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icol\GoogleDrive\_GradSchool\CalLite\DailyModel\Data\"/>
    </mc:Choice>
  </mc:AlternateContent>
  <xr:revisionPtr revIDLastSave="0" documentId="13_ncr:1_{2E6D2B13-692B-4168-9C14-27DE588DA678}" xr6:coauthVersionLast="45" xr6:coauthVersionMax="45" xr10:uidLastSave="{00000000-0000-0000-0000-000000000000}"/>
  <bookViews>
    <workbookView xWindow="28680" yWindow="-120" windowWidth="29040" windowHeight="15840" firstSheet="1" activeTab="1" xr2:uid="{1C5D45C4-162D-4172-8716-5BA7368C1F2D}"/>
  </bookViews>
  <sheets>
    <sheet name="INITDSS" sheetId="12" r:id="rId1"/>
    <sheet name="SVDSS" sheetId="2" r:id="rId2"/>
    <sheet name="ThermalitoOutflow1" sheetId="10" r:id="rId3"/>
    <sheet name="ThermalitoOutflow2" sheetId="11" r:id="rId4"/>
    <sheet name="Demands" sheetId="17" r:id="rId5"/>
    <sheet name="MINGW_6&amp;DR69" sheetId="9" r:id="rId6"/>
    <sheet name="DEM_D6_PWR" sheetId="8" r:id="rId7"/>
    <sheet name="D_THERM_DEMANDS" sheetId="25" r:id="rId8"/>
    <sheet name="DEMAND_D_DAGUER_NP" sheetId="24" r:id="rId9"/>
    <sheet name="DEMAND_C217B" sheetId="26" r:id="rId10"/>
    <sheet name="D_YUBFEA_demand" sheetId="33" r:id="rId11"/>
    <sheet name="AD_Terms" sheetId="30" r:id="rId12"/>
    <sheet name="Therm" sheetId="31" r:id="rId13"/>
    <sheet name="Yubfea" sheetId="32" r:id="rId14"/>
    <sheet name="ReservoirData" sheetId="16" r:id="rId15"/>
    <sheet name="inflowYuba" sheetId="23" r:id="rId16"/>
    <sheet name="inflowShasta" sheetId="14" r:id="rId17"/>
    <sheet name="OROinflow" sheetId="3" r:id="rId18"/>
    <sheet name="OROevaprateIN" sheetId="7" r:id="rId19"/>
    <sheet name="CALLITE_EVAP_S_SHSTA" sheetId="19" r:id="rId20"/>
    <sheet name="CALLiTE_SHASTA_LEVEL2_4" sheetId="20" r:id="rId21"/>
    <sheet name="OROLEVEL5" sheetId="6" r:id="rId22"/>
    <sheet name="OROLEVEL5extended" sheetId="13" r:id="rId23"/>
    <sheet name="SHASTAlevel5extended" sheetId="22" r:id="rId24"/>
    <sheet name="OROstrage" sheetId="4" r:id="rId25"/>
    <sheet name="SHAstorage" sheetId="15" r:id="rId26"/>
    <sheet name="CDEC" sheetId="21" r:id="rId27"/>
    <sheet name="SWPallocation" sheetId="27" r:id="rId28"/>
    <sheet name="minflow" sheetId="28" r:id="rId29"/>
    <sheet name="MINFLOWFEATHER" sheetId="29" r:id="rId30"/>
    <sheet name="MINFLOWFEAMOUTH" sheetId="40" r:id="rId31"/>
    <sheet name="FNF" sheetId="34" r:id="rId32"/>
    <sheet name="inflowtoShasta" sheetId="35" r:id="rId33"/>
    <sheet name="inflowtoOro" sheetId="37" r:id="rId34"/>
    <sheet name="Sheet7" sheetId="39" r:id="rId35"/>
  </sheets>
  <definedNames>
    <definedName name="_xlnm._FilterDatabase" localSheetId="20" hidden="1">CALLiTE_SHASTA_LEVEL2_4!$A$7:$G$1015</definedName>
    <definedName name="_xlnm._FilterDatabase" localSheetId="26" hidden="1">CDEC!$A$17:$M$136</definedName>
    <definedName name="_xlnm._FilterDatabase" localSheetId="16" hidden="1">inflowShasta!$A$1:$J$398</definedName>
    <definedName name="_xlnm._FilterDatabase" localSheetId="33" hidden="1">inflowtoOro!$A$1:$M$1098</definedName>
    <definedName name="_xlnm._FilterDatabase" localSheetId="32" hidden="1">inflowtoShasta!$A$1:$M$1098</definedName>
    <definedName name="_xlnm._FilterDatabase" localSheetId="15" hidden="1">inflowYuba!$A$1:$L$398</definedName>
    <definedName name="_xlnm._FilterDatabase" localSheetId="30" hidden="1">MINFLOWFEAMOUTH!$A$7:$F$7</definedName>
    <definedName name="_xlnm._FilterDatabase" localSheetId="29" hidden="1">MINFLOWFEATHER!$A$7:$F$7</definedName>
    <definedName name="_xlnm._FilterDatabase" localSheetId="21" hidden="1">OROLEVEL5!$A$1:$J$399</definedName>
    <definedName name="_xlnm._FilterDatabase" localSheetId="22" hidden="1">OROLEVEL5extended!$A$1:$L$399</definedName>
    <definedName name="_xlnm._FilterDatabase" localSheetId="23" hidden="1">SHASTAlevel5extended!$A$1:$J$398</definedName>
    <definedName name="_xlnm._FilterDatabase" localSheetId="2" hidden="1">ThermalitoOutflow1!$A$1:$K$398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409" i="2" l="1"/>
  <c r="AF408" i="2"/>
  <c r="AF407" i="2"/>
  <c r="AF406" i="2"/>
  <c r="AF405" i="2"/>
  <c r="AF404" i="2"/>
  <c r="AF403" i="2"/>
  <c r="AF402" i="2"/>
  <c r="AF401" i="2"/>
  <c r="AF400" i="2"/>
  <c r="AF399" i="2"/>
  <c r="AF398" i="2"/>
  <c r="AF397" i="2"/>
  <c r="AF396" i="2"/>
  <c r="AF395" i="2"/>
  <c r="AF394" i="2"/>
  <c r="AF393" i="2"/>
  <c r="AF392" i="2"/>
  <c r="AF391" i="2"/>
  <c r="AF390" i="2"/>
  <c r="AF389" i="2"/>
  <c r="AF388" i="2"/>
  <c r="AF387" i="2"/>
  <c r="AF386" i="2"/>
  <c r="AF385" i="2"/>
  <c r="AF384" i="2"/>
  <c r="AF383" i="2"/>
  <c r="AF382" i="2"/>
  <c r="AF381" i="2"/>
  <c r="AF380" i="2"/>
  <c r="AF379" i="2"/>
  <c r="AF378" i="2"/>
  <c r="AF377" i="2"/>
  <c r="AF376" i="2"/>
  <c r="AF375" i="2"/>
  <c r="AF374" i="2"/>
  <c r="AF373" i="2"/>
  <c r="AF372" i="2"/>
  <c r="AF371" i="2"/>
  <c r="AF370" i="2"/>
  <c r="AF369" i="2"/>
  <c r="AF368" i="2"/>
  <c r="AF367" i="2"/>
  <c r="AF366" i="2"/>
  <c r="AF365" i="2"/>
  <c r="AF364" i="2"/>
  <c r="AF363" i="2"/>
  <c r="AF362" i="2"/>
  <c r="AF361" i="2"/>
  <c r="AF360" i="2"/>
  <c r="AF359" i="2"/>
  <c r="AF358" i="2"/>
  <c r="AF357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F337" i="2"/>
  <c r="AF336" i="2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16" i="2"/>
  <c r="AF315" i="2"/>
  <c r="AF314" i="2"/>
  <c r="AF313" i="2"/>
  <c r="AF312" i="2"/>
  <c r="AF311" i="2"/>
  <c r="AF310" i="2"/>
  <c r="AF309" i="2"/>
  <c r="AF308" i="2"/>
  <c r="AF307" i="2"/>
  <c r="AF306" i="2"/>
  <c r="AF305" i="2"/>
  <c r="AF304" i="2"/>
  <c r="AF303" i="2"/>
  <c r="AF302" i="2"/>
  <c r="AF301" i="2"/>
  <c r="AF300" i="2"/>
  <c r="AF299" i="2"/>
  <c r="AF298" i="2"/>
  <c r="AF297" i="2"/>
  <c r="AF296" i="2"/>
  <c r="AF295" i="2"/>
  <c r="AF294" i="2"/>
  <c r="AF293" i="2"/>
  <c r="AF292" i="2"/>
  <c r="AF291" i="2"/>
  <c r="AF290" i="2"/>
  <c r="AF289" i="2"/>
  <c r="AF288" i="2"/>
  <c r="AF287" i="2"/>
  <c r="AF286" i="2"/>
  <c r="AF285" i="2"/>
  <c r="AF284" i="2"/>
  <c r="AF283" i="2"/>
  <c r="AF282" i="2"/>
  <c r="AF281" i="2"/>
  <c r="AF280" i="2"/>
  <c r="AF279" i="2"/>
  <c r="AF278" i="2"/>
  <c r="AF277" i="2"/>
  <c r="AF276" i="2"/>
  <c r="AF275" i="2"/>
  <c r="AF274" i="2"/>
  <c r="AF273" i="2"/>
  <c r="AF272" i="2"/>
  <c r="AF271" i="2"/>
  <c r="AF270" i="2"/>
  <c r="AF269" i="2"/>
  <c r="AF268" i="2"/>
  <c r="AF267" i="2"/>
  <c r="AF266" i="2"/>
  <c r="AF265" i="2"/>
  <c r="AF264" i="2"/>
  <c r="AF263" i="2"/>
  <c r="AF262" i="2"/>
  <c r="AF261" i="2"/>
  <c r="AF260" i="2"/>
  <c r="AF259" i="2"/>
  <c r="AF258" i="2"/>
  <c r="AF257" i="2"/>
  <c r="AF256" i="2"/>
  <c r="AF255" i="2"/>
  <c r="AF254" i="2"/>
  <c r="AF253" i="2"/>
  <c r="AF252" i="2"/>
  <c r="AF251" i="2"/>
  <c r="AF250" i="2"/>
  <c r="AF249" i="2"/>
  <c r="AF248" i="2"/>
  <c r="AF247" i="2"/>
  <c r="AF246" i="2"/>
  <c r="AF245" i="2"/>
  <c r="AF244" i="2"/>
  <c r="AF243" i="2"/>
  <c r="AF242" i="2"/>
  <c r="AF241" i="2"/>
  <c r="AF240" i="2"/>
  <c r="AF239" i="2"/>
  <c r="AF238" i="2"/>
  <c r="AF237" i="2"/>
  <c r="AF236" i="2"/>
  <c r="AF235" i="2"/>
  <c r="AF234" i="2"/>
  <c r="AF233" i="2"/>
  <c r="AF232" i="2"/>
  <c r="AF231" i="2"/>
  <c r="AF230" i="2"/>
  <c r="AF229" i="2"/>
  <c r="AF228" i="2"/>
  <c r="AF227" i="2"/>
  <c r="AF226" i="2"/>
  <c r="AF225" i="2"/>
  <c r="AF224" i="2"/>
  <c r="AF223" i="2"/>
  <c r="AF222" i="2"/>
  <c r="AF221" i="2"/>
  <c r="AF220" i="2"/>
  <c r="AF219" i="2"/>
  <c r="AF218" i="2"/>
  <c r="AF217" i="2"/>
  <c r="AF216" i="2"/>
  <c r="AF215" i="2"/>
  <c r="AF214" i="2"/>
  <c r="AF213" i="2"/>
  <c r="AF212" i="2"/>
  <c r="AF211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E409" i="2"/>
  <c r="AE408" i="2"/>
  <c r="AE407" i="2"/>
  <c r="AE406" i="2"/>
  <c r="AE405" i="2"/>
  <c r="AE404" i="2"/>
  <c r="AE403" i="2"/>
  <c r="AE402" i="2"/>
  <c r="AE401" i="2"/>
  <c r="AE400" i="2"/>
  <c r="AE399" i="2"/>
  <c r="AE398" i="2"/>
  <c r="AE397" i="2"/>
  <c r="AE396" i="2"/>
  <c r="AE395" i="2"/>
  <c r="AE394" i="2"/>
  <c r="AE393" i="2"/>
  <c r="AE392" i="2"/>
  <c r="AE391" i="2"/>
  <c r="AE390" i="2"/>
  <c r="AE389" i="2"/>
  <c r="AE388" i="2"/>
  <c r="AE387" i="2"/>
  <c r="AE386" i="2"/>
  <c r="AE385" i="2"/>
  <c r="AE384" i="2"/>
  <c r="AE383" i="2"/>
  <c r="AE382" i="2"/>
  <c r="AE381" i="2"/>
  <c r="AE380" i="2"/>
  <c r="AE379" i="2"/>
  <c r="AE378" i="2"/>
  <c r="AE377" i="2"/>
  <c r="AE376" i="2"/>
  <c r="AE375" i="2"/>
  <c r="AE374" i="2"/>
  <c r="AE373" i="2"/>
  <c r="AE372" i="2"/>
  <c r="AE371" i="2"/>
  <c r="AE370" i="2"/>
  <c r="AE369" i="2"/>
  <c r="AE368" i="2"/>
  <c r="AE367" i="2"/>
  <c r="AE366" i="2"/>
  <c r="AE365" i="2"/>
  <c r="AE364" i="2"/>
  <c r="AE363" i="2"/>
  <c r="AE362" i="2"/>
  <c r="AE361" i="2"/>
  <c r="AE360" i="2"/>
  <c r="AE359" i="2"/>
  <c r="AE358" i="2"/>
  <c r="AE357" i="2"/>
  <c r="AE356" i="2"/>
  <c r="AE355" i="2"/>
  <c r="AE354" i="2"/>
  <c r="AE353" i="2"/>
  <c r="AE352" i="2"/>
  <c r="AE351" i="2"/>
  <c r="AE350" i="2"/>
  <c r="AE349" i="2"/>
  <c r="AE348" i="2"/>
  <c r="AE347" i="2"/>
  <c r="AE346" i="2"/>
  <c r="AE345" i="2"/>
  <c r="AE344" i="2"/>
  <c r="AE343" i="2"/>
  <c r="AE342" i="2"/>
  <c r="AE341" i="2"/>
  <c r="AE340" i="2"/>
  <c r="AE339" i="2"/>
  <c r="AE338" i="2"/>
  <c r="AE337" i="2"/>
  <c r="AE336" i="2"/>
  <c r="AE335" i="2"/>
  <c r="AE334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308" i="2"/>
  <c r="AE307" i="2"/>
  <c r="AE306" i="2"/>
  <c r="AE305" i="2"/>
  <c r="AE304" i="2"/>
  <c r="AE303" i="2"/>
  <c r="AE302" i="2"/>
  <c r="AE301" i="2"/>
  <c r="AE300" i="2"/>
  <c r="AE299" i="2"/>
  <c r="AE298" i="2"/>
  <c r="AE297" i="2"/>
  <c r="AE296" i="2"/>
  <c r="AE295" i="2"/>
  <c r="AE294" i="2"/>
  <c r="AE293" i="2"/>
  <c r="AE292" i="2"/>
  <c r="AE291" i="2"/>
  <c r="AE290" i="2"/>
  <c r="AE289" i="2"/>
  <c r="AE288" i="2"/>
  <c r="AE287" i="2"/>
  <c r="AE286" i="2"/>
  <c r="AE285" i="2"/>
  <c r="AE284" i="2"/>
  <c r="AE283" i="2"/>
  <c r="AE282" i="2"/>
  <c r="AE281" i="2"/>
  <c r="AE280" i="2"/>
  <c r="AE279" i="2"/>
  <c r="AE278" i="2"/>
  <c r="AE277" i="2"/>
  <c r="AE276" i="2"/>
  <c r="AE275" i="2"/>
  <c r="AE274" i="2"/>
  <c r="AE273" i="2"/>
  <c r="AE272" i="2"/>
  <c r="AE271" i="2"/>
  <c r="AE270" i="2"/>
  <c r="AE269" i="2"/>
  <c r="AE268" i="2"/>
  <c r="AE267" i="2"/>
  <c r="AE266" i="2"/>
  <c r="AE265" i="2"/>
  <c r="AE264" i="2"/>
  <c r="AE263" i="2"/>
  <c r="AE262" i="2"/>
  <c r="AE261" i="2"/>
  <c r="AE260" i="2"/>
  <c r="AE259" i="2"/>
  <c r="AE258" i="2"/>
  <c r="AE257" i="2"/>
  <c r="AE256" i="2"/>
  <c r="AE255" i="2"/>
  <c r="AE254" i="2"/>
  <c r="AE253" i="2"/>
  <c r="AE252" i="2"/>
  <c r="AE251" i="2"/>
  <c r="AE250" i="2"/>
  <c r="AE249" i="2"/>
  <c r="AE248" i="2"/>
  <c r="AE247" i="2"/>
  <c r="AE246" i="2"/>
  <c r="AE245" i="2"/>
  <c r="AE244" i="2"/>
  <c r="AE243" i="2"/>
  <c r="AE242" i="2"/>
  <c r="AE241" i="2"/>
  <c r="AE240" i="2"/>
  <c r="AE239" i="2"/>
  <c r="AE238" i="2"/>
  <c r="AE237" i="2"/>
  <c r="AE236" i="2"/>
  <c r="AE235" i="2"/>
  <c r="AE234" i="2"/>
  <c r="AE233" i="2"/>
  <c r="AE232" i="2"/>
  <c r="AE231" i="2"/>
  <c r="AE230" i="2"/>
  <c r="AE229" i="2"/>
  <c r="AE228" i="2"/>
  <c r="AE227" i="2"/>
  <c r="AE226" i="2"/>
  <c r="AE225" i="2"/>
  <c r="AE224" i="2"/>
  <c r="AE223" i="2"/>
  <c r="AE222" i="2"/>
  <c r="AE221" i="2"/>
  <c r="AE220" i="2"/>
  <c r="AE219" i="2"/>
  <c r="AE218" i="2"/>
  <c r="AE217" i="2"/>
  <c r="AE216" i="2"/>
  <c r="AE215" i="2"/>
  <c r="AE214" i="2"/>
  <c r="AE213" i="2"/>
  <c r="AE212" i="2"/>
  <c r="AE211" i="2"/>
  <c r="AE210" i="2"/>
  <c r="AE209" i="2"/>
  <c r="AE208" i="2"/>
  <c r="AE207" i="2"/>
  <c r="AE206" i="2"/>
  <c r="AE205" i="2"/>
  <c r="AE204" i="2"/>
  <c r="AE203" i="2"/>
  <c r="AE202" i="2"/>
  <c r="AE201" i="2"/>
  <c r="AE200" i="2"/>
  <c r="AE199" i="2"/>
  <c r="AE198" i="2"/>
  <c r="AE197" i="2"/>
  <c r="AE196" i="2"/>
  <c r="AE195" i="2"/>
  <c r="AE194" i="2"/>
  <c r="AE193" i="2"/>
  <c r="AE192" i="2"/>
  <c r="AE191" i="2"/>
  <c r="AE190" i="2"/>
  <c r="AE189" i="2"/>
  <c r="AE188" i="2"/>
  <c r="AE187" i="2"/>
  <c r="AE186" i="2"/>
  <c r="AE185" i="2"/>
  <c r="AE184" i="2"/>
  <c r="AE183" i="2"/>
  <c r="AE182" i="2"/>
  <c r="AE181" i="2"/>
  <c r="AE180" i="2"/>
  <c r="AE179" i="2"/>
  <c r="AE178" i="2"/>
  <c r="AE177" i="2"/>
  <c r="AE176" i="2"/>
  <c r="AE175" i="2"/>
  <c r="AE174" i="2"/>
  <c r="AE173" i="2"/>
  <c r="AE172" i="2"/>
  <c r="AE171" i="2"/>
  <c r="AE170" i="2"/>
  <c r="AE169" i="2"/>
  <c r="AE168" i="2"/>
  <c r="AE167" i="2"/>
  <c r="AE166" i="2"/>
  <c r="AE165" i="2"/>
  <c r="AE164" i="2"/>
  <c r="AE163" i="2"/>
  <c r="AE162" i="2"/>
  <c r="AE161" i="2"/>
  <c r="AE160" i="2"/>
  <c r="AE159" i="2"/>
  <c r="AE158" i="2"/>
  <c r="AE157" i="2"/>
  <c r="AE156" i="2"/>
  <c r="AE155" i="2"/>
  <c r="AE154" i="2"/>
  <c r="AE153" i="2"/>
  <c r="AE152" i="2"/>
  <c r="AE151" i="2"/>
  <c r="AE150" i="2"/>
  <c r="AE149" i="2"/>
  <c r="AE148" i="2"/>
  <c r="AE147" i="2"/>
  <c r="AE146" i="2"/>
  <c r="AE145" i="2"/>
  <c r="AE144" i="2"/>
  <c r="AE143" i="2"/>
  <c r="AE142" i="2"/>
  <c r="AE141" i="2"/>
  <c r="AE140" i="2"/>
  <c r="AE139" i="2"/>
  <c r="AE138" i="2"/>
  <c r="AE137" i="2"/>
  <c r="AE136" i="2"/>
  <c r="AE135" i="2"/>
  <c r="AE134" i="2"/>
  <c r="AE133" i="2"/>
  <c r="AE132" i="2"/>
  <c r="AE131" i="2"/>
  <c r="AE130" i="2"/>
  <c r="AE129" i="2"/>
  <c r="AE128" i="2"/>
  <c r="AE127" i="2"/>
  <c r="AE126" i="2"/>
  <c r="AE125" i="2"/>
  <c r="AE124" i="2"/>
  <c r="AE123" i="2"/>
  <c r="AE122" i="2"/>
  <c r="AE121" i="2"/>
  <c r="AE120" i="2"/>
  <c r="AE119" i="2"/>
  <c r="AE118" i="2"/>
  <c r="AE117" i="2"/>
  <c r="AE116" i="2"/>
  <c r="AE115" i="2"/>
  <c r="AE114" i="2"/>
  <c r="AE113" i="2"/>
  <c r="AE112" i="2"/>
  <c r="AE111" i="2"/>
  <c r="AE110" i="2"/>
  <c r="AE109" i="2"/>
  <c r="AE108" i="2"/>
  <c r="AE10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D409" i="2"/>
  <c r="AD408" i="2"/>
  <c r="AD407" i="2"/>
  <c r="AD406" i="2"/>
  <c r="AD405" i="2"/>
  <c r="AD404" i="2"/>
  <c r="AD403" i="2"/>
  <c r="AD402" i="2"/>
  <c r="AD401" i="2"/>
  <c r="AD400" i="2"/>
  <c r="AD399" i="2"/>
  <c r="AD398" i="2"/>
  <c r="AD397" i="2"/>
  <c r="AD396" i="2"/>
  <c r="AD395" i="2"/>
  <c r="AD394" i="2"/>
  <c r="AD393" i="2"/>
  <c r="AD392" i="2"/>
  <c r="AD391" i="2"/>
  <c r="AD390" i="2"/>
  <c r="AD389" i="2"/>
  <c r="AD388" i="2"/>
  <c r="AD387" i="2"/>
  <c r="AD386" i="2"/>
  <c r="AD385" i="2"/>
  <c r="AD384" i="2"/>
  <c r="AD383" i="2"/>
  <c r="AD382" i="2"/>
  <c r="AD381" i="2"/>
  <c r="AD380" i="2"/>
  <c r="AD379" i="2"/>
  <c r="AD378" i="2"/>
  <c r="AD377" i="2"/>
  <c r="AD376" i="2"/>
  <c r="AD375" i="2"/>
  <c r="AD374" i="2"/>
  <c r="AD373" i="2"/>
  <c r="AD372" i="2"/>
  <c r="AD371" i="2"/>
  <c r="AD370" i="2"/>
  <c r="AD369" i="2"/>
  <c r="AD368" i="2"/>
  <c r="AD367" i="2"/>
  <c r="AD366" i="2"/>
  <c r="AD365" i="2"/>
  <c r="AD364" i="2"/>
  <c r="AD363" i="2"/>
  <c r="AD362" i="2"/>
  <c r="AD361" i="2"/>
  <c r="AD360" i="2"/>
  <c r="AD359" i="2"/>
  <c r="AD358" i="2"/>
  <c r="AD357" i="2"/>
  <c r="AD356" i="2"/>
  <c r="AD355" i="2"/>
  <c r="AD354" i="2"/>
  <c r="AD353" i="2"/>
  <c r="AD352" i="2"/>
  <c r="AD351" i="2"/>
  <c r="AD350" i="2"/>
  <c r="AD349" i="2"/>
  <c r="AD348" i="2"/>
  <c r="AD347" i="2"/>
  <c r="AD346" i="2"/>
  <c r="AD345" i="2"/>
  <c r="AD344" i="2"/>
  <c r="AD343" i="2"/>
  <c r="AD342" i="2"/>
  <c r="AD341" i="2"/>
  <c r="AD340" i="2"/>
  <c r="AD339" i="2"/>
  <c r="AD338" i="2"/>
  <c r="AD337" i="2"/>
  <c r="AD336" i="2"/>
  <c r="AD335" i="2"/>
  <c r="AD334" i="2"/>
  <c r="AD333" i="2"/>
  <c r="AD332" i="2"/>
  <c r="AD331" i="2"/>
  <c r="AD330" i="2"/>
  <c r="AD329" i="2"/>
  <c r="AD328" i="2"/>
  <c r="AD327" i="2"/>
  <c r="AD326" i="2"/>
  <c r="AD325" i="2"/>
  <c r="AD324" i="2"/>
  <c r="AD323" i="2"/>
  <c r="AD322" i="2"/>
  <c r="AD321" i="2"/>
  <c r="AD320" i="2"/>
  <c r="AD319" i="2"/>
  <c r="AD318" i="2"/>
  <c r="AD317" i="2"/>
  <c r="AD316" i="2"/>
  <c r="AD315" i="2"/>
  <c r="AD314" i="2"/>
  <c r="AD313" i="2"/>
  <c r="AD312" i="2"/>
  <c r="AD311" i="2"/>
  <c r="AD310" i="2"/>
  <c r="AD309" i="2"/>
  <c r="AD308" i="2"/>
  <c r="AD307" i="2"/>
  <c r="AD306" i="2"/>
  <c r="AD305" i="2"/>
  <c r="AD304" i="2"/>
  <c r="AD303" i="2"/>
  <c r="AD302" i="2"/>
  <c r="AD301" i="2"/>
  <c r="AD300" i="2"/>
  <c r="AD299" i="2"/>
  <c r="AD298" i="2"/>
  <c r="AD297" i="2"/>
  <c r="AD296" i="2"/>
  <c r="AD295" i="2"/>
  <c r="AD294" i="2"/>
  <c r="AD293" i="2"/>
  <c r="AD292" i="2"/>
  <c r="AD291" i="2"/>
  <c r="AD290" i="2"/>
  <c r="AD289" i="2"/>
  <c r="AD288" i="2"/>
  <c r="AD287" i="2"/>
  <c r="AD286" i="2"/>
  <c r="AD285" i="2"/>
  <c r="AD284" i="2"/>
  <c r="AD283" i="2"/>
  <c r="AD282" i="2"/>
  <c r="AD281" i="2"/>
  <c r="AD280" i="2"/>
  <c r="AD279" i="2"/>
  <c r="AD278" i="2"/>
  <c r="AD277" i="2"/>
  <c r="AD276" i="2"/>
  <c r="AD275" i="2"/>
  <c r="AD274" i="2"/>
  <c r="AD273" i="2"/>
  <c r="AD272" i="2"/>
  <c r="AD271" i="2"/>
  <c r="AD270" i="2"/>
  <c r="AD269" i="2"/>
  <c r="AD268" i="2"/>
  <c r="AD267" i="2"/>
  <c r="AD266" i="2"/>
  <c r="AD265" i="2"/>
  <c r="AD264" i="2"/>
  <c r="AD263" i="2"/>
  <c r="AD262" i="2"/>
  <c r="AD261" i="2"/>
  <c r="AD260" i="2"/>
  <c r="AD259" i="2"/>
  <c r="AD258" i="2"/>
  <c r="AD257" i="2"/>
  <c r="AD256" i="2"/>
  <c r="AD255" i="2"/>
  <c r="AD254" i="2"/>
  <c r="AD253" i="2"/>
  <c r="AD252" i="2"/>
  <c r="AD251" i="2"/>
  <c r="AD250" i="2"/>
  <c r="AD249" i="2"/>
  <c r="AD248" i="2"/>
  <c r="AD247" i="2"/>
  <c r="AD246" i="2"/>
  <c r="AD245" i="2"/>
  <c r="AD244" i="2"/>
  <c r="AD243" i="2"/>
  <c r="AD242" i="2"/>
  <c r="AD241" i="2"/>
  <c r="AD240" i="2"/>
  <c r="AD239" i="2"/>
  <c r="AD238" i="2"/>
  <c r="AD237" i="2"/>
  <c r="AD236" i="2"/>
  <c r="AD235" i="2"/>
  <c r="AD234" i="2"/>
  <c r="AD233" i="2"/>
  <c r="AD232" i="2"/>
  <c r="AD231" i="2"/>
  <c r="AD230" i="2"/>
  <c r="AD229" i="2"/>
  <c r="AD228" i="2"/>
  <c r="AD227" i="2"/>
  <c r="AD226" i="2"/>
  <c r="AD225" i="2"/>
  <c r="AD224" i="2"/>
  <c r="AD223" i="2"/>
  <c r="AD222" i="2"/>
  <c r="AD221" i="2"/>
  <c r="AD220" i="2"/>
  <c r="AD219" i="2"/>
  <c r="AD218" i="2"/>
  <c r="AD217" i="2"/>
  <c r="AD216" i="2"/>
  <c r="AD215" i="2"/>
  <c r="AD214" i="2"/>
  <c r="AD213" i="2"/>
  <c r="AD212" i="2"/>
  <c r="AD211" i="2"/>
  <c r="AD210" i="2"/>
  <c r="AD209" i="2"/>
  <c r="AD208" i="2"/>
  <c r="AD207" i="2"/>
  <c r="AD206" i="2"/>
  <c r="AD205" i="2"/>
  <c r="AD204" i="2"/>
  <c r="AD203" i="2"/>
  <c r="AD202" i="2"/>
  <c r="AD201" i="2"/>
  <c r="AD200" i="2"/>
  <c r="AD199" i="2"/>
  <c r="AD198" i="2"/>
  <c r="AD197" i="2"/>
  <c r="AD196" i="2"/>
  <c r="AD195" i="2"/>
  <c r="AD194" i="2"/>
  <c r="AD193" i="2"/>
  <c r="AD192" i="2"/>
  <c r="AD191" i="2"/>
  <c r="AD190" i="2"/>
  <c r="AD189" i="2"/>
  <c r="AD188" i="2"/>
  <c r="AD187" i="2"/>
  <c r="AD186" i="2"/>
  <c r="AD185" i="2"/>
  <c r="AD184" i="2"/>
  <c r="AD183" i="2"/>
  <c r="AD182" i="2"/>
  <c r="AD181" i="2"/>
  <c r="AD180" i="2"/>
  <c r="AD179" i="2"/>
  <c r="AD178" i="2"/>
  <c r="AD177" i="2"/>
  <c r="AD176" i="2"/>
  <c r="AD175" i="2"/>
  <c r="AD174" i="2"/>
  <c r="AD173" i="2"/>
  <c r="AD172" i="2"/>
  <c r="AD171" i="2"/>
  <c r="AD170" i="2"/>
  <c r="AD169" i="2"/>
  <c r="AD168" i="2"/>
  <c r="AD167" i="2"/>
  <c r="AD166" i="2"/>
  <c r="AD165" i="2"/>
  <c r="AD164" i="2"/>
  <c r="AD163" i="2"/>
  <c r="AD162" i="2"/>
  <c r="AD161" i="2"/>
  <c r="AD160" i="2"/>
  <c r="AD159" i="2"/>
  <c r="AD158" i="2"/>
  <c r="AD157" i="2"/>
  <c r="AD156" i="2"/>
  <c r="AD155" i="2"/>
  <c r="AD154" i="2"/>
  <c r="AD153" i="2"/>
  <c r="AD152" i="2"/>
  <c r="AD151" i="2"/>
  <c r="AD150" i="2"/>
  <c r="AD149" i="2"/>
  <c r="AD148" i="2"/>
  <c r="AD147" i="2"/>
  <c r="AD146" i="2"/>
  <c r="AD145" i="2"/>
  <c r="AD144" i="2"/>
  <c r="AD143" i="2"/>
  <c r="AD142" i="2"/>
  <c r="AD141" i="2"/>
  <c r="AD140" i="2"/>
  <c r="AD139" i="2"/>
  <c r="AD138" i="2"/>
  <c r="AD137" i="2"/>
  <c r="AD136" i="2"/>
  <c r="AD135" i="2"/>
  <c r="AD134" i="2"/>
  <c r="AD133" i="2"/>
  <c r="AD132" i="2"/>
  <c r="AD131" i="2"/>
  <c r="AD130" i="2"/>
  <c r="AD129" i="2"/>
  <c r="AD128" i="2"/>
  <c r="AD127" i="2"/>
  <c r="AD126" i="2"/>
  <c r="AD125" i="2"/>
  <c r="AD124" i="2"/>
  <c r="AD123" i="2"/>
  <c r="AD122" i="2"/>
  <c r="AD121" i="2"/>
  <c r="AD120" i="2"/>
  <c r="AD119" i="2"/>
  <c r="AD118" i="2"/>
  <c r="AD117" i="2"/>
  <c r="AD116" i="2"/>
  <c r="AD115" i="2"/>
  <c r="AD114" i="2"/>
  <c r="AD113" i="2"/>
  <c r="AD112" i="2"/>
  <c r="AD111" i="2"/>
  <c r="AD110" i="2"/>
  <c r="AD109" i="2"/>
  <c r="AD108" i="2"/>
  <c r="AD107" i="2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C409" i="2"/>
  <c r="AC408" i="2"/>
  <c r="AC407" i="2"/>
  <c r="AC406" i="2"/>
  <c r="AC405" i="2"/>
  <c r="AC404" i="2"/>
  <c r="AC403" i="2"/>
  <c r="AC402" i="2"/>
  <c r="AC401" i="2"/>
  <c r="AC400" i="2"/>
  <c r="AC399" i="2"/>
  <c r="AC398" i="2"/>
  <c r="AC397" i="2"/>
  <c r="AC396" i="2"/>
  <c r="AC395" i="2"/>
  <c r="AC394" i="2"/>
  <c r="AC393" i="2"/>
  <c r="AC392" i="2"/>
  <c r="AC391" i="2"/>
  <c r="AC390" i="2"/>
  <c r="AC389" i="2"/>
  <c r="AC388" i="2"/>
  <c r="AC387" i="2"/>
  <c r="AC386" i="2"/>
  <c r="AC385" i="2"/>
  <c r="AC384" i="2"/>
  <c r="AC383" i="2"/>
  <c r="AC382" i="2"/>
  <c r="AC381" i="2"/>
  <c r="AC380" i="2"/>
  <c r="AC379" i="2"/>
  <c r="AC378" i="2"/>
  <c r="AC377" i="2"/>
  <c r="AC376" i="2"/>
  <c r="AC375" i="2"/>
  <c r="AC374" i="2"/>
  <c r="AC373" i="2"/>
  <c r="AC372" i="2"/>
  <c r="AC371" i="2"/>
  <c r="AC370" i="2"/>
  <c r="AC369" i="2"/>
  <c r="AC368" i="2"/>
  <c r="AC367" i="2"/>
  <c r="AC366" i="2"/>
  <c r="AC365" i="2"/>
  <c r="AC364" i="2"/>
  <c r="AC363" i="2"/>
  <c r="AC362" i="2"/>
  <c r="AC361" i="2"/>
  <c r="AC360" i="2"/>
  <c r="AC359" i="2"/>
  <c r="AC358" i="2"/>
  <c r="AC357" i="2"/>
  <c r="AC356" i="2"/>
  <c r="AC355" i="2"/>
  <c r="AC354" i="2"/>
  <c r="AC353" i="2"/>
  <c r="AC352" i="2"/>
  <c r="AC351" i="2"/>
  <c r="AC350" i="2"/>
  <c r="AC349" i="2"/>
  <c r="AC348" i="2"/>
  <c r="AC347" i="2"/>
  <c r="AC346" i="2"/>
  <c r="AC345" i="2"/>
  <c r="AC344" i="2"/>
  <c r="AC343" i="2"/>
  <c r="AC342" i="2"/>
  <c r="AC341" i="2"/>
  <c r="AC340" i="2"/>
  <c r="AC339" i="2"/>
  <c r="AC338" i="2"/>
  <c r="AC337" i="2"/>
  <c r="AC336" i="2"/>
  <c r="AC335" i="2"/>
  <c r="AC334" i="2"/>
  <c r="AC333" i="2"/>
  <c r="AC332" i="2"/>
  <c r="AC331" i="2"/>
  <c r="AC330" i="2"/>
  <c r="AC329" i="2"/>
  <c r="AC328" i="2"/>
  <c r="AC327" i="2"/>
  <c r="AC326" i="2"/>
  <c r="AC325" i="2"/>
  <c r="AC324" i="2"/>
  <c r="AC323" i="2"/>
  <c r="AC322" i="2"/>
  <c r="AC321" i="2"/>
  <c r="AC320" i="2"/>
  <c r="AC319" i="2"/>
  <c r="AC318" i="2"/>
  <c r="AC317" i="2"/>
  <c r="AC316" i="2"/>
  <c r="AC315" i="2"/>
  <c r="AC314" i="2"/>
  <c r="AC313" i="2"/>
  <c r="AC312" i="2"/>
  <c r="AC311" i="2"/>
  <c r="AC310" i="2"/>
  <c r="AC309" i="2"/>
  <c r="AC308" i="2"/>
  <c r="AC307" i="2"/>
  <c r="AC306" i="2"/>
  <c r="AC305" i="2"/>
  <c r="AC304" i="2"/>
  <c r="AC303" i="2"/>
  <c r="AC302" i="2"/>
  <c r="AC301" i="2"/>
  <c r="AC300" i="2"/>
  <c r="AC299" i="2"/>
  <c r="AC298" i="2"/>
  <c r="AC297" i="2"/>
  <c r="AC296" i="2"/>
  <c r="AC295" i="2"/>
  <c r="AC294" i="2"/>
  <c r="AC293" i="2"/>
  <c r="AC292" i="2"/>
  <c r="AC291" i="2"/>
  <c r="AC290" i="2"/>
  <c r="AC289" i="2"/>
  <c r="AC288" i="2"/>
  <c r="AC287" i="2"/>
  <c r="AC286" i="2"/>
  <c r="AC285" i="2"/>
  <c r="AC284" i="2"/>
  <c r="AC283" i="2"/>
  <c r="AC282" i="2"/>
  <c r="AC281" i="2"/>
  <c r="AC280" i="2"/>
  <c r="AC279" i="2"/>
  <c r="AC278" i="2"/>
  <c r="AC277" i="2"/>
  <c r="AC276" i="2"/>
  <c r="AC275" i="2"/>
  <c r="AC274" i="2"/>
  <c r="AC273" i="2"/>
  <c r="AC272" i="2"/>
  <c r="AC271" i="2"/>
  <c r="AC270" i="2"/>
  <c r="AC269" i="2"/>
  <c r="AC268" i="2"/>
  <c r="AC267" i="2"/>
  <c r="AC266" i="2"/>
  <c r="AC265" i="2"/>
  <c r="AC264" i="2"/>
  <c r="AC263" i="2"/>
  <c r="AC262" i="2"/>
  <c r="AC261" i="2"/>
  <c r="AC260" i="2"/>
  <c r="AC259" i="2"/>
  <c r="AC258" i="2"/>
  <c r="AC257" i="2"/>
  <c r="AC256" i="2"/>
  <c r="AC255" i="2"/>
  <c r="AC254" i="2"/>
  <c r="AC253" i="2"/>
  <c r="AC252" i="2"/>
  <c r="AC251" i="2"/>
  <c r="AC250" i="2"/>
  <c r="AC249" i="2"/>
  <c r="AC248" i="2"/>
  <c r="AC247" i="2"/>
  <c r="AC246" i="2"/>
  <c r="AC245" i="2"/>
  <c r="AC244" i="2"/>
  <c r="AC243" i="2"/>
  <c r="AC242" i="2"/>
  <c r="AC241" i="2"/>
  <c r="AC240" i="2"/>
  <c r="AC239" i="2"/>
  <c r="AC238" i="2"/>
  <c r="AC237" i="2"/>
  <c r="AC236" i="2"/>
  <c r="AC235" i="2"/>
  <c r="AC234" i="2"/>
  <c r="AC233" i="2"/>
  <c r="AC232" i="2"/>
  <c r="AC231" i="2"/>
  <c r="AC230" i="2"/>
  <c r="AC229" i="2"/>
  <c r="AC228" i="2"/>
  <c r="AC227" i="2"/>
  <c r="AC226" i="2"/>
  <c r="AC225" i="2"/>
  <c r="AC224" i="2"/>
  <c r="AC223" i="2"/>
  <c r="AC222" i="2"/>
  <c r="AC221" i="2"/>
  <c r="AC220" i="2"/>
  <c r="AC219" i="2"/>
  <c r="AC218" i="2"/>
  <c r="AC217" i="2"/>
  <c r="AC216" i="2"/>
  <c r="AC215" i="2"/>
  <c r="AC214" i="2"/>
  <c r="AC213" i="2"/>
  <c r="AC212" i="2"/>
  <c r="AC211" i="2"/>
  <c r="AC210" i="2"/>
  <c r="AC209" i="2"/>
  <c r="AC208" i="2"/>
  <c r="AC207" i="2"/>
  <c r="AC206" i="2"/>
  <c r="AC205" i="2"/>
  <c r="AC204" i="2"/>
  <c r="AC203" i="2"/>
  <c r="AC202" i="2"/>
  <c r="AC201" i="2"/>
  <c r="AC200" i="2"/>
  <c r="AC199" i="2"/>
  <c r="AC198" i="2"/>
  <c r="AC197" i="2"/>
  <c r="AC196" i="2"/>
  <c r="AC195" i="2"/>
  <c r="AC194" i="2"/>
  <c r="AC193" i="2"/>
  <c r="AC192" i="2"/>
  <c r="AC191" i="2"/>
  <c r="AC190" i="2"/>
  <c r="AC189" i="2"/>
  <c r="AC188" i="2"/>
  <c r="AC187" i="2"/>
  <c r="AC186" i="2"/>
  <c r="AC185" i="2"/>
  <c r="AC184" i="2"/>
  <c r="AC183" i="2"/>
  <c r="AC182" i="2"/>
  <c r="AC181" i="2"/>
  <c r="AC180" i="2"/>
  <c r="AC179" i="2"/>
  <c r="AC178" i="2"/>
  <c r="AC177" i="2"/>
  <c r="AC176" i="2"/>
  <c r="AC175" i="2"/>
  <c r="AC174" i="2"/>
  <c r="AC173" i="2"/>
  <c r="AC172" i="2"/>
  <c r="AC171" i="2"/>
  <c r="AC170" i="2"/>
  <c r="AC169" i="2"/>
  <c r="AC168" i="2"/>
  <c r="AC167" i="2"/>
  <c r="AC166" i="2"/>
  <c r="AC165" i="2"/>
  <c r="AC164" i="2"/>
  <c r="AC163" i="2"/>
  <c r="AC162" i="2"/>
  <c r="AC161" i="2"/>
  <c r="AC160" i="2"/>
  <c r="AC159" i="2"/>
  <c r="AC158" i="2"/>
  <c r="AC157" i="2"/>
  <c r="AC156" i="2"/>
  <c r="AC155" i="2"/>
  <c r="AC154" i="2"/>
  <c r="AC153" i="2"/>
  <c r="AC152" i="2"/>
  <c r="AC151" i="2"/>
  <c r="AC150" i="2"/>
  <c r="AC149" i="2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31" i="2"/>
  <c r="AC130" i="2"/>
  <c r="AC129" i="2"/>
  <c r="AC128" i="2"/>
  <c r="AC127" i="2"/>
  <c r="AC126" i="2"/>
  <c r="AC125" i="2"/>
  <c r="AC124" i="2"/>
  <c r="AC123" i="2"/>
  <c r="AC122" i="2"/>
  <c r="AC121" i="2"/>
  <c r="AC120" i="2"/>
  <c r="AC119" i="2"/>
  <c r="AC118" i="2"/>
  <c r="AC117" i="2"/>
  <c r="AC116" i="2"/>
  <c r="AC115" i="2"/>
  <c r="AC114" i="2"/>
  <c r="AC113" i="2"/>
  <c r="AC112" i="2"/>
  <c r="AC111" i="2"/>
  <c r="AC110" i="2"/>
  <c r="AC109" i="2"/>
  <c r="AC108" i="2"/>
  <c r="AC107" i="2"/>
  <c r="AC106" i="2"/>
  <c r="AC105" i="2"/>
  <c r="AC104" i="2"/>
  <c r="AC103" i="2"/>
  <c r="AC102" i="2"/>
  <c r="AC101" i="2"/>
  <c r="AC100" i="2"/>
  <c r="AC99" i="2"/>
  <c r="AC98" i="2"/>
  <c r="AC97" i="2"/>
  <c r="AC96" i="2"/>
  <c r="AC95" i="2"/>
  <c r="AC94" i="2"/>
  <c r="AC93" i="2"/>
  <c r="AC92" i="2"/>
  <c r="AC91" i="2"/>
  <c r="AC90" i="2"/>
  <c r="AC89" i="2"/>
  <c r="AC88" i="2"/>
  <c r="AC87" i="2"/>
  <c r="AC86" i="2"/>
  <c r="AC85" i="2"/>
  <c r="AC84" i="2"/>
  <c r="AC83" i="2"/>
  <c r="AC82" i="2"/>
  <c r="AC81" i="2"/>
  <c r="AC80" i="2"/>
  <c r="AC79" i="2"/>
  <c r="AC78" i="2"/>
  <c r="AC77" i="2"/>
  <c r="AC76" i="2"/>
  <c r="AC75" i="2"/>
  <c r="AC74" i="2"/>
  <c r="AC73" i="2"/>
  <c r="AC72" i="2"/>
  <c r="AC71" i="2"/>
  <c r="AC70" i="2"/>
  <c r="AC69" i="2"/>
  <c r="AC68" i="2"/>
  <c r="AC67" i="2"/>
  <c r="AC66" i="2"/>
  <c r="AC65" i="2"/>
  <c r="AC64" i="2"/>
  <c r="AC63" i="2"/>
  <c r="AC62" i="2"/>
  <c r="AC61" i="2"/>
  <c r="AC60" i="2"/>
  <c r="AC59" i="2"/>
  <c r="AC58" i="2"/>
  <c r="AC57" i="2"/>
  <c r="AC56" i="2"/>
  <c r="AC55" i="2"/>
  <c r="AC54" i="2"/>
  <c r="AC53" i="2"/>
  <c r="AC52" i="2"/>
  <c r="AC51" i="2"/>
  <c r="AC50" i="2"/>
  <c r="AC49" i="2"/>
  <c r="AC48" i="2"/>
  <c r="AC47" i="2"/>
  <c r="AC46" i="2"/>
  <c r="AC45" i="2"/>
  <c r="AC44" i="2"/>
  <c r="AC43" i="2"/>
  <c r="AC42" i="2"/>
  <c r="AC41" i="2"/>
  <c r="AC40" i="2"/>
  <c r="AC39" i="2"/>
  <c r="AC38" i="2"/>
  <c r="AC37" i="2"/>
  <c r="AC36" i="2"/>
  <c r="AC35" i="2"/>
  <c r="AC34" i="2"/>
  <c r="AC33" i="2"/>
  <c r="AC32" i="2"/>
  <c r="AC31" i="2"/>
  <c r="AC30" i="2"/>
  <c r="AC29" i="2"/>
  <c r="AC28" i="2"/>
  <c r="AC27" i="2"/>
  <c r="AC26" i="2"/>
  <c r="AC25" i="2"/>
  <c r="AC24" i="2"/>
  <c r="AC23" i="2"/>
  <c r="AC22" i="2"/>
  <c r="AC21" i="2"/>
  <c r="AC20" i="2"/>
  <c r="AC19" i="2"/>
  <c r="AC18" i="2"/>
  <c r="AC17" i="2"/>
  <c r="AC16" i="2"/>
  <c r="AC15" i="2"/>
  <c r="AC14" i="2"/>
  <c r="AC13" i="2"/>
  <c r="AB409" i="2"/>
  <c r="AB408" i="2"/>
  <c r="AB407" i="2"/>
  <c r="AB406" i="2"/>
  <c r="AB405" i="2"/>
  <c r="AB404" i="2"/>
  <c r="AB403" i="2"/>
  <c r="AB402" i="2"/>
  <c r="AB401" i="2"/>
  <c r="AB400" i="2"/>
  <c r="AB399" i="2"/>
  <c r="AB398" i="2"/>
  <c r="AB397" i="2"/>
  <c r="AB396" i="2"/>
  <c r="AB395" i="2"/>
  <c r="AB394" i="2"/>
  <c r="AB393" i="2"/>
  <c r="AB392" i="2"/>
  <c r="AB391" i="2"/>
  <c r="AB390" i="2"/>
  <c r="AB389" i="2"/>
  <c r="AB388" i="2"/>
  <c r="AB387" i="2"/>
  <c r="AB386" i="2"/>
  <c r="AB385" i="2"/>
  <c r="AB384" i="2"/>
  <c r="AB383" i="2"/>
  <c r="AB382" i="2"/>
  <c r="AB381" i="2"/>
  <c r="AB380" i="2"/>
  <c r="AB379" i="2"/>
  <c r="AB378" i="2"/>
  <c r="AB377" i="2"/>
  <c r="AB376" i="2"/>
  <c r="AB375" i="2"/>
  <c r="AB374" i="2"/>
  <c r="AB373" i="2"/>
  <c r="AB372" i="2"/>
  <c r="AB371" i="2"/>
  <c r="AB370" i="2"/>
  <c r="AB369" i="2"/>
  <c r="AB368" i="2"/>
  <c r="AB367" i="2"/>
  <c r="AB366" i="2"/>
  <c r="AB365" i="2"/>
  <c r="AB364" i="2"/>
  <c r="AB363" i="2"/>
  <c r="AB362" i="2"/>
  <c r="AB361" i="2"/>
  <c r="AB360" i="2"/>
  <c r="AB359" i="2"/>
  <c r="AB358" i="2"/>
  <c r="AB357" i="2"/>
  <c r="AB356" i="2"/>
  <c r="AB355" i="2"/>
  <c r="AB354" i="2"/>
  <c r="AB353" i="2"/>
  <c r="AB352" i="2"/>
  <c r="AB351" i="2"/>
  <c r="AB350" i="2"/>
  <c r="AB349" i="2"/>
  <c r="AB348" i="2"/>
  <c r="AB347" i="2"/>
  <c r="AB346" i="2"/>
  <c r="AB345" i="2"/>
  <c r="AB344" i="2"/>
  <c r="AB343" i="2"/>
  <c r="AB342" i="2"/>
  <c r="AB341" i="2"/>
  <c r="AB340" i="2"/>
  <c r="AB339" i="2"/>
  <c r="AB338" i="2"/>
  <c r="AB337" i="2"/>
  <c r="AB336" i="2"/>
  <c r="AB335" i="2"/>
  <c r="AB334" i="2"/>
  <c r="AB333" i="2"/>
  <c r="AB332" i="2"/>
  <c r="AB331" i="2"/>
  <c r="AB330" i="2"/>
  <c r="AB329" i="2"/>
  <c r="AB328" i="2"/>
  <c r="AB327" i="2"/>
  <c r="AB326" i="2"/>
  <c r="AB325" i="2"/>
  <c r="AB324" i="2"/>
  <c r="AB323" i="2"/>
  <c r="AB322" i="2"/>
  <c r="AB321" i="2"/>
  <c r="AB320" i="2"/>
  <c r="AB319" i="2"/>
  <c r="AB318" i="2"/>
  <c r="AB317" i="2"/>
  <c r="AB316" i="2"/>
  <c r="AB315" i="2"/>
  <c r="AB314" i="2"/>
  <c r="AB313" i="2"/>
  <c r="AB312" i="2"/>
  <c r="AB311" i="2"/>
  <c r="AB310" i="2"/>
  <c r="AB309" i="2"/>
  <c r="AB308" i="2"/>
  <c r="AB307" i="2"/>
  <c r="AB306" i="2"/>
  <c r="AB305" i="2"/>
  <c r="AB304" i="2"/>
  <c r="AB303" i="2"/>
  <c r="AB302" i="2"/>
  <c r="AB301" i="2"/>
  <c r="AB300" i="2"/>
  <c r="AB299" i="2"/>
  <c r="AB298" i="2"/>
  <c r="AB297" i="2"/>
  <c r="AB296" i="2"/>
  <c r="AB295" i="2"/>
  <c r="AB294" i="2"/>
  <c r="AB293" i="2"/>
  <c r="AB292" i="2"/>
  <c r="AB291" i="2"/>
  <c r="AB290" i="2"/>
  <c r="AB289" i="2"/>
  <c r="AB288" i="2"/>
  <c r="AB287" i="2"/>
  <c r="AB286" i="2"/>
  <c r="AB285" i="2"/>
  <c r="AB284" i="2"/>
  <c r="AB283" i="2"/>
  <c r="AB282" i="2"/>
  <c r="AB281" i="2"/>
  <c r="AB280" i="2"/>
  <c r="AB279" i="2"/>
  <c r="AB278" i="2"/>
  <c r="AB277" i="2"/>
  <c r="AB276" i="2"/>
  <c r="AB275" i="2"/>
  <c r="AB274" i="2"/>
  <c r="AB273" i="2"/>
  <c r="AB272" i="2"/>
  <c r="AB271" i="2"/>
  <c r="AB270" i="2"/>
  <c r="AB269" i="2"/>
  <c r="AB268" i="2"/>
  <c r="AB267" i="2"/>
  <c r="AB266" i="2"/>
  <c r="AB265" i="2"/>
  <c r="AB264" i="2"/>
  <c r="AB263" i="2"/>
  <c r="AB262" i="2"/>
  <c r="AB261" i="2"/>
  <c r="AB260" i="2"/>
  <c r="AB259" i="2"/>
  <c r="AB258" i="2"/>
  <c r="AB257" i="2"/>
  <c r="AB256" i="2"/>
  <c r="AB255" i="2"/>
  <c r="AB254" i="2"/>
  <c r="AB253" i="2"/>
  <c r="AB252" i="2"/>
  <c r="AB251" i="2"/>
  <c r="AB250" i="2"/>
  <c r="AB249" i="2"/>
  <c r="AB248" i="2"/>
  <c r="AB247" i="2"/>
  <c r="AB246" i="2"/>
  <c r="AB245" i="2"/>
  <c r="AB244" i="2"/>
  <c r="AB243" i="2"/>
  <c r="AB242" i="2"/>
  <c r="AB241" i="2"/>
  <c r="AB240" i="2"/>
  <c r="AB239" i="2"/>
  <c r="AB238" i="2"/>
  <c r="AB237" i="2"/>
  <c r="AB236" i="2"/>
  <c r="AB235" i="2"/>
  <c r="AB234" i="2"/>
  <c r="AB233" i="2"/>
  <c r="AB232" i="2"/>
  <c r="AB231" i="2"/>
  <c r="AB230" i="2"/>
  <c r="AB229" i="2"/>
  <c r="AB228" i="2"/>
  <c r="AB227" i="2"/>
  <c r="AB226" i="2"/>
  <c r="AB225" i="2"/>
  <c r="AB224" i="2"/>
  <c r="AB223" i="2"/>
  <c r="AB222" i="2"/>
  <c r="AB221" i="2"/>
  <c r="AB220" i="2"/>
  <c r="AB219" i="2"/>
  <c r="AB218" i="2"/>
  <c r="AB217" i="2"/>
  <c r="AB216" i="2"/>
  <c r="AB215" i="2"/>
  <c r="AB214" i="2"/>
  <c r="AB213" i="2"/>
  <c r="AB212" i="2"/>
  <c r="AB211" i="2"/>
  <c r="AB210" i="2"/>
  <c r="AB209" i="2"/>
  <c r="AB208" i="2"/>
  <c r="AB207" i="2"/>
  <c r="AB206" i="2"/>
  <c r="AB205" i="2"/>
  <c r="AB204" i="2"/>
  <c r="AB203" i="2"/>
  <c r="AB202" i="2"/>
  <c r="AB201" i="2"/>
  <c r="AB200" i="2"/>
  <c r="AB199" i="2"/>
  <c r="AB198" i="2"/>
  <c r="AB197" i="2"/>
  <c r="AB196" i="2"/>
  <c r="AB195" i="2"/>
  <c r="AB194" i="2"/>
  <c r="AB193" i="2"/>
  <c r="AB192" i="2"/>
  <c r="AB191" i="2"/>
  <c r="AB190" i="2"/>
  <c r="AB189" i="2"/>
  <c r="AB188" i="2"/>
  <c r="AB187" i="2"/>
  <c r="AB186" i="2"/>
  <c r="AB185" i="2"/>
  <c r="AB184" i="2"/>
  <c r="AB183" i="2"/>
  <c r="AB182" i="2"/>
  <c r="AB181" i="2"/>
  <c r="AB180" i="2"/>
  <c r="AB179" i="2"/>
  <c r="AB178" i="2"/>
  <c r="AB177" i="2"/>
  <c r="AB176" i="2"/>
  <c r="AB175" i="2"/>
  <c r="AB174" i="2"/>
  <c r="AB173" i="2"/>
  <c r="AB172" i="2"/>
  <c r="AB171" i="2"/>
  <c r="AB170" i="2"/>
  <c r="AB169" i="2"/>
  <c r="AB168" i="2"/>
  <c r="AB167" i="2"/>
  <c r="AB166" i="2"/>
  <c r="AB165" i="2"/>
  <c r="AB164" i="2"/>
  <c r="AB163" i="2"/>
  <c r="AB162" i="2"/>
  <c r="AB161" i="2"/>
  <c r="AB160" i="2"/>
  <c r="AB159" i="2"/>
  <c r="AB158" i="2"/>
  <c r="AB157" i="2"/>
  <c r="AB156" i="2"/>
  <c r="AB155" i="2"/>
  <c r="AB154" i="2"/>
  <c r="AB153" i="2"/>
  <c r="AB152" i="2"/>
  <c r="AB151" i="2"/>
  <c r="AB150" i="2"/>
  <c r="AB149" i="2"/>
  <c r="AB148" i="2"/>
  <c r="AB147" i="2"/>
  <c r="AB146" i="2"/>
  <c r="AB145" i="2"/>
  <c r="AB144" i="2"/>
  <c r="AB143" i="2"/>
  <c r="AB142" i="2"/>
  <c r="AB141" i="2"/>
  <c r="AB140" i="2"/>
  <c r="AB139" i="2"/>
  <c r="AB138" i="2"/>
  <c r="AB137" i="2"/>
  <c r="AB136" i="2"/>
  <c r="AB135" i="2"/>
  <c r="AB134" i="2"/>
  <c r="AB133" i="2"/>
  <c r="AB132" i="2"/>
  <c r="AB131" i="2"/>
  <c r="AB130" i="2"/>
  <c r="AB129" i="2"/>
  <c r="AB128" i="2"/>
  <c r="AB127" i="2"/>
  <c r="AB126" i="2"/>
  <c r="AB125" i="2"/>
  <c r="AB124" i="2"/>
  <c r="AB123" i="2"/>
  <c r="AB122" i="2"/>
  <c r="AB121" i="2"/>
  <c r="AB120" i="2"/>
  <c r="AB119" i="2"/>
  <c r="AB118" i="2"/>
  <c r="AB117" i="2"/>
  <c r="AB116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AB101" i="2"/>
  <c r="AB100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1" i="2"/>
  <c r="AB70" i="2"/>
  <c r="AB69" i="2"/>
  <c r="AB68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4" i="2"/>
  <c r="AB53" i="2"/>
  <c r="AB52" i="2"/>
  <c r="AB51" i="2"/>
  <c r="AB50" i="2"/>
  <c r="AB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A409" i="2"/>
  <c r="AA408" i="2"/>
  <c r="AA407" i="2"/>
  <c r="AA406" i="2"/>
  <c r="AA405" i="2"/>
  <c r="AA404" i="2"/>
  <c r="AA403" i="2"/>
  <c r="AA402" i="2"/>
  <c r="AA401" i="2"/>
  <c r="AA400" i="2"/>
  <c r="AA399" i="2"/>
  <c r="AA398" i="2"/>
  <c r="AA397" i="2"/>
  <c r="AA396" i="2"/>
  <c r="AA395" i="2"/>
  <c r="AA394" i="2"/>
  <c r="AA393" i="2"/>
  <c r="AA392" i="2"/>
  <c r="AA391" i="2"/>
  <c r="AA390" i="2"/>
  <c r="AA389" i="2"/>
  <c r="AA388" i="2"/>
  <c r="AA387" i="2"/>
  <c r="AA386" i="2"/>
  <c r="AA385" i="2"/>
  <c r="AA384" i="2"/>
  <c r="AA383" i="2"/>
  <c r="AA382" i="2"/>
  <c r="AA381" i="2"/>
  <c r="AA380" i="2"/>
  <c r="AA379" i="2"/>
  <c r="AA378" i="2"/>
  <c r="AA377" i="2"/>
  <c r="AA376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AA358" i="2"/>
  <c r="AA357" i="2"/>
  <c r="AA356" i="2"/>
  <c r="AA355" i="2"/>
  <c r="AA354" i="2"/>
  <c r="AA353" i="2"/>
  <c r="AA352" i="2"/>
  <c r="AA351" i="2"/>
  <c r="AA350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AA321" i="2"/>
  <c r="AA320" i="2"/>
  <c r="AA319" i="2"/>
  <c r="AA318" i="2"/>
  <c r="AA317" i="2"/>
  <c r="AA316" i="2"/>
  <c r="AA315" i="2"/>
  <c r="AA314" i="2"/>
  <c r="AA313" i="2"/>
  <c r="AA312" i="2"/>
  <c r="AA311" i="2"/>
  <c r="AA310" i="2"/>
  <c r="AA309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86" i="2"/>
  <c r="AA285" i="2"/>
  <c r="AA284" i="2"/>
  <c r="AA283" i="2"/>
  <c r="AA282" i="2"/>
  <c r="AA281" i="2"/>
  <c r="AA280" i="2"/>
  <c r="AA279" i="2"/>
  <c r="AA278" i="2"/>
  <c r="AA277" i="2"/>
  <c r="AA276" i="2"/>
  <c r="AA275" i="2"/>
  <c r="AA274" i="2"/>
  <c r="AA273" i="2"/>
  <c r="AA272" i="2"/>
  <c r="AA271" i="2"/>
  <c r="AA270" i="2"/>
  <c r="AA269" i="2"/>
  <c r="AA268" i="2"/>
  <c r="AA267" i="2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13" i="2"/>
  <c r="G66" i="21" l="1"/>
  <c r="F14" i="12" l="1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13" i="12"/>
  <c r="I4" i="8"/>
  <c r="I5" i="8"/>
  <c r="I6" i="8"/>
  <c r="I7" i="8"/>
  <c r="I8" i="8"/>
  <c r="I9" i="8"/>
  <c r="I10" i="8"/>
  <c r="I11" i="8"/>
  <c r="I12" i="8"/>
  <c r="I13" i="8"/>
  <c r="I14" i="8"/>
  <c r="I3" i="8"/>
  <c r="T14" i="33"/>
  <c r="T13" i="33"/>
  <c r="T12" i="33"/>
  <c r="T11" i="33"/>
  <c r="T10" i="33"/>
  <c r="T9" i="33"/>
  <c r="T8" i="33"/>
  <c r="T7" i="33"/>
  <c r="T6" i="33"/>
  <c r="T5" i="33"/>
  <c r="T4" i="33"/>
  <c r="T3" i="33"/>
  <c r="S14" i="33"/>
  <c r="S13" i="33"/>
  <c r="S12" i="33"/>
  <c r="S11" i="33"/>
  <c r="S10" i="33"/>
  <c r="S9" i="33"/>
  <c r="S8" i="33"/>
  <c r="S7" i="33"/>
  <c r="S6" i="33"/>
  <c r="S5" i="33"/>
  <c r="S4" i="33"/>
  <c r="S3" i="33"/>
  <c r="R14" i="33"/>
  <c r="R13" i="33"/>
  <c r="R12" i="33"/>
  <c r="R11" i="33"/>
  <c r="R10" i="33"/>
  <c r="R9" i="33"/>
  <c r="R8" i="33"/>
  <c r="R7" i="33"/>
  <c r="R6" i="33"/>
  <c r="R5" i="33"/>
  <c r="R4" i="33"/>
  <c r="R3" i="33"/>
  <c r="Q14" i="33"/>
  <c r="Q13" i="33"/>
  <c r="Q12" i="33"/>
  <c r="Q11" i="33"/>
  <c r="Q10" i="33"/>
  <c r="Q9" i="33"/>
  <c r="Q8" i="33"/>
  <c r="Q7" i="33"/>
  <c r="Q6" i="33"/>
  <c r="Q5" i="33"/>
  <c r="Q4" i="33"/>
  <c r="Q3" i="33"/>
  <c r="P14" i="33"/>
  <c r="P13" i="33"/>
  <c r="P12" i="33"/>
  <c r="P11" i="33"/>
  <c r="P10" i="33"/>
  <c r="P9" i="33"/>
  <c r="P8" i="33"/>
  <c r="P7" i="33"/>
  <c r="P6" i="33"/>
  <c r="P5" i="33"/>
  <c r="P4" i="33"/>
  <c r="P3" i="33"/>
  <c r="O14" i="33"/>
  <c r="O13" i="33"/>
  <c r="O12" i="33"/>
  <c r="O11" i="33"/>
  <c r="O10" i="33"/>
  <c r="O9" i="33"/>
  <c r="O8" i="33"/>
  <c r="O7" i="33"/>
  <c r="O6" i="33"/>
  <c r="O5" i="33"/>
  <c r="O4" i="33"/>
  <c r="O3" i="33"/>
  <c r="N4" i="33"/>
  <c r="N5" i="33"/>
  <c r="N6" i="33"/>
  <c r="N7" i="33"/>
  <c r="N8" i="33"/>
  <c r="N9" i="33"/>
  <c r="N10" i="33"/>
  <c r="N11" i="33"/>
  <c r="N12" i="33"/>
  <c r="N13" i="33"/>
  <c r="N14" i="33"/>
  <c r="N3" i="33"/>
  <c r="J4" i="9"/>
  <c r="J5" i="9"/>
  <c r="J6" i="9"/>
  <c r="J7" i="9"/>
  <c r="J8" i="9"/>
  <c r="J9" i="9"/>
  <c r="J10" i="9"/>
  <c r="J11" i="9"/>
  <c r="J12" i="9"/>
  <c r="J13" i="9"/>
  <c r="J14" i="9"/>
  <c r="J3" i="9"/>
  <c r="I4" i="9"/>
  <c r="I5" i="9"/>
  <c r="I6" i="9"/>
  <c r="I7" i="9"/>
  <c r="I8" i="9"/>
  <c r="I9" i="9"/>
  <c r="I10" i="9"/>
  <c r="I11" i="9"/>
  <c r="I12" i="9"/>
  <c r="I13" i="9"/>
  <c r="I14" i="9"/>
  <c r="I3" i="9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13" i="2"/>
  <c r="Z14" i="25"/>
  <c r="Z13" i="25"/>
  <c r="Z12" i="25"/>
  <c r="Z11" i="25"/>
  <c r="Z10" i="25"/>
  <c r="Z9" i="25"/>
  <c r="Z8" i="25"/>
  <c r="Z7" i="25"/>
  <c r="Z6" i="25"/>
  <c r="Z5" i="25"/>
  <c r="Z4" i="25"/>
  <c r="Z3" i="25"/>
  <c r="Y14" i="25"/>
  <c r="Y13" i="25"/>
  <c r="Y12" i="25"/>
  <c r="Y11" i="25"/>
  <c r="Y10" i="25"/>
  <c r="Y9" i="25"/>
  <c r="Y8" i="25"/>
  <c r="Y7" i="25"/>
  <c r="Y6" i="25"/>
  <c r="Y5" i="25"/>
  <c r="Y4" i="25"/>
  <c r="Y3" i="25"/>
  <c r="X14" i="25"/>
  <c r="X13" i="25"/>
  <c r="X12" i="25"/>
  <c r="X11" i="25"/>
  <c r="X10" i="25"/>
  <c r="X9" i="25"/>
  <c r="X8" i="25"/>
  <c r="X7" i="25"/>
  <c r="X6" i="25"/>
  <c r="X5" i="25"/>
  <c r="X4" i="25"/>
  <c r="X3" i="25"/>
  <c r="W14" i="25"/>
  <c r="W13" i="25"/>
  <c r="W12" i="25"/>
  <c r="W11" i="25"/>
  <c r="W10" i="25"/>
  <c r="W9" i="25"/>
  <c r="W8" i="25"/>
  <c r="W7" i="25"/>
  <c r="W6" i="25"/>
  <c r="W5" i="25"/>
  <c r="W4" i="25"/>
  <c r="W3" i="25"/>
  <c r="V14" i="25"/>
  <c r="V13" i="25"/>
  <c r="V12" i="25"/>
  <c r="V11" i="25"/>
  <c r="V10" i="25"/>
  <c r="V9" i="25"/>
  <c r="V8" i="25"/>
  <c r="V7" i="25"/>
  <c r="V6" i="25"/>
  <c r="V5" i="25"/>
  <c r="V4" i="25"/>
  <c r="V3" i="25"/>
  <c r="U4" i="25"/>
  <c r="U5" i="25"/>
  <c r="U6" i="25"/>
  <c r="U7" i="25"/>
  <c r="U8" i="25"/>
  <c r="U9" i="25"/>
  <c r="U10" i="25"/>
  <c r="U11" i="25"/>
  <c r="U12" i="25"/>
  <c r="U13" i="25"/>
  <c r="U14" i="25"/>
  <c r="U3" i="25"/>
  <c r="T12" i="25"/>
  <c r="T11" i="25"/>
  <c r="T10" i="25"/>
  <c r="T9" i="25"/>
  <c r="T8" i="25"/>
  <c r="T7" i="25"/>
  <c r="T6" i="25"/>
  <c r="S7" i="25"/>
  <c r="S8" i="25"/>
  <c r="S9" i="25"/>
  <c r="S10" i="25"/>
  <c r="S11" i="25"/>
  <c r="S12" i="25"/>
  <c r="S6" i="25"/>
  <c r="R6" i="25"/>
  <c r="R7" i="25"/>
  <c r="R8" i="25"/>
  <c r="R9" i="25"/>
  <c r="R10" i="25"/>
  <c r="R11" i="25"/>
  <c r="R12" i="25"/>
  <c r="R5" i="25"/>
  <c r="Q6" i="25"/>
  <c r="Q7" i="25"/>
  <c r="Q8" i="25"/>
  <c r="Q9" i="25"/>
  <c r="Q10" i="25"/>
  <c r="Q11" i="25"/>
  <c r="Q12" i="25"/>
  <c r="Q5" i="25"/>
  <c r="D1003" i="40" l="1"/>
  <c r="E1003" i="40" s="1"/>
  <c r="C1003" i="40"/>
  <c r="D1002" i="40"/>
  <c r="C1002" i="40"/>
  <c r="E1002" i="40" s="1"/>
  <c r="D1001" i="40"/>
  <c r="C1001" i="40"/>
  <c r="D1000" i="40"/>
  <c r="C1000" i="40"/>
  <c r="E1000" i="40" s="1"/>
  <c r="D999" i="40"/>
  <c r="C999" i="40"/>
  <c r="E999" i="40" s="1"/>
  <c r="D998" i="40"/>
  <c r="C998" i="40"/>
  <c r="D997" i="40"/>
  <c r="C997" i="40"/>
  <c r="E997" i="40" s="1"/>
  <c r="E996" i="40"/>
  <c r="D996" i="40"/>
  <c r="C996" i="40"/>
  <c r="D995" i="40"/>
  <c r="E995" i="40" s="1"/>
  <c r="C995" i="40"/>
  <c r="D994" i="40"/>
  <c r="C994" i="40"/>
  <c r="E994" i="40" s="1"/>
  <c r="D993" i="40"/>
  <c r="C993" i="40"/>
  <c r="D992" i="40"/>
  <c r="C992" i="40"/>
  <c r="E992" i="40" s="1"/>
  <c r="D991" i="40"/>
  <c r="C991" i="40"/>
  <c r="E991" i="40" s="1"/>
  <c r="D990" i="40"/>
  <c r="C990" i="40"/>
  <c r="D989" i="40"/>
  <c r="C989" i="40"/>
  <c r="E989" i="40" s="1"/>
  <c r="E988" i="40"/>
  <c r="D988" i="40"/>
  <c r="C988" i="40"/>
  <c r="D987" i="40"/>
  <c r="E987" i="40" s="1"/>
  <c r="C987" i="40"/>
  <c r="D986" i="40"/>
  <c r="C986" i="40"/>
  <c r="E986" i="40" s="1"/>
  <c r="D985" i="40"/>
  <c r="C985" i="40"/>
  <c r="D984" i="40"/>
  <c r="C984" i="40"/>
  <c r="E984" i="40" s="1"/>
  <c r="D983" i="40"/>
  <c r="C983" i="40"/>
  <c r="E983" i="40" s="1"/>
  <c r="D982" i="40"/>
  <c r="C982" i="40"/>
  <c r="D981" i="40"/>
  <c r="C981" i="40"/>
  <c r="E981" i="40" s="1"/>
  <c r="E980" i="40"/>
  <c r="D980" i="40"/>
  <c r="C980" i="40"/>
  <c r="D979" i="40"/>
  <c r="E979" i="40" s="1"/>
  <c r="C979" i="40"/>
  <c r="D978" i="40"/>
  <c r="C978" i="40"/>
  <c r="E978" i="40" s="1"/>
  <c r="D977" i="40"/>
  <c r="C977" i="40"/>
  <c r="D976" i="40"/>
  <c r="C976" i="40"/>
  <c r="E976" i="40" s="1"/>
  <c r="D975" i="40"/>
  <c r="C975" i="40"/>
  <c r="E975" i="40" s="1"/>
  <c r="D974" i="40"/>
  <c r="C974" i="40"/>
  <c r="D973" i="40"/>
  <c r="C973" i="40"/>
  <c r="E973" i="40" s="1"/>
  <c r="E972" i="40"/>
  <c r="D972" i="40"/>
  <c r="C972" i="40"/>
  <c r="D971" i="40"/>
  <c r="E971" i="40" s="1"/>
  <c r="C971" i="40"/>
  <c r="D970" i="40"/>
  <c r="C970" i="40"/>
  <c r="E970" i="40" s="1"/>
  <c r="D969" i="40"/>
  <c r="C969" i="40"/>
  <c r="D968" i="40"/>
  <c r="C968" i="40"/>
  <c r="E968" i="40" s="1"/>
  <c r="D967" i="40"/>
  <c r="C967" i="40"/>
  <c r="E967" i="40" s="1"/>
  <c r="D966" i="40"/>
  <c r="C966" i="40"/>
  <c r="D965" i="40"/>
  <c r="C965" i="40"/>
  <c r="E965" i="40" s="1"/>
  <c r="E964" i="40"/>
  <c r="D964" i="40"/>
  <c r="C964" i="40"/>
  <c r="D963" i="40"/>
  <c r="E963" i="40" s="1"/>
  <c r="C963" i="40"/>
  <c r="D962" i="40"/>
  <c r="C962" i="40"/>
  <c r="E962" i="40" s="1"/>
  <c r="D961" i="40"/>
  <c r="C961" i="40"/>
  <c r="D960" i="40"/>
  <c r="C960" i="40"/>
  <c r="E960" i="40" s="1"/>
  <c r="D959" i="40"/>
  <c r="C959" i="40"/>
  <c r="E959" i="40" s="1"/>
  <c r="D958" i="40"/>
  <c r="C958" i="40"/>
  <c r="D957" i="40"/>
  <c r="C957" i="40"/>
  <c r="E957" i="40" s="1"/>
  <c r="E956" i="40"/>
  <c r="D956" i="40"/>
  <c r="C956" i="40"/>
  <c r="D955" i="40"/>
  <c r="E955" i="40" s="1"/>
  <c r="C955" i="40"/>
  <c r="D954" i="40"/>
  <c r="C954" i="40"/>
  <c r="E954" i="40" s="1"/>
  <c r="D953" i="40"/>
  <c r="C953" i="40"/>
  <c r="D952" i="40"/>
  <c r="C952" i="40"/>
  <c r="E952" i="40" s="1"/>
  <c r="D951" i="40"/>
  <c r="C951" i="40"/>
  <c r="E951" i="40" s="1"/>
  <c r="D950" i="40"/>
  <c r="C950" i="40"/>
  <c r="D949" i="40"/>
  <c r="C949" i="40"/>
  <c r="E949" i="40" s="1"/>
  <c r="E948" i="40"/>
  <c r="D948" i="40"/>
  <c r="C948" i="40"/>
  <c r="D947" i="40"/>
  <c r="E947" i="40" s="1"/>
  <c r="C947" i="40"/>
  <c r="D946" i="40"/>
  <c r="C946" i="40"/>
  <c r="E946" i="40" s="1"/>
  <c r="D945" i="40"/>
  <c r="C945" i="40"/>
  <c r="D944" i="40"/>
  <c r="C944" i="40"/>
  <c r="E944" i="40" s="1"/>
  <c r="D943" i="40"/>
  <c r="C943" i="40"/>
  <c r="E943" i="40" s="1"/>
  <c r="D942" i="40"/>
  <c r="C942" i="40"/>
  <c r="D941" i="40"/>
  <c r="C941" i="40"/>
  <c r="E941" i="40" s="1"/>
  <c r="E940" i="40"/>
  <c r="D940" i="40"/>
  <c r="C940" i="40"/>
  <c r="D939" i="40"/>
  <c r="E939" i="40" s="1"/>
  <c r="C939" i="40"/>
  <c r="D938" i="40"/>
  <c r="C938" i="40"/>
  <c r="E938" i="40" s="1"/>
  <c r="D937" i="40"/>
  <c r="C937" i="40"/>
  <c r="D936" i="40"/>
  <c r="C936" i="40"/>
  <c r="E936" i="40" s="1"/>
  <c r="D935" i="40"/>
  <c r="C935" i="40"/>
  <c r="E935" i="40" s="1"/>
  <c r="D934" i="40"/>
  <c r="C934" i="40"/>
  <c r="D933" i="40"/>
  <c r="C933" i="40"/>
  <c r="E933" i="40" s="1"/>
  <c r="E932" i="40"/>
  <c r="D932" i="40"/>
  <c r="C932" i="40"/>
  <c r="D931" i="40"/>
  <c r="E931" i="40" s="1"/>
  <c r="C931" i="40"/>
  <c r="D930" i="40"/>
  <c r="C930" i="40"/>
  <c r="E930" i="40" s="1"/>
  <c r="D929" i="40"/>
  <c r="C929" i="40"/>
  <c r="D928" i="40"/>
  <c r="C928" i="40"/>
  <c r="E928" i="40" s="1"/>
  <c r="D927" i="40"/>
  <c r="C927" i="40"/>
  <c r="E927" i="40" s="1"/>
  <c r="D926" i="40"/>
  <c r="C926" i="40"/>
  <c r="D925" i="40"/>
  <c r="C925" i="40"/>
  <c r="E925" i="40" s="1"/>
  <c r="E924" i="40"/>
  <c r="D924" i="40"/>
  <c r="C924" i="40"/>
  <c r="D923" i="40"/>
  <c r="E923" i="40" s="1"/>
  <c r="C923" i="40"/>
  <c r="D922" i="40"/>
  <c r="C922" i="40"/>
  <c r="E922" i="40" s="1"/>
  <c r="D921" i="40"/>
  <c r="C921" i="40"/>
  <c r="D920" i="40"/>
  <c r="C920" i="40"/>
  <c r="E920" i="40" s="1"/>
  <c r="D919" i="40"/>
  <c r="C919" i="40"/>
  <c r="E919" i="40" s="1"/>
  <c r="D918" i="40"/>
  <c r="C918" i="40"/>
  <c r="D917" i="40"/>
  <c r="C917" i="40"/>
  <c r="E917" i="40" s="1"/>
  <c r="E916" i="40"/>
  <c r="D916" i="40"/>
  <c r="C916" i="40"/>
  <c r="D915" i="40"/>
  <c r="E915" i="40" s="1"/>
  <c r="C915" i="40"/>
  <c r="D914" i="40"/>
  <c r="C914" i="40"/>
  <c r="E914" i="40" s="1"/>
  <c r="D913" i="40"/>
  <c r="C913" i="40"/>
  <c r="D912" i="40"/>
  <c r="C912" i="40"/>
  <c r="E912" i="40" s="1"/>
  <c r="D911" i="40"/>
  <c r="C911" i="40"/>
  <c r="E911" i="40" s="1"/>
  <c r="D910" i="40"/>
  <c r="C910" i="40"/>
  <c r="D909" i="40"/>
  <c r="C909" i="40"/>
  <c r="E909" i="40" s="1"/>
  <c r="E908" i="40"/>
  <c r="D908" i="40"/>
  <c r="C908" i="40"/>
  <c r="D907" i="40"/>
  <c r="E907" i="40" s="1"/>
  <c r="C907" i="40"/>
  <c r="D906" i="40"/>
  <c r="C906" i="40"/>
  <c r="E906" i="40" s="1"/>
  <c r="D905" i="40"/>
  <c r="C905" i="40"/>
  <c r="D904" i="40"/>
  <c r="C904" i="40"/>
  <c r="E904" i="40" s="1"/>
  <c r="D903" i="40"/>
  <c r="C903" i="40"/>
  <c r="E903" i="40" s="1"/>
  <c r="D902" i="40"/>
  <c r="C902" i="40"/>
  <c r="D901" i="40"/>
  <c r="C901" i="40"/>
  <c r="E901" i="40" s="1"/>
  <c r="E900" i="40"/>
  <c r="D900" i="40"/>
  <c r="C900" i="40"/>
  <c r="D899" i="40"/>
  <c r="E899" i="40" s="1"/>
  <c r="C899" i="40"/>
  <c r="D898" i="40"/>
  <c r="C898" i="40"/>
  <c r="E898" i="40" s="1"/>
  <c r="D897" i="40"/>
  <c r="C897" i="40"/>
  <c r="D896" i="40"/>
  <c r="C896" i="40"/>
  <c r="E896" i="40" s="1"/>
  <c r="D895" i="40"/>
  <c r="C895" i="40"/>
  <c r="E895" i="40" s="1"/>
  <c r="D894" i="40"/>
  <c r="C894" i="40"/>
  <c r="D893" i="40"/>
  <c r="C893" i="40"/>
  <c r="E893" i="40" s="1"/>
  <c r="E892" i="40"/>
  <c r="D892" i="40"/>
  <c r="C892" i="40"/>
  <c r="D891" i="40"/>
  <c r="E891" i="40" s="1"/>
  <c r="C891" i="40"/>
  <c r="D890" i="40"/>
  <c r="C890" i="40"/>
  <c r="E890" i="40" s="1"/>
  <c r="D889" i="40"/>
  <c r="C889" i="40"/>
  <c r="D888" i="40"/>
  <c r="C888" i="40"/>
  <c r="E888" i="40" s="1"/>
  <c r="D887" i="40"/>
  <c r="C887" i="40"/>
  <c r="E887" i="40" s="1"/>
  <c r="D886" i="40"/>
  <c r="C886" i="40"/>
  <c r="D885" i="40"/>
  <c r="C885" i="40"/>
  <c r="E885" i="40" s="1"/>
  <c r="E884" i="40"/>
  <c r="D884" i="40"/>
  <c r="C884" i="40"/>
  <c r="D883" i="40"/>
  <c r="E883" i="40" s="1"/>
  <c r="C883" i="40"/>
  <c r="D882" i="40"/>
  <c r="C882" i="40"/>
  <c r="E882" i="40" s="1"/>
  <c r="D881" i="40"/>
  <c r="C881" i="40"/>
  <c r="D880" i="40"/>
  <c r="C880" i="40"/>
  <c r="E880" i="40" s="1"/>
  <c r="D879" i="40"/>
  <c r="C879" i="40"/>
  <c r="E879" i="40" s="1"/>
  <c r="D878" i="40"/>
  <c r="C878" i="40"/>
  <c r="D877" i="40"/>
  <c r="C877" i="40"/>
  <c r="E877" i="40" s="1"/>
  <c r="E876" i="40"/>
  <c r="D876" i="40"/>
  <c r="C876" i="40"/>
  <c r="D875" i="40"/>
  <c r="E875" i="40" s="1"/>
  <c r="C875" i="40"/>
  <c r="D874" i="40"/>
  <c r="C874" i="40"/>
  <c r="E874" i="40" s="1"/>
  <c r="D873" i="40"/>
  <c r="C873" i="40"/>
  <c r="D872" i="40"/>
  <c r="C872" i="40"/>
  <c r="E872" i="40" s="1"/>
  <c r="D871" i="40"/>
  <c r="C871" i="40"/>
  <c r="E871" i="40" s="1"/>
  <c r="D870" i="40"/>
  <c r="C870" i="40"/>
  <c r="D869" i="40"/>
  <c r="C869" i="40"/>
  <c r="E869" i="40" s="1"/>
  <c r="E868" i="40"/>
  <c r="D868" i="40"/>
  <c r="C868" i="40"/>
  <c r="D867" i="40"/>
  <c r="E867" i="40" s="1"/>
  <c r="C867" i="40"/>
  <c r="D866" i="40"/>
  <c r="C866" i="40"/>
  <c r="E866" i="40" s="1"/>
  <c r="D865" i="40"/>
  <c r="C865" i="40"/>
  <c r="D864" i="40"/>
  <c r="C864" i="40"/>
  <c r="E864" i="40" s="1"/>
  <c r="D863" i="40"/>
  <c r="C863" i="40"/>
  <c r="E863" i="40" s="1"/>
  <c r="D862" i="40"/>
  <c r="C862" i="40"/>
  <c r="D861" i="40"/>
  <c r="C861" i="40"/>
  <c r="E861" i="40" s="1"/>
  <c r="E860" i="40"/>
  <c r="D860" i="40"/>
  <c r="C860" i="40"/>
  <c r="D859" i="40"/>
  <c r="E859" i="40" s="1"/>
  <c r="C859" i="40"/>
  <c r="D858" i="40"/>
  <c r="C858" i="40"/>
  <c r="E858" i="40" s="1"/>
  <c r="D857" i="40"/>
  <c r="C857" i="40"/>
  <c r="D856" i="40"/>
  <c r="C856" i="40"/>
  <c r="E856" i="40" s="1"/>
  <c r="D855" i="40"/>
  <c r="C855" i="40"/>
  <c r="E855" i="40" s="1"/>
  <c r="D854" i="40"/>
  <c r="C854" i="40"/>
  <c r="D853" i="40"/>
  <c r="C853" i="40"/>
  <c r="E853" i="40" s="1"/>
  <c r="E852" i="40"/>
  <c r="D852" i="40"/>
  <c r="C852" i="40"/>
  <c r="D851" i="40"/>
  <c r="E851" i="40" s="1"/>
  <c r="C851" i="40"/>
  <c r="D850" i="40"/>
  <c r="C850" i="40"/>
  <c r="E850" i="40" s="1"/>
  <c r="D849" i="40"/>
  <c r="C849" i="40"/>
  <c r="D848" i="40"/>
  <c r="C848" i="40"/>
  <c r="E848" i="40" s="1"/>
  <c r="D847" i="40"/>
  <c r="C847" i="40"/>
  <c r="E847" i="40" s="1"/>
  <c r="D846" i="40"/>
  <c r="C846" i="40"/>
  <c r="D845" i="40"/>
  <c r="C845" i="40"/>
  <c r="E845" i="40" s="1"/>
  <c r="E844" i="40"/>
  <c r="D844" i="40"/>
  <c r="C844" i="40"/>
  <c r="D843" i="40"/>
  <c r="E843" i="40" s="1"/>
  <c r="C843" i="40"/>
  <c r="D842" i="40"/>
  <c r="C842" i="40"/>
  <c r="E842" i="40" s="1"/>
  <c r="D841" i="40"/>
  <c r="C841" i="40"/>
  <c r="D840" i="40"/>
  <c r="C840" i="40"/>
  <c r="E840" i="40" s="1"/>
  <c r="D839" i="40"/>
  <c r="C839" i="40"/>
  <c r="E839" i="40" s="1"/>
  <c r="D838" i="40"/>
  <c r="C838" i="40"/>
  <c r="D837" i="40"/>
  <c r="C837" i="40"/>
  <c r="E837" i="40" s="1"/>
  <c r="E836" i="40"/>
  <c r="D836" i="40"/>
  <c r="C836" i="40"/>
  <c r="D835" i="40"/>
  <c r="E835" i="40" s="1"/>
  <c r="C835" i="40"/>
  <c r="D834" i="40"/>
  <c r="C834" i="40"/>
  <c r="E834" i="40" s="1"/>
  <c r="D833" i="40"/>
  <c r="C833" i="40"/>
  <c r="D832" i="40"/>
  <c r="C832" i="40"/>
  <c r="E832" i="40" s="1"/>
  <c r="D831" i="40"/>
  <c r="C831" i="40"/>
  <c r="E831" i="40" s="1"/>
  <c r="D830" i="40"/>
  <c r="C830" i="40"/>
  <c r="D829" i="40"/>
  <c r="C829" i="40"/>
  <c r="E829" i="40" s="1"/>
  <c r="E828" i="40"/>
  <c r="D828" i="40"/>
  <c r="C828" i="40"/>
  <c r="E827" i="40"/>
  <c r="D827" i="40"/>
  <c r="C827" i="40"/>
  <c r="D826" i="40"/>
  <c r="C826" i="40"/>
  <c r="E826" i="40" s="1"/>
  <c r="D825" i="40"/>
  <c r="C825" i="40"/>
  <c r="D824" i="40"/>
  <c r="C824" i="40"/>
  <c r="D823" i="40"/>
  <c r="C823" i="40"/>
  <c r="E823" i="40" s="1"/>
  <c r="D822" i="40"/>
  <c r="C822" i="40"/>
  <c r="D821" i="40"/>
  <c r="C821" i="40"/>
  <c r="E821" i="40" s="1"/>
  <c r="E820" i="40"/>
  <c r="D820" i="40"/>
  <c r="C820" i="40"/>
  <c r="D819" i="40"/>
  <c r="E819" i="40" s="1"/>
  <c r="C819" i="40"/>
  <c r="D818" i="40"/>
  <c r="C818" i="40"/>
  <c r="E818" i="40" s="1"/>
  <c r="D817" i="40"/>
  <c r="C817" i="40"/>
  <c r="D816" i="40"/>
  <c r="C816" i="40"/>
  <c r="E816" i="40" s="1"/>
  <c r="D815" i="40"/>
  <c r="C815" i="40"/>
  <c r="E815" i="40" s="1"/>
  <c r="D814" i="40"/>
  <c r="C814" i="40"/>
  <c r="D813" i="40"/>
  <c r="C813" i="40"/>
  <c r="E813" i="40" s="1"/>
  <c r="E812" i="40"/>
  <c r="D812" i="40"/>
  <c r="C812" i="40"/>
  <c r="E811" i="40"/>
  <c r="D811" i="40"/>
  <c r="C811" i="40"/>
  <c r="D810" i="40"/>
  <c r="C810" i="40"/>
  <c r="E810" i="40" s="1"/>
  <c r="D809" i="40"/>
  <c r="C809" i="40"/>
  <c r="D808" i="40"/>
  <c r="C808" i="40"/>
  <c r="D807" i="40"/>
  <c r="C807" i="40"/>
  <c r="E807" i="40" s="1"/>
  <c r="D806" i="40"/>
  <c r="C806" i="40"/>
  <c r="D805" i="40"/>
  <c r="C805" i="40"/>
  <c r="E805" i="40" s="1"/>
  <c r="E804" i="40"/>
  <c r="D804" i="40"/>
  <c r="C804" i="40"/>
  <c r="D803" i="40"/>
  <c r="E803" i="40" s="1"/>
  <c r="C803" i="40"/>
  <c r="D802" i="40"/>
  <c r="C802" i="40"/>
  <c r="E802" i="40" s="1"/>
  <c r="D801" i="40"/>
  <c r="C801" i="40"/>
  <c r="D800" i="40"/>
  <c r="C800" i="40"/>
  <c r="E800" i="40" s="1"/>
  <c r="D799" i="40"/>
  <c r="C799" i="40"/>
  <c r="E799" i="40" s="1"/>
  <c r="D798" i="40"/>
  <c r="C798" i="40"/>
  <c r="D797" i="40"/>
  <c r="C797" i="40"/>
  <c r="E797" i="40" s="1"/>
  <c r="D796" i="40"/>
  <c r="C796" i="40"/>
  <c r="D795" i="40"/>
  <c r="C795" i="40"/>
  <c r="D794" i="40"/>
  <c r="C794" i="40"/>
  <c r="D793" i="40"/>
  <c r="C793" i="40"/>
  <c r="D792" i="40"/>
  <c r="C792" i="40"/>
  <c r="E791" i="40"/>
  <c r="D791" i="40"/>
  <c r="C791" i="40"/>
  <c r="D790" i="40"/>
  <c r="C790" i="40"/>
  <c r="E790" i="40" s="1"/>
  <c r="D789" i="40"/>
  <c r="C789" i="40"/>
  <c r="D788" i="40"/>
  <c r="C788" i="40"/>
  <c r="E788" i="40" s="1"/>
  <c r="E787" i="40"/>
  <c r="D787" i="40"/>
  <c r="C787" i="40"/>
  <c r="D786" i="40"/>
  <c r="C786" i="40"/>
  <c r="D785" i="40"/>
  <c r="C785" i="40"/>
  <c r="D784" i="40"/>
  <c r="C784" i="40"/>
  <c r="D783" i="40"/>
  <c r="C783" i="40"/>
  <c r="E783" i="40" s="1"/>
  <c r="D782" i="40"/>
  <c r="C782" i="40"/>
  <c r="D781" i="40"/>
  <c r="C781" i="40"/>
  <c r="E781" i="40" s="1"/>
  <c r="D780" i="40"/>
  <c r="C780" i="40"/>
  <c r="D779" i="40"/>
  <c r="C779" i="40"/>
  <c r="E779" i="40" s="1"/>
  <c r="D778" i="40"/>
  <c r="C778" i="40"/>
  <c r="D777" i="40"/>
  <c r="C777" i="40"/>
  <c r="E777" i="40" s="1"/>
  <c r="D776" i="40"/>
  <c r="E776" i="40" s="1"/>
  <c r="C776" i="40"/>
  <c r="D775" i="40"/>
  <c r="E775" i="40" s="1"/>
  <c r="C775" i="40"/>
  <c r="D774" i="40"/>
  <c r="C774" i="40"/>
  <c r="E774" i="40" s="1"/>
  <c r="D773" i="40"/>
  <c r="C773" i="40"/>
  <c r="D772" i="40"/>
  <c r="C772" i="40"/>
  <c r="E771" i="40"/>
  <c r="D771" i="40"/>
  <c r="C771" i="40"/>
  <c r="D770" i="40"/>
  <c r="C770" i="40"/>
  <c r="E770" i="40" s="1"/>
  <c r="D769" i="40"/>
  <c r="C769" i="40"/>
  <c r="D768" i="40"/>
  <c r="C768" i="40"/>
  <c r="D767" i="40"/>
  <c r="C767" i="40"/>
  <c r="E767" i="40" s="1"/>
  <c r="D766" i="40"/>
  <c r="C766" i="40"/>
  <c r="D765" i="40"/>
  <c r="C765" i="40"/>
  <c r="E765" i="40" s="1"/>
  <c r="D764" i="40"/>
  <c r="E764" i="40" s="1"/>
  <c r="C764" i="40"/>
  <c r="D763" i="40"/>
  <c r="C763" i="40"/>
  <c r="D762" i="40"/>
  <c r="C762" i="40"/>
  <c r="D761" i="40"/>
  <c r="C761" i="40"/>
  <c r="D760" i="40"/>
  <c r="E760" i="40" s="1"/>
  <c r="C760" i="40"/>
  <c r="E759" i="40"/>
  <c r="D759" i="40"/>
  <c r="C759" i="40"/>
  <c r="D758" i="40"/>
  <c r="C758" i="40"/>
  <c r="E758" i="40" s="1"/>
  <c r="D757" i="40"/>
  <c r="C757" i="40"/>
  <c r="D756" i="40"/>
  <c r="C756" i="40"/>
  <c r="E755" i="40"/>
  <c r="D755" i="40"/>
  <c r="C755" i="40"/>
  <c r="D754" i="40"/>
  <c r="C754" i="40"/>
  <c r="D753" i="40"/>
  <c r="C753" i="40"/>
  <c r="D752" i="40"/>
  <c r="E752" i="40" s="1"/>
  <c r="C752" i="40"/>
  <c r="D751" i="40"/>
  <c r="C751" i="40"/>
  <c r="E751" i="40" s="1"/>
  <c r="D750" i="40"/>
  <c r="C750" i="40"/>
  <c r="D749" i="40"/>
  <c r="C749" i="40"/>
  <c r="E749" i="40" s="1"/>
  <c r="D748" i="40"/>
  <c r="E748" i="40" s="1"/>
  <c r="C748" i="40"/>
  <c r="D747" i="40"/>
  <c r="C747" i="40"/>
  <c r="E747" i="40" s="1"/>
  <c r="D746" i="40"/>
  <c r="C746" i="40"/>
  <c r="D745" i="40"/>
  <c r="C745" i="40"/>
  <c r="E745" i="40" s="1"/>
  <c r="D744" i="40"/>
  <c r="E744" i="40" s="1"/>
  <c r="C744" i="40"/>
  <c r="D743" i="40"/>
  <c r="E743" i="40" s="1"/>
  <c r="C743" i="40"/>
  <c r="D742" i="40"/>
  <c r="C742" i="40"/>
  <c r="E742" i="40" s="1"/>
  <c r="D741" i="40"/>
  <c r="C741" i="40"/>
  <c r="D740" i="40"/>
  <c r="C740" i="40"/>
  <c r="E739" i="40"/>
  <c r="D739" i="40"/>
  <c r="C739" i="40"/>
  <c r="D738" i="40"/>
  <c r="C738" i="40"/>
  <c r="E738" i="40" s="1"/>
  <c r="D737" i="40"/>
  <c r="C737" i="40"/>
  <c r="D736" i="40"/>
  <c r="C736" i="40"/>
  <c r="D735" i="40"/>
  <c r="C735" i="40"/>
  <c r="E735" i="40" s="1"/>
  <c r="D734" i="40"/>
  <c r="C734" i="40"/>
  <c r="D733" i="40"/>
  <c r="C733" i="40"/>
  <c r="E733" i="40" s="1"/>
  <c r="D732" i="40"/>
  <c r="E732" i="40" s="1"/>
  <c r="C732" i="40"/>
  <c r="D731" i="40"/>
  <c r="C731" i="40"/>
  <c r="E731" i="40" s="1"/>
  <c r="D730" i="40"/>
  <c r="C730" i="40"/>
  <c r="D729" i="40"/>
  <c r="C729" i="40"/>
  <c r="E729" i="40" s="1"/>
  <c r="D728" i="40"/>
  <c r="E728" i="40" s="1"/>
  <c r="C728" i="40"/>
  <c r="D727" i="40"/>
  <c r="C727" i="40"/>
  <c r="E727" i="40" s="1"/>
  <c r="D726" i="40"/>
  <c r="C726" i="40"/>
  <c r="E726" i="40" s="1"/>
  <c r="D725" i="40"/>
  <c r="C725" i="40"/>
  <c r="E725" i="40" s="1"/>
  <c r="D724" i="40"/>
  <c r="C724" i="40"/>
  <c r="D723" i="40"/>
  <c r="E723" i="40" s="1"/>
  <c r="C723" i="40"/>
  <c r="D722" i="40"/>
  <c r="C722" i="40"/>
  <c r="E722" i="40" s="1"/>
  <c r="D721" i="40"/>
  <c r="C721" i="40"/>
  <c r="D720" i="40"/>
  <c r="C720" i="40"/>
  <c r="E719" i="40"/>
  <c r="D719" i="40"/>
  <c r="C719" i="40"/>
  <c r="D718" i="40"/>
  <c r="C718" i="40"/>
  <c r="D717" i="40"/>
  <c r="C717" i="40"/>
  <c r="E717" i="40" s="1"/>
  <c r="D716" i="40"/>
  <c r="C716" i="40"/>
  <c r="D715" i="40"/>
  <c r="C715" i="40"/>
  <c r="D714" i="40"/>
  <c r="C714" i="40"/>
  <c r="D713" i="40"/>
  <c r="C713" i="40"/>
  <c r="D712" i="40"/>
  <c r="E712" i="40" s="1"/>
  <c r="C712" i="40"/>
  <c r="D711" i="40"/>
  <c r="C711" i="40"/>
  <c r="E711" i="40" s="1"/>
  <c r="D710" i="40"/>
  <c r="C710" i="40"/>
  <c r="E710" i="40" s="1"/>
  <c r="D709" i="40"/>
  <c r="C709" i="40"/>
  <c r="E709" i="40" s="1"/>
  <c r="D708" i="40"/>
  <c r="C708" i="40"/>
  <c r="D707" i="40"/>
  <c r="E707" i="40" s="1"/>
  <c r="C707" i="40"/>
  <c r="D706" i="40"/>
  <c r="C706" i="40"/>
  <c r="D705" i="40"/>
  <c r="C705" i="40"/>
  <c r="D704" i="40"/>
  <c r="E704" i="40" s="1"/>
  <c r="C704" i="40"/>
  <c r="E703" i="40"/>
  <c r="D703" i="40"/>
  <c r="C703" i="40"/>
  <c r="D702" i="40"/>
  <c r="C702" i="40"/>
  <c r="D701" i="40"/>
  <c r="C701" i="40"/>
  <c r="E701" i="40" s="1"/>
  <c r="D700" i="40"/>
  <c r="C700" i="40"/>
  <c r="D699" i="40"/>
  <c r="C699" i="40"/>
  <c r="D698" i="40"/>
  <c r="C698" i="40"/>
  <c r="D697" i="40"/>
  <c r="C697" i="40"/>
  <c r="D696" i="40"/>
  <c r="E696" i="40" s="1"/>
  <c r="C696" i="40"/>
  <c r="E695" i="40"/>
  <c r="D695" i="40"/>
  <c r="C695" i="40"/>
  <c r="D694" i="40"/>
  <c r="C694" i="40"/>
  <c r="E694" i="40" s="1"/>
  <c r="D693" i="40"/>
  <c r="C693" i="40"/>
  <c r="D692" i="40"/>
  <c r="C692" i="40"/>
  <c r="E691" i="40"/>
  <c r="D691" i="40"/>
  <c r="C691" i="40"/>
  <c r="D690" i="40"/>
  <c r="C690" i="40"/>
  <c r="D689" i="40"/>
  <c r="C689" i="40"/>
  <c r="D688" i="40"/>
  <c r="E688" i="40" s="1"/>
  <c r="C688" i="40"/>
  <c r="D687" i="40"/>
  <c r="C687" i="40"/>
  <c r="E687" i="40" s="1"/>
  <c r="D686" i="40"/>
  <c r="C686" i="40"/>
  <c r="D685" i="40"/>
  <c r="C685" i="40"/>
  <c r="E685" i="40" s="1"/>
  <c r="D684" i="40"/>
  <c r="E684" i="40" s="1"/>
  <c r="C684" i="40"/>
  <c r="D683" i="40"/>
  <c r="C683" i="40"/>
  <c r="E683" i="40" s="1"/>
  <c r="D682" i="40"/>
  <c r="C682" i="40"/>
  <c r="D681" i="40"/>
  <c r="C681" i="40"/>
  <c r="E681" i="40" s="1"/>
  <c r="D680" i="40"/>
  <c r="E680" i="40" s="1"/>
  <c r="C680" i="40"/>
  <c r="D679" i="40"/>
  <c r="E679" i="40" s="1"/>
  <c r="C679" i="40"/>
  <c r="D678" i="40"/>
  <c r="C678" i="40"/>
  <c r="E678" i="40" s="1"/>
  <c r="D677" i="40"/>
  <c r="C677" i="40"/>
  <c r="D676" i="40"/>
  <c r="C676" i="40"/>
  <c r="E675" i="40"/>
  <c r="D675" i="40"/>
  <c r="C675" i="40"/>
  <c r="D674" i="40"/>
  <c r="C674" i="40"/>
  <c r="E674" i="40" s="1"/>
  <c r="D673" i="40"/>
  <c r="C673" i="40"/>
  <c r="D672" i="40"/>
  <c r="C672" i="40"/>
  <c r="D671" i="40"/>
  <c r="C671" i="40"/>
  <c r="E671" i="40" s="1"/>
  <c r="D670" i="40"/>
  <c r="C670" i="40"/>
  <c r="D669" i="40"/>
  <c r="C669" i="40"/>
  <c r="E669" i="40" s="1"/>
  <c r="D668" i="40"/>
  <c r="E668" i="40" s="1"/>
  <c r="C668" i="40"/>
  <c r="D667" i="40"/>
  <c r="C667" i="40"/>
  <c r="E667" i="40" s="1"/>
  <c r="D666" i="40"/>
  <c r="C666" i="40"/>
  <c r="D665" i="40"/>
  <c r="C665" i="40"/>
  <c r="E665" i="40" s="1"/>
  <c r="D664" i="40"/>
  <c r="E664" i="40" s="1"/>
  <c r="C664" i="40"/>
  <c r="D663" i="40"/>
  <c r="E663" i="40" s="1"/>
  <c r="C663" i="40"/>
  <c r="D662" i="40"/>
  <c r="C662" i="40"/>
  <c r="E662" i="40" s="1"/>
  <c r="D661" i="40"/>
  <c r="C661" i="40"/>
  <c r="D660" i="40"/>
  <c r="C660" i="40"/>
  <c r="E659" i="40"/>
  <c r="D659" i="40"/>
  <c r="C659" i="40"/>
  <c r="D658" i="40"/>
  <c r="C658" i="40"/>
  <c r="E658" i="40" s="1"/>
  <c r="D657" i="40"/>
  <c r="C657" i="40"/>
  <c r="D656" i="40"/>
  <c r="C656" i="40"/>
  <c r="D655" i="40"/>
  <c r="C655" i="40"/>
  <c r="E655" i="40" s="1"/>
  <c r="D654" i="40"/>
  <c r="C654" i="40"/>
  <c r="D653" i="40"/>
  <c r="C653" i="40"/>
  <c r="E653" i="40" s="1"/>
  <c r="D652" i="40"/>
  <c r="E652" i="40" s="1"/>
  <c r="C652" i="40"/>
  <c r="D651" i="40"/>
  <c r="C651" i="40"/>
  <c r="E651" i="40" s="1"/>
  <c r="D650" i="40"/>
  <c r="C650" i="40"/>
  <c r="D649" i="40"/>
  <c r="C649" i="40"/>
  <c r="E649" i="40" s="1"/>
  <c r="D648" i="40"/>
  <c r="E648" i="40" s="1"/>
  <c r="C648" i="40"/>
  <c r="D647" i="40"/>
  <c r="E647" i="40" s="1"/>
  <c r="C647" i="40"/>
  <c r="D646" i="40"/>
  <c r="C646" i="40"/>
  <c r="E646" i="40" s="1"/>
  <c r="D645" i="40"/>
  <c r="C645" i="40"/>
  <c r="D644" i="40"/>
  <c r="C644" i="40"/>
  <c r="E643" i="40"/>
  <c r="D643" i="40"/>
  <c r="C643" i="40"/>
  <c r="D642" i="40"/>
  <c r="C642" i="40"/>
  <c r="E642" i="40" s="1"/>
  <c r="D641" i="40"/>
  <c r="C641" i="40"/>
  <c r="D640" i="40"/>
  <c r="C640" i="40"/>
  <c r="D639" i="40"/>
  <c r="C639" i="40"/>
  <c r="E639" i="40" s="1"/>
  <c r="D638" i="40"/>
  <c r="C638" i="40"/>
  <c r="D637" i="40"/>
  <c r="C637" i="40"/>
  <c r="E637" i="40" s="1"/>
  <c r="D636" i="40"/>
  <c r="E636" i="40" s="1"/>
  <c r="C636" i="40"/>
  <c r="D635" i="40"/>
  <c r="C635" i="40"/>
  <c r="E635" i="40" s="1"/>
  <c r="D634" i="40"/>
  <c r="C634" i="40"/>
  <c r="D633" i="40"/>
  <c r="C633" i="40"/>
  <c r="E633" i="40" s="1"/>
  <c r="D632" i="40"/>
  <c r="E632" i="40" s="1"/>
  <c r="C632" i="40"/>
  <c r="D631" i="40"/>
  <c r="E631" i="40" s="1"/>
  <c r="C631" i="40"/>
  <c r="D630" i="40"/>
  <c r="C630" i="40"/>
  <c r="E630" i="40" s="1"/>
  <c r="D629" i="40"/>
  <c r="C629" i="40"/>
  <c r="D628" i="40"/>
  <c r="C628" i="40"/>
  <c r="E627" i="40"/>
  <c r="D627" i="40"/>
  <c r="C627" i="40"/>
  <c r="D626" i="40"/>
  <c r="C626" i="40"/>
  <c r="E626" i="40" s="1"/>
  <c r="D625" i="40"/>
  <c r="C625" i="40"/>
  <c r="D624" i="40"/>
  <c r="C624" i="40"/>
  <c r="D623" i="40"/>
  <c r="C623" i="40"/>
  <c r="E623" i="40" s="1"/>
  <c r="D622" i="40"/>
  <c r="C622" i="40"/>
  <c r="D621" i="40"/>
  <c r="C621" i="40"/>
  <c r="E621" i="40" s="1"/>
  <c r="D620" i="40"/>
  <c r="E620" i="40" s="1"/>
  <c r="C620" i="40"/>
  <c r="D619" i="40"/>
  <c r="C619" i="40"/>
  <c r="E619" i="40" s="1"/>
  <c r="D618" i="40"/>
  <c r="C618" i="40"/>
  <c r="D617" i="40"/>
  <c r="C617" i="40"/>
  <c r="E617" i="40" s="1"/>
  <c r="D616" i="40"/>
  <c r="E616" i="40" s="1"/>
  <c r="C616" i="40"/>
  <c r="D615" i="40"/>
  <c r="E615" i="40" s="1"/>
  <c r="C615" i="40"/>
  <c r="D614" i="40"/>
  <c r="C614" i="40"/>
  <c r="E614" i="40" s="1"/>
  <c r="D613" i="40"/>
  <c r="C613" i="40"/>
  <c r="D612" i="40"/>
  <c r="C612" i="40"/>
  <c r="E611" i="40"/>
  <c r="D611" i="40"/>
  <c r="C611" i="40"/>
  <c r="D610" i="40"/>
  <c r="C610" i="40"/>
  <c r="E610" i="40" s="1"/>
  <c r="D609" i="40"/>
  <c r="C609" i="40"/>
  <c r="D608" i="40"/>
  <c r="C608" i="40"/>
  <c r="D607" i="40"/>
  <c r="C607" i="40"/>
  <c r="E607" i="40" s="1"/>
  <c r="D606" i="40"/>
  <c r="C606" i="40"/>
  <c r="D605" i="40"/>
  <c r="C605" i="40"/>
  <c r="E605" i="40" s="1"/>
  <c r="D604" i="40"/>
  <c r="E604" i="40" s="1"/>
  <c r="C604" i="40"/>
  <c r="D603" i="40"/>
  <c r="C603" i="40"/>
  <c r="E603" i="40" s="1"/>
  <c r="D602" i="40"/>
  <c r="C602" i="40"/>
  <c r="D601" i="40"/>
  <c r="C601" i="40"/>
  <c r="E601" i="40" s="1"/>
  <c r="D600" i="40"/>
  <c r="E600" i="40" s="1"/>
  <c r="C600" i="40"/>
  <c r="D599" i="40"/>
  <c r="E599" i="40" s="1"/>
  <c r="C599" i="40"/>
  <c r="D598" i="40"/>
  <c r="C598" i="40"/>
  <c r="E598" i="40" s="1"/>
  <c r="D597" i="40"/>
  <c r="C597" i="40"/>
  <c r="D596" i="40"/>
  <c r="C596" i="40"/>
  <c r="E595" i="40"/>
  <c r="D595" i="40"/>
  <c r="C595" i="40"/>
  <c r="D594" i="40"/>
  <c r="C594" i="40"/>
  <c r="E594" i="40" s="1"/>
  <c r="D593" i="40"/>
  <c r="C593" i="40"/>
  <c r="D592" i="40"/>
  <c r="C592" i="40"/>
  <c r="D591" i="40"/>
  <c r="C591" i="40"/>
  <c r="E591" i="40" s="1"/>
  <c r="D590" i="40"/>
  <c r="C590" i="40"/>
  <c r="D589" i="40"/>
  <c r="C589" i="40"/>
  <c r="E589" i="40" s="1"/>
  <c r="D588" i="40"/>
  <c r="E588" i="40" s="1"/>
  <c r="C588" i="40"/>
  <c r="D587" i="40"/>
  <c r="C587" i="40"/>
  <c r="E587" i="40" s="1"/>
  <c r="D586" i="40"/>
  <c r="C586" i="40"/>
  <c r="D585" i="40"/>
  <c r="C585" i="40"/>
  <c r="E585" i="40" s="1"/>
  <c r="D584" i="40"/>
  <c r="E584" i="40" s="1"/>
  <c r="C584" i="40"/>
  <c r="D583" i="40"/>
  <c r="E583" i="40" s="1"/>
  <c r="C583" i="40"/>
  <c r="D582" i="40"/>
  <c r="C582" i="40"/>
  <c r="E582" i="40" s="1"/>
  <c r="D581" i="40"/>
  <c r="C581" i="40"/>
  <c r="D580" i="40"/>
  <c r="C580" i="40"/>
  <c r="E579" i="40"/>
  <c r="D579" i="40"/>
  <c r="C579" i="40"/>
  <c r="D578" i="40"/>
  <c r="C578" i="40"/>
  <c r="E578" i="40" s="1"/>
  <c r="D577" i="40"/>
  <c r="C577" i="40"/>
  <c r="D576" i="40"/>
  <c r="C576" i="40"/>
  <c r="D575" i="40"/>
  <c r="C575" i="40"/>
  <c r="E575" i="40" s="1"/>
  <c r="D574" i="40"/>
  <c r="C574" i="40"/>
  <c r="D573" i="40"/>
  <c r="C573" i="40"/>
  <c r="E573" i="40" s="1"/>
  <c r="D572" i="40"/>
  <c r="E572" i="40" s="1"/>
  <c r="C572" i="40"/>
  <c r="D571" i="40"/>
  <c r="C571" i="40"/>
  <c r="E571" i="40" s="1"/>
  <c r="D570" i="40"/>
  <c r="C570" i="40"/>
  <c r="D569" i="40"/>
  <c r="C569" i="40"/>
  <c r="E569" i="40" s="1"/>
  <c r="D568" i="40"/>
  <c r="E568" i="40" s="1"/>
  <c r="C568" i="40"/>
  <c r="D567" i="40"/>
  <c r="E567" i="40" s="1"/>
  <c r="C567" i="40"/>
  <c r="D566" i="40"/>
  <c r="C566" i="40"/>
  <c r="E566" i="40" s="1"/>
  <c r="D565" i="40"/>
  <c r="C565" i="40"/>
  <c r="D564" i="40"/>
  <c r="C564" i="40"/>
  <c r="E563" i="40"/>
  <c r="D563" i="40"/>
  <c r="C563" i="40"/>
  <c r="D562" i="40"/>
  <c r="C562" i="40"/>
  <c r="E562" i="40" s="1"/>
  <c r="D561" i="40"/>
  <c r="C561" i="40"/>
  <c r="D560" i="40"/>
  <c r="C560" i="40"/>
  <c r="D559" i="40"/>
  <c r="C559" i="40"/>
  <c r="E559" i="40" s="1"/>
  <c r="D558" i="40"/>
  <c r="C558" i="40"/>
  <c r="D557" i="40"/>
  <c r="C557" i="40"/>
  <c r="E557" i="40" s="1"/>
  <c r="D556" i="40"/>
  <c r="E556" i="40" s="1"/>
  <c r="C556" i="40"/>
  <c r="D555" i="40"/>
  <c r="C555" i="40"/>
  <c r="E555" i="40" s="1"/>
  <c r="D554" i="40"/>
  <c r="C554" i="40"/>
  <c r="D553" i="40"/>
  <c r="C553" i="40"/>
  <c r="E553" i="40" s="1"/>
  <c r="D552" i="40"/>
  <c r="E552" i="40" s="1"/>
  <c r="C552" i="40"/>
  <c r="D551" i="40"/>
  <c r="E551" i="40" s="1"/>
  <c r="C551" i="40"/>
  <c r="D550" i="40"/>
  <c r="C550" i="40"/>
  <c r="E550" i="40" s="1"/>
  <c r="D549" i="40"/>
  <c r="C549" i="40"/>
  <c r="D548" i="40"/>
  <c r="C548" i="40"/>
  <c r="E547" i="40"/>
  <c r="D547" i="40"/>
  <c r="C547" i="40"/>
  <c r="D546" i="40"/>
  <c r="C546" i="40"/>
  <c r="E546" i="40" s="1"/>
  <c r="D545" i="40"/>
  <c r="C545" i="40"/>
  <c r="D544" i="40"/>
  <c r="C544" i="40"/>
  <c r="D543" i="40"/>
  <c r="C543" i="40"/>
  <c r="E543" i="40" s="1"/>
  <c r="D542" i="40"/>
  <c r="C542" i="40"/>
  <c r="D541" i="40"/>
  <c r="C541" i="40"/>
  <c r="E541" i="40" s="1"/>
  <c r="D540" i="40"/>
  <c r="E540" i="40" s="1"/>
  <c r="C540" i="40"/>
  <c r="D539" i="40"/>
  <c r="C539" i="40"/>
  <c r="E539" i="40" s="1"/>
  <c r="D538" i="40"/>
  <c r="C538" i="40"/>
  <c r="D537" i="40"/>
  <c r="C537" i="40"/>
  <c r="E537" i="40" s="1"/>
  <c r="D536" i="40"/>
  <c r="E536" i="40" s="1"/>
  <c r="C536" i="40"/>
  <c r="D535" i="40"/>
  <c r="E535" i="40" s="1"/>
  <c r="C535" i="40"/>
  <c r="D534" i="40"/>
  <c r="C534" i="40"/>
  <c r="E534" i="40" s="1"/>
  <c r="D533" i="40"/>
  <c r="C533" i="40"/>
  <c r="D532" i="40"/>
  <c r="C532" i="40"/>
  <c r="E532" i="40" s="1"/>
  <c r="D531" i="40"/>
  <c r="C531" i="40"/>
  <c r="E531" i="40" s="1"/>
  <c r="D530" i="40"/>
  <c r="C530" i="40"/>
  <c r="D529" i="40"/>
  <c r="C529" i="40"/>
  <c r="E529" i="40" s="1"/>
  <c r="E528" i="40"/>
  <c r="D528" i="40"/>
  <c r="C528" i="40"/>
  <c r="D527" i="40"/>
  <c r="E527" i="40" s="1"/>
  <c r="C527" i="40"/>
  <c r="D526" i="40"/>
  <c r="C526" i="40"/>
  <c r="E526" i="40" s="1"/>
  <c r="D525" i="40"/>
  <c r="C525" i="40"/>
  <c r="D524" i="40"/>
  <c r="C524" i="40"/>
  <c r="E524" i="40" s="1"/>
  <c r="D523" i="40"/>
  <c r="C523" i="40"/>
  <c r="E523" i="40" s="1"/>
  <c r="D522" i="40"/>
  <c r="C522" i="40"/>
  <c r="D521" i="40"/>
  <c r="C521" i="40"/>
  <c r="E521" i="40" s="1"/>
  <c r="E520" i="40"/>
  <c r="D520" i="40"/>
  <c r="C520" i="40"/>
  <c r="D519" i="40"/>
  <c r="E519" i="40" s="1"/>
  <c r="C519" i="40"/>
  <c r="D518" i="40"/>
  <c r="C518" i="40"/>
  <c r="E518" i="40" s="1"/>
  <c r="D517" i="40"/>
  <c r="C517" i="40"/>
  <c r="D516" i="40"/>
  <c r="C516" i="40"/>
  <c r="E516" i="40" s="1"/>
  <c r="D515" i="40"/>
  <c r="C515" i="40"/>
  <c r="E515" i="40" s="1"/>
  <c r="D514" i="40"/>
  <c r="C514" i="40"/>
  <c r="D513" i="40"/>
  <c r="C513" i="40"/>
  <c r="E513" i="40" s="1"/>
  <c r="E512" i="40"/>
  <c r="D512" i="40"/>
  <c r="C512" i="40"/>
  <c r="E511" i="40"/>
  <c r="D511" i="40"/>
  <c r="C511" i="40"/>
  <c r="D510" i="40"/>
  <c r="C510" i="40"/>
  <c r="E510" i="40" s="1"/>
  <c r="D509" i="40"/>
  <c r="C509" i="40"/>
  <c r="D508" i="40"/>
  <c r="C508" i="40"/>
  <c r="E508" i="40" s="1"/>
  <c r="D507" i="40"/>
  <c r="C507" i="40"/>
  <c r="E507" i="40" s="1"/>
  <c r="D506" i="40"/>
  <c r="C506" i="40"/>
  <c r="D505" i="40"/>
  <c r="C505" i="40"/>
  <c r="E505" i="40" s="1"/>
  <c r="E504" i="40"/>
  <c r="D504" i="40"/>
  <c r="C504" i="40"/>
  <c r="E503" i="40"/>
  <c r="D503" i="40"/>
  <c r="C503" i="40"/>
  <c r="D502" i="40"/>
  <c r="C502" i="40"/>
  <c r="E502" i="40" s="1"/>
  <c r="D501" i="40"/>
  <c r="C501" i="40"/>
  <c r="D500" i="40"/>
  <c r="C500" i="40"/>
  <c r="E500" i="40" s="1"/>
  <c r="D499" i="40"/>
  <c r="C499" i="40"/>
  <c r="E499" i="40" s="1"/>
  <c r="D498" i="40"/>
  <c r="C498" i="40"/>
  <c r="D497" i="40"/>
  <c r="C497" i="40"/>
  <c r="E497" i="40" s="1"/>
  <c r="E496" i="40"/>
  <c r="D496" i="40"/>
  <c r="C496" i="40"/>
  <c r="E495" i="40"/>
  <c r="D495" i="40"/>
  <c r="C495" i="40"/>
  <c r="D494" i="40"/>
  <c r="C494" i="40"/>
  <c r="E494" i="40" s="1"/>
  <c r="D493" i="40"/>
  <c r="C493" i="40"/>
  <c r="D492" i="40"/>
  <c r="C492" i="40"/>
  <c r="E492" i="40" s="1"/>
  <c r="D491" i="40"/>
  <c r="C491" i="40"/>
  <c r="E491" i="40" s="1"/>
  <c r="D490" i="40"/>
  <c r="C490" i="40"/>
  <c r="D489" i="40"/>
  <c r="C489" i="40"/>
  <c r="E489" i="40" s="1"/>
  <c r="E488" i="40"/>
  <c r="D488" i="40"/>
  <c r="C488" i="40"/>
  <c r="E487" i="40"/>
  <c r="D487" i="40"/>
  <c r="C487" i="40"/>
  <c r="D486" i="40"/>
  <c r="C486" i="40"/>
  <c r="E486" i="40" s="1"/>
  <c r="D485" i="40"/>
  <c r="C485" i="40"/>
  <c r="D484" i="40"/>
  <c r="C484" i="40"/>
  <c r="E484" i="40" s="1"/>
  <c r="D483" i="40"/>
  <c r="C483" i="40"/>
  <c r="E483" i="40" s="1"/>
  <c r="D482" i="40"/>
  <c r="C482" i="40"/>
  <c r="D481" i="40"/>
  <c r="C481" i="40"/>
  <c r="E481" i="40" s="1"/>
  <c r="E480" i="40"/>
  <c r="D480" i="40"/>
  <c r="C480" i="40"/>
  <c r="D479" i="40"/>
  <c r="E479" i="40" s="1"/>
  <c r="C479" i="40"/>
  <c r="D478" i="40"/>
  <c r="C478" i="40"/>
  <c r="D477" i="40"/>
  <c r="C477" i="40"/>
  <c r="D476" i="40"/>
  <c r="C476" i="40"/>
  <c r="E476" i="40" s="1"/>
  <c r="E475" i="40"/>
  <c r="D475" i="40"/>
  <c r="C475" i="40"/>
  <c r="D474" i="40"/>
  <c r="C474" i="40"/>
  <c r="D473" i="40"/>
  <c r="C473" i="40"/>
  <c r="D472" i="40"/>
  <c r="E472" i="40" s="1"/>
  <c r="C472" i="40"/>
  <c r="D471" i="40"/>
  <c r="C471" i="40"/>
  <c r="D470" i="40"/>
  <c r="C470" i="40"/>
  <c r="D469" i="40"/>
  <c r="C469" i="40"/>
  <c r="E469" i="40" s="1"/>
  <c r="E468" i="40"/>
  <c r="D468" i="40"/>
  <c r="C468" i="40"/>
  <c r="D467" i="40"/>
  <c r="E467" i="40" s="1"/>
  <c r="C467" i="40"/>
  <c r="D466" i="40"/>
  <c r="C466" i="40"/>
  <c r="D465" i="40"/>
  <c r="C465" i="40"/>
  <c r="D464" i="40"/>
  <c r="C464" i="40"/>
  <c r="E464" i="40" s="1"/>
  <c r="D463" i="40"/>
  <c r="E463" i="40" s="1"/>
  <c r="C463" i="40"/>
  <c r="D462" i="40"/>
  <c r="C462" i="40"/>
  <c r="E462" i="40" s="1"/>
  <c r="D461" i="40"/>
  <c r="C461" i="40"/>
  <c r="D460" i="40"/>
  <c r="C460" i="40"/>
  <c r="D459" i="40"/>
  <c r="C459" i="40"/>
  <c r="D458" i="40"/>
  <c r="C458" i="40"/>
  <c r="D457" i="40"/>
  <c r="C457" i="40"/>
  <c r="D456" i="40"/>
  <c r="E456" i="40" s="1"/>
  <c r="C456" i="40"/>
  <c r="D455" i="40"/>
  <c r="C455" i="40"/>
  <c r="E455" i="40" s="1"/>
  <c r="D454" i="40"/>
  <c r="C454" i="40"/>
  <c r="D453" i="40"/>
  <c r="C453" i="40"/>
  <c r="E453" i="40" s="1"/>
  <c r="D452" i="40"/>
  <c r="C452" i="40"/>
  <c r="E452" i="40" s="1"/>
  <c r="D451" i="40"/>
  <c r="E451" i="40" s="1"/>
  <c r="C451" i="40"/>
  <c r="D450" i="40"/>
  <c r="C450" i="40"/>
  <c r="E450" i="40" s="1"/>
  <c r="E449" i="40"/>
  <c r="D449" i="40"/>
  <c r="C449" i="40"/>
  <c r="D448" i="40"/>
  <c r="E448" i="40" s="1"/>
  <c r="C448" i="40"/>
  <c r="D447" i="40"/>
  <c r="C447" i="40"/>
  <c r="D446" i="40"/>
  <c r="C446" i="40"/>
  <c r="D445" i="40"/>
  <c r="C445" i="40"/>
  <c r="E445" i="40" s="1"/>
  <c r="D444" i="40"/>
  <c r="E444" i="40" s="1"/>
  <c r="C444" i="40"/>
  <c r="D443" i="40"/>
  <c r="C443" i="40"/>
  <c r="E443" i="40" s="1"/>
  <c r="D442" i="40"/>
  <c r="C442" i="40"/>
  <c r="D441" i="40"/>
  <c r="C441" i="40"/>
  <c r="E441" i="40" s="1"/>
  <c r="E440" i="40"/>
  <c r="D440" i="40"/>
  <c r="C440" i="40"/>
  <c r="D439" i="40"/>
  <c r="E439" i="40" s="1"/>
  <c r="C439" i="40"/>
  <c r="D438" i="40"/>
  <c r="C438" i="40"/>
  <c r="E438" i="40" s="1"/>
  <c r="D437" i="40"/>
  <c r="C437" i="40"/>
  <c r="D436" i="40"/>
  <c r="C436" i="40"/>
  <c r="E436" i="40" s="1"/>
  <c r="D435" i="40"/>
  <c r="C435" i="40"/>
  <c r="E435" i="40" s="1"/>
  <c r="D434" i="40"/>
  <c r="C434" i="40"/>
  <c r="D433" i="40"/>
  <c r="C433" i="40"/>
  <c r="D432" i="40"/>
  <c r="C432" i="40"/>
  <c r="E432" i="40" s="1"/>
  <c r="D431" i="40"/>
  <c r="C431" i="40"/>
  <c r="D430" i="40"/>
  <c r="C430" i="40"/>
  <c r="E429" i="40"/>
  <c r="D429" i="40"/>
  <c r="C429" i="40"/>
  <c r="D428" i="40"/>
  <c r="C428" i="40"/>
  <c r="D427" i="40"/>
  <c r="C427" i="40"/>
  <c r="D426" i="40"/>
  <c r="C426" i="40"/>
  <c r="D425" i="40"/>
  <c r="C425" i="40"/>
  <c r="D424" i="40"/>
  <c r="E424" i="40" s="1"/>
  <c r="C424" i="40"/>
  <c r="D423" i="40"/>
  <c r="C423" i="40"/>
  <c r="E423" i="40" s="1"/>
  <c r="D422" i="40"/>
  <c r="C422" i="40"/>
  <c r="D421" i="40"/>
  <c r="C421" i="40"/>
  <c r="E421" i="40" s="1"/>
  <c r="D420" i="40"/>
  <c r="C420" i="40"/>
  <c r="E420" i="40" s="1"/>
  <c r="D419" i="40"/>
  <c r="E419" i="40" s="1"/>
  <c r="C419" i="40"/>
  <c r="D418" i="40"/>
  <c r="C418" i="40"/>
  <c r="E418" i="40" s="1"/>
  <c r="E417" i="40"/>
  <c r="D417" i="40"/>
  <c r="C417" i="40"/>
  <c r="D416" i="40"/>
  <c r="C416" i="40"/>
  <c r="D415" i="40"/>
  <c r="C415" i="40"/>
  <c r="D414" i="40"/>
  <c r="C414" i="40"/>
  <c r="E414" i="40" s="1"/>
  <c r="D413" i="40"/>
  <c r="C413" i="40"/>
  <c r="E413" i="40" s="1"/>
  <c r="D412" i="40"/>
  <c r="E412" i="40" s="1"/>
  <c r="C412" i="40"/>
  <c r="D411" i="40"/>
  <c r="C411" i="40"/>
  <c r="E411" i="40" s="1"/>
  <c r="D410" i="40"/>
  <c r="C410" i="40"/>
  <c r="D409" i="40"/>
  <c r="C409" i="40"/>
  <c r="E409" i="40" s="1"/>
  <c r="D408" i="40"/>
  <c r="E408" i="40" s="1"/>
  <c r="C408" i="40"/>
  <c r="D407" i="40"/>
  <c r="C407" i="40"/>
  <c r="E407" i="40" s="1"/>
  <c r="D406" i="40"/>
  <c r="C406" i="40"/>
  <c r="D405" i="40"/>
  <c r="C405" i="40"/>
  <c r="E405" i="40" s="1"/>
  <c r="D404" i="40"/>
  <c r="C404" i="40"/>
  <c r="E404" i="40" s="1"/>
  <c r="D403" i="40"/>
  <c r="E403" i="40" s="1"/>
  <c r="C403" i="40"/>
  <c r="D402" i="40"/>
  <c r="C402" i="40"/>
  <c r="E402" i="40" s="1"/>
  <c r="E401" i="40"/>
  <c r="D401" i="40"/>
  <c r="C401" i="40"/>
  <c r="D400" i="40"/>
  <c r="C400" i="40"/>
  <c r="D399" i="40"/>
  <c r="C399" i="40"/>
  <c r="D398" i="40"/>
  <c r="C398" i="40"/>
  <c r="E398" i="40" s="1"/>
  <c r="D397" i="40"/>
  <c r="C397" i="40"/>
  <c r="E397" i="40" s="1"/>
  <c r="E396" i="40"/>
  <c r="D396" i="40"/>
  <c r="C396" i="40"/>
  <c r="D395" i="40"/>
  <c r="C395" i="40"/>
  <c r="E395" i="40" s="1"/>
  <c r="D394" i="40"/>
  <c r="C394" i="40"/>
  <c r="D393" i="40"/>
  <c r="C393" i="40"/>
  <c r="E393" i="40" s="1"/>
  <c r="D392" i="40"/>
  <c r="E392" i="40" s="1"/>
  <c r="C392" i="40"/>
  <c r="D391" i="40"/>
  <c r="C391" i="40"/>
  <c r="E391" i="40" s="1"/>
  <c r="D390" i="40"/>
  <c r="C390" i="40"/>
  <c r="D389" i="40"/>
  <c r="C389" i="40"/>
  <c r="E389" i="40" s="1"/>
  <c r="D388" i="40"/>
  <c r="C388" i="40"/>
  <c r="E388" i="40" s="1"/>
  <c r="E387" i="40"/>
  <c r="D387" i="40"/>
  <c r="C387" i="40"/>
  <c r="D386" i="40"/>
  <c r="C386" i="40"/>
  <c r="D385" i="40"/>
  <c r="C385" i="40"/>
  <c r="E384" i="40"/>
  <c r="D384" i="40"/>
  <c r="C384" i="40"/>
  <c r="D383" i="40"/>
  <c r="C383" i="40"/>
  <c r="D382" i="40"/>
  <c r="C382" i="40"/>
  <c r="D381" i="40"/>
  <c r="C381" i="40"/>
  <c r="E381" i="40" s="1"/>
  <c r="D380" i="40"/>
  <c r="E380" i="40" s="1"/>
  <c r="C380" i="40"/>
  <c r="D379" i="40"/>
  <c r="C379" i="40"/>
  <c r="D378" i="40"/>
  <c r="C378" i="40"/>
  <c r="D377" i="40"/>
  <c r="C377" i="40"/>
  <c r="E377" i="40" s="1"/>
  <c r="D376" i="40"/>
  <c r="E376" i="40" s="1"/>
  <c r="C376" i="40"/>
  <c r="D375" i="40"/>
  <c r="E375" i="40" s="1"/>
  <c r="C375" i="40"/>
  <c r="D374" i="40"/>
  <c r="C374" i="40"/>
  <c r="D373" i="40"/>
  <c r="C373" i="40"/>
  <c r="D372" i="40"/>
  <c r="C372" i="40"/>
  <c r="E372" i="40" s="1"/>
  <c r="D371" i="40"/>
  <c r="E371" i="40" s="1"/>
  <c r="C371" i="40"/>
  <c r="D370" i="40"/>
  <c r="C370" i="40"/>
  <c r="E370" i="40" s="1"/>
  <c r="D369" i="40"/>
  <c r="C369" i="40"/>
  <c r="D368" i="40"/>
  <c r="C368" i="40"/>
  <c r="E368" i="40" s="1"/>
  <c r="D367" i="40"/>
  <c r="C367" i="40"/>
  <c r="E367" i="40" s="1"/>
  <c r="D366" i="40"/>
  <c r="E366" i="40" s="1"/>
  <c r="C366" i="40"/>
  <c r="D365" i="40"/>
  <c r="C365" i="40"/>
  <c r="E364" i="40"/>
  <c r="D364" i="40"/>
  <c r="C364" i="40"/>
  <c r="D363" i="40"/>
  <c r="C363" i="40"/>
  <c r="D362" i="40"/>
  <c r="C362" i="40"/>
  <c r="D361" i="40"/>
  <c r="C361" i="40"/>
  <c r="E361" i="40" s="1"/>
  <c r="D360" i="40"/>
  <c r="C360" i="40"/>
  <c r="E360" i="40" s="1"/>
  <c r="E359" i="40"/>
  <c r="D359" i="40"/>
  <c r="C359" i="40"/>
  <c r="D358" i="40"/>
  <c r="C358" i="40"/>
  <c r="D357" i="40"/>
  <c r="C357" i="40"/>
  <c r="D356" i="40"/>
  <c r="C356" i="40"/>
  <c r="D355" i="40"/>
  <c r="E355" i="40" s="1"/>
  <c r="C355" i="40"/>
  <c r="E354" i="40"/>
  <c r="D354" i="40"/>
  <c r="C354" i="40"/>
  <c r="D353" i="40"/>
  <c r="C353" i="40"/>
  <c r="E353" i="40" s="1"/>
  <c r="D352" i="40"/>
  <c r="C352" i="40"/>
  <c r="E352" i="40" s="1"/>
  <c r="D351" i="40"/>
  <c r="C351" i="40"/>
  <c r="E351" i="40" s="1"/>
  <c r="D350" i="40"/>
  <c r="E350" i="40" s="1"/>
  <c r="C350" i="40"/>
  <c r="D349" i="40"/>
  <c r="C349" i="40"/>
  <c r="D348" i="40"/>
  <c r="C348" i="40"/>
  <c r="E348" i="40" s="1"/>
  <c r="D347" i="40"/>
  <c r="E347" i="40" s="1"/>
  <c r="C347" i="40"/>
  <c r="D346" i="40"/>
  <c r="C346" i="40"/>
  <c r="E346" i="40" s="1"/>
  <c r="D345" i="40"/>
  <c r="C345" i="40"/>
  <c r="D344" i="40"/>
  <c r="C344" i="40"/>
  <c r="E344" i="40" s="1"/>
  <c r="E343" i="40"/>
  <c r="D343" i="40"/>
  <c r="C343" i="40"/>
  <c r="D342" i="40"/>
  <c r="C342" i="40"/>
  <c r="E342" i="40" s="1"/>
  <c r="D341" i="40"/>
  <c r="C341" i="40"/>
  <c r="D340" i="40"/>
  <c r="C340" i="40"/>
  <c r="E340" i="40" s="1"/>
  <c r="D339" i="40"/>
  <c r="C339" i="40"/>
  <c r="D338" i="40"/>
  <c r="E338" i="40" s="1"/>
  <c r="C338" i="40"/>
  <c r="D337" i="40"/>
  <c r="C337" i="40"/>
  <c r="E337" i="40" s="1"/>
  <c r="D336" i="40"/>
  <c r="C336" i="40"/>
  <c r="D335" i="40"/>
  <c r="C335" i="40"/>
  <c r="E335" i="40" s="1"/>
  <c r="D334" i="40"/>
  <c r="C334" i="40"/>
  <c r="D333" i="40"/>
  <c r="C333" i="40"/>
  <c r="D332" i="40"/>
  <c r="C332" i="40"/>
  <c r="E332" i="40" s="1"/>
  <c r="D331" i="40"/>
  <c r="E331" i="40" s="1"/>
  <c r="C331" i="40"/>
  <c r="D330" i="40"/>
  <c r="C330" i="40"/>
  <c r="E330" i="40" s="1"/>
  <c r="D329" i="40"/>
  <c r="C329" i="40"/>
  <c r="D328" i="40"/>
  <c r="C328" i="40"/>
  <c r="E328" i="40" s="1"/>
  <c r="D327" i="40"/>
  <c r="C327" i="40"/>
  <c r="D326" i="40"/>
  <c r="C326" i="40"/>
  <c r="D325" i="40"/>
  <c r="C325" i="40"/>
  <c r="D324" i="40"/>
  <c r="C324" i="40"/>
  <c r="D323" i="40"/>
  <c r="E323" i="40" s="1"/>
  <c r="C323" i="40"/>
  <c r="D322" i="40"/>
  <c r="C322" i="40"/>
  <c r="E322" i="40" s="1"/>
  <c r="D321" i="40"/>
  <c r="C321" i="40"/>
  <c r="E321" i="40" s="1"/>
  <c r="D320" i="40"/>
  <c r="C320" i="40"/>
  <c r="E320" i="40" s="1"/>
  <c r="D319" i="40"/>
  <c r="E319" i="40" s="1"/>
  <c r="C319" i="40"/>
  <c r="D318" i="40"/>
  <c r="E318" i="40" s="1"/>
  <c r="C318" i="40"/>
  <c r="D317" i="40"/>
  <c r="C317" i="40"/>
  <c r="E316" i="40"/>
  <c r="D316" i="40"/>
  <c r="C316" i="40"/>
  <c r="D315" i="40"/>
  <c r="C315" i="40"/>
  <c r="D314" i="40"/>
  <c r="C314" i="40"/>
  <c r="E314" i="40" s="1"/>
  <c r="D313" i="40"/>
  <c r="C313" i="40"/>
  <c r="E313" i="40" s="1"/>
  <c r="D312" i="40"/>
  <c r="E312" i="40" s="1"/>
  <c r="C312" i="40"/>
  <c r="E311" i="40"/>
  <c r="D311" i="40"/>
  <c r="C311" i="40"/>
  <c r="D310" i="40"/>
  <c r="C310" i="40"/>
  <c r="E310" i="40" s="1"/>
  <c r="D309" i="40"/>
  <c r="C309" i="40"/>
  <c r="D308" i="40"/>
  <c r="C308" i="40"/>
  <c r="E308" i="40" s="1"/>
  <c r="D307" i="40"/>
  <c r="C307" i="40"/>
  <c r="D306" i="40"/>
  <c r="C306" i="40"/>
  <c r="E306" i="40" s="1"/>
  <c r="D305" i="40"/>
  <c r="C305" i="40"/>
  <c r="D304" i="40"/>
  <c r="C304" i="40"/>
  <c r="E304" i="40" s="1"/>
  <c r="D303" i="40"/>
  <c r="C303" i="40"/>
  <c r="E303" i="40" s="1"/>
  <c r="D302" i="40"/>
  <c r="E302" i="40" s="1"/>
  <c r="C302" i="40"/>
  <c r="D301" i="40"/>
  <c r="C301" i="40"/>
  <c r="E300" i="40"/>
  <c r="D300" i="40"/>
  <c r="C300" i="40"/>
  <c r="D299" i="40"/>
  <c r="C299" i="40"/>
  <c r="D298" i="40"/>
  <c r="C298" i="40"/>
  <c r="D297" i="40"/>
  <c r="C297" i="40"/>
  <c r="E297" i="40" s="1"/>
  <c r="D296" i="40"/>
  <c r="C296" i="40"/>
  <c r="E296" i="40" s="1"/>
  <c r="E295" i="40"/>
  <c r="D295" i="40"/>
  <c r="C295" i="40"/>
  <c r="D294" i="40"/>
  <c r="C294" i="40"/>
  <c r="E294" i="40" s="1"/>
  <c r="D293" i="40"/>
  <c r="C293" i="40"/>
  <c r="D292" i="40"/>
  <c r="C292" i="40"/>
  <c r="E292" i="40" s="1"/>
  <c r="D291" i="40"/>
  <c r="E291" i="40" s="1"/>
  <c r="C291" i="40"/>
  <c r="D290" i="40"/>
  <c r="E290" i="40" s="1"/>
  <c r="C290" i="40"/>
  <c r="D289" i="40"/>
  <c r="C289" i="40"/>
  <c r="E289" i="40" s="1"/>
  <c r="D288" i="40"/>
  <c r="C288" i="40"/>
  <c r="D287" i="40"/>
  <c r="C287" i="40"/>
  <c r="E287" i="40" s="1"/>
  <c r="D286" i="40"/>
  <c r="E286" i="40" s="1"/>
  <c r="C286" i="40"/>
  <c r="D285" i="40"/>
  <c r="C285" i="40"/>
  <c r="E284" i="40"/>
  <c r="D284" i="40"/>
  <c r="C284" i="40"/>
  <c r="D283" i="40"/>
  <c r="C283" i="40"/>
  <c r="D282" i="40"/>
  <c r="C282" i="40"/>
  <c r="E282" i="40" s="1"/>
  <c r="D281" i="40"/>
  <c r="C281" i="40"/>
  <c r="E281" i="40" s="1"/>
  <c r="D280" i="40"/>
  <c r="C280" i="40"/>
  <c r="E280" i="40" s="1"/>
  <c r="E279" i="40"/>
  <c r="D279" i="40"/>
  <c r="C279" i="40"/>
  <c r="D278" i="40"/>
  <c r="C278" i="40"/>
  <c r="E278" i="40" s="1"/>
  <c r="D277" i="40"/>
  <c r="C277" i="40"/>
  <c r="D276" i="40"/>
  <c r="C276" i="40"/>
  <c r="E276" i="40" s="1"/>
  <c r="D275" i="40"/>
  <c r="C275" i="40"/>
  <c r="D274" i="40"/>
  <c r="E274" i="40" s="1"/>
  <c r="C274" i="40"/>
  <c r="D273" i="40"/>
  <c r="C273" i="40"/>
  <c r="E273" i="40" s="1"/>
  <c r="D272" i="40"/>
  <c r="C272" i="40"/>
  <c r="D271" i="40"/>
  <c r="C271" i="40"/>
  <c r="E271" i="40" s="1"/>
  <c r="D270" i="40"/>
  <c r="C270" i="40"/>
  <c r="D269" i="40"/>
  <c r="C269" i="40"/>
  <c r="E268" i="40"/>
  <c r="D268" i="40"/>
  <c r="C268" i="40"/>
  <c r="D267" i="40"/>
  <c r="C267" i="40"/>
  <c r="D266" i="40"/>
  <c r="C266" i="40"/>
  <c r="E266" i="40" s="1"/>
  <c r="D265" i="40"/>
  <c r="C265" i="40"/>
  <c r="E265" i="40" s="1"/>
  <c r="D264" i="40"/>
  <c r="C264" i="40"/>
  <c r="E264" i="40" s="1"/>
  <c r="E263" i="40"/>
  <c r="D263" i="40"/>
  <c r="C263" i="40"/>
  <c r="D262" i="40"/>
  <c r="C262" i="40"/>
  <c r="E262" i="40" s="1"/>
  <c r="D261" i="40"/>
  <c r="C261" i="40"/>
  <c r="D260" i="40"/>
  <c r="C260" i="40"/>
  <c r="E260" i="40" s="1"/>
  <c r="D259" i="40"/>
  <c r="C259" i="40"/>
  <c r="D258" i="40"/>
  <c r="E258" i="40" s="1"/>
  <c r="C258" i="40"/>
  <c r="D257" i="40"/>
  <c r="C257" i="40"/>
  <c r="E257" i="40" s="1"/>
  <c r="D256" i="40"/>
  <c r="C256" i="40"/>
  <c r="D255" i="40"/>
  <c r="C255" i="40"/>
  <c r="E255" i="40" s="1"/>
  <c r="D254" i="40"/>
  <c r="C254" i="40"/>
  <c r="D253" i="40"/>
  <c r="C253" i="40"/>
  <c r="D252" i="40"/>
  <c r="C252" i="40"/>
  <c r="E252" i="40" s="1"/>
  <c r="D251" i="40"/>
  <c r="E251" i="40" s="1"/>
  <c r="C251" i="40"/>
  <c r="D250" i="40"/>
  <c r="C250" i="40"/>
  <c r="E250" i="40" s="1"/>
  <c r="D249" i="40"/>
  <c r="C249" i="40"/>
  <c r="D248" i="40"/>
  <c r="C248" i="40"/>
  <c r="E248" i="40" s="1"/>
  <c r="D247" i="40"/>
  <c r="C247" i="40"/>
  <c r="E247" i="40" s="1"/>
  <c r="D246" i="40"/>
  <c r="C246" i="40"/>
  <c r="D245" i="40"/>
  <c r="C245" i="40"/>
  <c r="D244" i="40"/>
  <c r="C244" i="40"/>
  <c r="D243" i="40"/>
  <c r="C243" i="40"/>
  <c r="E242" i="40"/>
  <c r="D242" i="40"/>
  <c r="C242" i="40"/>
  <c r="D241" i="40"/>
  <c r="C241" i="40"/>
  <c r="E241" i="40" s="1"/>
  <c r="D240" i="40"/>
  <c r="C240" i="40"/>
  <c r="E240" i="40" s="1"/>
  <c r="D239" i="40"/>
  <c r="E239" i="40" s="1"/>
  <c r="C239" i="40"/>
  <c r="D238" i="40"/>
  <c r="C238" i="40"/>
  <c r="D237" i="40"/>
  <c r="C237" i="40"/>
  <c r="D236" i="40"/>
  <c r="C236" i="40"/>
  <c r="E236" i="40" s="1"/>
  <c r="D235" i="40"/>
  <c r="C235" i="40"/>
  <c r="D234" i="40"/>
  <c r="C234" i="40"/>
  <c r="E234" i="40" s="1"/>
  <c r="D233" i="40"/>
  <c r="C233" i="40"/>
  <c r="E233" i="40" s="1"/>
  <c r="D232" i="40"/>
  <c r="E232" i="40" s="1"/>
  <c r="C232" i="40"/>
  <c r="D231" i="40"/>
  <c r="C231" i="40"/>
  <c r="E231" i="40" s="1"/>
  <c r="D230" i="40"/>
  <c r="C230" i="40"/>
  <c r="E230" i="40" s="1"/>
  <c r="D229" i="40"/>
  <c r="C229" i="40"/>
  <c r="D228" i="40"/>
  <c r="C228" i="40"/>
  <c r="E228" i="40" s="1"/>
  <c r="D227" i="40"/>
  <c r="C227" i="40"/>
  <c r="D226" i="40"/>
  <c r="C226" i="40"/>
  <c r="E226" i="40" s="1"/>
  <c r="D225" i="40"/>
  <c r="C225" i="40"/>
  <c r="D224" i="40"/>
  <c r="C224" i="40"/>
  <c r="E224" i="40" s="1"/>
  <c r="E223" i="40"/>
  <c r="D223" i="40"/>
  <c r="C223" i="40"/>
  <c r="D222" i="40"/>
  <c r="C222" i="40"/>
  <c r="D221" i="40"/>
  <c r="C221" i="40"/>
  <c r="D220" i="40"/>
  <c r="E220" i="40" s="1"/>
  <c r="C220" i="40"/>
  <c r="D219" i="40"/>
  <c r="C219" i="40"/>
  <c r="D218" i="40"/>
  <c r="C218" i="40"/>
  <c r="D217" i="40"/>
  <c r="C217" i="40"/>
  <c r="E217" i="40" s="1"/>
  <c r="D216" i="40"/>
  <c r="E216" i="40" s="1"/>
  <c r="C216" i="40"/>
  <c r="D215" i="40"/>
  <c r="C215" i="40"/>
  <c r="E215" i="40" s="1"/>
  <c r="D214" i="40"/>
  <c r="C214" i="40"/>
  <c r="D213" i="40"/>
  <c r="C213" i="40"/>
  <c r="E213" i="40" s="1"/>
  <c r="D212" i="40"/>
  <c r="C212" i="40"/>
  <c r="D211" i="40"/>
  <c r="C211" i="40"/>
  <c r="E211" i="40" s="1"/>
  <c r="D210" i="40"/>
  <c r="C210" i="40"/>
  <c r="E210" i="40" s="1"/>
  <c r="D209" i="40"/>
  <c r="E209" i="40" s="1"/>
  <c r="C209" i="40"/>
  <c r="D208" i="40"/>
  <c r="C208" i="40"/>
  <c r="D207" i="40"/>
  <c r="C207" i="40"/>
  <c r="D206" i="40"/>
  <c r="C206" i="40"/>
  <c r="E206" i="40" s="1"/>
  <c r="E205" i="40"/>
  <c r="D205" i="40"/>
  <c r="C205" i="40"/>
  <c r="D204" i="40"/>
  <c r="C204" i="40"/>
  <c r="D203" i="40"/>
  <c r="C203" i="40"/>
  <c r="E203" i="40" s="1"/>
  <c r="D202" i="40"/>
  <c r="C202" i="40"/>
  <c r="E202" i="40" s="1"/>
  <c r="D201" i="40"/>
  <c r="C201" i="40"/>
  <c r="E201" i="40" s="1"/>
  <c r="D200" i="40"/>
  <c r="E200" i="40" s="1"/>
  <c r="C200" i="40"/>
  <c r="D199" i="40"/>
  <c r="C199" i="40"/>
  <c r="E199" i="40" s="1"/>
  <c r="D198" i="40"/>
  <c r="C198" i="40"/>
  <c r="D197" i="40"/>
  <c r="C197" i="40"/>
  <c r="E197" i="40" s="1"/>
  <c r="D196" i="40"/>
  <c r="C196" i="40"/>
  <c r="D195" i="40"/>
  <c r="C195" i="40"/>
  <c r="E195" i="40" s="1"/>
  <c r="D194" i="40"/>
  <c r="C194" i="40"/>
  <c r="E194" i="40" s="1"/>
  <c r="D193" i="40"/>
  <c r="E193" i="40" s="1"/>
  <c r="C193" i="40"/>
  <c r="D192" i="40"/>
  <c r="C192" i="40"/>
  <c r="D191" i="40"/>
  <c r="C191" i="40"/>
  <c r="D190" i="40"/>
  <c r="C190" i="40"/>
  <c r="E190" i="40" s="1"/>
  <c r="E189" i="40"/>
  <c r="D189" i="40"/>
  <c r="C189" i="40"/>
  <c r="D188" i="40"/>
  <c r="C188" i="40"/>
  <c r="D187" i="40"/>
  <c r="C187" i="40"/>
  <c r="E187" i="40" s="1"/>
  <c r="D186" i="40"/>
  <c r="C186" i="40"/>
  <c r="E186" i="40" s="1"/>
  <c r="D185" i="40"/>
  <c r="C185" i="40"/>
  <c r="E185" i="40" s="1"/>
  <c r="D184" i="40"/>
  <c r="E184" i="40" s="1"/>
  <c r="C184" i="40"/>
  <c r="D183" i="40"/>
  <c r="C183" i="40"/>
  <c r="E183" i="40" s="1"/>
  <c r="D182" i="40"/>
  <c r="C182" i="40"/>
  <c r="D181" i="40"/>
  <c r="C181" i="40"/>
  <c r="E181" i="40" s="1"/>
  <c r="D180" i="40"/>
  <c r="C180" i="40"/>
  <c r="D179" i="40"/>
  <c r="C179" i="40"/>
  <c r="E179" i="40" s="1"/>
  <c r="D178" i="40"/>
  <c r="C178" i="40"/>
  <c r="E178" i="40" s="1"/>
  <c r="D177" i="40"/>
  <c r="E177" i="40" s="1"/>
  <c r="C177" i="40"/>
  <c r="D176" i="40"/>
  <c r="C176" i="40"/>
  <c r="D175" i="40"/>
  <c r="C175" i="40"/>
  <c r="D174" i="40"/>
  <c r="C174" i="40"/>
  <c r="E174" i="40" s="1"/>
  <c r="E173" i="40"/>
  <c r="D173" i="40"/>
  <c r="C173" i="40"/>
  <c r="D172" i="40"/>
  <c r="C172" i="40"/>
  <c r="D171" i="40"/>
  <c r="C171" i="40"/>
  <c r="E171" i="40" s="1"/>
  <c r="D170" i="40"/>
  <c r="C170" i="40"/>
  <c r="E170" i="40" s="1"/>
  <c r="D169" i="40"/>
  <c r="C169" i="40"/>
  <c r="E169" i="40" s="1"/>
  <c r="D168" i="40"/>
  <c r="E168" i="40" s="1"/>
  <c r="C168" i="40"/>
  <c r="D167" i="40"/>
  <c r="C167" i="40"/>
  <c r="E167" i="40" s="1"/>
  <c r="D166" i="40"/>
  <c r="C166" i="40"/>
  <c r="D165" i="40"/>
  <c r="C165" i="40"/>
  <c r="E165" i="40" s="1"/>
  <c r="D164" i="40"/>
  <c r="C164" i="40"/>
  <c r="D163" i="40"/>
  <c r="C163" i="40"/>
  <c r="E163" i="40" s="1"/>
  <c r="D162" i="40"/>
  <c r="C162" i="40"/>
  <c r="E162" i="40" s="1"/>
  <c r="D161" i="40"/>
  <c r="E161" i="40" s="1"/>
  <c r="C161" i="40"/>
  <c r="D160" i="40"/>
  <c r="C160" i="40"/>
  <c r="D159" i="40"/>
  <c r="C159" i="40"/>
  <c r="D158" i="40"/>
  <c r="C158" i="40"/>
  <c r="E158" i="40" s="1"/>
  <c r="E157" i="40"/>
  <c r="D157" i="40"/>
  <c r="C157" i="40"/>
  <c r="D156" i="40"/>
  <c r="C156" i="40"/>
  <c r="D155" i="40"/>
  <c r="C155" i="40"/>
  <c r="E155" i="40" s="1"/>
  <c r="D154" i="40"/>
  <c r="C154" i="40"/>
  <c r="E154" i="40" s="1"/>
  <c r="D153" i="40"/>
  <c r="C153" i="40"/>
  <c r="E153" i="40" s="1"/>
  <c r="D152" i="40"/>
  <c r="E152" i="40" s="1"/>
  <c r="C152" i="40"/>
  <c r="D151" i="40"/>
  <c r="C151" i="40"/>
  <c r="E151" i="40" s="1"/>
  <c r="D150" i="40"/>
  <c r="C150" i="40"/>
  <c r="D149" i="40"/>
  <c r="C149" i="40"/>
  <c r="E149" i="40" s="1"/>
  <c r="D148" i="40"/>
  <c r="C148" i="40"/>
  <c r="D147" i="40"/>
  <c r="C147" i="40"/>
  <c r="E147" i="40" s="1"/>
  <c r="D146" i="40"/>
  <c r="C146" i="40"/>
  <c r="E146" i="40" s="1"/>
  <c r="D145" i="40"/>
  <c r="E145" i="40" s="1"/>
  <c r="C145" i="40"/>
  <c r="D144" i="40"/>
  <c r="C144" i="40"/>
  <c r="D143" i="40"/>
  <c r="C143" i="40"/>
  <c r="D142" i="40"/>
  <c r="C142" i="40"/>
  <c r="E142" i="40" s="1"/>
  <c r="E141" i="40"/>
  <c r="D141" i="40"/>
  <c r="C141" i="40"/>
  <c r="D140" i="40"/>
  <c r="C140" i="40"/>
  <c r="D139" i="40"/>
  <c r="C139" i="40"/>
  <c r="E139" i="40" s="1"/>
  <c r="D138" i="40"/>
  <c r="C138" i="40"/>
  <c r="E138" i="40" s="1"/>
  <c r="D137" i="40"/>
  <c r="C137" i="40"/>
  <c r="E137" i="40" s="1"/>
  <c r="D136" i="40"/>
  <c r="E136" i="40" s="1"/>
  <c r="C136" i="40"/>
  <c r="D135" i="40"/>
  <c r="C135" i="40"/>
  <c r="E135" i="40" s="1"/>
  <c r="D134" i="40"/>
  <c r="C134" i="40"/>
  <c r="D133" i="40"/>
  <c r="C133" i="40"/>
  <c r="E133" i="40" s="1"/>
  <c r="D132" i="40"/>
  <c r="C132" i="40"/>
  <c r="D131" i="40"/>
  <c r="C131" i="40"/>
  <c r="E131" i="40" s="1"/>
  <c r="D130" i="40"/>
  <c r="C130" i="40"/>
  <c r="E130" i="40" s="1"/>
  <c r="D129" i="40"/>
  <c r="E129" i="40" s="1"/>
  <c r="C129" i="40"/>
  <c r="D128" i="40"/>
  <c r="C128" i="40"/>
  <c r="D127" i="40"/>
  <c r="C127" i="40"/>
  <c r="D126" i="40"/>
  <c r="C126" i="40"/>
  <c r="E126" i="40" s="1"/>
  <c r="E125" i="40"/>
  <c r="D125" i="40"/>
  <c r="C125" i="40"/>
  <c r="D124" i="40"/>
  <c r="C124" i="40"/>
  <c r="D123" i="40"/>
  <c r="C123" i="40"/>
  <c r="E123" i="40" s="1"/>
  <c r="D122" i="40"/>
  <c r="C122" i="40"/>
  <c r="E122" i="40" s="1"/>
  <c r="D121" i="40"/>
  <c r="C121" i="40"/>
  <c r="E121" i="40" s="1"/>
  <c r="D120" i="40"/>
  <c r="E120" i="40" s="1"/>
  <c r="C120" i="40"/>
  <c r="D119" i="40"/>
  <c r="C119" i="40"/>
  <c r="E119" i="40" s="1"/>
  <c r="D118" i="40"/>
  <c r="C118" i="40"/>
  <c r="D117" i="40"/>
  <c r="C117" i="40"/>
  <c r="E117" i="40" s="1"/>
  <c r="D116" i="40"/>
  <c r="E116" i="40" s="1"/>
  <c r="C116" i="40"/>
  <c r="D115" i="40"/>
  <c r="C115" i="40"/>
  <c r="E115" i="40" s="1"/>
  <c r="D114" i="40"/>
  <c r="C114" i="40"/>
  <c r="D113" i="40"/>
  <c r="E113" i="40" s="1"/>
  <c r="C113" i="40"/>
  <c r="D112" i="40"/>
  <c r="C112" i="40"/>
  <c r="D111" i="40"/>
  <c r="C111" i="40"/>
  <c r="D110" i="40"/>
  <c r="C110" i="40"/>
  <c r="E110" i="40" s="1"/>
  <c r="E109" i="40"/>
  <c r="D109" i="40"/>
  <c r="C109" i="40"/>
  <c r="D108" i="40"/>
  <c r="C108" i="40"/>
  <c r="D107" i="40"/>
  <c r="C107" i="40"/>
  <c r="D106" i="40"/>
  <c r="C106" i="40"/>
  <c r="E106" i="40" s="1"/>
  <c r="D105" i="40"/>
  <c r="C105" i="40"/>
  <c r="E105" i="40" s="1"/>
  <c r="D104" i="40"/>
  <c r="E104" i="40" s="1"/>
  <c r="C104" i="40"/>
  <c r="D103" i="40"/>
  <c r="C103" i="40"/>
  <c r="E103" i="40" s="1"/>
  <c r="D102" i="40"/>
  <c r="C102" i="40"/>
  <c r="D101" i="40"/>
  <c r="C101" i="40"/>
  <c r="E101" i="40" s="1"/>
  <c r="D100" i="40"/>
  <c r="E100" i="40" s="1"/>
  <c r="C100" i="40"/>
  <c r="D99" i="40"/>
  <c r="C99" i="40"/>
  <c r="E99" i="40" s="1"/>
  <c r="D98" i="40"/>
  <c r="C98" i="40"/>
  <c r="D97" i="40"/>
  <c r="E97" i="40" s="1"/>
  <c r="C97" i="40"/>
  <c r="D96" i="40"/>
  <c r="C96" i="40"/>
  <c r="D95" i="40"/>
  <c r="C95" i="40"/>
  <c r="D94" i="40"/>
  <c r="C94" i="40"/>
  <c r="E94" i="40" s="1"/>
  <c r="E93" i="40"/>
  <c r="D93" i="40"/>
  <c r="C93" i="40"/>
  <c r="D92" i="40"/>
  <c r="C92" i="40"/>
  <c r="D91" i="40"/>
  <c r="C91" i="40"/>
  <c r="D90" i="40"/>
  <c r="C90" i="40"/>
  <c r="E90" i="40" s="1"/>
  <c r="D89" i="40"/>
  <c r="C89" i="40"/>
  <c r="E89" i="40" s="1"/>
  <c r="D88" i="40"/>
  <c r="E88" i="40" s="1"/>
  <c r="C88" i="40"/>
  <c r="D87" i="40"/>
  <c r="C87" i="40"/>
  <c r="E87" i="40" s="1"/>
  <c r="D86" i="40"/>
  <c r="C86" i="40"/>
  <c r="D85" i="40"/>
  <c r="C85" i="40"/>
  <c r="E85" i="40" s="1"/>
  <c r="D84" i="40"/>
  <c r="E84" i="40" s="1"/>
  <c r="C84" i="40"/>
  <c r="D83" i="40"/>
  <c r="C83" i="40"/>
  <c r="E83" i="40" s="1"/>
  <c r="D82" i="40"/>
  <c r="C82" i="40"/>
  <c r="D81" i="40"/>
  <c r="E81" i="40" s="1"/>
  <c r="C81" i="40"/>
  <c r="D80" i="40"/>
  <c r="C80" i="40"/>
  <c r="D79" i="40"/>
  <c r="C79" i="40"/>
  <c r="D78" i="40"/>
  <c r="C78" i="40"/>
  <c r="E78" i="40" s="1"/>
  <c r="E77" i="40"/>
  <c r="D77" i="40"/>
  <c r="C77" i="40"/>
  <c r="D76" i="40"/>
  <c r="C76" i="40"/>
  <c r="D75" i="40"/>
  <c r="C75" i="40"/>
  <c r="D74" i="40"/>
  <c r="C74" i="40"/>
  <c r="E74" i="40" s="1"/>
  <c r="D73" i="40"/>
  <c r="C73" i="40"/>
  <c r="E73" i="40" s="1"/>
  <c r="D72" i="40"/>
  <c r="E72" i="40" s="1"/>
  <c r="C72" i="40"/>
  <c r="D71" i="40"/>
  <c r="C71" i="40"/>
  <c r="E71" i="40" s="1"/>
  <c r="D70" i="40"/>
  <c r="C70" i="40"/>
  <c r="D69" i="40"/>
  <c r="C69" i="40"/>
  <c r="E69" i="40" s="1"/>
  <c r="D68" i="40"/>
  <c r="E68" i="40" s="1"/>
  <c r="C68" i="40"/>
  <c r="D67" i="40"/>
  <c r="C67" i="40"/>
  <c r="E67" i="40" s="1"/>
  <c r="D66" i="40"/>
  <c r="C66" i="40"/>
  <c r="D65" i="40"/>
  <c r="E65" i="40" s="1"/>
  <c r="C65" i="40"/>
  <c r="D64" i="40"/>
  <c r="C64" i="40"/>
  <c r="D63" i="40"/>
  <c r="C63" i="40"/>
  <c r="D62" i="40"/>
  <c r="C62" i="40"/>
  <c r="E62" i="40" s="1"/>
  <c r="E61" i="40"/>
  <c r="D61" i="40"/>
  <c r="C61" i="40"/>
  <c r="D60" i="40"/>
  <c r="C60" i="40"/>
  <c r="D59" i="40"/>
  <c r="C59" i="40"/>
  <c r="D58" i="40"/>
  <c r="C58" i="40"/>
  <c r="E58" i="40" s="1"/>
  <c r="D57" i="40"/>
  <c r="C57" i="40"/>
  <c r="E57" i="40" s="1"/>
  <c r="D56" i="40"/>
  <c r="E56" i="40" s="1"/>
  <c r="C56" i="40"/>
  <c r="D55" i="40"/>
  <c r="C55" i="40"/>
  <c r="E55" i="40" s="1"/>
  <c r="D54" i="40"/>
  <c r="C54" i="40"/>
  <c r="D53" i="40"/>
  <c r="C53" i="40"/>
  <c r="E53" i="40" s="1"/>
  <c r="D52" i="40"/>
  <c r="E52" i="40" s="1"/>
  <c r="C52" i="40"/>
  <c r="D51" i="40"/>
  <c r="C51" i="40"/>
  <c r="E51" i="40" s="1"/>
  <c r="D50" i="40"/>
  <c r="C50" i="40"/>
  <c r="D49" i="40"/>
  <c r="E49" i="40" s="1"/>
  <c r="C49" i="40"/>
  <c r="D48" i="40"/>
  <c r="C48" i="40"/>
  <c r="D47" i="40"/>
  <c r="C47" i="40"/>
  <c r="D46" i="40"/>
  <c r="C46" i="40"/>
  <c r="E46" i="40" s="1"/>
  <c r="E45" i="40"/>
  <c r="D45" i="40"/>
  <c r="C45" i="40"/>
  <c r="D44" i="40"/>
  <c r="C44" i="40"/>
  <c r="D43" i="40"/>
  <c r="C43" i="40"/>
  <c r="D42" i="40"/>
  <c r="C42" i="40"/>
  <c r="E42" i="40" s="1"/>
  <c r="D41" i="40"/>
  <c r="C41" i="40"/>
  <c r="E41" i="40" s="1"/>
  <c r="D40" i="40"/>
  <c r="E40" i="40" s="1"/>
  <c r="C40" i="40"/>
  <c r="D39" i="40"/>
  <c r="C39" i="40"/>
  <c r="E39" i="40" s="1"/>
  <c r="D38" i="40"/>
  <c r="C38" i="40"/>
  <c r="D37" i="40"/>
  <c r="C37" i="40"/>
  <c r="E37" i="40" s="1"/>
  <c r="D36" i="40"/>
  <c r="E36" i="40" s="1"/>
  <c r="C36" i="40"/>
  <c r="D35" i="40"/>
  <c r="C35" i="40"/>
  <c r="E35" i="40" s="1"/>
  <c r="D34" i="40"/>
  <c r="C34" i="40"/>
  <c r="D33" i="40"/>
  <c r="E33" i="40" s="1"/>
  <c r="C33" i="40"/>
  <c r="D32" i="40"/>
  <c r="C32" i="40"/>
  <c r="D31" i="40"/>
  <c r="C31" i="40"/>
  <c r="D30" i="40"/>
  <c r="C30" i="40"/>
  <c r="E30" i="40" s="1"/>
  <c r="E29" i="40"/>
  <c r="D29" i="40"/>
  <c r="C29" i="40"/>
  <c r="D28" i="40"/>
  <c r="C28" i="40"/>
  <c r="D27" i="40"/>
  <c r="C27" i="40"/>
  <c r="D26" i="40"/>
  <c r="C26" i="40"/>
  <c r="E26" i="40" s="1"/>
  <c r="D25" i="40"/>
  <c r="C25" i="40"/>
  <c r="E25" i="40" s="1"/>
  <c r="D24" i="40"/>
  <c r="E24" i="40" s="1"/>
  <c r="C24" i="40"/>
  <c r="D23" i="40"/>
  <c r="C23" i="40"/>
  <c r="E23" i="40" s="1"/>
  <c r="D22" i="40"/>
  <c r="C22" i="40"/>
  <c r="D21" i="40"/>
  <c r="C21" i="40"/>
  <c r="E21" i="40" s="1"/>
  <c r="D20" i="40"/>
  <c r="E20" i="40" s="1"/>
  <c r="C20" i="40"/>
  <c r="D19" i="40"/>
  <c r="C19" i="40"/>
  <c r="E19" i="40" s="1"/>
  <c r="D18" i="40"/>
  <c r="C18" i="40"/>
  <c r="D17" i="40"/>
  <c r="E17" i="40" s="1"/>
  <c r="C17" i="40"/>
  <c r="D16" i="40"/>
  <c r="C16" i="40"/>
  <c r="D15" i="40"/>
  <c r="C15" i="40"/>
  <c r="K14" i="40"/>
  <c r="D14" i="40"/>
  <c r="C14" i="40"/>
  <c r="E14" i="40" s="1"/>
  <c r="K13" i="40"/>
  <c r="D13" i="40"/>
  <c r="C13" i="40"/>
  <c r="E13" i="40" s="1"/>
  <c r="K12" i="40"/>
  <c r="D12" i="40"/>
  <c r="E12" i="40" s="1"/>
  <c r="C12" i="40"/>
  <c r="K11" i="40"/>
  <c r="D11" i="40"/>
  <c r="C11" i="40"/>
  <c r="K10" i="40"/>
  <c r="D10" i="40"/>
  <c r="C10" i="40"/>
  <c r="K9" i="40"/>
  <c r="D9" i="40"/>
  <c r="C9" i="40"/>
  <c r="E9" i="40" s="1"/>
  <c r="K8" i="40"/>
  <c r="D8" i="40"/>
  <c r="E8" i="40" s="1"/>
  <c r="C8" i="40"/>
  <c r="K7" i="40"/>
  <c r="K6" i="40"/>
  <c r="K5" i="40"/>
  <c r="K4" i="40"/>
  <c r="K3" i="40"/>
  <c r="E28" i="40" l="1"/>
  <c r="E44" i="40"/>
  <c r="E60" i="40"/>
  <c r="E76" i="40"/>
  <c r="E92" i="40"/>
  <c r="E108" i="40"/>
  <c r="E124" i="40"/>
  <c r="E140" i="40"/>
  <c r="J12" i="40" s="1"/>
  <c r="L12" i="40" s="1"/>
  <c r="E156" i="40"/>
  <c r="E172" i="40"/>
  <c r="E188" i="40"/>
  <c r="E204" i="40"/>
  <c r="J4" i="40" s="1"/>
  <c r="L4" i="40" s="1"/>
  <c r="E222" i="40"/>
  <c r="E227" i="40"/>
  <c r="E267" i="40"/>
  <c r="E283" i="40"/>
  <c r="E299" i="40"/>
  <c r="E428" i="40"/>
  <c r="E16" i="40"/>
  <c r="E18" i="40"/>
  <c r="E27" i="40"/>
  <c r="E32" i="40"/>
  <c r="E34" i="40"/>
  <c r="E43" i="40"/>
  <c r="E48" i="40"/>
  <c r="E50" i="40"/>
  <c r="E59" i="40"/>
  <c r="E64" i="40"/>
  <c r="E66" i="40"/>
  <c r="E75" i="40"/>
  <c r="E80" i="40"/>
  <c r="E82" i="40"/>
  <c r="J14" i="40" s="1"/>
  <c r="L14" i="40" s="1"/>
  <c r="E91" i="40"/>
  <c r="E96" i="40"/>
  <c r="E98" i="40"/>
  <c r="E107" i="40"/>
  <c r="E112" i="40"/>
  <c r="E114" i="40"/>
  <c r="E128" i="40"/>
  <c r="E144" i="40"/>
  <c r="E160" i="40"/>
  <c r="E176" i="40"/>
  <c r="E192" i="40"/>
  <c r="E208" i="40"/>
  <c r="E219" i="40"/>
  <c r="E238" i="40"/>
  <c r="E243" i="40"/>
  <c r="E400" i="40"/>
  <c r="E460" i="40"/>
  <c r="E10" i="40"/>
  <c r="E11" i="40"/>
  <c r="E15" i="40"/>
  <c r="E22" i="40"/>
  <c r="E31" i="40"/>
  <c r="E38" i="40"/>
  <c r="E47" i="40"/>
  <c r="J3" i="40" s="1"/>
  <c r="L3" i="40" s="1"/>
  <c r="E54" i="40"/>
  <c r="E63" i="40"/>
  <c r="E70" i="40"/>
  <c r="E79" i="40"/>
  <c r="E86" i="40"/>
  <c r="E95" i="40"/>
  <c r="E102" i="40"/>
  <c r="E111" i="40"/>
  <c r="E118" i="40"/>
  <c r="E127" i="40"/>
  <c r="E132" i="40"/>
  <c r="E134" i="40"/>
  <c r="E143" i="40"/>
  <c r="E148" i="40"/>
  <c r="E150" i="40"/>
  <c r="E159" i="40"/>
  <c r="E164" i="40"/>
  <c r="E166" i="40"/>
  <c r="E175" i="40"/>
  <c r="E180" i="40"/>
  <c r="E182" i="40"/>
  <c r="E191" i="40"/>
  <c r="E196" i="40"/>
  <c r="E198" i="40"/>
  <c r="E207" i="40"/>
  <c r="E212" i="40"/>
  <c r="E214" i="40"/>
  <c r="E218" i="40"/>
  <c r="E225" i="40"/>
  <c r="E235" i="40"/>
  <c r="E244" i="40"/>
  <c r="E246" i="40"/>
  <c r="E249" i="40"/>
  <c r="E254" i="40"/>
  <c r="E256" i="40"/>
  <c r="E259" i="40"/>
  <c r="E288" i="40"/>
  <c r="E307" i="40"/>
  <c r="E327" i="40"/>
  <c r="E345" i="40"/>
  <c r="E356" i="40"/>
  <c r="E358" i="40"/>
  <c r="E363" i="40"/>
  <c r="E386" i="40"/>
  <c r="E416" i="40"/>
  <c r="E433" i="40"/>
  <c r="E477" i="40"/>
  <c r="E544" i="40"/>
  <c r="E560" i="40"/>
  <c r="E576" i="40"/>
  <c r="E592" i="40"/>
  <c r="E608" i="40"/>
  <c r="E624" i="40"/>
  <c r="E640" i="40"/>
  <c r="E656" i="40"/>
  <c r="E672" i="40"/>
  <c r="E716" i="40"/>
  <c r="E736" i="40"/>
  <c r="E270" i="40"/>
  <c r="E272" i="40"/>
  <c r="E275" i="40"/>
  <c r="E298" i="40"/>
  <c r="E305" i="40"/>
  <c r="E315" i="40"/>
  <c r="E324" i="40"/>
  <c r="E326" i="40"/>
  <c r="E329" i="40"/>
  <c r="E334" i="40"/>
  <c r="E336" i="40"/>
  <c r="E339" i="40"/>
  <c r="E362" i="40"/>
  <c r="E369" i="40"/>
  <c r="E383" i="40"/>
  <c r="E385" i="40"/>
  <c r="E390" i="40"/>
  <c r="E399" i="40"/>
  <c r="E425" i="40"/>
  <c r="E427" i="40"/>
  <c r="E457" i="40"/>
  <c r="E459" i="40"/>
  <c r="E461" i="40"/>
  <c r="E471" i="40"/>
  <c r="E473" i="40"/>
  <c r="E478" i="40"/>
  <c r="E545" i="40"/>
  <c r="E548" i="40"/>
  <c r="E561" i="40"/>
  <c r="E564" i="40"/>
  <c r="E577" i="40"/>
  <c r="E580" i="40"/>
  <c r="E593" i="40"/>
  <c r="E596" i="40"/>
  <c r="E609" i="40"/>
  <c r="E612" i="40"/>
  <c r="E625" i="40"/>
  <c r="E628" i="40"/>
  <c r="E641" i="40"/>
  <c r="E644" i="40"/>
  <c r="E657" i="40"/>
  <c r="E660" i="40"/>
  <c r="E693" i="40"/>
  <c r="E700" i="40"/>
  <c r="E706" i="40"/>
  <c r="E713" i="40"/>
  <c r="E715" i="40"/>
  <c r="E720" i="40"/>
  <c r="E768" i="40"/>
  <c r="E373" i="40"/>
  <c r="E382" i="40"/>
  <c r="E431" i="40"/>
  <c r="E434" i="40"/>
  <c r="E437" i="40"/>
  <c r="E465" i="40"/>
  <c r="E470" i="40"/>
  <c r="E485" i="40"/>
  <c r="E493" i="40"/>
  <c r="E501" i="40"/>
  <c r="E509" i="40"/>
  <c r="E517" i="40"/>
  <c r="E525" i="40"/>
  <c r="E533" i="40"/>
  <c r="E549" i="40"/>
  <c r="E565" i="40"/>
  <c r="E581" i="40"/>
  <c r="E597" i="40"/>
  <c r="E613" i="40"/>
  <c r="E629" i="40"/>
  <c r="E645" i="40"/>
  <c r="E661" i="40"/>
  <c r="E677" i="40"/>
  <c r="E690" i="40"/>
  <c r="E697" i="40"/>
  <c r="E699" i="40"/>
  <c r="E741" i="40"/>
  <c r="E754" i="40"/>
  <c r="E761" i="40"/>
  <c r="E763" i="40"/>
  <c r="E784" i="40"/>
  <c r="E786" i="40"/>
  <c r="E793" i="40"/>
  <c r="E795" i="40"/>
  <c r="E808" i="40"/>
  <c r="E824" i="40"/>
  <c r="E673" i="40"/>
  <c r="E676" i="40"/>
  <c r="E689" i="40"/>
  <c r="E692" i="40"/>
  <c r="E705" i="40"/>
  <c r="E708" i="40"/>
  <c r="E721" i="40"/>
  <c r="E724" i="40"/>
  <c r="E730" i="40"/>
  <c r="E737" i="40"/>
  <c r="E740" i="40"/>
  <c r="E746" i="40"/>
  <c r="E753" i="40"/>
  <c r="E756" i="40"/>
  <c r="E762" i="40"/>
  <c r="E769" i="40"/>
  <c r="E772" i="40"/>
  <c r="E778" i="40"/>
  <c r="E785" i="40"/>
  <c r="E792" i="40"/>
  <c r="E794" i="40"/>
  <c r="E757" i="40"/>
  <c r="E773" i="40"/>
  <c r="E780" i="40"/>
  <c r="E789" i="40"/>
  <c r="E796" i="40"/>
  <c r="E798" i="40"/>
  <c r="E801" i="40"/>
  <c r="E806" i="40"/>
  <c r="E809" i="40"/>
  <c r="E814" i="40"/>
  <c r="E817" i="40"/>
  <c r="E822" i="40"/>
  <c r="E825" i="40"/>
  <c r="E830" i="40"/>
  <c r="E833" i="40"/>
  <c r="E838" i="40"/>
  <c r="E841" i="40"/>
  <c r="E846" i="40"/>
  <c r="E849" i="40"/>
  <c r="E854" i="40"/>
  <c r="E857" i="40"/>
  <c r="E862" i="40"/>
  <c r="E865" i="40"/>
  <c r="E870" i="40"/>
  <c r="E873" i="40"/>
  <c r="E878" i="40"/>
  <c r="E881" i="40"/>
  <c r="E886" i="40"/>
  <c r="E889" i="40"/>
  <c r="E894" i="40"/>
  <c r="E897" i="40"/>
  <c r="E902" i="40"/>
  <c r="E905" i="40"/>
  <c r="E910" i="40"/>
  <c r="E913" i="40"/>
  <c r="E918" i="40"/>
  <c r="E921" i="40"/>
  <c r="E926" i="40"/>
  <c r="E929" i="40"/>
  <c r="E934" i="40"/>
  <c r="E937" i="40"/>
  <c r="E942" i="40"/>
  <c r="E945" i="40"/>
  <c r="E950" i="40"/>
  <c r="E953" i="40"/>
  <c r="E958" i="40"/>
  <c r="E961" i="40"/>
  <c r="E966" i="40"/>
  <c r="E969" i="40"/>
  <c r="E974" i="40"/>
  <c r="E977" i="40"/>
  <c r="E982" i="40"/>
  <c r="E985" i="40"/>
  <c r="E990" i="40"/>
  <c r="E993" i="40"/>
  <c r="E998" i="40"/>
  <c r="E1001" i="40"/>
  <c r="E221" i="40"/>
  <c r="E237" i="40"/>
  <c r="E253" i="40"/>
  <c r="E269" i="40"/>
  <c r="E285" i="40"/>
  <c r="E301" i="40"/>
  <c r="E317" i="40"/>
  <c r="E333" i="40"/>
  <c r="E349" i="40"/>
  <c r="E365" i="40"/>
  <c r="E374" i="40"/>
  <c r="E379" i="40"/>
  <c r="E422" i="40"/>
  <c r="E447" i="40"/>
  <c r="E229" i="40"/>
  <c r="J5" i="40" s="1"/>
  <c r="L5" i="40" s="1"/>
  <c r="E245" i="40"/>
  <c r="E261" i="40"/>
  <c r="E277" i="40"/>
  <c r="E293" i="40"/>
  <c r="E309" i="40"/>
  <c r="E325" i="40"/>
  <c r="E341" i="40"/>
  <c r="E357" i="40"/>
  <c r="E406" i="40"/>
  <c r="E415" i="40"/>
  <c r="E454" i="40"/>
  <c r="E430" i="40"/>
  <c r="E446" i="40"/>
  <c r="E538" i="40"/>
  <c r="E554" i="40"/>
  <c r="E570" i="40"/>
  <c r="E586" i="40"/>
  <c r="E602" i="40"/>
  <c r="E618" i="40"/>
  <c r="E634" i="40"/>
  <c r="E650" i="40"/>
  <c r="E666" i="40"/>
  <c r="E682" i="40"/>
  <c r="E698" i="40"/>
  <c r="E714" i="40"/>
  <c r="E378" i="40"/>
  <c r="E394" i="40"/>
  <c r="E410" i="40"/>
  <c r="E426" i="40"/>
  <c r="E442" i="40"/>
  <c r="E458" i="40"/>
  <c r="E466" i="40"/>
  <c r="E474" i="40"/>
  <c r="E482" i="40"/>
  <c r="E490" i="40"/>
  <c r="E498" i="40"/>
  <c r="E506" i="40"/>
  <c r="E514" i="40"/>
  <c r="E522" i="40"/>
  <c r="E530" i="40"/>
  <c r="E542" i="40"/>
  <c r="E558" i="40"/>
  <c r="E574" i="40"/>
  <c r="E590" i="40"/>
  <c r="E606" i="40"/>
  <c r="E622" i="40"/>
  <c r="E638" i="40"/>
  <c r="E654" i="40"/>
  <c r="E670" i="40"/>
  <c r="E686" i="40"/>
  <c r="E702" i="40"/>
  <c r="E718" i="40"/>
  <c r="E734" i="40"/>
  <c r="E750" i="40"/>
  <c r="E766" i="40"/>
  <c r="E782" i="40"/>
  <c r="J1098" i="37"/>
  <c r="H1098" i="37"/>
  <c r="J1097" i="37"/>
  <c r="H1097" i="37"/>
  <c r="J1096" i="37"/>
  <c r="H1096" i="37"/>
  <c r="J1095" i="37"/>
  <c r="H1095" i="37"/>
  <c r="J1094" i="37"/>
  <c r="H1094" i="37"/>
  <c r="J1093" i="37"/>
  <c r="H1093" i="37"/>
  <c r="J1092" i="37"/>
  <c r="H1092" i="37"/>
  <c r="J1091" i="37"/>
  <c r="H1091" i="37"/>
  <c r="J1090" i="37"/>
  <c r="H1090" i="37"/>
  <c r="J1089" i="37"/>
  <c r="H1089" i="37"/>
  <c r="J1088" i="37"/>
  <c r="H1088" i="37"/>
  <c r="J1087" i="37"/>
  <c r="H1087" i="37"/>
  <c r="J1086" i="37"/>
  <c r="H1086" i="37"/>
  <c r="J1085" i="37"/>
  <c r="H1085" i="37"/>
  <c r="J1084" i="37"/>
  <c r="H1084" i="37"/>
  <c r="J1083" i="37"/>
  <c r="H1083" i="37"/>
  <c r="J1082" i="37"/>
  <c r="H1082" i="37"/>
  <c r="J1081" i="37"/>
  <c r="H1081" i="37"/>
  <c r="J1080" i="37"/>
  <c r="H1080" i="37"/>
  <c r="J1079" i="37"/>
  <c r="H1079" i="37"/>
  <c r="J1078" i="37"/>
  <c r="H1078" i="37"/>
  <c r="J1077" i="37"/>
  <c r="H1077" i="37"/>
  <c r="J1076" i="37"/>
  <c r="H1076" i="37"/>
  <c r="J1075" i="37"/>
  <c r="H1075" i="37"/>
  <c r="J1074" i="37"/>
  <c r="H1074" i="37"/>
  <c r="J1073" i="37"/>
  <c r="H1073" i="37"/>
  <c r="J1072" i="37"/>
  <c r="H1072" i="37"/>
  <c r="J1071" i="37"/>
  <c r="H1071" i="37"/>
  <c r="J1070" i="37"/>
  <c r="H1070" i="37"/>
  <c r="J1069" i="37"/>
  <c r="H1069" i="37"/>
  <c r="J1068" i="37"/>
  <c r="H1068" i="37"/>
  <c r="J1067" i="37"/>
  <c r="H1067" i="37"/>
  <c r="J1066" i="37"/>
  <c r="H1066" i="37"/>
  <c r="J1065" i="37"/>
  <c r="H1065" i="37"/>
  <c r="J1064" i="37"/>
  <c r="H1064" i="37"/>
  <c r="J1063" i="37"/>
  <c r="H1063" i="37"/>
  <c r="J1062" i="37"/>
  <c r="H1062" i="37"/>
  <c r="J1061" i="37"/>
  <c r="H1061" i="37"/>
  <c r="J1060" i="37"/>
  <c r="H1060" i="37"/>
  <c r="J1059" i="37"/>
  <c r="H1059" i="37"/>
  <c r="J1058" i="37"/>
  <c r="H1058" i="37"/>
  <c r="J1057" i="37"/>
  <c r="H1057" i="37"/>
  <c r="J1056" i="37"/>
  <c r="H1056" i="37"/>
  <c r="J1055" i="37"/>
  <c r="H1055" i="37"/>
  <c r="J1054" i="37"/>
  <c r="H1054" i="37"/>
  <c r="J1053" i="37"/>
  <c r="H1053" i="37"/>
  <c r="J1052" i="37"/>
  <c r="H1052" i="37"/>
  <c r="J1051" i="37"/>
  <c r="H1051" i="37"/>
  <c r="J1050" i="37"/>
  <c r="H1050" i="37"/>
  <c r="J1049" i="37"/>
  <c r="H1049" i="37"/>
  <c r="J1048" i="37"/>
  <c r="H1048" i="37"/>
  <c r="J1047" i="37"/>
  <c r="H1047" i="37"/>
  <c r="J1046" i="37"/>
  <c r="H1046" i="37"/>
  <c r="J1045" i="37"/>
  <c r="H1045" i="37"/>
  <c r="J1044" i="37"/>
  <c r="H1044" i="37"/>
  <c r="J1043" i="37"/>
  <c r="H1043" i="37"/>
  <c r="J1042" i="37"/>
  <c r="H1042" i="37"/>
  <c r="J1041" i="37"/>
  <c r="H1041" i="37"/>
  <c r="J1040" i="37"/>
  <c r="H1040" i="37"/>
  <c r="J1039" i="37"/>
  <c r="H1039" i="37"/>
  <c r="J1038" i="37"/>
  <c r="H1038" i="37"/>
  <c r="J1037" i="37"/>
  <c r="H1037" i="37"/>
  <c r="J1036" i="37"/>
  <c r="H1036" i="37"/>
  <c r="J1035" i="37"/>
  <c r="H1035" i="37"/>
  <c r="J1034" i="37"/>
  <c r="H1034" i="37"/>
  <c r="J1033" i="37"/>
  <c r="H1033" i="37"/>
  <c r="J1032" i="37"/>
  <c r="H1032" i="37"/>
  <c r="J1031" i="37"/>
  <c r="H1031" i="37"/>
  <c r="J1030" i="37"/>
  <c r="H1030" i="37"/>
  <c r="J1029" i="37"/>
  <c r="H1029" i="37"/>
  <c r="J1028" i="37"/>
  <c r="H1028" i="37"/>
  <c r="J1027" i="37"/>
  <c r="H1027" i="37"/>
  <c r="J1026" i="37"/>
  <c r="H1026" i="37"/>
  <c r="J1025" i="37"/>
  <c r="H1025" i="37"/>
  <c r="J1024" i="37"/>
  <c r="H1024" i="37"/>
  <c r="J1023" i="37"/>
  <c r="H1023" i="37"/>
  <c r="J1022" i="37"/>
  <c r="H1022" i="37"/>
  <c r="J1021" i="37"/>
  <c r="H1021" i="37"/>
  <c r="J1020" i="37"/>
  <c r="H1020" i="37"/>
  <c r="J1019" i="37"/>
  <c r="H1019" i="37"/>
  <c r="J1018" i="37"/>
  <c r="H1018" i="37"/>
  <c r="J1017" i="37"/>
  <c r="H1017" i="37"/>
  <c r="J1016" i="37"/>
  <c r="H1016" i="37"/>
  <c r="J1015" i="37"/>
  <c r="H1015" i="37"/>
  <c r="J1014" i="37"/>
  <c r="H1014" i="37"/>
  <c r="J1013" i="37"/>
  <c r="H1013" i="37"/>
  <c r="J1012" i="37"/>
  <c r="H1012" i="37"/>
  <c r="J1011" i="37"/>
  <c r="H1011" i="37"/>
  <c r="J1010" i="37"/>
  <c r="H1010" i="37"/>
  <c r="J1009" i="37"/>
  <c r="H1009" i="37"/>
  <c r="J1008" i="37"/>
  <c r="H1008" i="37"/>
  <c r="J1007" i="37"/>
  <c r="H1007" i="37"/>
  <c r="J1006" i="37"/>
  <c r="H1006" i="37"/>
  <c r="J1005" i="37"/>
  <c r="H1005" i="37"/>
  <c r="J1004" i="37"/>
  <c r="H1004" i="37"/>
  <c r="J1003" i="37"/>
  <c r="H1003" i="37"/>
  <c r="J1002" i="37"/>
  <c r="H1002" i="37"/>
  <c r="J1001" i="37"/>
  <c r="H1001" i="37"/>
  <c r="J1000" i="37"/>
  <c r="H1000" i="37"/>
  <c r="J999" i="37"/>
  <c r="H999" i="37"/>
  <c r="J998" i="37"/>
  <c r="H998" i="37"/>
  <c r="J997" i="37"/>
  <c r="H997" i="37"/>
  <c r="J996" i="37"/>
  <c r="H996" i="37"/>
  <c r="J995" i="37"/>
  <c r="H995" i="37"/>
  <c r="J994" i="37"/>
  <c r="H994" i="37"/>
  <c r="J993" i="37"/>
  <c r="H993" i="37"/>
  <c r="J992" i="37"/>
  <c r="H992" i="37"/>
  <c r="J991" i="37"/>
  <c r="H991" i="37"/>
  <c r="J990" i="37"/>
  <c r="H990" i="37"/>
  <c r="J989" i="37"/>
  <c r="H989" i="37"/>
  <c r="J988" i="37"/>
  <c r="H988" i="37"/>
  <c r="J987" i="37"/>
  <c r="H987" i="37"/>
  <c r="J986" i="37"/>
  <c r="H986" i="37"/>
  <c r="J985" i="37"/>
  <c r="H985" i="37"/>
  <c r="J984" i="37"/>
  <c r="H984" i="37"/>
  <c r="J983" i="37"/>
  <c r="H983" i="37"/>
  <c r="J982" i="37"/>
  <c r="H982" i="37"/>
  <c r="J981" i="37"/>
  <c r="H981" i="37"/>
  <c r="J980" i="37"/>
  <c r="H980" i="37"/>
  <c r="J979" i="37"/>
  <c r="H979" i="37"/>
  <c r="J978" i="37"/>
  <c r="H978" i="37"/>
  <c r="J977" i="37"/>
  <c r="H977" i="37"/>
  <c r="J976" i="37"/>
  <c r="H976" i="37"/>
  <c r="J975" i="37"/>
  <c r="H975" i="37"/>
  <c r="J974" i="37"/>
  <c r="H974" i="37"/>
  <c r="J973" i="37"/>
  <c r="H973" i="37"/>
  <c r="J972" i="37"/>
  <c r="H972" i="37"/>
  <c r="J971" i="37"/>
  <c r="H971" i="37"/>
  <c r="J970" i="37"/>
  <c r="H970" i="37"/>
  <c r="J969" i="37"/>
  <c r="H969" i="37"/>
  <c r="J968" i="37"/>
  <c r="H968" i="37"/>
  <c r="J967" i="37"/>
  <c r="H967" i="37"/>
  <c r="J966" i="37"/>
  <c r="H966" i="37"/>
  <c r="J965" i="37"/>
  <c r="H965" i="37"/>
  <c r="J964" i="37"/>
  <c r="H964" i="37"/>
  <c r="J963" i="37"/>
  <c r="H963" i="37"/>
  <c r="J962" i="37"/>
  <c r="H962" i="37"/>
  <c r="J961" i="37"/>
  <c r="H961" i="37"/>
  <c r="J960" i="37"/>
  <c r="H960" i="37"/>
  <c r="J959" i="37"/>
  <c r="H959" i="37"/>
  <c r="J958" i="37"/>
  <c r="H958" i="37"/>
  <c r="J957" i="37"/>
  <c r="H957" i="37"/>
  <c r="J956" i="37"/>
  <c r="H956" i="37"/>
  <c r="J955" i="37"/>
  <c r="H955" i="37"/>
  <c r="J954" i="37"/>
  <c r="H954" i="37"/>
  <c r="J953" i="37"/>
  <c r="H953" i="37"/>
  <c r="J952" i="37"/>
  <c r="H952" i="37"/>
  <c r="J951" i="37"/>
  <c r="H951" i="37"/>
  <c r="J950" i="37"/>
  <c r="H950" i="37"/>
  <c r="J949" i="37"/>
  <c r="H949" i="37"/>
  <c r="J948" i="37"/>
  <c r="H948" i="37"/>
  <c r="J947" i="37"/>
  <c r="H947" i="37"/>
  <c r="J946" i="37"/>
  <c r="H946" i="37"/>
  <c r="J945" i="37"/>
  <c r="H945" i="37"/>
  <c r="J944" i="37"/>
  <c r="H944" i="37"/>
  <c r="J943" i="37"/>
  <c r="H943" i="37"/>
  <c r="J942" i="37"/>
  <c r="H942" i="37"/>
  <c r="J941" i="37"/>
  <c r="H941" i="37"/>
  <c r="J940" i="37"/>
  <c r="H940" i="37"/>
  <c r="J939" i="37"/>
  <c r="H939" i="37"/>
  <c r="J938" i="37"/>
  <c r="H938" i="37"/>
  <c r="J937" i="37"/>
  <c r="H937" i="37"/>
  <c r="J936" i="37"/>
  <c r="H936" i="37"/>
  <c r="J935" i="37"/>
  <c r="H935" i="37"/>
  <c r="J934" i="37"/>
  <c r="H934" i="37"/>
  <c r="J933" i="37"/>
  <c r="H933" i="37"/>
  <c r="J932" i="37"/>
  <c r="H932" i="37"/>
  <c r="J931" i="37"/>
  <c r="H931" i="37"/>
  <c r="J930" i="37"/>
  <c r="H930" i="37"/>
  <c r="J929" i="37"/>
  <c r="H929" i="37"/>
  <c r="J928" i="37"/>
  <c r="H928" i="37"/>
  <c r="J927" i="37"/>
  <c r="H927" i="37"/>
  <c r="J926" i="37"/>
  <c r="H926" i="37"/>
  <c r="J925" i="37"/>
  <c r="H925" i="37"/>
  <c r="J924" i="37"/>
  <c r="H924" i="37"/>
  <c r="J923" i="37"/>
  <c r="H923" i="37"/>
  <c r="J922" i="37"/>
  <c r="H922" i="37"/>
  <c r="J921" i="37"/>
  <c r="H921" i="37"/>
  <c r="J920" i="37"/>
  <c r="H920" i="37"/>
  <c r="J919" i="37"/>
  <c r="H919" i="37"/>
  <c r="J918" i="37"/>
  <c r="H918" i="37"/>
  <c r="J917" i="37"/>
  <c r="H917" i="37"/>
  <c r="J916" i="37"/>
  <c r="H916" i="37"/>
  <c r="J915" i="37"/>
  <c r="H915" i="37"/>
  <c r="J914" i="37"/>
  <c r="H914" i="37"/>
  <c r="J913" i="37"/>
  <c r="H913" i="37"/>
  <c r="J912" i="37"/>
  <c r="H912" i="37"/>
  <c r="J911" i="37"/>
  <c r="H911" i="37"/>
  <c r="J910" i="37"/>
  <c r="H910" i="37"/>
  <c r="J909" i="37"/>
  <c r="H909" i="37"/>
  <c r="J908" i="37"/>
  <c r="H908" i="37"/>
  <c r="J907" i="37"/>
  <c r="H907" i="37"/>
  <c r="J906" i="37"/>
  <c r="H906" i="37"/>
  <c r="J905" i="37"/>
  <c r="H905" i="37"/>
  <c r="J904" i="37"/>
  <c r="H904" i="37"/>
  <c r="J903" i="37"/>
  <c r="H903" i="37"/>
  <c r="J902" i="37"/>
  <c r="H902" i="37"/>
  <c r="J901" i="37"/>
  <c r="H901" i="37"/>
  <c r="J900" i="37"/>
  <c r="H900" i="37"/>
  <c r="J899" i="37"/>
  <c r="H899" i="37"/>
  <c r="J898" i="37"/>
  <c r="H898" i="37"/>
  <c r="J897" i="37"/>
  <c r="H897" i="37"/>
  <c r="J896" i="37"/>
  <c r="H896" i="37"/>
  <c r="J895" i="37"/>
  <c r="H895" i="37"/>
  <c r="J894" i="37"/>
  <c r="H894" i="37"/>
  <c r="J893" i="37"/>
  <c r="H893" i="37"/>
  <c r="J892" i="37"/>
  <c r="H892" i="37"/>
  <c r="J891" i="37"/>
  <c r="H891" i="37"/>
  <c r="J890" i="37"/>
  <c r="H890" i="37"/>
  <c r="J889" i="37"/>
  <c r="H889" i="37"/>
  <c r="J888" i="37"/>
  <c r="H888" i="37"/>
  <c r="J887" i="37"/>
  <c r="H887" i="37"/>
  <c r="J886" i="37"/>
  <c r="H886" i="37"/>
  <c r="J885" i="37"/>
  <c r="H885" i="37"/>
  <c r="J884" i="37"/>
  <c r="H884" i="37"/>
  <c r="J883" i="37"/>
  <c r="H883" i="37"/>
  <c r="J882" i="37"/>
  <c r="H882" i="37"/>
  <c r="J881" i="37"/>
  <c r="H881" i="37"/>
  <c r="J880" i="37"/>
  <c r="H880" i="37"/>
  <c r="J879" i="37"/>
  <c r="H879" i="37"/>
  <c r="J878" i="37"/>
  <c r="H878" i="37"/>
  <c r="J877" i="37"/>
  <c r="H877" i="37"/>
  <c r="J876" i="37"/>
  <c r="H876" i="37"/>
  <c r="J875" i="37"/>
  <c r="H875" i="37"/>
  <c r="J874" i="37"/>
  <c r="H874" i="37"/>
  <c r="J873" i="37"/>
  <c r="H873" i="37"/>
  <c r="J872" i="37"/>
  <c r="H872" i="37"/>
  <c r="J871" i="37"/>
  <c r="H871" i="37"/>
  <c r="J870" i="37"/>
  <c r="H870" i="37"/>
  <c r="J869" i="37"/>
  <c r="H869" i="37"/>
  <c r="J868" i="37"/>
  <c r="H868" i="37"/>
  <c r="J867" i="37"/>
  <c r="H867" i="37"/>
  <c r="J866" i="37"/>
  <c r="H866" i="37"/>
  <c r="J865" i="37"/>
  <c r="H865" i="37"/>
  <c r="J864" i="37"/>
  <c r="H864" i="37"/>
  <c r="J863" i="37"/>
  <c r="H863" i="37"/>
  <c r="J862" i="37"/>
  <c r="H862" i="37"/>
  <c r="J861" i="37"/>
  <c r="H861" i="37"/>
  <c r="J860" i="37"/>
  <c r="H860" i="37"/>
  <c r="J859" i="37"/>
  <c r="H859" i="37"/>
  <c r="J858" i="37"/>
  <c r="H858" i="37"/>
  <c r="J857" i="37"/>
  <c r="H857" i="37"/>
  <c r="J856" i="37"/>
  <c r="H856" i="37"/>
  <c r="J855" i="37"/>
  <c r="H855" i="37"/>
  <c r="J854" i="37"/>
  <c r="H854" i="37"/>
  <c r="J853" i="37"/>
  <c r="H853" i="37"/>
  <c r="J852" i="37"/>
  <c r="H852" i="37"/>
  <c r="J851" i="37"/>
  <c r="H851" i="37"/>
  <c r="J850" i="37"/>
  <c r="H850" i="37"/>
  <c r="J849" i="37"/>
  <c r="H849" i="37"/>
  <c r="J848" i="37"/>
  <c r="H848" i="37"/>
  <c r="J847" i="37"/>
  <c r="H847" i="37"/>
  <c r="J846" i="37"/>
  <c r="H846" i="37"/>
  <c r="J845" i="37"/>
  <c r="H845" i="37"/>
  <c r="J844" i="37"/>
  <c r="H844" i="37"/>
  <c r="J843" i="37"/>
  <c r="H843" i="37"/>
  <c r="J842" i="37"/>
  <c r="H842" i="37"/>
  <c r="J841" i="37"/>
  <c r="H841" i="37"/>
  <c r="J840" i="37"/>
  <c r="H840" i="37"/>
  <c r="J839" i="37"/>
  <c r="H839" i="37"/>
  <c r="J838" i="37"/>
  <c r="H838" i="37"/>
  <c r="J837" i="37"/>
  <c r="H837" i="37"/>
  <c r="J836" i="37"/>
  <c r="H836" i="37"/>
  <c r="J835" i="37"/>
  <c r="H835" i="37"/>
  <c r="J834" i="37"/>
  <c r="H834" i="37"/>
  <c r="J833" i="37"/>
  <c r="H833" i="37"/>
  <c r="J832" i="37"/>
  <c r="H832" i="37"/>
  <c r="J831" i="37"/>
  <c r="H831" i="37"/>
  <c r="J830" i="37"/>
  <c r="H830" i="37"/>
  <c r="J829" i="37"/>
  <c r="H829" i="37"/>
  <c r="J828" i="37"/>
  <c r="H828" i="37"/>
  <c r="J827" i="37"/>
  <c r="H827" i="37"/>
  <c r="J826" i="37"/>
  <c r="H826" i="37"/>
  <c r="J825" i="37"/>
  <c r="H825" i="37"/>
  <c r="J824" i="37"/>
  <c r="H824" i="37"/>
  <c r="J823" i="37"/>
  <c r="H823" i="37"/>
  <c r="J822" i="37"/>
  <c r="H822" i="37"/>
  <c r="J821" i="37"/>
  <c r="H821" i="37"/>
  <c r="J820" i="37"/>
  <c r="H820" i="37"/>
  <c r="J819" i="37"/>
  <c r="H819" i="37"/>
  <c r="J818" i="37"/>
  <c r="H818" i="37"/>
  <c r="J817" i="37"/>
  <c r="H817" i="37"/>
  <c r="J816" i="37"/>
  <c r="H816" i="37"/>
  <c r="J815" i="37"/>
  <c r="H815" i="37"/>
  <c r="J814" i="37"/>
  <c r="H814" i="37"/>
  <c r="J813" i="37"/>
  <c r="H813" i="37"/>
  <c r="J812" i="37"/>
  <c r="H812" i="37"/>
  <c r="J811" i="37"/>
  <c r="H811" i="37"/>
  <c r="J810" i="37"/>
  <c r="H810" i="37"/>
  <c r="J809" i="37"/>
  <c r="H809" i="37"/>
  <c r="J808" i="37"/>
  <c r="H808" i="37"/>
  <c r="J807" i="37"/>
  <c r="H807" i="37"/>
  <c r="J806" i="37"/>
  <c r="H806" i="37"/>
  <c r="J805" i="37"/>
  <c r="H805" i="37"/>
  <c r="J804" i="37"/>
  <c r="H804" i="37"/>
  <c r="J803" i="37"/>
  <c r="H803" i="37"/>
  <c r="J802" i="37"/>
  <c r="H802" i="37"/>
  <c r="J801" i="37"/>
  <c r="H801" i="37"/>
  <c r="J800" i="37"/>
  <c r="H800" i="37"/>
  <c r="J799" i="37"/>
  <c r="H799" i="37"/>
  <c r="J798" i="37"/>
  <c r="H798" i="37"/>
  <c r="J797" i="37"/>
  <c r="H797" i="37"/>
  <c r="J796" i="37"/>
  <c r="H796" i="37"/>
  <c r="J795" i="37"/>
  <c r="H795" i="37"/>
  <c r="J794" i="37"/>
  <c r="H794" i="37"/>
  <c r="J793" i="37"/>
  <c r="H793" i="37"/>
  <c r="J792" i="37"/>
  <c r="H792" i="37"/>
  <c r="J791" i="37"/>
  <c r="H791" i="37"/>
  <c r="J790" i="37"/>
  <c r="H790" i="37"/>
  <c r="J789" i="37"/>
  <c r="H789" i="37"/>
  <c r="J788" i="37"/>
  <c r="H788" i="37"/>
  <c r="J787" i="37"/>
  <c r="H787" i="37"/>
  <c r="J786" i="37"/>
  <c r="H786" i="37"/>
  <c r="J785" i="37"/>
  <c r="H785" i="37"/>
  <c r="J784" i="37"/>
  <c r="H784" i="37"/>
  <c r="J783" i="37"/>
  <c r="H783" i="37"/>
  <c r="J782" i="37"/>
  <c r="H782" i="37"/>
  <c r="J781" i="37"/>
  <c r="H781" i="37"/>
  <c r="J780" i="37"/>
  <c r="H780" i="37"/>
  <c r="J779" i="37"/>
  <c r="H779" i="37"/>
  <c r="J778" i="37"/>
  <c r="H778" i="37"/>
  <c r="J777" i="37"/>
  <c r="H777" i="37"/>
  <c r="J776" i="37"/>
  <c r="H776" i="37"/>
  <c r="J775" i="37"/>
  <c r="H775" i="37"/>
  <c r="J774" i="37"/>
  <c r="H774" i="37"/>
  <c r="J773" i="37"/>
  <c r="H773" i="37"/>
  <c r="J772" i="37"/>
  <c r="H772" i="37"/>
  <c r="J771" i="37"/>
  <c r="H771" i="37"/>
  <c r="J770" i="37"/>
  <c r="H770" i="37"/>
  <c r="J769" i="37"/>
  <c r="H769" i="37"/>
  <c r="J768" i="37"/>
  <c r="H768" i="37"/>
  <c r="J767" i="37"/>
  <c r="H767" i="37"/>
  <c r="J766" i="37"/>
  <c r="H766" i="37"/>
  <c r="J765" i="37"/>
  <c r="H765" i="37"/>
  <c r="J764" i="37"/>
  <c r="H764" i="37"/>
  <c r="J763" i="37"/>
  <c r="H763" i="37"/>
  <c r="J762" i="37"/>
  <c r="H762" i="37"/>
  <c r="J761" i="37"/>
  <c r="H761" i="37"/>
  <c r="J760" i="37"/>
  <c r="H760" i="37"/>
  <c r="J759" i="37"/>
  <c r="H759" i="37"/>
  <c r="J758" i="37"/>
  <c r="H758" i="37"/>
  <c r="J757" i="37"/>
  <c r="H757" i="37"/>
  <c r="J756" i="37"/>
  <c r="H756" i="37"/>
  <c r="J755" i="37"/>
  <c r="H755" i="37"/>
  <c r="J754" i="37"/>
  <c r="H754" i="37"/>
  <c r="J753" i="37"/>
  <c r="H753" i="37"/>
  <c r="J752" i="37"/>
  <c r="H752" i="37"/>
  <c r="J751" i="37"/>
  <c r="H751" i="37"/>
  <c r="J750" i="37"/>
  <c r="H750" i="37"/>
  <c r="J749" i="37"/>
  <c r="H749" i="37"/>
  <c r="J748" i="37"/>
  <c r="H748" i="37"/>
  <c r="J747" i="37"/>
  <c r="H747" i="37"/>
  <c r="J746" i="37"/>
  <c r="H746" i="37"/>
  <c r="J745" i="37"/>
  <c r="H745" i="37"/>
  <c r="J744" i="37"/>
  <c r="H744" i="37"/>
  <c r="J743" i="37"/>
  <c r="H743" i="37"/>
  <c r="J742" i="37"/>
  <c r="H742" i="37"/>
  <c r="J741" i="37"/>
  <c r="H741" i="37"/>
  <c r="J740" i="37"/>
  <c r="H740" i="37"/>
  <c r="J739" i="37"/>
  <c r="H739" i="37"/>
  <c r="J738" i="37"/>
  <c r="H738" i="37"/>
  <c r="J737" i="37"/>
  <c r="H737" i="37"/>
  <c r="J736" i="37"/>
  <c r="H736" i="37"/>
  <c r="J735" i="37"/>
  <c r="H735" i="37"/>
  <c r="J734" i="37"/>
  <c r="H734" i="37"/>
  <c r="J733" i="37"/>
  <c r="H733" i="37"/>
  <c r="J732" i="37"/>
  <c r="H732" i="37"/>
  <c r="J731" i="37"/>
  <c r="H731" i="37"/>
  <c r="J730" i="37"/>
  <c r="H730" i="37"/>
  <c r="J729" i="37"/>
  <c r="H729" i="37"/>
  <c r="J728" i="37"/>
  <c r="H728" i="37"/>
  <c r="J727" i="37"/>
  <c r="H727" i="37"/>
  <c r="J726" i="37"/>
  <c r="H726" i="37"/>
  <c r="J725" i="37"/>
  <c r="H725" i="37"/>
  <c r="J724" i="37"/>
  <c r="H724" i="37"/>
  <c r="J723" i="37"/>
  <c r="H723" i="37"/>
  <c r="J722" i="37"/>
  <c r="H722" i="37"/>
  <c r="J721" i="37"/>
  <c r="H721" i="37"/>
  <c r="J720" i="37"/>
  <c r="H720" i="37"/>
  <c r="J719" i="37"/>
  <c r="H719" i="37"/>
  <c r="J718" i="37"/>
  <c r="H718" i="37"/>
  <c r="J717" i="37"/>
  <c r="H717" i="37"/>
  <c r="J716" i="37"/>
  <c r="H716" i="37"/>
  <c r="J715" i="37"/>
  <c r="H715" i="37"/>
  <c r="J714" i="37"/>
  <c r="H714" i="37"/>
  <c r="J713" i="37"/>
  <c r="H713" i="37"/>
  <c r="J712" i="37"/>
  <c r="H712" i="37"/>
  <c r="J711" i="37"/>
  <c r="H711" i="37"/>
  <c r="J710" i="37"/>
  <c r="H710" i="37"/>
  <c r="J709" i="37"/>
  <c r="H709" i="37"/>
  <c r="J708" i="37"/>
  <c r="H708" i="37"/>
  <c r="J707" i="37"/>
  <c r="H707" i="37"/>
  <c r="J706" i="37"/>
  <c r="H706" i="37"/>
  <c r="J705" i="37"/>
  <c r="H705" i="37"/>
  <c r="J704" i="37"/>
  <c r="H704" i="37"/>
  <c r="J703" i="37"/>
  <c r="H703" i="37"/>
  <c r="J702" i="37"/>
  <c r="H702" i="37"/>
  <c r="J701" i="37"/>
  <c r="H701" i="37"/>
  <c r="J700" i="37"/>
  <c r="H700" i="37"/>
  <c r="J699" i="37"/>
  <c r="H699" i="37"/>
  <c r="J698" i="37"/>
  <c r="H698" i="37"/>
  <c r="J697" i="37"/>
  <c r="H697" i="37"/>
  <c r="J696" i="37"/>
  <c r="H696" i="37"/>
  <c r="J695" i="37"/>
  <c r="H695" i="37"/>
  <c r="J694" i="37"/>
  <c r="H694" i="37"/>
  <c r="J693" i="37"/>
  <c r="H693" i="37"/>
  <c r="J692" i="37"/>
  <c r="H692" i="37"/>
  <c r="J691" i="37"/>
  <c r="H691" i="37"/>
  <c r="J690" i="37"/>
  <c r="H690" i="37"/>
  <c r="J689" i="37"/>
  <c r="H689" i="37"/>
  <c r="J688" i="37"/>
  <c r="H688" i="37"/>
  <c r="J687" i="37"/>
  <c r="H687" i="37"/>
  <c r="J686" i="37"/>
  <c r="H686" i="37"/>
  <c r="J685" i="37"/>
  <c r="H685" i="37"/>
  <c r="J684" i="37"/>
  <c r="H684" i="37"/>
  <c r="J683" i="37"/>
  <c r="H683" i="37"/>
  <c r="J682" i="37"/>
  <c r="H682" i="37"/>
  <c r="J681" i="37"/>
  <c r="H681" i="37"/>
  <c r="J680" i="37"/>
  <c r="H680" i="37"/>
  <c r="J679" i="37"/>
  <c r="H679" i="37"/>
  <c r="J678" i="37"/>
  <c r="H678" i="37"/>
  <c r="J677" i="37"/>
  <c r="H677" i="37"/>
  <c r="J676" i="37"/>
  <c r="H676" i="37"/>
  <c r="J675" i="37"/>
  <c r="H675" i="37"/>
  <c r="J674" i="37"/>
  <c r="H674" i="37"/>
  <c r="J673" i="37"/>
  <c r="H673" i="37"/>
  <c r="J672" i="37"/>
  <c r="H672" i="37"/>
  <c r="J671" i="37"/>
  <c r="H671" i="37"/>
  <c r="J670" i="37"/>
  <c r="H670" i="37"/>
  <c r="J669" i="37"/>
  <c r="H669" i="37"/>
  <c r="J668" i="37"/>
  <c r="H668" i="37"/>
  <c r="J667" i="37"/>
  <c r="H667" i="37"/>
  <c r="J666" i="37"/>
  <c r="H666" i="37"/>
  <c r="J665" i="37"/>
  <c r="H665" i="37"/>
  <c r="J664" i="37"/>
  <c r="H664" i="37"/>
  <c r="J663" i="37"/>
  <c r="H663" i="37"/>
  <c r="J662" i="37"/>
  <c r="H662" i="37"/>
  <c r="J661" i="37"/>
  <c r="H661" i="37"/>
  <c r="J660" i="37"/>
  <c r="H660" i="37"/>
  <c r="J659" i="37"/>
  <c r="H659" i="37"/>
  <c r="J658" i="37"/>
  <c r="H658" i="37"/>
  <c r="J657" i="37"/>
  <c r="H657" i="37"/>
  <c r="J656" i="37"/>
  <c r="H656" i="37"/>
  <c r="J655" i="37"/>
  <c r="H655" i="37"/>
  <c r="J654" i="37"/>
  <c r="H654" i="37"/>
  <c r="J653" i="37"/>
  <c r="H653" i="37"/>
  <c r="J652" i="37"/>
  <c r="H652" i="37"/>
  <c r="J651" i="37"/>
  <c r="H651" i="37"/>
  <c r="J650" i="37"/>
  <c r="H650" i="37"/>
  <c r="J649" i="37"/>
  <c r="H649" i="37"/>
  <c r="J648" i="37"/>
  <c r="H648" i="37"/>
  <c r="J647" i="37"/>
  <c r="H647" i="37"/>
  <c r="J646" i="37"/>
  <c r="H646" i="37"/>
  <c r="J645" i="37"/>
  <c r="H645" i="37"/>
  <c r="J644" i="37"/>
  <c r="H644" i="37"/>
  <c r="J643" i="37"/>
  <c r="H643" i="37"/>
  <c r="J642" i="37"/>
  <c r="H642" i="37"/>
  <c r="J641" i="37"/>
  <c r="H641" i="37"/>
  <c r="J640" i="37"/>
  <c r="H640" i="37"/>
  <c r="J639" i="37"/>
  <c r="H639" i="37"/>
  <c r="J638" i="37"/>
  <c r="H638" i="37"/>
  <c r="J637" i="37"/>
  <c r="H637" i="37"/>
  <c r="J636" i="37"/>
  <c r="H636" i="37"/>
  <c r="J635" i="37"/>
  <c r="H635" i="37"/>
  <c r="J634" i="37"/>
  <c r="H634" i="37"/>
  <c r="J633" i="37"/>
  <c r="H633" i="37"/>
  <c r="J632" i="37"/>
  <c r="H632" i="37"/>
  <c r="J631" i="37"/>
  <c r="H631" i="37"/>
  <c r="J630" i="37"/>
  <c r="H630" i="37"/>
  <c r="J629" i="37"/>
  <c r="H629" i="37"/>
  <c r="J628" i="37"/>
  <c r="H628" i="37"/>
  <c r="J627" i="37"/>
  <c r="H627" i="37"/>
  <c r="J626" i="37"/>
  <c r="H626" i="37"/>
  <c r="J625" i="37"/>
  <c r="H625" i="37"/>
  <c r="J624" i="37"/>
  <c r="H624" i="37"/>
  <c r="J623" i="37"/>
  <c r="H623" i="37"/>
  <c r="J622" i="37"/>
  <c r="H622" i="37"/>
  <c r="J621" i="37"/>
  <c r="H621" i="37"/>
  <c r="J620" i="37"/>
  <c r="H620" i="37"/>
  <c r="J619" i="37"/>
  <c r="H619" i="37"/>
  <c r="J618" i="37"/>
  <c r="H618" i="37"/>
  <c r="J617" i="37"/>
  <c r="H617" i="37"/>
  <c r="J616" i="37"/>
  <c r="H616" i="37"/>
  <c r="J615" i="37"/>
  <c r="H615" i="37"/>
  <c r="J614" i="37"/>
  <c r="H614" i="37"/>
  <c r="J613" i="37"/>
  <c r="H613" i="37"/>
  <c r="J612" i="37"/>
  <c r="H612" i="37"/>
  <c r="J611" i="37"/>
  <c r="H611" i="37"/>
  <c r="J610" i="37"/>
  <c r="H610" i="37"/>
  <c r="J609" i="37"/>
  <c r="H609" i="37"/>
  <c r="J608" i="37"/>
  <c r="H608" i="37"/>
  <c r="J607" i="37"/>
  <c r="H607" i="37"/>
  <c r="J606" i="37"/>
  <c r="H606" i="37"/>
  <c r="J605" i="37"/>
  <c r="H605" i="37"/>
  <c r="J604" i="37"/>
  <c r="H604" i="37"/>
  <c r="J603" i="37"/>
  <c r="H603" i="37"/>
  <c r="J602" i="37"/>
  <c r="H602" i="37"/>
  <c r="J601" i="37"/>
  <c r="H601" i="37"/>
  <c r="J600" i="37"/>
  <c r="H600" i="37"/>
  <c r="J599" i="37"/>
  <c r="H599" i="37"/>
  <c r="J598" i="37"/>
  <c r="H598" i="37"/>
  <c r="J597" i="37"/>
  <c r="H597" i="37"/>
  <c r="J596" i="37"/>
  <c r="H596" i="37"/>
  <c r="J595" i="37"/>
  <c r="H595" i="37"/>
  <c r="J594" i="37"/>
  <c r="H594" i="37"/>
  <c r="J593" i="37"/>
  <c r="H593" i="37"/>
  <c r="J592" i="37"/>
  <c r="H592" i="37"/>
  <c r="J591" i="37"/>
  <c r="H591" i="37"/>
  <c r="J590" i="37"/>
  <c r="H590" i="37"/>
  <c r="J589" i="37"/>
  <c r="H589" i="37"/>
  <c r="J588" i="37"/>
  <c r="H588" i="37"/>
  <c r="J587" i="37"/>
  <c r="H587" i="37"/>
  <c r="J586" i="37"/>
  <c r="H586" i="37"/>
  <c r="J585" i="37"/>
  <c r="H585" i="37"/>
  <c r="J584" i="37"/>
  <c r="H584" i="37"/>
  <c r="J583" i="37"/>
  <c r="H583" i="37"/>
  <c r="J582" i="37"/>
  <c r="H582" i="37"/>
  <c r="J581" i="37"/>
  <c r="H581" i="37"/>
  <c r="J580" i="37"/>
  <c r="H580" i="37"/>
  <c r="J579" i="37"/>
  <c r="H579" i="37"/>
  <c r="J578" i="37"/>
  <c r="H578" i="37"/>
  <c r="J577" i="37"/>
  <c r="H577" i="37"/>
  <c r="J576" i="37"/>
  <c r="H576" i="37"/>
  <c r="J575" i="37"/>
  <c r="H575" i="37"/>
  <c r="J574" i="37"/>
  <c r="H574" i="37"/>
  <c r="J573" i="37"/>
  <c r="H573" i="37"/>
  <c r="J572" i="37"/>
  <c r="H572" i="37"/>
  <c r="J571" i="37"/>
  <c r="H571" i="37"/>
  <c r="J570" i="37"/>
  <c r="H570" i="37"/>
  <c r="J569" i="37"/>
  <c r="H569" i="37"/>
  <c r="J568" i="37"/>
  <c r="H568" i="37"/>
  <c r="J567" i="37"/>
  <c r="H567" i="37"/>
  <c r="J566" i="37"/>
  <c r="H566" i="37"/>
  <c r="J565" i="37"/>
  <c r="H565" i="37"/>
  <c r="J564" i="37"/>
  <c r="H564" i="37"/>
  <c r="J563" i="37"/>
  <c r="H563" i="37"/>
  <c r="J562" i="37"/>
  <c r="H562" i="37"/>
  <c r="J561" i="37"/>
  <c r="H561" i="37"/>
  <c r="J560" i="37"/>
  <c r="H560" i="37"/>
  <c r="J559" i="37"/>
  <c r="H559" i="37"/>
  <c r="J558" i="37"/>
  <c r="H558" i="37"/>
  <c r="J557" i="37"/>
  <c r="H557" i="37"/>
  <c r="J556" i="37"/>
  <c r="H556" i="37"/>
  <c r="J555" i="37"/>
  <c r="H555" i="37"/>
  <c r="J554" i="37"/>
  <c r="H554" i="37"/>
  <c r="J553" i="37"/>
  <c r="H553" i="37"/>
  <c r="J552" i="37"/>
  <c r="H552" i="37"/>
  <c r="J551" i="37"/>
  <c r="H551" i="37"/>
  <c r="J550" i="37"/>
  <c r="H550" i="37"/>
  <c r="J549" i="37"/>
  <c r="H549" i="37"/>
  <c r="J548" i="37"/>
  <c r="H548" i="37"/>
  <c r="J547" i="37"/>
  <c r="H547" i="37"/>
  <c r="J546" i="37"/>
  <c r="H546" i="37"/>
  <c r="J545" i="37"/>
  <c r="H545" i="37"/>
  <c r="J544" i="37"/>
  <c r="H544" i="37"/>
  <c r="J543" i="37"/>
  <c r="H543" i="37"/>
  <c r="J542" i="37"/>
  <c r="H542" i="37"/>
  <c r="J541" i="37"/>
  <c r="H541" i="37"/>
  <c r="J540" i="37"/>
  <c r="H540" i="37"/>
  <c r="J539" i="37"/>
  <c r="H539" i="37"/>
  <c r="J538" i="37"/>
  <c r="H538" i="37"/>
  <c r="J537" i="37"/>
  <c r="H537" i="37"/>
  <c r="J536" i="37"/>
  <c r="H536" i="37"/>
  <c r="J535" i="37"/>
  <c r="H535" i="37"/>
  <c r="J534" i="37"/>
  <c r="H534" i="37"/>
  <c r="J533" i="37"/>
  <c r="H533" i="37"/>
  <c r="J532" i="37"/>
  <c r="H532" i="37"/>
  <c r="J531" i="37"/>
  <c r="H531" i="37"/>
  <c r="J530" i="37"/>
  <c r="H530" i="37"/>
  <c r="J529" i="37"/>
  <c r="H529" i="37"/>
  <c r="J528" i="37"/>
  <c r="H528" i="37"/>
  <c r="J527" i="37"/>
  <c r="H527" i="37"/>
  <c r="J526" i="37"/>
  <c r="H526" i="37"/>
  <c r="J525" i="37"/>
  <c r="H525" i="37"/>
  <c r="J524" i="37"/>
  <c r="H524" i="37"/>
  <c r="J523" i="37"/>
  <c r="H523" i="37"/>
  <c r="J522" i="37"/>
  <c r="H522" i="37"/>
  <c r="J521" i="37"/>
  <c r="H521" i="37"/>
  <c r="J520" i="37"/>
  <c r="H520" i="37"/>
  <c r="J519" i="37"/>
  <c r="H519" i="37"/>
  <c r="J518" i="37"/>
  <c r="H518" i="37"/>
  <c r="J517" i="37"/>
  <c r="H517" i="37"/>
  <c r="J516" i="37"/>
  <c r="H516" i="37"/>
  <c r="J515" i="37"/>
  <c r="H515" i="37"/>
  <c r="J514" i="37"/>
  <c r="H514" i="37"/>
  <c r="J513" i="37"/>
  <c r="H513" i="37"/>
  <c r="J512" i="37"/>
  <c r="H512" i="37"/>
  <c r="J511" i="37"/>
  <c r="H511" i="37"/>
  <c r="J510" i="37"/>
  <c r="H510" i="37"/>
  <c r="J509" i="37"/>
  <c r="H509" i="37"/>
  <c r="J508" i="37"/>
  <c r="H508" i="37"/>
  <c r="J507" i="37"/>
  <c r="H507" i="37"/>
  <c r="J506" i="37"/>
  <c r="H506" i="37"/>
  <c r="J505" i="37"/>
  <c r="H505" i="37"/>
  <c r="J504" i="37"/>
  <c r="H504" i="37"/>
  <c r="J503" i="37"/>
  <c r="H503" i="37"/>
  <c r="J502" i="37"/>
  <c r="H502" i="37"/>
  <c r="J501" i="37"/>
  <c r="H501" i="37"/>
  <c r="J500" i="37"/>
  <c r="H500" i="37"/>
  <c r="J499" i="37"/>
  <c r="H499" i="37"/>
  <c r="J498" i="37"/>
  <c r="H498" i="37"/>
  <c r="J497" i="37"/>
  <c r="H497" i="37"/>
  <c r="J496" i="37"/>
  <c r="H496" i="37"/>
  <c r="J495" i="37"/>
  <c r="H495" i="37"/>
  <c r="J494" i="37"/>
  <c r="H494" i="37"/>
  <c r="J493" i="37"/>
  <c r="H493" i="37"/>
  <c r="J492" i="37"/>
  <c r="H492" i="37"/>
  <c r="J491" i="37"/>
  <c r="H491" i="37"/>
  <c r="J490" i="37"/>
  <c r="H490" i="37"/>
  <c r="J489" i="37"/>
  <c r="H489" i="37"/>
  <c r="J488" i="37"/>
  <c r="H488" i="37"/>
  <c r="J487" i="37"/>
  <c r="H487" i="37"/>
  <c r="J486" i="37"/>
  <c r="H486" i="37"/>
  <c r="J485" i="37"/>
  <c r="H485" i="37"/>
  <c r="J484" i="37"/>
  <c r="H484" i="37"/>
  <c r="J483" i="37"/>
  <c r="H483" i="37"/>
  <c r="J482" i="37"/>
  <c r="H482" i="37"/>
  <c r="J481" i="37"/>
  <c r="H481" i="37"/>
  <c r="J480" i="37"/>
  <c r="H480" i="37"/>
  <c r="J479" i="37"/>
  <c r="H479" i="37"/>
  <c r="J478" i="37"/>
  <c r="H478" i="37"/>
  <c r="J477" i="37"/>
  <c r="H477" i="37"/>
  <c r="J476" i="37"/>
  <c r="H476" i="37"/>
  <c r="J475" i="37"/>
  <c r="H475" i="37"/>
  <c r="J474" i="37"/>
  <c r="H474" i="37"/>
  <c r="J473" i="37"/>
  <c r="H473" i="37"/>
  <c r="J472" i="37"/>
  <c r="H472" i="37"/>
  <c r="J471" i="37"/>
  <c r="H471" i="37"/>
  <c r="J470" i="37"/>
  <c r="H470" i="37"/>
  <c r="J469" i="37"/>
  <c r="H469" i="37"/>
  <c r="J468" i="37"/>
  <c r="H468" i="37"/>
  <c r="J467" i="37"/>
  <c r="H467" i="37"/>
  <c r="J466" i="37"/>
  <c r="H466" i="37"/>
  <c r="J465" i="37"/>
  <c r="H465" i="37"/>
  <c r="J464" i="37"/>
  <c r="H464" i="37"/>
  <c r="J463" i="37"/>
  <c r="H463" i="37"/>
  <c r="J462" i="37"/>
  <c r="H462" i="37"/>
  <c r="J461" i="37"/>
  <c r="H461" i="37"/>
  <c r="J460" i="37"/>
  <c r="H460" i="37"/>
  <c r="J459" i="37"/>
  <c r="H459" i="37"/>
  <c r="J458" i="37"/>
  <c r="H458" i="37"/>
  <c r="J457" i="37"/>
  <c r="H457" i="37"/>
  <c r="J456" i="37"/>
  <c r="H456" i="37"/>
  <c r="J455" i="37"/>
  <c r="H455" i="37"/>
  <c r="J454" i="37"/>
  <c r="H454" i="37"/>
  <c r="J453" i="37"/>
  <c r="H453" i="37"/>
  <c r="J452" i="37"/>
  <c r="H452" i="37"/>
  <c r="J451" i="37"/>
  <c r="H451" i="37"/>
  <c r="J450" i="37"/>
  <c r="H450" i="37"/>
  <c r="J449" i="37"/>
  <c r="H449" i="37"/>
  <c r="J448" i="37"/>
  <c r="H448" i="37"/>
  <c r="J447" i="37"/>
  <c r="H447" i="37"/>
  <c r="J446" i="37"/>
  <c r="H446" i="37"/>
  <c r="J445" i="37"/>
  <c r="H445" i="37"/>
  <c r="J444" i="37"/>
  <c r="H444" i="37"/>
  <c r="J443" i="37"/>
  <c r="H443" i="37"/>
  <c r="J442" i="37"/>
  <c r="H442" i="37"/>
  <c r="J441" i="37"/>
  <c r="H441" i="37"/>
  <c r="J440" i="37"/>
  <c r="H440" i="37"/>
  <c r="J439" i="37"/>
  <c r="H439" i="37"/>
  <c r="J438" i="37"/>
  <c r="H438" i="37"/>
  <c r="J437" i="37"/>
  <c r="H437" i="37"/>
  <c r="J436" i="37"/>
  <c r="H436" i="37"/>
  <c r="J435" i="37"/>
  <c r="H435" i="37"/>
  <c r="J434" i="37"/>
  <c r="H434" i="37"/>
  <c r="J433" i="37"/>
  <c r="H433" i="37"/>
  <c r="J432" i="37"/>
  <c r="H432" i="37"/>
  <c r="J431" i="37"/>
  <c r="H431" i="37"/>
  <c r="J430" i="37"/>
  <c r="H430" i="37"/>
  <c r="J429" i="37"/>
  <c r="H429" i="37"/>
  <c r="J428" i="37"/>
  <c r="H428" i="37"/>
  <c r="J427" i="37"/>
  <c r="H427" i="37"/>
  <c r="J426" i="37"/>
  <c r="H426" i="37"/>
  <c r="J425" i="37"/>
  <c r="H425" i="37"/>
  <c r="J424" i="37"/>
  <c r="H424" i="37"/>
  <c r="J423" i="37"/>
  <c r="H423" i="37"/>
  <c r="J422" i="37"/>
  <c r="H422" i="37"/>
  <c r="J421" i="37"/>
  <c r="H421" i="37"/>
  <c r="J420" i="37"/>
  <c r="H420" i="37"/>
  <c r="J419" i="37"/>
  <c r="H419" i="37"/>
  <c r="J418" i="37"/>
  <c r="H418" i="37"/>
  <c r="J417" i="37"/>
  <c r="H417" i="37"/>
  <c r="J416" i="37"/>
  <c r="H416" i="37"/>
  <c r="J415" i="37"/>
  <c r="H415" i="37"/>
  <c r="J414" i="37"/>
  <c r="H414" i="37"/>
  <c r="J413" i="37"/>
  <c r="H413" i="37"/>
  <c r="J412" i="37"/>
  <c r="H412" i="37"/>
  <c r="J411" i="37"/>
  <c r="H411" i="37"/>
  <c r="J410" i="37"/>
  <c r="H410" i="37"/>
  <c r="J409" i="37"/>
  <c r="H409" i="37"/>
  <c r="J408" i="37"/>
  <c r="H408" i="37"/>
  <c r="J407" i="37"/>
  <c r="H407" i="37"/>
  <c r="J406" i="37"/>
  <c r="H406" i="37"/>
  <c r="J405" i="37"/>
  <c r="H405" i="37"/>
  <c r="J404" i="37"/>
  <c r="H404" i="37"/>
  <c r="J403" i="37"/>
  <c r="H403" i="37"/>
  <c r="J402" i="37"/>
  <c r="H402" i="37"/>
  <c r="J401" i="37"/>
  <c r="H401" i="37"/>
  <c r="J400" i="37"/>
  <c r="H400" i="37"/>
  <c r="J399" i="37"/>
  <c r="H399" i="37"/>
  <c r="J398" i="37"/>
  <c r="H398" i="37"/>
  <c r="J397" i="37"/>
  <c r="H397" i="37"/>
  <c r="J396" i="37"/>
  <c r="H396" i="37"/>
  <c r="J395" i="37"/>
  <c r="H395" i="37"/>
  <c r="J394" i="37"/>
  <c r="H394" i="37"/>
  <c r="J393" i="37"/>
  <c r="H393" i="37"/>
  <c r="J392" i="37"/>
  <c r="H392" i="37"/>
  <c r="J391" i="37"/>
  <c r="H391" i="37"/>
  <c r="J390" i="37"/>
  <c r="H390" i="37"/>
  <c r="J389" i="37"/>
  <c r="H389" i="37"/>
  <c r="J388" i="37"/>
  <c r="H388" i="37"/>
  <c r="J387" i="37"/>
  <c r="H387" i="37"/>
  <c r="J386" i="37"/>
  <c r="H386" i="37"/>
  <c r="J385" i="37"/>
  <c r="H385" i="37"/>
  <c r="J384" i="37"/>
  <c r="H384" i="37"/>
  <c r="J383" i="37"/>
  <c r="H383" i="37"/>
  <c r="J382" i="37"/>
  <c r="H382" i="37"/>
  <c r="J381" i="37"/>
  <c r="H381" i="37"/>
  <c r="J380" i="37"/>
  <c r="H380" i="37"/>
  <c r="J379" i="37"/>
  <c r="H379" i="37"/>
  <c r="J378" i="37"/>
  <c r="H378" i="37"/>
  <c r="J377" i="37"/>
  <c r="H377" i="37"/>
  <c r="J376" i="37"/>
  <c r="H376" i="37"/>
  <c r="J375" i="37"/>
  <c r="H375" i="37"/>
  <c r="J374" i="37"/>
  <c r="H374" i="37"/>
  <c r="J373" i="37"/>
  <c r="H373" i="37"/>
  <c r="J372" i="37"/>
  <c r="H372" i="37"/>
  <c r="J371" i="37"/>
  <c r="H371" i="37"/>
  <c r="J370" i="37"/>
  <c r="H370" i="37"/>
  <c r="J369" i="37"/>
  <c r="H369" i="37"/>
  <c r="J368" i="37"/>
  <c r="H368" i="37"/>
  <c r="J367" i="37"/>
  <c r="H367" i="37"/>
  <c r="J366" i="37"/>
  <c r="H366" i="37"/>
  <c r="J365" i="37"/>
  <c r="H365" i="37"/>
  <c r="J364" i="37"/>
  <c r="H364" i="37"/>
  <c r="J363" i="37"/>
  <c r="H363" i="37"/>
  <c r="J362" i="37"/>
  <c r="H362" i="37"/>
  <c r="J361" i="37"/>
  <c r="H361" i="37"/>
  <c r="J360" i="37"/>
  <c r="H360" i="37"/>
  <c r="J359" i="37"/>
  <c r="H359" i="37"/>
  <c r="J358" i="37"/>
  <c r="H358" i="37"/>
  <c r="J357" i="37"/>
  <c r="H357" i="37"/>
  <c r="J356" i="37"/>
  <c r="H356" i="37"/>
  <c r="J355" i="37"/>
  <c r="H355" i="37"/>
  <c r="J354" i="37"/>
  <c r="H354" i="37"/>
  <c r="J353" i="37"/>
  <c r="H353" i="37"/>
  <c r="J352" i="37"/>
  <c r="H352" i="37"/>
  <c r="J351" i="37"/>
  <c r="H351" i="37"/>
  <c r="J350" i="37"/>
  <c r="H350" i="37"/>
  <c r="J349" i="37"/>
  <c r="H349" i="37"/>
  <c r="J348" i="37"/>
  <c r="H348" i="37"/>
  <c r="J347" i="37"/>
  <c r="H347" i="37"/>
  <c r="J346" i="37"/>
  <c r="H346" i="37"/>
  <c r="J345" i="37"/>
  <c r="H345" i="37"/>
  <c r="J344" i="37"/>
  <c r="H344" i="37"/>
  <c r="J343" i="37"/>
  <c r="H343" i="37"/>
  <c r="J342" i="37"/>
  <c r="H342" i="37"/>
  <c r="J341" i="37"/>
  <c r="H341" i="37"/>
  <c r="J340" i="37"/>
  <c r="H340" i="37"/>
  <c r="J339" i="37"/>
  <c r="H339" i="37"/>
  <c r="J338" i="37"/>
  <c r="H338" i="37"/>
  <c r="J337" i="37"/>
  <c r="H337" i="37"/>
  <c r="J336" i="37"/>
  <c r="H336" i="37"/>
  <c r="J335" i="37"/>
  <c r="H335" i="37"/>
  <c r="J334" i="37"/>
  <c r="H334" i="37"/>
  <c r="J333" i="37"/>
  <c r="H333" i="37"/>
  <c r="J332" i="37"/>
  <c r="H332" i="37"/>
  <c r="J331" i="37"/>
  <c r="H331" i="37"/>
  <c r="J330" i="37"/>
  <c r="H330" i="37"/>
  <c r="J329" i="37"/>
  <c r="H329" i="37"/>
  <c r="J328" i="37"/>
  <c r="H328" i="37"/>
  <c r="J327" i="37"/>
  <c r="H327" i="37"/>
  <c r="J326" i="37"/>
  <c r="H326" i="37"/>
  <c r="J325" i="37"/>
  <c r="H325" i="37"/>
  <c r="J324" i="37"/>
  <c r="H324" i="37"/>
  <c r="J323" i="37"/>
  <c r="H323" i="37"/>
  <c r="J322" i="37"/>
  <c r="H322" i="37"/>
  <c r="J321" i="37"/>
  <c r="H321" i="37"/>
  <c r="J320" i="37"/>
  <c r="H320" i="37"/>
  <c r="J319" i="37"/>
  <c r="H319" i="37"/>
  <c r="J318" i="37"/>
  <c r="H318" i="37"/>
  <c r="J317" i="37"/>
  <c r="H317" i="37"/>
  <c r="J316" i="37"/>
  <c r="H316" i="37"/>
  <c r="J315" i="37"/>
  <c r="H315" i="37"/>
  <c r="J314" i="37"/>
  <c r="H314" i="37"/>
  <c r="J313" i="37"/>
  <c r="H313" i="37"/>
  <c r="J312" i="37"/>
  <c r="H312" i="37"/>
  <c r="J311" i="37"/>
  <c r="H311" i="37"/>
  <c r="J310" i="37"/>
  <c r="H310" i="37"/>
  <c r="J309" i="37"/>
  <c r="H309" i="37"/>
  <c r="J308" i="37"/>
  <c r="H308" i="37"/>
  <c r="J307" i="37"/>
  <c r="H307" i="37"/>
  <c r="J306" i="37"/>
  <c r="H306" i="37"/>
  <c r="J305" i="37"/>
  <c r="H305" i="37"/>
  <c r="J304" i="37"/>
  <c r="H304" i="37"/>
  <c r="J303" i="37"/>
  <c r="H303" i="37"/>
  <c r="J302" i="37"/>
  <c r="H302" i="37"/>
  <c r="J301" i="37"/>
  <c r="H301" i="37"/>
  <c r="J300" i="37"/>
  <c r="H300" i="37"/>
  <c r="J299" i="37"/>
  <c r="H299" i="37"/>
  <c r="J298" i="37"/>
  <c r="H298" i="37"/>
  <c r="J297" i="37"/>
  <c r="H297" i="37"/>
  <c r="J296" i="37"/>
  <c r="H296" i="37"/>
  <c r="J295" i="37"/>
  <c r="H295" i="37"/>
  <c r="J294" i="37"/>
  <c r="H294" i="37"/>
  <c r="J293" i="37"/>
  <c r="H293" i="37"/>
  <c r="J292" i="37"/>
  <c r="H292" i="37"/>
  <c r="J291" i="37"/>
  <c r="H291" i="37"/>
  <c r="J290" i="37"/>
  <c r="H290" i="37"/>
  <c r="J289" i="37"/>
  <c r="H289" i="37"/>
  <c r="J288" i="37"/>
  <c r="H288" i="37"/>
  <c r="J287" i="37"/>
  <c r="H287" i="37"/>
  <c r="J286" i="37"/>
  <c r="H286" i="37"/>
  <c r="J285" i="37"/>
  <c r="H285" i="37"/>
  <c r="J284" i="37"/>
  <c r="H284" i="37"/>
  <c r="J283" i="37"/>
  <c r="H283" i="37"/>
  <c r="J282" i="37"/>
  <c r="H282" i="37"/>
  <c r="J281" i="37"/>
  <c r="H281" i="37"/>
  <c r="J280" i="37"/>
  <c r="H280" i="37"/>
  <c r="J279" i="37"/>
  <c r="H279" i="37"/>
  <c r="J278" i="37"/>
  <c r="H278" i="37"/>
  <c r="J277" i="37"/>
  <c r="H277" i="37"/>
  <c r="J276" i="37"/>
  <c r="H276" i="37"/>
  <c r="J275" i="37"/>
  <c r="H275" i="37"/>
  <c r="J274" i="37"/>
  <c r="H274" i="37"/>
  <c r="J273" i="37"/>
  <c r="H273" i="37"/>
  <c r="J272" i="37"/>
  <c r="H272" i="37"/>
  <c r="J271" i="37"/>
  <c r="H271" i="37"/>
  <c r="J270" i="37"/>
  <c r="H270" i="37"/>
  <c r="J269" i="37"/>
  <c r="H269" i="37"/>
  <c r="J268" i="37"/>
  <c r="H268" i="37"/>
  <c r="J267" i="37"/>
  <c r="H267" i="37"/>
  <c r="J266" i="37"/>
  <c r="H266" i="37"/>
  <c r="J265" i="37"/>
  <c r="H265" i="37"/>
  <c r="J264" i="37"/>
  <c r="H264" i="37"/>
  <c r="J263" i="37"/>
  <c r="H263" i="37"/>
  <c r="J262" i="37"/>
  <c r="H262" i="37"/>
  <c r="J261" i="37"/>
  <c r="H261" i="37"/>
  <c r="J260" i="37"/>
  <c r="H260" i="37"/>
  <c r="J259" i="37"/>
  <c r="H259" i="37"/>
  <c r="J258" i="37"/>
  <c r="H258" i="37"/>
  <c r="J257" i="37"/>
  <c r="H257" i="37"/>
  <c r="J256" i="37"/>
  <c r="H256" i="37"/>
  <c r="J255" i="37"/>
  <c r="H255" i="37"/>
  <c r="J254" i="37"/>
  <c r="H254" i="37"/>
  <c r="J253" i="37"/>
  <c r="H253" i="37"/>
  <c r="J252" i="37"/>
  <c r="H252" i="37"/>
  <c r="J251" i="37"/>
  <c r="H251" i="37"/>
  <c r="J250" i="37"/>
  <c r="H250" i="37"/>
  <c r="J249" i="37"/>
  <c r="H249" i="37"/>
  <c r="J248" i="37"/>
  <c r="H248" i="37"/>
  <c r="J247" i="37"/>
  <c r="H247" i="37"/>
  <c r="J246" i="37"/>
  <c r="H246" i="37"/>
  <c r="J245" i="37"/>
  <c r="H245" i="37"/>
  <c r="J244" i="37"/>
  <c r="H244" i="37"/>
  <c r="J243" i="37"/>
  <c r="H243" i="37"/>
  <c r="J242" i="37"/>
  <c r="H242" i="37"/>
  <c r="J241" i="37"/>
  <c r="H241" i="37"/>
  <c r="J240" i="37"/>
  <c r="H240" i="37"/>
  <c r="J239" i="37"/>
  <c r="H239" i="37"/>
  <c r="J238" i="37"/>
  <c r="H238" i="37"/>
  <c r="J237" i="37"/>
  <c r="H237" i="37"/>
  <c r="J236" i="37"/>
  <c r="H236" i="37"/>
  <c r="J235" i="37"/>
  <c r="H235" i="37"/>
  <c r="J234" i="37"/>
  <c r="H234" i="37"/>
  <c r="J233" i="37"/>
  <c r="H233" i="37"/>
  <c r="J232" i="37"/>
  <c r="H232" i="37"/>
  <c r="J231" i="37"/>
  <c r="H231" i="37"/>
  <c r="J230" i="37"/>
  <c r="H230" i="37"/>
  <c r="J229" i="37"/>
  <c r="H229" i="37"/>
  <c r="J228" i="37"/>
  <c r="H228" i="37"/>
  <c r="J227" i="37"/>
  <c r="H227" i="37"/>
  <c r="J226" i="37"/>
  <c r="H226" i="37"/>
  <c r="J225" i="37"/>
  <c r="H225" i="37"/>
  <c r="J224" i="37"/>
  <c r="H224" i="37"/>
  <c r="J223" i="37"/>
  <c r="H223" i="37"/>
  <c r="J222" i="37"/>
  <c r="H222" i="37"/>
  <c r="J221" i="37"/>
  <c r="H221" i="37"/>
  <c r="J220" i="37"/>
  <c r="H220" i="37"/>
  <c r="J219" i="37"/>
  <c r="H219" i="37"/>
  <c r="J218" i="37"/>
  <c r="H218" i="37"/>
  <c r="J217" i="37"/>
  <c r="H217" i="37"/>
  <c r="J216" i="37"/>
  <c r="H216" i="37"/>
  <c r="J215" i="37"/>
  <c r="H215" i="37"/>
  <c r="J214" i="37"/>
  <c r="H214" i="37"/>
  <c r="J213" i="37"/>
  <c r="H213" i="37"/>
  <c r="J212" i="37"/>
  <c r="H212" i="37"/>
  <c r="J211" i="37"/>
  <c r="H211" i="37"/>
  <c r="J210" i="37"/>
  <c r="H210" i="37"/>
  <c r="J209" i="37"/>
  <c r="H209" i="37"/>
  <c r="J208" i="37"/>
  <c r="H208" i="37"/>
  <c r="J207" i="37"/>
  <c r="H207" i="37"/>
  <c r="J206" i="37"/>
  <c r="H206" i="37"/>
  <c r="J205" i="37"/>
  <c r="H205" i="37"/>
  <c r="J204" i="37"/>
  <c r="H204" i="37"/>
  <c r="J203" i="37"/>
  <c r="H203" i="37"/>
  <c r="J202" i="37"/>
  <c r="H202" i="37"/>
  <c r="J201" i="37"/>
  <c r="H201" i="37"/>
  <c r="J200" i="37"/>
  <c r="H200" i="37"/>
  <c r="J199" i="37"/>
  <c r="H199" i="37"/>
  <c r="J198" i="37"/>
  <c r="H198" i="37"/>
  <c r="J197" i="37"/>
  <c r="H197" i="37"/>
  <c r="J196" i="37"/>
  <c r="H196" i="37"/>
  <c r="J195" i="37"/>
  <c r="H195" i="37"/>
  <c r="J194" i="37"/>
  <c r="H194" i="37"/>
  <c r="J193" i="37"/>
  <c r="H193" i="37"/>
  <c r="J192" i="37"/>
  <c r="H192" i="37"/>
  <c r="J191" i="37"/>
  <c r="H191" i="37"/>
  <c r="J190" i="37"/>
  <c r="H190" i="37"/>
  <c r="J189" i="37"/>
  <c r="H189" i="37"/>
  <c r="J188" i="37"/>
  <c r="H188" i="37"/>
  <c r="J187" i="37"/>
  <c r="H187" i="37"/>
  <c r="J186" i="37"/>
  <c r="H186" i="37"/>
  <c r="J185" i="37"/>
  <c r="H185" i="37"/>
  <c r="J184" i="37"/>
  <c r="H184" i="37"/>
  <c r="J183" i="37"/>
  <c r="H183" i="37"/>
  <c r="J182" i="37"/>
  <c r="H182" i="37"/>
  <c r="J181" i="37"/>
  <c r="H181" i="37"/>
  <c r="J180" i="37"/>
  <c r="H180" i="37"/>
  <c r="J179" i="37"/>
  <c r="H179" i="37"/>
  <c r="J178" i="37"/>
  <c r="H178" i="37"/>
  <c r="J177" i="37"/>
  <c r="H177" i="37"/>
  <c r="J176" i="37"/>
  <c r="H176" i="37"/>
  <c r="J175" i="37"/>
  <c r="H175" i="37"/>
  <c r="J174" i="37"/>
  <c r="H174" i="37"/>
  <c r="J173" i="37"/>
  <c r="H173" i="37"/>
  <c r="J172" i="37"/>
  <c r="H172" i="37"/>
  <c r="J171" i="37"/>
  <c r="H171" i="37"/>
  <c r="J170" i="37"/>
  <c r="H170" i="37"/>
  <c r="J169" i="37"/>
  <c r="H169" i="37"/>
  <c r="J168" i="37"/>
  <c r="H168" i="37"/>
  <c r="J167" i="37"/>
  <c r="H167" i="37"/>
  <c r="J166" i="37"/>
  <c r="H166" i="37"/>
  <c r="J165" i="37"/>
  <c r="H165" i="37"/>
  <c r="J164" i="37"/>
  <c r="H164" i="37"/>
  <c r="J163" i="37"/>
  <c r="H163" i="37"/>
  <c r="J162" i="37"/>
  <c r="H162" i="37"/>
  <c r="J161" i="37"/>
  <c r="H161" i="37"/>
  <c r="J160" i="37"/>
  <c r="H160" i="37"/>
  <c r="J159" i="37"/>
  <c r="H159" i="37"/>
  <c r="J158" i="37"/>
  <c r="H158" i="37"/>
  <c r="J157" i="37"/>
  <c r="H157" i="37"/>
  <c r="J156" i="37"/>
  <c r="H156" i="37"/>
  <c r="J155" i="37"/>
  <c r="H155" i="37"/>
  <c r="J154" i="37"/>
  <c r="H154" i="37"/>
  <c r="J153" i="37"/>
  <c r="H153" i="37"/>
  <c r="J152" i="37"/>
  <c r="H152" i="37"/>
  <c r="J151" i="37"/>
  <c r="H151" i="37"/>
  <c r="J150" i="37"/>
  <c r="H150" i="37"/>
  <c r="J149" i="37"/>
  <c r="H149" i="37"/>
  <c r="J148" i="37"/>
  <c r="H148" i="37"/>
  <c r="J147" i="37"/>
  <c r="H147" i="37"/>
  <c r="J146" i="37"/>
  <c r="H146" i="37"/>
  <c r="J145" i="37"/>
  <c r="H145" i="37"/>
  <c r="J144" i="37"/>
  <c r="H144" i="37"/>
  <c r="J143" i="37"/>
  <c r="H143" i="37"/>
  <c r="J142" i="37"/>
  <c r="H142" i="37"/>
  <c r="J141" i="37"/>
  <c r="H141" i="37"/>
  <c r="J140" i="37"/>
  <c r="H140" i="37"/>
  <c r="J139" i="37"/>
  <c r="H139" i="37"/>
  <c r="J138" i="37"/>
  <c r="H138" i="37"/>
  <c r="J137" i="37"/>
  <c r="H137" i="37"/>
  <c r="J136" i="37"/>
  <c r="H136" i="37"/>
  <c r="J135" i="37"/>
  <c r="H135" i="37"/>
  <c r="J134" i="37"/>
  <c r="H134" i="37"/>
  <c r="J133" i="37"/>
  <c r="H133" i="37"/>
  <c r="J132" i="37"/>
  <c r="H132" i="37"/>
  <c r="J131" i="37"/>
  <c r="H131" i="37"/>
  <c r="J130" i="37"/>
  <c r="H130" i="37"/>
  <c r="J129" i="37"/>
  <c r="H129" i="37"/>
  <c r="J128" i="37"/>
  <c r="H128" i="37"/>
  <c r="J127" i="37"/>
  <c r="H127" i="37"/>
  <c r="J126" i="37"/>
  <c r="H126" i="37"/>
  <c r="J125" i="37"/>
  <c r="H125" i="37"/>
  <c r="J124" i="37"/>
  <c r="H124" i="37"/>
  <c r="J123" i="37"/>
  <c r="H123" i="37"/>
  <c r="J122" i="37"/>
  <c r="H122" i="37"/>
  <c r="J121" i="37"/>
  <c r="H121" i="37"/>
  <c r="J120" i="37"/>
  <c r="H120" i="37"/>
  <c r="J119" i="37"/>
  <c r="H119" i="37"/>
  <c r="J118" i="37"/>
  <c r="H118" i="37"/>
  <c r="J117" i="37"/>
  <c r="H117" i="37"/>
  <c r="J116" i="37"/>
  <c r="H116" i="37"/>
  <c r="J115" i="37"/>
  <c r="H115" i="37"/>
  <c r="J114" i="37"/>
  <c r="H114" i="37"/>
  <c r="J113" i="37"/>
  <c r="H113" i="37"/>
  <c r="J112" i="37"/>
  <c r="H112" i="37"/>
  <c r="J111" i="37"/>
  <c r="H111" i="37"/>
  <c r="J110" i="37"/>
  <c r="H110" i="37"/>
  <c r="J109" i="37"/>
  <c r="H109" i="37"/>
  <c r="J108" i="37"/>
  <c r="H108" i="37"/>
  <c r="J107" i="37"/>
  <c r="H107" i="37"/>
  <c r="J106" i="37"/>
  <c r="H106" i="37"/>
  <c r="J105" i="37"/>
  <c r="H105" i="37"/>
  <c r="J104" i="37"/>
  <c r="H104" i="37"/>
  <c r="J103" i="37"/>
  <c r="H103" i="37"/>
  <c r="J102" i="37"/>
  <c r="H102" i="37"/>
  <c r="J101" i="37"/>
  <c r="H101" i="37"/>
  <c r="J100" i="37"/>
  <c r="H100" i="37"/>
  <c r="J99" i="37"/>
  <c r="H99" i="37"/>
  <c r="J98" i="37"/>
  <c r="H98" i="37"/>
  <c r="J97" i="37"/>
  <c r="H97" i="37"/>
  <c r="J96" i="37"/>
  <c r="H96" i="37"/>
  <c r="J95" i="37"/>
  <c r="H95" i="37"/>
  <c r="J94" i="37"/>
  <c r="H94" i="37"/>
  <c r="J93" i="37"/>
  <c r="H93" i="37"/>
  <c r="J92" i="37"/>
  <c r="H92" i="37"/>
  <c r="J91" i="37"/>
  <c r="H91" i="37"/>
  <c r="J90" i="37"/>
  <c r="H90" i="37"/>
  <c r="J89" i="37"/>
  <c r="H89" i="37"/>
  <c r="J88" i="37"/>
  <c r="H88" i="37"/>
  <c r="J87" i="37"/>
  <c r="H87" i="37"/>
  <c r="J86" i="37"/>
  <c r="H86" i="37"/>
  <c r="J85" i="37"/>
  <c r="H85" i="37"/>
  <c r="J84" i="37"/>
  <c r="H84" i="37"/>
  <c r="J83" i="37"/>
  <c r="H83" i="37"/>
  <c r="J82" i="37"/>
  <c r="H82" i="37"/>
  <c r="J81" i="37"/>
  <c r="H81" i="37"/>
  <c r="J80" i="37"/>
  <c r="H80" i="37"/>
  <c r="J79" i="37"/>
  <c r="H79" i="37"/>
  <c r="J78" i="37"/>
  <c r="H78" i="37"/>
  <c r="J77" i="37"/>
  <c r="H77" i="37"/>
  <c r="J76" i="37"/>
  <c r="H76" i="37"/>
  <c r="J75" i="37"/>
  <c r="H75" i="37"/>
  <c r="J74" i="37"/>
  <c r="H74" i="37"/>
  <c r="J73" i="37"/>
  <c r="H73" i="37"/>
  <c r="J72" i="37"/>
  <c r="H72" i="37"/>
  <c r="J71" i="37"/>
  <c r="H71" i="37"/>
  <c r="J70" i="37"/>
  <c r="H70" i="37"/>
  <c r="J69" i="37"/>
  <c r="H69" i="37"/>
  <c r="J68" i="37"/>
  <c r="H68" i="37"/>
  <c r="J67" i="37"/>
  <c r="H67" i="37"/>
  <c r="J66" i="37"/>
  <c r="H66" i="37"/>
  <c r="J65" i="37"/>
  <c r="H65" i="37"/>
  <c r="J64" i="37"/>
  <c r="H64" i="37"/>
  <c r="J63" i="37"/>
  <c r="H63" i="37"/>
  <c r="J62" i="37"/>
  <c r="H62" i="37"/>
  <c r="J61" i="37"/>
  <c r="H61" i="37"/>
  <c r="J60" i="37"/>
  <c r="H60" i="37"/>
  <c r="J59" i="37"/>
  <c r="H59" i="37"/>
  <c r="J58" i="37"/>
  <c r="H58" i="37"/>
  <c r="J57" i="37"/>
  <c r="H57" i="37"/>
  <c r="J56" i="37"/>
  <c r="H56" i="37"/>
  <c r="J55" i="37"/>
  <c r="H55" i="37"/>
  <c r="J54" i="37"/>
  <c r="H54" i="37"/>
  <c r="J53" i="37"/>
  <c r="H53" i="37"/>
  <c r="J52" i="37"/>
  <c r="H52" i="37"/>
  <c r="J51" i="37"/>
  <c r="H51" i="37"/>
  <c r="J50" i="37"/>
  <c r="H50" i="37"/>
  <c r="J49" i="37"/>
  <c r="H49" i="37"/>
  <c r="J48" i="37"/>
  <c r="H48" i="37"/>
  <c r="J47" i="37"/>
  <c r="H47" i="37"/>
  <c r="J46" i="37"/>
  <c r="H46" i="37"/>
  <c r="J45" i="37"/>
  <c r="H45" i="37"/>
  <c r="J44" i="37"/>
  <c r="H44" i="37"/>
  <c r="J43" i="37"/>
  <c r="H43" i="37"/>
  <c r="J42" i="37"/>
  <c r="H42" i="37"/>
  <c r="J41" i="37"/>
  <c r="H41" i="37"/>
  <c r="J40" i="37"/>
  <c r="H40" i="37"/>
  <c r="J39" i="37"/>
  <c r="H39" i="37"/>
  <c r="J38" i="37"/>
  <c r="H38" i="37"/>
  <c r="J37" i="37"/>
  <c r="H37" i="37"/>
  <c r="J36" i="37"/>
  <c r="H36" i="37"/>
  <c r="J35" i="37"/>
  <c r="H35" i="37"/>
  <c r="J34" i="37"/>
  <c r="H34" i="37"/>
  <c r="J33" i="37"/>
  <c r="H33" i="37"/>
  <c r="J32" i="37"/>
  <c r="H32" i="37"/>
  <c r="J31" i="37"/>
  <c r="H31" i="37"/>
  <c r="J30" i="37"/>
  <c r="H30" i="37"/>
  <c r="J29" i="37"/>
  <c r="H29" i="37"/>
  <c r="J28" i="37"/>
  <c r="H28" i="37"/>
  <c r="J27" i="37"/>
  <c r="H27" i="37"/>
  <c r="J26" i="37"/>
  <c r="H26" i="37"/>
  <c r="J25" i="37"/>
  <c r="H25" i="37"/>
  <c r="J24" i="37"/>
  <c r="H24" i="37"/>
  <c r="J23" i="37"/>
  <c r="H23" i="37"/>
  <c r="J22" i="37"/>
  <c r="H22" i="37"/>
  <c r="J21" i="37"/>
  <c r="H21" i="37"/>
  <c r="J20" i="37"/>
  <c r="H20" i="37"/>
  <c r="J19" i="37"/>
  <c r="H19" i="37"/>
  <c r="J18" i="37"/>
  <c r="H18" i="37"/>
  <c r="J17" i="37"/>
  <c r="H17" i="37"/>
  <c r="J16" i="37"/>
  <c r="H16" i="37"/>
  <c r="J15" i="37"/>
  <c r="H15" i="37"/>
  <c r="J14" i="37"/>
  <c r="H14" i="37"/>
  <c r="J13" i="37"/>
  <c r="H13" i="37"/>
  <c r="J12" i="37"/>
  <c r="H12" i="37"/>
  <c r="J11" i="37"/>
  <c r="H11" i="37"/>
  <c r="J10" i="37"/>
  <c r="H10" i="37"/>
  <c r="J9" i="37"/>
  <c r="H9" i="37"/>
  <c r="J8" i="37"/>
  <c r="H8" i="37"/>
  <c r="J7" i="37"/>
  <c r="H7" i="37"/>
  <c r="J6" i="37"/>
  <c r="H6" i="37"/>
  <c r="P5" i="37"/>
  <c r="J5" i="37"/>
  <c r="H5" i="37"/>
  <c r="J4" i="37"/>
  <c r="H4" i="37"/>
  <c r="J3" i="37"/>
  <c r="H3" i="37"/>
  <c r="J2" i="37"/>
  <c r="H2" i="37"/>
  <c r="P6" i="37" s="1"/>
  <c r="P6" i="35"/>
  <c r="P5" i="35"/>
  <c r="P4" i="35"/>
  <c r="H3" i="35"/>
  <c r="H4" i="35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H29" i="35"/>
  <c r="H30" i="35"/>
  <c r="H31" i="35"/>
  <c r="H32" i="35"/>
  <c r="H33" i="35"/>
  <c r="H34" i="35"/>
  <c r="H35" i="35"/>
  <c r="H36" i="35"/>
  <c r="H37" i="35"/>
  <c r="H38" i="35"/>
  <c r="H39" i="35"/>
  <c r="H40" i="35"/>
  <c r="H41" i="35"/>
  <c r="H42" i="35"/>
  <c r="H43" i="35"/>
  <c r="H44" i="35"/>
  <c r="H45" i="35"/>
  <c r="H46" i="35"/>
  <c r="H47" i="35"/>
  <c r="H48" i="35"/>
  <c r="H49" i="35"/>
  <c r="H50" i="35"/>
  <c r="H51" i="35"/>
  <c r="H52" i="35"/>
  <c r="H53" i="35"/>
  <c r="H54" i="35"/>
  <c r="H55" i="35"/>
  <c r="H56" i="35"/>
  <c r="H57" i="35"/>
  <c r="H58" i="35"/>
  <c r="H59" i="35"/>
  <c r="H60" i="35"/>
  <c r="H61" i="35"/>
  <c r="H62" i="35"/>
  <c r="H63" i="35"/>
  <c r="H64" i="35"/>
  <c r="H65" i="35"/>
  <c r="H66" i="35"/>
  <c r="H67" i="35"/>
  <c r="H68" i="35"/>
  <c r="H69" i="35"/>
  <c r="H70" i="35"/>
  <c r="H71" i="35"/>
  <c r="H72" i="35"/>
  <c r="H73" i="35"/>
  <c r="H74" i="35"/>
  <c r="H75" i="35"/>
  <c r="H76" i="35"/>
  <c r="H77" i="35"/>
  <c r="H78" i="35"/>
  <c r="H79" i="35"/>
  <c r="H80" i="35"/>
  <c r="H81" i="35"/>
  <c r="H82" i="35"/>
  <c r="H83" i="35"/>
  <c r="H84" i="35"/>
  <c r="H85" i="35"/>
  <c r="H86" i="35"/>
  <c r="H87" i="35"/>
  <c r="H88" i="35"/>
  <c r="H89" i="35"/>
  <c r="H90" i="35"/>
  <c r="H91" i="35"/>
  <c r="H92" i="35"/>
  <c r="H93" i="35"/>
  <c r="H94" i="35"/>
  <c r="H95" i="35"/>
  <c r="H96" i="35"/>
  <c r="H97" i="35"/>
  <c r="H98" i="35"/>
  <c r="H99" i="35"/>
  <c r="H100" i="35"/>
  <c r="H101" i="35"/>
  <c r="H102" i="35"/>
  <c r="H103" i="35"/>
  <c r="H104" i="35"/>
  <c r="H105" i="35"/>
  <c r="H106" i="35"/>
  <c r="H107" i="35"/>
  <c r="H108" i="35"/>
  <c r="H109" i="35"/>
  <c r="H110" i="35"/>
  <c r="H111" i="35"/>
  <c r="H112" i="35"/>
  <c r="H113" i="35"/>
  <c r="H114" i="35"/>
  <c r="H115" i="35"/>
  <c r="H116" i="35"/>
  <c r="H117" i="35"/>
  <c r="H118" i="35"/>
  <c r="H119" i="35"/>
  <c r="H120" i="35"/>
  <c r="H121" i="35"/>
  <c r="H122" i="35"/>
  <c r="H123" i="35"/>
  <c r="H124" i="35"/>
  <c r="H125" i="35"/>
  <c r="H126" i="35"/>
  <c r="H127" i="35"/>
  <c r="H128" i="35"/>
  <c r="H129" i="35"/>
  <c r="H130" i="35"/>
  <c r="H131" i="35"/>
  <c r="H132" i="35"/>
  <c r="H133" i="35"/>
  <c r="H134" i="35"/>
  <c r="H135" i="35"/>
  <c r="H136" i="35"/>
  <c r="H137" i="35"/>
  <c r="H138" i="35"/>
  <c r="H139" i="35"/>
  <c r="H140" i="35"/>
  <c r="H141" i="35"/>
  <c r="H142" i="35"/>
  <c r="H143" i="35"/>
  <c r="H144" i="35"/>
  <c r="H145" i="35"/>
  <c r="H146" i="35"/>
  <c r="H147" i="35"/>
  <c r="H148" i="35"/>
  <c r="H149" i="35"/>
  <c r="H150" i="35"/>
  <c r="H151" i="35"/>
  <c r="H152" i="35"/>
  <c r="H153" i="35"/>
  <c r="H154" i="35"/>
  <c r="H155" i="35"/>
  <c r="H156" i="35"/>
  <c r="H157" i="35"/>
  <c r="H158" i="35"/>
  <c r="H159" i="35"/>
  <c r="H160" i="35"/>
  <c r="H161" i="35"/>
  <c r="H162" i="35"/>
  <c r="H163" i="35"/>
  <c r="H164" i="35"/>
  <c r="H165" i="35"/>
  <c r="H166" i="35"/>
  <c r="H167" i="35"/>
  <c r="H168" i="35"/>
  <c r="H169" i="35"/>
  <c r="H170" i="35"/>
  <c r="H171" i="35"/>
  <c r="H172" i="35"/>
  <c r="H173" i="35"/>
  <c r="H174" i="35"/>
  <c r="H175" i="35"/>
  <c r="H176" i="35"/>
  <c r="H177" i="35"/>
  <c r="H178" i="35"/>
  <c r="H179" i="35"/>
  <c r="H180" i="35"/>
  <c r="H181" i="35"/>
  <c r="H182" i="35"/>
  <c r="H183" i="35"/>
  <c r="H184" i="35"/>
  <c r="H185" i="35"/>
  <c r="H186" i="35"/>
  <c r="H187" i="35"/>
  <c r="H188" i="35"/>
  <c r="H189" i="35"/>
  <c r="H190" i="35"/>
  <c r="H191" i="35"/>
  <c r="H192" i="35"/>
  <c r="H193" i="35"/>
  <c r="H194" i="35"/>
  <c r="H195" i="35"/>
  <c r="H196" i="35"/>
  <c r="H197" i="35"/>
  <c r="H198" i="35"/>
  <c r="H199" i="35"/>
  <c r="H200" i="35"/>
  <c r="H201" i="35"/>
  <c r="H202" i="35"/>
  <c r="H203" i="35"/>
  <c r="H204" i="35"/>
  <c r="H205" i="35"/>
  <c r="H206" i="35"/>
  <c r="H207" i="35"/>
  <c r="H208" i="35"/>
  <c r="H209" i="35"/>
  <c r="H210" i="35"/>
  <c r="H211" i="35"/>
  <c r="H212" i="35"/>
  <c r="H213" i="35"/>
  <c r="H214" i="35"/>
  <c r="H215" i="35"/>
  <c r="H216" i="35"/>
  <c r="H217" i="35"/>
  <c r="H218" i="35"/>
  <c r="H219" i="35"/>
  <c r="H220" i="35"/>
  <c r="H221" i="35"/>
  <c r="H222" i="35"/>
  <c r="H223" i="35"/>
  <c r="H224" i="35"/>
  <c r="H225" i="35"/>
  <c r="H226" i="35"/>
  <c r="H227" i="35"/>
  <c r="H228" i="35"/>
  <c r="H229" i="35"/>
  <c r="H230" i="35"/>
  <c r="H231" i="35"/>
  <c r="H232" i="35"/>
  <c r="H233" i="35"/>
  <c r="H234" i="35"/>
  <c r="H235" i="35"/>
  <c r="H236" i="35"/>
  <c r="H237" i="35"/>
  <c r="H238" i="35"/>
  <c r="H239" i="35"/>
  <c r="H240" i="35"/>
  <c r="H241" i="35"/>
  <c r="H242" i="35"/>
  <c r="H243" i="35"/>
  <c r="H244" i="35"/>
  <c r="H245" i="35"/>
  <c r="H246" i="35"/>
  <c r="H247" i="35"/>
  <c r="H248" i="35"/>
  <c r="H249" i="35"/>
  <c r="H250" i="35"/>
  <c r="H251" i="35"/>
  <c r="H252" i="35"/>
  <c r="H253" i="35"/>
  <c r="H254" i="35"/>
  <c r="H255" i="35"/>
  <c r="H256" i="35"/>
  <c r="H257" i="35"/>
  <c r="H258" i="35"/>
  <c r="H259" i="35"/>
  <c r="H260" i="35"/>
  <c r="H261" i="35"/>
  <c r="H262" i="35"/>
  <c r="H263" i="35"/>
  <c r="H264" i="35"/>
  <c r="H265" i="35"/>
  <c r="H266" i="35"/>
  <c r="H267" i="35"/>
  <c r="H268" i="35"/>
  <c r="H269" i="35"/>
  <c r="H270" i="35"/>
  <c r="H271" i="35"/>
  <c r="H272" i="35"/>
  <c r="H273" i="35"/>
  <c r="H274" i="35"/>
  <c r="H275" i="35"/>
  <c r="H276" i="35"/>
  <c r="H277" i="35"/>
  <c r="H278" i="35"/>
  <c r="H279" i="35"/>
  <c r="H280" i="35"/>
  <c r="H281" i="35"/>
  <c r="H282" i="35"/>
  <c r="H283" i="35"/>
  <c r="H284" i="35"/>
  <c r="H285" i="35"/>
  <c r="H286" i="35"/>
  <c r="H287" i="35"/>
  <c r="H288" i="35"/>
  <c r="H289" i="35"/>
  <c r="H290" i="35"/>
  <c r="H291" i="35"/>
  <c r="H292" i="35"/>
  <c r="H293" i="35"/>
  <c r="H294" i="35"/>
  <c r="H295" i="35"/>
  <c r="H296" i="35"/>
  <c r="H297" i="35"/>
  <c r="H298" i="35"/>
  <c r="H299" i="35"/>
  <c r="H300" i="35"/>
  <c r="H301" i="35"/>
  <c r="H302" i="35"/>
  <c r="H303" i="35"/>
  <c r="H304" i="35"/>
  <c r="H305" i="35"/>
  <c r="H306" i="35"/>
  <c r="H307" i="35"/>
  <c r="H308" i="35"/>
  <c r="H309" i="35"/>
  <c r="H310" i="35"/>
  <c r="H311" i="35"/>
  <c r="H312" i="35"/>
  <c r="H313" i="35"/>
  <c r="H314" i="35"/>
  <c r="H315" i="35"/>
  <c r="H316" i="35"/>
  <c r="H317" i="35"/>
  <c r="H318" i="35"/>
  <c r="H319" i="35"/>
  <c r="H320" i="35"/>
  <c r="H321" i="35"/>
  <c r="H322" i="35"/>
  <c r="H323" i="35"/>
  <c r="H324" i="35"/>
  <c r="H325" i="35"/>
  <c r="H326" i="35"/>
  <c r="H327" i="35"/>
  <c r="H328" i="35"/>
  <c r="H329" i="35"/>
  <c r="H330" i="35"/>
  <c r="H331" i="35"/>
  <c r="H332" i="35"/>
  <c r="H333" i="35"/>
  <c r="H334" i="35"/>
  <c r="H335" i="35"/>
  <c r="H336" i="35"/>
  <c r="H337" i="35"/>
  <c r="H338" i="35"/>
  <c r="H339" i="35"/>
  <c r="H340" i="35"/>
  <c r="H341" i="35"/>
  <c r="H342" i="35"/>
  <c r="H343" i="35"/>
  <c r="H344" i="35"/>
  <c r="H345" i="35"/>
  <c r="H346" i="35"/>
  <c r="H347" i="35"/>
  <c r="H348" i="35"/>
  <c r="H349" i="35"/>
  <c r="H350" i="35"/>
  <c r="H351" i="35"/>
  <c r="H352" i="35"/>
  <c r="H353" i="35"/>
  <c r="H354" i="35"/>
  <c r="H355" i="35"/>
  <c r="H356" i="35"/>
  <c r="H357" i="35"/>
  <c r="H358" i="35"/>
  <c r="H359" i="35"/>
  <c r="H360" i="35"/>
  <c r="H361" i="35"/>
  <c r="H362" i="35"/>
  <c r="H363" i="35"/>
  <c r="H364" i="35"/>
  <c r="H365" i="35"/>
  <c r="H366" i="35"/>
  <c r="H367" i="35"/>
  <c r="H368" i="35"/>
  <c r="H369" i="35"/>
  <c r="H370" i="35"/>
  <c r="H371" i="35"/>
  <c r="H372" i="35"/>
  <c r="H373" i="35"/>
  <c r="H374" i="35"/>
  <c r="H375" i="35"/>
  <c r="H376" i="35"/>
  <c r="H377" i="35"/>
  <c r="H378" i="35"/>
  <c r="H379" i="35"/>
  <c r="H380" i="35"/>
  <c r="H381" i="35"/>
  <c r="H382" i="35"/>
  <c r="H383" i="35"/>
  <c r="H384" i="35"/>
  <c r="H385" i="35"/>
  <c r="H386" i="35"/>
  <c r="H387" i="35"/>
  <c r="H388" i="35"/>
  <c r="H389" i="35"/>
  <c r="H390" i="35"/>
  <c r="H391" i="35"/>
  <c r="H392" i="35"/>
  <c r="H393" i="35"/>
  <c r="H394" i="35"/>
  <c r="H395" i="35"/>
  <c r="H396" i="35"/>
  <c r="H397" i="35"/>
  <c r="H398" i="35"/>
  <c r="H399" i="35"/>
  <c r="H400" i="35"/>
  <c r="H401" i="35"/>
  <c r="H402" i="35"/>
  <c r="H403" i="35"/>
  <c r="H404" i="35"/>
  <c r="H405" i="35"/>
  <c r="H406" i="35"/>
  <c r="H407" i="35"/>
  <c r="H408" i="35"/>
  <c r="H409" i="35"/>
  <c r="H410" i="35"/>
  <c r="H411" i="35"/>
  <c r="H412" i="35"/>
  <c r="H413" i="35"/>
  <c r="H414" i="35"/>
  <c r="H415" i="35"/>
  <c r="H416" i="35"/>
  <c r="H417" i="35"/>
  <c r="H418" i="35"/>
  <c r="H419" i="35"/>
  <c r="H420" i="35"/>
  <c r="H421" i="35"/>
  <c r="H422" i="35"/>
  <c r="H423" i="35"/>
  <c r="H424" i="35"/>
  <c r="H425" i="35"/>
  <c r="H426" i="35"/>
  <c r="H427" i="35"/>
  <c r="H428" i="35"/>
  <c r="H429" i="35"/>
  <c r="H430" i="35"/>
  <c r="H431" i="35"/>
  <c r="H432" i="35"/>
  <c r="H433" i="35"/>
  <c r="H434" i="35"/>
  <c r="H435" i="35"/>
  <c r="H436" i="35"/>
  <c r="H437" i="35"/>
  <c r="H438" i="35"/>
  <c r="H439" i="35"/>
  <c r="H440" i="35"/>
  <c r="H441" i="35"/>
  <c r="H442" i="35"/>
  <c r="H443" i="35"/>
  <c r="H444" i="35"/>
  <c r="H445" i="35"/>
  <c r="H446" i="35"/>
  <c r="H447" i="35"/>
  <c r="H448" i="35"/>
  <c r="H449" i="35"/>
  <c r="H450" i="35"/>
  <c r="H451" i="35"/>
  <c r="H452" i="35"/>
  <c r="H453" i="35"/>
  <c r="H454" i="35"/>
  <c r="H455" i="35"/>
  <c r="H456" i="35"/>
  <c r="H457" i="35"/>
  <c r="H458" i="35"/>
  <c r="H459" i="35"/>
  <c r="H460" i="35"/>
  <c r="H461" i="35"/>
  <c r="H462" i="35"/>
  <c r="H463" i="35"/>
  <c r="H464" i="35"/>
  <c r="H465" i="35"/>
  <c r="H466" i="35"/>
  <c r="H467" i="35"/>
  <c r="H468" i="35"/>
  <c r="H469" i="35"/>
  <c r="H470" i="35"/>
  <c r="H471" i="35"/>
  <c r="H472" i="35"/>
  <c r="H473" i="35"/>
  <c r="H474" i="35"/>
  <c r="H475" i="35"/>
  <c r="H476" i="35"/>
  <c r="H477" i="35"/>
  <c r="H478" i="35"/>
  <c r="H479" i="35"/>
  <c r="H480" i="35"/>
  <c r="H481" i="35"/>
  <c r="H482" i="35"/>
  <c r="H483" i="35"/>
  <c r="H484" i="35"/>
  <c r="H485" i="35"/>
  <c r="H486" i="35"/>
  <c r="H487" i="35"/>
  <c r="H488" i="35"/>
  <c r="H489" i="35"/>
  <c r="H490" i="35"/>
  <c r="H491" i="35"/>
  <c r="H492" i="35"/>
  <c r="H493" i="35"/>
  <c r="H494" i="35"/>
  <c r="H495" i="35"/>
  <c r="H496" i="35"/>
  <c r="H497" i="35"/>
  <c r="H498" i="35"/>
  <c r="H499" i="35"/>
  <c r="H500" i="35"/>
  <c r="H501" i="35"/>
  <c r="H502" i="35"/>
  <c r="H503" i="35"/>
  <c r="H504" i="35"/>
  <c r="H505" i="35"/>
  <c r="H506" i="35"/>
  <c r="H507" i="35"/>
  <c r="H508" i="35"/>
  <c r="H509" i="35"/>
  <c r="H510" i="35"/>
  <c r="H511" i="35"/>
  <c r="H512" i="35"/>
  <c r="H513" i="35"/>
  <c r="H514" i="35"/>
  <c r="H515" i="35"/>
  <c r="H516" i="35"/>
  <c r="H517" i="35"/>
  <c r="H518" i="35"/>
  <c r="H519" i="35"/>
  <c r="H520" i="35"/>
  <c r="H521" i="35"/>
  <c r="H522" i="35"/>
  <c r="H523" i="35"/>
  <c r="H524" i="35"/>
  <c r="H525" i="35"/>
  <c r="H526" i="35"/>
  <c r="H527" i="35"/>
  <c r="H528" i="35"/>
  <c r="H529" i="35"/>
  <c r="H530" i="35"/>
  <c r="H531" i="35"/>
  <c r="H532" i="35"/>
  <c r="H533" i="35"/>
  <c r="H534" i="35"/>
  <c r="H535" i="35"/>
  <c r="H536" i="35"/>
  <c r="H537" i="35"/>
  <c r="H538" i="35"/>
  <c r="H539" i="35"/>
  <c r="H540" i="35"/>
  <c r="H541" i="35"/>
  <c r="H542" i="35"/>
  <c r="H543" i="35"/>
  <c r="H544" i="35"/>
  <c r="H545" i="35"/>
  <c r="H546" i="35"/>
  <c r="H547" i="35"/>
  <c r="H548" i="35"/>
  <c r="H549" i="35"/>
  <c r="H550" i="35"/>
  <c r="H551" i="35"/>
  <c r="H552" i="35"/>
  <c r="H553" i="35"/>
  <c r="H554" i="35"/>
  <c r="H555" i="35"/>
  <c r="H556" i="35"/>
  <c r="H557" i="35"/>
  <c r="H558" i="35"/>
  <c r="H559" i="35"/>
  <c r="H560" i="35"/>
  <c r="H561" i="35"/>
  <c r="H562" i="35"/>
  <c r="H563" i="35"/>
  <c r="H564" i="35"/>
  <c r="H565" i="35"/>
  <c r="H566" i="35"/>
  <c r="H567" i="35"/>
  <c r="H568" i="35"/>
  <c r="H569" i="35"/>
  <c r="H570" i="35"/>
  <c r="H571" i="35"/>
  <c r="H572" i="35"/>
  <c r="H573" i="35"/>
  <c r="H574" i="35"/>
  <c r="H575" i="35"/>
  <c r="H576" i="35"/>
  <c r="H577" i="35"/>
  <c r="H578" i="35"/>
  <c r="H579" i="35"/>
  <c r="H580" i="35"/>
  <c r="H581" i="35"/>
  <c r="H582" i="35"/>
  <c r="H583" i="35"/>
  <c r="H584" i="35"/>
  <c r="H585" i="35"/>
  <c r="H586" i="35"/>
  <c r="H587" i="35"/>
  <c r="H588" i="35"/>
  <c r="H589" i="35"/>
  <c r="H590" i="35"/>
  <c r="H591" i="35"/>
  <c r="H592" i="35"/>
  <c r="H593" i="35"/>
  <c r="H594" i="35"/>
  <c r="H595" i="35"/>
  <c r="H596" i="35"/>
  <c r="H597" i="35"/>
  <c r="H598" i="35"/>
  <c r="H599" i="35"/>
  <c r="H600" i="35"/>
  <c r="H601" i="35"/>
  <c r="H602" i="35"/>
  <c r="H603" i="35"/>
  <c r="H604" i="35"/>
  <c r="H605" i="35"/>
  <c r="H606" i="35"/>
  <c r="H607" i="35"/>
  <c r="H608" i="35"/>
  <c r="H609" i="35"/>
  <c r="H610" i="35"/>
  <c r="H611" i="35"/>
  <c r="H612" i="35"/>
  <c r="H613" i="35"/>
  <c r="H614" i="35"/>
  <c r="H615" i="35"/>
  <c r="H616" i="35"/>
  <c r="H617" i="35"/>
  <c r="H618" i="35"/>
  <c r="H619" i="35"/>
  <c r="H620" i="35"/>
  <c r="H621" i="35"/>
  <c r="H622" i="35"/>
  <c r="H623" i="35"/>
  <c r="H624" i="35"/>
  <c r="H625" i="35"/>
  <c r="H626" i="35"/>
  <c r="H627" i="35"/>
  <c r="H628" i="35"/>
  <c r="H629" i="35"/>
  <c r="H630" i="35"/>
  <c r="H631" i="35"/>
  <c r="H632" i="35"/>
  <c r="H633" i="35"/>
  <c r="H634" i="35"/>
  <c r="H635" i="35"/>
  <c r="H636" i="35"/>
  <c r="H637" i="35"/>
  <c r="H638" i="35"/>
  <c r="H639" i="35"/>
  <c r="H640" i="35"/>
  <c r="H641" i="35"/>
  <c r="H642" i="35"/>
  <c r="H643" i="35"/>
  <c r="H644" i="35"/>
  <c r="H645" i="35"/>
  <c r="H646" i="35"/>
  <c r="H647" i="35"/>
  <c r="H648" i="35"/>
  <c r="H649" i="35"/>
  <c r="H650" i="35"/>
  <c r="H651" i="35"/>
  <c r="H652" i="35"/>
  <c r="H653" i="35"/>
  <c r="H654" i="35"/>
  <c r="H655" i="35"/>
  <c r="H656" i="35"/>
  <c r="H657" i="35"/>
  <c r="H658" i="35"/>
  <c r="H659" i="35"/>
  <c r="H660" i="35"/>
  <c r="H661" i="35"/>
  <c r="H662" i="35"/>
  <c r="H663" i="35"/>
  <c r="H664" i="35"/>
  <c r="H665" i="35"/>
  <c r="H666" i="35"/>
  <c r="H667" i="35"/>
  <c r="H668" i="35"/>
  <c r="H669" i="35"/>
  <c r="H670" i="35"/>
  <c r="H671" i="35"/>
  <c r="H672" i="35"/>
  <c r="H673" i="35"/>
  <c r="H674" i="35"/>
  <c r="H675" i="35"/>
  <c r="H676" i="35"/>
  <c r="H677" i="35"/>
  <c r="H678" i="35"/>
  <c r="H679" i="35"/>
  <c r="H680" i="35"/>
  <c r="H681" i="35"/>
  <c r="H682" i="35"/>
  <c r="H683" i="35"/>
  <c r="H684" i="35"/>
  <c r="H685" i="35"/>
  <c r="H686" i="35"/>
  <c r="H687" i="35"/>
  <c r="H688" i="35"/>
  <c r="H689" i="35"/>
  <c r="H690" i="35"/>
  <c r="H691" i="35"/>
  <c r="H692" i="35"/>
  <c r="H693" i="35"/>
  <c r="H694" i="35"/>
  <c r="H695" i="35"/>
  <c r="H696" i="35"/>
  <c r="H697" i="35"/>
  <c r="H698" i="35"/>
  <c r="H699" i="35"/>
  <c r="H700" i="35"/>
  <c r="H701" i="35"/>
  <c r="H702" i="35"/>
  <c r="H703" i="35"/>
  <c r="H704" i="35"/>
  <c r="H705" i="35"/>
  <c r="H706" i="35"/>
  <c r="H707" i="35"/>
  <c r="H708" i="35"/>
  <c r="H709" i="35"/>
  <c r="H710" i="35"/>
  <c r="H711" i="35"/>
  <c r="H712" i="35"/>
  <c r="H713" i="35"/>
  <c r="H714" i="35"/>
  <c r="H715" i="35"/>
  <c r="H716" i="35"/>
  <c r="H717" i="35"/>
  <c r="H718" i="35"/>
  <c r="H719" i="35"/>
  <c r="H720" i="35"/>
  <c r="H721" i="35"/>
  <c r="H722" i="35"/>
  <c r="H723" i="35"/>
  <c r="H724" i="35"/>
  <c r="H725" i="35"/>
  <c r="H726" i="35"/>
  <c r="H727" i="35"/>
  <c r="H728" i="35"/>
  <c r="H729" i="35"/>
  <c r="H730" i="35"/>
  <c r="H731" i="35"/>
  <c r="H732" i="35"/>
  <c r="H733" i="35"/>
  <c r="H734" i="35"/>
  <c r="H735" i="35"/>
  <c r="H736" i="35"/>
  <c r="H737" i="35"/>
  <c r="H738" i="35"/>
  <c r="H739" i="35"/>
  <c r="H740" i="35"/>
  <c r="H741" i="35"/>
  <c r="H742" i="35"/>
  <c r="H743" i="35"/>
  <c r="H744" i="35"/>
  <c r="H745" i="35"/>
  <c r="H746" i="35"/>
  <c r="H747" i="35"/>
  <c r="H748" i="35"/>
  <c r="H749" i="35"/>
  <c r="H750" i="35"/>
  <c r="H751" i="35"/>
  <c r="H752" i="35"/>
  <c r="H753" i="35"/>
  <c r="H754" i="35"/>
  <c r="H755" i="35"/>
  <c r="H756" i="35"/>
  <c r="H757" i="35"/>
  <c r="H758" i="35"/>
  <c r="H759" i="35"/>
  <c r="H760" i="35"/>
  <c r="H761" i="35"/>
  <c r="H762" i="35"/>
  <c r="H763" i="35"/>
  <c r="H764" i="35"/>
  <c r="H765" i="35"/>
  <c r="H766" i="35"/>
  <c r="H767" i="35"/>
  <c r="H768" i="35"/>
  <c r="H769" i="35"/>
  <c r="H770" i="35"/>
  <c r="H771" i="35"/>
  <c r="H772" i="35"/>
  <c r="H773" i="35"/>
  <c r="H774" i="35"/>
  <c r="H775" i="35"/>
  <c r="H776" i="35"/>
  <c r="H777" i="35"/>
  <c r="H778" i="35"/>
  <c r="H779" i="35"/>
  <c r="H780" i="35"/>
  <c r="H781" i="35"/>
  <c r="H782" i="35"/>
  <c r="H783" i="35"/>
  <c r="H784" i="35"/>
  <c r="H785" i="35"/>
  <c r="H786" i="35"/>
  <c r="H787" i="35"/>
  <c r="H788" i="35"/>
  <c r="H789" i="35"/>
  <c r="H790" i="35"/>
  <c r="H791" i="35"/>
  <c r="H792" i="35"/>
  <c r="H793" i="35"/>
  <c r="H794" i="35"/>
  <c r="H795" i="35"/>
  <c r="H796" i="35"/>
  <c r="H797" i="35"/>
  <c r="H798" i="35"/>
  <c r="H799" i="35"/>
  <c r="H800" i="35"/>
  <c r="H801" i="35"/>
  <c r="H802" i="35"/>
  <c r="H803" i="35"/>
  <c r="H804" i="35"/>
  <c r="H805" i="35"/>
  <c r="H806" i="35"/>
  <c r="H807" i="35"/>
  <c r="H808" i="35"/>
  <c r="H809" i="35"/>
  <c r="H810" i="35"/>
  <c r="H811" i="35"/>
  <c r="H812" i="35"/>
  <c r="H813" i="35"/>
  <c r="H814" i="35"/>
  <c r="H815" i="35"/>
  <c r="H816" i="35"/>
  <c r="H817" i="35"/>
  <c r="H818" i="35"/>
  <c r="H819" i="35"/>
  <c r="H820" i="35"/>
  <c r="H821" i="35"/>
  <c r="H822" i="35"/>
  <c r="H823" i="35"/>
  <c r="H824" i="35"/>
  <c r="H825" i="35"/>
  <c r="H826" i="35"/>
  <c r="H827" i="35"/>
  <c r="H828" i="35"/>
  <c r="H829" i="35"/>
  <c r="H830" i="35"/>
  <c r="H831" i="35"/>
  <c r="H832" i="35"/>
  <c r="H833" i="35"/>
  <c r="H834" i="35"/>
  <c r="H835" i="35"/>
  <c r="H836" i="35"/>
  <c r="H837" i="35"/>
  <c r="H838" i="35"/>
  <c r="H839" i="35"/>
  <c r="H840" i="35"/>
  <c r="H841" i="35"/>
  <c r="H842" i="35"/>
  <c r="H843" i="35"/>
  <c r="H844" i="35"/>
  <c r="H845" i="35"/>
  <c r="H846" i="35"/>
  <c r="H847" i="35"/>
  <c r="H848" i="35"/>
  <c r="H849" i="35"/>
  <c r="H850" i="35"/>
  <c r="H851" i="35"/>
  <c r="H852" i="35"/>
  <c r="H853" i="35"/>
  <c r="H854" i="35"/>
  <c r="H855" i="35"/>
  <c r="H856" i="35"/>
  <c r="H857" i="35"/>
  <c r="H858" i="35"/>
  <c r="H859" i="35"/>
  <c r="H860" i="35"/>
  <c r="H861" i="35"/>
  <c r="H862" i="35"/>
  <c r="H863" i="35"/>
  <c r="H864" i="35"/>
  <c r="H865" i="35"/>
  <c r="H866" i="35"/>
  <c r="H867" i="35"/>
  <c r="H868" i="35"/>
  <c r="H869" i="35"/>
  <c r="H870" i="35"/>
  <c r="H871" i="35"/>
  <c r="H872" i="35"/>
  <c r="H873" i="35"/>
  <c r="H874" i="35"/>
  <c r="H875" i="35"/>
  <c r="H876" i="35"/>
  <c r="H877" i="35"/>
  <c r="H878" i="35"/>
  <c r="H879" i="35"/>
  <c r="H880" i="35"/>
  <c r="H881" i="35"/>
  <c r="H882" i="35"/>
  <c r="H883" i="35"/>
  <c r="H884" i="35"/>
  <c r="H885" i="35"/>
  <c r="H886" i="35"/>
  <c r="H887" i="35"/>
  <c r="H888" i="35"/>
  <c r="H889" i="35"/>
  <c r="H890" i="35"/>
  <c r="H891" i="35"/>
  <c r="H892" i="35"/>
  <c r="H893" i="35"/>
  <c r="H894" i="35"/>
  <c r="H895" i="35"/>
  <c r="H896" i="35"/>
  <c r="H897" i="35"/>
  <c r="H898" i="35"/>
  <c r="H899" i="35"/>
  <c r="H900" i="35"/>
  <c r="H901" i="35"/>
  <c r="H902" i="35"/>
  <c r="H903" i="35"/>
  <c r="H904" i="35"/>
  <c r="H905" i="35"/>
  <c r="H906" i="35"/>
  <c r="H907" i="35"/>
  <c r="H908" i="35"/>
  <c r="H909" i="35"/>
  <c r="H910" i="35"/>
  <c r="H911" i="35"/>
  <c r="H912" i="35"/>
  <c r="H913" i="35"/>
  <c r="H914" i="35"/>
  <c r="H915" i="35"/>
  <c r="H916" i="35"/>
  <c r="H917" i="35"/>
  <c r="H918" i="35"/>
  <c r="H919" i="35"/>
  <c r="H920" i="35"/>
  <c r="H921" i="35"/>
  <c r="H922" i="35"/>
  <c r="H923" i="35"/>
  <c r="H924" i="35"/>
  <c r="H925" i="35"/>
  <c r="H926" i="35"/>
  <c r="H927" i="35"/>
  <c r="H928" i="35"/>
  <c r="H929" i="35"/>
  <c r="H930" i="35"/>
  <c r="H931" i="35"/>
  <c r="H932" i="35"/>
  <c r="H933" i="35"/>
  <c r="H934" i="35"/>
  <c r="H935" i="35"/>
  <c r="H936" i="35"/>
  <c r="H937" i="35"/>
  <c r="H938" i="35"/>
  <c r="H939" i="35"/>
  <c r="H940" i="35"/>
  <c r="H941" i="35"/>
  <c r="H942" i="35"/>
  <c r="H943" i="35"/>
  <c r="H944" i="35"/>
  <c r="H945" i="35"/>
  <c r="H946" i="35"/>
  <c r="H947" i="35"/>
  <c r="H948" i="35"/>
  <c r="H949" i="35"/>
  <c r="H950" i="35"/>
  <c r="H951" i="35"/>
  <c r="H952" i="35"/>
  <c r="H953" i="35"/>
  <c r="H954" i="35"/>
  <c r="H955" i="35"/>
  <c r="H956" i="35"/>
  <c r="H957" i="35"/>
  <c r="H958" i="35"/>
  <c r="H959" i="35"/>
  <c r="H960" i="35"/>
  <c r="H961" i="35"/>
  <c r="H962" i="35"/>
  <c r="H963" i="35"/>
  <c r="H964" i="35"/>
  <c r="H965" i="35"/>
  <c r="H966" i="35"/>
  <c r="H967" i="35"/>
  <c r="H968" i="35"/>
  <c r="H969" i="35"/>
  <c r="H970" i="35"/>
  <c r="H971" i="35"/>
  <c r="H972" i="35"/>
  <c r="H973" i="35"/>
  <c r="H974" i="35"/>
  <c r="H975" i="35"/>
  <c r="H976" i="35"/>
  <c r="H977" i="35"/>
  <c r="H978" i="35"/>
  <c r="H979" i="35"/>
  <c r="H980" i="35"/>
  <c r="H981" i="35"/>
  <c r="H982" i="35"/>
  <c r="H983" i="35"/>
  <c r="H984" i="35"/>
  <c r="H985" i="35"/>
  <c r="H986" i="35"/>
  <c r="H987" i="35"/>
  <c r="H988" i="35"/>
  <c r="H989" i="35"/>
  <c r="H990" i="35"/>
  <c r="H991" i="35"/>
  <c r="H992" i="35"/>
  <c r="H993" i="35"/>
  <c r="H994" i="35"/>
  <c r="H995" i="35"/>
  <c r="H996" i="35"/>
  <c r="H997" i="35"/>
  <c r="H998" i="35"/>
  <c r="H999" i="35"/>
  <c r="H1000" i="35"/>
  <c r="H1001" i="35"/>
  <c r="H1002" i="35"/>
  <c r="H1003" i="35"/>
  <c r="H1004" i="35"/>
  <c r="H1005" i="35"/>
  <c r="H1006" i="35"/>
  <c r="H1007" i="35"/>
  <c r="H1008" i="35"/>
  <c r="H1009" i="35"/>
  <c r="H1010" i="35"/>
  <c r="H1011" i="35"/>
  <c r="H1012" i="35"/>
  <c r="H1013" i="35"/>
  <c r="H1014" i="35"/>
  <c r="H1015" i="35"/>
  <c r="H1016" i="35"/>
  <c r="H1017" i="35"/>
  <c r="H1018" i="35"/>
  <c r="H1019" i="35"/>
  <c r="H1020" i="35"/>
  <c r="H1021" i="35"/>
  <c r="H1022" i="35"/>
  <c r="H1023" i="35"/>
  <c r="H1024" i="35"/>
  <c r="H1025" i="35"/>
  <c r="H1026" i="35"/>
  <c r="H1027" i="35"/>
  <c r="H1028" i="35"/>
  <c r="H1029" i="35"/>
  <c r="H1030" i="35"/>
  <c r="H1031" i="35"/>
  <c r="H1032" i="35"/>
  <c r="H1033" i="35"/>
  <c r="H1034" i="35"/>
  <c r="H1035" i="35"/>
  <c r="H1036" i="35"/>
  <c r="H1037" i="35"/>
  <c r="H1038" i="35"/>
  <c r="H1039" i="35"/>
  <c r="H1040" i="35"/>
  <c r="H1041" i="35"/>
  <c r="H1042" i="35"/>
  <c r="H1043" i="35"/>
  <c r="H1044" i="35"/>
  <c r="H1045" i="35"/>
  <c r="H1046" i="35"/>
  <c r="H1047" i="35"/>
  <c r="H1048" i="35"/>
  <c r="H1049" i="35"/>
  <c r="H1050" i="35"/>
  <c r="H1051" i="35"/>
  <c r="H1052" i="35"/>
  <c r="H1053" i="35"/>
  <c r="H1054" i="35"/>
  <c r="H1055" i="35"/>
  <c r="H1056" i="35"/>
  <c r="H1057" i="35"/>
  <c r="H1058" i="35"/>
  <c r="H1059" i="35"/>
  <c r="H1060" i="35"/>
  <c r="H1061" i="35"/>
  <c r="H1062" i="35"/>
  <c r="H1063" i="35"/>
  <c r="H1064" i="35"/>
  <c r="H1065" i="35"/>
  <c r="H1066" i="35"/>
  <c r="H1067" i="35"/>
  <c r="H1068" i="35"/>
  <c r="H1069" i="35"/>
  <c r="H1070" i="35"/>
  <c r="H1071" i="35"/>
  <c r="H1072" i="35"/>
  <c r="H1073" i="35"/>
  <c r="H1074" i="35"/>
  <c r="H1075" i="35"/>
  <c r="H1076" i="35"/>
  <c r="H1077" i="35"/>
  <c r="H1078" i="35"/>
  <c r="H1079" i="35"/>
  <c r="H1080" i="35"/>
  <c r="H1081" i="35"/>
  <c r="H1082" i="35"/>
  <c r="H1083" i="35"/>
  <c r="H1084" i="35"/>
  <c r="H1085" i="35"/>
  <c r="H1086" i="35"/>
  <c r="H1087" i="35"/>
  <c r="H1088" i="35"/>
  <c r="H1089" i="35"/>
  <c r="H1090" i="35"/>
  <c r="H1091" i="35"/>
  <c r="H1092" i="35"/>
  <c r="H1093" i="35"/>
  <c r="H1094" i="35"/>
  <c r="H1095" i="35"/>
  <c r="H1096" i="35"/>
  <c r="H1097" i="35"/>
  <c r="H1098" i="35"/>
  <c r="H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J102" i="35"/>
  <c r="J103" i="35"/>
  <c r="J104" i="35"/>
  <c r="J105" i="35"/>
  <c r="J106" i="35"/>
  <c r="J107" i="35"/>
  <c r="J108" i="35"/>
  <c r="J109" i="35"/>
  <c r="J110" i="35"/>
  <c r="J111" i="35"/>
  <c r="J112" i="35"/>
  <c r="J113" i="35"/>
  <c r="J114" i="35"/>
  <c r="J115" i="35"/>
  <c r="J116" i="35"/>
  <c r="J117" i="35"/>
  <c r="J118" i="35"/>
  <c r="J119" i="35"/>
  <c r="J120" i="35"/>
  <c r="J121" i="35"/>
  <c r="J122" i="35"/>
  <c r="J123" i="35"/>
  <c r="J124" i="35"/>
  <c r="J125" i="35"/>
  <c r="J126" i="35"/>
  <c r="J127" i="35"/>
  <c r="J128" i="35"/>
  <c r="J129" i="35"/>
  <c r="J130" i="35"/>
  <c r="J131" i="35"/>
  <c r="J132" i="35"/>
  <c r="J133" i="35"/>
  <c r="J134" i="35"/>
  <c r="J135" i="35"/>
  <c r="J136" i="35"/>
  <c r="J137" i="35"/>
  <c r="J138" i="35"/>
  <c r="J139" i="35"/>
  <c r="J140" i="35"/>
  <c r="J141" i="35"/>
  <c r="J142" i="35"/>
  <c r="J143" i="35"/>
  <c r="J144" i="35"/>
  <c r="J145" i="35"/>
  <c r="J146" i="35"/>
  <c r="J147" i="35"/>
  <c r="J148" i="35"/>
  <c r="J149" i="35"/>
  <c r="J150" i="35"/>
  <c r="J151" i="35"/>
  <c r="J152" i="35"/>
  <c r="J153" i="35"/>
  <c r="J154" i="35"/>
  <c r="J155" i="35"/>
  <c r="J156" i="35"/>
  <c r="J157" i="35"/>
  <c r="J158" i="35"/>
  <c r="J159" i="35"/>
  <c r="J160" i="35"/>
  <c r="J161" i="35"/>
  <c r="J162" i="35"/>
  <c r="J163" i="35"/>
  <c r="J164" i="35"/>
  <c r="J165" i="35"/>
  <c r="J166" i="35"/>
  <c r="J167" i="35"/>
  <c r="J168" i="35"/>
  <c r="J169" i="35"/>
  <c r="J170" i="35"/>
  <c r="J171" i="35"/>
  <c r="J172" i="35"/>
  <c r="J173" i="35"/>
  <c r="J174" i="35"/>
  <c r="J175" i="35"/>
  <c r="J176" i="35"/>
  <c r="J177" i="35"/>
  <c r="J178" i="35"/>
  <c r="J179" i="35"/>
  <c r="J180" i="35"/>
  <c r="J181" i="35"/>
  <c r="J182" i="35"/>
  <c r="J183" i="35"/>
  <c r="J184" i="35"/>
  <c r="J185" i="35"/>
  <c r="J186" i="35"/>
  <c r="J187" i="35"/>
  <c r="J188" i="35"/>
  <c r="J189" i="35"/>
  <c r="J190" i="35"/>
  <c r="J191" i="35"/>
  <c r="J192" i="35"/>
  <c r="J193" i="35"/>
  <c r="J194" i="35"/>
  <c r="J195" i="35"/>
  <c r="J196" i="35"/>
  <c r="J197" i="35"/>
  <c r="J198" i="35"/>
  <c r="J199" i="35"/>
  <c r="J200" i="35"/>
  <c r="J201" i="35"/>
  <c r="J202" i="35"/>
  <c r="J203" i="35"/>
  <c r="J204" i="35"/>
  <c r="J205" i="35"/>
  <c r="J206" i="35"/>
  <c r="J207" i="35"/>
  <c r="J208" i="35"/>
  <c r="J209" i="35"/>
  <c r="J210" i="35"/>
  <c r="J211" i="35"/>
  <c r="J212" i="35"/>
  <c r="J213" i="35"/>
  <c r="J214" i="35"/>
  <c r="J215" i="35"/>
  <c r="J216" i="35"/>
  <c r="J217" i="35"/>
  <c r="J218" i="35"/>
  <c r="J219" i="35"/>
  <c r="J220" i="35"/>
  <c r="J221" i="35"/>
  <c r="J222" i="35"/>
  <c r="J223" i="35"/>
  <c r="J224" i="35"/>
  <c r="J225" i="35"/>
  <c r="J226" i="35"/>
  <c r="J227" i="35"/>
  <c r="J228" i="35"/>
  <c r="J229" i="35"/>
  <c r="J230" i="35"/>
  <c r="J231" i="35"/>
  <c r="J232" i="35"/>
  <c r="J233" i="35"/>
  <c r="J234" i="35"/>
  <c r="J235" i="35"/>
  <c r="J236" i="35"/>
  <c r="J237" i="35"/>
  <c r="J238" i="35"/>
  <c r="J239" i="35"/>
  <c r="J240" i="35"/>
  <c r="J241" i="35"/>
  <c r="J242" i="35"/>
  <c r="J243" i="35"/>
  <c r="J244" i="35"/>
  <c r="J245" i="35"/>
  <c r="J246" i="35"/>
  <c r="J247" i="35"/>
  <c r="J248" i="35"/>
  <c r="J249" i="35"/>
  <c r="J250" i="35"/>
  <c r="J251" i="35"/>
  <c r="J252" i="35"/>
  <c r="J253" i="35"/>
  <c r="J254" i="35"/>
  <c r="J255" i="35"/>
  <c r="J256" i="35"/>
  <c r="J257" i="35"/>
  <c r="J258" i="35"/>
  <c r="J259" i="35"/>
  <c r="J260" i="35"/>
  <c r="J261" i="35"/>
  <c r="J262" i="35"/>
  <c r="J263" i="35"/>
  <c r="J264" i="35"/>
  <c r="J265" i="35"/>
  <c r="J266" i="35"/>
  <c r="J267" i="35"/>
  <c r="J268" i="35"/>
  <c r="J269" i="35"/>
  <c r="J270" i="35"/>
  <c r="J271" i="35"/>
  <c r="J272" i="35"/>
  <c r="J273" i="35"/>
  <c r="J274" i="35"/>
  <c r="J275" i="35"/>
  <c r="J276" i="35"/>
  <c r="J277" i="35"/>
  <c r="J278" i="35"/>
  <c r="J279" i="35"/>
  <c r="J280" i="35"/>
  <c r="J281" i="35"/>
  <c r="J282" i="35"/>
  <c r="J283" i="35"/>
  <c r="J284" i="35"/>
  <c r="J285" i="35"/>
  <c r="J286" i="35"/>
  <c r="J287" i="35"/>
  <c r="J288" i="35"/>
  <c r="J289" i="35"/>
  <c r="J290" i="35"/>
  <c r="J291" i="35"/>
  <c r="J292" i="35"/>
  <c r="J293" i="35"/>
  <c r="J294" i="35"/>
  <c r="J295" i="35"/>
  <c r="J296" i="35"/>
  <c r="J297" i="35"/>
  <c r="J298" i="35"/>
  <c r="J299" i="35"/>
  <c r="J300" i="35"/>
  <c r="J301" i="35"/>
  <c r="J302" i="35"/>
  <c r="J303" i="35"/>
  <c r="J304" i="35"/>
  <c r="J305" i="35"/>
  <c r="J306" i="35"/>
  <c r="J307" i="35"/>
  <c r="J308" i="35"/>
  <c r="J309" i="35"/>
  <c r="J310" i="35"/>
  <c r="J311" i="35"/>
  <c r="J312" i="35"/>
  <c r="J313" i="35"/>
  <c r="J314" i="35"/>
  <c r="J315" i="35"/>
  <c r="J316" i="35"/>
  <c r="J317" i="35"/>
  <c r="J318" i="35"/>
  <c r="J319" i="35"/>
  <c r="J320" i="35"/>
  <c r="J321" i="35"/>
  <c r="J322" i="35"/>
  <c r="J323" i="35"/>
  <c r="J324" i="35"/>
  <c r="J325" i="35"/>
  <c r="J326" i="35"/>
  <c r="J327" i="35"/>
  <c r="J328" i="35"/>
  <c r="J329" i="35"/>
  <c r="J330" i="35"/>
  <c r="J331" i="35"/>
  <c r="J332" i="35"/>
  <c r="J333" i="35"/>
  <c r="J334" i="35"/>
  <c r="J335" i="35"/>
  <c r="J336" i="35"/>
  <c r="J337" i="35"/>
  <c r="J338" i="35"/>
  <c r="J339" i="35"/>
  <c r="J340" i="35"/>
  <c r="J341" i="35"/>
  <c r="J342" i="35"/>
  <c r="J343" i="35"/>
  <c r="J344" i="35"/>
  <c r="J345" i="35"/>
  <c r="J346" i="35"/>
  <c r="J347" i="35"/>
  <c r="J348" i="35"/>
  <c r="J349" i="35"/>
  <c r="J350" i="35"/>
  <c r="J351" i="35"/>
  <c r="J352" i="35"/>
  <c r="J353" i="35"/>
  <c r="J354" i="35"/>
  <c r="J355" i="35"/>
  <c r="J356" i="35"/>
  <c r="J357" i="35"/>
  <c r="J358" i="35"/>
  <c r="J359" i="35"/>
  <c r="J360" i="35"/>
  <c r="J361" i="35"/>
  <c r="J362" i="35"/>
  <c r="J363" i="35"/>
  <c r="J364" i="35"/>
  <c r="J365" i="35"/>
  <c r="J366" i="35"/>
  <c r="J367" i="35"/>
  <c r="J368" i="35"/>
  <c r="J369" i="35"/>
  <c r="J370" i="35"/>
  <c r="J371" i="35"/>
  <c r="J372" i="35"/>
  <c r="J373" i="35"/>
  <c r="J374" i="35"/>
  <c r="J375" i="35"/>
  <c r="J376" i="35"/>
  <c r="J377" i="35"/>
  <c r="J378" i="35"/>
  <c r="J379" i="35"/>
  <c r="J380" i="35"/>
  <c r="J381" i="35"/>
  <c r="J382" i="35"/>
  <c r="J383" i="35"/>
  <c r="J384" i="35"/>
  <c r="J385" i="35"/>
  <c r="J386" i="35"/>
  <c r="J387" i="35"/>
  <c r="J388" i="35"/>
  <c r="J389" i="35"/>
  <c r="J390" i="35"/>
  <c r="J391" i="35"/>
  <c r="J392" i="35"/>
  <c r="J393" i="35"/>
  <c r="J394" i="35"/>
  <c r="J395" i="35"/>
  <c r="J396" i="35"/>
  <c r="J397" i="35"/>
  <c r="J398" i="35"/>
  <c r="J399" i="35"/>
  <c r="J400" i="35"/>
  <c r="J401" i="35"/>
  <c r="J402" i="35"/>
  <c r="J403" i="35"/>
  <c r="J404" i="35"/>
  <c r="J405" i="35"/>
  <c r="J406" i="35"/>
  <c r="J407" i="35"/>
  <c r="J408" i="35"/>
  <c r="J409" i="35"/>
  <c r="J410" i="35"/>
  <c r="J411" i="35"/>
  <c r="J412" i="35"/>
  <c r="J413" i="35"/>
  <c r="J414" i="35"/>
  <c r="J415" i="35"/>
  <c r="J416" i="35"/>
  <c r="J417" i="35"/>
  <c r="J418" i="35"/>
  <c r="J419" i="35"/>
  <c r="J420" i="35"/>
  <c r="J421" i="35"/>
  <c r="J422" i="35"/>
  <c r="J423" i="35"/>
  <c r="J424" i="35"/>
  <c r="J425" i="35"/>
  <c r="J426" i="35"/>
  <c r="J427" i="35"/>
  <c r="J428" i="35"/>
  <c r="J429" i="35"/>
  <c r="J430" i="35"/>
  <c r="J431" i="35"/>
  <c r="J432" i="35"/>
  <c r="J433" i="35"/>
  <c r="J434" i="35"/>
  <c r="J435" i="35"/>
  <c r="J436" i="35"/>
  <c r="J437" i="35"/>
  <c r="J438" i="35"/>
  <c r="J439" i="35"/>
  <c r="J440" i="35"/>
  <c r="J441" i="35"/>
  <c r="J442" i="35"/>
  <c r="J443" i="35"/>
  <c r="J444" i="35"/>
  <c r="J445" i="35"/>
  <c r="J446" i="35"/>
  <c r="J447" i="35"/>
  <c r="J448" i="35"/>
  <c r="J449" i="35"/>
  <c r="J450" i="35"/>
  <c r="J451" i="35"/>
  <c r="J452" i="35"/>
  <c r="J453" i="35"/>
  <c r="J454" i="35"/>
  <c r="J455" i="35"/>
  <c r="J456" i="35"/>
  <c r="J457" i="35"/>
  <c r="J458" i="35"/>
  <c r="J459" i="35"/>
  <c r="J460" i="35"/>
  <c r="J461" i="35"/>
  <c r="J462" i="35"/>
  <c r="J463" i="35"/>
  <c r="J464" i="35"/>
  <c r="J465" i="35"/>
  <c r="J466" i="35"/>
  <c r="J467" i="35"/>
  <c r="J468" i="35"/>
  <c r="J469" i="35"/>
  <c r="J470" i="35"/>
  <c r="J471" i="35"/>
  <c r="J472" i="35"/>
  <c r="J473" i="35"/>
  <c r="J474" i="35"/>
  <c r="J475" i="35"/>
  <c r="J476" i="35"/>
  <c r="J477" i="35"/>
  <c r="J478" i="35"/>
  <c r="J479" i="35"/>
  <c r="J480" i="35"/>
  <c r="J481" i="35"/>
  <c r="J482" i="35"/>
  <c r="J483" i="35"/>
  <c r="J484" i="35"/>
  <c r="J485" i="35"/>
  <c r="J486" i="35"/>
  <c r="J487" i="35"/>
  <c r="J488" i="35"/>
  <c r="J489" i="35"/>
  <c r="J490" i="35"/>
  <c r="J491" i="35"/>
  <c r="J492" i="35"/>
  <c r="J493" i="35"/>
  <c r="J494" i="35"/>
  <c r="J495" i="35"/>
  <c r="J496" i="35"/>
  <c r="J497" i="35"/>
  <c r="J498" i="35"/>
  <c r="J499" i="35"/>
  <c r="J500" i="35"/>
  <c r="J501" i="35"/>
  <c r="J502" i="35"/>
  <c r="J503" i="35"/>
  <c r="J504" i="35"/>
  <c r="J505" i="35"/>
  <c r="J506" i="35"/>
  <c r="J507" i="35"/>
  <c r="J508" i="35"/>
  <c r="J509" i="35"/>
  <c r="J510" i="35"/>
  <c r="J511" i="35"/>
  <c r="J512" i="35"/>
  <c r="J513" i="35"/>
  <c r="J514" i="35"/>
  <c r="J515" i="35"/>
  <c r="J516" i="35"/>
  <c r="J517" i="35"/>
  <c r="J518" i="35"/>
  <c r="J519" i="35"/>
  <c r="J520" i="35"/>
  <c r="J521" i="35"/>
  <c r="J522" i="35"/>
  <c r="J523" i="35"/>
  <c r="J524" i="35"/>
  <c r="J525" i="35"/>
  <c r="J526" i="35"/>
  <c r="J527" i="35"/>
  <c r="J528" i="35"/>
  <c r="J529" i="35"/>
  <c r="J530" i="35"/>
  <c r="J531" i="35"/>
  <c r="J532" i="35"/>
  <c r="J533" i="35"/>
  <c r="J534" i="35"/>
  <c r="J535" i="35"/>
  <c r="J536" i="35"/>
  <c r="J537" i="35"/>
  <c r="J538" i="35"/>
  <c r="J539" i="35"/>
  <c r="J540" i="35"/>
  <c r="J541" i="35"/>
  <c r="J542" i="35"/>
  <c r="J543" i="35"/>
  <c r="J544" i="35"/>
  <c r="J545" i="35"/>
  <c r="J546" i="35"/>
  <c r="J547" i="35"/>
  <c r="J548" i="35"/>
  <c r="J549" i="35"/>
  <c r="J550" i="35"/>
  <c r="J551" i="35"/>
  <c r="J552" i="35"/>
  <c r="J553" i="35"/>
  <c r="J554" i="35"/>
  <c r="J555" i="35"/>
  <c r="J556" i="35"/>
  <c r="J557" i="35"/>
  <c r="J558" i="35"/>
  <c r="J559" i="35"/>
  <c r="J560" i="35"/>
  <c r="J561" i="35"/>
  <c r="J562" i="35"/>
  <c r="J563" i="35"/>
  <c r="J564" i="35"/>
  <c r="J565" i="35"/>
  <c r="J566" i="35"/>
  <c r="J567" i="35"/>
  <c r="J568" i="35"/>
  <c r="J569" i="35"/>
  <c r="J570" i="35"/>
  <c r="J571" i="35"/>
  <c r="J572" i="35"/>
  <c r="J573" i="35"/>
  <c r="J574" i="35"/>
  <c r="J575" i="35"/>
  <c r="J576" i="35"/>
  <c r="J577" i="35"/>
  <c r="J578" i="35"/>
  <c r="J579" i="35"/>
  <c r="J580" i="35"/>
  <c r="J581" i="35"/>
  <c r="J582" i="35"/>
  <c r="J583" i="35"/>
  <c r="J584" i="35"/>
  <c r="J585" i="35"/>
  <c r="J586" i="35"/>
  <c r="J587" i="35"/>
  <c r="J588" i="35"/>
  <c r="J589" i="35"/>
  <c r="J590" i="35"/>
  <c r="J591" i="35"/>
  <c r="J592" i="35"/>
  <c r="J593" i="35"/>
  <c r="J594" i="35"/>
  <c r="J595" i="35"/>
  <c r="J596" i="35"/>
  <c r="J597" i="35"/>
  <c r="J598" i="35"/>
  <c r="J599" i="35"/>
  <c r="J600" i="35"/>
  <c r="J601" i="35"/>
  <c r="J602" i="35"/>
  <c r="J603" i="35"/>
  <c r="J604" i="35"/>
  <c r="J605" i="35"/>
  <c r="J606" i="35"/>
  <c r="J607" i="35"/>
  <c r="J608" i="35"/>
  <c r="J609" i="35"/>
  <c r="J610" i="35"/>
  <c r="J611" i="35"/>
  <c r="J612" i="35"/>
  <c r="J613" i="35"/>
  <c r="J614" i="35"/>
  <c r="J615" i="35"/>
  <c r="J616" i="35"/>
  <c r="J617" i="35"/>
  <c r="J618" i="35"/>
  <c r="J619" i="35"/>
  <c r="J620" i="35"/>
  <c r="J621" i="35"/>
  <c r="J622" i="35"/>
  <c r="J623" i="35"/>
  <c r="J624" i="35"/>
  <c r="J625" i="35"/>
  <c r="J626" i="35"/>
  <c r="J627" i="35"/>
  <c r="J628" i="35"/>
  <c r="J629" i="35"/>
  <c r="J630" i="35"/>
  <c r="J631" i="35"/>
  <c r="J632" i="35"/>
  <c r="J633" i="35"/>
  <c r="J634" i="35"/>
  <c r="J635" i="35"/>
  <c r="J636" i="35"/>
  <c r="J637" i="35"/>
  <c r="J638" i="35"/>
  <c r="J639" i="35"/>
  <c r="J640" i="35"/>
  <c r="J641" i="35"/>
  <c r="J642" i="35"/>
  <c r="J643" i="35"/>
  <c r="J644" i="35"/>
  <c r="J645" i="35"/>
  <c r="J646" i="35"/>
  <c r="J647" i="35"/>
  <c r="J648" i="35"/>
  <c r="J649" i="35"/>
  <c r="J650" i="35"/>
  <c r="J651" i="35"/>
  <c r="J652" i="35"/>
  <c r="J653" i="35"/>
  <c r="J654" i="35"/>
  <c r="J655" i="35"/>
  <c r="J656" i="35"/>
  <c r="J657" i="35"/>
  <c r="J658" i="35"/>
  <c r="J659" i="35"/>
  <c r="J660" i="35"/>
  <c r="J661" i="35"/>
  <c r="J662" i="35"/>
  <c r="J663" i="35"/>
  <c r="J664" i="35"/>
  <c r="J665" i="35"/>
  <c r="J666" i="35"/>
  <c r="J667" i="35"/>
  <c r="J668" i="35"/>
  <c r="J669" i="35"/>
  <c r="J670" i="35"/>
  <c r="J671" i="35"/>
  <c r="J672" i="35"/>
  <c r="J673" i="35"/>
  <c r="J674" i="35"/>
  <c r="J675" i="35"/>
  <c r="J676" i="35"/>
  <c r="J677" i="35"/>
  <c r="J678" i="35"/>
  <c r="J679" i="35"/>
  <c r="J680" i="35"/>
  <c r="J681" i="35"/>
  <c r="J682" i="35"/>
  <c r="J683" i="35"/>
  <c r="J684" i="35"/>
  <c r="J685" i="35"/>
  <c r="J686" i="35"/>
  <c r="J687" i="35"/>
  <c r="J688" i="35"/>
  <c r="J689" i="35"/>
  <c r="J690" i="35"/>
  <c r="J691" i="35"/>
  <c r="J692" i="35"/>
  <c r="J693" i="35"/>
  <c r="J694" i="35"/>
  <c r="J695" i="35"/>
  <c r="J696" i="35"/>
  <c r="J697" i="35"/>
  <c r="J698" i="35"/>
  <c r="J699" i="35"/>
  <c r="J700" i="35"/>
  <c r="J701" i="35"/>
  <c r="J702" i="35"/>
  <c r="J703" i="35"/>
  <c r="J704" i="35"/>
  <c r="J705" i="35"/>
  <c r="J706" i="35"/>
  <c r="J707" i="35"/>
  <c r="J708" i="35"/>
  <c r="J709" i="35"/>
  <c r="J710" i="35"/>
  <c r="J711" i="35"/>
  <c r="J712" i="35"/>
  <c r="J713" i="35"/>
  <c r="J714" i="35"/>
  <c r="J715" i="35"/>
  <c r="J716" i="35"/>
  <c r="J717" i="35"/>
  <c r="J718" i="35"/>
  <c r="J719" i="35"/>
  <c r="J720" i="35"/>
  <c r="J721" i="35"/>
  <c r="J722" i="35"/>
  <c r="J723" i="35"/>
  <c r="J724" i="35"/>
  <c r="J725" i="35"/>
  <c r="J726" i="35"/>
  <c r="J727" i="35"/>
  <c r="J728" i="35"/>
  <c r="J729" i="35"/>
  <c r="J730" i="35"/>
  <c r="J731" i="35"/>
  <c r="J732" i="35"/>
  <c r="J733" i="35"/>
  <c r="J734" i="35"/>
  <c r="J735" i="35"/>
  <c r="J736" i="35"/>
  <c r="J737" i="35"/>
  <c r="J738" i="35"/>
  <c r="J739" i="35"/>
  <c r="J740" i="35"/>
  <c r="J741" i="35"/>
  <c r="J742" i="35"/>
  <c r="J743" i="35"/>
  <c r="J744" i="35"/>
  <c r="J745" i="35"/>
  <c r="J746" i="35"/>
  <c r="J747" i="35"/>
  <c r="J748" i="35"/>
  <c r="J749" i="35"/>
  <c r="J750" i="35"/>
  <c r="J751" i="35"/>
  <c r="J752" i="35"/>
  <c r="J753" i="35"/>
  <c r="J754" i="35"/>
  <c r="J755" i="35"/>
  <c r="J756" i="35"/>
  <c r="J757" i="35"/>
  <c r="J758" i="35"/>
  <c r="J759" i="35"/>
  <c r="J760" i="35"/>
  <c r="J761" i="35"/>
  <c r="J762" i="35"/>
  <c r="J763" i="35"/>
  <c r="J764" i="35"/>
  <c r="J765" i="35"/>
  <c r="J766" i="35"/>
  <c r="J767" i="35"/>
  <c r="J768" i="35"/>
  <c r="J769" i="35"/>
  <c r="J770" i="35"/>
  <c r="J771" i="35"/>
  <c r="J772" i="35"/>
  <c r="J773" i="35"/>
  <c r="J774" i="35"/>
  <c r="J775" i="35"/>
  <c r="J776" i="35"/>
  <c r="J777" i="35"/>
  <c r="J778" i="35"/>
  <c r="J779" i="35"/>
  <c r="J780" i="35"/>
  <c r="J781" i="35"/>
  <c r="J782" i="35"/>
  <c r="J783" i="35"/>
  <c r="J784" i="35"/>
  <c r="J785" i="35"/>
  <c r="J786" i="35"/>
  <c r="J787" i="35"/>
  <c r="J788" i="35"/>
  <c r="J789" i="35"/>
  <c r="J790" i="35"/>
  <c r="J791" i="35"/>
  <c r="J792" i="35"/>
  <c r="J793" i="35"/>
  <c r="J794" i="35"/>
  <c r="J795" i="35"/>
  <c r="J796" i="35"/>
  <c r="J797" i="35"/>
  <c r="J798" i="35"/>
  <c r="J799" i="35"/>
  <c r="J800" i="35"/>
  <c r="J801" i="35"/>
  <c r="J802" i="35"/>
  <c r="J803" i="35"/>
  <c r="J804" i="35"/>
  <c r="J805" i="35"/>
  <c r="J806" i="35"/>
  <c r="J807" i="35"/>
  <c r="J808" i="35"/>
  <c r="J809" i="35"/>
  <c r="J810" i="35"/>
  <c r="J811" i="35"/>
  <c r="J812" i="35"/>
  <c r="J813" i="35"/>
  <c r="J814" i="35"/>
  <c r="J815" i="35"/>
  <c r="J816" i="35"/>
  <c r="J817" i="35"/>
  <c r="J818" i="35"/>
  <c r="J819" i="35"/>
  <c r="J820" i="35"/>
  <c r="J821" i="35"/>
  <c r="J822" i="35"/>
  <c r="J823" i="35"/>
  <c r="J824" i="35"/>
  <c r="J825" i="35"/>
  <c r="J826" i="35"/>
  <c r="J827" i="35"/>
  <c r="J828" i="35"/>
  <c r="J829" i="35"/>
  <c r="J830" i="35"/>
  <c r="J831" i="35"/>
  <c r="J832" i="35"/>
  <c r="J833" i="35"/>
  <c r="J834" i="35"/>
  <c r="J835" i="35"/>
  <c r="J836" i="35"/>
  <c r="J837" i="35"/>
  <c r="J838" i="35"/>
  <c r="J839" i="35"/>
  <c r="J840" i="35"/>
  <c r="J841" i="35"/>
  <c r="J842" i="35"/>
  <c r="J843" i="35"/>
  <c r="J844" i="35"/>
  <c r="J845" i="35"/>
  <c r="J846" i="35"/>
  <c r="J847" i="35"/>
  <c r="J848" i="35"/>
  <c r="J849" i="35"/>
  <c r="J850" i="35"/>
  <c r="J851" i="35"/>
  <c r="J852" i="35"/>
  <c r="J853" i="35"/>
  <c r="J854" i="35"/>
  <c r="J855" i="35"/>
  <c r="J856" i="35"/>
  <c r="J857" i="35"/>
  <c r="J858" i="35"/>
  <c r="J859" i="35"/>
  <c r="J860" i="35"/>
  <c r="J861" i="35"/>
  <c r="J862" i="35"/>
  <c r="J863" i="35"/>
  <c r="J864" i="35"/>
  <c r="J865" i="35"/>
  <c r="J866" i="35"/>
  <c r="J867" i="35"/>
  <c r="J868" i="35"/>
  <c r="J869" i="35"/>
  <c r="J870" i="35"/>
  <c r="J871" i="35"/>
  <c r="J872" i="35"/>
  <c r="J873" i="35"/>
  <c r="J874" i="35"/>
  <c r="J875" i="35"/>
  <c r="J876" i="35"/>
  <c r="J877" i="35"/>
  <c r="J878" i="35"/>
  <c r="J879" i="35"/>
  <c r="J880" i="35"/>
  <c r="J881" i="35"/>
  <c r="J882" i="35"/>
  <c r="J883" i="35"/>
  <c r="J884" i="35"/>
  <c r="J885" i="35"/>
  <c r="J886" i="35"/>
  <c r="J887" i="35"/>
  <c r="J888" i="35"/>
  <c r="J889" i="35"/>
  <c r="J890" i="35"/>
  <c r="J891" i="35"/>
  <c r="J892" i="35"/>
  <c r="J893" i="35"/>
  <c r="J894" i="35"/>
  <c r="J895" i="35"/>
  <c r="J896" i="35"/>
  <c r="J897" i="35"/>
  <c r="J898" i="35"/>
  <c r="J899" i="35"/>
  <c r="J900" i="35"/>
  <c r="J901" i="35"/>
  <c r="J902" i="35"/>
  <c r="J903" i="35"/>
  <c r="J904" i="35"/>
  <c r="J905" i="35"/>
  <c r="J906" i="35"/>
  <c r="J907" i="35"/>
  <c r="J908" i="35"/>
  <c r="J909" i="35"/>
  <c r="J910" i="35"/>
  <c r="J911" i="35"/>
  <c r="J912" i="35"/>
  <c r="J913" i="35"/>
  <c r="J914" i="35"/>
  <c r="J915" i="35"/>
  <c r="J916" i="35"/>
  <c r="J917" i="35"/>
  <c r="J918" i="35"/>
  <c r="J919" i="35"/>
  <c r="J920" i="35"/>
  <c r="J921" i="35"/>
  <c r="J922" i="35"/>
  <c r="J923" i="35"/>
  <c r="J924" i="35"/>
  <c r="J925" i="35"/>
  <c r="J926" i="35"/>
  <c r="J927" i="35"/>
  <c r="J928" i="35"/>
  <c r="J929" i="35"/>
  <c r="J930" i="35"/>
  <c r="J931" i="35"/>
  <c r="J932" i="35"/>
  <c r="J933" i="35"/>
  <c r="J934" i="35"/>
  <c r="J935" i="35"/>
  <c r="J936" i="35"/>
  <c r="J937" i="35"/>
  <c r="J938" i="35"/>
  <c r="J939" i="35"/>
  <c r="J940" i="35"/>
  <c r="J941" i="35"/>
  <c r="J942" i="35"/>
  <c r="J943" i="35"/>
  <c r="J944" i="35"/>
  <c r="J945" i="35"/>
  <c r="J946" i="35"/>
  <c r="J947" i="35"/>
  <c r="J948" i="35"/>
  <c r="J949" i="35"/>
  <c r="J950" i="35"/>
  <c r="J951" i="35"/>
  <c r="J952" i="35"/>
  <c r="J953" i="35"/>
  <c r="J954" i="35"/>
  <c r="J955" i="35"/>
  <c r="J956" i="35"/>
  <c r="J957" i="35"/>
  <c r="J958" i="35"/>
  <c r="J959" i="35"/>
  <c r="J960" i="35"/>
  <c r="J961" i="35"/>
  <c r="J962" i="35"/>
  <c r="J963" i="35"/>
  <c r="J964" i="35"/>
  <c r="J965" i="35"/>
  <c r="J966" i="35"/>
  <c r="J967" i="35"/>
  <c r="J968" i="35"/>
  <c r="J969" i="35"/>
  <c r="J970" i="35"/>
  <c r="J971" i="35"/>
  <c r="J972" i="35"/>
  <c r="J973" i="35"/>
  <c r="J974" i="35"/>
  <c r="J975" i="35"/>
  <c r="J976" i="35"/>
  <c r="J977" i="35"/>
  <c r="J978" i="35"/>
  <c r="J979" i="35"/>
  <c r="J980" i="35"/>
  <c r="J981" i="35"/>
  <c r="J982" i="35"/>
  <c r="J983" i="35"/>
  <c r="J984" i="35"/>
  <c r="J985" i="35"/>
  <c r="J986" i="35"/>
  <c r="J987" i="35"/>
  <c r="J988" i="35"/>
  <c r="J989" i="35"/>
  <c r="J990" i="35"/>
  <c r="J991" i="35"/>
  <c r="J992" i="35"/>
  <c r="J993" i="35"/>
  <c r="J994" i="35"/>
  <c r="J995" i="35"/>
  <c r="J996" i="35"/>
  <c r="J997" i="35"/>
  <c r="J998" i="35"/>
  <c r="J999" i="35"/>
  <c r="J1000" i="35"/>
  <c r="J1001" i="35"/>
  <c r="J1002" i="35"/>
  <c r="J1003" i="35"/>
  <c r="J1004" i="35"/>
  <c r="J1005" i="35"/>
  <c r="J1006" i="35"/>
  <c r="J1007" i="35"/>
  <c r="J1008" i="35"/>
  <c r="J1009" i="35"/>
  <c r="J1010" i="35"/>
  <c r="J1011" i="35"/>
  <c r="J1012" i="35"/>
  <c r="J1013" i="35"/>
  <c r="J1014" i="35"/>
  <c r="J1015" i="35"/>
  <c r="J1016" i="35"/>
  <c r="J1017" i="35"/>
  <c r="J1018" i="35"/>
  <c r="J1019" i="35"/>
  <c r="J1020" i="35"/>
  <c r="J1021" i="35"/>
  <c r="J1022" i="35"/>
  <c r="J1023" i="35"/>
  <c r="J1024" i="35"/>
  <c r="J1025" i="35"/>
  <c r="J1026" i="35"/>
  <c r="J1027" i="35"/>
  <c r="J1028" i="35"/>
  <c r="J1029" i="35"/>
  <c r="J1030" i="35"/>
  <c r="J1031" i="35"/>
  <c r="J1032" i="35"/>
  <c r="J1033" i="35"/>
  <c r="J1034" i="35"/>
  <c r="J1035" i="35"/>
  <c r="J1036" i="35"/>
  <c r="J1037" i="35"/>
  <c r="J1038" i="35"/>
  <c r="J1039" i="35"/>
  <c r="J1040" i="35"/>
  <c r="J1041" i="35"/>
  <c r="J1042" i="35"/>
  <c r="J1043" i="35"/>
  <c r="J1044" i="35"/>
  <c r="J1045" i="35"/>
  <c r="J1046" i="35"/>
  <c r="J1047" i="35"/>
  <c r="J1048" i="35"/>
  <c r="J1049" i="35"/>
  <c r="J1050" i="35"/>
  <c r="J1051" i="35"/>
  <c r="J1052" i="35"/>
  <c r="J1053" i="35"/>
  <c r="J1054" i="35"/>
  <c r="J1055" i="35"/>
  <c r="J1056" i="35"/>
  <c r="J1057" i="35"/>
  <c r="J1058" i="35"/>
  <c r="J1059" i="35"/>
  <c r="J1060" i="35"/>
  <c r="J1061" i="35"/>
  <c r="J1062" i="35"/>
  <c r="J1063" i="35"/>
  <c r="J1064" i="35"/>
  <c r="J1065" i="35"/>
  <c r="J1066" i="35"/>
  <c r="J1067" i="35"/>
  <c r="J1068" i="35"/>
  <c r="J1069" i="35"/>
  <c r="J1070" i="35"/>
  <c r="J1071" i="35"/>
  <c r="J1072" i="35"/>
  <c r="J1073" i="35"/>
  <c r="J1074" i="35"/>
  <c r="J1075" i="35"/>
  <c r="J1076" i="35"/>
  <c r="J1077" i="35"/>
  <c r="J1078" i="35"/>
  <c r="J1079" i="35"/>
  <c r="J1080" i="35"/>
  <c r="J1081" i="35"/>
  <c r="J1082" i="35"/>
  <c r="J1083" i="35"/>
  <c r="J1084" i="35"/>
  <c r="J1085" i="35"/>
  <c r="J1086" i="35"/>
  <c r="J1087" i="35"/>
  <c r="J1088" i="35"/>
  <c r="J1089" i="35"/>
  <c r="J1090" i="35"/>
  <c r="J1091" i="35"/>
  <c r="J1092" i="35"/>
  <c r="J1093" i="35"/>
  <c r="J1094" i="35"/>
  <c r="J1095" i="35"/>
  <c r="J1096" i="35"/>
  <c r="J1097" i="35"/>
  <c r="J1098" i="35"/>
  <c r="J2" i="35"/>
  <c r="X13" i="33"/>
  <c r="X14" i="33"/>
  <c r="X3" i="33"/>
  <c r="X4" i="33"/>
  <c r="X5" i="33"/>
  <c r="V13" i="33"/>
  <c r="W13" i="33"/>
  <c r="V14" i="33"/>
  <c r="W14" i="33"/>
  <c r="V3" i="33"/>
  <c r="W3" i="33"/>
  <c r="V4" i="33"/>
  <c r="W4" i="33"/>
  <c r="D1015" i="33"/>
  <c r="C1015" i="33"/>
  <c r="D1014" i="33"/>
  <c r="C1014" i="33"/>
  <c r="D1013" i="33"/>
  <c r="C1013" i="33"/>
  <c r="D1012" i="33"/>
  <c r="C1012" i="33"/>
  <c r="D1011" i="33"/>
  <c r="C1011" i="33"/>
  <c r="D1010" i="33"/>
  <c r="C1010" i="33"/>
  <c r="D1009" i="33"/>
  <c r="C1009" i="33"/>
  <c r="D1008" i="33"/>
  <c r="C1008" i="33"/>
  <c r="D1007" i="33"/>
  <c r="C1007" i="33"/>
  <c r="D1006" i="33"/>
  <c r="C1006" i="33"/>
  <c r="D1005" i="33"/>
  <c r="C1005" i="33"/>
  <c r="D1004" i="33"/>
  <c r="C1004" i="33"/>
  <c r="D1003" i="33"/>
  <c r="C1003" i="33"/>
  <c r="D1002" i="33"/>
  <c r="C1002" i="33"/>
  <c r="D1001" i="33"/>
  <c r="C1001" i="33"/>
  <c r="D1000" i="33"/>
  <c r="C1000" i="33"/>
  <c r="D999" i="33"/>
  <c r="C999" i="33"/>
  <c r="D998" i="33"/>
  <c r="C998" i="33"/>
  <c r="D997" i="33"/>
  <c r="C997" i="33"/>
  <c r="D996" i="33"/>
  <c r="C996" i="33"/>
  <c r="D995" i="33"/>
  <c r="C995" i="33"/>
  <c r="D994" i="33"/>
  <c r="C994" i="33"/>
  <c r="D993" i="33"/>
  <c r="C993" i="33"/>
  <c r="D992" i="33"/>
  <c r="C992" i="33"/>
  <c r="D991" i="33"/>
  <c r="C991" i="33"/>
  <c r="D990" i="33"/>
  <c r="C990" i="33"/>
  <c r="D989" i="33"/>
  <c r="C989" i="33"/>
  <c r="D988" i="33"/>
  <c r="C988" i="33"/>
  <c r="D987" i="33"/>
  <c r="C987" i="33"/>
  <c r="D986" i="33"/>
  <c r="C986" i="33"/>
  <c r="D985" i="33"/>
  <c r="C985" i="33"/>
  <c r="D984" i="33"/>
  <c r="C984" i="33"/>
  <c r="D983" i="33"/>
  <c r="C983" i="33"/>
  <c r="D982" i="33"/>
  <c r="C982" i="33"/>
  <c r="D981" i="33"/>
  <c r="C981" i="33"/>
  <c r="D980" i="33"/>
  <c r="C980" i="33"/>
  <c r="D979" i="33"/>
  <c r="C979" i="33"/>
  <c r="D978" i="33"/>
  <c r="C978" i="33"/>
  <c r="D977" i="33"/>
  <c r="C977" i="33"/>
  <c r="D976" i="33"/>
  <c r="C976" i="33"/>
  <c r="D975" i="33"/>
  <c r="C975" i="33"/>
  <c r="D974" i="33"/>
  <c r="C974" i="33"/>
  <c r="D973" i="33"/>
  <c r="C973" i="33"/>
  <c r="D972" i="33"/>
  <c r="C972" i="33"/>
  <c r="D971" i="33"/>
  <c r="C971" i="33"/>
  <c r="D970" i="33"/>
  <c r="C970" i="33"/>
  <c r="D969" i="33"/>
  <c r="C969" i="33"/>
  <c r="D968" i="33"/>
  <c r="C968" i="33"/>
  <c r="D967" i="33"/>
  <c r="C967" i="33"/>
  <c r="D966" i="33"/>
  <c r="C966" i="33"/>
  <c r="D965" i="33"/>
  <c r="C965" i="33"/>
  <c r="D964" i="33"/>
  <c r="C964" i="33"/>
  <c r="D963" i="33"/>
  <c r="C963" i="33"/>
  <c r="D962" i="33"/>
  <c r="C962" i="33"/>
  <c r="D961" i="33"/>
  <c r="C961" i="33"/>
  <c r="D960" i="33"/>
  <c r="C960" i="33"/>
  <c r="D959" i="33"/>
  <c r="C959" i="33"/>
  <c r="D958" i="33"/>
  <c r="C958" i="33"/>
  <c r="D957" i="33"/>
  <c r="C957" i="33"/>
  <c r="D956" i="33"/>
  <c r="C956" i="33"/>
  <c r="D955" i="33"/>
  <c r="C955" i="33"/>
  <c r="D954" i="33"/>
  <c r="C954" i="33"/>
  <c r="D953" i="33"/>
  <c r="C953" i="33"/>
  <c r="D952" i="33"/>
  <c r="C952" i="33"/>
  <c r="D951" i="33"/>
  <c r="C951" i="33"/>
  <c r="D950" i="33"/>
  <c r="C950" i="33"/>
  <c r="D949" i="33"/>
  <c r="C949" i="33"/>
  <c r="D948" i="33"/>
  <c r="C948" i="33"/>
  <c r="D947" i="33"/>
  <c r="C947" i="33"/>
  <c r="D946" i="33"/>
  <c r="C946" i="33"/>
  <c r="D945" i="33"/>
  <c r="C945" i="33"/>
  <c r="D944" i="33"/>
  <c r="C944" i="33"/>
  <c r="D943" i="33"/>
  <c r="C943" i="33"/>
  <c r="D942" i="33"/>
  <c r="C942" i="33"/>
  <c r="D941" i="33"/>
  <c r="C941" i="33"/>
  <c r="D940" i="33"/>
  <c r="C940" i="33"/>
  <c r="D939" i="33"/>
  <c r="C939" i="33"/>
  <c r="D938" i="33"/>
  <c r="C938" i="33"/>
  <c r="D937" i="33"/>
  <c r="C937" i="33"/>
  <c r="D936" i="33"/>
  <c r="C936" i="33"/>
  <c r="D935" i="33"/>
  <c r="C935" i="33"/>
  <c r="D934" i="33"/>
  <c r="C934" i="33"/>
  <c r="D933" i="33"/>
  <c r="C933" i="33"/>
  <c r="D932" i="33"/>
  <c r="C932" i="33"/>
  <c r="D931" i="33"/>
  <c r="C931" i="33"/>
  <c r="D930" i="33"/>
  <c r="C930" i="33"/>
  <c r="D929" i="33"/>
  <c r="C929" i="33"/>
  <c r="D928" i="33"/>
  <c r="C928" i="33"/>
  <c r="D927" i="33"/>
  <c r="C927" i="33"/>
  <c r="D926" i="33"/>
  <c r="C926" i="33"/>
  <c r="D925" i="33"/>
  <c r="C925" i="33"/>
  <c r="D924" i="33"/>
  <c r="C924" i="33"/>
  <c r="D923" i="33"/>
  <c r="C923" i="33"/>
  <c r="D922" i="33"/>
  <c r="C922" i="33"/>
  <c r="D921" i="33"/>
  <c r="C921" i="33"/>
  <c r="D920" i="33"/>
  <c r="C920" i="33"/>
  <c r="D919" i="33"/>
  <c r="C919" i="33"/>
  <c r="D918" i="33"/>
  <c r="C918" i="33"/>
  <c r="D917" i="33"/>
  <c r="C917" i="33"/>
  <c r="D916" i="33"/>
  <c r="C916" i="33"/>
  <c r="D915" i="33"/>
  <c r="C915" i="33"/>
  <c r="D914" i="33"/>
  <c r="C914" i="33"/>
  <c r="D913" i="33"/>
  <c r="C913" i="33"/>
  <c r="D912" i="33"/>
  <c r="C912" i="33"/>
  <c r="D911" i="33"/>
  <c r="C911" i="33"/>
  <c r="D910" i="33"/>
  <c r="C910" i="33"/>
  <c r="D909" i="33"/>
  <c r="C909" i="33"/>
  <c r="D908" i="33"/>
  <c r="C908" i="33"/>
  <c r="D907" i="33"/>
  <c r="C907" i="33"/>
  <c r="D906" i="33"/>
  <c r="C906" i="33"/>
  <c r="D905" i="33"/>
  <c r="C905" i="33"/>
  <c r="D904" i="33"/>
  <c r="C904" i="33"/>
  <c r="D903" i="33"/>
  <c r="C903" i="33"/>
  <c r="D902" i="33"/>
  <c r="C902" i="33"/>
  <c r="D901" i="33"/>
  <c r="C901" i="33"/>
  <c r="D900" i="33"/>
  <c r="C900" i="33"/>
  <c r="D899" i="33"/>
  <c r="C899" i="33"/>
  <c r="D898" i="33"/>
  <c r="C898" i="33"/>
  <c r="D897" i="33"/>
  <c r="C897" i="33"/>
  <c r="D896" i="33"/>
  <c r="C896" i="33"/>
  <c r="D895" i="33"/>
  <c r="C895" i="33"/>
  <c r="D894" i="33"/>
  <c r="C894" i="33"/>
  <c r="D893" i="33"/>
  <c r="C893" i="33"/>
  <c r="D892" i="33"/>
  <c r="C892" i="33"/>
  <c r="D891" i="33"/>
  <c r="C891" i="33"/>
  <c r="D890" i="33"/>
  <c r="C890" i="33"/>
  <c r="D889" i="33"/>
  <c r="C889" i="33"/>
  <c r="D888" i="33"/>
  <c r="C888" i="33"/>
  <c r="D887" i="33"/>
  <c r="C887" i="33"/>
  <c r="D886" i="33"/>
  <c r="C886" i="33"/>
  <c r="D885" i="33"/>
  <c r="C885" i="33"/>
  <c r="D884" i="33"/>
  <c r="C884" i="33"/>
  <c r="D883" i="33"/>
  <c r="C883" i="33"/>
  <c r="D882" i="33"/>
  <c r="C882" i="33"/>
  <c r="D881" i="33"/>
  <c r="C881" i="33"/>
  <c r="D880" i="33"/>
  <c r="C880" i="33"/>
  <c r="D879" i="33"/>
  <c r="C879" i="33"/>
  <c r="D878" i="33"/>
  <c r="C878" i="33"/>
  <c r="D877" i="33"/>
  <c r="C877" i="33"/>
  <c r="D876" i="33"/>
  <c r="C876" i="33"/>
  <c r="D875" i="33"/>
  <c r="C875" i="33"/>
  <c r="D874" i="33"/>
  <c r="C874" i="33"/>
  <c r="D873" i="33"/>
  <c r="C873" i="33"/>
  <c r="D872" i="33"/>
  <c r="C872" i="33"/>
  <c r="D871" i="33"/>
  <c r="C871" i="33"/>
  <c r="D870" i="33"/>
  <c r="C870" i="33"/>
  <c r="D869" i="33"/>
  <c r="C869" i="33"/>
  <c r="D868" i="33"/>
  <c r="C868" i="33"/>
  <c r="D867" i="33"/>
  <c r="C867" i="33"/>
  <c r="D866" i="33"/>
  <c r="C866" i="33"/>
  <c r="D865" i="33"/>
  <c r="C865" i="33"/>
  <c r="D864" i="33"/>
  <c r="C864" i="33"/>
  <c r="D863" i="33"/>
  <c r="C863" i="33"/>
  <c r="D862" i="33"/>
  <c r="C862" i="33"/>
  <c r="D861" i="33"/>
  <c r="C861" i="33"/>
  <c r="D860" i="33"/>
  <c r="C860" i="33"/>
  <c r="D859" i="33"/>
  <c r="C859" i="33"/>
  <c r="D858" i="33"/>
  <c r="C858" i="33"/>
  <c r="D857" i="33"/>
  <c r="C857" i="33"/>
  <c r="D856" i="33"/>
  <c r="C856" i="33"/>
  <c r="D855" i="33"/>
  <c r="C855" i="33"/>
  <c r="D854" i="33"/>
  <c r="C854" i="33"/>
  <c r="D853" i="33"/>
  <c r="C853" i="33"/>
  <c r="D852" i="33"/>
  <c r="C852" i="33"/>
  <c r="D851" i="33"/>
  <c r="C851" i="33"/>
  <c r="D850" i="33"/>
  <c r="C850" i="33"/>
  <c r="D849" i="33"/>
  <c r="C849" i="33"/>
  <c r="D848" i="33"/>
  <c r="C848" i="33"/>
  <c r="D847" i="33"/>
  <c r="C847" i="33"/>
  <c r="D846" i="33"/>
  <c r="C846" i="33"/>
  <c r="D845" i="33"/>
  <c r="C845" i="33"/>
  <c r="D844" i="33"/>
  <c r="C844" i="33"/>
  <c r="D843" i="33"/>
  <c r="C843" i="33"/>
  <c r="D842" i="33"/>
  <c r="C842" i="33"/>
  <c r="D841" i="33"/>
  <c r="C841" i="33"/>
  <c r="D840" i="33"/>
  <c r="C840" i="33"/>
  <c r="D839" i="33"/>
  <c r="C839" i="33"/>
  <c r="D838" i="33"/>
  <c r="C838" i="33"/>
  <c r="D837" i="33"/>
  <c r="C837" i="33"/>
  <c r="D836" i="33"/>
  <c r="C836" i="33"/>
  <c r="D835" i="33"/>
  <c r="C835" i="33"/>
  <c r="D834" i="33"/>
  <c r="C834" i="33"/>
  <c r="D833" i="33"/>
  <c r="C833" i="33"/>
  <c r="D832" i="33"/>
  <c r="C832" i="33"/>
  <c r="D831" i="33"/>
  <c r="C831" i="33"/>
  <c r="D830" i="33"/>
  <c r="C830" i="33"/>
  <c r="D829" i="33"/>
  <c r="C829" i="33"/>
  <c r="D828" i="33"/>
  <c r="C828" i="33"/>
  <c r="D827" i="33"/>
  <c r="C827" i="33"/>
  <c r="D826" i="33"/>
  <c r="C826" i="33"/>
  <c r="D825" i="33"/>
  <c r="C825" i="33"/>
  <c r="D824" i="33"/>
  <c r="C824" i="33"/>
  <c r="D823" i="33"/>
  <c r="C823" i="33"/>
  <c r="D822" i="33"/>
  <c r="C822" i="33"/>
  <c r="D821" i="33"/>
  <c r="C821" i="33"/>
  <c r="D820" i="33"/>
  <c r="C820" i="33"/>
  <c r="D819" i="33"/>
  <c r="C819" i="33"/>
  <c r="D818" i="33"/>
  <c r="C818" i="33"/>
  <c r="D817" i="33"/>
  <c r="C817" i="33"/>
  <c r="D816" i="33"/>
  <c r="C816" i="33"/>
  <c r="D815" i="33"/>
  <c r="C815" i="33"/>
  <c r="D814" i="33"/>
  <c r="C814" i="33"/>
  <c r="D813" i="33"/>
  <c r="C813" i="33"/>
  <c r="D812" i="33"/>
  <c r="C812" i="33"/>
  <c r="D811" i="33"/>
  <c r="C811" i="33"/>
  <c r="D810" i="33"/>
  <c r="C810" i="33"/>
  <c r="D809" i="33"/>
  <c r="C809" i="33"/>
  <c r="D808" i="33"/>
  <c r="C808" i="33"/>
  <c r="D807" i="33"/>
  <c r="C807" i="33"/>
  <c r="D806" i="33"/>
  <c r="C806" i="33"/>
  <c r="D805" i="33"/>
  <c r="C805" i="33"/>
  <c r="D804" i="33"/>
  <c r="C804" i="33"/>
  <c r="D803" i="33"/>
  <c r="C803" i="33"/>
  <c r="D802" i="33"/>
  <c r="C802" i="33"/>
  <c r="D801" i="33"/>
  <c r="C801" i="33"/>
  <c r="D800" i="33"/>
  <c r="C800" i="33"/>
  <c r="D799" i="33"/>
  <c r="C799" i="33"/>
  <c r="D798" i="33"/>
  <c r="C798" i="33"/>
  <c r="D797" i="33"/>
  <c r="C797" i="33"/>
  <c r="D796" i="33"/>
  <c r="C796" i="33"/>
  <c r="D795" i="33"/>
  <c r="C795" i="33"/>
  <c r="D794" i="33"/>
  <c r="C794" i="33"/>
  <c r="D793" i="33"/>
  <c r="C793" i="33"/>
  <c r="D792" i="33"/>
  <c r="C792" i="33"/>
  <c r="D791" i="33"/>
  <c r="C791" i="33"/>
  <c r="D790" i="33"/>
  <c r="C790" i="33"/>
  <c r="D789" i="33"/>
  <c r="C789" i="33"/>
  <c r="D788" i="33"/>
  <c r="C788" i="33"/>
  <c r="D787" i="33"/>
  <c r="C787" i="33"/>
  <c r="D786" i="33"/>
  <c r="C786" i="33"/>
  <c r="D785" i="33"/>
  <c r="C785" i="33"/>
  <c r="D784" i="33"/>
  <c r="C784" i="33"/>
  <c r="D783" i="33"/>
  <c r="C783" i="33"/>
  <c r="D782" i="33"/>
  <c r="C782" i="33"/>
  <c r="D781" i="33"/>
  <c r="C781" i="33"/>
  <c r="D780" i="33"/>
  <c r="C780" i="33"/>
  <c r="D779" i="33"/>
  <c r="C779" i="33"/>
  <c r="D778" i="33"/>
  <c r="C778" i="33"/>
  <c r="D777" i="33"/>
  <c r="C777" i="33"/>
  <c r="D776" i="33"/>
  <c r="C776" i="33"/>
  <c r="D775" i="33"/>
  <c r="C775" i="33"/>
  <c r="D774" i="33"/>
  <c r="C774" i="33"/>
  <c r="D773" i="33"/>
  <c r="C773" i="33"/>
  <c r="D772" i="33"/>
  <c r="C772" i="33"/>
  <c r="D771" i="33"/>
  <c r="C771" i="33"/>
  <c r="D770" i="33"/>
  <c r="C770" i="33"/>
  <c r="D769" i="33"/>
  <c r="C769" i="33"/>
  <c r="D768" i="33"/>
  <c r="C768" i="33"/>
  <c r="D767" i="33"/>
  <c r="C767" i="33"/>
  <c r="D766" i="33"/>
  <c r="C766" i="33"/>
  <c r="D765" i="33"/>
  <c r="C765" i="33"/>
  <c r="D764" i="33"/>
  <c r="C764" i="33"/>
  <c r="D763" i="33"/>
  <c r="C763" i="33"/>
  <c r="D762" i="33"/>
  <c r="C762" i="33"/>
  <c r="D761" i="33"/>
  <c r="C761" i="33"/>
  <c r="D760" i="33"/>
  <c r="C760" i="33"/>
  <c r="D759" i="33"/>
  <c r="C759" i="33"/>
  <c r="D758" i="33"/>
  <c r="C758" i="33"/>
  <c r="D757" i="33"/>
  <c r="C757" i="33"/>
  <c r="D756" i="33"/>
  <c r="C756" i="33"/>
  <c r="D755" i="33"/>
  <c r="C755" i="33"/>
  <c r="D754" i="33"/>
  <c r="C754" i="33"/>
  <c r="D753" i="33"/>
  <c r="C753" i="33"/>
  <c r="D752" i="33"/>
  <c r="C752" i="33"/>
  <c r="D751" i="33"/>
  <c r="C751" i="33"/>
  <c r="D750" i="33"/>
  <c r="C750" i="33"/>
  <c r="D749" i="33"/>
  <c r="C749" i="33"/>
  <c r="D748" i="33"/>
  <c r="C748" i="33"/>
  <c r="D747" i="33"/>
  <c r="C747" i="33"/>
  <c r="D746" i="33"/>
  <c r="C746" i="33"/>
  <c r="D745" i="33"/>
  <c r="C745" i="33"/>
  <c r="D744" i="33"/>
  <c r="C744" i="33"/>
  <c r="D743" i="33"/>
  <c r="C743" i="33"/>
  <c r="D742" i="33"/>
  <c r="C742" i="33"/>
  <c r="D741" i="33"/>
  <c r="C741" i="33"/>
  <c r="D740" i="33"/>
  <c r="C740" i="33"/>
  <c r="D739" i="33"/>
  <c r="C739" i="33"/>
  <c r="D738" i="33"/>
  <c r="C738" i="33"/>
  <c r="D737" i="33"/>
  <c r="C737" i="33"/>
  <c r="D736" i="33"/>
  <c r="C736" i="33"/>
  <c r="D735" i="33"/>
  <c r="C735" i="33"/>
  <c r="D734" i="33"/>
  <c r="C734" i="33"/>
  <c r="D733" i="33"/>
  <c r="C733" i="33"/>
  <c r="D732" i="33"/>
  <c r="C732" i="33"/>
  <c r="D731" i="33"/>
  <c r="C731" i="33"/>
  <c r="D730" i="33"/>
  <c r="C730" i="33"/>
  <c r="D729" i="33"/>
  <c r="C729" i="33"/>
  <c r="D728" i="33"/>
  <c r="C728" i="33"/>
  <c r="D727" i="33"/>
  <c r="C727" i="33"/>
  <c r="D726" i="33"/>
  <c r="C726" i="33"/>
  <c r="D725" i="33"/>
  <c r="C725" i="33"/>
  <c r="D724" i="33"/>
  <c r="C724" i="33"/>
  <c r="D723" i="33"/>
  <c r="C723" i="33"/>
  <c r="D722" i="33"/>
  <c r="C722" i="33"/>
  <c r="D721" i="33"/>
  <c r="C721" i="33"/>
  <c r="D720" i="33"/>
  <c r="C720" i="33"/>
  <c r="D719" i="33"/>
  <c r="C719" i="33"/>
  <c r="D718" i="33"/>
  <c r="C718" i="33"/>
  <c r="D717" i="33"/>
  <c r="C717" i="33"/>
  <c r="D716" i="33"/>
  <c r="C716" i="33"/>
  <c r="D715" i="33"/>
  <c r="C715" i="33"/>
  <c r="D714" i="33"/>
  <c r="C714" i="33"/>
  <c r="D713" i="33"/>
  <c r="C713" i="33"/>
  <c r="D712" i="33"/>
  <c r="C712" i="33"/>
  <c r="D711" i="33"/>
  <c r="C711" i="33"/>
  <c r="D710" i="33"/>
  <c r="C710" i="33"/>
  <c r="D709" i="33"/>
  <c r="C709" i="33"/>
  <c r="D708" i="33"/>
  <c r="C708" i="33"/>
  <c r="D707" i="33"/>
  <c r="C707" i="33"/>
  <c r="D706" i="33"/>
  <c r="C706" i="33"/>
  <c r="D705" i="33"/>
  <c r="C705" i="33"/>
  <c r="D704" i="33"/>
  <c r="C704" i="33"/>
  <c r="D703" i="33"/>
  <c r="C703" i="33"/>
  <c r="D702" i="33"/>
  <c r="C702" i="33"/>
  <c r="D701" i="33"/>
  <c r="C701" i="33"/>
  <c r="D700" i="33"/>
  <c r="C700" i="33"/>
  <c r="D699" i="33"/>
  <c r="C699" i="33"/>
  <c r="D698" i="33"/>
  <c r="C698" i="33"/>
  <c r="D697" i="33"/>
  <c r="C697" i="33"/>
  <c r="D696" i="33"/>
  <c r="C696" i="33"/>
  <c r="D695" i="33"/>
  <c r="C695" i="33"/>
  <c r="D694" i="33"/>
  <c r="C694" i="33"/>
  <c r="D693" i="33"/>
  <c r="C693" i="33"/>
  <c r="D692" i="33"/>
  <c r="C692" i="33"/>
  <c r="D691" i="33"/>
  <c r="C691" i="33"/>
  <c r="D690" i="33"/>
  <c r="C690" i="33"/>
  <c r="D689" i="33"/>
  <c r="C689" i="33"/>
  <c r="D688" i="33"/>
  <c r="C688" i="33"/>
  <c r="D687" i="33"/>
  <c r="C687" i="33"/>
  <c r="D686" i="33"/>
  <c r="C686" i="33"/>
  <c r="D685" i="33"/>
  <c r="C685" i="33"/>
  <c r="D684" i="33"/>
  <c r="C684" i="33"/>
  <c r="D683" i="33"/>
  <c r="C683" i="33"/>
  <c r="D682" i="33"/>
  <c r="C682" i="33"/>
  <c r="D681" i="33"/>
  <c r="C681" i="33"/>
  <c r="D680" i="33"/>
  <c r="C680" i="33"/>
  <c r="D679" i="33"/>
  <c r="C679" i="33"/>
  <c r="D678" i="33"/>
  <c r="C678" i="33"/>
  <c r="D677" i="33"/>
  <c r="C677" i="33"/>
  <c r="D676" i="33"/>
  <c r="C676" i="33"/>
  <c r="D675" i="33"/>
  <c r="C675" i="33"/>
  <c r="D674" i="33"/>
  <c r="C674" i="33"/>
  <c r="D673" i="33"/>
  <c r="C673" i="33"/>
  <c r="D672" i="33"/>
  <c r="C672" i="33"/>
  <c r="D671" i="33"/>
  <c r="C671" i="33"/>
  <c r="D670" i="33"/>
  <c r="C670" i="33"/>
  <c r="D669" i="33"/>
  <c r="C669" i="33"/>
  <c r="D668" i="33"/>
  <c r="C668" i="33"/>
  <c r="D667" i="33"/>
  <c r="C667" i="33"/>
  <c r="D666" i="33"/>
  <c r="C666" i="33"/>
  <c r="D665" i="33"/>
  <c r="C665" i="33"/>
  <c r="D664" i="33"/>
  <c r="C664" i="33"/>
  <c r="D663" i="33"/>
  <c r="C663" i="33"/>
  <c r="D662" i="33"/>
  <c r="C662" i="33"/>
  <c r="D661" i="33"/>
  <c r="C661" i="33"/>
  <c r="D660" i="33"/>
  <c r="C660" i="33"/>
  <c r="D659" i="33"/>
  <c r="C659" i="33"/>
  <c r="D658" i="33"/>
  <c r="C658" i="33"/>
  <c r="D657" i="33"/>
  <c r="C657" i="33"/>
  <c r="D656" i="33"/>
  <c r="C656" i="33"/>
  <c r="D655" i="33"/>
  <c r="C655" i="33"/>
  <c r="D654" i="33"/>
  <c r="C654" i="33"/>
  <c r="D653" i="33"/>
  <c r="C653" i="33"/>
  <c r="D652" i="33"/>
  <c r="C652" i="33"/>
  <c r="D651" i="33"/>
  <c r="C651" i="33"/>
  <c r="D650" i="33"/>
  <c r="C650" i="33"/>
  <c r="D649" i="33"/>
  <c r="C649" i="33"/>
  <c r="D648" i="33"/>
  <c r="C648" i="33"/>
  <c r="D647" i="33"/>
  <c r="C647" i="33"/>
  <c r="D646" i="33"/>
  <c r="C646" i="33"/>
  <c r="D645" i="33"/>
  <c r="C645" i="33"/>
  <c r="D644" i="33"/>
  <c r="C644" i="33"/>
  <c r="D643" i="33"/>
  <c r="C643" i="33"/>
  <c r="D642" i="33"/>
  <c r="C642" i="33"/>
  <c r="D641" i="33"/>
  <c r="C641" i="33"/>
  <c r="D640" i="33"/>
  <c r="C640" i="33"/>
  <c r="D639" i="33"/>
  <c r="C639" i="33"/>
  <c r="D638" i="33"/>
  <c r="C638" i="33"/>
  <c r="D637" i="33"/>
  <c r="C637" i="33"/>
  <c r="D636" i="33"/>
  <c r="C636" i="33"/>
  <c r="D635" i="33"/>
  <c r="C635" i="33"/>
  <c r="D634" i="33"/>
  <c r="C634" i="33"/>
  <c r="D633" i="33"/>
  <c r="C633" i="33"/>
  <c r="D632" i="33"/>
  <c r="C632" i="33"/>
  <c r="D631" i="33"/>
  <c r="C631" i="33"/>
  <c r="D630" i="33"/>
  <c r="C630" i="33"/>
  <c r="D629" i="33"/>
  <c r="C629" i="33"/>
  <c r="D628" i="33"/>
  <c r="C628" i="33"/>
  <c r="D627" i="33"/>
  <c r="C627" i="33"/>
  <c r="D626" i="33"/>
  <c r="C626" i="33"/>
  <c r="D625" i="33"/>
  <c r="C625" i="33"/>
  <c r="D624" i="33"/>
  <c r="C624" i="33"/>
  <c r="D623" i="33"/>
  <c r="C623" i="33"/>
  <c r="D622" i="33"/>
  <c r="C622" i="33"/>
  <c r="D621" i="33"/>
  <c r="C621" i="33"/>
  <c r="D620" i="33"/>
  <c r="C620" i="33"/>
  <c r="D619" i="33"/>
  <c r="C619" i="33"/>
  <c r="D618" i="33"/>
  <c r="C618" i="33"/>
  <c r="D617" i="33"/>
  <c r="C617" i="33"/>
  <c r="D616" i="33"/>
  <c r="C616" i="33"/>
  <c r="D615" i="33"/>
  <c r="C615" i="33"/>
  <c r="D614" i="33"/>
  <c r="C614" i="33"/>
  <c r="D613" i="33"/>
  <c r="C613" i="33"/>
  <c r="D612" i="33"/>
  <c r="C612" i="33"/>
  <c r="D611" i="33"/>
  <c r="C611" i="33"/>
  <c r="D610" i="33"/>
  <c r="C610" i="33"/>
  <c r="D609" i="33"/>
  <c r="C609" i="33"/>
  <c r="D608" i="33"/>
  <c r="C608" i="33"/>
  <c r="D607" i="33"/>
  <c r="C607" i="33"/>
  <c r="D606" i="33"/>
  <c r="C606" i="33"/>
  <c r="D605" i="33"/>
  <c r="C605" i="33"/>
  <c r="D604" i="33"/>
  <c r="C604" i="33"/>
  <c r="D603" i="33"/>
  <c r="C603" i="33"/>
  <c r="D602" i="33"/>
  <c r="C602" i="33"/>
  <c r="D601" i="33"/>
  <c r="C601" i="33"/>
  <c r="D600" i="33"/>
  <c r="C600" i="33"/>
  <c r="D599" i="33"/>
  <c r="C599" i="33"/>
  <c r="D598" i="33"/>
  <c r="C598" i="33"/>
  <c r="D597" i="33"/>
  <c r="C597" i="33"/>
  <c r="D596" i="33"/>
  <c r="C596" i="33"/>
  <c r="D595" i="33"/>
  <c r="C595" i="33"/>
  <c r="D594" i="33"/>
  <c r="C594" i="33"/>
  <c r="D593" i="33"/>
  <c r="C593" i="33"/>
  <c r="D592" i="33"/>
  <c r="C592" i="33"/>
  <c r="D591" i="33"/>
  <c r="C591" i="33"/>
  <c r="D590" i="33"/>
  <c r="C590" i="33"/>
  <c r="D589" i="33"/>
  <c r="C589" i="33"/>
  <c r="D588" i="33"/>
  <c r="C588" i="33"/>
  <c r="D587" i="33"/>
  <c r="C587" i="33"/>
  <c r="D586" i="33"/>
  <c r="C586" i="33"/>
  <c r="D585" i="33"/>
  <c r="C585" i="33"/>
  <c r="D584" i="33"/>
  <c r="C584" i="33"/>
  <c r="D583" i="33"/>
  <c r="C583" i="33"/>
  <c r="D582" i="33"/>
  <c r="C582" i="33"/>
  <c r="D581" i="33"/>
  <c r="C581" i="33"/>
  <c r="D580" i="33"/>
  <c r="C580" i="33"/>
  <c r="D579" i="33"/>
  <c r="C579" i="33"/>
  <c r="D578" i="33"/>
  <c r="C578" i="33"/>
  <c r="D577" i="33"/>
  <c r="C577" i="33"/>
  <c r="D576" i="33"/>
  <c r="C576" i="33"/>
  <c r="D575" i="33"/>
  <c r="C575" i="33"/>
  <c r="D574" i="33"/>
  <c r="C574" i="33"/>
  <c r="D573" i="33"/>
  <c r="C573" i="33"/>
  <c r="D572" i="33"/>
  <c r="C572" i="33"/>
  <c r="D571" i="33"/>
  <c r="C571" i="33"/>
  <c r="D570" i="33"/>
  <c r="C570" i="33"/>
  <c r="D569" i="33"/>
  <c r="C569" i="33"/>
  <c r="D568" i="33"/>
  <c r="C568" i="33"/>
  <c r="D567" i="33"/>
  <c r="C567" i="33"/>
  <c r="D566" i="33"/>
  <c r="C566" i="33"/>
  <c r="D565" i="33"/>
  <c r="C565" i="33"/>
  <c r="D564" i="33"/>
  <c r="C564" i="33"/>
  <c r="D563" i="33"/>
  <c r="C563" i="33"/>
  <c r="D562" i="33"/>
  <c r="C562" i="33"/>
  <c r="D561" i="33"/>
  <c r="C561" i="33"/>
  <c r="D560" i="33"/>
  <c r="C560" i="33"/>
  <c r="D559" i="33"/>
  <c r="C559" i="33"/>
  <c r="D558" i="33"/>
  <c r="C558" i="33"/>
  <c r="D557" i="33"/>
  <c r="C557" i="33"/>
  <c r="D556" i="33"/>
  <c r="C556" i="33"/>
  <c r="D555" i="33"/>
  <c r="C555" i="33"/>
  <c r="D554" i="33"/>
  <c r="C554" i="33"/>
  <c r="D553" i="33"/>
  <c r="C553" i="33"/>
  <c r="D552" i="33"/>
  <c r="C552" i="33"/>
  <c r="D551" i="33"/>
  <c r="C551" i="33"/>
  <c r="D550" i="33"/>
  <c r="C550" i="33"/>
  <c r="D549" i="33"/>
  <c r="C549" i="33"/>
  <c r="D548" i="33"/>
  <c r="C548" i="33"/>
  <c r="D547" i="33"/>
  <c r="C547" i="33"/>
  <c r="D546" i="33"/>
  <c r="C546" i="33"/>
  <c r="D545" i="33"/>
  <c r="C545" i="33"/>
  <c r="D544" i="33"/>
  <c r="C544" i="33"/>
  <c r="D543" i="33"/>
  <c r="C543" i="33"/>
  <c r="D542" i="33"/>
  <c r="C542" i="33"/>
  <c r="D541" i="33"/>
  <c r="C541" i="33"/>
  <c r="D540" i="33"/>
  <c r="C540" i="33"/>
  <c r="D539" i="33"/>
  <c r="C539" i="33"/>
  <c r="D538" i="33"/>
  <c r="C538" i="33"/>
  <c r="D537" i="33"/>
  <c r="C537" i="33"/>
  <c r="D536" i="33"/>
  <c r="C536" i="33"/>
  <c r="D535" i="33"/>
  <c r="C535" i="33"/>
  <c r="D534" i="33"/>
  <c r="C534" i="33"/>
  <c r="D533" i="33"/>
  <c r="C533" i="33"/>
  <c r="D532" i="33"/>
  <c r="C532" i="33"/>
  <c r="D531" i="33"/>
  <c r="C531" i="33"/>
  <c r="D530" i="33"/>
  <c r="C530" i="33"/>
  <c r="D529" i="33"/>
  <c r="C529" i="33"/>
  <c r="D528" i="33"/>
  <c r="C528" i="33"/>
  <c r="D527" i="33"/>
  <c r="C527" i="33"/>
  <c r="D526" i="33"/>
  <c r="C526" i="33"/>
  <c r="D525" i="33"/>
  <c r="C525" i="33"/>
  <c r="D524" i="33"/>
  <c r="C524" i="33"/>
  <c r="D523" i="33"/>
  <c r="C523" i="33"/>
  <c r="D522" i="33"/>
  <c r="C522" i="33"/>
  <c r="D521" i="33"/>
  <c r="C521" i="33"/>
  <c r="D520" i="33"/>
  <c r="C520" i="33"/>
  <c r="D519" i="33"/>
  <c r="C519" i="33"/>
  <c r="D518" i="33"/>
  <c r="C518" i="33"/>
  <c r="D517" i="33"/>
  <c r="C517" i="33"/>
  <c r="D516" i="33"/>
  <c r="C516" i="33"/>
  <c r="D515" i="33"/>
  <c r="C515" i="33"/>
  <c r="D514" i="33"/>
  <c r="C514" i="33"/>
  <c r="D513" i="33"/>
  <c r="C513" i="33"/>
  <c r="D512" i="33"/>
  <c r="C512" i="33"/>
  <c r="D511" i="33"/>
  <c r="C511" i="33"/>
  <c r="D510" i="33"/>
  <c r="C510" i="33"/>
  <c r="D509" i="33"/>
  <c r="C509" i="33"/>
  <c r="D508" i="33"/>
  <c r="C508" i="33"/>
  <c r="D507" i="33"/>
  <c r="C507" i="33"/>
  <c r="D506" i="33"/>
  <c r="C506" i="33"/>
  <c r="D505" i="33"/>
  <c r="C505" i="33"/>
  <c r="D504" i="33"/>
  <c r="C504" i="33"/>
  <c r="D503" i="33"/>
  <c r="C503" i="33"/>
  <c r="D502" i="33"/>
  <c r="C502" i="33"/>
  <c r="D501" i="33"/>
  <c r="C501" i="33"/>
  <c r="D500" i="33"/>
  <c r="C500" i="33"/>
  <c r="D499" i="33"/>
  <c r="C499" i="33"/>
  <c r="D498" i="33"/>
  <c r="C498" i="33"/>
  <c r="D497" i="33"/>
  <c r="C497" i="33"/>
  <c r="D496" i="33"/>
  <c r="C496" i="33"/>
  <c r="D495" i="33"/>
  <c r="C495" i="33"/>
  <c r="D494" i="33"/>
  <c r="C494" i="33"/>
  <c r="D493" i="33"/>
  <c r="C493" i="33"/>
  <c r="D492" i="33"/>
  <c r="C492" i="33"/>
  <c r="D491" i="33"/>
  <c r="C491" i="33"/>
  <c r="D490" i="33"/>
  <c r="C490" i="33"/>
  <c r="D489" i="33"/>
  <c r="C489" i="33"/>
  <c r="D488" i="33"/>
  <c r="C488" i="33"/>
  <c r="D487" i="33"/>
  <c r="C487" i="33"/>
  <c r="D486" i="33"/>
  <c r="C486" i="33"/>
  <c r="D485" i="33"/>
  <c r="C485" i="33"/>
  <c r="D484" i="33"/>
  <c r="C484" i="33"/>
  <c r="D483" i="33"/>
  <c r="C483" i="33"/>
  <c r="D482" i="33"/>
  <c r="C482" i="33"/>
  <c r="D481" i="33"/>
  <c r="C481" i="33"/>
  <c r="D480" i="33"/>
  <c r="C480" i="33"/>
  <c r="D479" i="33"/>
  <c r="C479" i="33"/>
  <c r="D478" i="33"/>
  <c r="C478" i="33"/>
  <c r="D477" i="33"/>
  <c r="C477" i="33"/>
  <c r="D476" i="33"/>
  <c r="C476" i="33"/>
  <c r="D475" i="33"/>
  <c r="C475" i="33"/>
  <c r="D474" i="33"/>
  <c r="C474" i="33"/>
  <c r="D473" i="33"/>
  <c r="C473" i="33"/>
  <c r="D472" i="33"/>
  <c r="C472" i="33"/>
  <c r="D471" i="33"/>
  <c r="C471" i="33"/>
  <c r="D470" i="33"/>
  <c r="C470" i="33"/>
  <c r="D469" i="33"/>
  <c r="C469" i="33"/>
  <c r="D468" i="33"/>
  <c r="C468" i="33"/>
  <c r="D467" i="33"/>
  <c r="C467" i="33"/>
  <c r="D466" i="33"/>
  <c r="C466" i="33"/>
  <c r="D465" i="33"/>
  <c r="C465" i="33"/>
  <c r="D464" i="33"/>
  <c r="C464" i="33"/>
  <c r="D463" i="33"/>
  <c r="C463" i="33"/>
  <c r="D462" i="33"/>
  <c r="C462" i="33"/>
  <c r="D461" i="33"/>
  <c r="C461" i="33"/>
  <c r="D460" i="33"/>
  <c r="C460" i="33"/>
  <c r="D459" i="33"/>
  <c r="C459" i="33"/>
  <c r="D458" i="33"/>
  <c r="C458" i="33"/>
  <c r="D457" i="33"/>
  <c r="C457" i="33"/>
  <c r="D456" i="33"/>
  <c r="C456" i="33"/>
  <c r="D455" i="33"/>
  <c r="C455" i="33"/>
  <c r="D454" i="33"/>
  <c r="C454" i="33"/>
  <c r="D453" i="33"/>
  <c r="C453" i="33"/>
  <c r="D452" i="33"/>
  <c r="C452" i="33"/>
  <c r="D451" i="33"/>
  <c r="C451" i="33"/>
  <c r="D450" i="33"/>
  <c r="C450" i="33"/>
  <c r="D449" i="33"/>
  <c r="C449" i="33"/>
  <c r="D448" i="33"/>
  <c r="C448" i="33"/>
  <c r="D447" i="33"/>
  <c r="C447" i="33"/>
  <c r="D446" i="33"/>
  <c r="C446" i="33"/>
  <c r="D445" i="33"/>
  <c r="C445" i="33"/>
  <c r="D444" i="33"/>
  <c r="C444" i="33"/>
  <c r="D443" i="33"/>
  <c r="C443" i="33"/>
  <c r="D442" i="33"/>
  <c r="C442" i="33"/>
  <c r="D441" i="33"/>
  <c r="C441" i="33"/>
  <c r="D440" i="33"/>
  <c r="C440" i="33"/>
  <c r="D439" i="33"/>
  <c r="C439" i="33"/>
  <c r="D438" i="33"/>
  <c r="C438" i="33"/>
  <c r="D437" i="33"/>
  <c r="C437" i="33"/>
  <c r="D436" i="33"/>
  <c r="C436" i="33"/>
  <c r="D435" i="33"/>
  <c r="C435" i="33"/>
  <c r="D434" i="33"/>
  <c r="C434" i="33"/>
  <c r="D433" i="33"/>
  <c r="C433" i="33"/>
  <c r="D432" i="33"/>
  <c r="C432" i="33"/>
  <c r="D431" i="33"/>
  <c r="C431" i="33"/>
  <c r="D430" i="33"/>
  <c r="C430" i="33"/>
  <c r="D429" i="33"/>
  <c r="C429" i="33"/>
  <c r="D428" i="33"/>
  <c r="C428" i="33"/>
  <c r="D427" i="33"/>
  <c r="C427" i="33"/>
  <c r="D426" i="33"/>
  <c r="C426" i="33"/>
  <c r="D425" i="33"/>
  <c r="C425" i="33"/>
  <c r="D424" i="33"/>
  <c r="C424" i="33"/>
  <c r="D423" i="33"/>
  <c r="C423" i="33"/>
  <c r="D422" i="33"/>
  <c r="C422" i="33"/>
  <c r="D421" i="33"/>
  <c r="C421" i="33"/>
  <c r="D420" i="33"/>
  <c r="C420" i="33"/>
  <c r="D419" i="33"/>
  <c r="C419" i="33"/>
  <c r="D418" i="33"/>
  <c r="C418" i="33"/>
  <c r="D417" i="33"/>
  <c r="C417" i="33"/>
  <c r="D416" i="33"/>
  <c r="C416" i="33"/>
  <c r="D415" i="33"/>
  <c r="C415" i="33"/>
  <c r="D414" i="33"/>
  <c r="C414" i="33"/>
  <c r="D413" i="33"/>
  <c r="C413" i="33"/>
  <c r="D412" i="33"/>
  <c r="C412" i="33"/>
  <c r="D411" i="33"/>
  <c r="C411" i="33"/>
  <c r="D410" i="33"/>
  <c r="C410" i="33"/>
  <c r="D409" i="33"/>
  <c r="C409" i="33"/>
  <c r="D408" i="33"/>
  <c r="C408" i="33"/>
  <c r="D407" i="33"/>
  <c r="C407" i="33"/>
  <c r="D406" i="33"/>
  <c r="C406" i="33"/>
  <c r="D405" i="33"/>
  <c r="C405" i="33"/>
  <c r="D404" i="33"/>
  <c r="C404" i="33"/>
  <c r="D403" i="33"/>
  <c r="C403" i="33"/>
  <c r="D402" i="33"/>
  <c r="C402" i="33"/>
  <c r="D401" i="33"/>
  <c r="C401" i="33"/>
  <c r="D400" i="33"/>
  <c r="C400" i="33"/>
  <c r="D399" i="33"/>
  <c r="C399" i="33"/>
  <c r="D398" i="33"/>
  <c r="C398" i="33"/>
  <c r="D397" i="33"/>
  <c r="C397" i="33"/>
  <c r="D396" i="33"/>
  <c r="C396" i="33"/>
  <c r="D395" i="33"/>
  <c r="C395" i="33"/>
  <c r="D394" i="33"/>
  <c r="C394" i="33"/>
  <c r="D393" i="33"/>
  <c r="C393" i="33"/>
  <c r="D392" i="33"/>
  <c r="C392" i="33"/>
  <c r="D391" i="33"/>
  <c r="C391" i="33"/>
  <c r="D390" i="33"/>
  <c r="C390" i="33"/>
  <c r="D389" i="33"/>
  <c r="C389" i="33"/>
  <c r="D388" i="33"/>
  <c r="C388" i="33"/>
  <c r="D387" i="33"/>
  <c r="C387" i="33"/>
  <c r="D386" i="33"/>
  <c r="C386" i="33"/>
  <c r="D385" i="33"/>
  <c r="C385" i="33"/>
  <c r="D384" i="33"/>
  <c r="C384" i="33"/>
  <c r="D383" i="33"/>
  <c r="C383" i="33"/>
  <c r="D382" i="33"/>
  <c r="C382" i="33"/>
  <c r="D381" i="33"/>
  <c r="C381" i="33"/>
  <c r="D380" i="33"/>
  <c r="C380" i="33"/>
  <c r="D379" i="33"/>
  <c r="C379" i="33"/>
  <c r="D378" i="33"/>
  <c r="C378" i="33"/>
  <c r="D377" i="33"/>
  <c r="C377" i="33"/>
  <c r="D376" i="33"/>
  <c r="C376" i="33"/>
  <c r="D375" i="33"/>
  <c r="C375" i="33"/>
  <c r="D374" i="33"/>
  <c r="C374" i="33"/>
  <c r="D373" i="33"/>
  <c r="C373" i="33"/>
  <c r="D372" i="33"/>
  <c r="C372" i="33"/>
  <c r="D371" i="33"/>
  <c r="C371" i="33"/>
  <c r="D370" i="33"/>
  <c r="C370" i="33"/>
  <c r="D369" i="33"/>
  <c r="C369" i="33"/>
  <c r="D368" i="33"/>
  <c r="C368" i="33"/>
  <c r="D367" i="33"/>
  <c r="C367" i="33"/>
  <c r="D366" i="33"/>
  <c r="C366" i="33"/>
  <c r="D365" i="33"/>
  <c r="C365" i="33"/>
  <c r="D364" i="33"/>
  <c r="C364" i="33"/>
  <c r="D363" i="33"/>
  <c r="C363" i="33"/>
  <c r="D362" i="33"/>
  <c r="C362" i="33"/>
  <c r="D361" i="33"/>
  <c r="C361" i="33"/>
  <c r="D360" i="33"/>
  <c r="C360" i="33"/>
  <c r="D359" i="33"/>
  <c r="C359" i="33"/>
  <c r="D358" i="33"/>
  <c r="C358" i="33"/>
  <c r="D357" i="33"/>
  <c r="C357" i="33"/>
  <c r="D356" i="33"/>
  <c r="C356" i="33"/>
  <c r="D355" i="33"/>
  <c r="C355" i="33"/>
  <c r="D354" i="33"/>
  <c r="C354" i="33"/>
  <c r="D353" i="33"/>
  <c r="C353" i="33"/>
  <c r="D352" i="33"/>
  <c r="C352" i="33"/>
  <c r="D351" i="33"/>
  <c r="C351" i="33"/>
  <c r="D350" i="33"/>
  <c r="C350" i="33"/>
  <c r="D349" i="33"/>
  <c r="C349" i="33"/>
  <c r="D348" i="33"/>
  <c r="C348" i="33"/>
  <c r="D347" i="33"/>
  <c r="C347" i="33"/>
  <c r="D346" i="33"/>
  <c r="C346" i="33"/>
  <c r="D345" i="33"/>
  <c r="C345" i="33"/>
  <c r="D344" i="33"/>
  <c r="C344" i="33"/>
  <c r="D343" i="33"/>
  <c r="C343" i="33"/>
  <c r="D342" i="33"/>
  <c r="C342" i="33"/>
  <c r="D341" i="33"/>
  <c r="C341" i="33"/>
  <c r="D340" i="33"/>
  <c r="C340" i="33"/>
  <c r="D339" i="33"/>
  <c r="C339" i="33"/>
  <c r="D338" i="33"/>
  <c r="C338" i="33"/>
  <c r="D337" i="33"/>
  <c r="C337" i="33"/>
  <c r="D336" i="33"/>
  <c r="C336" i="33"/>
  <c r="D335" i="33"/>
  <c r="C335" i="33"/>
  <c r="D334" i="33"/>
  <c r="C334" i="33"/>
  <c r="D333" i="33"/>
  <c r="C333" i="33"/>
  <c r="D332" i="33"/>
  <c r="C332" i="33"/>
  <c r="D331" i="33"/>
  <c r="C331" i="33"/>
  <c r="D330" i="33"/>
  <c r="C330" i="33"/>
  <c r="D329" i="33"/>
  <c r="C329" i="33"/>
  <c r="D328" i="33"/>
  <c r="C328" i="33"/>
  <c r="D327" i="33"/>
  <c r="C327" i="33"/>
  <c r="D326" i="33"/>
  <c r="C326" i="33"/>
  <c r="D325" i="33"/>
  <c r="C325" i="33"/>
  <c r="D324" i="33"/>
  <c r="C324" i="33"/>
  <c r="D323" i="33"/>
  <c r="C323" i="33"/>
  <c r="D322" i="33"/>
  <c r="C322" i="33"/>
  <c r="D321" i="33"/>
  <c r="C321" i="33"/>
  <c r="D320" i="33"/>
  <c r="C320" i="33"/>
  <c r="D319" i="33"/>
  <c r="C319" i="33"/>
  <c r="D318" i="33"/>
  <c r="C318" i="33"/>
  <c r="D317" i="33"/>
  <c r="C317" i="33"/>
  <c r="D316" i="33"/>
  <c r="C316" i="33"/>
  <c r="D315" i="33"/>
  <c r="C315" i="33"/>
  <c r="D314" i="33"/>
  <c r="C314" i="33"/>
  <c r="D313" i="33"/>
  <c r="C313" i="33"/>
  <c r="D312" i="33"/>
  <c r="C312" i="33"/>
  <c r="D311" i="33"/>
  <c r="C311" i="33"/>
  <c r="D310" i="33"/>
  <c r="C310" i="33"/>
  <c r="D309" i="33"/>
  <c r="C309" i="33"/>
  <c r="D308" i="33"/>
  <c r="C308" i="33"/>
  <c r="D307" i="33"/>
  <c r="C307" i="33"/>
  <c r="D306" i="33"/>
  <c r="C306" i="33"/>
  <c r="D305" i="33"/>
  <c r="C305" i="33"/>
  <c r="D304" i="33"/>
  <c r="C304" i="33"/>
  <c r="D303" i="33"/>
  <c r="C303" i="33"/>
  <c r="D302" i="33"/>
  <c r="C302" i="33"/>
  <c r="D301" i="33"/>
  <c r="C301" i="33"/>
  <c r="D300" i="33"/>
  <c r="C300" i="33"/>
  <c r="D299" i="33"/>
  <c r="C299" i="33"/>
  <c r="D298" i="33"/>
  <c r="C298" i="33"/>
  <c r="D297" i="33"/>
  <c r="C297" i="33"/>
  <c r="D296" i="33"/>
  <c r="C296" i="33"/>
  <c r="D295" i="33"/>
  <c r="C295" i="33"/>
  <c r="D294" i="33"/>
  <c r="C294" i="33"/>
  <c r="D293" i="33"/>
  <c r="C293" i="33"/>
  <c r="D292" i="33"/>
  <c r="C292" i="33"/>
  <c r="D291" i="33"/>
  <c r="C291" i="33"/>
  <c r="D290" i="33"/>
  <c r="C290" i="33"/>
  <c r="D289" i="33"/>
  <c r="C289" i="33"/>
  <c r="D288" i="33"/>
  <c r="C288" i="33"/>
  <c r="D287" i="33"/>
  <c r="C287" i="33"/>
  <c r="D286" i="33"/>
  <c r="C286" i="33"/>
  <c r="D285" i="33"/>
  <c r="C285" i="33"/>
  <c r="D284" i="33"/>
  <c r="C284" i="33"/>
  <c r="D283" i="33"/>
  <c r="C283" i="33"/>
  <c r="D282" i="33"/>
  <c r="C282" i="33"/>
  <c r="D281" i="33"/>
  <c r="C281" i="33"/>
  <c r="D280" i="33"/>
  <c r="C280" i="33"/>
  <c r="D279" i="33"/>
  <c r="C279" i="33"/>
  <c r="D278" i="33"/>
  <c r="C278" i="33"/>
  <c r="D277" i="33"/>
  <c r="C277" i="33"/>
  <c r="D276" i="33"/>
  <c r="C276" i="33"/>
  <c r="D275" i="33"/>
  <c r="C275" i="33"/>
  <c r="D274" i="33"/>
  <c r="C274" i="33"/>
  <c r="D273" i="33"/>
  <c r="C273" i="33"/>
  <c r="D272" i="33"/>
  <c r="C272" i="33"/>
  <c r="D271" i="33"/>
  <c r="C271" i="33"/>
  <c r="D270" i="33"/>
  <c r="C270" i="33"/>
  <c r="D269" i="33"/>
  <c r="C269" i="33"/>
  <c r="D268" i="33"/>
  <c r="C268" i="33"/>
  <c r="D267" i="33"/>
  <c r="C267" i="33"/>
  <c r="D266" i="33"/>
  <c r="C266" i="33"/>
  <c r="D265" i="33"/>
  <c r="C265" i="33"/>
  <c r="D264" i="33"/>
  <c r="C264" i="33"/>
  <c r="D263" i="33"/>
  <c r="C263" i="33"/>
  <c r="D262" i="33"/>
  <c r="C262" i="33"/>
  <c r="D261" i="33"/>
  <c r="C261" i="33"/>
  <c r="D260" i="33"/>
  <c r="C260" i="33"/>
  <c r="D259" i="33"/>
  <c r="C259" i="33"/>
  <c r="D258" i="33"/>
  <c r="C258" i="33"/>
  <c r="D257" i="33"/>
  <c r="C257" i="33"/>
  <c r="D256" i="33"/>
  <c r="C256" i="33"/>
  <c r="D255" i="33"/>
  <c r="C255" i="33"/>
  <c r="D254" i="33"/>
  <c r="C254" i="33"/>
  <c r="D253" i="33"/>
  <c r="C253" i="33"/>
  <c r="D252" i="33"/>
  <c r="C252" i="33"/>
  <c r="D251" i="33"/>
  <c r="C251" i="33"/>
  <c r="D250" i="33"/>
  <c r="C250" i="33"/>
  <c r="D249" i="33"/>
  <c r="C249" i="33"/>
  <c r="D248" i="33"/>
  <c r="C248" i="33"/>
  <c r="D247" i="33"/>
  <c r="C247" i="33"/>
  <c r="D246" i="33"/>
  <c r="C246" i="33"/>
  <c r="D245" i="33"/>
  <c r="C245" i="33"/>
  <c r="D244" i="33"/>
  <c r="C244" i="33"/>
  <c r="D243" i="33"/>
  <c r="C243" i="33"/>
  <c r="D242" i="33"/>
  <c r="C242" i="33"/>
  <c r="D241" i="33"/>
  <c r="C241" i="33"/>
  <c r="D240" i="33"/>
  <c r="C240" i="33"/>
  <c r="D239" i="33"/>
  <c r="C239" i="33"/>
  <c r="D238" i="33"/>
  <c r="C238" i="33"/>
  <c r="D237" i="33"/>
  <c r="C237" i="33"/>
  <c r="D236" i="33"/>
  <c r="C236" i="33"/>
  <c r="D235" i="33"/>
  <c r="C235" i="33"/>
  <c r="D234" i="33"/>
  <c r="C234" i="33"/>
  <c r="D233" i="33"/>
  <c r="C233" i="33"/>
  <c r="D232" i="33"/>
  <c r="C232" i="33"/>
  <c r="D231" i="33"/>
  <c r="C231" i="33"/>
  <c r="D230" i="33"/>
  <c r="C230" i="33"/>
  <c r="D229" i="33"/>
  <c r="C229" i="33"/>
  <c r="D228" i="33"/>
  <c r="C228" i="33"/>
  <c r="D227" i="33"/>
  <c r="C227" i="33"/>
  <c r="D226" i="33"/>
  <c r="C226" i="33"/>
  <c r="D225" i="33"/>
  <c r="C225" i="33"/>
  <c r="D224" i="33"/>
  <c r="C224" i="33"/>
  <c r="D223" i="33"/>
  <c r="C223" i="33"/>
  <c r="D222" i="33"/>
  <c r="C222" i="33"/>
  <c r="D221" i="33"/>
  <c r="C221" i="33"/>
  <c r="D220" i="33"/>
  <c r="C220" i="33"/>
  <c r="D219" i="33"/>
  <c r="C219" i="33"/>
  <c r="D218" i="33"/>
  <c r="C218" i="33"/>
  <c r="D217" i="33"/>
  <c r="C217" i="33"/>
  <c r="D216" i="33"/>
  <c r="C216" i="33"/>
  <c r="D215" i="33"/>
  <c r="C215" i="33"/>
  <c r="D214" i="33"/>
  <c r="C214" i="33"/>
  <c r="D213" i="33"/>
  <c r="C213" i="33"/>
  <c r="D212" i="33"/>
  <c r="C212" i="33"/>
  <c r="D211" i="33"/>
  <c r="C211" i="33"/>
  <c r="D210" i="33"/>
  <c r="C210" i="33"/>
  <c r="D209" i="33"/>
  <c r="C209" i="33"/>
  <c r="D208" i="33"/>
  <c r="C208" i="33"/>
  <c r="D207" i="33"/>
  <c r="C207" i="33"/>
  <c r="D206" i="33"/>
  <c r="C206" i="33"/>
  <c r="D205" i="33"/>
  <c r="C205" i="33"/>
  <c r="D204" i="33"/>
  <c r="C204" i="33"/>
  <c r="D203" i="33"/>
  <c r="C203" i="33"/>
  <c r="D202" i="33"/>
  <c r="C202" i="33"/>
  <c r="D201" i="33"/>
  <c r="C201" i="33"/>
  <c r="D200" i="33"/>
  <c r="C200" i="33"/>
  <c r="D199" i="33"/>
  <c r="C199" i="33"/>
  <c r="D198" i="33"/>
  <c r="C198" i="33"/>
  <c r="D197" i="33"/>
  <c r="C197" i="33"/>
  <c r="D196" i="33"/>
  <c r="C196" i="33"/>
  <c r="D195" i="33"/>
  <c r="C195" i="33"/>
  <c r="D194" i="33"/>
  <c r="C194" i="33"/>
  <c r="D193" i="33"/>
  <c r="C193" i="33"/>
  <c r="D192" i="33"/>
  <c r="C192" i="33"/>
  <c r="D191" i="33"/>
  <c r="C191" i="33"/>
  <c r="D190" i="33"/>
  <c r="C190" i="33"/>
  <c r="D189" i="33"/>
  <c r="C189" i="33"/>
  <c r="D188" i="33"/>
  <c r="C188" i="33"/>
  <c r="D187" i="33"/>
  <c r="C187" i="33"/>
  <c r="D186" i="33"/>
  <c r="C186" i="33"/>
  <c r="D185" i="33"/>
  <c r="C185" i="33"/>
  <c r="D184" i="33"/>
  <c r="C184" i="33"/>
  <c r="D183" i="33"/>
  <c r="C183" i="33"/>
  <c r="D182" i="33"/>
  <c r="C182" i="33"/>
  <c r="D181" i="33"/>
  <c r="C181" i="33"/>
  <c r="D180" i="33"/>
  <c r="C180" i="33"/>
  <c r="D179" i="33"/>
  <c r="C179" i="33"/>
  <c r="D178" i="33"/>
  <c r="C178" i="33"/>
  <c r="D177" i="33"/>
  <c r="C177" i="33"/>
  <c r="D176" i="33"/>
  <c r="C176" i="33"/>
  <c r="D175" i="33"/>
  <c r="C175" i="33"/>
  <c r="D174" i="33"/>
  <c r="C174" i="33"/>
  <c r="D173" i="33"/>
  <c r="C173" i="33"/>
  <c r="D172" i="33"/>
  <c r="C172" i="33"/>
  <c r="D171" i="33"/>
  <c r="C171" i="33"/>
  <c r="D170" i="33"/>
  <c r="C170" i="33"/>
  <c r="D169" i="33"/>
  <c r="C169" i="33"/>
  <c r="D168" i="33"/>
  <c r="C168" i="33"/>
  <c r="D167" i="33"/>
  <c r="C167" i="33"/>
  <c r="D166" i="33"/>
  <c r="C166" i="33"/>
  <c r="D165" i="33"/>
  <c r="C165" i="33"/>
  <c r="D164" i="33"/>
  <c r="C164" i="33"/>
  <c r="D163" i="33"/>
  <c r="C163" i="33"/>
  <c r="D162" i="33"/>
  <c r="C162" i="33"/>
  <c r="D161" i="33"/>
  <c r="C161" i="33"/>
  <c r="D160" i="33"/>
  <c r="C160" i="33"/>
  <c r="D159" i="33"/>
  <c r="C159" i="33"/>
  <c r="D158" i="33"/>
  <c r="C158" i="33"/>
  <c r="D157" i="33"/>
  <c r="C157" i="33"/>
  <c r="D156" i="33"/>
  <c r="C156" i="33"/>
  <c r="D155" i="33"/>
  <c r="C155" i="33"/>
  <c r="D154" i="33"/>
  <c r="C154" i="33"/>
  <c r="D153" i="33"/>
  <c r="C153" i="33"/>
  <c r="D152" i="33"/>
  <c r="C152" i="33"/>
  <c r="D151" i="33"/>
  <c r="C151" i="33"/>
  <c r="D150" i="33"/>
  <c r="C150" i="33"/>
  <c r="D149" i="33"/>
  <c r="C149" i="33"/>
  <c r="D148" i="33"/>
  <c r="C148" i="33"/>
  <c r="D147" i="33"/>
  <c r="C147" i="33"/>
  <c r="D146" i="33"/>
  <c r="C146" i="33"/>
  <c r="D145" i="33"/>
  <c r="C145" i="33"/>
  <c r="D144" i="33"/>
  <c r="C144" i="33"/>
  <c r="D143" i="33"/>
  <c r="C143" i="33"/>
  <c r="D142" i="33"/>
  <c r="C142" i="33"/>
  <c r="D141" i="33"/>
  <c r="C141" i="33"/>
  <c r="D140" i="33"/>
  <c r="C140" i="33"/>
  <c r="D139" i="33"/>
  <c r="C139" i="33"/>
  <c r="D138" i="33"/>
  <c r="C138" i="33"/>
  <c r="D137" i="33"/>
  <c r="C137" i="33"/>
  <c r="D136" i="33"/>
  <c r="C136" i="33"/>
  <c r="D135" i="33"/>
  <c r="C135" i="33"/>
  <c r="D134" i="33"/>
  <c r="C134" i="33"/>
  <c r="D133" i="33"/>
  <c r="C133" i="33"/>
  <c r="D132" i="33"/>
  <c r="C132" i="33"/>
  <c r="D131" i="33"/>
  <c r="C131" i="33"/>
  <c r="D130" i="33"/>
  <c r="C130" i="33"/>
  <c r="D129" i="33"/>
  <c r="C129" i="33"/>
  <c r="D128" i="33"/>
  <c r="C128" i="33"/>
  <c r="D127" i="33"/>
  <c r="C127" i="33"/>
  <c r="D126" i="33"/>
  <c r="C126" i="33"/>
  <c r="D125" i="33"/>
  <c r="C125" i="33"/>
  <c r="D124" i="33"/>
  <c r="C124" i="33"/>
  <c r="D123" i="33"/>
  <c r="C123" i="33"/>
  <c r="D122" i="33"/>
  <c r="C122" i="33"/>
  <c r="D121" i="33"/>
  <c r="C121" i="33"/>
  <c r="D120" i="33"/>
  <c r="C120" i="33"/>
  <c r="D119" i="33"/>
  <c r="C119" i="33"/>
  <c r="D118" i="33"/>
  <c r="C118" i="33"/>
  <c r="D117" i="33"/>
  <c r="C117" i="33"/>
  <c r="D116" i="33"/>
  <c r="C116" i="33"/>
  <c r="D115" i="33"/>
  <c r="C115" i="33"/>
  <c r="D114" i="33"/>
  <c r="C114" i="33"/>
  <c r="D113" i="33"/>
  <c r="C113" i="33"/>
  <c r="D112" i="33"/>
  <c r="C112" i="33"/>
  <c r="D111" i="33"/>
  <c r="C111" i="33"/>
  <c r="D110" i="33"/>
  <c r="C110" i="33"/>
  <c r="D109" i="33"/>
  <c r="C109" i="33"/>
  <c r="D108" i="33"/>
  <c r="C108" i="33"/>
  <c r="D107" i="33"/>
  <c r="C107" i="33"/>
  <c r="D106" i="33"/>
  <c r="C106" i="33"/>
  <c r="D105" i="33"/>
  <c r="C105" i="33"/>
  <c r="D104" i="33"/>
  <c r="C104" i="33"/>
  <c r="D103" i="33"/>
  <c r="C103" i="33"/>
  <c r="D102" i="33"/>
  <c r="C102" i="33"/>
  <c r="D101" i="33"/>
  <c r="C101" i="33"/>
  <c r="D100" i="33"/>
  <c r="C100" i="33"/>
  <c r="D99" i="33"/>
  <c r="C99" i="33"/>
  <c r="D98" i="33"/>
  <c r="C98" i="33"/>
  <c r="D97" i="33"/>
  <c r="C97" i="33"/>
  <c r="D96" i="33"/>
  <c r="C96" i="33"/>
  <c r="D95" i="33"/>
  <c r="C95" i="33"/>
  <c r="D94" i="33"/>
  <c r="C94" i="33"/>
  <c r="D93" i="33"/>
  <c r="C93" i="33"/>
  <c r="D92" i="33"/>
  <c r="C92" i="33"/>
  <c r="D91" i="33"/>
  <c r="C91" i="33"/>
  <c r="D90" i="33"/>
  <c r="C90" i="33"/>
  <c r="D89" i="33"/>
  <c r="C89" i="33"/>
  <c r="D88" i="33"/>
  <c r="C88" i="33"/>
  <c r="D87" i="33"/>
  <c r="C87" i="33"/>
  <c r="D86" i="33"/>
  <c r="C86" i="33"/>
  <c r="D85" i="33"/>
  <c r="C85" i="33"/>
  <c r="D84" i="33"/>
  <c r="C84" i="33"/>
  <c r="D83" i="33"/>
  <c r="C83" i="33"/>
  <c r="D82" i="33"/>
  <c r="C82" i="33"/>
  <c r="D81" i="33"/>
  <c r="C81" i="33"/>
  <c r="D80" i="33"/>
  <c r="C80" i="33"/>
  <c r="D79" i="33"/>
  <c r="C79" i="33"/>
  <c r="D78" i="33"/>
  <c r="C78" i="33"/>
  <c r="D77" i="33"/>
  <c r="C77" i="33"/>
  <c r="D76" i="33"/>
  <c r="C76" i="33"/>
  <c r="D75" i="33"/>
  <c r="C75" i="33"/>
  <c r="D74" i="33"/>
  <c r="C74" i="33"/>
  <c r="D73" i="33"/>
  <c r="C73" i="33"/>
  <c r="D72" i="33"/>
  <c r="C72" i="33"/>
  <c r="D71" i="33"/>
  <c r="C71" i="33"/>
  <c r="D70" i="33"/>
  <c r="C70" i="33"/>
  <c r="D69" i="33"/>
  <c r="C69" i="33"/>
  <c r="D68" i="33"/>
  <c r="C68" i="33"/>
  <c r="D67" i="33"/>
  <c r="C67" i="33"/>
  <c r="D66" i="33"/>
  <c r="C66" i="33"/>
  <c r="D65" i="33"/>
  <c r="C65" i="33"/>
  <c r="D64" i="33"/>
  <c r="C64" i="33"/>
  <c r="D63" i="33"/>
  <c r="C63" i="33"/>
  <c r="D62" i="33"/>
  <c r="C62" i="33"/>
  <c r="D61" i="33"/>
  <c r="C61" i="33"/>
  <c r="D60" i="33"/>
  <c r="C60" i="33"/>
  <c r="D59" i="33"/>
  <c r="C59" i="33"/>
  <c r="D58" i="33"/>
  <c r="C58" i="33"/>
  <c r="D57" i="33"/>
  <c r="C57" i="33"/>
  <c r="D56" i="33"/>
  <c r="C56" i="33"/>
  <c r="D55" i="33"/>
  <c r="C55" i="33"/>
  <c r="D54" i="33"/>
  <c r="C54" i="33"/>
  <c r="D53" i="33"/>
  <c r="C53" i="33"/>
  <c r="D52" i="33"/>
  <c r="C52" i="33"/>
  <c r="D51" i="33"/>
  <c r="C51" i="33"/>
  <c r="D50" i="33"/>
  <c r="C50" i="33"/>
  <c r="D49" i="33"/>
  <c r="C49" i="33"/>
  <c r="D48" i="33"/>
  <c r="C48" i="33"/>
  <c r="D47" i="33"/>
  <c r="C47" i="33"/>
  <c r="D46" i="33"/>
  <c r="C46" i="33"/>
  <c r="D45" i="33"/>
  <c r="C45" i="33"/>
  <c r="D44" i="33"/>
  <c r="C44" i="33"/>
  <c r="D43" i="33"/>
  <c r="C43" i="33"/>
  <c r="D42" i="33"/>
  <c r="C42" i="33"/>
  <c r="D41" i="33"/>
  <c r="C41" i="33"/>
  <c r="D40" i="33"/>
  <c r="C40" i="33"/>
  <c r="D39" i="33"/>
  <c r="C39" i="33"/>
  <c r="D38" i="33"/>
  <c r="C38" i="33"/>
  <c r="D37" i="33"/>
  <c r="C37" i="33"/>
  <c r="D36" i="33"/>
  <c r="C36" i="33"/>
  <c r="D35" i="33"/>
  <c r="C35" i="33"/>
  <c r="D34" i="33"/>
  <c r="C34" i="33"/>
  <c r="D33" i="33"/>
  <c r="C33" i="33"/>
  <c r="D32" i="33"/>
  <c r="C32" i="33"/>
  <c r="D31" i="33"/>
  <c r="C31" i="33"/>
  <c r="D30" i="33"/>
  <c r="C30" i="33"/>
  <c r="D29" i="33"/>
  <c r="C29" i="33"/>
  <c r="D28" i="33"/>
  <c r="C28" i="33"/>
  <c r="D27" i="33"/>
  <c r="C27" i="33"/>
  <c r="D26" i="33"/>
  <c r="C26" i="33"/>
  <c r="D25" i="33"/>
  <c r="C25" i="33"/>
  <c r="D24" i="33"/>
  <c r="C24" i="33"/>
  <c r="D23" i="33"/>
  <c r="C23" i="33"/>
  <c r="D22" i="33"/>
  <c r="C22" i="33"/>
  <c r="D21" i="33"/>
  <c r="C21" i="33"/>
  <c r="D20" i="33"/>
  <c r="C20" i="33"/>
  <c r="D19" i="33"/>
  <c r="C19" i="33"/>
  <c r="D18" i="33"/>
  <c r="C18" i="33"/>
  <c r="D17" i="33"/>
  <c r="C17" i="33"/>
  <c r="D16" i="33"/>
  <c r="C16" i="33"/>
  <c r="D15" i="33"/>
  <c r="C15" i="33"/>
  <c r="U14" i="33"/>
  <c r="D14" i="33"/>
  <c r="C14" i="33"/>
  <c r="U13" i="33"/>
  <c r="D13" i="33"/>
  <c r="C13" i="33"/>
  <c r="Y11" i="33" s="1"/>
  <c r="U12" i="33"/>
  <c r="D12" i="33"/>
  <c r="C12" i="33"/>
  <c r="U11" i="33"/>
  <c r="D11" i="33"/>
  <c r="C11" i="33"/>
  <c r="U10" i="33"/>
  <c r="D10" i="33"/>
  <c r="C10" i="33"/>
  <c r="U9" i="33"/>
  <c r="D9" i="33"/>
  <c r="C9" i="33"/>
  <c r="U8" i="33"/>
  <c r="D8" i="33"/>
  <c r="C8" i="33"/>
  <c r="Z6" i="33" s="1"/>
  <c r="U7" i="33"/>
  <c r="U6" i="33"/>
  <c r="U5" i="33"/>
  <c r="U4" i="33"/>
  <c r="U3" i="33"/>
  <c r="J6" i="40" l="1"/>
  <c r="L6" i="40" s="1"/>
  <c r="J7" i="40"/>
  <c r="L7" i="40" s="1"/>
  <c r="J13" i="40"/>
  <c r="L13" i="40" s="1"/>
  <c r="J8" i="40"/>
  <c r="L8" i="40" s="1"/>
  <c r="J10" i="40"/>
  <c r="L10" i="40" s="1"/>
  <c r="J11" i="40"/>
  <c r="L11" i="40" s="1"/>
  <c r="J9" i="40"/>
  <c r="L9" i="40" s="1"/>
  <c r="P4" i="37"/>
  <c r="W5" i="33"/>
  <c r="AB14" i="33"/>
  <c r="Y7" i="33"/>
  <c r="V6" i="33"/>
  <c r="V8" i="33"/>
  <c r="AA9" i="33"/>
  <c r="Z8" i="33"/>
  <c r="AB4" i="33"/>
  <c r="W9" i="33"/>
  <c r="AA13" i="33"/>
  <c r="Z12" i="33"/>
  <c r="V7" i="33"/>
  <c r="Z7" i="33"/>
  <c r="W8" i="33"/>
  <c r="AA8" i="33"/>
  <c r="X9" i="33"/>
  <c r="AB9" i="33"/>
  <c r="Y10" i="33"/>
  <c r="V11" i="33"/>
  <c r="Z11" i="33"/>
  <c r="W12" i="33"/>
  <c r="AA12" i="33"/>
  <c r="AB13" i="33"/>
  <c r="AA6" i="33"/>
  <c r="AA5" i="33"/>
  <c r="X6" i="33"/>
  <c r="AB6" i="33"/>
  <c r="AA7" i="33"/>
  <c r="X8" i="33"/>
  <c r="AB8" i="33"/>
  <c r="Y9" i="33"/>
  <c r="V10" i="33"/>
  <c r="Z10" i="33"/>
  <c r="W11" i="33"/>
  <c r="AA11" i="33"/>
  <c r="X12" i="33"/>
  <c r="AB12" i="33"/>
  <c r="W6" i="33"/>
  <c r="AA3" i="33"/>
  <c r="W7" i="33"/>
  <c r="AB3" i="33"/>
  <c r="AA4" i="33"/>
  <c r="V5" i="33"/>
  <c r="AB5" i="33"/>
  <c r="Y6" i="33"/>
  <c r="X7" i="33"/>
  <c r="AB7" i="33"/>
  <c r="Y8" i="33"/>
  <c r="V9" i="33"/>
  <c r="Z9" i="33"/>
  <c r="W10" i="33"/>
  <c r="AA10" i="33"/>
  <c r="X11" i="33"/>
  <c r="AB11" i="33"/>
  <c r="Y12" i="33"/>
  <c r="AA14" i="33"/>
  <c r="X10" i="33"/>
  <c r="AB10" i="33"/>
  <c r="V12" i="33"/>
  <c r="Q14" i="32"/>
  <c r="D991" i="32"/>
  <c r="C991" i="32"/>
  <c r="E991" i="32" s="1"/>
  <c r="E990" i="32"/>
  <c r="D990" i="32"/>
  <c r="C990" i="32"/>
  <c r="D989" i="32"/>
  <c r="E989" i="32" s="1"/>
  <c r="C989" i="32"/>
  <c r="D988" i="32"/>
  <c r="C988" i="32"/>
  <c r="E988" i="32" s="1"/>
  <c r="D987" i="32"/>
  <c r="C987" i="32"/>
  <c r="E987" i="32" s="1"/>
  <c r="E986" i="32"/>
  <c r="D986" i="32"/>
  <c r="C986" i="32"/>
  <c r="D985" i="32"/>
  <c r="E985" i="32" s="1"/>
  <c r="C985" i="32"/>
  <c r="D984" i="32"/>
  <c r="C984" i="32"/>
  <c r="E984" i="32" s="1"/>
  <c r="D983" i="32"/>
  <c r="C983" i="32"/>
  <c r="E983" i="32" s="1"/>
  <c r="E982" i="32"/>
  <c r="D982" i="32"/>
  <c r="C982" i="32"/>
  <c r="D981" i="32"/>
  <c r="E981" i="32" s="1"/>
  <c r="C981" i="32"/>
  <c r="D980" i="32"/>
  <c r="C980" i="32"/>
  <c r="E980" i="32" s="1"/>
  <c r="D979" i="32"/>
  <c r="C979" i="32"/>
  <c r="E979" i="32" s="1"/>
  <c r="E978" i="32"/>
  <c r="D978" i="32"/>
  <c r="C978" i="32"/>
  <c r="D977" i="32"/>
  <c r="E977" i="32" s="1"/>
  <c r="C977" i="32"/>
  <c r="D976" i="32"/>
  <c r="C976" i="32"/>
  <c r="E976" i="32" s="1"/>
  <c r="D975" i="32"/>
  <c r="C975" i="32"/>
  <c r="E975" i="32" s="1"/>
  <c r="E974" i="32"/>
  <c r="D974" i="32"/>
  <c r="C974" i="32"/>
  <c r="D973" i="32"/>
  <c r="E973" i="32" s="1"/>
  <c r="C973" i="32"/>
  <c r="D972" i="32"/>
  <c r="C972" i="32"/>
  <c r="E972" i="32" s="1"/>
  <c r="D971" i="32"/>
  <c r="C971" i="32"/>
  <c r="E971" i="32" s="1"/>
  <c r="E970" i="32"/>
  <c r="D970" i="32"/>
  <c r="C970" i="32"/>
  <c r="D969" i="32"/>
  <c r="E969" i="32" s="1"/>
  <c r="C969" i="32"/>
  <c r="D968" i="32"/>
  <c r="C968" i="32"/>
  <c r="E968" i="32" s="1"/>
  <c r="D967" i="32"/>
  <c r="C967" i="32"/>
  <c r="E967" i="32" s="1"/>
  <c r="E966" i="32"/>
  <c r="D966" i="32"/>
  <c r="C966" i="32"/>
  <c r="D965" i="32"/>
  <c r="E965" i="32" s="1"/>
  <c r="C965" i="32"/>
  <c r="D964" i="32"/>
  <c r="C964" i="32"/>
  <c r="E964" i="32" s="1"/>
  <c r="D963" i="32"/>
  <c r="C963" i="32"/>
  <c r="E963" i="32" s="1"/>
  <c r="E962" i="32"/>
  <c r="D962" i="32"/>
  <c r="C962" i="32"/>
  <c r="D961" i="32"/>
  <c r="E961" i="32" s="1"/>
  <c r="C961" i="32"/>
  <c r="D960" i="32"/>
  <c r="C960" i="32"/>
  <c r="E960" i="32" s="1"/>
  <c r="D959" i="32"/>
  <c r="C959" i="32"/>
  <c r="E959" i="32" s="1"/>
  <c r="E958" i="32"/>
  <c r="D958" i="32"/>
  <c r="C958" i="32"/>
  <c r="D957" i="32"/>
  <c r="E957" i="32" s="1"/>
  <c r="C957" i="32"/>
  <c r="D956" i="32"/>
  <c r="C956" i="32"/>
  <c r="E956" i="32" s="1"/>
  <c r="D955" i="32"/>
  <c r="C955" i="32"/>
  <c r="E955" i="32" s="1"/>
  <c r="E954" i="32"/>
  <c r="D954" i="32"/>
  <c r="C954" i="32"/>
  <c r="D953" i="32"/>
  <c r="E953" i="32" s="1"/>
  <c r="C953" i="32"/>
  <c r="D952" i="32"/>
  <c r="C952" i="32"/>
  <c r="E952" i="32" s="1"/>
  <c r="D951" i="32"/>
  <c r="C951" i="32"/>
  <c r="E951" i="32" s="1"/>
  <c r="E950" i="32"/>
  <c r="D950" i="32"/>
  <c r="C950" i="32"/>
  <c r="D949" i="32"/>
  <c r="E949" i="32" s="1"/>
  <c r="C949" i="32"/>
  <c r="D948" i="32"/>
  <c r="C948" i="32"/>
  <c r="E948" i="32" s="1"/>
  <c r="D947" i="32"/>
  <c r="C947" i="32"/>
  <c r="E947" i="32" s="1"/>
  <c r="E946" i="32"/>
  <c r="D946" i="32"/>
  <c r="C946" i="32"/>
  <c r="D945" i="32"/>
  <c r="E945" i="32" s="1"/>
  <c r="C945" i="32"/>
  <c r="D944" i="32"/>
  <c r="C944" i="32"/>
  <c r="E944" i="32" s="1"/>
  <c r="D943" i="32"/>
  <c r="C943" i="32"/>
  <c r="E943" i="32" s="1"/>
  <c r="E942" i="32"/>
  <c r="D942" i="32"/>
  <c r="C942" i="32"/>
  <c r="D941" i="32"/>
  <c r="E941" i="32" s="1"/>
  <c r="C941" i="32"/>
  <c r="D940" i="32"/>
  <c r="C940" i="32"/>
  <c r="E940" i="32" s="1"/>
  <c r="D939" i="32"/>
  <c r="C939" i="32"/>
  <c r="E939" i="32" s="1"/>
  <c r="E938" i="32"/>
  <c r="D938" i="32"/>
  <c r="C938" i="32"/>
  <c r="D937" i="32"/>
  <c r="E937" i="32" s="1"/>
  <c r="C937" i="32"/>
  <c r="D936" i="32"/>
  <c r="C936" i="32"/>
  <c r="E936" i="32" s="1"/>
  <c r="D935" i="32"/>
  <c r="C935" i="32"/>
  <c r="E935" i="32" s="1"/>
  <c r="E934" i="32"/>
  <c r="D934" i="32"/>
  <c r="C934" i="32"/>
  <c r="D933" i="32"/>
  <c r="E933" i="32" s="1"/>
  <c r="C933" i="32"/>
  <c r="D932" i="32"/>
  <c r="C932" i="32"/>
  <c r="E932" i="32" s="1"/>
  <c r="D931" i="32"/>
  <c r="C931" i="32"/>
  <c r="E931" i="32" s="1"/>
  <c r="E930" i="32"/>
  <c r="D930" i="32"/>
  <c r="C930" i="32"/>
  <c r="D929" i="32"/>
  <c r="E929" i="32" s="1"/>
  <c r="C929" i="32"/>
  <c r="D928" i="32"/>
  <c r="C928" i="32"/>
  <c r="E928" i="32" s="1"/>
  <c r="D927" i="32"/>
  <c r="C927" i="32"/>
  <c r="E927" i="32" s="1"/>
  <c r="E926" i="32"/>
  <c r="D926" i="32"/>
  <c r="C926" i="32"/>
  <c r="D925" i="32"/>
  <c r="E925" i="32" s="1"/>
  <c r="C925" i="32"/>
  <c r="D924" i="32"/>
  <c r="C924" i="32"/>
  <c r="E924" i="32" s="1"/>
  <c r="D923" i="32"/>
  <c r="C923" i="32"/>
  <c r="E923" i="32" s="1"/>
  <c r="E922" i="32"/>
  <c r="D922" i="32"/>
  <c r="C922" i="32"/>
  <c r="D921" i="32"/>
  <c r="E921" i="32" s="1"/>
  <c r="C921" i="32"/>
  <c r="D920" i="32"/>
  <c r="C920" i="32"/>
  <c r="E920" i="32" s="1"/>
  <c r="D919" i="32"/>
  <c r="C919" i="32"/>
  <c r="E919" i="32" s="1"/>
  <c r="E918" i="32"/>
  <c r="D918" i="32"/>
  <c r="C918" i="32"/>
  <c r="D917" i="32"/>
  <c r="E917" i="32" s="1"/>
  <c r="C917" i="32"/>
  <c r="D916" i="32"/>
  <c r="C916" i="32"/>
  <c r="E916" i="32" s="1"/>
  <c r="D915" i="32"/>
  <c r="C915" i="32"/>
  <c r="E915" i="32" s="1"/>
  <c r="E914" i="32"/>
  <c r="D914" i="32"/>
  <c r="C914" i="32"/>
  <c r="D913" i="32"/>
  <c r="E913" i="32" s="1"/>
  <c r="C913" i="32"/>
  <c r="D912" i="32"/>
  <c r="C912" i="32"/>
  <c r="E912" i="32" s="1"/>
  <c r="D911" i="32"/>
  <c r="C911" i="32"/>
  <c r="E911" i="32" s="1"/>
  <c r="E910" i="32"/>
  <c r="D910" i="32"/>
  <c r="C910" i="32"/>
  <c r="D909" i="32"/>
  <c r="E909" i="32" s="1"/>
  <c r="C909" i="32"/>
  <c r="D908" i="32"/>
  <c r="C908" i="32"/>
  <c r="E908" i="32" s="1"/>
  <c r="D907" i="32"/>
  <c r="C907" i="32"/>
  <c r="E907" i="32" s="1"/>
  <c r="E906" i="32"/>
  <c r="D906" i="32"/>
  <c r="C906" i="32"/>
  <c r="D905" i="32"/>
  <c r="E905" i="32" s="1"/>
  <c r="C905" i="32"/>
  <c r="D904" i="32"/>
  <c r="C904" i="32"/>
  <c r="E904" i="32" s="1"/>
  <c r="D903" i="32"/>
  <c r="C903" i="32"/>
  <c r="E903" i="32" s="1"/>
  <c r="E902" i="32"/>
  <c r="D902" i="32"/>
  <c r="C902" i="32"/>
  <c r="D901" i="32"/>
  <c r="E901" i="32" s="1"/>
  <c r="C901" i="32"/>
  <c r="D900" i="32"/>
  <c r="C900" i="32"/>
  <c r="E900" i="32" s="1"/>
  <c r="D899" i="32"/>
  <c r="C899" i="32"/>
  <c r="E899" i="32" s="1"/>
  <c r="E898" i="32"/>
  <c r="D898" i="32"/>
  <c r="C898" i="32"/>
  <c r="D897" i="32"/>
  <c r="E897" i="32" s="1"/>
  <c r="C897" i="32"/>
  <c r="D896" i="32"/>
  <c r="C896" i="32"/>
  <c r="E896" i="32" s="1"/>
  <c r="D895" i="32"/>
  <c r="C895" i="32"/>
  <c r="E895" i="32" s="1"/>
  <c r="E894" i="32"/>
  <c r="D894" i="32"/>
  <c r="C894" i="32"/>
  <c r="D893" i="32"/>
  <c r="E893" i="32" s="1"/>
  <c r="C893" i="32"/>
  <c r="D892" i="32"/>
  <c r="C892" i="32"/>
  <c r="E892" i="32" s="1"/>
  <c r="D891" i="32"/>
  <c r="C891" i="32"/>
  <c r="E891" i="32" s="1"/>
  <c r="E890" i="32"/>
  <c r="D890" i="32"/>
  <c r="C890" i="32"/>
  <c r="D889" i="32"/>
  <c r="E889" i="32" s="1"/>
  <c r="C889" i="32"/>
  <c r="D888" i="32"/>
  <c r="C888" i="32"/>
  <c r="E888" i="32" s="1"/>
  <c r="D887" i="32"/>
  <c r="C887" i="32"/>
  <c r="E887" i="32" s="1"/>
  <c r="E886" i="32"/>
  <c r="D886" i="32"/>
  <c r="C886" i="32"/>
  <c r="D885" i="32"/>
  <c r="E885" i="32" s="1"/>
  <c r="C885" i="32"/>
  <c r="D884" i="32"/>
  <c r="C884" i="32"/>
  <c r="E884" i="32" s="1"/>
  <c r="D883" i="32"/>
  <c r="C883" i="32"/>
  <c r="E883" i="32" s="1"/>
  <c r="E882" i="32"/>
  <c r="D882" i="32"/>
  <c r="C882" i="32"/>
  <c r="E881" i="32"/>
  <c r="D881" i="32"/>
  <c r="C881" i="32"/>
  <c r="D880" i="32"/>
  <c r="C880" i="32"/>
  <c r="D879" i="32"/>
  <c r="C879" i="32"/>
  <c r="E879" i="32" s="1"/>
  <c r="E878" i="32"/>
  <c r="D878" i="32"/>
  <c r="C878" i="32"/>
  <c r="D877" i="32"/>
  <c r="E877" i="32" s="1"/>
  <c r="C877" i="32"/>
  <c r="D876" i="32"/>
  <c r="C876" i="32"/>
  <c r="E876" i="32" s="1"/>
  <c r="D875" i="32"/>
  <c r="C875" i="32"/>
  <c r="E875" i="32" s="1"/>
  <c r="E874" i="32"/>
  <c r="D874" i="32"/>
  <c r="C874" i="32"/>
  <c r="E873" i="32"/>
  <c r="D873" i="32"/>
  <c r="C873" i="32"/>
  <c r="D872" i="32"/>
  <c r="C872" i="32"/>
  <c r="D871" i="32"/>
  <c r="C871" i="32"/>
  <c r="E871" i="32" s="1"/>
  <c r="E870" i="32"/>
  <c r="D870" i="32"/>
  <c r="C870" i="32"/>
  <c r="D869" i="32"/>
  <c r="E869" i="32" s="1"/>
  <c r="C869" i="32"/>
  <c r="D868" i="32"/>
  <c r="C868" i="32"/>
  <c r="E868" i="32" s="1"/>
  <c r="D867" i="32"/>
  <c r="C867" i="32"/>
  <c r="E867" i="32" s="1"/>
  <c r="E866" i="32"/>
  <c r="D866" i="32"/>
  <c r="C866" i="32"/>
  <c r="E865" i="32"/>
  <c r="D865" i="32"/>
  <c r="C865" i="32"/>
  <c r="D864" i="32"/>
  <c r="C864" i="32"/>
  <c r="D863" i="32"/>
  <c r="C863" i="32"/>
  <c r="E863" i="32" s="1"/>
  <c r="E862" i="32"/>
  <c r="D862" i="32"/>
  <c r="C862" i="32"/>
  <c r="D861" i="32"/>
  <c r="E861" i="32" s="1"/>
  <c r="C861" i="32"/>
  <c r="D860" i="32"/>
  <c r="C860" i="32"/>
  <c r="E860" i="32" s="1"/>
  <c r="D859" i="32"/>
  <c r="C859" i="32"/>
  <c r="E859" i="32" s="1"/>
  <c r="E858" i="32"/>
  <c r="D858" i="32"/>
  <c r="C858" i="32"/>
  <c r="E857" i="32"/>
  <c r="D857" i="32"/>
  <c r="C857" i="32"/>
  <c r="D856" i="32"/>
  <c r="C856" i="32"/>
  <c r="D855" i="32"/>
  <c r="C855" i="32"/>
  <c r="E855" i="32" s="1"/>
  <c r="E854" i="32"/>
  <c r="D854" i="32"/>
  <c r="C854" i="32"/>
  <c r="D853" i="32"/>
  <c r="E853" i="32" s="1"/>
  <c r="C853" i="32"/>
  <c r="D852" i="32"/>
  <c r="C852" i="32"/>
  <c r="E852" i="32" s="1"/>
  <c r="D851" i="32"/>
  <c r="C851" i="32"/>
  <c r="E851" i="32" s="1"/>
  <c r="E850" i="32"/>
  <c r="D850" i="32"/>
  <c r="C850" i="32"/>
  <c r="E849" i="32"/>
  <c r="D849" i="32"/>
  <c r="C849" i="32"/>
  <c r="D848" i="32"/>
  <c r="C848" i="32"/>
  <c r="D847" i="32"/>
  <c r="C847" i="32"/>
  <c r="E847" i="32" s="1"/>
  <c r="E846" i="32"/>
  <c r="D846" i="32"/>
  <c r="C846" i="32"/>
  <c r="D845" i="32"/>
  <c r="E845" i="32" s="1"/>
  <c r="C845" i="32"/>
  <c r="D844" i="32"/>
  <c r="C844" i="32"/>
  <c r="E844" i="32" s="1"/>
  <c r="D843" i="32"/>
  <c r="C843" i="32"/>
  <c r="E843" i="32" s="1"/>
  <c r="E842" i="32"/>
  <c r="D842" i="32"/>
  <c r="C842" i="32"/>
  <c r="E841" i="32"/>
  <c r="D841" i="32"/>
  <c r="C841" i="32"/>
  <c r="D840" i="32"/>
  <c r="C840" i="32"/>
  <c r="D839" i="32"/>
  <c r="C839" i="32"/>
  <c r="E839" i="32" s="1"/>
  <c r="E838" i="32"/>
  <c r="D838" i="32"/>
  <c r="C838" i="32"/>
  <c r="D837" i="32"/>
  <c r="E837" i="32" s="1"/>
  <c r="C837" i="32"/>
  <c r="D836" i="32"/>
  <c r="C836" i="32"/>
  <c r="E836" i="32" s="1"/>
  <c r="D835" i="32"/>
  <c r="C835" i="32"/>
  <c r="E835" i="32" s="1"/>
  <c r="E834" i="32"/>
  <c r="D834" i="32"/>
  <c r="C834" i="32"/>
  <c r="E833" i="32"/>
  <c r="D833" i="32"/>
  <c r="C833" i="32"/>
  <c r="D832" i="32"/>
  <c r="C832" i="32"/>
  <c r="D831" i="32"/>
  <c r="C831" i="32"/>
  <c r="E831" i="32" s="1"/>
  <c r="E830" i="32"/>
  <c r="D830" i="32"/>
  <c r="C830" i="32"/>
  <c r="D829" i="32"/>
  <c r="E829" i="32" s="1"/>
  <c r="C829" i="32"/>
  <c r="D828" i="32"/>
  <c r="C828" i="32"/>
  <c r="E828" i="32" s="1"/>
  <c r="D827" i="32"/>
  <c r="C827" i="32"/>
  <c r="E827" i="32" s="1"/>
  <c r="E826" i="32"/>
  <c r="D826" i="32"/>
  <c r="C826" i="32"/>
  <c r="E825" i="32"/>
  <c r="D825" i="32"/>
  <c r="C825" i="32"/>
  <c r="D824" i="32"/>
  <c r="C824" i="32"/>
  <c r="D823" i="32"/>
  <c r="C823" i="32"/>
  <c r="E823" i="32" s="1"/>
  <c r="E822" i="32"/>
  <c r="D822" i="32"/>
  <c r="C822" i="32"/>
  <c r="D821" i="32"/>
  <c r="E821" i="32" s="1"/>
  <c r="C821" i="32"/>
  <c r="D820" i="32"/>
  <c r="C820" i="32"/>
  <c r="E820" i="32" s="1"/>
  <c r="D819" i="32"/>
  <c r="C819" i="32"/>
  <c r="E819" i="32" s="1"/>
  <c r="E818" i="32"/>
  <c r="D818" i="32"/>
  <c r="C818" i="32"/>
  <c r="E817" i="32"/>
  <c r="D817" i="32"/>
  <c r="C817" i="32"/>
  <c r="D816" i="32"/>
  <c r="C816" i="32"/>
  <c r="D815" i="32"/>
  <c r="C815" i="32"/>
  <c r="E815" i="32" s="1"/>
  <c r="E814" i="32"/>
  <c r="D814" i="32"/>
  <c r="C814" i="32"/>
  <c r="D813" i="32"/>
  <c r="E813" i="32" s="1"/>
  <c r="C813" i="32"/>
  <c r="D812" i="32"/>
  <c r="C812" i="32"/>
  <c r="E812" i="32" s="1"/>
  <c r="D811" i="32"/>
  <c r="C811" i="32"/>
  <c r="E811" i="32" s="1"/>
  <c r="E810" i="32"/>
  <c r="D810" i="32"/>
  <c r="C810" i="32"/>
  <c r="E809" i="32"/>
  <c r="D809" i="32"/>
  <c r="C809" i="32"/>
  <c r="D808" i="32"/>
  <c r="C808" i="32"/>
  <c r="D807" i="32"/>
  <c r="C807" i="32"/>
  <c r="E807" i="32" s="1"/>
  <c r="E806" i="32"/>
  <c r="D806" i="32"/>
  <c r="C806" i="32"/>
  <c r="D805" i="32"/>
  <c r="E805" i="32" s="1"/>
  <c r="C805" i="32"/>
  <c r="D804" i="32"/>
  <c r="C804" i="32"/>
  <c r="E804" i="32" s="1"/>
  <c r="D803" i="32"/>
  <c r="C803" i="32"/>
  <c r="E803" i="32" s="1"/>
  <c r="E802" i="32"/>
  <c r="D802" i="32"/>
  <c r="C802" i="32"/>
  <c r="E801" i="32"/>
  <c r="D801" i="32"/>
  <c r="C801" i="32"/>
  <c r="D800" i="32"/>
  <c r="C800" i="32"/>
  <c r="D799" i="32"/>
  <c r="C799" i="32"/>
  <c r="E799" i="32" s="1"/>
  <c r="E798" i="32"/>
  <c r="D798" i="32"/>
  <c r="C798" i="32"/>
  <c r="D797" i="32"/>
  <c r="E797" i="32" s="1"/>
  <c r="C797" i="32"/>
  <c r="D796" i="32"/>
  <c r="C796" i="32"/>
  <c r="E796" i="32" s="1"/>
  <c r="D795" i="32"/>
  <c r="C795" i="32"/>
  <c r="E795" i="32" s="1"/>
  <c r="E794" i="32"/>
  <c r="D794" i="32"/>
  <c r="C794" i="32"/>
  <c r="E793" i="32"/>
  <c r="D793" i="32"/>
  <c r="C793" i="32"/>
  <c r="D792" i="32"/>
  <c r="C792" i="32"/>
  <c r="D791" i="32"/>
  <c r="C791" i="32"/>
  <c r="E791" i="32" s="1"/>
  <c r="E790" i="32"/>
  <c r="D790" i="32"/>
  <c r="C790" i="32"/>
  <c r="D789" i="32"/>
  <c r="E789" i="32" s="1"/>
  <c r="C789" i="32"/>
  <c r="D788" i="32"/>
  <c r="C788" i="32"/>
  <c r="E788" i="32" s="1"/>
  <c r="D787" i="32"/>
  <c r="C787" i="32"/>
  <c r="E787" i="32" s="1"/>
  <c r="E786" i="32"/>
  <c r="D786" i="32"/>
  <c r="C786" i="32"/>
  <c r="E785" i="32"/>
  <c r="D785" i="32"/>
  <c r="C785" i="32"/>
  <c r="D784" i="32"/>
  <c r="C784" i="32"/>
  <c r="D783" i="32"/>
  <c r="C783" i="32"/>
  <c r="E783" i="32" s="1"/>
  <c r="E782" i="32"/>
  <c r="D782" i="32"/>
  <c r="C782" i="32"/>
  <c r="D781" i="32"/>
  <c r="E781" i="32" s="1"/>
  <c r="C781" i="32"/>
  <c r="D780" i="32"/>
  <c r="C780" i="32"/>
  <c r="E780" i="32" s="1"/>
  <c r="D779" i="32"/>
  <c r="C779" i="32"/>
  <c r="E779" i="32" s="1"/>
  <c r="E778" i="32"/>
  <c r="D778" i="32"/>
  <c r="C778" i="32"/>
  <c r="E777" i="32"/>
  <c r="D777" i="32"/>
  <c r="C777" i="32"/>
  <c r="D776" i="32"/>
  <c r="C776" i="32"/>
  <c r="D775" i="32"/>
  <c r="C775" i="32"/>
  <c r="E775" i="32" s="1"/>
  <c r="E774" i="32"/>
  <c r="D774" i="32"/>
  <c r="C774" i="32"/>
  <c r="D773" i="32"/>
  <c r="E773" i="32" s="1"/>
  <c r="C773" i="32"/>
  <c r="D772" i="32"/>
  <c r="C772" i="32"/>
  <c r="E772" i="32" s="1"/>
  <c r="D771" i="32"/>
  <c r="C771" i="32"/>
  <c r="E771" i="32" s="1"/>
  <c r="E770" i="32"/>
  <c r="D770" i="32"/>
  <c r="C770" i="32"/>
  <c r="E769" i="32"/>
  <c r="D769" i="32"/>
  <c r="C769" i="32"/>
  <c r="D768" i="32"/>
  <c r="C768" i="32"/>
  <c r="D767" i="32"/>
  <c r="C767" i="32"/>
  <c r="E767" i="32" s="1"/>
  <c r="E766" i="32"/>
  <c r="D766" i="32"/>
  <c r="C766" i="32"/>
  <c r="D765" i="32"/>
  <c r="E765" i="32" s="1"/>
  <c r="C765" i="32"/>
  <c r="D764" i="32"/>
  <c r="C764" i="32"/>
  <c r="E764" i="32" s="1"/>
  <c r="D763" i="32"/>
  <c r="C763" i="32"/>
  <c r="E763" i="32" s="1"/>
  <c r="E762" i="32"/>
  <c r="D762" i="32"/>
  <c r="C762" i="32"/>
  <c r="E761" i="32"/>
  <c r="D761" i="32"/>
  <c r="C761" i="32"/>
  <c r="D760" i="32"/>
  <c r="C760" i="32"/>
  <c r="D759" i="32"/>
  <c r="C759" i="32"/>
  <c r="E759" i="32" s="1"/>
  <c r="E758" i="32"/>
  <c r="D758" i="32"/>
  <c r="C758" i="32"/>
  <c r="D757" i="32"/>
  <c r="E757" i="32" s="1"/>
  <c r="C757" i="32"/>
  <c r="D756" i="32"/>
  <c r="C756" i="32"/>
  <c r="E756" i="32" s="1"/>
  <c r="D755" i="32"/>
  <c r="C755" i="32"/>
  <c r="E755" i="32" s="1"/>
  <c r="E754" i="32"/>
  <c r="D754" i="32"/>
  <c r="C754" i="32"/>
  <c r="E753" i="32"/>
  <c r="D753" i="32"/>
  <c r="C753" i="32"/>
  <c r="D752" i="32"/>
  <c r="C752" i="32"/>
  <c r="D751" i="32"/>
  <c r="C751" i="32"/>
  <c r="E751" i="32" s="1"/>
  <c r="E750" i="32"/>
  <c r="D750" i="32"/>
  <c r="C750" i="32"/>
  <c r="D749" i="32"/>
  <c r="E749" i="32" s="1"/>
  <c r="C749" i="32"/>
  <c r="D748" i="32"/>
  <c r="C748" i="32"/>
  <c r="E748" i="32" s="1"/>
  <c r="D747" i="32"/>
  <c r="C747" i="32"/>
  <c r="E747" i="32" s="1"/>
  <c r="E746" i="32"/>
  <c r="D746" i="32"/>
  <c r="C746" i="32"/>
  <c r="E745" i="32"/>
  <c r="D745" i="32"/>
  <c r="C745" i="32"/>
  <c r="D744" i="32"/>
  <c r="C744" i="32"/>
  <c r="D743" i="32"/>
  <c r="C743" i="32"/>
  <c r="E743" i="32" s="1"/>
  <c r="E742" i="32"/>
  <c r="D742" i="32"/>
  <c r="C742" i="32"/>
  <c r="D741" i="32"/>
  <c r="E741" i="32" s="1"/>
  <c r="C741" i="32"/>
  <c r="D740" i="32"/>
  <c r="C740" i="32"/>
  <c r="E740" i="32" s="1"/>
  <c r="D739" i="32"/>
  <c r="C739" i="32"/>
  <c r="E739" i="32" s="1"/>
  <c r="E738" i="32"/>
  <c r="D738" i="32"/>
  <c r="C738" i="32"/>
  <c r="E737" i="32"/>
  <c r="D737" i="32"/>
  <c r="C737" i="32"/>
  <c r="D736" i="32"/>
  <c r="C736" i="32"/>
  <c r="D735" i="32"/>
  <c r="C735" i="32"/>
  <c r="E735" i="32" s="1"/>
  <c r="E734" i="32"/>
  <c r="D734" i="32"/>
  <c r="C734" i="32"/>
  <c r="D733" i="32"/>
  <c r="E733" i="32" s="1"/>
  <c r="C733" i="32"/>
  <c r="D732" i="32"/>
  <c r="C732" i="32"/>
  <c r="E732" i="32" s="1"/>
  <c r="D731" i="32"/>
  <c r="C731" i="32"/>
  <c r="E731" i="32" s="1"/>
  <c r="E730" i="32"/>
  <c r="D730" i="32"/>
  <c r="C730" i="32"/>
  <c r="E729" i="32"/>
  <c r="D729" i="32"/>
  <c r="C729" i="32"/>
  <c r="D728" i="32"/>
  <c r="C728" i="32"/>
  <c r="D727" i="32"/>
  <c r="C727" i="32"/>
  <c r="E727" i="32" s="1"/>
  <c r="E726" i="32"/>
  <c r="D726" i="32"/>
  <c r="C726" i="32"/>
  <c r="D725" i="32"/>
  <c r="E725" i="32" s="1"/>
  <c r="C725" i="32"/>
  <c r="D724" i="32"/>
  <c r="C724" i="32"/>
  <c r="E724" i="32" s="1"/>
  <c r="D723" i="32"/>
  <c r="C723" i="32"/>
  <c r="E723" i="32" s="1"/>
  <c r="E722" i="32"/>
  <c r="D722" i="32"/>
  <c r="C722" i="32"/>
  <c r="E721" i="32"/>
  <c r="D721" i="32"/>
  <c r="C721" i="32"/>
  <c r="D720" i="32"/>
  <c r="C720" i="32"/>
  <c r="D719" i="32"/>
  <c r="C719" i="32"/>
  <c r="E719" i="32" s="1"/>
  <c r="E718" i="32"/>
  <c r="D718" i="32"/>
  <c r="C718" i="32"/>
  <c r="D717" i="32"/>
  <c r="E717" i="32" s="1"/>
  <c r="C717" i="32"/>
  <c r="D716" i="32"/>
  <c r="C716" i="32"/>
  <c r="E716" i="32" s="1"/>
  <c r="D715" i="32"/>
  <c r="C715" i="32"/>
  <c r="E715" i="32" s="1"/>
  <c r="E714" i="32"/>
  <c r="D714" i="32"/>
  <c r="C714" i="32"/>
  <c r="E713" i="32"/>
  <c r="D713" i="32"/>
  <c r="C713" i="32"/>
  <c r="D712" i="32"/>
  <c r="C712" i="32"/>
  <c r="D711" i="32"/>
  <c r="C711" i="32"/>
  <c r="E711" i="32" s="1"/>
  <c r="E710" i="32"/>
  <c r="D710" i="32"/>
  <c r="C710" i="32"/>
  <c r="D709" i="32"/>
  <c r="E709" i="32" s="1"/>
  <c r="C709" i="32"/>
  <c r="D708" i="32"/>
  <c r="C708" i="32"/>
  <c r="E708" i="32" s="1"/>
  <c r="D707" i="32"/>
  <c r="C707" i="32"/>
  <c r="E707" i="32" s="1"/>
  <c r="E706" i="32"/>
  <c r="D706" i="32"/>
  <c r="C706" i="32"/>
  <c r="E705" i="32"/>
  <c r="D705" i="32"/>
  <c r="C705" i="32"/>
  <c r="D704" i="32"/>
  <c r="C704" i="32"/>
  <c r="D703" i="32"/>
  <c r="C703" i="32"/>
  <c r="E703" i="32" s="1"/>
  <c r="E702" i="32"/>
  <c r="D702" i="32"/>
  <c r="C702" i="32"/>
  <c r="D701" i="32"/>
  <c r="E701" i="32" s="1"/>
  <c r="C701" i="32"/>
  <c r="D700" i="32"/>
  <c r="C700" i="32"/>
  <c r="E700" i="32" s="1"/>
  <c r="D699" i="32"/>
  <c r="C699" i="32"/>
  <c r="E699" i="32" s="1"/>
  <c r="E698" i="32"/>
  <c r="D698" i="32"/>
  <c r="C698" i="32"/>
  <c r="E697" i="32"/>
  <c r="D697" i="32"/>
  <c r="C697" i="32"/>
  <c r="D696" i="32"/>
  <c r="C696" i="32"/>
  <c r="D695" i="32"/>
  <c r="C695" i="32"/>
  <c r="E695" i="32" s="1"/>
  <c r="E694" i="32"/>
  <c r="D694" i="32"/>
  <c r="C694" i="32"/>
  <c r="D693" i="32"/>
  <c r="E693" i="32" s="1"/>
  <c r="C693" i="32"/>
  <c r="D692" i="32"/>
  <c r="C692" i="32"/>
  <c r="E692" i="32" s="1"/>
  <c r="D691" i="32"/>
  <c r="C691" i="32"/>
  <c r="E691" i="32" s="1"/>
  <c r="E690" i="32"/>
  <c r="D690" i="32"/>
  <c r="C690" i="32"/>
  <c r="E689" i="32"/>
  <c r="D689" i="32"/>
  <c r="C689" i="32"/>
  <c r="D688" i="32"/>
  <c r="C688" i="32"/>
  <c r="D687" i="32"/>
  <c r="C687" i="32"/>
  <c r="E687" i="32" s="1"/>
  <c r="E686" i="32"/>
  <c r="D686" i="32"/>
  <c r="C686" i="32"/>
  <c r="D685" i="32"/>
  <c r="E685" i="32" s="1"/>
  <c r="C685" i="32"/>
  <c r="D684" i="32"/>
  <c r="C684" i="32"/>
  <c r="E684" i="32" s="1"/>
  <c r="D683" i="32"/>
  <c r="C683" i="32"/>
  <c r="E683" i="32" s="1"/>
  <c r="E682" i="32"/>
  <c r="D682" i="32"/>
  <c r="C682" i="32"/>
  <c r="E681" i="32"/>
  <c r="D681" i="32"/>
  <c r="C681" i="32"/>
  <c r="D680" i="32"/>
  <c r="C680" i="32"/>
  <c r="D679" i="32"/>
  <c r="C679" i="32"/>
  <c r="E679" i="32" s="1"/>
  <c r="E678" i="32"/>
  <c r="D678" i="32"/>
  <c r="C678" i="32"/>
  <c r="D677" i="32"/>
  <c r="E677" i="32" s="1"/>
  <c r="C677" i="32"/>
  <c r="D676" i="32"/>
  <c r="C676" i="32"/>
  <c r="E676" i="32" s="1"/>
  <c r="D675" i="32"/>
  <c r="C675" i="32"/>
  <c r="E675" i="32" s="1"/>
  <c r="E674" i="32"/>
  <c r="D674" i="32"/>
  <c r="C674" i="32"/>
  <c r="E673" i="32"/>
  <c r="D673" i="32"/>
  <c r="C673" i="32"/>
  <c r="D672" i="32"/>
  <c r="C672" i="32"/>
  <c r="D671" i="32"/>
  <c r="C671" i="32"/>
  <c r="E671" i="32" s="1"/>
  <c r="E670" i="32"/>
  <c r="D670" i="32"/>
  <c r="C670" i="32"/>
  <c r="D669" i="32"/>
  <c r="E669" i="32" s="1"/>
  <c r="C669" i="32"/>
  <c r="D668" i="32"/>
  <c r="C668" i="32"/>
  <c r="E668" i="32" s="1"/>
  <c r="D667" i="32"/>
  <c r="C667" i="32"/>
  <c r="E667" i="32" s="1"/>
  <c r="E666" i="32"/>
  <c r="D666" i="32"/>
  <c r="C666" i="32"/>
  <c r="E665" i="32"/>
  <c r="D665" i="32"/>
  <c r="C665" i="32"/>
  <c r="D664" i="32"/>
  <c r="C664" i="32"/>
  <c r="D663" i="32"/>
  <c r="C663" i="32"/>
  <c r="E663" i="32" s="1"/>
  <c r="E662" i="32"/>
  <c r="D662" i="32"/>
  <c r="C662" i="32"/>
  <c r="D661" i="32"/>
  <c r="E661" i="32" s="1"/>
  <c r="C661" i="32"/>
  <c r="D660" i="32"/>
  <c r="C660" i="32"/>
  <c r="E660" i="32" s="1"/>
  <c r="D659" i="32"/>
  <c r="C659" i="32"/>
  <c r="E659" i="32" s="1"/>
  <c r="E658" i="32"/>
  <c r="D658" i="32"/>
  <c r="C658" i="32"/>
  <c r="E657" i="32"/>
  <c r="D657" i="32"/>
  <c r="C657" i="32"/>
  <c r="D656" i="32"/>
  <c r="C656" i="32"/>
  <c r="D655" i="32"/>
  <c r="C655" i="32"/>
  <c r="E655" i="32" s="1"/>
  <c r="E654" i="32"/>
  <c r="D654" i="32"/>
  <c r="C654" i="32"/>
  <c r="D653" i="32"/>
  <c r="C653" i="32"/>
  <c r="E653" i="32" s="1"/>
  <c r="D652" i="32"/>
  <c r="C652" i="32"/>
  <c r="E652" i="32" s="1"/>
  <c r="E651" i="32"/>
  <c r="D651" i="32"/>
  <c r="C651" i="32"/>
  <c r="E650" i="32"/>
  <c r="D650" i="32"/>
  <c r="C650" i="32"/>
  <c r="D649" i="32"/>
  <c r="C649" i="32"/>
  <c r="E649" i="32" s="1"/>
  <c r="D648" i="32"/>
  <c r="C648" i="32"/>
  <c r="E648" i="32" s="1"/>
  <c r="E647" i="32"/>
  <c r="D647" i="32"/>
  <c r="C647" i="32"/>
  <c r="E646" i="32"/>
  <c r="D646" i="32"/>
  <c r="C646" i="32"/>
  <c r="D645" i="32"/>
  <c r="C645" i="32"/>
  <c r="E645" i="32" s="1"/>
  <c r="D644" i="32"/>
  <c r="C644" i="32"/>
  <c r="E644" i="32" s="1"/>
  <c r="E643" i="32"/>
  <c r="D643" i="32"/>
  <c r="C643" i="32"/>
  <c r="E642" i="32"/>
  <c r="D642" i="32"/>
  <c r="C642" i="32"/>
  <c r="D641" i="32"/>
  <c r="C641" i="32"/>
  <c r="E641" i="32" s="1"/>
  <c r="D640" i="32"/>
  <c r="C640" i="32"/>
  <c r="E640" i="32" s="1"/>
  <c r="E639" i="32"/>
  <c r="D639" i="32"/>
  <c r="C639" i="32"/>
  <c r="E638" i="32"/>
  <c r="D638" i="32"/>
  <c r="C638" i="32"/>
  <c r="D637" i="32"/>
  <c r="C637" i="32"/>
  <c r="E637" i="32" s="1"/>
  <c r="D636" i="32"/>
  <c r="C636" i="32"/>
  <c r="E636" i="32" s="1"/>
  <c r="E635" i="32"/>
  <c r="D635" i="32"/>
  <c r="C635" i="32"/>
  <c r="E634" i="32"/>
  <c r="D634" i="32"/>
  <c r="C634" i="32"/>
  <c r="D633" i="32"/>
  <c r="C633" i="32"/>
  <c r="E633" i="32" s="1"/>
  <c r="D632" i="32"/>
  <c r="C632" i="32"/>
  <c r="E632" i="32" s="1"/>
  <c r="E631" i="32"/>
  <c r="D631" i="32"/>
  <c r="C631" i="32"/>
  <c r="E630" i="32"/>
  <c r="D630" i="32"/>
  <c r="C630" i="32"/>
  <c r="D629" i="32"/>
  <c r="C629" i="32"/>
  <c r="E629" i="32" s="1"/>
  <c r="D628" i="32"/>
  <c r="C628" i="32"/>
  <c r="E628" i="32" s="1"/>
  <c r="E627" i="32"/>
  <c r="D627" i="32"/>
  <c r="C627" i="32"/>
  <c r="E626" i="32"/>
  <c r="D626" i="32"/>
  <c r="C626" i="32"/>
  <c r="D625" i="32"/>
  <c r="C625" i="32"/>
  <c r="E625" i="32" s="1"/>
  <c r="D624" i="32"/>
  <c r="C624" i="32"/>
  <c r="E624" i="32" s="1"/>
  <c r="E623" i="32"/>
  <c r="D623" i="32"/>
  <c r="C623" i="32"/>
  <c r="E622" i="32"/>
  <c r="D622" i="32"/>
  <c r="C622" i="32"/>
  <c r="D621" i="32"/>
  <c r="C621" i="32"/>
  <c r="E621" i="32" s="1"/>
  <c r="D620" i="32"/>
  <c r="C620" i="32"/>
  <c r="E620" i="32" s="1"/>
  <c r="E619" i="32"/>
  <c r="D619" i="32"/>
  <c r="C619" i="32"/>
  <c r="E618" i="32"/>
  <c r="D618" i="32"/>
  <c r="C618" i="32"/>
  <c r="D617" i="32"/>
  <c r="C617" i="32"/>
  <c r="E617" i="32" s="1"/>
  <c r="D616" i="32"/>
  <c r="C616" i="32"/>
  <c r="E616" i="32" s="1"/>
  <c r="E615" i="32"/>
  <c r="D615" i="32"/>
  <c r="C615" i="32"/>
  <c r="E614" i="32"/>
  <c r="D614" i="32"/>
  <c r="C614" i="32"/>
  <c r="D613" i="32"/>
  <c r="C613" i="32"/>
  <c r="E613" i="32" s="1"/>
  <c r="D612" i="32"/>
  <c r="C612" i="32"/>
  <c r="E612" i="32" s="1"/>
  <c r="E611" i="32"/>
  <c r="D611" i="32"/>
  <c r="C611" i="32"/>
  <c r="E610" i="32"/>
  <c r="D610" i="32"/>
  <c r="C610" i="32"/>
  <c r="D609" i="32"/>
  <c r="C609" i="32"/>
  <c r="E609" i="32" s="1"/>
  <c r="D608" i="32"/>
  <c r="C608" i="32"/>
  <c r="E608" i="32" s="1"/>
  <c r="E607" i="32"/>
  <c r="D607" i="32"/>
  <c r="C607" i="32"/>
  <c r="E606" i="32"/>
  <c r="D606" i="32"/>
  <c r="C606" i="32"/>
  <c r="D605" i="32"/>
  <c r="C605" i="32"/>
  <c r="E605" i="32" s="1"/>
  <c r="D604" i="32"/>
  <c r="C604" i="32"/>
  <c r="E604" i="32" s="1"/>
  <c r="E603" i="32"/>
  <c r="D603" i="32"/>
  <c r="C603" i="32"/>
  <c r="E602" i="32"/>
  <c r="D602" i="32"/>
  <c r="C602" i="32"/>
  <c r="D601" i="32"/>
  <c r="C601" i="32"/>
  <c r="E601" i="32" s="1"/>
  <c r="D600" i="32"/>
  <c r="C600" i="32"/>
  <c r="E600" i="32" s="1"/>
  <c r="E599" i="32"/>
  <c r="D599" i="32"/>
  <c r="C599" i="32"/>
  <c r="E598" i="32"/>
  <c r="D598" i="32"/>
  <c r="C598" i="32"/>
  <c r="D597" i="32"/>
  <c r="C597" i="32"/>
  <c r="E597" i="32" s="1"/>
  <c r="D596" i="32"/>
  <c r="C596" i="32"/>
  <c r="E596" i="32" s="1"/>
  <c r="E595" i="32"/>
  <c r="D595" i="32"/>
  <c r="C595" i="32"/>
  <c r="E594" i="32"/>
  <c r="D594" i="32"/>
  <c r="C594" i="32"/>
  <c r="D593" i="32"/>
  <c r="C593" i="32"/>
  <c r="E593" i="32" s="1"/>
  <c r="D592" i="32"/>
  <c r="C592" i="32"/>
  <c r="E592" i="32" s="1"/>
  <c r="E591" i="32"/>
  <c r="D591" i="32"/>
  <c r="C591" i="32"/>
  <c r="E590" i="32"/>
  <c r="D590" i="32"/>
  <c r="C590" i="32"/>
  <c r="D589" i="32"/>
  <c r="C589" i="32"/>
  <c r="E589" i="32" s="1"/>
  <c r="D588" i="32"/>
  <c r="C588" i="32"/>
  <c r="E588" i="32" s="1"/>
  <c r="E587" i="32"/>
  <c r="D587" i="32"/>
  <c r="C587" i="32"/>
  <c r="E586" i="32"/>
  <c r="D586" i="32"/>
  <c r="C586" i="32"/>
  <c r="D585" i="32"/>
  <c r="C585" i="32"/>
  <c r="E585" i="32" s="1"/>
  <c r="D584" i="32"/>
  <c r="C584" i="32"/>
  <c r="E584" i="32" s="1"/>
  <c r="E583" i="32"/>
  <c r="D583" i="32"/>
  <c r="C583" i="32"/>
  <c r="E582" i="32"/>
  <c r="D582" i="32"/>
  <c r="C582" i="32"/>
  <c r="D581" i="32"/>
  <c r="C581" i="32"/>
  <c r="E581" i="32" s="1"/>
  <c r="D580" i="32"/>
  <c r="C580" i="32"/>
  <c r="E580" i="32" s="1"/>
  <c r="E579" i="32"/>
  <c r="D579" i="32"/>
  <c r="C579" i="32"/>
  <c r="E578" i="32"/>
  <c r="D578" i="32"/>
  <c r="C578" i="32"/>
  <c r="D577" i="32"/>
  <c r="C577" i="32"/>
  <c r="E577" i="32" s="1"/>
  <c r="D576" i="32"/>
  <c r="C576" i="32"/>
  <c r="E576" i="32" s="1"/>
  <c r="E575" i="32"/>
  <c r="D575" i="32"/>
  <c r="C575" i="32"/>
  <c r="E574" i="32"/>
  <c r="D574" i="32"/>
  <c r="C574" i="32"/>
  <c r="D573" i="32"/>
  <c r="C573" i="32"/>
  <c r="E573" i="32" s="1"/>
  <c r="D572" i="32"/>
  <c r="C572" i="32"/>
  <c r="E572" i="32" s="1"/>
  <c r="E571" i="32"/>
  <c r="D571" i="32"/>
  <c r="C571" i="32"/>
  <c r="E570" i="32"/>
  <c r="D570" i="32"/>
  <c r="C570" i="32"/>
  <c r="D569" i="32"/>
  <c r="C569" i="32"/>
  <c r="E569" i="32" s="1"/>
  <c r="D568" i="32"/>
  <c r="C568" i="32"/>
  <c r="E568" i="32" s="1"/>
  <c r="E567" i="32"/>
  <c r="D567" i="32"/>
  <c r="C567" i="32"/>
  <c r="E566" i="32"/>
  <c r="D566" i="32"/>
  <c r="C566" i="32"/>
  <c r="D565" i="32"/>
  <c r="C565" i="32"/>
  <c r="E565" i="32" s="1"/>
  <c r="D564" i="32"/>
  <c r="C564" i="32"/>
  <c r="E564" i="32" s="1"/>
  <c r="E563" i="32"/>
  <c r="D563" i="32"/>
  <c r="C563" i="32"/>
  <c r="E562" i="32"/>
  <c r="D562" i="32"/>
  <c r="C562" i="32"/>
  <c r="D561" i="32"/>
  <c r="C561" i="32"/>
  <c r="E561" i="32" s="1"/>
  <c r="D560" i="32"/>
  <c r="C560" i="32"/>
  <c r="E560" i="32" s="1"/>
  <c r="E559" i="32"/>
  <c r="D559" i="32"/>
  <c r="C559" i="32"/>
  <c r="E558" i="32"/>
  <c r="D558" i="32"/>
  <c r="C558" i="32"/>
  <c r="D557" i="32"/>
  <c r="C557" i="32"/>
  <c r="E557" i="32" s="1"/>
  <c r="D556" i="32"/>
  <c r="C556" i="32"/>
  <c r="E556" i="32" s="1"/>
  <c r="E555" i="32"/>
  <c r="D555" i="32"/>
  <c r="C555" i="32"/>
  <c r="E554" i="32"/>
  <c r="D554" i="32"/>
  <c r="C554" i="32"/>
  <c r="D553" i="32"/>
  <c r="C553" i="32"/>
  <c r="E553" i="32" s="1"/>
  <c r="D552" i="32"/>
  <c r="C552" i="32"/>
  <c r="E552" i="32" s="1"/>
  <c r="E551" i="32"/>
  <c r="D551" i="32"/>
  <c r="C551" i="32"/>
  <c r="E550" i="32"/>
  <c r="D550" i="32"/>
  <c r="C550" i="32"/>
  <c r="D549" i="32"/>
  <c r="C549" i="32"/>
  <c r="E549" i="32" s="1"/>
  <c r="D548" i="32"/>
  <c r="C548" i="32"/>
  <c r="E548" i="32" s="1"/>
  <c r="E547" i="32"/>
  <c r="D547" i="32"/>
  <c r="C547" i="32"/>
  <c r="E546" i="32"/>
  <c r="D546" i="32"/>
  <c r="C546" i="32"/>
  <c r="D545" i="32"/>
  <c r="C545" i="32"/>
  <c r="E545" i="32" s="1"/>
  <c r="D544" i="32"/>
  <c r="C544" i="32"/>
  <c r="E544" i="32" s="1"/>
  <c r="E543" i="32"/>
  <c r="D543" i="32"/>
  <c r="C543" i="32"/>
  <c r="E542" i="32"/>
  <c r="D542" i="32"/>
  <c r="C542" i="32"/>
  <c r="D541" i="32"/>
  <c r="C541" i="32"/>
  <c r="E541" i="32" s="1"/>
  <c r="D540" i="32"/>
  <c r="C540" i="32"/>
  <c r="E540" i="32" s="1"/>
  <c r="E539" i="32"/>
  <c r="D539" i="32"/>
  <c r="C539" i="32"/>
  <c r="E538" i="32"/>
  <c r="D538" i="32"/>
  <c r="C538" i="32"/>
  <c r="D537" i="32"/>
  <c r="C537" i="32"/>
  <c r="E537" i="32" s="1"/>
  <c r="D536" i="32"/>
  <c r="C536" i="32"/>
  <c r="E536" i="32" s="1"/>
  <c r="E535" i="32"/>
  <c r="D535" i="32"/>
  <c r="C535" i="32"/>
  <c r="E534" i="32"/>
  <c r="D534" i="32"/>
  <c r="C534" i="32"/>
  <c r="D533" i="32"/>
  <c r="C533" i="32"/>
  <c r="E533" i="32" s="1"/>
  <c r="D532" i="32"/>
  <c r="C532" i="32"/>
  <c r="E532" i="32" s="1"/>
  <c r="E531" i="32"/>
  <c r="D531" i="32"/>
  <c r="C531" i="32"/>
  <c r="E530" i="32"/>
  <c r="D530" i="32"/>
  <c r="C530" i="32"/>
  <c r="D529" i="32"/>
  <c r="C529" i="32"/>
  <c r="E529" i="32" s="1"/>
  <c r="D528" i="32"/>
  <c r="C528" i="32"/>
  <c r="E528" i="32" s="1"/>
  <c r="E527" i="32"/>
  <c r="D527" i="32"/>
  <c r="C527" i="32"/>
  <c r="E526" i="32"/>
  <c r="D526" i="32"/>
  <c r="C526" i="32"/>
  <c r="D525" i="32"/>
  <c r="C525" i="32"/>
  <c r="E525" i="32" s="1"/>
  <c r="D524" i="32"/>
  <c r="C524" i="32"/>
  <c r="E524" i="32" s="1"/>
  <c r="E523" i="32"/>
  <c r="D523" i="32"/>
  <c r="C523" i="32"/>
  <c r="E522" i="32"/>
  <c r="D522" i="32"/>
  <c r="C522" i="32"/>
  <c r="D521" i="32"/>
  <c r="C521" i="32"/>
  <c r="E521" i="32" s="1"/>
  <c r="D520" i="32"/>
  <c r="C520" i="32"/>
  <c r="E520" i="32" s="1"/>
  <c r="E519" i="32"/>
  <c r="D519" i="32"/>
  <c r="C519" i="32"/>
  <c r="E518" i="32"/>
  <c r="D518" i="32"/>
  <c r="C518" i="32"/>
  <c r="D517" i="32"/>
  <c r="C517" i="32"/>
  <c r="E517" i="32" s="1"/>
  <c r="D516" i="32"/>
  <c r="C516" i="32"/>
  <c r="E516" i="32" s="1"/>
  <c r="E515" i="32"/>
  <c r="D515" i="32"/>
  <c r="C515" i="32"/>
  <c r="E514" i="32"/>
  <c r="D514" i="32"/>
  <c r="C514" i="32"/>
  <c r="D513" i="32"/>
  <c r="C513" i="32"/>
  <c r="E513" i="32" s="1"/>
  <c r="D512" i="32"/>
  <c r="C512" i="32"/>
  <c r="E512" i="32" s="1"/>
  <c r="E511" i="32"/>
  <c r="D511" i="32"/>
  <c r="C511" i="32"/>
  <c r="E510" i="32"/>
  <c r="D510" i="32"/>
  <c r="C510" i="32"/>
  <c r="D509" i="32"/>
  <c r="C509" i="32"/>
  <c r="E509" i="32" s="1"/>
  <c r="D508" i="32"/>
  <c r="C508" i="32"/>
  <c r="E508" i="32" s="1"/>
  <c r="E507" i="32"/>
  <c r="D507" i="32"/>
  <c r="C507" i="32"/>
  <c r="E506" i="32"/>
  <c r="D506" i="32"/>
  <c r="C506" i="32"/>
  <c r="D505" i="32"/>
  <c r="C505" i="32"/>
  <c r="E505" i="32" s="1"/>
  <c r="D504" i="32"/>
  <c r="C504" i="32"/>
  <c r="E504" i="32" s="1"/>
  <c r="E503" i="32"/>
  <c r="D503" i="32"/>
  <c r="C503" i="32"/>
  <c r="E502" i="32"/>
  <c r="D502" i="32"/>
  <c r="C502" i="32"/>
  <c r="D501" i="32"/>
  <c r="C501" i="32"/>
  <c r="E501" i="32" s="1"/>
  <c r="D500" i="32"/>
  <c r="C500" i="32"/>
  <c r="E500" i="32" s="1"/>
  <c r="E499" i="32"/>
  <c r="D499" i="32"/>
  <c r="C499" i="32"/>
  <c r="E498" i="32"/>
  <c r="D498" i="32"/>
  <c r="C498" i="32"/>
  <c r="D497" i="32"/>
  <c r="C497" i="32"/>
  <c r="E497" i="32" s="1"/>
  <c r="D496" i="32"/>
  <c r="C496" i="32"/>
  <c r="E496" i="32" s="1"/>
  <c r="E495" i="32"/>
  <c r="D495" i="32"/>
  <c r="C495" i="32"/>
  <c r="E494" i="32"/>
  <c r="D494" i="32"/>
  <c r="C494" i="32"/>
  <c r="D493" i="32"/>
  <c r="C493" i="32"/>
  <c r="E493" i="32" s="1"/>
  <c r="D492" i="32"/>
  <c r="C492" i="32"/>
  <c r="E492" i="32" s="1"/>
  <c r="E491" i="32"/>
  <c r="D491" i="32"/>
  <c r="C491" i="32"/>
  <c r="E490" i="32"/>
  <c r="D490" i="32"/>
  <c r="C490" i="32"/>
  <c r="D489" i="32"/>
  <c r="C489" i="32"/>
  <c r="E489" i="32" s="1"/>
  <c r="D488" i="32"/>
  <c r="C488" i="32"/>
  <c r="E488" i="32" s="1"/>
  <c r="E487" i="32"/>
  <c r="D487" i="32"/>
  <c r="C487" i="32"/>
  <c r="E486" i="32"/>
  <c r="D486" i="32"/>
  <c r="C486" i="32"/>
  <c r="D485" i="32"/>
  <c r="C485" i="32"/>
  <c r="E485" i="32" s="1"/>
  <c r="D484" i="32"/>
  <c r="C484" i="32"/>
  <c r="E484" i="32" s="1"/>
  <c r="E483" i="32"/>
  <c r="D483" i="32"/>
  <c r="C483" i="32"/>
  <c r="E482" i="32"/>
  <c r="D482" i="32"/>
  <c r="C482" i="32"/>
  <c r="D481" i="32"/>
  <c r="C481" i="32"/>
  <c r="E481" i="32" s="1"/>
  <c r="D480" i="32"/>
  <c r="C480" i="32"/>
  <c r="E480" i="32" s="1"/>
  <c r="E479" i="32"/>
  <c r="D479" i="32"/>
  <c r="C479" i="32"/>
  <c r="E478" i="32"/>
  <c r="D478" i="32"/>
  <c r="C478" i="32"/>
  <c r="D477" i="32"/>
  <c r="C477" i="32"/>
  <c r="E477" i="32" s="1"/>
  <c r="D476" i="32"/>
  <c r="C476" i="32"/>
  <c r="E476" i="32" s="1"/>
  <c r="E475" i="32"/>
  <c r="D475" i="32"/>
  <c r="C475" i="32"/>
  <c r="E474" i="32"/>
  <c r="D474" i="32"/>
  <c r="C474" i="32"/>
  <c r="D473" i="32"/>
  <c r="C473" i="32"/>
  <c r="E473" i="32" s="1"/>
  <c r="D472" i="32"/>
  <c r="C472" i="32"/>
  <c r="E472" i="32" s="1"/>
  <c r="E471" i="32"/>
  <c r="D471" i="32"/>
  <c r="C471" i="32"/>
  <c r="E470" i="32"/>
  <c r="D470" i="32"/>
  <c r="C470" i="32"/>
  <c r="D469" i="32"/>
  <c r="C469" i="32"/>
  <c r="E469" i="32" s="1"/>
  <c r="D468" i="32"/>
  <c r="C468" i="32"/>
  <c r="E468" i="32" s="1"/>
  <c r="E467" i="32"/>
  <c r="D467" i="32"/>
  <c r="C467" i="32"/>
  <c r="E466" i="32"/>
  <c r="D466" i="32"/>
  <c r="C466" i="32"/>
  <c r="D465" i="32"/>
  <c r="C465" i="32"/>
  <c r="E465" i="32" s="1"/>
  <c r="D464" i="32"/>
  <c r="C464" i="32"/>
  <c r="E464" i="32" s="1"/>
  <c r="E463" i="32"/>
  <c r="D463" i="32"/>
  <c r="C463" i="32"/>
  <c r="E462" i="32"/>
  <c r="D462" i="32"/>
  <c r="C462" i="32"/>
  <c r="D461" i="32"/>
  <c r="C461" i="32"/>
  <c r="E461" i="32" s="1"/>
  <c r="D460" i="32"/>
  <c r="C460" i="32"/>
  <c r="E460" i="32" s="1"/>
  <c r="E459" i="32"/>
  <c r="D459" i="32"/>
  <c r="C459" i="32"/>
  <c r="E458" i="32"/>
  <c r="D458" i="32"/>
  <c r="C458" i="32"/>
  <c r="D457" i="32"/>
  <c r="C457" i="32"/>
  <c r="E457" i="32" s="1"/>
  <c r="D456" i="32"/>
  <c r="C456" i="32"/>
  <c r="E456" i="32" s="1"/>
  <c r="E455" i="32"/>
  <c r="D455" i="32"/>
  <c r="C455" i="32"/>
  <c r="E454" i="32"/>
  <c r="D454" i="32"/>
  <c r="C454" i="32"/>
  <c r="D453" i="32"/>
  <c r="C453" i="32"/>
  <c r="E453" i="32" s="1"/>
  <c r="D452" i="32"/>
  <c r="C452" i="32"/>
  <c r="E452" i="32" s="1"/>
  <c r="E451" i="32"/>
  <c r="D451" i="32"/>
  <c r="C451" i="32"/>
  <c r="E450" i="32"/>
  <c r="D450" i="32"/>
  <c r="C450" i="32"/>
  <c r="D449" i="32"/>
  <c r="C449" i="32"/>
  <c r="E449" i="32" s="1"/>
  <c r="D448" i="32"/>
  <c r="C448" i="32"/>
  <c r="E448" i="32" s="1"/>
  <c r="D447" i="32"/>
  <c r="C447" i="32"/>
  <c r="E447" i="32" s="1"/>
  <c r="E446" i="32"/>
  <c r="D446" i="32"/>
  <c r="C446" i="32"/>
  <c r="D445" i="32"/>
  <c r="E445" i="32" s="1"/>
  <c r="C445" i="32"/>
  <c r="D444" i="32"/>
  <c r="C444" i="32"/>
  <c r="E443" i="32"/>
  <c r="D443" i="32"/>
  <c r="C443" i="32"/>
  <c r="D442" i="32"/>
  <c r="E442" i="32" s="1"/>
  <c r="C442" i="32"/>
  <c r="D441" i="32"/>
  <c r="C441" i="32"/>
  <c r="E441" i="32" s="1"/>
  <c r="D440" i="32"/>
  <c r="C440" i="32"/>
  <c r="E440" i="32" s="1"/>
  <c r="E439" i="32"/>
  <c r="D439" i="32"/>
  <c r="C439" i="32"/>
  <c r="E438" i="32"/>
  <c r="D438" i="32"/>
  <c r="C438" i="32"/>
  <c r="D437" i="32"/>
  <c r="C437" i="32"/>
  <c r="E437" i="32" s="1"/>
  <c r="D436" i="32"/>
  <c r="C436" i="32"/>
  <c r="D435" i="32"/>
  <c r="C435" i="32"/>
  <c r="E435" i="32" s="1"/>
  <c r="D434" i="32"/>
  <c r="E434" i="32" s="1"/>
  <c r="C434" i="32"/>
  <c r="E433" i="32"/>
  <c r="D433" i="32"/>
  <c r="C433" i="32"/>
  <c r="D432" i="32"/>
  <c r="C432" i="32"/>
  <c r="E432" i="32" s="1"/>
  <c r="D431" i="32"/>
  <c r="C431" i="32"/>
  <c r="E431" i="32" s="1"/>
  <c r="E430" i="32"/>
  <c r="D430" i="32"/>
  <c r="C430" i="32"/>
  <c r="D429" i="32"/>
  <c r="E429" i="32" s="1"/>
  <c r="C429" i="32"/>
  <c r="D428" i="32"/>
  <c r="C428" i="32"/>
  <c r="E427" i="32"/>
  <c r="D427" i="32"/>
  <c r="C427" i="32"/>
  <c r="D426" i="32"/>
  <c r="E426" i="32" s="1"/>
  <c r="C426" i="32"/>
  <c r="D425" i="32"/>
  <c r="C425" i="32"/>
  <c r="E425" i="32" s="1"/>
  <c r="D424" i="32"/>
  <c r="C424" i="32"/>
  <c r="E424" i="32" s="1"/>
  <c r="E423" i="32"/>
  <c r="D423" i="32"/>
  <c r="C423" i="32"/>
  <c r="E422" i="32"/>
  <c r="D422" i="32"/>
  <c r="C422" i="32"/>
  <c r="D421" i="32"/>
  <c r="C421" i="32"/>
  <c r="E421" i="32" s="1"/>
  <c r="D420" i="32"/>
  <c r="C420" i="32"/>
  <c r="D419" i="32"/>
  <c r="C419" i="32"/>
  <c r="E419" i="32" s="1"/>
  <c r="D418" i="32"/>
  <c r="E418" i="32" s="1"/>
  <c r="C418" i="32"/>
  <c r="E417" i="32"/>
  <c r="D417" i="32"/>
  <c r="C417" i="32"/>
  <c r="D416" i="32"/>
  <c r="C416" i="32"/>
  <c r="E416" i="32" s="1"/>
  <c r="D415" i="32"/>
  <c r="C415" i="32"/>
  <c r="E415" i="32" s="1"/>
  <c r="E414" i="32"/>
  <c r="D414" i="32"/>
  <c r="C414" i="32"/>
  <c r="D413" i="32"/>
  <c r="E413" i="32" s="1"/>
  <c r="C413" i="32"/>
  <c r="D412" i="32"/>
  <c r="C412" i="32"/>
  <c r="E411" i="32"/>
  <c r="D411" i="32"/>
  <c r="C411" i="32"/>
  <c r="D410" i="32"/>
  <c r="E410" i="32" s="1"/>
  <c r="C410" i="32"/>
  <c r="D409" i="32"/>
  <c r="C409" i="32"/>
  <c r="E409" i="32" s="1"/>
  <c r="D408" i="32"/>
  <c r="C408" i="32"/>
  <c r="E408" i="32" s="1"/>
  <c r="E407" i="32"/>
  <c r="D407" i="32"/>
  <c r="C407" i="32"/>
  <c r="E406" i="32"/>
  <c r="D406" i="32"/>
  <c r="C406" i="32"/>
  <c r="D405" i="32"/>
  <c r="C405" i="32"/>
  <c r="E405" i="32" s="1"/>
  <c r="D404" i="32"/>
  <c r="C404" i="32"/>
  <c r="D403" i="32"/>
  <c r="C403" i="32"/>
  <c r="E403" i="32" s="1"/>
  <c r="D402" i="32"/>
  <c r="E402" i="32" s="1"/>
  <c r="C402" i="32"/>
  <c r="E401" i="32"/>
  <c r="D401" i="32"/>
  <c r="C401" i="32"/>
  <c r="D400" i="32"/>
  <c r="C400" i="32"/>
  <c r="E400" i="32" s="1"/>
  <c r="D399" i="32"/>
  <c r="C399" i="32"/>
  <c r="E399" i="32" s="1"/>
  <c r="E398" i="32"/>
  <c r="D398" i="32"/>
  <c r="C398" i="32"/>
  <c r="D397" i="32"/>
  <c r="E397" i="32" s="1"/>
  <c r="C397" i="32"/>
  <c r="D396" i="32"/>
  <c r="C396" i="32"/>
  <c r="E395" i="32"/>
  <c r="D395" i="32"/>
  <c r="C395" i="32"/>
  <c r="D394" i="32"/>
  <c r="E394" i="32" s="1"/>
  <c r="C394" i="32"/>
  <c r="D393" i="32"/>
  <c r="C393" i="32"/>
  <c r="E393" i="32" s="1"/>
  <c r="D392" i="32"/>
  <c r="C392" i="32"/>
  <c r="E392" i="32" s="1"/>
  <c r="E391" i="32"/>
  <c r="D391" i="32"/>
  <c r="C391" i="32"/>
  <c r="E390" i="32"/>
  <c r="D390" i="32"/>
  <c r="C390" i="32"/>
  <c r="D389" i="32"/>
  <c r="C389" i="32"/>
  <c r="E389" i="32" s="1"/>
  <c r="D388" i="32"/>
  <c r="C388" i="32"/>
  <c r="D387" i="32"/>
  <c r="C387" i="32"/>
  <c r="E387" i="32" s="1"/>
  <c r="D386" i="32"/>
  <c r="E386" i="32" s="1"/>
  <c r="C386" i="32"/>
  <c r="E385" i="32"/>
  <c r="D385" i="32"/>
  <c r="C385" i="32"/>
  <c r="D384" i="32"/>
  <c r="C384" i="32"/>
  <c r="E384" i="32" s="1"/>
  <c r="D383" i="32"/>
  <c r="C383" i="32"/>
  <c r="E383" i="32" s="1"/>
  <c r="E382" i="32"/>
  <c r="D382" i="32"/>
  <c r="C382" i="32"/>
  <c r="D381" i="32"/>
  <c r="E381" i="32" s="1"/>
  <c r="C381" i="32"/>
  <c r="D380" i="32"/>
  <c r="C380" i="32"/>
  <c r="E379" i="32"/>
  <c r="D379" i="32"/>
  <c r="C379" i="32"/>
  <c r="D378" i="32"/>
  <c r="E378" i="32" s="1"/>
  <c r="C378" i="32"/>
  <c r="D377" i="32"/>
  <c r="C377" i="32"/>
  <c r="E377" i="32" s="1"/>
  <c r="D376" i="32"/>
  <c r="C376" i="32"/>
  <c r="E376" i="32" s="1"/>
  <c r="E375" i="32"/>
  <c r="D375" i="32"/>
  <c r="C375" i="32"/>
  <c r="E374" i="32"/>
  <c r="D374" i="32"/>
  <c r="C374" i="32"/>
  <c r="D373" i="32"/>
  <c r="C373" i="32"/>
  <c r="E373" i="32" s="1"/>
  <c r="D372" i="32"/>
  <c r="C372" i="32"/>
  <c r="D371" i="32"/>
  <c r="C371" i="32"/>
  <c r="E371" i="32" s="1"/>
  <c r="D370" i="32"/>
  <c r="E370" i="32" s="1"/>
  <c r="C370" i="32"/>
  <c r="E369" i="32"/>
  <c r="D369" i="32"/>
  <c r="C369" i="32"/>
  <c r="D368" i="32"/>
  <c r="C368" i="32"/>
  <c r="E368" i="32" s="1"/>
  <c r="D367" i="32"/>
  <c r="C367" i="32"/>
  <c r="E367" i="32" s="1"/>
  <c r="E366" i="32"/>
  <c r="D366" i="32"/>
  <c r="C366" i="32"/>
  <c r="D365" i="32"/>
  <c r="E365" i="32" s="1"/>
  <c r="C365" i="32"/>
  <c r="D364" i="32"/>
  <c r="C364" i="32"/>
  <c r="E363" i="32"/>
  <c r="D363" i="32"/>
  <c r="C363" i="32"/>
  <c r="D362" i="32"/>
  <c r="E362" i="32" s="1"/>
  <c r="C362" i="32"/>
  <c r="D361" i="32"/>
  <c r="C361" i="32"/>
  <c r="E361" i="32" s="1"/>
  <c r="D360" i="32"/>
  <c r="C360" i="32"/>
  <c r="E360" i="32" s="1"/>
  <c r="E359" i="32"/>
  <c r="D359" i="32"/>
  <c r="C359" i="32"/>
  <c r="E358" i="32"/>
  <c r="D358" i="32"/>
  <c r="C358" i="32"/>
  <c r="D357" i="32"/>
  <c r="C357" i="32"/>
  <c r="E357" i="32" s="1"/>
  <c r="D356" i="32"/>
  <c r="C356" i="32"/>
  <c r="D355" i="32"/>
  <c r="C355" i="32"/>
  <c r="E355" i="32" s="1"/>
  <c r="D354" i="32"/>
  <c r="E354" i="32" s="1"/>
  <c r="C354" i="32"/>
  <c r="E353" i="32"/>
  <c r="D353" i="32"/>
  <c r="C353" i="32"/>
  <c r="D352" i="32"/>
  <c r="C352" i="32"/>
  <c r="E352" i="32" s="1"/>
  <c r="D351" i="32"/>
  <c r="C351" i="32"/>
  <c r="E351" i="32" s="1"/>
  <c r="E350" i="32"/>
  <c r="D350" i="32"/>
  <c r="C350" i="32"/>
  <c r="D349" i="32"/>
  <c r="E349" i="32" s="1"/>
  <c r="C349" i="32"/>
  <c r="D348" i="32"/>
  <c r="C348" i="32"/>
  <c r="E347" i="32"/>
  <c r="D347" i="32"/>
  <c r="C347" i="32"/>
  <c r="D346" i="32"/>
  <c r="E346" i="32" s="1"/>
  <c r="C346" i="32"/>
  <c r="D345" i="32"/>
  <c r="C345" i="32"/>
  <c r="E345" i="32" s="1"/>
  <c r="D344" i="32"/>
  <c r="C344" i="32"/>
  <c r="E344" i="32" s="1"/>
  <c r="E343" i="32"/>
  <c r="D343" i="32"/>
  <c r="C343" i="32"/>
  <c r="E342" i="32"/>
  <c r="D342" i="32"/>
  <c r="C342" i="32"/>
  <c r="D341" i="32"/>
  <c r="C341" i="32"/>
  <c r="E341" i="32" s="1"/>
  <c r="D340" i="32"/>
  <c r="C340" i="32"/>
  <c r="D339" i="32"/>
  <c r="C339" i="32"/>
  <c r="E339" i="32" s="1"/>
  <c r="D338" i="32"/>
  <c r="E338" i="32" s="1"/>
  <c r="C338" i="32"/>
  <c r="E337" i="32"/>
  <c r="D337" i="32"/>
  <c r="C337" i="32"/>
  <c r="D336" i="32"/>
  <c r="C336" i="32"/>
  <c r="E336" i="32" s="1"/>
  <c r="D335" i="32"/>
  <c r="C335" i="32"/>
  <c r="E335" i="32" s="1"/>
  <c r="E334" i="32"/>
  <c r="D334" i="32"/>
  <c r="C334" i="32"/>
  <c r="D333" i="32"/>
  <c r="E333" i="32" s="1"/>
  <c r="C333" i="32"/>
  <c r="D332" i="32"/>
  <c r="C332" i="32"/>
  <c r="E331" i="32"/>
  <c r="D331" i="32"/>
  <c r="C331" i="32"/>
  <c r="D330" i="32"/>
  <c r="E330" i="32" s="1"/>
  <c r="C330" i="32"/>
  <c r="D329" i="32"/>
  <c r="C329" i="32"/>
  <c r="E329" i="32" s="1"/>
  <c r="D328" i="32"/>
  <c r="C328" i="32"/>
  <c r="E328" i="32" s="1"/>
  <c r="E327" i="32"/>
  <c r="D327" i="32"/>
  <c r="C327" i="32"/>
  <c r="E326" i="32"/>
  <c r="D326" i="32"/>
  <c r="C326" i="32"/>
  <c r="D325" i="32"/>
  <c r="C325" i="32"/>
  <c r="E325" i="32" s="1"/>
  <c r="D324" i="32"/>
  <c r="C324" i="32"/>
  <c r="D323" i="32"/>
  <c r="C323" i="32"/>
  <c r="E323" i="32" s="1"/>
  <c r="D322" i="32"/>
  <c r="E322" i="32" s="1"/>
  <c r="C322" i="32"/>
  <c r="E321" i="32"/>
  <c r="D321" i="32"/>
  <c r="C321" i="32"/>
  <c r="D320" i="32"/>
  <c r="C320" i="32"/>
  <c r="E320" i="32" s="1"/>
  <c r="D319" i="32"/>
  <c r="C319" i="32"/>
  <c r="E319" i="32" s="1"/>
  <c r="E318" i="32"/>
  <c r="D318" i="32"/>
  <c r="C318" i="32"/>
  <c r="D317" i="32"/>
  <c r="E317" i="32" s="1"/>
  <c r="C317" i="32"/>
  <c r="D316" i="32"/>
  <c r="C316" i="32"/>
  <c r="E315" i="32"/>
  <c r="D315" i="32"/>
  <c r="C315" i="32"/>
  <c r="D314" i="32"/>
  <c r="E314" i="32" s="1"/>
  <c r="C314" i="32"/>
  <c r="D313" i="32"/>
  <c r="C313" i="32"/>
  <c r="E313" i="32" s="1"/>
  <c r="D312" i="32"/>
  <c r="C312" i="32"/>
  <c r="E312" i="32" s="1"/>
  <c r="E311" i="32"/>
  <c r="D311" i="32"/>
  <c r="C311" i="32"/>
  <c r="D310" i="32"/>
  <c r="E310" i="32" s="1"/>
  <c r="C310" i="32"/>
  <c r="D309" i="32"/>
  <c r="C309" i="32"/>
  <c r="E309" i="32" s="1"/>
  <c r="D308" i="32"/>
  <c r="C308" i="32"/>
  <c r="E308" i="32" s="1"/>
  <c r="E307" i="32"/>
  <c r="D307" i="32"/>
  <c r="C307" i="32"/>
  <c r="D306" i="32"/>
  <c r="E306" i="32" s="1"/>
  <c r="C306" i="32"/>
  <c r="D305" i="32"/>
  <c r="C305" i="32"/>
  <c r="E305" i="32" s="1"/>
  <c r="D304" i="32"/>
  <c r="C304" i="32"/>
  <c r="E304" i="32" s="1"/>
  <c r="E303" i="32"/>
  <c r="D303" i="32"/>
  <c r="C303" i="32"/>
  <c r="D302" i="32"/>
  <c r="E302" i="32" s="1"/>
  <c r="C302" i="32"/>
  <c r="D301" i="32"/>
  <c r="C301" i="32"/>
  <c r="E301" i="32" s="1"/>
  <c r="D300" i="32"/>
  <c r="C300" i="32"/>
  <c r="E300" i="32" s="1"/>
  <c r="E299" i="32"/>
  <c r="D299" i="32"/>
  <c r="C299" i="32"/>
  <c r="D298" i="32"/>
  <c r="E298" i="32" s="1"/>
  <c r="C298" i="32"/>
  <c r="D297" i="32"/>
  <c r="C297" i="32"/>
  <c r="E297" i="32" s="1"/>
  <c r="D296" i="32"/>
  <c r="C296" i="32"/>
  <c r="E296" i="32" s="1"/>
  <c r="E295" i="32"/>
  <c r="D295" i="32"/>
  <c r="C295" i="32"/>
  <c r="D294" i="32"/>
  <c r="E294" i="32" s="1"/>
  <c r="C294" i="32"/>
  <c r="D293" i="32"/>
  <c r="C293" i="32"/>
  <c r="E293" i="32" s="1"/>
  <c r="D292" i="32"/>
  <c r="C292" i="32"/>
  <c r="E292" i="32" s="1"/>
  <c r="E291" i="32"/>
  <c r="D291" i="32"/>
  <c r="C291" i="32"/>
  <c r="D290" i="32"/>
  <c r="E290" i="32" s="1"/>
  <c r="C290" i="32"/>
  <c r="D289" i="32"/>
  <c r="C289" i="32"/>
  <c r="E289" i="32" s="1"/>
  <c r="D288" i="32"/>
  <c r="C288" i="32"/>
  <c r="E288" i="32" s="1"/>
  <c r="E287" i="32"/>
  <c r="D287" i="32"/>
  <c r="C287" i="32"/>
  <c r="D286" i="32"/>
  <c r="E286" i="32" s="1"/>
  <c r="C286" i="32"/>
  <c r="D285" i="32"/>
  <c r="C285" i="32"/>
  <c r="E285" i="32" s="1"/>
  <c r="D284" i="32"/>
  <c r="C284" i="32"/>
  <c r="E284" i="32" s="1"/>
  <c r="E283" i="32"/>
  <c r="D283" i="32"/>
  <c r="C283" i="32"/>
  <c r="D282" i="32"/>
  <c r="E282" i="32" s="1"/>
  <c r="C282" i="32"/>
  <c r="D281" i="32"/>
  <c r="C281" i="32"/>
  <c r="E281" i="32" s="1"/>
  <c r="D280" i="32"/>
  <c r="C280" i="32"/>
  <c r="E280" i="32" s="1"/>
  <c r="E279" i="32"/>
  <c r="D279" i="32"/>
  <c r="C279" i="32"/>
  <c r="D278" i="32"/>
  <c r="E278" i="32" s="1"/>
  <c r="C278" i="32"/>
  <c r="D277" i="32"/>
  <c r="C277" i="32"/>
  <c r="E277" i="32" s="1"/>
  <c r="D276" i="32"/>
  <c r="C276" i="32"/>
  <c r="E276" i="32" s="1"/>
  <c r="E275" i="32"/>
  <c r="D275" i="32"/>
  <c r="C275" i="32"/>
  <c r="D274" i="32"/>
  <c r="E274" i="32" s="1"/>
  <c r="C274" i="32"/>
  <c r="D273" i="32"/>
  <c r="C273" i="32"/>
  <c r="E273" i="32" s="1"/>
  <c r="D272" i="32"/>
  <c r="C272" i="32"/>
  <c r="E272" i="32" s="1"/>
  <c r="E271" i="32"/>
  <c r="D271" i="32"/>
  <c r="C271" i="32"/>
  <c r="D270" i="32"/>
  <c r="E270" i="32" s="1"/>
  <c r="C270" i="32"/>
  <c r="D269" i="32"/>
  <c r="C269" i="32"/>
  <c r="E269" i="32" s="1"/>
  <c r="D268" i="32"/>
  <c r="C268" i="32"/>
  <c r="E268" i="32" s="1"/>
  <c r="E267" i="32"/>
  <c r="D267" i="32"/>
  <c r="C267" i="32"/>
  <c r="D266" i="32"/>
  <c r="E266" i="32" s="1"/>
  <c r="C266" i="32"/>
  <c r="D265" i="32"/>
  <c r="C265" i="32"/>
  <c r="E265" i="32" s="1"/>
  <c r="D264" i="32"/>
  <c r="C264" i="32"/>
  <c r="E264" i="32" s="1"/>
  <c r="E263" i="32"/>
  <c r="D263" i="32"/>
  <c r="C263" i="32"/>
  <c r="D262" i="32"/>
  <c r="E262" i="32" s="1"/>
  <c r="C262" i="32"/>
  <c r="D261" i="32"/>
  <c r="C261" i="32"/>
  <c r="E261" i="32" s="1"/>
  <c r="D260" i="32"/>
  <c r="C260" i="32"/>
  <c r="E260" i="32" s="1"/>
  <c r="E259" i="32"/>
  <c r="D259" i="32"/>
  <c r="C259" i="32"/>
  <c r="D258" i="32"/>
  <c r="E258" i="32" s="1"/>
  <c r="C258" i="32"/>
  <c r="D257" i="32"/>
  <c r="C257" i="32"/>
  <c r="E257" i="32" s="1"/>
  <c r="D256" i="32"/>
  <c r="C256" i="32"/>
  <c r="E256" i="32" s="1"/>
  <c r="E255" i="32"/>
  <c r="D255" i="32"/>
  <c r="C255" i="32"/>
  <c r="D254" i="32"/>
  <c r="E254" i="32" s="1"/>
  <c r="C254" i="32"/>
  <c r="D253" i="32"/>
  <c r="C253" i="32"/>
  <c r="E253" i="32" s="1"/>
  <c r="D252" i="32"/>
  <c r="C252" i="32"/>
  <c r="E252" i="32" s="1"/>
  <c r="E251" i="32"/>
  <c r="D251" i="32"/>
  <c r="C251" i="32"/>
  <c r="D250" i="32"/>
  <c r="E250" i="32" s="1"/>
  <c r="C250" i="32"/>
  <c r="D249" i="32"/>
  <c r="C249" i="32"/>
  <c r="E249" i="32" s="1"/>
  <c r="D248" i="32"/>
  <c r="C248" i="32"/>
  <c r="E248" i="32" s="1"/>
  <c r="E247" i="32"/>
  <c r="D247" i="32"/>
  <c r="C247" i="32"/>
  <c r="D246" i="32"/>
  <c r="E246" i="32" s="1"/>
  <c r="C246" i="32"/>
  <c r="D245" i="32"/>
  <c r="C245" i="32"/>
  <c r="E245" i="32" s="1"/>
  <c r="D244" i="32"/>
  <c r="C244" i="32"/>
  <c r="E244" i="32" s="1"/>
  <c r="E243" i="32"/>
  <c r="D243" i="32"/>
  <c r="C243" i="32"/>
  <c r="D242" i="32"/>
  <c r="E242" i="32" s="1"/>
  <c r="C242" i="32"/>
  <c r="D241" i="32"/>
  <c r="C241" i="32"/>
  <c r="E241" i="32" s="1"/>
  <c r="D240" i="32"/>
  <c r="C240" i="32"/>
  <c r="E240" i="32" s="1"/>
  <c r="E239" i="32"/>
  <c r="D239" i="32"/>
  <c r="C239" i="32"/>
  <c r="D238" i="32"/>
  <c r="E238" i="32" s="1"/>
  <c r="C238" i="32"/>
  <c r="D237" i="32"/>
  <c r="C237" i="32"/>
  <c r="E237" i="32" s="1"/>
  <c r="D236" i="32"/>
  <c r="C236" i="32"/>
  <c r="E236" i="32" s="1"/>
  <c r="E235" i="32"/>
  <c r="D235" i="32"/>
  <c r="C235" i="32"/>
  <c r="D234" i="32"/>
  <c r="E234" i="32" s="1"/>
  <c r="C234" i="32"/>
  <c r="D233" i="32"/>
  <c r="C233" i="32"/>
  <c r="E233" i="32" s="1"/>
  <c r="D232" i="32"/>
  <c r="C232" i="32"/>
  <c r="E232" i="32" s="1"/>
  <c r="E231" i="32"/>
  <c r="D231" i="32"/>
  <c r="C231" i="32"/>
  <c r="D230" i="32"/>
  <c r="E230" i="32" s="1"/>
  <c r="C230" i="32"/>
  <c r="D229" i="32"/>
  <c r="C229" i="32"/>
  <c r="E229" i="32" s="1"/>
  <c r="D228" i="32"/>
  <c r="C228" i="32"/>
  <c r="E228" i="32" s="1"/>
  <c r="E227" i="32"/>
  <c r="D227" i="32"/>
  <c r="C227" i="32"/>
  <c r="D226" i="32"/>
  <c r="E226" i="32" s="1"/>
  <c r="C226" i="32"/>
  <c r="D225" i="32"/>
  <c r="C225" i="32"/>
  <c r="E225" i="32" s="1"/>
  <c r="D224" i="32"/>
  <c r="C224" i="32"/>
  <c r="E224" i="32" s="1"/>
  <c r="E223" i="32"/>
  <c r="D223" i="32"/>
  <c r="C223" i="32"/>
  <c r="D222" i="32"/>
  <c r="E222" i="32" s="1"/>
  <c r="C222" i="32"/>
  <c r="D221" i="32"/>
  <c r="C221" i="32"/>
  <c r="E221" i="32" s="1"/>
  <c r="D220" i="32"/>
  <c r="C220" i="32"/>
  <c r="E220" i="32" s="1"/>
  <c r="E219" i="32"/>
  <c r="D219" i="32"/>
  <c r="C219" i="32"/>
  <c r="D218" i="32"/>
  <c r="E218" i="32" s="1"/>
  <c r="C218" i="32"/>
  <c r="D217" i="32"/>
  <c r="C217" i="32"/>
  <c r="E217" i="32" s="1"/>
  <c r="D216" i="32"/>
  <c r="C216" i="32"/>
  <c r="E216" i="32" s="1"/>
  <c r="E215" i="32"/>
  <c r="D215" i="32"/>
  <c r="C215" i="32"/>
  <c r="D214" i="32"/>
  <c r="E214" i="32" s="1"/>
  <c r="C214" i="32"/>
  <c r="D213" i="32"/>
  <c r="C213" i="32"/>
  <c r="E213" i="32" s="1"/>
  <c r="D212" i="32"/>
  <c r="C212" i="32"/>
  <c r="E212" i="32" s="1"/>
  <c r="E211" i="32"/>
  <c r="D211" i="32"/>
  <c r="C211" i="32"/>
  <c r="D210" i="32"/>
  <c r="E210" i="32" s="1"/>
  <c r="C210" i="32"/>
  <c r="D209" i="32"/>
  <c r="C209" i="32"/>
  <c r="E209" i="32" s="1"/>
  <c r="D208" i="32"/>
  <c r="C208" i="32"/>
  <c r="E208" i="32" s="1"/>
  <c r="E207" i="32"/>
  <c r="D207" i="32"/>
  <c r="C207" i="32"/>
  <c r="D206" i="32"/>
  <c r="E206" i="32" s="1"/>
  <c r="C206" i="32"/>
  <c r="D205" i="32"/>
  <c r="C205" i="32"/>
  <c r="E205" i="32" s="1"/>
  <c r="D204" i="32"/>
  <c r="C204" i="32"/>
  <c r="E204" i="32" s="1"/>
  <c r="E203" i="32"/>
  <c r="D203" i="32"/>
  <c r="C203" i="32"/>
  <c r="D202" i="32"/>
  <c r="E202" i="32" s="1"/>
  <c r="C202" i="32"/>
  <c r="D201" i="32"/>
  <c r="C201" i="32"/>
  <c r="E201" i="32" s="1"/>
  <c r="D200" i="32"/>
  <c r="C200" i="32"/>
  <c r="E200" i="32" s="1"/>
  <c r="E199" i="32"/>
  <c r="D199" i="32"/>
  <c r="C199" i="32"/>
  <c r="D198" i="32"/>
  <c r="E198" i="32" s="1"/>
  <c r="C198" i="32"/>
  <c r="D197" i="32"/>
  <c r="C197" i="32"/>
  <c r="E197" i="32" s="1"/>
  <c r="D196" i="32"/>
  <c r="C196" i="32"/>
  <c r="E196" i="32" s="1"/>
  <c r="E195" i="32"/>
  <c r="D195" i="32"/>
  <c r="C195" i="32"/>
  <c r="D194" i="32"/>
  <c r="E194" i="32" s="1"/>
  <c r="C194" i="32"/>
  <c r="D193" i="32"/>
  <c r="C193" i="32"/>
  <c r="E193" i="32" s="1"/>
  <c r="D192" i="32"/>
  <c r="C192" i="32"/>
  <c r="E192" i="32" s="1"/>
  <c r="E191" i="32"/>
  <c r="D191" i="32"/>
  <c r="C191" i="32"/>
  <c r="D190" i="32"/>
  <c r="E190" i="32" s="1"/>
  <c r="C190" i="32"/>
  <c r="D189" i="32"/>
  <c r="C189" i="32"/>
  <c r="E189" i="32" s="1"/>
  <c r="D188" i="32"/>
  <c r="C188" i="32"/>
  <c r="E188" i="32" s="1"/>
  <c r="E187" i="32"/>
  <c r="D187" i="32"/>
  <c r="C187" i="32"/>
  <c r="D186" i="32"/>
  <c r="E186" i="32" s="1"/>
  <c r="C186" i="32"/>
  <c r="D185" i="32"/>
  <c r="C185" i="32"/>
  <c r="E185" i="32" s="1"/>
  <c r="D184" i="32"/>
  <c r="C184" i="32"/>
  <c r="E184" i="32" s="1"/>
  <c r="E183" i="32"/>
  <c r="D183" i="32"/>
  <c r="C183" i="32"/>
  <c r="D182" i="32"/>
  <c r="E182" i="32" s="1"/>
  <c r="C182" i="32"/>
  <c r="D181" i="32"/>
  <c r="C181" i="32"/>
  <c r="E181" i="32" s="1"/>
  <c r="D180" i="32"/>
  <c r="C180" i="32"/>
  <c r="E180" i="32" s="1"/>
  <c r="E179" i="32"/>
  <c r="D179" i="32"/>
  <c r="C179" i="32"/>
  <c r="D178" i="32"/>
  <c r="E178" i="32" s="1"/>
  <c r="C178" i="32"/>
  <c r="D177" i="32"/>
  <c r="C177" i="32"/>
  <c r="E177" i="32" s="1"/>
  <c r="D176" i="32"/>
  <c r="C176" i="32"/>
  <c r="E176" i="32" s="1"/>
  <c r="E175" i="32"/>
  <c r="D175" i="32"/>
  <c r="C175" i="32"/>
  <c r="D174" i="32"/>
  <c r="E174" i="32" s="1"/>
  <c r="C174" i="32"/>
  <c r="D173" i="32"/>
  <c r="C173" i="32"/>
  <c r="E173" i="32" s="1"/>
  <c r="D172" i="32"/>
  <c r="C172" i="32"/>
  <c r="E172" i="32" s="1"/>
  <c r="E171" i="32"/>
  <c r="D171" i="32"/>
  <c r="C171" i="32"/>
  <c r="D170" i="32"/>
  <c r="E170" i="32" s="1"/>
  <c r="C170" i="32"/>
  <c r="D169" i="32"/>
  <c r="C169" i="32"/>
  <c r="E169" i="32" s="1"/>
  <c r="D168" i="32"/>
  <c r="C168" i="32"/>
  <c r="E168" i="32" s="1"/>
  <c r="E167" i="32"/>
  <c r="D167" i="32"/>
  <c r="C167" i="32"/>
  <c r="D166" i="32"/>
  <c r="E166" i="32" s="1"/>
  <c r="C166" i="32"/>
  <c r="D165" i="32"/>
  <c r="C165" i="32"/>
  <c r="E165" i="32" s="1"/>
  <c r="D164" i="32"/>
  <c r="C164" i="32"/>
  <c r="E164" i="32" s="1"/>
  <c r="E163" i="32"/>
  <c r="D163" i="32"/>
  <c r="C163" i="32"/>
  <c r="D162" i="32"/>
  <c r="E162" i="32" s="1"/>
  <c r="C162" i="32"/>
  <c r="D161" i="32"/>
  <c r="C161" i="32"/>
  <c r="E161" i="32" s="1"/>
  <c r="D160" i="32"/>
  <c r="C160" i="32"/>
  <c r="E160" i="32" s="1"/>
  <c r="E159" i="32"/>
  <c r="D159" i="32"/>
  <c r="C159" i="32"/>
  <c r="D158" i="32"/>
  <c r="E158" i="32" s="1"/>
  <c r="C158" i="32"/>
  <c r="D157" i="32"/>
  <c r="C157" i="32"/>
  <c r="E157" i="32" s="1"/>
  <c r="D156" i="32"/>
  <c r="C156" i="32"/>
  <c r="E156" i="32" s="1"/>
  <c r="E155" i="32"/>
  <c r="D155" i="32"/>
  <c r="C155" i="32"/>
  <c r="D154" i="32"/>
  <c r="E154" i="32" s="1"/>
  <c r="C154" i="32"/>
  <c r="D153" i="32"/>
  <c r="C153" i="32"/>
  <c r="E153" i="32" s="1"/>
  <c r="D152" i="32"/>
  <c r="C152" i="32"/>
  <c r="E152" i="32" s="1"/>
  <c r="E151" i="32"/>
  <c r="D151" i="32"/>
  <c r="C151" i="32"/>
  <c r="D150" i="32"/>
  <c r="E150" i="32" s="1"/>
  <c r="C150" i="32"/>
  <c r="D149" i="32"/>
  <c r="C149" i="32"/>
  <c r="E149" i="32" s="1"/>
  <c r="D148" i="32"/>
  <c r="C148" i="32"/>
  <c r="E148" i="32" s="1"/>
  <c r="E147" i="32"/>
  <c r="D147" i="32"/>
  <c r="C147" i="32"/>
  <c r="D146" i="32"/>
  <c r="E146" i="32" s="1"/>
  <c r="C146" i="32"/>
  <c r="D145" i="32"/>
  <c r="C145" i="32"/>
  <c r="E145" i="32" s="1"/>
  <c r="D144" i="32"/>
  <c r="C144" i="32"/>
  <c r="E144" i="32" s="1"/>
  <c r="E143" i="32"/>
  <c r="D143" i="32"/>
  <c r="C143" i="32"/>
  <c r="D142" i="32"/>
  <c r="E142" i="32" s="1"/>
  <c r="C142" i="32"/>
  <c r="D141" i="32"/>
  <c r="C141" i="32"/>
  <c r="E141" i="32" s="1"/>
  <c r="D140" i="32"/>
  <c r="C140" i="32"/>
  <c r="E140" i="32" s="1"/>
  <c r="E139" i="32"/>
  <c r="D139" i="32"/>
  <c r="C139" i="32"/>
  <c r="D138" i="32"/>
  <c r="E138" i="32" s="1"/>
  <c r="C138" i="32"/>
  <c r="D137" i="32"/>
  <c r="C137" i="32"/>
  <c r="E137" i="32" s="1"/>
  <c r="D136" i="32"/>
  <c r="C136" i="32"/>
  <c r="E136" i="32" s="1"/>
  <c r="E135" i="32"/>
  <c r="D135" i="32"/>
  <c r="C135" i="32"/>
  <c r="D134" i="32"/>
  <c r="E134" i="32" s="1"/>
  <c r="C134" i="32"/>
  <c r="D133" i="32"/>
  <c r="C133" i="32"/>
  <c r="E133" i="32" s="1"/>
  <c r="D132" i="32"/>
  <c r="C132" i="32"/>
  <c r="E132" i="32" s="1"/>
  <c r="E131" i="32"/>
  <c r="D131" i="32"/>
  <c r="C131" i="32"/>
  <c r="D130" i="32"/>
  <c r="E130" i="32" s="1"/>
  <c r="C130" i="32"/>
  <c r="D129" i="32"/>
  <c r="C129" i="32"/>
  <c r="E129" i="32" s="1"/>
  <c r="D128" i="32"/>
  <c r="C128" i="32"/>
  <c r="E128" i="32" s="1"/>
  <c r="E127" i="32"/>
  <c r="D127" i="32"/>
  <c r="C127" i="32"/>
  <c r="D126" i="32"/>
  <c r="E126" i="32" s="1"/>
  <c r="C126" i="32"/>
  <c r="D125" i="32"/>
  <c r="C125" i="32"/>
  <c r="E125" i="32" s="1"/>
  <c r="D124" i="32"/>
  <c r="C124" i="32"/>
  <c r="E124" i="32" s="1"/>
  <c r="E123" i="32"/>
  <c r="D123" i="32"/>
  <c r="C123" i="32"/>
  <c r="D122" i="32"/>
  <c r="E122" i="32" s="1"/>
  <c r="C122" i="32"/>
  <c r="D121" i="32"/>
  <c r="C121" i="32"/>
  <c r="E121" i="32" s="1"/>
  <c r="D120" i="32"/>
  <c r="C120" i="32"/>
  <c r="E120" i="32" s="1"/>
  <c r="E119" i="32"/>
  <c r="D119" i="32"/>
  <c r="C119" i="32"/>
  <c r="D118" i="32"/>
  <c r="E118" i="32" s="1"/>
  <c r="C118" i="32"/>
  <c r="D117" i="32"/>
  <c r="C117" i="32"/>
  <c r="E117" i="32" s="1"/>
  <c r="D116" i="32"/>
  <c r="C116" i="32"/>
  <c r="E116" i="32" s="1"/>
  <c r="E115" i="32"/>
  <c r="D115" i="32"/>
  <c r="C115" i="32"/>
  <c r="D114" i="32"/>
  <c r="E114" i="32" s="1"/>
  <c r="C114" i="32"/>
  <c r="D113" i="32"/>
  <c r="C113" i="32"/>
  <c r="E113" i="32" s="1"/>
  <c r="D112" i="32"/>
  <c r="C112" i="32"/>
  <c r="E112" i="32" s="1"/>
  <c r="E111" i="32"/>
  <c r="D111" i="32"/>
  <c r="C111" i="32"/>
  <c r="D110" i="32"/>
  <c r="E110" i="32" s="1"/>
  <c r="C110" i="32"/>
  <c r="D109" i="32"/>
  <c r="C109" i="32"/>
  <c r="E109" i="32" s="1"/>
  <c r="D108" i="32"/>
  <c r="C108" i="32"/>
  <c r="E108" i="32" s="1"/>
  <c r="E107" i="32"/>
  <c r="D107" i="32"/>
  <c r="C107" i="32"/>
  <c r="D106" i="32"/>
  <c r="E106" i="32" s="1"/>
  <c r="C106" i="32"/>
  <c r="D105" i="32"/>
  <c r="C105" i="32"/>
  <c r="E105" i="32" s="1"/>
  <c r="D104" i="32"/>
  <c r="C104" i="32"/>
  <c r="E104" i="32" s="1"/>
  <c r="E103" i="32"/>
  <c r="D103" i="32"/>
  <c r="C103" i="32"/>
  <c r="D102" i="32"/>
  <c r="E102" i="32" s="1"/>
  <c r="C102" i="32"/>
  <c r="D101" i="32"/>
  <c r="C101" i="32"/>
  <c r="E101" i="32" s="1"/>
  <c r="D100" i="32"/>
  <c r="C100" i="32"/>
  <c r="E100" i="32" s="1"/>
  <c r="E99" i="32"/>
  <c r="D99" i="32"/>
  <c r="C99" i="32"/>
  <c r="D98" i="32"/>
  <c r="E98" i="32" s="1"/>
  <c r="C98" i="32"/>
  <c r="D97" i="32"/>
  <c r="C97" i="32"/>
  <c r="E97" i="32" s="1"/>
  <c r="D96" i="32"/>
  <c r="C96" i="32"/>
  <c r="E96" i="32" s="1"/>
  <c r="E95" i="32"/>
  <c r="D95" i="32"/>
  <c r="C95" i="32"/>
  <c r="D94" i="32"/>
  <c r="E94" i="32" s="1"/>
  <c r="C94" i="32"/>
  <c r="D93" i="32"/>
  <c r="C93" i="32"/>
  <c r="E93" i="32" s="1"/>
  <c r="D92" i="32"/>
  <c r="C92" i="32"/>
  <c r="E92" i="32" s="1"/>
  <c r="E91" i="32"/>
  <c r="D91" i="32"/>
  <c r="C91" i="32"/>
  <c r="D90" i="32"/>
  <c r="E90" i="32" s="1"/>
  <c r="C90" i="32"/>
  <c r="D89" i="32"/>
  <c r="C89" i="32"/>
  <c r="E89" i="32" s="1"/>
  <c r="D88" i="32"/>
  <c r="C88" i="32"/>
  <c r="E88" i="32" s="1"/>
  <c r="E87" i="32"/>
  <c r="D87" i="32"/>
  <c r="C87" i="32"/>
  <c r="D86" i="32"/>
  <c r="E86" i="32" s="1"/>
  <c r="C86" i="32"/>
  <c r="D85" i="32"/>
  <c r="C85" i="32"/>
  <c r="E85" i="32" s="1"/>
  <c r="D84" i="32"/>
  <c r="C84" i="32"/>
  <c r="E84" i="32" s="1"/>
  <c r="E83" i="32"/>
  <c r="D83" i="32"/>
  <c r="C83" i="32"/>
  <c r="D82" i="32"/>
  <c r="E82" i="32" s="1"/>
  <c r="C82" i="32"/>
  <c r="D81" i="32"/>
  <c r="C81" i="32"/>
  <c r="E81" i="32" s="1"/>
  <c r="D80" i="32"/>
  <c r="C80" i="32"/>
  <c r="E80" i="32" s="1"/>
  <c r="E79" i="32"/>
  <c r="D79" i="32"/>
  <c r="C79" i="32"/>
  <c r="E78" i="32"/>
  <c r="D78" i="32"/>
  <c r="C78" i="32"/>
  <c r="D77" i="32"/>
  <c r="C77" i="32"/>
  <c r="E77" i="32" s="1"/>
  <c r="D76" i="32"/>
  <c r="C76" i="32"/>
  <c r="E76" i="32" s="1"/>
  <c r="E75" i="32"/>
  <c r="D75" i="32"/>
  <c r="C75" i="32"/>
  <c r="E74" i="32"/>
  <c r="D74" i="32"/>
  <c r="C74" i="32"/>
  <c r="D73" i="32"/>
  <c r="C73" i="32"/>
  <c r="E73" i="32" s="1"/>
  <c r="D72" i="32"/>
  <c r="C72" i="32"/>
  <c r="E72" i="32" s="1"/>
  <c r="E71" i="32"/>
  <c r="D71" i="32"/>
  <c r="C71" i="32"/>
  <c r="E70" i="32"/>
  <c r="D70" i="32"/>
  <c r="C70" i="32"/>
  <c r="D69" i="32"/>
  <c r="C69" i="32"/>
  <c r="E69" i="32" s="1"/>
  <c r="D68" i="32"/>
  <c r="C68" i="32"/>
  <c r="E68" i="32" s="1"/>
  <c r="E67" i="32"/>
  <c r="D67" i="32"/>
  <c r="C67" i="32"/>
  <c r="E66" i="32"/>
  <c r="D66" i="32"/>
  <c r="C66" i="32"/>
  <c r="D65" i="32"/>
  <c r="C65" i="32"/>
  <c r="E65" i="32" s="1"/>
  <c r="D64" i="32"/>
  <c r="C64" i="32"/>
  <c r="E64" i="32" s="1"/>
  <c r="E63" i="32"/>
  <c r="D63" i="32"/>
  <c r="C63" i="32"/>
  <c r="E62" i="32"/>
  <c r="D62" i="32"/>
  <c r="C62" i="32"/>
  <c r="D61" i="32"/>
  <c r="C61" i="32"/>
  <c r="E61" i="32" s="1"/>
  <c r="D60" i="32"/>
  <c r="C60" i="32"/>
  <c r="E60" i="32" s="1"/>
  <c r="E59" i="32"/>
  <c r="D59" i="32"/>
  <c r="C59" i="32"/>
  <c r="E58" i="32"/>
  <c r="D58" i="32"/>
  <c r="C58" i="32"/>
  <c r="D57" i="32"/>
  <c r="C57" i="32"/>
  <c r="E57" i="32" s="1"/>
  <c r="D56" i="32"/>
  <c r="C56" i="32"/>
  <c r="E56" i="32" s="1"/>
  <c r="E55" i="32"/>
  <c r="D55" i="32"/>
  <c r="C55" i="32"/>
  <c r="E54" i="32"/>
  <c r="D54" i="32"/>
  <c r="C54" i="32"/>
  <c r="D53" i="32"/>
  <c r="C53" i="32"/>
  <c r="E53" i="32" s="1"/>
  <c r="D52" i="32"/>
  <c r="C52" i="32"/>
  <c r="E52" i="32" s="1"/>
  <c r="E51" i="32"/>
  <c r="D51" i="32"/>
  <c r="C51" i="32"/>
  <c r="E50" i="32"/>
  <c r="D50" i="32"/>
  <c r="C50" i="32"/>
  <c r="D49" i="32"/>
  <c r="C49" i="32"/>
  <c r="E49" i="32" s="1"/>
  <c r="D48" i="32"/>
  <c r="C48" i="32"/>
  <c r="D47" i="32"/>
  <c r="C47" i="32"/>
  <c r="E47" i="32" s="1"/>
  <c r="D46" i="32"/>
  <c r="E46" i="32" s="1"/>
  <c r="C46" i="32"/>
  <c r="E45" i="32"/>
  <c r="D45" i="32"/>
  <c r="C45" i="32"/>
  <c r="D44" i="32"/>
  <c r="C44" i="32"/>
  <c r="E44" i="32" s="1"/>
  <c r="D43" i="32"/>
  <c r="C43" i="32"/>
  <c r="E43" i="32" s="1"/>
  <c r="E42" i="32"/>
  <c r="D42" i="32"/>
  <c r="C42" i="32"/>
  <c r="D41" i="32"/>
  <c r="E41" i="32" s="1"/>
  <c r="C41" i="32"/>
  <c r="D40" i="32"/>
  <c r="C40" i="32"/>
  <c r="E39" i="32"/>
  <c r="D39" i="32"/>
  <c r="C39" i="32"/>
  <c r="D38" i="32"/>
  <c r="E38" i="32" s="1"/>
  <c r="C38" i="32"/>
  <c r="D37" i="32"/>
  <c r="C37" i="32"/>
  <c r="E37" i="32" s="1"/>
  <c r="D36" i="32"/>
  <c r="C36" i="32"/>
  <c r="E36" i="32" s="1"/>
  <c r="E35" i="32"/>
  <c r="D35" i="32"/>
  <c r="C35" i="32"/>
  <c r="E34" i="32"/>
  <c r="D34" i="32"/>
  <c r="C34" i="32"/>
  <c r="D33" i="32"/>
  <c r="C33" i="32"/>
  <c r="E33" i="32" s="1"/>
  <c r="D32" i="32"/>
  <c r="C32" i="32"/>
  <c r="D31" i="32"/>
  <c r="C31" i="32"/>
  <c r="E31" i="32" s="1"/>
  <c r="D30" i="32"/>
  <c r="E30" i="32" s="1"/>
  <c r="C30" i="32"/>
  <c r="E29" i="32"/>
  <c r="D29" i="32"/>
  <c r="C29" i="32"/>
  <c r="D28" i="32"/>
  <c r="C28" i="32"/>
  <c r="E28" i="32" s="1"/>
  <c r="D27" i="32"/>
  <c r="C27" i="32"/>
  <c r="E27" i="32" s="1"/>
  <c r="E26" i="32"/>
  <c r="D26" i="32"/>
  <c r="C26" i="32"/>
  <c r="D25" i="32"/>
  <c r="E25" i="32" s="1"/>
  <c r="C25" i="32"/>
  <c r="D24" i="32"/>
  <c r="C24" i="32"/>
  <c r="E23" i="32"/>
  <c r="D23" i="32"/>
  <c r="C23" i="32"/>
  <c r="D22" i="32"/>
  <c r="E22" i="32" s="1"/>
  <c r="C22" i="32"/>
  <c r="D21" i="32"/>
  <c r="C21" i="32"/>
  <c r="E21" i="32" s="1"/>
  <c r="D20" i="32"/>
  <c r="C20" i="32"/>
  <c r="E20" i="32" s="1"/>
  <c r="E19" i="32"/>
  <c r="D19" i="32"/>
  <c r="C19" i="32"/>
  <c r="E18" i="32"/>
  <c r="D18" i="32"/>
  <c r="C18" i="32"/>
  <c r="D17" i="32"/>
  <c r="C17" i="32"/>
  <c r="E17" i="32" s="1"/>
  <c r="D16" i="32"/>
  <c r="C16" i="32"/>
  <c r="D15" i="32"/>
  <c r="C15" i="32"/>
  <c r="E15" i="32" s="1"/>
  <c r="P7" i="32" s="1"/>
  <c r="R7" i="32" s="1"/>
  <c r="J14" i="32"/>
  <c r="D14" i="32"/>
  <c r="C14" i="32"/>
  <c r="Q13" i="32"/>
  <c r="J13" i="32"/>
  <c r="D13" i="32"/>
  <c r="C13" i="32"/>
  <c r="E13" i="32" s="1"/>
  <c r="Q12" i="32"/>
  <c r="J12" i="32"/>
  <c r="D12" i="32"/>
  <c r="C12" i="32"/>
  <c r="E12" i="32" s="1"/>
  <c r="Q11" i="32"/>
  <c r="J11" i="32"/>
  <c r="E11" i="32"/>
  <c r="D11" i="32"/>
  <c r="C11" i="32"/>
  <c r="Q10" i="32"/>
  <c r="J10" i="32"/>
  <c r="D10" i="32"/>
  <c r="E10" i="32" s="1"/>
  <c r="C10" i="32"/>
  <c r="Q9" i="32"/>
  <c r="J9" i="32"/>
  <c r="D9" i="32"/>
  <c r="C9" i="32"/>
  <c r="I6" i="32" s="1"/>
  <c r="K6" i="32" s="1"/>
  <c r="Q8" i="32"/>
  <c r="J8" i="32"/>
  <c r="D8" i="32"/>
  <c r="C8" i="32"/>
  <c r="Q7" i="32"/>
  <c r="J7" i="32"/>
  <c r="Q6" i="32"/>
  <c r="J6" i="32"/>
  <c r="Q5" i="32"/>
  <c r="J5" i="32"/>
  <c r="Q4" i="32"/>
  <c r="J4" i="32"/>
  <c r="Q3" i="32"/>
  <c r="J3" i="32"/>
  <c r="I4" i="31"/>
  <c r="I5" i="31"/>
  <c r="I6" i="31"/>
  <c r="I7" i="31"/>
  <c r="K7" i="31" s="1"/>
  <c r="I8" i="31"/>
  <c r="I9" i="31"/>
  <c r="I10" i="31"/>
  <c r="I11" i="31"/>
  <c r="K11" i="31" s="1"/>
  <c r="I12" i="31"/>
  <c r="I13" i="31"/>
  <c r="I14" i="31"/>
  <c r="K14" i="31" s="1"/>
  <c r="I3" i="31"/>
  <c r="K3" i="31" s="1"/>
  <c r="J14" i="31"/>
  <c r="K13" i="31"/>
  <c r="J13" i="31"/>
  <c r="J12" i="31"/>
  <c r="K12" i="31" s="1"/>
  <c r="J11" i="31"/>
  <c r="J10" i="31"/>
  <c r="K10" i="31"/>
  <c r="K9" i="31"/>
  <c r="J9" i="31"/>
  <c r="J8" i="31"/>
  <c r="K8" i="31" s="1"/>
  <c r="J7" i="31"/>
  <c r="J6" i="31"/>
  <c r="K6" i="31"/>
  <c r="K5" i="31"/>
  <c r="J5" i="31"/>
  <c r="J4" i="31"/>
  <c r="K4" i="31" s="1"/>
  <c r="J3" i="31"/>
  <c r="D991" i="31"/>
  <c r="C991" i="31"/>
  <c r="E991" i="31" s="1"/>
  <c r="E990" i="31"/>
  <c r="D990" i="31"/>
  <c r="C990" i="31"/>
  <c r="D989" i="31"/>
  <c r="E989" i="31" s="1"/>
  <c r="C989" i="31"/>
  <c r="D988" i="31"/>
  <c r="C988" i="31"/>
  <c r="D987" i="31"/>
  <c r="C987" i="31"/>
  <c r="D986" i="31"/>
  <c r="C986" i="31"/>
  <c r="E986" i="31" s="1"/>
  <c r="D985" i="31"/>
  <c r="E985" i="31" s="1"/>
  <c r="C985" i="31"/>
  <c r="D984" i="31"/>
  <c r="C984" i="31"/>
  <c r="E984" i="31" s="1"/>
  <c r="D983" i="31"/>
  <c r="C983" i="31"/>
  <c r="D982" i="31"/>
  <c r="E982" i="31" s="1"/>
  <c r="C982" i="31"/>
  <c r="D981" i="31"/>
  <c r="C981" i="31"/>
  <c r="E981" i="31" s="1"/>
  <c r="D980" i="31"/>
  <c r="C980" i="31"/>
  <c r="D979" i="31"/>
  <c r="C979" i="31"/>
  <c r="E979" i="31" s="1"/>
  <c r="D978" i="31"/>
  <c r="C978" i="31"/>
  <c r="E978" i="31" s="1"/>
  <c r="D977" i="31"/>
  <c r="E977" i="31" s="1"/>
  <c r="C977" i="31"/>
  <c r="D976" i="31"/>
  <c r="C976" i="31"/>
  <c r="E976" i="31" s="1"/>
  <c r="D975" i="31"/>
  <c r="C975" i="31"/>
  <c r="D974" i="31"/>
  <c r="C974" i="31"/>
  <c r="E974" i="31" s="1"/>
  <c r="D973" i="31"/>
  <c r="C973" i="31"/>
  <c r="E973" i="31" s="1"/>
  <c r="D972" i="31"/>
  <c r="C972" i="31"/>
  <c r="D971" i="31"/>
  <c r="C971" i="31"/>
  <c r="E971" i="31" s="1"/>
  <c r="E970" i="31"/>
  <c r="D970" i="31"/>
  <c r="C970" i="31"/>
  <c r="D969" i="31"/>
  <c r="C969" i="31"/>
  <c r="D968" i="31"/>
  <c r="C968" i="31"/>
  <c r="D967" i="31"/>
  <c r="C967" i="31"/>
  <c r="E967" i="31" s="1"/>
  <c r="D966" i="31"/>
  <c r="C966" i="31"/>
  <c r="E966" i="31" s="1"/>
  <c r="E965" i="31"/>
  <c r="D965" i="31"/>
  <c r="C965" i="31"/>
  <c r="D964" i="31"/>
  <c r="C964" i="31"/>
  <c r="D963" i="31"/>
  <c r="C963" i="31"/>
  <c r="D962" i="31"/>
  <c r="E962" i="31" s="1"/>
  <c r="C962" i="31"/>
  <c r="D961" i="31"/>
  <c r="C961" i="31"/>
  <c r="D960" i="31"/>
  <c r="C960" i="31"/>
  <c r="D959" i="31"/>
  <c r="C959" i="31"/>
  <c r="E959" i="31" s="1"/>
  <c r="E958" i="31"/>
  <c r="D958" i="31"/>
  <c r="C958" i="31"/>
  <c r="D957" i="31"/>
  <c r="E957" i="31" s="1"/>
  <c r="C957" i="31"/>
  <c r="D956" i="31"/>
  <c r="C956" i="31"/>
  <c r="D955" i="31"/>
  <c r="C955" i="31"/>
  <c r="D954" i="31"/>
  <c r="C954" i="31"/>
  <c r="E954" i="31" s="1"/>
  <c r="D953" i="31"/>
  <c r="E953" i="31" s="1"/>
  <c r="C953" i="31"/>
  <c r="D952" i="31"/>
  <c r="C952" i="31"/>
  <c r="E952" i="31" s="1"/>
  <c r="D951" i="31"/>
  <c r="C951" i="31"/>
  <c r="D950" i="31"/>
  <c r="E950" i="31" s="1"/>
  <c r="C950" i="31"/>
  <c r="D949" i="31"/>
  <c r="C949" i="31"/>
  <c r="E949" i="31" s="1"/>
  <c r="D948" i="31"/>
  <c r="C948" i="31"/>
  <c r="D947" i="31"/>
  <c r="C947" i="31"/>
  <c r="E947" i="31" s="1"/>
  <c r="D946" i="31"/>
  <c r="C946" i="31"/>
  <c r="E946" i="31" s="1"/>
  <c r="D945" i="31"/>
  <c r="E945" i="31" s="1"/>
  <c r="C945" i="31"/>
  <c r="D944" i="31"/>
  <c r="C944" i="31"/>
  <c r="E944" i="31" s="1"/>
  <c r="D943" i="31"/>
  <c r="C943" i="31"/>
  <c r="D942" i="31"/>
  <c r="C942" i="31"/>
  <c r="E942" i="31" s="1"/>
  <c r="D941" i="31"/>
  <c r="C941" i="31"/>
  <c r="E941" i="31" s="1"/>
  <c r="D940" i="31"/>
  <c r="C940" i="31"/>
  <c r="D939" i="31"/>
  <c r="C939" i="31"/>
  <c r="E939" i="31" s="1"/>
  <c r="E938" i="31"/>
  <c r="D938" i="31"/>
  <c r="C938" i="31"/>
  <c r="D937" i="31"/>
  <c r="C937" i="31"/>
  <c r="D936" i="31"/>
  <c r="C936" i="31"/>
  <c r="D935" i="31"/>
  <c r="C935" i="31"/>
  <c r="E935" i="31" s="1"/>
  <c r="D934" i="31"/>
  <c r="C934" i="31"/>
  <c r="E934" i="31" s="1"/>
  <c r="E933" i="31"/>
  <c r="D933" i="31"/>
  <c r="C933" i="31"/>
  <c r="D932" i="31"/>
  <c r="C932" i="31"/>
  <c r="D931" i="31"/>
  <c r="C931" i="31"/>
  <c r="D930" i="31"/>
  <c r="E930" i="31" s="1"/>
  <c r="C930" i="31"/>
  <c r="D929" i="31"/>
  <c r="C929" i="31"/>
  <c r="D928" i="31"/>
  <c r="C928" i="31"/>
  <c r="D927" i="31"/>
  <c r="C927" i="31"/>
  <c r="E927" i="31" s="1"/>
  <c r="E926" i="31"/>
  <c r="D926" i="31"/>
  <c r="C926" i="31"/>
  <c r="D925" i="31"/>
  <c r="E925" i="31" s="1"/>
  <c r="C925" i="31"/>
  <c r="D924" i="31"/>
  <c r="C924" i="31"/>
  <c r="D923" i="31"/>
  <c r="C923" i="31"/>
  <c r="D922" i="31"/>
  <c r="C922" i="31"/>
  <c r="E922" i="31" s="1"/>
  <c r="D921" i="31"/>
  <c r="E921" i="31" s="1"/>
  <c r="C921" i="31"/>
  <c r="D920" i="31"/>
  <c r="C920" i="31"/>
  <c r="E920" i="31" s="1"/>
  <c r="D919" i="31"/>
  <c r="C919" i="31"/>
  <c r="D918" i="31"/>
  <c r="E918" i="31" s="1"/>
  <c r="C918" i="31"/>
  <c r="D917" i="31"/>
  <c r="C917" i="31"/>
  <c r="E917" i="31" s="1"/>
  <c r="D916" i="31"/>
  <c r="C916" i="31"/>
  <c r="D915" i="31"/>
  <c r="C915" i="31"/>
  <c r="E915" i="31" s="1"/>
  <c r="D914" i="31"/>
  <c r="C914" i="31"/>
  <c r="E914" i="31" s="1"/>
  <c r="D913" i="31"/>
  <c r="E913" i="31" s="1"/>
  <c r="C913" i="31"/>
  <c r="D912" i="31"/>
  <c r="C912" i="31"/>
  <c r="E912" i="31" s="1"/>
  <c r="D911" i="31"/>
  <c r="C911" i="31"/>
  <c r="D910" i="31"/>
  <c r="C910" i="31"/>
  <c r="E910" i="31" s="1"/>
  <c r="D909" i="31"/>
  <c r="C909" i="31"/>
  <c r="E909" i="31" s="1"/>
  <c r="D908" i="31"/>
  <c r="C908" i="31"/>
  <c r="D907" i="31"/>
  <c r="C907" i="31"/>
  <c r="E907" i="31" s="1"/>
  <c r="E906" i="31"/>
  <c r="D906" i="31"/>
  <c r="C906" i="31"/>
  <c r="D905" i="31"/>
  <c r="C905" i="31"/>
  <c r="D904" i="31"/>
  <c r="C904" i="31"/>
  <c r="D903" i="31"/>
  <c r="C903" i="31"/>
  <c r="E903" i="31" s="1"/>
  <c r="D902" i="31"/>
  <c r="C902" i="31"/>
  <c r="E902" i="31" s="1"/>
  <c r="E901" i="31"/>
  <c r="D901" i="31"/>
  <c r="C901" i="31"/>
  <c r="D900" i="31"/>
  <c r="C900" i="31"/>
  <c r="D899" i="31"/>
  <c r="C899" i="31"/>
  <c r="E898" i="31"/>
  <c r="D898" i="31"/>
  <c r="C898" i="31"/>
  <c r="D897" i="31"/>
  <c r="C897" i="31"/>
  <c r="D896" i="31"/>
  <c r="C896" i="31"/>
  <c r="D895" i="31"/>
  <c r="C895" i="31"/>
  <c r="E895" i="31" s="1"/>
  <c r="E894" i="31"/>
  <c r="D894" i="31"/>
  <c r="C894" i="31"/>
  <c r="E893" i="31"/>
  <c r="D893" i="31"/>
  <c r="C893" i="31"/>
  <c r="D892" i="31"/>
  <c r="C892" i="31"/>
  <c r="D891" i="31"/>
  <c r="C891" i="31"/>
  <c r="D890" i="31"/>
  <c r="C890" i="31"/>
  <c r="E890" i="31" s="1"/>
  <c r="D889" i="31"/>
  <c r="E889" i="31" s="1"/>
  <c r="C889" i="31"/>
  <c r="D888" i="31"/>
  <c r="C888" i="31"/>
  <c r="E888" i="31" s="1"/>
  <c r="D887" i="31"/>
  <c r="C887" i="31"/>
  <c r="D886" i="31"/>
  <c r="C886" i="31"/>
  <c r="E886" i="31" s="1"/>
  <c r="D885" i="31"/>
  <c r="C885" i="31"/>
  <c r="E885" i="31" s="1"/>
  <c r="E884" i="31"/>
  <c r="D884" i="31"/>
  <c r="C884" i="31"/>
  <c r="D883" i="31"/>
  <c r="C883" i="31"/>
  <c r="D882" i="31"/>
  <c r="C882" i="31"/>
  <c r="E882" i="31" s="1"/>
  <c r="E881" i="31"/>
  <c r="D881" i="31"/>
  <c r="C881" i="31"/>
  <c r="D880" i="31"/>
  <c r="C880" i="31"/>
  <c r="E880" i="31" s="1"/>
  <c r="D879" i="31"/>
  <c r="C879" i="31"/>
  <c r="D878" i="31"/>
  <c r="E878" i="31" s="1"/>
  <c r="C878" i="31"/>
  <c r="D877" i="31"/>
  <c r="C877" i="31"/>
  <c r="D876" i="31"/>
  <c r="C876" i="31"/>
  <c r="D875" i="31"/>
  <c r="C875" i="31"/>
  <c r="D874" i="31"/>
  <c r="C874" i="31"/>
  <c r="D873" i="31"/>
  <c r="C873" i="31"/>
  <c r="E872" i="31"/>
  <c r="D872" i="31"/>
  <c r="C872" i="31"/>
  <c r="D871" i="31"/>
  <c r="C871" i="31"/>
  <c r="D870" i="31"/>
  <c r="C870" i="31"/>
  <c r="D869" i="31"/>
  <c r="E869" i="31" s="1"/>
  <c r="C869" i="31"/>
  <c r="D868" i="31"/>
  <c r="C868" i="31"/>
  <c r="D867" i="31"/>
  <c r="C867" i="31"/>
  <c r="E866" i="31"/>
  <c r="D866" i="31"/>
  <c r="C866" i="31"/>
  <c r="D865" i="31"/>
  <c r="C865" i="31"/>
  <c r="E865" i="31" s="1"/>
  <c r="D864" i="31"/>
  <c r="C864" i="31"/>
  <c r="D863" i="31"/>
  <c r="C863" i="31"/>
  <c r="E863" i="31" s="1"/>
  <c r="D862" i="31"/>
  <c r="C862" i="31"/>
  <c r="E862" i="31" s="1"/>
  <c r="D861" i="31"/>
  <c r="E861" i="31" s="1"/>
  <c r="C861" i="31"/>
  <c r="D860" i="31"/>
  <c r="C860" i="31"/>
  <c r="E860" i="31" s="1"/>
  <c r="D859" i="31"/>
  <c r="C859" i="31"/>
  <c r="D858" i="31"/>
  <c r="C858" i="31"/>
  <c r="E858" i="31" s="1"/>
  <c r="D857" i="31"/>
  <c r="E857" i="31" s="1"/>
  <c r="C857" i="31"/>
  <c r="D856" i="31"/>
  <c r="C856" i="31"/>
  <c r="E856" i="31" s="1"/>
  <c r="D855" i="31"/>
  <c r="C855" i="31"/>
  <c r="D854" i="31"/>
  <c r="C854" i="31"/>
  <c r="E854" i="31" s="1"/>
  <c r="D853" i="31"/>
  <c r="C853" i="31"/>
  <c r="E853" i="31" s="1"/>
  <c r="E852" i="31"/>
  <c r="D852" i="31"/>
  <c r="C852" i="31"/>
  <c r="D851" i="31"/>
  <c r="C851" i="31"/>
  <c r="D850" i="31"/>
  <c r="C850" i="31"/>
  <c r="E850" i="31" s="1"/>
  <c r="E849" i="31"/>
  <c r="D849" i="31"/>
  <c r="C849" i="31"/>
  <c r="D848" i="31"/>
  <c r="C848" i="31"/>
  <c r="E848" i="31" s="1"/>
  <c r="D847" i="31"/>
  <c r="C847" i="31"/>
  <c r="D846" i="31"/>
  <c r="E846" i="31" s="1"/>
  <c r="C846" i="31"/>
  <c r="D845" i="31"/>
  <c r="C845" i="31"/>
  <c r="D844" i="31"/>
  <c r="C844" i="31"/>
  <c r="D843" i="31"/>
  <c r="C843" i="31"/>
  <c r="D842" i="31"/>
  <c r="C842" i="31"/>
  <c r="D841" i="31"/>
  <c r="C841" i="31"/>
  <c r="E840" i="31"/>
  <c r="D840" i="31"/>
  <c r="C840" i="31"/>
  <c r="D839" i="31"/>
  <c r="C839" i="31"/>
  <c r="D838" i="31"/>
  <c r="C838" i="31"/>
  <c r="D837" i="31"/>
  <c r="E837" i="31" s="1"/>
  <c r="C837" i="31"/>
  <c r="D836" i="31"/>
  <c r="C836" i="31"/>
  <c r="D835" i="31"/>
  <c r="C835" i="31"/>
  <c r="E834" i="31"/>
  <c r="D834" i="31"/>
  <c r="C834" i="31"/>
  <c r="D833" i="31"/>
  <c r="C833" i="31"/>
  <c r="E833" i="31" s="1"/>
  <c r="D832" i="31"/>
  <c r="C832" i="31"/>
  <c r="D831" i="31"/>
  <c r="C831" i="31"/>
  <c r="E831" i="31" s="1"/>
  <c r="D830" i="31"/>
  <c r="C830" i="31"/>
  <c r="E830" i="31" s="1"/>
  <c r="D829" i="31"/>
  <c r="E829" i="31" s="1"/>
  <c r="C829" i="31"/>
  <c r="D828" i="31"/>
  <c r="C828" i="31"/>
  <c r="E828" i="31" s="1"/>
  <c r="D827" i="31"/>
  <c r="C827" i="31"/>
  <c r="D826" i="31"/>
  <c r="C826" i="31"/>
  <c r="E826" i="31" s="1"/>
  <c r="D825" i="31"/>
  <c r="E825" i="31" s="1"/>
  <c r="C825" i="31"/>
  <c r="D824" i="31"/>
  <c r="C824" i="31"/>
  <c r="E824" i="31" s="1"/>
  <c r="D823" i="31"/>
  <c r="C823" i="31"/>
  <c r="D822" i="31"/>
  <c r="C822" i="31"/>
  <c r="E822" i="31" s="1"/>
  <c r="D821" i="31"/>
  <c r="C821" i="31"/>
  <c r="E821" i="31" s="1"/>
  <c r="E820" i="31"/>
  <c r="D820" i="31"/>
  <c r="C820" i="31"/>
  <c r="D819" i="31"/>
  <c r="C819" i="31"/>
  <c r="D818" i="31"/>
  <c r="C818" i="31"/>
  <c r="E818" i="31" s="1"/>
  <c r="E817" i="31"/>
  <c r="D817" i="31"/>
  <c r="C817" i="31"/>
  <c r="D816" i="31"/>
  <c r="C816" i="31"/>
  <c r="E816" i="31" s="1"/>
  <c r="D815" i="31"/>
  <c r="C815" i="31"/>
  <c r="D814" i="31"/>
  <c r="E814" i="31" s="1"/>
  <c r="C814" i="31"/>
  <c r="D813" i="31"/>
  <c r="C813" i="31"/>
  <c r="D812" i="31"/>
  <c r="C812" i="31"/>
  <c r="D811" i="31"/>
  <c r="C811" i="31"/>
  <c r="D810" i="31"/>
  <c r="C810" i="31"/>
  <c r="D809" i="31"/>
  <c r="C809" i="31"/>
  <c r="E808" i="31"/>
  <c r="D808" i="31"/>
  <c r="C808" i="31"/>
  <c r="D807" i="31"/>
  <c r="C807" i="31"/>
  <c r="D806" i="31"/>
  <c r="C806" i="31"/>
  <c r="D805" i="31"/>
  <c r="C805" i="31"/>
  <c r="E805" i="31" s="1"/>
  <c r="D804" i="31"/>
  <c r="C804" i="31"/>
  <c r="D803" i="31"/>
  <c r="C803" i="31"/>
  <c r="D802" i="31"/>
  <c r="C802" i="31"/>
  <c r="E802" i="31" s="1"/>
  <c r="D801" i="31"/>
  <c r="C801" i="31"/>
  <c r="E801" i="31" s="1"/>
  <c r="D800" i="31"/>
  <c r="C800" i="31"/>
  <c r="D799" i="31"/>
  <c r="C799" i="31"/>
  <c r="E799" i="31" s="1"/>
  <c r="D798" i="31"/>
  <c r="C798" i="31"/>
  <c r="E798" i="31" s="1"/>
  <c r="D797" i="31"/>
  <c r="C797" i="31"/>
  <c r="D796" i="31"/>
  <c r="C796" i="31"/>
  <c r="E796" i="31" s="1"/>
  <c r="E795" i="31"/>
  <c r="D795" i="31"/>
  <c r="C795" i="31"/>
  <c r="D794" i="31"/>
  <c r="E794" i="31" s="1"/>
  <c r="C794" i="31"/>
  <c r="D793" i="31"/>
  <c r="C793" i="31"/>
  <c r="E793" i="31" s="1"/>
  <c r="D792" i="31"/>
  <c r="C792" i="31"/>
  <c r="D791" i="31"/>
  <c r="C791" i="31"/>
  <c r="D790" i="31"/>
  <c r="C790" i="31"/>
  <c r="E790" i="31" s="1"/>
  <c r="D789" i="31"/>
  <c r="C789" i="31"/>
  <c r="D788" i="31"/>
  <c r="C788" i="31"/>
  <c r="E788" i="31" s="1"/>
  <c r="D787" i="31"/>
  <c r="E787" i="31" s="1"/>
  <c r="C787" i="31"/>
  <c r="E786" i="31"/>
  <c r="D786" i="31"/>
  <c r="C786" i="31"/>
  <c r="D785" i="31"/>
  <c r="C785" i="31"/>
  <c r="E785" i="31" s="1"/>
  <c r="D784" i="31"/>
  <c r="C784" i="31"/>
  <c r="E784" i="31" s="1"/>
  <c r="D783" i="31"/>
  <c r="C783" i="31"/>
  <c r="E783" i="31" s="1"/>
  <c r="E782" i="31"/>
  <c r="D782" i="31"/>
  <c r="C782" i="31"/>
  <c r="D781" i="31"/>
  <c r="C781" i="31"/>
  <c r="D780" i="31"/>
  <c r="C780" i="31"/>
  <c r="E780" i="31" s="1"/>
  <c r="E779" i="31"/>
  <c r="D779" i="31"/>
  <c r="C779" i="31"/>
  <c r="D778" i="31"/>
  <c r="C778" i="31"/>
  <c r="D777" i="31"/>
  <c r="C777" i="31"/>
  <c r="E777" i="31" s="1"/>
  <c r="D776" i="31"/>
  <c r="C776" i="31"/>
  <c r="D775" i="31"/>
  <c r="C775" i="31"/>
  <c r="E774" i="31"/>
  <c r="D774" i="31"/>
  <c r="C774" i="31"/>
  <c r="D773" i="31"/>
  <c r="C773" i="31"/>
  <c r="D772" i="31"/>
  <c r="C772" i="31"/>
  <c r="E772" i="31" s="1"/>
  <c r="D771" i="31"/>
  <c r="C771" i="31"/>
  <c r="E771" i="31" s="1"/>
  <c r="D770" i="31"/>
  <c r="C770" i="31"/>
  <c r="E770" i="31" s="1"/>
  <c r="D769" i="31"/>
  <c r="C769" i="31"/>
  <c r="E769" i="31" s="1"/>
  <c r="D768" i="31"/>
  <c r="C768" i="31"/>
  <c r="E768" i="31" s="1"/>
  <c r="D767" i="31"/>
  <c r="E767" i="31" s="1"/>
  <c r="C767" i="31"/>
  <c r="E766" i="31"/>
  <c r="D766" i="31"/>
  <c r="C766" i="31"/>
  <c r="D765" i="31"/>
  <c r="C765" i="31"/>
  <c r="D764" i="31"/>
  <c r="C764" i="31"/>
  <c r="E764" i="31" s="1"/>
  <c r="D763" i="31"/>
  <c r="C763" i="31"/>
  <c r="D762" i="31"/>
  <c r="C762" i="31"/>
  <c r="E762" i="31" s="1"/>
  <c r="D761" i="31"/>
  <c r="C761" i="31"/>
  <c r="E761" i="31" s="1"/>
  <c r="D760" i="31"/>
  <c r="C760" i="31"/>
  <c r="E760" i="31" s="1"/>
  <c r="D759" i="31"/>
  <c r="E759" i="31" s="1"/>
  <c r="C759" i="31"/>
  <c r="E758" i="31"/>
  <c r="D758" i="31"/>
  <c r="C758" i="31"/>
  <c r="D757" i="31"/>
  <c r="C757" i="31"/>
  <c r="D756" i="31"/>
  <c r="C756" i="31"/>
  <c r="E756" i="31" s="1"/>
  <c r="D755" i="31"/>
  <c r="C755" i="31"/>
  <c r="D754" i="31"/>
  <c r="E754" i="31" s="1"/>
  <c r="C754" i="31"/>
  <c r="D753" i="31"/>
  <c r="C753" i="31"/>
  <c r="D752" i="31"/>
  <c r="C752" i="31"/>
  <c r="E751" i="31"/>
  <c r="D751" i="31"/>
  <c r="C751" i="31"/>
  <c r="D750" i="31"/>
  <c r="C750" i="31"/>
  <c r="D749" i="31"/>
  <c r="C749" i="31"/>
  <c r="D748" i="31"/>
  <c r="C748" i="31"/>
  <c r="E748" i="31" s="1"/>
  <c r="D747" i="31"/>
  <c r="E747" i="31" s="1"/>
  <c r="C747" i="31"/>
  <c r="D746" i="31"/>
  <c r="E746" i="31" s="1"/>
  <c r="C746" i="31"/>
  <c r="D745" i="31"/>
  <c r="C745" i="31"/>
  <c r="D744" i="31"/>
  <c r="C744" i="31"/>
  <c r="D743" i="31"/>
  <c r="C743" i="31"/>
  <c r="E743" i="31" s="1"/>
  <c r="D742" i="31"/>
  <c r="C742" i="31"/>
  <c r="D741" i="31"/>
  <c r="C741" i="31"/>
  <c r="D740" i="31"/>
  <c r="C740" i="31"/>
  <c r="E740" i="31" s="1"/>
  <c r="D739" i="31"/>
  <c r="C739" i="31"/>
  <c r="E739" i="31" s="1"/>
  <c r="D738" i="31"/>
  <c r="E738" i="31" s="1"/>
  <c r="C738" i="31"/>
  <c r="D737" i="31"/>
  <c r="C737" i="31"/>
  <c r="D736" i="31"/>
  <c r="C736" i="31"/>
  <c r="E735" i="31"/>
  <c r="D735" i="31"/>
  <c r="C735" i="31"/>
  <c r="D734" i="31"/>
  <c r="C734" i="31"/>
  <c r="D733" i="31"/>
  <c r="C733" i="31"/>
  <c r="D732" i="31"/>
  <c r="C732" i="31"/>
  <c r="E732" i="31" s="1"/>
  <c r="D731" i="31"/>
  <c r="E731" i="31" s="1"/>
  <c r="C731" i="31"/>
  <c r="E730" i="31"/>
  <c r="D730" i="31"/>
  <c r="C730" i="31"/>
  <c r="D729" i="31"/>
  <c r="C729" i="31"/>
  <c r="E729" i="31" s="1"/>
  <c r="D728" i="31"/>
  <c r="C728" i="31"/>
  <c r="E728" i="31" s="1"/>
  <c r="D727" i="31"/>
  <c r="C727" i="31"/>
  <c r="D726" i="31"/>
  <c r="E726" i="31" s="1"/>
  <c r="C726" i="31"/>
  <c r="D725" i="31"/>
  <c r="C725" i="31"/>
  <c r="D724" i="31"/>
  <c r="C724" i="31"/>
  <c r="E723" i="31"/>
  <c r="D723" i="31"/>
  <c r="C723" i="31"/>
  <c r="D722" i="31"/>
  <c r="C722" i="31"/>
  <c r="D721" i="31"/>
  <c r="C721" i="31"/>
  <c r="E721" i="31" s="1"/>
  <c r="D720" i="31"/>
  <c r="C720" i="31"/>
  <c r="E720" i="31" s="1"/>
  <c r="D719" i="31"/>
  <c r="E719" i="31" s="1"/>
  <c r="C719" i="31"/>
  <c r="D718" i="31"/>
  <c r="E718" i="31" s="1"/>
  <c r="C718" i="31"/>
  <c r="D717" i="31"/>
  <c r="C717" i="31"/>
  <c r="D716" i="31"/>
  <c r="C716" i="31"/>
  <c r="D715" i="31"/>
  <c r="C715" i="31"/>
  <c r="E715" i="31" s="1"/>
  <c r="D714" i="31"/>
  <c r="C714" i="31"/>
  <c r="D713" i="31"/>
  <c r="C713" i="31"/>
  <c r="E713" i="31" s="1"/>
  <c r="D712" i="31"/>
  <c r="C712" i="31"/>
  <c r="E712" i="31" s="1"/>
  <c r="D711" i="31"/>
  <c r="C711" i="31"/>
  <c r="D710" i="31"/>
  <c r="E710" i="31" s="1"/>
  <c r="C710" i="31"/>
  <c r="D709" i="31"/>
  <c r="C709" i="31"/>
  <c r="D708" i="31"/>
  <c r="C708" i="31"/>
  <c r="E707" i="31"/>
  <c r="D707" i="31"/>
  <c r="C707" i="31"/>
  <c r="D706" i="31"/>
  <c r="C706" i="31"/>
  <c r="D705" i="31"/>
  <c r="C705" i="31"/>
  <c r="E705" i="31" s="1"/>
  <c r="D704" i="31"/>
  <c r="C704" i="31"/>
  <c r="E704" i="31" s="1"/>
  <c r="D703" i="31"/>
  <c r="E703" i="31" s="1"/>
  <c r="C703" i="31"/>
  <c r="D702" i="31"/>
  <c r="E702" i="31" s="1"/>
  <c r="C702" i="31"/>
  <c r="D701" i="31"/>
  <c r="C701" i="31"/>
  <c r="D700" i="31"/>
  <c r="C700" i="31"/>
  <c r="D699" i="31"/>
  <c r="C699" i="31"/>
  <c r="E699" i="31" s="1"/>
  <c r="D698" i="31"/>
  <c r="E698" i="31" s="1"/>
  <c r="C698" i="31"/>
  <c r="D697" i="31"/>
  <c r="C697" i="31"/>
  <c r="D696" i="31"/>
  <c r="C696" i="31"/>
  <c r="E695" i="31"/>
  <c r="D695" i="31"/>
  <c r="C695" i="31"/>
  <c r="D694" i="31"/>
  <c r="C694" i="31"/>
  <c r="D693" i="31"/>
  <c r="C693" i="31"/>
  <c r="D692" i="31"/>
  <c r="C692" i="31"/>
  <c r="E692" i="31" s="1"/>
  <c r="D691" i="31"/>
  <c r="E691" i="31" s="1"/>
  <c r="C691" i="31"/>
  <c r="D690" i="31"/>
  <c r="E690" i="31" s="1"/>
  <c r="C690" i="31"/>
  <c r="D689" i="31"/>
  <c r="C689" i="31"/>
  <c r="D688" i="31"/>
  <c r="C688" i="31"/>
  <c r="D687" i="31"/>
  <c r="C687" i="31"/>
  <c r="E687" i="31" s="1"/>
  <c r="D686" i="31"/>
  <c r="C686" i="31"/>
  <c r="D685" i="31"/>
  <c r="C685" i="31"/>
  <c r="E685" i="31" s="1"/>
  <c r="D684" i="31"/>
  <c r="C684" i="31"/>
  <c r="D683" i="31"/>
  <c r="C683" i="31"/>
  <c r="D682" i="31"/>
  <c r="C682" i="31"/>
  <c r="E682" i="31" s="1"/>
  <c r="D681" i="31"/>
  <c r="E681" i="31" s="1"/>
  <c r="C681" i="31"/>
  <c r="D680" i="31"/>
  <c r="C680" i="31"/>
  <c r="D679" i="31"/>
  <c r="C679" i="31"/>
  <c r="E679" i="31" s="1"/>
  <c r="D678" i="31"/>
  <c r="E678" i="31" s="1"/>
  <c r="C678" i="31"/>
  <c r="D677" i="31"/>
  <c r="C677" i="31"/>
  <c r="D676" i="31"/>
  <c r="C676" i="31"/>
  <c r="E675" i="31"/>
  <c r="D675" i="31"/>
  <c r="C675" i="31"/>
  <c r="D674" i="31"/>
  <c r="C674" i="31"/>
  <c r="D673" i="31"/>
  <c r="C673" i="31"/>
  <c r="E673" i="31" s="1"/>
  <c r="D672" i="31"/>
  <c r="C672" i="31"/>
  <c r="D671" i="31"/>
  <c r="C671" i="31"/>
  <c r="E671" i="31" s="1"/>
  <c r="D670" i="31"/>
  <c r="C670" i="31"/>
  <c r="D669" i="31"/>
  <c r="E669" i="31" s="1"/>
  <c r="C669" i="31"/>
  <c r="D668" i="31"/>
  <c r="C668" i="31"/>
  <c r="D667" i="31"/>
  <c r="C667" i="31"/>
  <c r="E666" i="31"/>
  <c r="D666" i="31"/>
  <c r="C666" i="31"/>
  <c r="D665" i="31"/>
  <c r="C665" i="31"/>
  <c r="D664" i="31"/>
  <c r="C664" i="31"/>
  <c r="E664" i="31" s="1"/>
  <c r="D663" i="31"/>
  <c r="C663" i="31"/>
  <c r="D662" i="31"/>
  <c r="E662" i="31" s="1"/>
  <c r="C662" i="31"/>
  <c r="D661" i="31"/>
  <c r="C661" i="31"/>
  <c r="D660" i="31"/>
  <c r="C660" i="31"/>
  <c r="E659" i="31"/>
  <c r="D659" i="31"/>
  <c r="C659" i="31"/>
  <c r="D658" i="31"/>
  <c r="C658" i="31"/>
  <c r="D657" i="31"/>
  <c r="C657" i="31"/>
  <c r="E657" i="31" s="1"/>
  <c r="D656" i="31"/>
  <c r="C656" i="31"/>
  <c r="D655" i="31"/>
  <c r="C655" i="31"/>
  <c r="E655" i="31" s="1"/>
  <c r="D654" i="31"/>
  <c r="C654" i="31"/>
  <c r="D653" i="31"/>
  <c r="E653" i="31" s="1"/>
  <c r="C653" i="31"/>
  <c r="D652" i="31"/>
  <c r="C652" i="31"/>
  <c r="D651" i="31"/>
  <c r="C651" i="31"/>
  <c r="E650" i="31"/>
  <c r="D650" i="31"/>
  <c r="C650" i="31"/>
  <c r="D649" i="31"/>
  <c r="C649" i="31"/>
  <c r="E649" i="31" s="1"/>
  <c r="D648" i="31"/>
  <c r="C648" i="31"/>
  <c r="E647" i="31"/>
  <c r="D647" i="31"/>
  <c r="C647" i="31"/>
  <c r="D646" i="31"/>
  <c r="C646" i="31"/>
  <c r="D645" i="31"/>
  <c r="C645" i="31"/>
  <c r="D644" i="31"/>
  <c r="C644" i="31"/>
  <c r="D643" i="31"/>
  <c r="C643" i="31"/>
  <c r="E643" i="31" s="1"/>
  <c r="D642" i="31"/>
  <c r="C642" i="31"/>
  <c r="D641" i="31"/>
  <c r="C641" i="31"/>
  <c r="E641" i="31" s="1"/>
  <c r="D640" i="31"/>
  <c r="C640" i="31"/>
  <c r="D639" i="31"/>
  <c r="C639" i="31"/>
  <c r="E639" i="31" s="1"/>
  <c r="D638" i="31"/>
  <c r="C638" i="31"/>
  <c r="D637" i="31"/>
  <c r="C637" i="31"/>
  <c r="D636" i="31"/>
  <c r="C636" i="31"/>
  <c r="D635" i="31"/>
  <c r="C635" i="31"/>
  <c r="D634" i="31"/>
  <c r="C634" i="31"/>
  <c r="E634" i="31" s="1"/>
  <c r="D633" i="31"/>
  <c r="C633" i="31"/>
  <c r="D632" i="31"/>
  <c r="C632" i="31"/>
  <c r="E632" i="31" s="1"/>
  <c r="D631" i="31"/>
  <c r="E631" i="31" s="1"/>
  <c r="C631" i="31"/>
  <c r="D630" i="31"/>
  <c r="E630" i="31" s="1"/>
  <c r="C630" i="31"/>
  <c r="D629" i="31"/>
  <c r="C629" i="31"/>
  <c r="D628" i="31"/>
  <c r="C628" i="31"/>
  <c r="D627" i="31"/>
  <c r="C627" i="31"/>
  <c r="E627" i="31" s="1"/>
  <c r="D626" i="31"/>
  <c r="C626" i="31"/>
  <c r="D625" i="31"/>
  <c r="C625" i="31"/>
  <c r="E625" i="31" s="1"/>
  <c r="D624" i="31"/>
  <c r="C624" i="31"/>
  <c r="D623" i="31"/>
  <c r="C623" i="31"/>
  <c r="E623" i="31" s="1"/>
  <c r="D622" i="31"/>
  <c r="C622" i="31"/>
  <c r="D621" i="31"/>
  <c r="C621" i="31"/>
  <c r="D620" i="31"/>
  <c r="C620" i="31"/>
  <c r="D619" i="31"/>
  <c r="C619" i="31"/>
  <c r="D618" i="31"/>
  <c r="C618" i="31"/>
  <c r="E618" i="31" s="1"/>
  <c r="D617" i="31"/>
  <c r="E617" i="31" s="1"/>
  <c r="C617" i="31"/>
  <c r="D616" i="31"/>
  <c r="C616" i="31"/>
  <c r="D615" i="31"/>
  <c r="C615" i="31"/>
  <c r="E615" i="31" s="1"/>
  <c r="E614" i="31"/>
  <c r="D614" i="31"/>
  <c r="C614" i="31"/>
  <c r="D613" i="31"/>
  <c r="C613" i="31"/>
  <c r="D612" i="31"/>
  <c r="C612" i="31"/>
  <c r="E611" i="31"/>
  <c r="D611" i="31"/>
  <c r="C611" i="31"/>
  <c r="D610" i="31"/>
  <c r="C610" i="31"/>
  <c r="D609" i="31"/>
  <c r="C609" i="31"/>
  <c r="D608" i="31"/>
  <c r="C608" i="31"/>
  <c r="D607" i="31"/>
  <c r="C607" i="31"/>
  <c r="D606" i="31"/>
  <c r="C606" i="31"/>
  <c r="E605" i="31"/>
  <c r="D605" i="31"/>
  <c r="C605" i="31"/>
  <c r="D604" i="31"/>
  <c r="C604" i="31"/>
  <c r="D603" i="31"/>
  <c r="C603" i="31"/>
  <c r="E602" i="31"/>
  <c r="D602" i="31"/>
  <c r="C602" i="31"/>
  <c r="D601" i="31"/>
  <c r="C601" i="31"/>
  <c r="D600" i="31"/>
  <c r="C600" i="31"/>
  <c r="D599" i="31"/>
  <c r="C599" i="31"/>
  <c r="D598" i="31"/>
  <c r="E598" i="31" s="1"/>
  <c r="C598" i="31"/>
  <c r="D597" i="31"/>
  <c r="C597" i="31"/>
  <c r="D596" i="31"/>
  <c r="C596" i="31"/>
  <c r="E595" i="31"/>
  <c r="D595" i="31"/>
  <c r="C595" i="31"/>
  <c r="D594" i="31"/>
  <c r="C594" i="31"/>
  <c r="D593" i="31"/>
  <c r="C593" i="31"/>
  <c r="E593" i="31" s="1"/>
  <c r="D592" i="31"/>
  <c r="C592" i="31"/>
  <c r="D591" i="31"/>
  <c r="C591" i="31"/>
  <c r="E591" i="31" s="1"/>
  <c r="D590" i="31"/>
  <c r="C590" i="31"/>
  <c r="D589" i="31"/>
  <c r="E589" i="31" s="1"/>
  <c r="C589" i="31"/>
  <c r="D588" i="31"/>
  <c r="C588" i="31"/>
  <c r="D587" i="31"/>
  <c r="C587" i="31"/>
  <c r="E586" i="31"/>
  <c r="D586" i="31"/>
  <c r="C586" i="31"/>
  <c r="D585" i="31"/>
  <c r="C585" i="31"/>
  <c r="E585" i="31" s="1"/>
  <c r="D584" i="31"/>
  <c r="C584" i="31"/>
  <c r="E583" i="31"/>
  <c r="D583" i="31"/>
  <c r="C583" i="31"/>
  <c r="D582" i="31"/>
  <c r="C582" i="31"/>
  <c r="D581" i="31"/>
  <c r="C581" i="31"/>
  <c r="D580" i="31"/>
  <c r="C580" i="31"/>
  <c r="D579" i="31"/>
  <c r="C579" i="31"/>
  <c r="E579" i="31" s="1"/>
  <c r="D578" i="31"/>
  <c r="E578" i="31" s="1"/>
  <c r="C578" i="31"/>
  <c r="D577" i="31"/>
  <c r="C577" i="31"/>
  <c r="E577" i="31" s="1"/>
  <c r="D576" i="31"/>
  <c r="C576" i="31"/>
  <c r="D575" i="31"/>
  <c r="C575" i="31"/>
  <c r="E575" i="31" s="1"/>
  <c r="D574" i="31"/>
  <c r="E574" i="31" s="1"/>
  <c r="C574" i="31"/>
  <c r="D573" i="31"/>
  <c r="C573" i="31"/>
  <c r="E573" i="31" s="1"/>
  <c r="D572" i="31"/>
  <c r="C572" i="31"/>
  <c r="D571" i="31"/>
  <c r="C571" i="31"/>
  <c r="D570" i="31"/>
  <c r="C570" i="31"/>
  <c r="E570" i="31" s="1"/>
  <c r="D569" i="31"/>
  <c r="E569" i="31" s="1"/>
  <c r="C569" i="31"/>
  <c r="D568" i="31"/>
  <c r="C568" i="31"/>
  <c r="E568" i="31" s="1"/>
  <c r="E567" i="31"/>
  <c r="D567" i="31"/>
  <c r="C567" i="31"/>
  <c r="D566" i="31"/>
  <c r="E566" i="31" s="1"/>
  <c r="C566" i="31"/>
  <c r="D565" i="31"/>
  <c r="C565" i="31"/>
  <c r="D564" i="31"/>
  <c r="C564" i="31"/>
  <c r="D563" i="31"/>
  <c r="C563" i="31"/>
  <c r="E563" i="31" s="1"/>
  <c r="D562" i="31"/>
  <c r="E562" i="31" s="1"/>
  <c r="C562" i="31"/>
  <c r="D561" i="31"/>
  <c r="C561" i="31"/>
  <c r="E561" i="31" s="1"/>
  <c r="D560" i="31"/>
  <c r="C560" i="31"/>
  <c r="D559" i="31"/>
  <c r="C559" i="31"/>
  <c r="E559" i="31" s="1"/>
  <c r="D558" i="31"/>
  <c r="E558" i="31" s="1"/>
  <c r="C558" i="31"/>
  <c r="D557" i="31"/>
  <c r="C557" i="31"/>
  <c r="D556" i="31"/>
  <c r="C556" i="31"/>
  <c r="D555" i="31"/>
  <c r="C555" i="31"/>
  <c r="D554" i="31"/>
  <c r="C554" i="31"/>
  <c r="E554" i="31" s="1"/>
  <c r="E553" i="31"/>
  <c r="D553" i="31"/>
  <c r="C553" i="31"/>
  <c r="D552" i="31"/>
  <c r="C552" i="31"/>
  <c r="D551" i="31"/>
  <c r="C551" i="31"/>
  <c r="E551" i="31" s="1"/>
  <c r="E550" i="31"/>
  <c r="D550" i="31"/>
  <c r="C550" i="31"/>
  <c r="D549" i="31"/>
  <c r="C549" i="31"/>
  <c r="D548" i="31"/>
  <c r="C548" i="31"/>
  <c r="E547" i="31"/>
  <c r="D547" i="31"/>
  <c r="C547" i="31"/>
  <c r="D546" i="31"/>
  <c r="C546" i="31"/>
  <c r="D545" i="31"/>
  <c r="C545" i="31"/>
  <c r="D544" i="31"/>
  <c r="C544" i="31"/>
  <c r="D543" i="31"/>
  <c r="C543" i="31"/>
  <c r="D542" i="31"/>
  <c r="C542" i="31"/>
  <c r="E542" i="31" s="1"/>
  <c r="E541" i="31"/>
  <c r="D541" i="31"/>
  <c r="C541" i="31"/>
  <c r="E540" i="31"/>
  <c r="D540" i="31"/>
  <c r="C540" i="31"/>
  <c r="D539" i="31"/>
  <c r="C539" i="31"/>
  <c r="E539" i="31" s="1"/>
  <c r="D538" i="31"/>
  <c r="C538" i="31"/>
  <c r="D537" i="31"/>
  <c r="C537" i="31"/>
  <c r="D536" i="31"/>
  <c r="E536" i="31" s="1"/>
  <c r="C536" i="31"/>
  <c r="D535" i="31"/>
  <c r="C535" i="31"/>
  <c r="D534" i="31"/>
  <c r="C534" i="31"/>
  <c r="E533" i="31"/>
  <c r="D533" i="31"/>
  <c r="C533" i="31"/>
  <c r="D532" i="31"/>
  <c r="C532" i="31"/>
  <c r="D531" i="31"/>
  <c r="C531" i="31"/>
  <c r="D530" i="31"/>
  <c r="C530" i="31"/>
  <c r="D529" i="31"/>
  <c r="C529" i="31"/>
  <c r="E529" i="31" s="1"/>
  <c r="D528" i="31"/>
  <c r="E528" i="31" s="1"/>
  <c r="C528" i="31"/>
  <c r="D527" i="31"/>
  <c r="C527" i="31"/>
  <c r="D526" i="31"/>
  <c r="C526" i="31"/>
  <c r="D525" i="31"/>
  <c r="C525" i="31"/>
  <c r="D524" i="31"/>
  <c r="C524" i="31"/>
  <c r="E524" i="31" s="1"/>
  <c r="D523" i="31"/>
  <c r="C523" i="31"/>
  <c r="D522" i="31"/>
  <c r="C522" i="31"/>
  <c r="E522" i="31" s="1"/>
  <c r="E521" i="31"/>
  <c r="D521" i="31"/>
  <c r="C521" i="31"/>
  <c r="D520" i="31"/>
  <c r="E520" i="31" s="1"/>
  <c r="C520" i="31"/>
  <c r="D519" i="31"/>
  <c r="C519" i="31"/>
  <c r="D518" i="31"/>
  <c r="C518" i="31"/>
  <c r="D517" i="31"/>
  <c r="C517" i="31"/>
  <c r="E517" i="31" s="1"/>
  <c r="E516" i="31"/>
  <c r="D516" i="31"/>
  <c r="C516" i="31"/>
  <c r="D515" i="31"/>
  <c r="C515" i="31"/>
  <c r="D514" i="31"/>
  <c r="C514" i="31"/>
  <c r="E513" i="31"/>
  <c r="D513" i="31"/>
  <c r="C513" i="31"/>
  <c r="D512" i="31"/>
  <c r="C512" i="31"/>
  <c r="D511" i="31"/>
  <c r="C511" i="31"/>
  <c r="D510" i="31"/>
  <c r="C510" i="31"/>
  <c r="E510" i="31" s="1"/>
  <c r="E509" i="31"/>
  <c r="D509" i="31"/>
  <c r="C509" i="31"/>
  <c r="E508" i="31"/>
  <c r="D508" i="31"/>
  <c r="C508" i="31"/>
  <c r="D507" i="31"/>
  <c r="C507" i="31"/>
  <c r="E507" i="31" s="1"/>
  <c r="D506" i="31"/>
  <c r="C506" i="31"/>
  <c r="D505" i="31"/>
  <c r="C505" i="31"/>
  <c r="E505" i="31" s="1"/>
  <c r="D504" i="31"/>
  <c r="E504" i="31" s="1"/>
  <c r="C504" i="31"/>
  <c r="D503" i="31"/>
  <c r="C503" i="31"/>
  <c r="D502" i="31"/>
  <c r="C502" i="31"/>
  <c r="D501" i="31"/>
  <c r="E501" i="31" s="1"/>
  <c r="C501" i="31"/>
  <c r="D500" i="31"/>
  <c r="C500" i="31"/>
  <c r="D499" i="31"/>
  <c r="C499" i="31"/>
  <c r="D498" i="31"/>
  <c r="C498" i="31"/>
  <c r="D497" i="31"/>
  <c r="C497" i="31"/>
  <c r="E497" i="31" s="1"/>
  <c r="D496" i="31"/>
  <c r="E496" i="31" s="1"/>
  <c r="C496" i="31"/>
  <c r="D495" i="31"/>
  <c r="C495" i="31"/>
  <c r="D494" i="31"/>
  <c r="C494" i="31"/>
  <c r="D493" i="31"/>
  <c r="C493" i="31"/>
  <c r="D492" i="31"/>
  <c r="C492" i="31"/>
  <c r="E492" i="31" s="1"/>
  <c r="D491" i="31"/>
  <c r="C491" i="31"/>
  <c r="D490" i="31"/>
  <c r="C490" i="31"/>
  <c r="E490" i="31" s="1"/>
  <c r="E489" i="31"/>
  <c r="D489" i="31"/>
  <c r="C489" i="31"/>
  <c r="D488" i="31"/>
  <c r="E488" i="31" s="1"/>
  <c r="C488" i="31"/>
  <c r="D487" i="31"/>
  <c r="C487" i="31"/>
  <c r="D486" i="31"/>
  <c r="C486" i="31"/>
  <c r="D485" i="31"/>
  <c r="C485" i="31"/>
  <c r="E485" i="31" s="1"/>
  <c r="E484" i="31"/>
  <c r="D484" i="31"/>
  <c r="C484" i="31"/>
  <c r="D483" i="31"/>
  <c r="C483" i="31"/>
  <c r="D482" i="31"/>
  <c r="C482" i="31"/>
  <c r="E481" i="31"/>
  <c r="D481" i="31"/>
  <c r="C481" i="31"/>
  <c r="D480" i="31"/>
  <c r="C480" i="31"/>
  <c r="D479" i="31"/>
  <c r="C479" i="31"/>
  <c r="D478" i="31"/>
  <c r="C478" i="31"/>
  <c r="E478" i="31" s="1"/>
  <c r="E477" i="31"/>
  <c r="D477" i="31"/>
  <c r="C477" i="31"/>
  <c r="E476" i="31"/>
  <c r="D476" i="31"/>
  <c r="C476" i="31"/>
  <c r="D475" i="31"/>
  <c r="C475" i="31"/>
  <c r="E475" i="31" s="1"/>
  <c r="D474" i="31"/>
  <c r="C474" i="31"/>
  <c r="D473" i="31"/>
  <c r="C473" i="31"/>
  <c r="E473" i="31" s="1"/>
  <c r="D472" i="31"/>
  <c r="E472" i="31" s="1"/>
  <c r="C472" i="31"/>
  <c r="D471" i="31"/>
  <c r="C471" i="31"/>
  <c r="D470" i="31"/>
  <c r="C470" i="31"/>
  <c r="D469" i="31"/>
  <c r="C469" i="31"/>
  <c r="E469" i="31" s="1"/>
  <c r="D468" i="31"/>
  <c r="C468" i="31"/>
  <c r="D467" i="31"/>
  <c r="C467" i="31"/>
  <c r="D466" i="31"/>
  <c r="C466" i="31"/>
  <c r="E465" i="31"/>
  <c r="D465" i="31"/>
  <c r="C465" i="31"/>
  <c r="D464" i="31"/>
  <c r="C464" i="31"/>
  <c r="D463" i="31"/>
  <c r="C463" i="31"/>
  <c r="D462" i="31"/>
  <c r="C462" i="31"/>
  <c r="E462" i="31" s="1"/>
  <c r="E461" i="31"/>
  <c r="D461" i="31"/>
  <c r="C461" i="31"/>
  <c r="E460" i="31"/>
  <c r="D460" i="31"/>
  <c r="C460" i="31"/>
  <c r="D459" i="31"/>
  <c r="C459" i="31"/>
  <c r="E459" i="31" s="1"/>
  <c r="D458" i="31"/>
  <c r="C458" i="31"/>
  <c r="D457" i="31"/>
  <c r="C457" i="31"/>
  <c r="E457" i="31" s="1"/>
  <c r="D456" i="31"/>
  <c r="E456" i="31" s="1"/>
  <c r="C456" i="31"/>
  <c r="D455" i="31"/>
  <c r="C455" i="31"/>
  <c r="D454" i="31"/>
  <c r="C454" i="31"/>
  <c r="E453" i="31"/>
  <c r="D453" i="31"/>
  <c r="C453" i="31"/>
  <c r="D452" i="31"/>
  <c r="C452" i="31"/>
  <c r="E452" i="31" s="1"/>
  <c r="D451" i="31"/>
  <c r="C451" i="31"/>
  <c r="D450" i="31"/>
  <c r="C450" i="31"/>
  <c r="D449" i="31"/>
  <c r="C449" i="31"/>
  <c r="E449" i="31" s="1"/>
  <c r="D448" i="31"/>
  <c r="E448" i="31" s="1"/>
  <c r="C448" i="31"/>
  <c r="D447" i="31"/>
  <c r="C447" i="31"/>
  <c r="E447" i="31" s="1"/>
  <c r="D446" i="31"/>
  <c r="C446" i="31"/>
  <c r="D445" i="31"/>
  <c r="C445" i="31"/>
  <c r="E445" i="31" s="1"/>
  <c r="D444" i="31"/>
  <c r="C444" i="31"/>
  <c r="E444" i="31" s="1"/>
  <c r="D443" i="31"/>
  <c r="C443" i="31"/>
  <c r="D442" i="31"/>
  <c r="C442" i="31"/>
  <c r="E442" i="31" s="1"/>
  <c r="E441" i="31"/>
  <c r="D441" i="31"/>
  <c r="C441" i="31"/>
  <c r="D440" i="31"/>
  <c r="E440" i="31" s="1"/>
  <c r="C440" i="31"/>
  <c r="D439" i="31"/>
  <c r="C439" i="31"/>
  <c r="D438" i="31"/>
  <c r="C438" i="31"/>
  <c r="D437" i="31"/>
  <c r="C437" i="31"/>
  <c r="E437" i="31" s="1"/>
  <c r="E436" i="31"/>
  <c r="D436" i="31"/>
  <c r="C436" i="31"/>
  <c r="D435" i="31"/>
  <c r="C435" i="31"/>
  <c r="D434" i="31"/>
  <c r="C434" i="31"/>
  <c r="E433" i="31"/>
  <c r="D433" i="31"/>
  <c r="C433" i="31"/>
  <c r="D432" i="31"/>
  <c r="C432" i="31"/>
  <c r="D431" i="31"/>
  <c r="C431" i="31"/>
  <c r="D430" i="31"/>
  <c r="C430" i="31"/>
  <c r="E430" i="31" s="1"/>
  <c r="E429" i="31"/>
  <c r="D429" i="31"/>
  <c r="C429" i="31"/>
  <c r="E428" i="31"/>
  <c r="D428" i="31"/>
  <c r="C428" i="31"/>
  <c r="D427" i="31"/>
  <c r="C427" i="31"/>
  <c r="E427" i="31" s="1"/>
  <c r="D426" i="31"/>
  <c r="C426" i="31"/>
  <c r="D425" i="31"/>
  <c r="C425" i="31"/>
  <c r="E425" i="31" s="1"/>
  <c r="D424" i="31"/>
  <c r="E424" i="31" s="1"/>
  <c r="C424" i="31"/>
  <c r="D423" i="31"/>
  <c r="C423" i="31"/>
  <c r="D422" i="31"/>
  <c r="C422" i="31"/>
  <c r="E421" i="31"/>
  <c r="D421" i="31"/>
  <c r="C421" i="31"/>
  <c r="D420" i="31"/>
  <c r="C420" i="31"/>
  <c r="E420" i="31" s="1"/>
  <c r="D419" i="31"/>
  <c r="C419" i="31"/>
  <c r="D418" i="31"/>
  <c r="C418" i="31"/>
  <c r="D417" i="31"/>
  <c r="C417" i="31"/>
  <c r="E417" i="31" s="1"/>
  <c r="D416" i="31"/>
  <c r="E416" i="31" s="1"/>
  <c r="C416" i="31"/>
  <c r="D415" i="31"/>
  <c r="C415" i="31"/>
  <c r="E415" i="31" s="1"/>
  <c r="D414" i="31"/>
  <c r="C414" i="31"/>
  <c r="D413" i="31"/>
  <c r="C413" i="31"/>
  <c r="E413" i="31" s="1"/>
  <c r="D412" i="31"/>
  <c r="C412" i="31"/>
  <c r="E412" i="31" s="1"/>
  <c r="D411" i="31"/>
  <c r="C411" i="31"/>
  <c r="D410" i="31"/>
  <c r="C410" i="31"/>
  <c r="E410" i="31" s="1"/>
  <c r="E409" i="31"/>
  <c r="D409" i="31"/>
  <c r="C409" i="31"/>
  <c r="D408" i="31"/>
  <c r="E408" i="31" s="1"/>
  <c r="C408" i="31"/>
  <c r="D407" i="31"/>
  <c r="C407" i="31"/>
  <c r="D406" i="31"/>
  <c r="C406" i="31"/>
  <c r="D405" i="31"/>
  <c r="C405" i="31"/>
  <c r="E405" i="31" s="1"/>
  <c r="E404" i="31"/>
  <c r="D404" i="31"/>
  <c r="C404" i="31"/>
  <c r="D403" i="31"/>
  <c r="C403" i="31"/>
  <c r="D402" i="31"/>
  <c r="C402" i="31"/>
  <c r="E401" i="31"/>
  <c r="D401" i="31"/>
  <c r="C401" i="31"/>
  <c r="D400" i="31"/>
  <c r="C400" i="31"/>
  <c r="D399" i="31"/>
  <c r="C399" i="31"/>
  <c r="D398" i="31"/>
  <c r="C398" i="31"/>
  <c r="E398" i="31" s="1"/>
  <c r="E397" i="31"/>
  <c r="D397" i="31"/>
  <c r="C397" i="31"/>
  <c r="E396" i="31"/>
  <c r="D396" i="31"/>
  <c r="C396" i="31"/>
  <c r="D395" i="31"/>
  <c r="C395" i="31"/>
  <c r="E395" i="31" s="1"/>
  <c r="D394" i="31"/>
  <c r="C394" i="31"/>
  <c r="D393" i="31"/>
  <c r="C393" i="31"/>
  <c r="E393" i="31" s="1"/>
  <c r="D392" i="31"/>
  <c r="E392" i="31" s="1"/>
  <c r="C392" i="31"/>
  <c r="D391" i="31"/>
  <c r="C391" i="31"/>
  <c r="D390" i="31"/>
  <c r="C390" i="31"/>
  <c r="E389" i="31"/>
  <c r="D389" i="31"/>
  <c r="C389" i="31"/>
  <c r="D388" i="31"/>
  <c r="C388" i="31"/>
  <c r="E388" i="31" s="1"/>
  <c r="D387" i="31"/>
  <c r="C387" i="31"/>
  <c r="D386" i="31"/>
  <c r="C386" i="31"/>
  <c r="D385" i="31"/>
  <c r="C385" i="31"/>
  <c r="E385" i="31" s="1"/>
  <c r="D384" i="31"/>
  <c r="E384" i="31" s="1"/>
  <c r="C384" i="31"/>
  <c r="D383" i="31"/>
  <c r="C383" i="31"/>
  <c r="E383" i="31" s="1"/>
  <c r="D382" i="31"/>
  <c r="C382" i="31"/>
  <c r="D381" i="31"/>
  <c r="C381" i="31"/>
  <c r="E381" i="31" s="1"/>
  <c r="D380" i="31"/>
  <c r="C380" i="31"/>
  <c r="E380" i="31" s="1"/>
  <c r="D379" i="31"/>
  <c r="C379" i="31"/>
  <c r="D378" i="31"/>
  <c r="C378" i="31"/>
  <c r="E378" i="31" s="1"/>
  <c r="E377" i="31"/>
  <c r="D377" i="31"/>
  <c r="C377" i="31"/>
  <c r="D376" i="31"/>
  <c r="E376" i="31" s="1"/>
  <c r="C376" i="31"/>
  <c r="D375" i="31"/>
  <c r="C375" i="31"/>
  <c r="D374" i="31"/>
  <c r="C374" i="31"/>
  <c r="D373" i="31"/>
  <c r="C373" i="31"/>
  <c r="E373" i="31" s="1"/>
  <c r="E372" i="31"/>
  <c r="D372" i="31"/>
  <c r="C372" i="31"/>
  <c r="D371" i="31"/>
  <c r="C371" i="31"/>
  <c r="D370" i="31"/>
  <c r="C370" i="31"/>
  <c r="E369" i="31"/>
  <c r="D369" i="31"/>
  <c r="C369" i="31"/>
  <c r="D368" i="31"/>
  <c r="C368" i="31"/>
  <c r="D367" i="31"/>
  <c r="C367" i="31"/>
  <c r="D366" i="31"/>
  <c r="C366" i="31"/>
  <c r="E366" i="31" s="1"/>
  <c r="E365" i="31"/>
  <c r="D365" i="31"/>
  <c r="C365" i="31"/>
  <c r="E364" i="31"/>
  <c r="D364" i="31"/>
  <c r="C364" i="31"/>
  <c r="D363" i="31"/>
  <c r="C363" i="31"/>
  <c r="E363" i="31" s="1"/>
  <c r="D362" i="31"/>
  <c r="C362" i="31"/>
  <c r="D361" i="31"/>
  <c r="C361" i="31"/>
  <c r="E361" i="31" s="1"/>
  <c r="D360" i="31"/>
  <c r="E360" i="31" s="1"/>
  <c r="C360" i="31"/>
  <c r="D359" i="31"/>
  <c r="C359" i="31"/>
  <c r="D358" i="31"/>
  <c r="C358" i="31"/>
  <c r="E357" i="31"/>
  <c r="D357" i="31"/>
  <c r="C357" i="31"/>
  <c r="D356" i="31"/>
  <c r="C356" i="31"/>
  <c r="E356" i="31" s="1"/>
  <c r="D355" i="31"/>
  <c r="C355" i="31"/>
  <c r="D354" i="31"/>
  <c r="C354" i="31"/>
  <c r="D353" i="31"/>
  <c r="C353" i="31"/>
  <c r="E353" i="31" s="1"/>
  <c r="D352" i="31"/>
  <c r="E352" i="31" s="1"/>
  <c r="C352" i="31"/>
  <c r="D351" i="31"/>
  <c r="C351" i="31"/>
  <c r="E351" i="31" s="1"/>
  <c r="D350" i="31"/>
  <c r="C350" i="31"/>
  <c r="D349" i="31"/>
  <c r="C349" i="31"/>
  <c r="E349" i="31" s="1"/>
  <c r="D348" i="31"/>
  <c r="C348" i="31"/>
  <c r="E348" i="31" s="1"/>
  <c r="D347" i="31"/>
  <c r="C347" i="31"/>
  <c r="D346" i="31"/>
  <c r="C346" i="31"/>
  <c r="E346" i="31" s="1"/>
  <c r="E345" i="31"/>
  <c r="D345" i="31"/>
  <c r="C345" i="31"/>
  <c r="D344" i="31"/>
  <c r="E344" i="31" s="1"/>
  <c r="C344" i="31"/>
  <c r="D343" i="31"/>
  <c r="C343" i="31"/>
  <c r="D342" i="31"/>
  <c r="C342" i="31"/>
  <c r="D341" i="31"/>
  <c r="C341" i="31"/>
  <c r="E341" i="31" s="1"/>
  <c r="E340" i="31"/>
  <c r="D340" i="31"/>
  <c r="C340" i="31"/>
  <c r="D339" i="31"/>
  <c r="C339" i="31"/>
  <c r="D338" i="31"/>
  <c r="C338" i="31"/>
  <c r="E337" i="31"/>
  <c r="D337" i="31"/>
  <c r="C337" i="31"/>
  <c r="D336" i="31"/>
  <c r="C336" i="31"/>
  <c r="D335" i="31"/>
  <c r="C335" i="31"/>
  <c r="D334" i="31"/>
  <c r="C334" i="31"/>
  <c r="E334" i="31" s="1"/>
  <c r="E333" i="31"/>
  <c r="D333" i="31"/>
  <c r="C333" i="31"/>
  <c r="E332" i="31"/>
  <c r="D332" i="31"/>
  <c r="C332" i="31"/>
  <c r="D331" i="31"/>
  <c r="C331" i="31"/>
  <c r="E331" i="31" s="1"/>
  <c r="D330" i="31"/>
  <c r="C330" i="31"/>
  <c r="D329" i="31"/>
  <c r="C329" i="31"/>
  <c r="E329" i="31" s="1"/>
  <c r="D328" i="31"/>
  <c r="E328" i="31" s="1"/>
  <c r="C328" i="31"/>
  <c r="D327" i="31"/>
  <c r="C327" i="31"/>
  <c r="D326" i="31"/>
  <c r="C326" i="31"/>
  <c r="E325" i="31"/>
  <c r="D325" i="31"/>
  <c r="C325" i="31"/>
  <c r="D324" i="31"/>
  <c r="C324" i="31"/>
  <c r="E324" i="31" s="1"/>
  <c r="D323" i="31"/>
  <c r="C323" i="31"/>
  <c r="D322" i="31"/>
  <c r="C322" i="31"/>
  <c r="D321" i="31"/>
  <c r="C321" i="31"/>
  <c r="E321" i="31" s="1"/>
  <c r="D320" i="31"/>
  <c r="E320" i="31" s="1"/>
  <c r="C320" i="31"/>
  <c r="D319" i="31"/>
  <c r="C319" i="31"/>
  <c r="E319" i="31" s="1"/>
  <c r="D318" i="31"/>
  <c r="C318" i="31"/>
  <c r="D317" i="31"/>
  <c r="C317" i="31"/>
  <c r="E317" i="31" s="1"/>
  <c r="D316" i="31"/>
  <c r="C316" i="31"/>
  <c r="E316" i="31" s="1"/>
  <c r="D315" i="31"/>
  <c r="C315" i="31"/>
  <c r="D314" i="31"/>
  <c r="C314" i="31"/>
  <c r="E314" i="31" s="1"/>
  <c r="E313" i="31"/>
  <c r="D313" i="31"/>
  <c r="C313" i="31"/>
  <c r="D312" i="31"/>
  <c r="E312" i="31" s="1"/>
  <c r="C312" i="31"/>
  <c r="D311" i="31"/>
  <c r="C311" i="31"/>
  <c r="D310" i="31"/>
  <c r="C310" i="31"/>
  <c r="D309" i="31"/>
  <c r="C309" i="31"/>
  <c r="E309" i="31" s="1"/>
  <c r="E308" i="31"/>
  <c r="D308" i="31"/>
  <c r="C308" i="31"/>
  <c r="D307" i="31"/>
  <c r="C307" i="31"/>
  <c r="D306" i="31"/>
  <c r="C306" i="31"/>
  <c r="E305" i="31"/>
  <c r="D305" i="31"/>
  <c r="C305" i="31"/>
  <c r="D304" i="31"/>
  <c r="C304" i="31"/>
  <c r="D303" i="31"/>
  <c r="C303" i="31"/>
  <c r="D302" i="31"/>
  <c r="C302" i="31"/>
  <c r="E302" i="31" s="1"/>
  <c r="E301" i="31"/>
  <c r="D301" i="31"/>
  <c r="C301" i="31"/>
  <c r="E300" i="31"/>
  <c r="D300" i="31"/>
  <c r="C300" i="31"/>
  <c r="D299" i="31"/>
  <c r="C299" i="31"/>
  <c r="E299" i="31" s="1"/>
  <c r="D298" i="31"/>
  <c r="C298" i="31"/>
  <c r="D297" i="31"/>
  <c r="C297" i="31"/>
  <c r="E297" i="31" s="1"/>
  <c r="D296" i="31"/>
  <c r="E296" i="31" s="1"/>
  <c r="C296" i="31"/>
  <c r="D295" i="31"/>
  <c r="C295" i="31"/>
  <c r="D294" i="31"/>
  <c r="C294" i="31"/>
  <c r="E293" i="31"/>
  <c r="D293" i="31"/>
  <c r="C293" i="31"/>
  <c r="D292" i="31"/>
  <c r="C292" i="31"/>
  <c r="E292" i="31" s="1"/>
  <c r="D291" i="31"/>
  <c r="C291" i="31"/>
  <c r="D290" i="31"/>
  <c r="C290" i="31"/>
  <c r="D289" i="31"/>
  <c r="C289" i="31"/>
  <c r="E289" i="31" s="1"/>
  <c r="D288" i="31"/>
  <c r="E288" i="31" s="1"/>
  <c r="C288" i="31"/>
  <c r="D287" i="31"/>
  <c r="C287" i="31"/>
  <c r="E287" i="31" s="1"/>
  <c r="D286" i="31"/>
  <c r="C286" i="31"/>
  <c r="D285" i="31"/>
  <c r="C285" i="31"/>
  <c r="E285" i="31" s="1"/>
  <c r="D284" i="31"/>
  <c r="C284" i="31"/>
  <c r="E284" i="31" s="1"/>
  <c r="D283" i="31"/>
  <c r="C283" i="31"/>
  <c r="D282" i="31"/>
  <c r="C282" i="31"/>
  <c r="E282" i="31" s="1"/>
  <c r="E281" i="31"/>
  <c r="D281" i="31"/>
  <c r="C281" i="31"/>
  <c r="D280" i="31"/>
  <c r="E280" i="31" s="1"/>
  <c r="C280" i="31"/>
  <c r="D279" i="31"/>
  <c r="C279" i="31"/>
  <c r="D278" i="31"/>
  <c r="C278" i="31"/>
  <c r="D277" i="31"/>
  <c r="C277" i="31"/>
  <c r="E277" i="31" s="1"/>
  <c r="E276" i="31"/>
  <c r="D276" i="31"/>
  <c r="C276" i="31"/>
  <c r="D275" i="31"/>
  <c r="C275" i="31"/>
  <c r="D274" i="31"/>
  <c r="C274" i="31"/>
  <c r="E273" i="31"/>
  <c r="D273" i="31"/>
  <c r="C273" i="31"/>
  <c r="D272" i="31"/>
  <c r="C272" i="31"/>
  <c r="D271" i="31"/>
  <c r="C271" i="31"/>
  <c r="D270" i="31"/>
  <c r="C270" i="31"/>
  <c r="E270" i="31" s="1"/>
  <c r="E269" i="31"/>
  <c r="D269" i="31"/>
  <c r="C269" i="31"/>
  <c r="E268" i="31"/>
  <c r="D268" i="31"/>
  <c r="C268" i="31"/>
  <c r="D267" i="31"/>
  <c r="C267" i="31"/>
  <c r="D266" i="31"/>
  <c r="C266" i="31"/>
  <c r="D265" i="31"/>
  <c r="C265" i="31"/>
  <c r="E265" i="31" s="1"/>
  <c r="D264" i="31"/>
  <c r="E264" i="31" s="1"/>
  <c r="C264" i="31"/>
  <c r="D263" i="31"/>
  <c r="C263" i="31"/>
  <c r="D262" i="31"/>
  <c r="C262" i="31"/>
  <c r="E261" i="31"/>
  <c r="D261" i="31"/>
  <c r="C261" i="31"/>
  <c r="D260" i="31"/>
  <c r="C260" i="31"/>
  <c r="D259" i="31"/>
  <c r="C259" i="31"/>
  <c r="D258" i="31"/>
  <c r="C258" i="31"/>
  <c r="D257" i="31"/>
  <c r="C257" i="31"/>
  <c r="D256" i="31"/>
  <c r="C256" i="31"/>
  <c r="E255" i="31"/>
  <c r="D255" i="31"/>
  <c r="C255" i="31"/>
  <c r="D254" i="31"/>
  <c r="C254" i="31"/>
  <c r="D253" i="31"/>
  <c r="C253" i="31"/>
  <c r="E252" i="31"/>
  <c r="D252" i="31"/>
  <c r="C252" i="31"/>
  <c r="D251" i="31"/>
  <c r="C251" i="31"/>
  <c r="D250" i="31"/>
  <c r="C250" i="31"/>
  <c r="D249" i="31"/>
  <c r="C249" i="31"/>
  <c r="E249" i="31" s="1"/>
  <c r="D248" i="31"/>
  <c r="E248" i="31" s="1"/>
  <c r="C248" i="31"/>
  <c r="D247" i="31"/>
  <c r="C247" i="31"/>
  <c r="D246" i="31"/>
  <c r="C246" i="31"/>
  <c r="E245" i="31"/>
  <c r="D245" i="31"/>
  <c r="C245" i="31"/>
  <c r="D244" i="31"/>
  <c r="C244" i="31"/>
  <c r="D243" i="31"/>
  <c r="C243" i="31"/>
  <c r="D242" i="31"/>
  <c r="C242" i="31"/>
  <c r="D241" i="31"/>
  <c r="C241" i="31"/>
  <c r="D240" i="31"/>
  <c r="C240" i="31"/>
  <c r="E239" i="31"/>
  <c r="D239" i="31"/>
  <c r="C239" i="31"/>
  <c r="D238" i="31"/>
  <c r="C238" i="31"/>
  <c r="D237" i="31"/>
  <c r="C237" i="31"/>
  <c r="E236" i="31"/>
  <c r="D236" i="31"/>
  <c r="C236" i="31"/>
  <c r="D235" i="31"/>
  <c r="C235" i="31"/>
  <c r="D234" i="31"/>
  <c r="C234" i="31"/>
  <c r="D233" i="31"/>
  <c r="C233" i="31"/>
  <c r="E233" i="31" s="1"/>
  <c r="D232" i="31"/>
  <c r="E232" i="31" s="1"/>
  <c r="C232" i="31"/>
  <c r="D231" i="31"/>
  <c r="C231" i="31"/>
  <c r="D230" i="31"/>
  <c r="C230" i="31"/>
  <c r="E229" i="31"/>
  <c r="D229" i="31"/>
  <c r="C229" i="31"/>
  <c r="D228" i="31"/>
  <c r="C228" i="31"/>
  <c r="D227" i="31"/>
  <c r="C227" i="31"/>
  <c r="D226" i="31"/>
  <c r="C226" i="31"/>
  <c r="D225" i="31"/>
  <c r="C225" i="31"/>
  <c r="D224" i="31"/>
  <c r="C224" i="31"/>
  <c r="E223" i="31"/>
  <c r="D223" i="31"/>
  <c r="C223" i="31"/>
  <c r="D222" i="31"/>
  <c r="C222" i="31"/>
  <c r="D221" i="31"/>
  <c r="C221" i="31"/>
  <c r="E220" i="31"/>
  <c r="D220" i="31"/>
  <c r="C220" i="31"/>
  <c r="D219" i="31"/>
  <c r="C219" i="31"/>
  <c r="D218" i="31"/>
  <c r="C218" i="31"/>
  <c r="D217" i="31"/>
  <c r="C217" i="31"/>
  <c r="E217" i="31" s="1"/>
  <c r="D216" i="31"/>
  <c r="E216" i="31" s="1"/>
  <c r="C216" i="31"/>
  <c r="D215" i="31"/>
  <c r="C215" i="31"/>
  <c r="D214" i="31"/>
  <c r="C214" i="31"/>
  <c r="E213" i="31"/>
  <c r="D213" i="31"/>
  <c r="C213" i="31"/>
  <c r="D212" i="31"/>
  <c r="C212" i="31"/>
  <c r="D211" i="31"/>
  <c r="C211" i="31"/>
  <c r="D210" i="31"/>
  <c r="C210" i="31"/>
  <c r="D209" i="31"/>
  <c r="C209" i="31"/>
  <c r="D208" i="31"/>
  <c r="C208" i="31"/>
  <c r="E207" i="31"/>
  <c r="D207" i="31"/>
  <c r="C207" i="31"/>
  <c r="D206" i="31"/>
  <c r="C206" i="31"/>
  <c r="D205" i="31"/>
  <c r="C205" i="31"/>
  <c r="E204" i="31"/>
  <c r="D204" i="31"/>
  <c r="C204" i="31"/>
  <c r="D203" i="31"/>
  <c r="C203" i="31"/>
  <c r="D202" i="31"/>
  <c r="C202" i="31"/>
  <c r="D201" i="31"/>
  <c r="C201" i="31"/>
  <c r="E201" i="31" s="1"/>
  <c r="D200" i="31"/>
  <c r="E200" i="31" s="1"/>
  <c r="C200" i="31"/>
  <c r="D199" i="31"/>
  <c r="C199" i="31"/>
  <c r="D198" i="31"/>
  <c r="C198" i="31"/>
  <c r="E197" i="31"/>
  <c r="D197" i="31"/>
  <c r="C197" i="31"/>
  <c r="D196" i="31"/>
  <c r="C196" i="31"/>
  <c r="D195" i="31"/>
  <c r="C195" i="31"/>
  <c r="D194" i="31"/>
  <c r="C194" i="31"/>
  <c r="D193" i="31"/>
  <c r="C193" i="31"/>
  <c r="D192" i="31"/>
  <c r="C192" i="31"/>
  <c r="E191" i="31"/>
  <c r="D191" i="31"/>
  <c r="C191" i="31"/>
  <c r="D190" i="31"/>
  <c r="C190" i="31"/>
  <c r="D189" i="31"/>
  <c r="C189" i="31"/>
  <c r="E188" i="31"/>
  <c r="D188" i="31"/>
  <c r="C188" i="31"/>
  <c r="D187" i="31"/>
  <c r="C187" i="31"/>
  <c r="D186" i="31"/>
  <c r="C186" i="31"/>
  <c r="D185" i="31"/>
  <c r="C185" i="31"/>
  <c r="E185" i="31" s="1"/>
  <c r="D184" i="31"/>
  <c r="E184" i="31" s="1"/>
  <c r="C184" i="31"/>
  <c r="D183" i="31"/>
  <c r="C183" i="31"/>
  <c r="D182" i="31"/>
  <c r="C182" i="31"/>
  <c r="E181" i="31"/>
  <c r="D181" i="31"/>
  <c r="C181" i="31"/>
  <c r="D180" i="31"/>
  <c r="C180" i="31"/>
  <c r="D179" i="31"/>
  <c r="C179" i="31"/>
  <c r="D178" i="31"/>
  <c r="C178" i="31"/>
  <c r="D177" i="31"/>
  <c r="C177" i="31"/>
  <c r="D176" i="31"/>
  <c r="C176" i="31"/>
  <c r="E175" i="31"/>
  <c r="D175" i="31"/>
  <c r="C175" i="31"/>
  <c r="D174" i="31"/>
  <c r="C174" i="31"/>
  <c r="D173" i="31"/>
  <c r="C173" i="31"/>
  <c r="E172" i="31"/>
  <c r="D172" i="31"/>
  <c r="C172" i="31"/>
  <c r="D171" i="31"/>
  <c r="C171" i="31"/>
  <c r="D170" i="31"/>
  <c r="C170" i="31"/>
  <c r="D169" i="31"/>
  <c r="C169" i="31"/>
  <c r="E169" i="31" s="1"/>
  <c r="D168" i="31"/>
  <c r="E168" i="31" s="1"/>
  <c r="C168" i="31"/>
  <c r="D167" i="31"/>
  <c r="C167" i="31"/>
  <c r="D166" i="31"/>
  <c r="C166" i="31"/>
  <c r="E165" i="31"/>
  <c r="D165" i="31"/>
  <c r="C165" i="31"/>
  <c r="D164" i="31"/>
  <c r="C164" i="31"/>
  <c r="D163" i="31"/>
  <c r="C163" i="31"/>
  <c r="D162" i="31"/>
  <c r="C162" i="31"/>
  <c r="D161" i="31"/>
  <c r="C161" i="31"/>
  <c r="D160" i="31"/>
  <c r="C160" i="31"/>
  <c r="E159" i="31"/>
  <c r="D159" i="31"/>
  <c r="C159" i="31"/>
  <c r="D158" i="31"/>
  <c r="C158" i="31"/>
  <c r="D157" i="31"/>
  <c r="C157" i="31"/>
  <c r="E156" i="31"/>
  <c r="D156" i="31"/>
  <c r="C156" i="31"/>
  <c r="D155" i="31"/>
  <c r="C155" i="31"/>
  <c r="D154" i="31"/>
  <c r="C154" i="31"/>
  <c r="D153" i="31"/>
  <c r="C153" i="31"/>
  <c r="E153" i="31" s="1"/>
  <c r="D152" i="31"/>
  <c r="E152" i="31" s="1"/>
  <c r="C152" i="31"/>
  <c r="D151" i="31"/>
  <c r="C151" i="31"/>
  <c r="D150" i="31"/>
  <c r="C150" i="31"/>
  <c r="E149" i="31"/>
  <c r="D149" i="31"/>
  <c r="C149" i="31"/>
  <c r="D148" i="31"/>
  <c r="C148" i="31"/>
  <c r="D147" i="31"/>
  <c r="C147" i="31"/>
  <c r="D146" i="31"/>
  <c r="C146" i="31"/>
  <c r="D145" i="31"/>
  <c r="C145" i="31"/>
  <c r="D144" i="31"/>
  <c r="C144" i="31"/>
  <c r="E143" i="31"/>
  <c r="D143" i="31"/>
  <c r="C143" i="31"/>
  <c r="D142" i="31"/>
  <c r="C142" i="31"/>
  <c r="D141" i="31"/>
  <c r="C141" i="31"/>
  <c r="E140" i="31"/>
  <c r="D140" i="31"/>
  <c r="C140" i="31"/>
  <c r="D139" i="31"/>
  <c r="C139" i="31"/>
  <c r="D138" i="31"/>
  <c r="C138" i="31"/>
  <c r="D137" i="31"/>
  <c r="C137" i="31"/>
  <c r="E137" i="31" s="1"/>
  <c r="D136" i="31"/>
  <c r="E136" i="31" s="1"/>
  <c r="C136" i="31"/>
  <c r="D135" i="31"/>
  <c r="C135" i="31"/>
  <c r="D134" i="31"/>
  <c r="C134" i="31"/>
  <c r="E133" i="31"/>
  <c r="D133" i="31"/>
  <c r="C133" i="31"/>
  <c r="D132" i="31"/>
  <c r="C132" i="31"/>
  <c r="D131" i="31"/>
  <c r="C131" i="31"/>
  <c r="D130" i="31"/>
  <c r="C130" i="31"/>
  <c r="D129" i="31"/>
  <c r="C129" i="31"/>
  <c r="D128" i="31"/>
  <c r="C128" i="31"/>
  <c r="E127" i="31"/>
  <c r="D127" i="31"/>
  <c r="C127" i="31"/>
  <c r="D126" i="31"/>
  <c r="C126" i="31"/>
  <c r="D125" i="31"/>
  <c r="C125" i="31"/>
  <c r="E124" i="31"/>
  <c r="D124" i="31"/>
  <c r="C124" i="31"/>
  <c r="D123" i="31"/>
  <c r="C123" i="31"/>
  <c r="D122" i="31"/>
  <c r="C122" i="31"/>
  <c r="D121" i="31"/>
  <c r="C121" i="31"/>
  <c r="E121" i="31" s="1"/>
  <c r="D120" i="31"/>
  <c r="E120" i="31" s="1"/>
  <c r="C120" i="31"/>
  <c r="D119" i="31"/>
  <c r="C119" i="31"/>
  <c r="D118" i="31"/>
  <c r="C118" i="31"/>
  <c r="E117" i="31"/>
  <c r="D117" i="31"/>
  <c r="C117" i="31"/>
  <c r="D116" i="31"/>
  <c r="C116" i="31"/>
  <c r="D115" i="31"/>
  <c r="C115" i="31"/>
  <c r="D114" i="31"/>
  <c r="C114" i="31"/>
  <c r="D113" i="31"/>
  <c r="C113" i="31"/>
  <c r="D112" i="31"/>
  <c r="C112" i="31"/>
  <c r="E111" i="31"/>
  <c r="D111" i="31"/>
  <c r="C111" i="31"/>
  <c r="D110" i="31"/>
  <c r="C110" i="31"/>
  <c r="D109" i="31"/>
  <c r="C109" i="31"/>
  <c r="E108" i="31"/>
  <c r="D108" i="31"/>
  <c r="C108" i="31"/>
  <c r="D107" i="31"/>
  <c r="C107" i="31"/>
  <c r="D106" i="31"/>
  <c r="C106" i="31"/>
  <c r="D105" i="31"/>
  <c r="C105" i="31"/>
  <c r="E105" i="31" s="1"/>
  <c r="D104" i="31"/>
  <c r="E104" i="31" s="1"/>
  <c r="C104" i="31"/>
  <c r="D103" i="31"/>
  <c r="C103" i="31"/>
  <c r="D102" i="31"/>
  <c r="C102" i="31"/>
  <c r="E101" i="31"/>
  <c r="D101" i="31"/>
  <c r="C101" i="31"/>
  <c r="D100" i="31"/>
  <c r="C100" i="31"/>
  <c r="D99" i="31"/>
  <c r="C99" i="31"/>
  <c r="D98" i="31"/>
  <c r="C98" i="31"/>
  <c r="D97" i="31"/>
  <c r="C97" i="31"/>
  <c r="D96" i="31"/>
  <c r="C96" i="31"/>
  <c r="E96" i="31" s="1"/>
  <c r="E95" i="31"/>
  <c r="D95" i="31"/>
  <c r="C95" i="31"/>
  <c r="D94" i="31"/>
  <c r="E94" i="31" s="1"/>
  <c r="C94" i="31"/>
  <c r="D93" i="31"/>
  <c r="C93" i="31"/>
  <c r="D92" i="31"/>
  <c r="C92" i="31"/>
  <c r="D91" i="31"/>
  <c r="C91" i="31"/>
  <c r="E91" i="31" s="1"/>
  <c r="D90" i="31"/>
  <c r="E90" i="31" s="1"/>
  <c r="C90" i="31"/>
  <c r="D89" i="31"/>
  <c r="C89" i="31"/>
  <c r="E89" i="31" s="1"/>
  <c r="D88" i="31"/>
  <c r="C88" i="31"/>
  <c r="D87" i="31"/>
  <c r="C87" i="31"/>
  <c r="E87" i="31" s="1"/>
  <c r="D86" i="31"/>
  <c r="E86" i="31" s="1"/>
  <c r="C86" i="31"/>
  <c r="D85" i="31"/>
  <c r="C85" i="31"/>
  <c r="D84" i="31"/>
  <c r="C84" i="31"/>
  <c r="E83" i="31"/>
  <c r="D83" i="31"/>
  <c r="C83" i="31"/>
  <c r="D82" i="31"/>
  <c r="C82" i="31"/>
  <c r="D81" i="31"/>
  <c r="C81" i="31"/>
  <c r="D80" i="31"/>
  <c r="C80" i="31"/>
  <c r="E80" i="31" s="1"/>
  <c r="E79" i="31"/>
  <c r="D79" i="31"/>
  <c r="C79" i="31"/>
  <c r="D78" i="31"/>
  <c r="E78" i="31" s="1"/>
  <c r="C78" i="31"/>
  <c r="D77" i="31"/>
  <c r="C77" i="31"/>
  <c r="D76" i="31"/>
  <c r="C76" i="31"/>
  <c r="D75" i="31"/>
  <c r="C75" i="31"/>
  <c r="E75" i="31" s="1"/>
  <c r="D74" i="31"/>
  <c r="E74" i="31" s="1"/>
  <c r="C74" i="31"/>
  <c r="D73" i="31"/>
  <c r="C73" i="31"/>
  <c r="E73" i="31" s="1"/>
  <c r="D72" i="31"/>
  <c r="C72" i="31"/>
  <c r="D71" i="31"/>
  <c r="C71" i="31"/>
  <c r="E71" i="31" s="1"/>
  <c r="D70" i="31"/>
  <c r="E70" i="31" s="1"/>
  <c r="C70" i="31"/>
  <c r="D69" i="31"/>
  <c r="C69" i="31"/>
  <c r="D68" i="31"/>
  <c r="C68" i="31"/>
  <c r="E67" i="31"/>
  <c r="D67" i="31"/>
  <c r="C67" i="31"/>
  <c r="D66" i="31"/>
  <c r="C66" i="31"/>
  <c r="D65" i="31"/>
  <c r="C65" i="31"/>
  <c r="D64" i="31"/>
  <c r="C64" i="31"/>
  <c r="E64" i="31" s="1"/>
  <c r="E63" i="31"/>
  <c r="D63" i="31"/>
  <c r="C63" i="31"/>
  <c r="D62" i="31"/>
  <c r="E62" i="31" s="1"/>
  <c r="C62" i="31"/>
  <c r="D61" i="31"/>
  <c r="C61" i="31"/>
  <c r="D60" i="31"/>
  <c r="C60" i="31"/>
  <c r="D59" i="31"/>
  <c r="C59" i="31"/>
  <c r="E59" i="31" s="1"/>
  <c r="D58" i="31"/>
  <c r="E58" i="31" s="1"/>
  <c r="C58" i="31"/>
  <c r="D57" i="31"/>
  <c r="C57" i="31"/>
  <c r="E57" i="31" s="1"/>
  <c r="D56" i="31"/>
  <c r="C56" i="31"/>
  <c r="D55" i="31"/>
  <c r="C55" i="31"/>
  <c r="E55" i="31" s="1"/>
  <c r="D54" i="31"/>
  <c r="E54" i="31" s="1"/>
  <c r="C54" i="31"/>
  <c r="D53" i="31"/>
  <c r="C53" i="31"/>
  <c r="D52" i="31"/>
  <c r="C52" i="31"/>
  <c r="E51" i="31"/>
  <c r="D51" i="31"/>
  <c r="C51" i="31"/>
  <c r="D50" i="31"/>
  <c r="C50" i="31"/>
  <c r="D49" i="31"/>
  <c r="C49" i="31"/>
  <c r="D48" i="31"/>
  <c r="C48" i="31"/>
  <c r="E48" i="31" s="1"/>
  <c r="E47" i="31"/>
  <c r="D47" i="31"/>
  <c r="C47" i="31"/>
  <c r="D46" i="31"/>
  <c r="E46" i="31" s="1"/>
  <c r="C46" i="31"/>
  <c r="D45" i="31"/>
  <c r="C45" i="31"/>
  <c r="D44" i="31"/>
  <c r="C44" i="31"/>
  <c r="D43" i="31"/>
  <c r="C43" i="31"/>
  <c r="E43" i="31" s="1"/>
  <c r="D42" i="31"/>
  <c r="E42" i="31" s="1"/>
  <c r="C42" i="31"/>
  <c r="D41" i="31"/>
  <c r="C41" i="31"/>
  <c r="E41" i="31" s="1"/>
  <c r="D40" i="31"/>
  <c r="C40" i="31"/>
  <c r="D39" i="31"/>
  <c r="C39" i="31"/>
  <c r="E39" i="31" s="1"/>
  <c r="D38" i="31"/>
  <c r="E38" i="31" s="1"/>
  <c r="C38" i="31"/>
  <c r="D37" i="31"/>
  <c r="C37" i="31"/>
  <c r="D36" i="31"/>
  <c r="C36" i="31"/>
  <c r="E35" i="31"/>
  <c r="D35" i="31"/>
  <c r="C35" i="31"/>
  <c r="D34" i="31"/>
  <c r="C34" i="31"/>
  <c r="D33" i="31"/>
  <c r="C33" i="31"/>
  <c r="D32" i="31"/>
  <c r="C32" i="31"/>
  <c r="E32" i="31" s="1"/>
  <c r="E31" i="31"/>
  <c r="D31" i="31"/>
  <c r="C31" i="31"/>
  <c r="D30" i="31"/>
  <c r="E30" i="31" s="1"/>
  <c r="C30" i="31"/>
  <c r="D29" i="31"/>
  <c r="C29" i="31"/>
  <c r="D28" i="31"/>
  <c r="C28" i="31"/>
  <c r="D27" i="31"/>
  <c r="C27" i="31"/>
  <c r="E27" i="31" s="1"/>
  <c r="D26" i="31"/>
  <c r="E26" i="31" s="1"/>
  <c r="C26" i="31"/>
  <c r="D25" i="31"/>
  <c r="C25" i="31"/>
  <c r="E25" i="31" s="1"/>
  <c r="D24" i="31"/>
  <c r="C24" i="31"/>
  <c r="D23" i="31"/>
  <c r="C23" i="31"/>
  <c r="E23" i="31" s="1"/>
  <c r="D22" i="31"/>
  <c r="E22" i="31" s="1"/>
  <c r="C22" i="31"/>
  <c r="D21" i="31"/>
  <c r="C21" i="31"/>
  <c r="D20" i="31"/>
  <c r="C20" i="31"/>
  <c r="E19" i="31"/>
  <c r="D19" i="31"/>
  <c r="C19" i="31"/>
  <c r="D18" i="31"/>
  <c r="C18" i="31"/>
  <c r="D17" i="31"/>
  <c r="C17" i="31"/>
  <c r="D16" i="31"/>
  <c r="C16" i="31"/>
  <c r="E16" i="31" s="1"/>
  <c r="E15" i="31"/>
  <c r="D15" i="31"/>
  <c r="C15" i="31"/>
  <c r="Q14" i="31"/>
  <c r="D14" i="31"/>
  <c r="C14" i="31"/>
  <c r="Q13" i="31"/>
  <c r="E13" i="31"/>
  <c r="D13" i="31"/>
  <c r="C13" i="31"/>
  <c r="Q12" i="31"/>
  <c r="D12" i="31"/>
  <c r="C12" i="31"/>
  <c r="Q11" i="31"/>
  <c r="D11" i="31"/>
  <c r="C11" i="31"/>
  <c r="E11" i="31" s="1"/>
  <c r="Q10" i="31"/>
  <c r="D10" i="31"/>
  <c r="C10" i="31"/>
  <c r="E10" i="31" s="1"/>
  <c r="Q9" i="31"/>
  <c r="D9" i="31"/>
  <c r="C9" i="31"/>
  <c r="E9" i="31" s="1"/>
  <c r="Q8" i="31"/>
  <c r="D8" i="31"/>
  <c r="C8" i="31"/>
  <c r="Q7" i="31"/>
  <c r="Q6" i="31"/>
  <c r="Q5" i="31"/>
  <c r="Q4" i="31"/>
  <c r="Q3" i="31"/>
  <c r="C992" i="24"/>
  <c r="D992" i="24"/>
  <c r="C993" i="24"/>
  <c r="D993" i="24"/>
  <c r="C994" i="24"/>
  <c r="D994" i="24"/>
  <c r="C995" i="24"/>
  <c r="D995" i="24"/>
  <c r="C996" i="24"/>
  <c r="D996" i="24"/>
  <c r="C997" i="24"/>
  <c r="D997" i="24"/>
  <c r="C998" i="24"/>
  <c r="D998" i="24"/>
  <c r="C999" i="24"/>
  <c r="D999" i="24"/>
  <c r="C1000" i="24"/>
  <c r="D1000" i="24"/>
  <c r="C1001" i="24"/>
  <c r="D1001" i="24"/>
  <c r="C1002" i="24"/>
  <c r="D1002" i="24"/>
  <c r="C1003" i="24"/>
  <c r="D1003" i="24"/>
  <c r="C1004" i="24"/>
  <c r="D1004" i="24"/>
  <c r="C1005" i="24"/>
  <c r="D1005" i="24"/>
  <c r="C1006" i="24"/>
  <c r="D1006" i="24"/>
  <c r="C1007" i="24"/>
  <c r="D1007" i="24"/>
  <c r="C1008" i="24"/>
  <c r="D1008" i="24"/>
  <c r="C1009" i="24"/>
  <c r="D1009" i="24"/>
  <c r="C1010" i="24"/>
  <c r="D1010" i="24"/>
  <c r="C1011" i="24"/>
  <c r="D1011" i="24"/>
  <c r="C1012" i="24"/>
  <c r="D1012" i="24"/>
  <c r="C1013" i="24"/>
  <c r="D1013" i="24"/>
  <c r="C1014" i="24"/>
  <c r="D1014" i="24"/>
  <c r="C1015" i="24"/>
  <c r="D1015" i="24"/>
  <c r="P5" i="32" l="1"/>
  <c r="R5" i="32" s="1"/>
  <c r="I3" i="32"/>
  <c r="K3" i="32" s="1"/>
  <c r="I5" i="32"/>
  <c r="K5" i="32" s="1"/>
  <c r="I7" i="32"/>
  <c r="K7" i="32" s="1"/>
  <c r="E8" i="32"/>
  <c r="I11" i="32"/>
  <c r="K11" i="32" s="1"/>
  <c r="E14" i="32"/>
  <c r="E24" i="32"/>
  <c r="P4" i="32" s="1"/>
  <c r="R4" i="32" s="1"/>
  <c r="E40" i="32"/>
  <c r="P11" i="32"/>
  <c r="R11" i="32" s="1"/>
  <c r="P6" i="32"/>
  <c r="R6" i="32" s="1"/>
  <c r="I8" i="32"/>
  <c r="K8" i="32" s="1"/>
  <c r="E9" i="32"/>
  <c r="P13" i="32" s="1"/>
  <c r="R13" i="32" s="1"/>
  <c r="P9" i="32"/>
  <c r="R9" i="32" s="1"/>
  <c r="I12" i="32"/>
  <c r="K12" i="32" s="1"/>
  <c r="P3" i="32"/>
  <c r="R3" i="32" s="1"/>
  <c r="I10" i="32"/>
  <c r="K10" i="32" s="1"/>
  <c r="I4" i="32"/>
  <c r="K4" i="32" s="1"/>
  <c r="P14" i="32"/>
  <c r="R14" i="32" s="1"/>
  <c r="I9" i="32"/>
  <c r="K9" i="32" s="1"/>
  <c r="P10" i="32"/>
  <c r="R10" i="32" s="1"/>
  <c r="I13" i="32"/>
  <c r="K13" i="32" s="1"/>
  <c r="I14" i="32"/>
  <c r="K14" i="32" s="1"/>
  <c r="E16" i="32"/>
  <c r="P8" i="32" s="1"/>
  <c r="R8" i="32" s="1"/>
  <c r="E32" i="32"/>
  <c r="P12" i="32" s="1"/>
  <c r="R12" i="32" s="1"/>
  <c r="E48" i="32"/>
  <c r="E316" i="32"/>
  <c r="E332" i="32"/>
  <c r="E348" i="32"/>
  <c r="E364" i="32"/>
  <c r="E380" i="32"/>
  <c r="E396" i="32"/>
  <c r="E412" i="32"/>
  <c r="E428" i="32"/>
  <c r="E444" i="32"/>
  <c r="E324" i="32"/>
  <c r="E340" i="32"/>
  <c r="E356" i="32"/>
  <c r="E372" i="32"/>
  <c r="E388" i="32"/>
  <c r="E404" i="32"/>
  <c r="E420" i="32"/>
  <c r="E436" i="32"/>
  <c r="E656" i="32"/>
  <c r="E664" i="32"/>
  <c r="E672" i="32"/>
  <c r="E680" i="32"/>
  <c r="E688" i="32"/>
  <c r="E696" i="32"/>
  <c r="E704" i="32"/>
  <c r="E712" i="32"/>
  <c r="E720" i="32"/>
  <c r="E728" i="32"/>
  <c r="E736" i="32"/>
  <c r="E744" i="32"/>
  <c r="E752" i="32"/>
  <c r="E760" i="32"/>
  <c r="E768" i="32"/>
  <c r="E776" i="32"/>
  <c r="E784" i="32"/>
  <c r="E792" i="32"/>
  <c r="E800" i="32"/>
  <c r="E808" i="32"/>
  <c r="E816" i="32"/>
  <c r="E824" i="32"/>
  <c r="E832" i="32"/>
  <c r="E840" i="32"/>
  <c r="E848" i="32"/>
  <c r="E856" i="32"/>
  <c r="E864" i="32"/>
  <c r="E872" i="32"/>
  <c r="E880" i="32"/>
  <c r="E18" i="31"/>
  <c r="E20" i="31"/>
  <c r="E29" i="31"/>
  <c r="E34" i="31"/>
  <c r="E36" i="31"/>
  <c r="E45" i="31"/>
  <c r="E50" i="31"/>
  <c r="E52" i="31"/>
  <c r="E61" i="31"/>
  <c r="E66" i="31"/>
  <c r="E68" i="31"/>
  <c r="E77" i="31"/>
  <c r="E82" i="31"/>
  <c r="E84" i="31"/>
  <c r="E93" i="31"/>
  <c r="E100" i="31"/>
  <c r="E102" i="31"/>
  <c r="E107" i="31"/>
  <c r="E109" i="31"/>
  <c r="E112" i="31"/>
  <c r="E116" i="31"/>
  <c r="E118" i="31"/>
  <c r="E123" i="31"/>
  <c r="E125" i="31"/>
  <c r="E128" i="31"/>
  <c r="E132" i="31"/>
  <c r="E134" i="31"/>
  <c r="E139" i="31"/>
  <c r="E141" i="31"/>
  <c r="E144" i="31"/>
  <c r="E148" i="31"/>
  <c r="E150" i="31"/>
  <c r="E155" i="31"/>
  <c r="E157" i="31"/>
  <c r="E160" i="31"/>
  <c r="E164" i="31"/>
  <c r="E166" i="31"/>
  <c r="E171" i="31"/>
  <c r="E173" i="31"/>
  <c r="E176" i="31"/>
  <c r="E180" i="31"/>
  <c r="E182" i="31"/>
  <c r="E187" i="31"/>
  <c r="E189" i="31"/>
  <c r="E192" i="31"/>
  <c r="E196" i="31"/>
  <c r="E198" i="31"/>
  <c r="E203" i="31"/>
  <c r="E205" i="31"/>
  <c r="E208" i="31"/>
  <c r="E212" i="31"/>
  <c r="E214" i="31"/>
  <c r="E219" i="31"/>
  <c r="E221" i="31"/>
  <c r="E224" i="31"/>
  <c r="E228" i="31"/>
  <c r="E230" i="31"/>
  <c r="E235" i="31"/>
  <c r="E237" i="31"/>
  <c r="E240" i="31"/>
  <c r="E244" i="31"/>
  <c r="E246" i="31"/>
  <c r="E251" i="31"/>
  <c r="E253" i="31"/>
  <c r="E256" i="31"/>
  <c r="E260" i="31"/>
  <c r="E262" i="31"/>
  <c r="E267" i="31"/>
  <c r="E272" i="31"/>
  <c r="E274" i="31"/>
  <c r="E279" i="31"/>
  <c r="E291" i="31"/>
  <c r="E294" i="31"/>
  <c r="E304" i="31"/>
  <c r="E306" i="31"/>
  <c r="E311" i="31"/>
  <c r="E323" i="31"/>
  <c r="E326" i="31"/>
  <c r="E336" i="31"/>
  <c r="E338" i="31"/>
  <c r="E343" i="31"/>
  <c r="E355" i="31"/>
  <c r="E358" i="31"/>
  <c r="E368" i="31"/>
  <c r="E370" i="31"/>
  <c r="E375" i="31"/>
  <c r="E387" i="31"/>
  <c r="E390" i="31"/>
  <c r="E400" i="31"/>
  <c r="E402" i="31"/>
  <c r="E407" i="31"/>
  <c r="E419" i="31"/>
  <c r="E422" i="31"/>
  <c r="E432" i="31"/>
  <c r="E434" i="31"/>
  <c r="E439" i="31"/>
  <c r="E451" i="31"/>
  <c r="E454" i="31"/>
  <c r="E464" i="31"/>
  <c r="E466" i="31"/>
  <c r="E468" i="31"/>
  <c r="E498" i="31"/>
  <c r="E500" i="31"/>
  <c r="E525" i="31"/>
  <c r="E646" i="31"/>
  <c r="E14" i="31"/>
  <c r="E17" i="31"/>
  <c r="E24" i="31"/>
  <c r="E33" i="31"/>
  <c r="E40" i="31"/>
  <c r="E49" i="31"/>
  <c r="E56" i="31"/>
  <c r="E65" i="31"/>
  <c r="E72" i="31"/>
  <c r="E81" i="31"/>
  <c r="E88" i="31"/>
  <c r="E97" i="31"/>
  <c r="E99" i="31"/>
  <c r="E106" i="31"/>
  <c r="E113" i="31"/>
  <c r="E115" i="31"/>
  <c r="E122" i="31"/>
  <c r="E129" i="31"/>
  <c r="E131" i="31"/>
  <c r="P3" i="31" s="1"/>
  <c r="R3" i="31" s="1"/>
  <c r="E138" i="31"/>
  <c r="E145" i="31"/>
  <c r="E147" i="31"/>
  <c r="E154" i="31"/>
  <c r="E161" i="31"/>
  <c r="E163" i="31"/>
  <c r="E170" i="31"/>
  <c r="E177" i="31"/>
  <c r="E179" i="31"/>
  <c r="E186" i="31"/>
  <c r="E193" i="31"/>
  <c r="E195" i="31"/>
  <c r="E202" i="31"/>
  <c r="E209" i="31"/>
  <c r="E211" i="31"/>
  <c r="E218" i="31"/>
  <c r="E225" i="31"/>
  <c r="E227" i="31"/>
  <c r="E234" i="31"/>
  <c r="E241" i="31"/>
  <c r="E243" i="31"/>
  <c r="E250" i="31"/>
  <c r="E257" i="31"/>
  <c r="E259" i="31"/>
  <c r="E266" i="31"/>
  <c r="E271" i="31"/>
  <c r="E283" i="31"/>
  <c r="E286" i="31"/>
  <c r="E298" i="31"/>
  <c r="E303" i="31"/>
  <c r="E315" i="31"/>
  <c r="E318" i="31"/>
  <c r="E330" i="31"/>
  <c r="E335" i="31"/>
  <c r="E347" i="31"/>
  <c r="E350" i="31"/>
  <c r="E362" i="31"/>
  <c r="E367" i="31"/>
  <c r="E379" i="31"/>
  <c r="E382" i="31"/>
  <c r="E394" i="31"/>
  <c r="E399" i="31"/>
  <c r="E411" i="31"/>
  <c r="E414" i="31"/>
  <c r="E426" i="31"/>
  <c r="E431" i="31"/>
  <c r="E443" i="31"/>
  <c r="E446" i="31"/>
  <c r="E458" i="31"/>
  <c r="E474" i="31"/>
  <c r="E491" i="31"/>
  <c r="E518" i="31"/>
  <c r="E537" i="31"/>
  <c r="E582" i="31"/>
  <c r="E663" i="31"/>
  <c r="E711" i="31"/>
  <c r="E755" i="31"/>
  <c r="E12" i="31"/>
  <c r="E21" i="31"/>
  <c r="E28" i="31"/>
  <c r="E37" i="31"/>
  <c r="E44" i="31"/>
  <c r="E53" i="31"/>
  <c r="E60" i="31"/>
  <c r="E69" i="31"/>
  <c r="E76" i="31"/>
  <c r="E85" i="31"/>
  <c r="E92" i="31"/>
  <c r="E103" i="31"/>
  <c r="E110" i="31"/>
  <c r="E119" i="31"/>
  <c r="E126" i="31"/>
  <c r="P10" i="31" s="1"/>
  <c r="R10" i="31" s="1"/>
  <c r="E135" i="31"/>
  <c r="E142" i="31"/>
  <c r="E151" i="31"/>
  <c r="E158" i="31"/>
  <c r="E167" i="31"/>
  <c r="E174" i="31"/>
  <c r="E183" i="31"/>
  <c r="E190" i="31"/>
  <c r="E199" i="31"/>
  <c r="E206" i="31"/>
  <c r="E215" i="31"/>
  <c r="E222" i="31"/>
  <c r="E231" i="31"/>
  <c r="E238" i="31"/>
  <c r="E247" i="31"/>
  <c r="E254" i="31"/>
  <c r="E263" i="31"/>
  <c r="E275" i="31"/>
  <c r="E278" i="31"/>
  <c r="E290" i="31"/>
  <c r="E295" i="31"/>
  <c r="E307" i="31"/>
  <c r="E310" i="31"/>
  <c r="E322" i="31"/>
  <c r="E327" i="31"/>
  <c r="E339" i="31"/>
  <c r="E342" i="31"/>
  <c r="E354" i="31"/>
  <c r="E359" i="31"/>
  <c r="E371" i="31"/>
  <c r="E374" i="31"/>
  <c r="E386" i="31"/>
  <c r="E391" i="31"/>
  <c r="E403" i="31"/>
  <c r="E406" i="31"/>
  <c r="E418" i="31"/>
  <c r="E423" i="31"/>
  <c r="E435" i="31"/>
  <c r="E438" i="31"/>
  <c r="E450" i="31"/>
  <c r="E467" i="31"/>
  <c r="E483" i="31"/>
  <c r="E486" i="31"/>
  <c r="E493" i="31"/>
  <c r="E515" i="31"/>
  <c r="E532" i="31"/>
  <c r="E557" i="31"/>
  <c r="E599" i="31"/>
  <c r="E621" i="31"/>
  <c r="E637" i="31"/>
  <c r="E727" i="31"/>
  <c r="E763" i="31"/>
  <c r="E778" i="31"/>
  <c r="E470" i="31"/>
  <c r="E480" i="31"/>
  <c r="E482" i="31"/>
  <c r="E499" i="31"/>
  <c r="E502" i="31"/>
  <c r="E512" i="31"/>
  <c r="E514" i="31"/>
  <c r="E531" i="31"/>
  <c r="E534" i="31"/>
  <c r="E546" i="31"/>
  <c r="E548" i="31"/>
  <c r="E556" i="31"/>
  <c r="E565" i="31"/>
  <c r="E584" i="31"/>
  <c r="E587" i="31"/>
  <c r="E590" i="31"/>
  <c r="E594" i="31"/>
  <c r="E596" i="31"/>
  <c r="E601" i="31"/>
  <c r="E603" i="31"/>
  <c r="E606" i="31"/>
  <c r="E610" i="31"/>
  <c r="E612" i="31"/>
  <c r="E620" i="31"/>
  <c r="E629" i="31"/>
  <c r="E648" i="31"/>
  <c r="E651" i="31"/>
  <c r="E654" i="31"/>
  <c r="E658" i="31"/>
  <c r="E660" i="31"/>
  <c r="E665" i="31"/>
  <c r="E667" i="31"/>
  <c r="E670" i="31"/>
  <c r="E674" i="31"/>
  <c r="E676" i="31"/>
  <c r="E684" i="31"/>
  <c r="E689" i="31"/>
  <c r="E694" i="31"/>
  <c r="E696" i="31"/>
  <c r="E706" i="31"/>
  <c r="E708" i="31"/>
  <c r="E722" i="31"/>
  <c r="E724" i="31"/>
  <c r="E734" i="31"/>
  <c r="E736" i="31"/>
  <c r="E745" i="31"/>
  <c r="E750" i="31"/>
  <c r="E752" i="31"/>
  <c r="E775" i="31"/>
  <c r="E792" i="31"/>
  <c r="E804" i="31"/>
  <c r="E851" i="31"/>
  <c r="E868" i="31"/>
  <c r="E905" i="31"/>
  <c r="E494" i="31"/>
  <c r="E506" i="31"/>
  <c r="E523" i="31"/>
  <c r="E526" i="31"/>
  <c r="E538" i="31"/>
  <c r="E545" i="31"/>
  <c r="E600" i="31"/>
  <c r="E607" i="31"/>
  <c r="E609" i="31"/>
  <c r="E530" i="31"/>
  <c r="E552" i="31"/>
  <c r="E555" i="31"/>
  <c r="E564" i="31"/>
  <c r="E571" i="31"/>
  <c r="E580" i="31"/>
  <c r="E588" i="31"/>
  <c r="E597" i="31"/>
  <c r="E616" i="31"/>
  <c r="E619" i="31"/>
  <c r="E622" i="31"/>
  <c r="E626" i="31"/>
  <c r="E628" i="31"/>
  <c r="E633" i="31"/>
  <c r="E635" i="31"/>
  <c r="E638" i="31"/>
  <c r="E642" i="31"/>
  <c r="E644" i="31"/>
  <c r="E652" i="31"/>
  <c r="E661" i="31"/>
  <c r="E680" i="31"/>
  <c r="E683" i="31"/>
  <c r="E686" i="31"/>
  <c r="E688" i="31"/>
  <c r="E697" i="31"/>
  <c r="E700" i="31"/>
  <c r="E714" i="31"/>
  <c r="E716" i="31"/>
  <c r="E737" i="31"/>
  <c r="E742" i="31"/>
  <c r="E744" i="31"/>
  <c r="E753" i="31"/>
  <c r="E776" i="31"/>
  <c r="E791" i="31"/>
  <c r="E810" i="31"/>
  <c r="E819" i="31"/>
  <c r="E836" i="31"/>
  <c r="E883" i="31"/>
  <c r="E937" i="31"/>
  <c r="E969" i="31"/>
  <c r="E800" i="31"/>
  <c r="E803" i="31"/>
  <c r="E806" i="31"/>
  <c r="E809" i="31"/>
  <c r="E813" i="31"/>
  <c r="E815" i="31"/>
  <c r="E832" i="31"/>
  <c r="E835" i="31"/>
  <c r="E838" i="31"/>
  <c r="E841" i="31"/>
  <c r="E845" i="31"/>
  <c r="E847" i="31"/>
  <c r="E864" i="31"/>
  <c r="E867" i="31"/>
  <c r="E870" i="31"/>
  <c r="E873" i="31"/>
  <c r="E877" i="31"/>
  <c r="E879" i="31"/>
  <c r="E887" i="31"/>
  <c r="E897" i="31"/>
  <c r="E899" i="31"/>
  <c r="E904" i="31"/>
  <c r="E919" i="31"/>
  <c r="E929" i="31"/>
  <c r="E931" i="31"/>
  <c r="E936" i="31"/>
  <c r="E951" i="31"/>
  <c r="E961" i="31"/>
  <c r="E963" i="31"/>
  <c r="E968" i="31"/>
  <c r="E983" i="31"/>
  <c r="E812" i="31"/>
  <c r="E842" i="31"/>
  <c r="E844" i="31"/>
  <c r="E874" i="31"/>
  <c r="E876" i="31"/>
  <c r="E891" i="31"/>
  <c r="E896" i="31"/>
  <c r="E911" i="31"/>
  <c r="E923" i="31"/>
  <c r="E928" i="31"/>
  <c r="E943" i="31"/>
  <c r="E955" i="31"/>
  <c r="E960" i="31"/>
  <c r="E975" i="31"/>
  <c r="E987" i="31"/>
  <c r="E8" i="31"/>
  <c r="E455" i="31"/>
  <c r="E463" i="31"/>
  <c r="E471" i="31"/>
  <c r="E479" i="31"/>
  <c r="E487" i="31"/>
  <c r="E495" i="31"/>
  <c r="E503" i="31"/>
  <c r="E511" i="31"/>
  <c r="E519" i="31"/>
  <c r="E527" i="31"/>
  <c r="E535" i="31"/>
  <c r="E543" i="31"/>
  <c r="P7" i="31"/>
  <c r="R7" i="31" s="1"/>
  <c r="E98" i="31"/>
  <c r="E114" i="31"/>
  <c r="E130" i="31"/>
  <c r="P14" i="31" s="1"/>
  <c r="R14" i="31" s="1"/>
  <c r="E146" i="31"/>
  <c r="E162" i="31"/>
  <c r="E178" i="31"/>
  <c r="E194" i="31"/>
  <c r="E210" i="31"/>
  <c r="E226" i="31"/>
  <c r="E242" i="31"/>
  <c r="E258" i="31"/>
  <c r="E549" i="31"/>
  <c r="E572" i="31"/>
  <c r="E581" i="31"/>
  <c r="E604" i="31"/>
  <c r="E613" i="31"/>
  <c r="E636" i="31"/>
  <c r="E645" i="31"/>
  <c r="E668" i="31"/>
  <c r="E677" i="31"/>
  <c r="E544" i="31"/>
  <c r="E560" i="31"/>
  <c r="E576" i="31"/>
  <c r="P4" i="31" s="1"/>
  <c r="R4" i="31" s="1"/>
  <c r="E592" i="31"/>
  <c r="E608" i="31"/>
  <c r="E624" i="31"/>
  <c r="E640" i="31"/>
  <c r="E656" i="31"/>
  <c r="E672" i="31"/>
  <c r="E693" i="31"/>
  <c r="E701" i="31"/>
  <c r="E709" i="31"/>
  <c r="E717" i="31"/>
  <c r="E725" i="31"/>
  <c r="E733" i="31"/>
  <c r="E741" i="31"/>
  <c r="E749" i="31"/>
  <c r="E757" i="31"/>
  <c r="E765" i="31"/>
  <c r="E773" i="31"/>
  <c r="E781" i="31"/>
  <c r="E789" i="31"/>
  <c r="E797" i="31"/>
  <c r="E811" i="31"/>
  <c r="E827" i="31"/>
  <c r="E843" i="31"/>
  <c r="E859" i="31"/>
  <c r="E875" i="31"/>
  <c r="E807" i="31"/>
  <c r="E823" i="31"/>
  <c r="E839" i="31"/>
  <c r="E855" i="31"/>
  <c r="E871" i="31"/>
  <c r="E892" i="31"/>
  <c r="E900" i="31"/>
  <c r="E908" i="31"/>
  <c r="E916" i="31"/>
  <c r="E924" i="31"/>
  <c r="E932" i="31"/>
  <c r="E940" i="31"/>
  <c r="E948" i="31"/>
  <c r="E956" i="31"/>
  <c r="E964" i="31"/>
  <c r="E972" i="31"/>
  <c r="E980" i="31"/>
  <c r="E988" i="31"/>
  <c r="J5" i="29"/>
  <c r="J6" i="29"/>
  <c r="J7" i="29"/>
  <c r="J8" i="29"/>
  <c r="J9" i="29"/>
  <c r="J10" i="29"/>
  <c r="J11" i="29"/>
  <c r="J12" i="29"/>
  <c r="J13" i="29"/>
  <c r="L13" i="29" s="1"/>
  <c r="J14" i="29"/>
  <c r="J4" i="29"/>
  <c r="J3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777" i="29"/>
  <c r="E778" i="29"/>
  <c r="E779" i="29"/>
  <c r="E780" i="29"/>
  <c r="E781" i="29"/>
  <c r="E782" i="29"/>
  <c r="E783" i="29"/>
  <c r="E784" i="29"/>
  <c r="E785" i="29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E828" i="29"/>
  <c r="E829" i="29"/>
  <c r="E830" i="29"/>
  <c r="E831" i="29"/>
  <c r="E832" i="29"/>
  <c r="E833" i="29"/>
  <c r="E834" i="29"/>
  <c r="E835" i="29"/>
  <c r="E836" i="29"/>
  <c r="E837" i="29"/>
  <c r="E838" i="29"/>
  <c r="E839" i="29"/>
  <c r="E840" i="29"/>
  <c r="E841" i="29"/>
  <c r="E842" i="29"/>
  <c r="E843" i="29"/>
  <c r="E844" i="29"/>
  <c r="E845" i="29"/>
  <c r="E846" i="29"/>
  <c r="E847" i="29"/>
  <c r="E848" i="29"/>
  <c r="E849" i="29"/>
  <c r="E850" i="29"/>
  <c r="E851" i="29"/>
  <c r="E852" i="29"/>
  <c r="E853" i="29"/>
  <c r="E854" i="29"/>
  <c r="E855" i="29"/>
  <c r="E856" i="29"/>
  <c r="E857" i="29"/>
  <c r="E858" i="29"/>
  <c r="E859" i="29"/>
  <c r="E860" i="29"/>
  <c r="E861" i="29"/>
  <c r="E862" i="29"/>
  <c r="E863" i="29"/>
  <c r="E864" i="29"/>
  <c r="E865" i="29"/>
  <c r="E866" i="29"/>
  <c r="E867" i="29"/>
  <c r="E868" i="29"/>
  <c r="E869" i="29"/>
  <c r="E870" i="29"/>
  <c r="E871" i="29"/>
  <c r="E872" i="29"/>
  <c r="E873" i="29"/>
  <c r="E874" i="29"/>
  <c r="E875" i="29"/>
  <c r="E876" i="29"/>
  <c r="E877" i="29"/>
  <c r="E878" i="29"/>
  <c r="E879" i="29"/>
  <c r="E880" i="29"/>
  <c r="E881" i="29"/>
  <c r="E882" i="29"/>
  <c r="E883" i="29"/>
  <c r="E884" i="29"/>
  <c r="E885" i="29"/>
  <c r="E886" i="29"/>
  <c r="E887" i="29"/>
  <c r="E888" i="29"/>
  <c r="E889" i="29"/>
  <c r="E890" i="29"/>
  <c r="E891" i="29"/>
  <c r="E892" i="29"/>
  <c r="E893" i="29"/>
  <c r="E894" i="29"/>
  <c r="E895" i="29"/>
  <c r="E896" i="29"/>
  <c r="E897" i="29"/>
  <c r="E898" i="29"/>
  <c r="E899" i="29"/>
  <c r="E900" i="29"/>
  <c r="E901" i="29"/>
  <c r="E902" i="29"/>
  <c r="E903" i="29"/>
  <c r="E904" i="29"/>
  <c r="E905" i="29"/>
  <c r="E906" i="29"/>
  <c r="E907" i="29"/>
  <c r="E908" i="29"/>
  <c r="E909" i="29"/>
  <c r="E910" i="29"/>
  <c r="E911" i="29"/>
  <c r="E912" i="29"/>
  <c r="E913" i="29"/>
  <c r="E914" i="29"/>
  <c r="E915" i="29"/>
  <c r="E916" i="29"/>
  <c r="E917" i="29"/>
  <c r="E918" i="29"/>
  <c r="E919" i="29"/>
  <c r="E920" i="29"/>
  <c r="E921" i="29"/>
  <c r="E922" i="29"/>
  <c r="E923" i="29"/>
  <c r="E924" i="29"/>
  <c r="E925" i="29"/>
  <c r="E926" i="29"/>
  <c r="E927" i="29"/>
  <c r="E928" i="29"/>
  <c r="E929" i="29"/>
  <c r="E930" i="29"/>
  <c r="E931" i="29"/>
  <c r="E932" i="29"/>
  <c r="E933" i="29"/>
  <c r="E934" i="29"/>
  <c r="E935" i="29"/>
  <c r="E936" i="29"/>
  <c r="E937" i="29"/>
  <c r="E938" i="29"/>
  <c r="E939" i="29"/>
  <c r="E940" i="29"/>
  <c r="E941" i="29"/>
  <c r="E942" i="29"/>
  <c r="E943" i="29"/>
  <c r="E944" i="29"/>
  <c r="E945" i="29"/>
  <c r="E946" i="29"/>
  <c r="E947" i="29"/>
  <c r="E948" i="29"/>
  <c r="E949" i="29"/>
  <c r="E950" i="29"/>
  <c r="E951" i="29"/>
  <c r="E952" i="29"/>
  <c r="E953" i="29"/>
  <c r="E954" i="29"/>
  <c r="E955" i="29"/>
  <c r="E956" i="29"/>
  <c r="E957" i="29"/>
  <c r="E958" i="29"/>
  <c r="E959" i="29"/>
  <c r="E960" i="29"/>
  <c r="E961" i="29"/>
  <c r="E962" i="29"/>
  <c r="E963" i="29"/>
  <c r="E964" i="29"/>
  <c r="E965" i="29"/>
  <c r="E966" i="29"/>
  <c r="E967" i="29"/>
  <c r="E968" i="29"/>
  <c r="E969" i="29"/>
  <c r="E970" i="29"/>
  <c r="E971" i="29"/>
  <c r="E972" i="29"/>
  <c r="E973" i="29"/>
  <c r="E974" i="29"/>
  <c r="E975" i="29"/>
  <c r="E976" i="29"/>
  <c r="E977" i="29"/>
  <c r="E978" i="29"/>
  <c r="E979" i="29"/>
  <c r="E980" i="29"/>
  <c r="E981" i="29"/>
  <c r="E982" i="29"/>
  <c r="E983" i="29"/>
  <c r="E984" i="29"/>
  <c r="E985" i="29"/>
  <c r="E986" i="29"/>
  <c r="E987" i="29"/>
  <c r="E988" i="29"/>
  <c r="E989" i="29"/>
  <c r="E990" i="29"/>
  <c r="E991" i="29"/>
  <c r="E992" i="29"/>
  <c r="E993" i="29"/>
  <c r="E994" i="29"/>
  <c r="E995" i="29"/>
  <c r="E996" i="29"/>
  <c r="E997" i="29"/>
  <c r="E998" i="29"/>
  <c r="E999" i="29"/>
  <c r="E1000" i="29"/>
  <c r="E1001" i="29"/>
  <c r="E1002" i="29"/>
  <c r="E1003" i="29"/>
  <c r="E8" i="29"/>
  <c r="D1003" i="29"/>
  <c r="C1003" i="29"/>
  <c r="D1002" i="29"/>
  <c r="C1002" i="29"/>
  <c r="D1001" i="29"/>
  <c r="C1001" i="29"/>
  <c r="D1000" i="29"/>
  <c r="C1000" i="29"/>
  <c r="D999" i="29"/>
  <c r="C999" i="29"/>
  <c r="D998" i="29"/>
  <c r="C998" i="29"/>
  <c r="D997" i="29"/>
  <c r="C997" i="29"/>
  <c r="D996" i="29"/>
  <c r="C996" i="29"/>
  <c r="D995" i="29"/>
  <c r="C995" i="29"/>
  <c r="D994" i="29"/>
  <c r="C994" i="29"/>
  <c r="D993" i="29"/>
  <c r="C993" i="29"/>
  <c r="D992" i="29"/>
  <c r="C992" i="29"/>
  <c r="D991" i="29"/>
  <c r="C991" i="29"/>
  <c r="D990" i="29"/>
  <c r="C990" i="29"/>
  <c r="D989" i="29"/>
  <c r="C989" i="29"/>
  <c r="D988" i="29"/>
  <c r="C988" i="29"/>
  <c r="D987" i="29"/>
  <c r="C987" i="29"/>
  <c r="D986" i="29"/>
  <c r="C986" i="29"/>
  <c r="D985" i="29"/>
  <c r="C985" i="29"/>
  <c r="D984" i="29"/>
  <c r="C984" i="29"/>
  <c r="D983" i="29"/>
  <c r="C983" i="29"/>
  <c r="D982" i="29"/>
  <c r="C982" i="29"/>
  <c r="D981" i="29"/>
  <c r="C981" i="29"/>
  <c r="D980" i="29"/>
  <c r="C980" i="29"/>
  <c r="D979" i="29"/>
  <c r="C979" i="29"/>
  <c r="D978" i="29"/>
  <c r="C978" i="29"/>
  <c r="D977" i="29"/>
  <c r="C977" i="29"/>
  <c r="D976" i="29"/>
  <c r="C976" i="29"/>
  <c r="D975" i="29"/>
  <c r="C975" i="29"/>
  <c r="D974" i="29"/>
  <c r="C974" i="29"/>
  <c r="D973" i="29"/>
  <c r="C973" i="29"/>
  <c r="D972" i="29"/>
  <c r="C972" i="29"/>
  <c r="D971" i="29"/>
  <c r="C971" i="29"/>
  <c r="D970" i="29"/>
  <c r="C970" i="29"/>
  <c r="D969" i="29"/>
  <c r="C969" i="29"/>
  <c r="D968" i="29"/>
  <c r="C968" i="29"/>
  <c r="D967" i="29"/>
  <c r="C967" i="29"/>
  <c r="D966" i="29"/>
  <c r="C966" i="29"/>
  <c r="D965" i="29"/>
  <c r="C965" i="29"/>
  <c r="D964" i="29"/>
  <c r="C964" i="29"/>
  <c r="D963" i="29"/>
  <c r="C963" i="29"/>
  <c r="D962" i="29"/>
  <c r="C962" i="29"/>
  <c r="D961" i="29"/>
  <c r="C961" i="29"/>
  <c r="D960" i="29"/>
  <c r="C960" i="29"/>
  <c r="D959" i="29"/>
  <c r="C959" i="29"/>
  <c r="D958" i="29"/>
  <c r="C958" i="29"/>
  <c r="D957" i="29"/>
  <c r="C957" i="29"/>
  <c r="D956" i="29"/>
  <c r="C956" i="29"/>
  <c r="D955" i="29"/>
  <c r="C955" i="29"/>
  <c r="D954" i="29"/>
  <c r="C954" i="29"/>
  <c r="D953" i="29"/>
  <c r="C953" i="29"/>
  <c r="D952" i="29"/>
  <c r="C952" i="29"/>
  <c r="D951" i="29"/>
  <c r="C951" i="29"/>
  <c r="D950" i="29"/>
  <c r="C950" i="29"/>
  <c r="D949" i="29"/>
  <c r="C949" i="29"/>
  <c r="D948" i="29"/>
  <c r="C948" i="29"/>
  <c r="D947" i="29"/>
  <c r="C947" i="29"/>
  <c r="D946" i="29"/>
  <c r="C946" i="29"/>
  <c r="D945" i="29"/>
  <c r="C945" i="29"/>
  <c r="D944" i="29"/>
  <c r="C944" i="29"/>
  <c r="D943" i="29"/>
  <c r="C943" i="29"/>
  <c r="D942" i="29"/>
  <c r="C942" i="29"/>
  <c r="D941" i="29"/>
  <c r="C941" i="29"/>
  <c r="D940" i="29"/>
  <c r="C940" i="29"/>
  <c r="D939" i="29"/>
  <c r="C939" i="29"/>
  <c r="D938" i="29"/>
  <c r="C938" i="29"/>
  <c r="D937" i="29"/>
  <c r="C937" i="29"/>
  <c r="D936" i="29"/>
  <c r="C936" i="29"/>
  <c r="D935" i="29"/>
  <c r="C935" i="29"/>
  <c r="D934" i="29"/>
  <c r="C934" i="29"/>
  <c r="D933" i="29"/>
  <c r="C933" i="29"/>
  <c r="D932" i="29"/>
  <c r="C932" i="29"/>
  <c r="D931" i="29"/>
  <c r="C931" i="29"/>
  <c r="D930" i="29"/>
  <c r="C930" i="29"/>
  <c r="D929" i="29"/>
  <c r="C929" i="29"/>
  <c r="D928" i="29"/>
  <c r="C928" i="29"/>
  <c r="D927" i="29"/>
  <c r="C927" i="29"/>
  <c r="D926" i="29"/>
  <c r="C926" i="29"/>
  <c r="D925" i="29"/>
  <c r="C925" i="29"/>
  <c r="D924" i="29"/>
  <c r="C924" i="29"/>
  <c r="D923" i="29"/>
  <c r="C923" i="29"/>
  <c r="D922" i="29"/>
  <c r="C922" i="29"/>
  <c r="D921" i="29"/>
  <c r="C921" i="29"/>
  <c r="D920" i="29"/>
  <c r="C920" i="29"/>
  <c r="D919" i="29"/>
  <c r="C919" i="29"/>
  <c r="D918" i="29"/>
  <c r="C918" i="29"/>
  <c r="D917" i="29"/>
  <c r="C917" i="29"/>
  <c r="D916" i="29"/>
  <c r="C916" i="29"/>
  <c r="D915" i="29"/>
  <c r="C915" i="29"/>
  <c r="D914" i="29"/>
  <c r="C914" i="29"/>
  <c r="D913" i="29"/>
  <c r="C913" i="29"/>
  <c r="D912" i="29"/>
  <c r="C912" i="29"/>
  <c r="D911" i="29"/>
  <c r="C911" i="29"/>
  <c r="D910" i="29"/>
  <c r="C910" i="29"/>
  <c r="D909" i="29"/>
  <c r="C909" i="29"/>
  <c r="D908" i="29"/>
  <c r="C908" i="29"/>
  <c r="D907" i="29"/>
  <c r="C907" i="29"/>
  <c r="D906" i="29"/>
  <c r="C906" i="29"/>
  <c r="D905" i="29"/>
  <c r="C905" i="29"/>
  <c r="D904" i="29"/>
  <c r="C904" i="29"/>
  <c r="D903" i="29"/>
  <c r="C903" i="29"/>
  <c r="D902" i="29"/>
  <c r="C902" i="29"/>
  <c r="D901" i="29"/>
  <c r="C901" i="29"/>
  <c r="D900" i="29"/>
  <c r="C900" i="29"/>
  <c r="D899" i="29"/>
  <c r="C899" i="29"/>
  <c r="D898" i="29"/>
  <c r="C898" i="29"/>
  <c r="D897" i="29"/>
  <c r="C897" i="29"/>
  <c r="D896" i="29"/>
  <c r="C896" i="29"/>
  <c r="D895" i="29"/>
  <c r="C895" i="29"/>
  <c r="D894" i="29"/>
  <c r="C894" i="29"/>
  <c r="D893" i="29"/>
  <c r="C893" i="29"/>
  <c r="D892" i="29"/>
  <c r="C892" i="29"/>
  <c r="D891" i="29"/>
  <c r="C891" i="29"/>
  <c r="D890" i="29"/>
  <c r="C890" i="29"/>
  <c r="D889" i="29"/>
  <c r="C889" i="29"/>
  <c r="D888" i="29"/>
  <c r="C888" i="29"/>
  <c r="D887" i="29"/>
  <c r="C887" i="29"/>
  <c r="D886" i="29"/>
  <c r="C886" i="29"/>
  <c r="D885" i="29"/>
  <c r="C885" i="29"/>
  <c r="D884" i="29"/>
  <c r="C884" i="29"/>
  <c r="D883" i="29"/>
  <c r="C883" i="29"/>
  <c r="D882" i="29"/>
  <c r="C882" i="29"/>
  <c r="D881" i="29"/>
  <c r="C881" i="29"/>
  <c r="D880" i="29"/>
  <c r="C880" i="29"/>
  <c r="D879" i="29"/>
  <c r="C879" i="29"/>
  <c r="D878" i="29"/>
  <c r="C878" i="29"/>
  <c r="D877" i="29"/>
  <c r="C877" i="29"/>
  <c r="D876" i="29"/>
  <c r="C876" i="29"/>
  <c r="D875" i="29"/>
  <c r="C875" i="29"/>
  <c r="D874" i="29"/>
  <c r="C874" i="29"/>
  <c r="D873" i="29"/>
  <c r="C873" i="29"/>
  <c r="D872" i="29"/>
  <c r="C872" i="29"/>
  <c r="D871" i="29"/>
  <c r="C871" i="29"/>
  <c r="D870" i="29"/>
  <c r="C870" i="29"/>
  <c r="D869" i="29"/>
  <c r="C869" i="29"/>
  <c r="D868" i="29"/>
  <c r="C868" i="29"/>
  <c r="D867" i="29"/>
  <c r="C867" i="29"/>
  <c r="D866" i="29"/>
  <c r="C866" i="29"/>
  <c r="D865" i="29"/>
  <c r="C865" i="29"/>
  <c r="D864" i="29"/>
  <c r="C864" i="29"/>
  <c r="D863" i="29"/>
  <c r="C863" i="29"/>
  <c r="D862" i="29"/>
  <c r="C862" i="29"/>
  <c r="D861" i="29"/>
  <c r="C861" i="29"/>
  <c r="D860" i="29"/>
  <c r="C860" i="29"/>
  <c r="D859" i="29"/>
  <c r="C859" i="29"/>
  <c r="D858" i="29"/>
  <c r="C858" i="29"/>
  <c r="D857" i="29"/>
  <c r="C857" i="29"/>
  <c r="D856" i="29"/>
  <c r="C856" i="29"/>
  <c r="D855" i="29"/>
  <c r="C855" i="29"/>
  <c r="D854" i="29"/>
  <c r="C854" i="29"/>
  <c r="D853" i="29"/>
  <c r="C853" i="29"/>
  <c r="D852" i="29"/>
  <c r="C852" i="29"/>
  <c r="D851" i="29"/>
  <c r="C851" i="29"/>
  <c r="D850" i="29"/>
  <c r="C850" i="29"/>
  <c r="D849" i="29"/>
  <c r="C849" i="29"/>
  <c r="D848" i="29"/>
  <c r="C848" i="29"/>
  <c r="D847" i="29"/>
  <c r="C847" i="29"/>
  <c r="D846" i="29"/>
  <c r="C846" i="29"/>
  <c r="D845" i="29"/>
  <c r="C845" i="29"/>
  <c r="D844" i="29"/>
  <c r="C844" i="29"/>
  <c r="D843" i="29"/>
  <c r="C843" i="29"/>
  <c r="D842" i="29"/>
  <c r="C842" i="29"/>
  <c r="D841" i="29"/>
  <c r="C841" i="29"/>
  <c r="D840" i="29"/>
  <c r="C840" i="29"/>
  <c r="D839" i="29"/>
  <c r="C839" i="29"/>
  <c r="D838" i="29"/>
  <c r="C838" i="29"/>
  <c r="D837" i="29"/>
  <c r="C837" i="29"/>
  <c r="D836" i="29"/>
  <c r="C836" i="29"/>
  <c r="D835" i="29"/>
  <c r="C835" i="29"/>
  <c r="D834" i="29"/>
  <c r="C834" i="29"/>
  <c r="D833" i="29"/>
  <c r="C833" i="29"/>
  <c r="D832" i="29"/>
  <c r="C832" i="29"/>
  <c r="D831" i="29"/>
  <c r="C831" i="29"/>
  <c r="D830" i="29"/>
  <c r="C830" i="29"/>
  <c r="D829" i="29"/>
  <c r="C829" i="29"/>
  <c r="D828" i="29"/>
  <c r="C828" i="29"/>
  <c r="D827" i="29"/>
  <c r="C827" i="29"/>
  <c r="D826" i="29"/>
  <c r="C826" i="29"/>
  <c r="D825" i="29"/>
  <c r="C825" i="29"/>
  <c r="D824" i="29"/>
  <c r="C824" i="29"/>
  <c r="D823" i="29"/>
  <c r="C823" i="29"/>
  <c r="D822" i="29"/>
  <c r="C822" i="29"/>
  <c r="D821" i="29"/>
  <c r="C821" i="29"/>
  <c r="D820" i="29"/>
  <c r="C820" i="29"/>
  <c r="D819" i="29"/>
  <c r="C819" i="29"/>
  <c r="D818" i="29"/>
  <c r="C818" i="29"/>
  <c r="D817" i="29"/>
  <c r="C817" i="29"/>
  <c r="D816" i="29"/>
  <c r="C816" i="29"/>
  <c r="D815" i="29"/>
  <c r="C815" i="29"/>
  <c r="D814" i="29"/>
  <c r="C814" i="29"/>
  <c r="D813" i="29"/>
  <c r="C813" i="29"/>
  <c r="D812" i="29"/>
  <c r="C812" i="29"/>
  <c r="D811" i="29"/>
  <c r="C811" i="29"/>
  <c r="D810" i="29"/>
  <c r="C810" i="29"/>
  <c r="D809" i="29"/>
  <c r="C809" i="29"/>
  <c r="D808" i="29"/>
  <c r="C808" i="29"/>
  <c r="D807" i="29"/>
  <c r="C807" i="29"/>
  <c r="D806" i="29"/>
  <c r="C806" i="29"/>
  <c r="D805" i="29"/>
  <c r="C805" i="29"/>
  <c r="D804" i="29"/>
  <c r="C804" i="29"/>
  <c r="D803" i="29"/>
  <c r="C803" i="29"/>
  <c r="D802" i="29"/>
  <c r="C802" i="29"/>
  <c r="D801" i="29"/>
  <c r="C801" i="29"/>
  <c r="D800" i="29"/>
  <c r="C800" i="29"/>
  <c r="D799" i="29"/>
  <c r="C799" i="29"/>
  <c r="D798" i="29"/>
  <c r="C798" i="29"/>
  <c r="D797" i="29"/>
  <c r="C797" i="29"/>
  <c r="D796" i="29"/>
  <c r="C796" i="29"/>
  <c r="D795" i="29"/>
  <c r="C795" i="29"/>
  <c r="D794" i="29"/>
  <c r="C794" i="29"/>
  <c r="D793" i="29"/>
  <c r="C793" i="29"/>
  <c r="D792" i="29"/>
  <c r="C792" i="29"/>
  <c r="D791" i="29"/>
  <c r="C791" i="29"/>
  <c r="D790" i="29"/>
  <c r="C790" i="29"/>
  <c r="D789" i="29"/>
  <c r="C789" i="29"/>
  <c r="D788" i="29"/>
  <c r="C788" i="29"/>
  <c r="D787" i="29"/>
  <c r="C787" i="29"/>
  <c r="D786" i="29"/>
  <c r="C786" i="29"/>
  <c r="D785" i="29"/>
  <c r="C785" i="29"/>
  <c r="D784" i="29"/>
  <c r="C784" i="29"/>
  <c r="D783" i="29"/>
  <c r="C783" i="29"/>
  <c r="D782" i="29"/>
  <c r="C782" i="29"/>
  <c r="D781" i="29"/>
  <c r="C781" i="29"/>
  <c r="D780" i="29"/>
  <c r="C780" i="29"/>
  <c r="D779" i="29"/>
  <c r="C779" i="29"/>
  <c r="D778" i="29"/>
  <c r="C778" i="29"/>
  <c r="D777" i="29"/>
  <c r="C777" i="29"/>
  <c r="D776" i="29"/>
  <c r="C776" i="29"/>
  <c r="D775" i="29"/>
  <c r="C775" i="29"/>
  <c r="D774" i="29"/>
  <c r="C774" i="29"/>
  <c r="D773" i="29"/>
  <c r="C773" i="29"/>
  <c r="D772" i="29"/>
  <c r="C772" i="29"/>
  <c r="D771" i="29"/>
  <c r="C771" i="29"/>
  <c r="D770" i="29"/>
  <c r="C770" i="29"/>
  <c r="D769" i="29"/>
  <c r="C769" i="29"/>
  <c r="D768" i="29"/>
  <c r="C768" i="29"/>
  <c r="D767" i="29"/>
  <c r="C767" i="29"/>
  <c r="D766" i="29"/>
  <c r="C766" i="29"/>
  <c r="D765" i="29"/>
  <c r="C765" i="29"/>
  <c r="D764" i="29"/>
  <c r="C764" i="29"/>
  <c r="D763" i="29"/>
  <c r="C763" i="29"/>
  <c r="D762" i="29"/>
  <c r="C762" i="29"/>
  <c r="D761" i="29"/>
  <c r="C761" i="29"/>
  <c r="D760" i="29"/>
  <c r="C760" i="29"/>
  <c r="D759" i="29"/>
  <c r="C759" i="29"/>
  <c r="D758" i="29"/>
  <c r="C758" i="29"/>
  <c r="D757" i="29"/>
  <c r="C757" i="29"/>
  <c r="D756" i="29"/>
  <c r="C756" i="29"/>
  <c r="D755" i="29"/>
  <c r="C755" i="29"/>
  <c r="D754" i="29"/>
  <c r="C754" i="29"/>
  <c r="D753" i="29"/>
  <c r="C753" i="29"/>
  <c r="D752" i="29"/>
  <c r="C752" i="29"/>
  <c r="D751" i="29"/>
  <c r="C751" i="29"/>
  <c r="D750" i="29"/>
  <c r="C750" i="29"/>
  <c r="D749" i="29"/>
  <c r="C749" i="29"/>
  <c r="D748" i="29"/>
  <c r="C748" i="29"/>
  <c r="D747" i="29"/>
  <c r="C747" i="29"/>
  <c r="D746" i="29"/>
  <c r="C746" i="29"/>
  <c r="D745" i="29"/>
  <c r="C745" i="29"/>
  <c r="D744" i="29"/>
  <c r="C744" i="29"/>
  <c r="D743" i="29"/>
  <c r="C743" i="29"/>
  <c r="D742" i="29"/>
  <c r="C742" i="29"/>
  <c r="D741" i="29"/>
  <c r="C741" i="29"/>
  <c r="D740" i="29"/>
  <c r="C740" i="29"/>
  <c r="D739" i="29"/>
  <c r="C739" i="29"/>
  <c r="D738" i="29"/>
  <c r="C738" i="29"/>
  <c r="D737" i="29"/>
  <c r="C737" i="29"/>
  <c r="D736" i="29"/>
  <c r="C736" i="29"/>
  <c r="D735" i="29"/>
  <c r="C735" i="29"/>
  <c r="D734" i="29"/>
  <c r="C734" i="29"/>
  <c r="D733" i="29"/>
  <c r="C733" i="29"/>
  <c r="D732" i="29"/>
  <c r="C732" i="29"/>
  <c r="D731" i="29"/>
  <c r="C731" i="29"/>
  <c r="D730" i="29"/>
  <c r="C730" i="29"/>
  <c r="D729" i="29"/>
  <c r="C729" i="29"/>
  <c r="D728" i="29"/>
  <c r="C728" i="29"/>
  <c r="D727" i="29"/>
  <c r="C727" i="29"/>
  <c r="D726" i="29"/>
  <c r="C726" i="29"/>
  <c r="D725" i="29"/>
  <c r="C725" i="29"/>
  <c r="D724" i="29"/>
  <c r="C724" i="29"/>
  <c r="D723" i="29"/>
  <c r="C723" i="29"/>
  <c r="D722" i="29"/>
  <c r="C722" i="29"/>
  <c r="D721" i="29"/>
  <c r="C721" i="29"/>
  <c r="D720" i="29"/>
  <c r="C720" i="29"/>
  <c r="D719" i="29"/>
  <c r="C719" i="29"/>
  <c r="D718" i="29"/>
  <c r="C718" i="29"/>
  <c r="D717" i="29"/>
  <c r="C717" i="29"/>
  <c r="D716" i="29"/>
  <c r="C716" i="29"/>
  <c r="D715" i="29"/>
  <c r="C715" i="29"/>
  <c r="D714" i="29"/>
  <c r="C714" i="29"/>
  <c r="D713" i="29"/>
  <c r="C713" i="29"/>
  <c r="D712" i="29"/>
  <c r="C712" i="29"/>
  <c r="D711" i="29"/>
  <c r="C711" i="29"/>
  <c r="D710" i="29"/>
  <c r="C710" i="29"/>
  <c r="D709" i="29"/>
  <c r="C709" i="29"/>
  <c r="D708" i="29"/>
  <c r="C708" i="29"/>
  <c r="D707" i="29"/>
  <c r="C707" i="29"/>
  <c r="D706" i="29"/>
  <c r="C706" i="29"/>
  <c r="D705" i="29"/>
  <c r="C705" i="29"/>
  <c r="D704" i="29"/>
  <c r="C704" i="29"/>
  <c r="D703" i="29"/>
  <c r="C703" i="29"/>
  <c r="D702" i="29"/>
  <c r="C702" i="29"/>
  <c r="D701" i="29"/>
  <c r="C701" i="29"/>
  <c r="D700" i="29"/>
  <c r="C700" i="29"/>
  <c r="D699" i="29"/>
  <c r="C699" i="29"/>
  <c r="D698" i="29"/>
  <c r="C698" i="29"/>
  <c r="D697" i="29"/>
  <c r="C697" i="29"/>
  <c r="D696" i="29"/>
  <c r="C696" i="29"/>
  <c r="D695" i="29"/>
  <c r="C695" i="29"/>
  <c r="D694" i="29"/>
  <c r="C694" i="29"/>
  <c r="D693" i="29"/>
  <c r="C693" i="29"/>
  <c r="D692" i="29"/>
  <c r="C692" i="29"/>
  <c r="D691" i="29"/>
  <c r="C691" i="29"/>
  <c r="D690" i="29"/>
  <c r="C690" i="29"/>
  <c r="D689" i="29"/>
  <c r="C689" i="29"/>
  <c r="D688" i="29"/>
  <c r="C688" i="29"/>
  <c r="D687" i="29"/>
  <c r="C687" i="29"/>
  <c r="D686" i="29"/>
  <c r="C686" i="29"/>
  <c r="D685" i="29"/>
  <c r="C685" i="29"/>
  <c r="D684" i="29"/>
  <c r="C684" i="29"/>
  <c r="D683" i="29"/>
  <c r="C683" i="29"/>
  <c r="D682" i="29"/>
  <c r="C682" i="29"/>
  <c r="D681" i="29"/>
  <c r="C681" i="29"/>
  <c r="D680" i="29"/>
  <c r="C680" i="29"/>
  <c r="D679" i="29"/>
  <c r="C679" i="29"/>
  <c r="D678" i="29"/>
  <c r="C678" i="29"/>
  <c r="D677" i="29"/>
  <c r="C677" i="29"/>
  <c r="D676" i="29"/>
  <c r="C676" i="29"/>
  <c r="D675" i="29"/>
  <c r="C675" i="29"/>
  <c r="D674" i="29"/>
  <c r="C674" i="29"/>
  <c r="D673" i="29"/>
  <c r="C673" i="29"/>
  <c r="D672" i="29"/>
  <c r="C672" i="29"/>
  <c r="D671" i="29"/>
  <c r="C671" i="29"/>
  <c r="D670" i="29"/>
  <c r="C670" i="29"/>
  <c r="D669" i="29"/>
  <c r="C669" i="29"/>
  <c r="D668" i="29"/>
  <c r="C668" i="29"/>
  <c r="D667" i="29"/>
  <c r="C667" i="29"/>
  <c r="D666" i="29"/>
  <c r="C666" i="29"/>
  <c r="D665" i="29"/>
  <c r="C665" i="29"/>
  <c r="D664" i="29"/>
  <c r="C664" i="29"/>
  <c r="D663" i="29"/>
  <c r="C663" i="29"/>
  <c r="D662" i="29"/>
  <c r="C662" i="29"/>
  <c r="D661" i="29"/>
  <c r="C661" i="29"/>
  <c r="D660" i="29"/>
  <c r="C660" i="29"/>
  <c r="D659" i="29"/>
  <c r="C659" i="29"/>
  <c r="D658" i="29"/>
  <c r="C658" i="29"/>
  <c r="D657" i="29"/>
  <c r="C657" i="29"/>
  <c r="D656" i="29"/>
  <c r="C656" i="29"/>
  <c r="D655" i="29"/>
  <c r="C655" i="29"/>
  <c r="D654" i="29"/>
  <c r="C654" i="29"/>
  <c r="D653" i="29"/>
  <c r="C653" i="29"/>
  <c r="D652" i="29"/>
  <c r="C652" i="29"/>
  <c r="D651" i="29"/>
  <c r="C651" i="29"/>
  <c r="D650" i="29"/>
  <c r="C650" i="29"/>
  <c r="D649" i="29"/>
  <c r="C649" i="29"/>
  <c r="D648" i="29"/>
  <c r="C648" i="29"/>
  <c r="D647" i="29"/>
  <c r="C647" i="29"/>
  <c r="D646" i="29"/>
  <c r="C646" i="29"/>
  <c r="D645" i="29"/>
  <c r="C645" i="29"/>
  <c r="D644" i="29"/>
  <c r="C644" i="29"/>
  <c r="D643" i="29"/>
  <c r="C643" i="29"/>
  <c r="D642" i="29"/>
  <c r="C642" i="29"/>
  <c r="D641" i="29"/>
  <c r="C641" i="29"/>
  <c r="D640" i="29"/>
  <c r="C640" i="29"/>
  <c r="D639" i="29"/>
  <c r="C639" i="29"/>
  <c r="D638" i="29"/>
  <c r="C638" i="29"/>
  <c r="D637" i="29"/>
  <c r="C637" i="29"/>
  <c r="D636" i="29"/>
  <c r="C636" i="29"/>
  <c r="D635" i="29"/>
  <c r="C635" i="29"/>
  <c r="D634" i="29"/>
  <c r="C634" i="29"/>
  <c r="D633" i="29"/>
  <c r="C633" i="29"/>
  <c r="D632" i="29"/>
  <c r="C632" i="29"/>
  <c r="D631" i="29"/>
  <c r="C631" i="29"/>
  <c r="D630" i="29"/>
  <c r="C630" i="29"/>
  <c r="D629" i="29"/>
  <c r="C629" i="29"/>
  <c r="D628" i="29"/>
  <c r="C628" i="29"/>
  <c r="D627" i="29"/>
  <c r="C627" i="29"/>
  <c r="D626" i="29"/>
  <c r="C626" i="29"/>
  <c r="D625" i="29"/>
  <c r="C625" i="29"/>
  <c r="D624" i="29"/>
  <c r="C624" i="29"/>
  <c r="D623" i="29"/>
  <c r="C623" i="29"/>
  <c r="D622" i="29"/>
  <c r="C622" i="29"/>
  <c r="D621" i="29"/>
  <c r="C621" i="29"/>
  <c r="D620" i="29"/>
  <c r="C620" i="29"/>
  <c r="D619" i="29"/>
  <c r="C619" i="29"/>
  <c r="D618" i="29"/>
  <c r="C618" i="29"/>
  <c r="D617" i="29"/>
  <c r="C617" i="29"/>
  <c r="D616" i="29"/>
  <c r="C616" i="29"/>
  <c r="D615" i="29"/>
  <c r="C615" i="29"/>
  <c r="D614" i="29"/>
  <c r="C614" i="29"/>
  <c r="D613" i="29"/>
  <c r="C613" i="29"/>
  <c r="D612" i="29"/>
  <c r="C612" i="29"/>
  <c r="D611" i="29"/>
  <c r="C611" i="29"/>
  <c r="D610" i="29"/>
  <c r="C610" i="29"/>
  <c r="D609" i="29"/>
  <c r="C609" i="29"/>
  <c r="D608" i="29"/>
  <c r="C608" i="29"/>
  <c r="D607" i="29"/>
  <c r="C607" i="29"/>
  <c r="D606" i="29"/>
  <c r="C606" i="29"/>
  <c r="D605" i="29"/>
  <c r="C605" i="29"/>
  <c r="D604" i="29"/>
  <c r="C604" i="29"/>
  <c r="D603" i="29"/>
  <c r="C603" i="29"/>
  <c r="D602" i="29"/>
  <c r="C602" i="29"/>
  <c r="D601" i="29"/>
  <c r="C601" i="29"/>
  <c r="D600" i="29"/>
  <c r="C600" i="29"/>
  <c r="D599" i="29"/>
  <c r="C599" i="29"/>
  <c r="D598" i="29"/>
  <c r="C598" i="29"/>
  <c r="D597" i="29"/>
  <c r="C597" i="29"/>
  <c r="D596" i="29"/>
  <c r="C596" i="29"/>
  <c r="D595" i="29"/>
  <c r="C595" i="29"/>
  <c r="D594" i="29"/>
  <c r="C594" i="29"/>
  <c r="D593" i="29"/>
  <c r="C593" i="29"/>
  <c r="D592" i="29"/>
  <c r="C592" i="29"/>
  <c r="D591" i="29"/>
  <c r="C591" i="29"/>
  <c r="D590" i="29"/>
  <c r="C590" i="29"/>
  <c r="D589" i="29"/>
  <c r="C589" i="29"/>
  <c r="D588" i="29"/>
  <c r="C588" i="29"/>
  <c r="D587" i="29"/>
  <c r="C587" i="29"/>
  <c r="D586" i="29"/>
  <c r="C586" i="29"/>
  <c r="D585" i="29"/>
  <c r="C585" i="29"/>
  <c r="D584" i="29"/>
  <c r="C584" i="29"/>
  <c r="D583" i="29"/>
  <c r="C583" i="29"/>
  <c r="D582" i="29"/>
  <c r="C582" i="29"/>
  <c r="D581" i="29"/>
  <c r="C581" i="29"/>
  <c r="D580" i="29"/>
  <c r="C580" i="29"/>
  <c r="D579" i="29"/>
  <c r="C579" i="29"/>
  <c r="D578" i="29"/>
  <c r="C578" i="29"/>
  <c r="D577" i="29"/>
  <c r="C577" i="29"/>
  <c r="D576" i="29"/>
  <c r="C576" i="29"/>
  <c r="D575" i="29"/>
  <c r="C575" i="29"/>
  <c r="D574" i="29"/>
  <c r="C574" i="29"/>
  <c r="D573" i="29"/>
  <c r="C573" i="29"/>
  <c r="D572" i="29"/>
  <c r="C572" i="29"/>
  <c r="D571" i="29"/>
  <c r="C571" i="29"/>
  <c r="D570" i="29"/>
  <c r="C570" i="29"/>
  <c r="D569" i="29"/>
  <c r="C569" i="29"/>
  <c r="D568" i="29"/>
  <c r="C568" i="29"/>
  <c r="D567" i="29"/>
  <c r="C567" i="29"/>
  <c r="D566" i="29"/>
  <c r="C566" i="29"/>
  <c r="D565" i="29"/>
  <c r="C565" i="29"/>
  <c r="D564" i="29"/>
  <c r="C564" i="29"/>
  <c r="D563" i="29"/>
  <c r="C563" i="29"/>
  <c r="D562" i="29"/>
  <c r="C562" i="29"/>
  <c r="D561" i="29"/>
  <c r="C561" i="29"/>
  <c r="D560" i="29"/>
  <c r="C560" i="29"/>
  <c r="D559" i="29"/>
  <c r="C559" i="29"/>
  <c r="D558" i="29"/>
  <c r="C558" i="29"/>
  <c r="D557" i="29"/>
  <c r="C557" i="29"/>
  <c r="D556" i="29"/>
  <c r="C556" i="29"/>
  <c r="D555" i="29"/>
  <c r="C555" i="29"/>
  <c r="D554" i="29"/>
  <c r="C554" i="29"/>
  <c r="D553" i="29"/>
  <c r="C553" i="29"/>
  <c r="D552" i="29"/>
  <c r="C552" i="29"/>
  <c r="D551" i="29"/>
  <c r="C551" i="29"/>
  <c r="D550" i="29"/>
  <c r="C550" i="29"/>
  <c r="D549" i="29"/>
  <c r="C549" i="29"/>
  <c r="D548" i="29"/>
  <c r="C548" i="29"/>
  <c r="D547" i="29"/>
  <c r="C547" i="29"/>
  <c r="D546" i="29"/>
  <c r="C546" i="29"/>
  <c r="D545" i="29"/>
  <c r="C545" i="29"/>
  <c r="D544" i="29"/>
  <c r="C544" i="29"/>
  <c r="D543" i="29"/>
  <c r="C543" i="29"/>
  <c r="D542" i="29"/>
  <c r="C542" i="29"/>
  <c r="D541" i="29"/>
  <c r="C541" i="29"/>
  <c r="D540" i="29"/>
  <c r="C540" i="29"/>
  <c r="D539" i="29"/>
  <c r="C539" i="29"/>
  <c r="D538" i="29"/>
  <c r="C538" i="29"/>
  <c r="D537" i="29"/>
  <c r="C537" i="29"/>
  <c r="D536" i="29"/>
  <c r="C536" i="29"/>
  <c r="D535" i="29"/>
  <c r="C535" i="29"/>
  <c r="D534" i="29"/>
  <c r="C534" i="29"/>
  <c r="D533" i="29"/>
  <c r="C533" i="29"/>
  <c r="D532" i="29"/>
  <c r="C532" i="29"/>
  <c r="D531" i="29"/>
  <c r="C531" i="29"/>
  <c r="D530" i="29"/>
  <c r="C530" i="29"/>
  <c r="D529" i="29"/>
  <c r="C529" i="29"/>
  <c r="D528" i="29"/>
  <c r="C528" i="29"/>
  <c r="D527" i="29"/>
  <c r="C527" i="29"/>
  <c r="D526" i="29"/>
  <c r="C526" i="29"/>
  <c r="D525" i="29"/>
  <c r="C525" i="29"/>
  <c r="D524" i="29"/>
  <c r="C524" i="29"/>
  <c r="D523" i="29"/>
  <c r="C523" i="29"/>
  <c r="D522" i="29"/>
  <c r="C522" i="29"/>
  <c r="D521" i="29"/>
  <c r="C521" i="29"/>
  <c r="D520" i="29"/>
  <c r="C520" i="29"/>
  <c r="D519" i="29"/>
  <c r="C519" i="29"/>
  <c r="D518" i="29"/>
  <c r="C518" i="29"/>
  <c r="D517" i="29"/>
  <c r="C517" i="29"/>
  <c r="D516" i="29"/>
  <c r="C516" i="29"/>
  <c r="D515" i="29"/>
  <c r="C515" i="29"/>
  <c r="D514" i="29"/>
  <c r="C514" i="29"/>
  <c r="D513" i="29"/>
  <c r="C513" i="29"/>
  <c r="D512" i="29"/>
  <c r="C512" i="29"/>
  <c r="D511" i="29"/>
  <c r="C511" i="29"/>
  <c r="D510" i="29"/>
  <c r="C510" i="29"/>
  <c r="D509" i="29"/>
  <c r="C509" i="29"/>
  <c r="D508" i="29"/>
  <c r="C508" i="29"/>
  <c r="D507" i="29"/>
  <c r="C507" i="29"/>
  <c r="D506" i="29"/>
  <c r="C506" i="29"/>
  <c r="D505" i="29"/>
  <c r="C505" i="29"/>
  <c r="D504" i="29"/>
  <c r="C504" i="29"/>
  <c r="D503" i="29"/>
  <c r="C503" i="29"/>
  <c r="D502" i="29"/>
  <c r="C502" i="29"/>
  <c r="D501" i="29"/>
  <c r="C501" i="29"/>
  <c r="D500" i="29"/>
  <c r="C500" i="29"/>
  <c r="D499" i="29"/>
  <c r="C499" i="29"/>
  <c r="D498" i="29"/>
  <c r="C498" i="29"/>
  <c r="D497" i="29"/>
  <c r="C497" i="29"/>
  <c r="D496" i="29"/>
  <c r="C496" i="29"/>
  <c r="D495" i="29"/>
  <c r="C495" i="29"/>
  <c r="D494" i="29"/>
  <c r="C494" i="29"/>
  <c r="D493" i="29"/>
  <c r="C493" i="29"/>
  <c r="D492" i="29"/>
  <c r="C492" i="29"/>
  <c r="D491" i="29"/>
  <c r="C491" i="29"/>
  <c r="D490" i="29"/>
  <c r="C490" i="29"/>
  <c r="D489" i="29"/>
  <c r="C489" i="29"/>
  <c r="D488" i="29"/>
  <c r="C488" i="29"/>
  <c r="D487" i="29"/>
  <c r="C487" i="29"/>
  <c r="D486" i="29"/>
  <c r="C486" i="29"/>
  <c r="D485" i="29"/>
  <c r="C485" i="29"/>
  <c r="D484" i="29"/>
  <c r="C484" i="29"/>
  <c r="D483" i="29"/>
  <c r="C483" i="29"/>
  <c r="D482" i="29"/>
  <c r="C482" i="29"/>
  <c r="D481" i="29"/>
  <c r="C481" i="29"/>
  <c r="D480" i="29"/>
  <c r="C480" i="29"/>
  <c r="D479" i="29"/>
  <c r="C479" i="29"/>
  <c r="D478" i="29"/>
  <c r="C478" i="29"/>
  <c r="D477" i="29"/>
  <c r="C477" i="29"/>
  <c r="D476" i="29"/>
  <c r="C476" i="29"/>
  <c r="D475" i="29"/>
  <c r="C475" i="29"/>
  <c r="D474" i="29"/>
  <c r="C474" i="29"/>
  <c r="D473" i="29"/>
  <c r="C473" i="29"/>
  <c r="D472" i="29"/>
  <c r="C472" i="29"/>
  <c r="D471" i="29"/>
  <c r="C471" i="29"/>
  <c r="D470" i="29"/>
  <c r="C470" i="29"/>
  <c r="D469" i="29"/>
  <c r="C469" i="29"/>
  <c r="D468" i="29"/>
  <c r="C468" i="29"/>
  <c r="D467" i="29"/>
  <c r="C467" i="29"/>
  <c r="D466" i="29"/>
  <c r="C466" i="29"/>
  <c r="D465" i="29"/>
  <c r="C465" i="29"/>
  <c r="D464" i="29"/>
  <c r="C464" i="29"/>
  <c r="D463" i="29"/>
  <c r="C463" i="29"/>
  <c r="D462" i="29"/>
  <c r="C462" i="29"/>
  <c r="D461" i="29"/>
  <c r="C461" i="29"/>
  <c r="D460" i="29"/>
  <c r="C460" i="29"/>
  <c r="D459" i="29"/>
  <c r="C459" i="29"/>
  <c r="D458" i="29"/>
  <c r="C458" i="29"/>
  <c r="D457" i="29"/>
  <c r="C457" i="29"/>
  <c r="D456" i="29"/>
  <c r="C456" i="29"/>
  <c r="D455" i="29"/>
  <c r="C455" i="29"/>
  <c r="D454" i="29"/>
  <c r="C454" i="29"/>
  <c r="D453" i="29"/>
  <c r="C453" i="29"/>
  <c r="D452" i="29"/>
  <c r="C452" i="29"/>
  <c r="D451" i="29"/>
  <c r="C451" i="29"/>
  <c r="D450" i="29"/>
  <c r="C450" i="29"/>
  <c r="D449" i="29"/>
  <c r="C449" i="29"/>
  <c r="D448" i="29"/>
  <c r="C448" i="29"/>
  <c r="D447" i="29"/>
  <c r="C447" i="29"/>
  <c r="D446" i="29"/>
  <c r="C446" i="29"/>
  <c r="D445" i="29"/>
  <c r="C445" i="29"/>
  <c r="D444" i="29"/>
  <c r="C444" i="29"/>
  <c r="D443" i="29"/>
  <c r="C443" i="29"/>
  <c r="D442" i="29"/>
  <c r="C442" i="29"/>
  <c r="D441" i="29"/>
  <c r="C441" i="29"/>
  <c r="D440" i="29"/>
  <c r="C440" i="29"/>
  <c r="D439" i="29"/>
  <c r="C439" i="29"/>
  <c r="D438" i="29"/>
  <c r="C438" i="29"/>
  <c r="D437" i="29"/>
  <c r="C437" i="29"/>
  <c r="D436" i="29"/>
  <c r="C436" i="29"/>
  <c r="D435" i="29"/>
  <c r="C435" i="29"/>
  <c r="D434" i="29"/>
  <c r="C434" i="29"/>
  <c r="D433" i="29"/>
  <c r="C433" i="29"/>
  <c r="D432" i="29"/>
  <c r="C432" i="29"/>
  <c r="D431" i="29"/>
  <c r="C431" i="29"/>
  <c r="D430" i="29"/>
  <c r="C430" i="29"/>
  <c r="D429" i="29"/>
  <c r="C429" i="29"/>
  <c r="D428" i="29"/>
  <c r="C428" i="29"/>
  <c r="D427" i="29"/>
  <c r="C427" i="29"/>
  <c r="D426" i="29"/>
  <c r="C426" i="29"/>
  <c r="D425" i="29"/>
  <c r="C425" i="29"/>
  <c r="D424" i="29"/>
  <c r="C424" i="29"/>
  <c r="D423" i="29"/>
  <c r="C423" i="29"/>
  <c r="D422" i="29"/>
  <c r="C422" i="29"/>
  <c r="D421" i="29"/>
  <c r="C421" i="29"/>
  <c r="D420" i="29"/>
  <c r="C420" i="29"/>
  <c r="D419" i="29"/>
  <c r="C419" i="29"/>
  <c r="D418" i="29"/>
  <c r="C418" i="29"/>
  <c r="D417" i="29"/>
  <c r="C417" i="29"/>
  <c r="D416" i="29"/>
  <c r="C416" i="29"/>
  <c r="D415" i="29"/>
  <c r="C415" i="29"/>
  <c r="D414" i="29"/>
  <c r="C414" i="29"/>
  <c r="D413" i="29"/>
  <c r="C413" i="29"/>
  <c r="D412" i="29"/>
  <c r="C412" i="29"/>
  <c r="D411" i="29"/>
  <c r="C411" i="29"/>
  <c r="D410" i="29"/>
  <c r="C410" i="29"/>
  <c r="D409" i="29"/>
  <c r="C409" i="29"/>
  <c r="D408" i="29"/>
  <c r="C408" i="29"/>
  <c r="D407" i="29"/>
  <c r="C407" i="29"/>
  <c r="D406" i="29"/>
  <c r="C406" i="29"/>
  <c r="D405" i="29"/>
  <c r="C405" i="29"/>
  <c r="D404" i="29"/>
  <c r="C404" i="29"/>
  <c r="D403" i="29"/>
  <c r="C403" i="29"/>
  <c r="D402" i="29"/>
  <c r="C402" i="29"/>
  <c r="D401" i="29"/>
  <c r="C401" i="29"/>
  <c r="D400" i="29"/>
  <c r="C400" i="29"/>
  <c r="D399" i="29"/>
  <c r="C399" i="29"/>
  <c r="D398" i="29"/>
  <c r="C398" i="29"/>
  <c r="D397" i="29"/>
  <c r="C397" i="29"/>
  <c r="D396" i="29"/>
  <c r="C396" i="29"/>
  <c r="D395" i="29"/>
  <c r="C395" i="29"/>
  <c r="D394" i="29"/>
  <c r="C394" i="29"/>
  <c r="D393" i="29"/>
  <c r="C393" i="29"/>
  <c r="D392" i="29"/>
  <c r="C392" i="29"/>
  <c r="D391" i="29"/>
  <c r="C391" i="29"/>
  <c r="D390" i="29"/>
  <c r="C390" i="29"/>
  <c r="D389" i="29"/>
  <c r="C389" i="29"/>
  <c r="D388" i="29"/>
  <c r="C388" i="29"/>
  <c r="D387" i="29"/>
  <c r="C387" i="29"/>
  <c r="D386" i="29"/>
  <c r="C386" i="29"/>
  <c r="D385" i="29"/>
  <c r="C385" i="29"/>
  <c r="D384" i="29"/>
  <c r="C384" i="29"/>
  <c r="D383" i="29"/>
  <c r="C383" i="29"/>
  <c r="D382" i="29"/>
  <c r="C382" i="29"/>
  <c r="D381" i="29"/>
  <c r="C381" i="29"/>
  <c r="D380" i="29"/>
  <c r="C380" i="29"/>
  <c r="D379" i="29"/>
  <c r="C379" i="29"/>
  <c r="D378" i="29"/>
  <c r="C378" i="29"/>
  <c r="D377" i="29"/>
  <c r="C377" i="29"/>
  <c r="D376" i="29"/>
  <c r="C376" i="29"/>
  <c r="D375" i="29"/>
  <c r="C375" i="29"/>
  <c r="D374" i="29"/>
  <c r="C374" i="29"/>
  <c r="D373" i="29"/>
  <c r="C373" i="29"/>
  <c r="D372" i="29"/>
  <c r="C372" i="29"/>
  <c r="D371" i="29"/>
  <c r="C371" i="29"/>
  <c r="D370" i="29"/>
  <c r="C370" i="29"/>
  <c r="D369" i="29"/>
  <c r="C369" i="29"/>
  <c r="D368" i="29"/>
  <c r="C368" i="29"/>
  <c r="D367" i="29"/>
  <c r="C367" i="29"/>
  <c r="D366" i="29"/>
  <c r="C366" i="29"/>
  <c r="D365" i="29"/>
  <c r="C365" i="29"/>
  <c r="D364" i="29"/>
  <c r="C364" i="29"/>
  <c r="D363" i="29"/>
  <c r="C363" i="29"/>
  <c r="D362" i="29"/>
  <c r="C362" i="29"/>
  <c r="D361" i="29"/>
  <c r="C361" i="29"/>
  <c r="D360" i="29"/>
  <c r="C360" i="29"/>
  <c r="D359" i="29"/>
  <c r="C359" i="29"/>
  <c r="D358" i="29"/>
  <c r="C358" i="29"/>
  <c r="D357" i="29"/>
  <c r="C357" i="29"/>
  <c r="D356" i="29"/>
  <c r="C356" i="29"/>
  <c r="D355" i="29"/>
  <c r="C355" i="29"/>
  <c r="D354" i="29"/>
  <c r="C354" i="29"/>
  <c r="D353" i="29"/>
  <c r="C353" i="29"/>
  <c r="D352" i="29"/>
  <c r="C352" i="29"/>
  <c r="D351" i="29"/>
  <c r="C351" i="29"/>
  <c r="D350" i="29"/>
  <c r="C350" i="29"/>
  <c r="D349" i="29"/>
  <c r="C349" i="29"/>
  <c r="D348" i="29"/>
  <c r="C348" i="29"/>
  <c r="D347" i="29"/>
  <c r="C347" i="29"/>
  <c r="D346" i="29"/>
  <c r="C346" i="29"/>
  <c r="D345" i="29"/>
  <c r="C345" i="29"/>
  <c r="D344" i="29"/>
  <c r="C344" i="29"/>
  <c r="D343" i="29"/>
  <c r="C343" i="29"/>
  <c r="D342" i="29"/>
  <c r="C342" i="29"/>
  <c r="D341" i="29"/>
  <c r="C341" i="29"/>
  <c r="D340" i="29"/>
  <c r="C340" i="29"/>
  <c r="D339" i="29"/>
  <c r="C339" i="29"/>
  <c r="D338" i="29"/>
  <c r="C338" i="29"/>
  <c r="D337" i="29"/>
  <c r="C337" i="29"/>
  <c r="D336" i="29"/>
  <c r="C336" i="29"/>
  <c r="D335" i="29"/>
  <c r="C335" i="29"/>
  <c r="D334" i="29"/>
  <c r="C334" i="29"/>
  <c r="D333" i="29"/>
  <c r="C333" i="29"/>
  <c r="D332" i="29"/>
  <c r="C332" i="29"/>
  <c r="D331" i="29"/>
  <c r="C331" i="29"/>
  <c r="D330" i="29"/>
  <c r="C330" i="29"/>
  <c r="D329" i="29"/>
  <c r="C329" i="29"/>
  <c r="D328" i="29"/>
  <c r="C328" i="29"/>
  <c r="D327" i="29"/>
  <c r="C327" i="29"/>
  <c r="D326" i="29"/>
  <c r="C326" i="29"/>
  <c r="D325" i="29"/>
  <c r="C325" i="29"/>
  <c r="D324" i="29"/>
  <c r="C324" i="29"/>
  <c r="D323" i="29"/>
  <c r="C323" i="29"/>
  <c r="D322" i="29"/>
  <c r="C322" i="29"/>
  <c r="D321" i="29"/>
  <c r="C321" i="29"/>
  <c r="D320" i="29"/>
  <c r="C320" i="29"/>
  <c r="D319" i="29"/>
  <c r="C319" i="29"/>
  <c r="D318" i="29"/>
  <c r="C318" i="29"/>
  <c r="D317" i="29"/>
  <c r="C317" i="29"/>
  <c r="D316" i="29"/>
  <c r="C316" i="29"/>
  <c r="D315" i="29"/>
  <c r="C315" i="29"/>
  <c r="D314" i="29"/>
  <c r="C314" i="29"/>
  <c r="D313" i="29"/>
  <c r="C313" i="29"/>
  <c r="D312" i="29"/>
  <c r="C312" i="29"/>
  <c r="D311" i="29"/>
  <c r="C311" i="29"/>
  <c r="D310" i="29"/>
  <c r="C310" i="29"/>
  <c r="D309" i="29"/>
  <c r="C309" i="29"/>
  <c r="D308" i="29"/>
  <c r="C308" i="29"/>
  <c r="D307" i="29"/>
  <c r="C307" i="29"/>
  <c r="D306" i="29"/>
  <c r="C306" i="29"/>
  <c r="D305" i="29"/>
  <c r="C305" i="29"/>
  <c r="D304" i="29"/>
  <c r="C304" i="29"/>
  <c r="D303" i="29"/>
  <c r="C303" i="29"/>
  <c r="D302" i="29"/>
  <c r="C302" i="29"/>
  <c r="D301" i="29"/>
  <c r="C301" i="29"/>
  <c r="D300" i="29"/>
  <c r="C300" i="29"/>
  <c r="D299" i="29"/>
  <c r="C299" i="29"/>
  <c r="D298" i="29"/>
  <c r="C298" i="29"/>
  <c r="D297" i="29"/>
  <c r="C297" i="29"/>
  <c r="D296" i="29"/>
  <c r="C296" i="29"/>
  <c r="D295" i="29"/>
  <c r="C295" i="29"/>
  <c r="D294" i="29"/>
  <c r="C294" i="29"/>
  <c r="D293" i="29"/>
  <c r="C293" i="29"/>
  <c r="D292" i="29"/>
  <c r="C292" i="29"/>
  <c r="D291" i="29"/>
  <c r="C291" i="29"/>
  <c r="D290" i="29"/>
  <c r="C290" i="29"/>
  <c r="D289" i="29"/>
  <c r="C289" i="29"/>
  <c r="D288" i="29"/>
  <c r="C288" i="29"/>
  <c r="D287" i="29"/>
  <c r="C287" i="29"/>
  <c r="D286" i="29"/>
  <c r="C286" i="29"/>
  <c r="D285" i="29"/>
  <c r="C285" i="29"/>
  <c r="D284" i="29"/>
  <c r="C284" i="29"/>
  <c r="D283" i="29"/>
  <c r="C283" i="29"/>
  <c r="D282" i="29"/>
  <c r="C282" i="29"/>
  <c r="D281" i="29"/>
  <c r="C281" i="29"/>
  <c r="D280" i="29"/>
  <c r="C280" i="29"/>
  <c r="D279" i="29"/>
  <c r="C279" i="29"/>
  <c r="D278" i="29"/>
  <c r="C278" i="29"/>
  <c r="D277" i="29"/>
  <c r="C277" i="29"/>
  <c r="D276" i="29"/>
  <c r="C276" i="29"/>
  <c r="D275" i="29"/>
  <c r="C275" i="29"/>
  <c r="D274" i="29"/>
  <c r="C274" i="29"/>
  <c r="D273" i="29"/>
  <c r="C273" i="29"/>
  <c r="D272" i="29"/>
  <c r="C272" i="29"/>
  <c r="D271" i="29"/>
  <c r="C271" i="29"/>
  <c r="D270" i="29"/>
  <c r="C270" i="29"/>
  <c r="D269" i="29"/>
  <c r="C269" i="29"/>
  <c r="D268" i="29"/>
  <c r="C268" i="29"/>
  <c r="D267" i="29"/>
  <c r="C267" i="29"/>
  <c r="D266" i="29"/>
  <c r="C266" i="29"/>
  <c r="D265" i="29"/>
  <c r="C265" i="29"/>
  <c r="D264" i="29"/>
  <c r="C264" i="29"/>
  <c r="D263" i="29"/>
  <c r="C263" i="29"/>
  <c r="D262" i="29"/>
  <c r="C262" i="29"/>
  <c r="D261" i="29"/>
  <c r="C261" i="29"/>
  <c r="D260" i="29"/>
  <c r="C260" i="29"/>
  <c r="D259" i="29"/>
  <c r="C259" i="29"/>
  <c r="D258" i="29"/>
  <c r="C258" i="29"/>
  <c r="D257" i="29"/>
  <c r="C257" i="29"/>
  <c r="D256" i="29"/>
  <c r="C256" i="29"/>
  <c r="D255" i="29"/>
  <c r="C255" i="29"/>
  <c r="D254" i="29"/>
  <c r="C254" i="29"/>
  <c r="D253" i="29"/>
  <c r="C253" i="29"/>
  <c r="D252" i="29"/>
  <c r="C252" i="29"/>
  <c r="D251" i="29"/>
  <c r="C251" i="29"/>
  <c r="D250" i="29"/>
  <c r="C250" i="29"/>
  <c r="D249" i="29"/>
  <c r="C249" i="29"/>
  <c r="D248" i="29"/>
  <c r="C248" i="29"/>
  <c r="D247" i="29"/>
  <c r="C247" i="29"/>
  <c r="D246" i="29"/>
  <c r="C246" i="29"/>
  <c r="D245" i="29"/>
  <c r="C245" i="29"/>
  <c r="D244" i="29"/>
  <c r="C244" i="29"/>
  <c r="D243" i="29"/>
  <c r="C243" i="29"/>
  <c r="D242" i="29"/>
  <c r="C242" i="29"/>
  <c r="D241" i="29"/>
  <c r="C241" i="29"/>
  <c r="D240" i="29"/>
  <c r="C240" i="29"/>
  <c r="D239" i="29"/>
  <c r="C239" i="29"/>
  <c r="D238" i="29"/>
  <c r="C238" i="29"/>
  <c r="D237" i="29"/>
  <c r="C237" i="29"/>
  <c r="D236" i="29"/>
  <c r="C236" i="29"/>
  <c r="D235" i="29"/>
  <c r="C235" i="29"/>
  <c r="D234" i="29"/>
  <c r="C234" i="29"/>
  <c r="D233" i="29"/>
  <c r="C233" i="29"/>
  <c r="D232" i="29"/>
  <c r="C232" i="29"/>
  <c r="D231" i="29"/>
  <c r="C231" i="29"/>
  <c r="D230" i="29"/>
  <c r="C230" i="29"/>
  <c r="D229" i="29"/>
  <c r="C229" i="29"/>
  <c r="D228" i="29"/>
  <c r="C228" i="29"/>
  <c r="D227" i="29"/>
  <c r="C227" i="29"/>
  <c r="D226" i="29"/>
  <c r="C226" i="29"/>
  <c r="D225" i="29"/>
  <c r="C225" i="29"/>
  <c r="D224" i="29"/>
  <c r="C224" i="29"/>
  <c r="D223" i="29"/>
  <c r="C223" i="29"/>
  <c r="D222" i="29"/>
  <c r="C222" i="29"/>
  <c r="D221" i="29"/>
  <c r="C221" i="29"/>
  <c r="D220" i="29"/>
  <c r="C220" i="29"/>
  <c r="D219" i="29"/>
  <c r="C219" i="29"/>
  <c r="D218" i="29"/>
  <c r="C218" i="29"/>
  <c r="D217" i="29"/>
  <c r="C217" i="29"/>
  <c r="D216" i="29"/>
  <c r="C216" i="29"/>
  <c r="D215" i="29"/>
  <c r="C215" i="29"/>
  <c r="D214" i="29"/>
  <c r="C214" i="29"/>
  <c r="D213" i="29"/>
  <c r="C213" i="29"/>
  <c r="D212" i="29"/>
  <c r="C212" i="29"/>
  <c r="D211" i="29"/>
  <c r="C211" i="29"/>
  <c r="D210" i="29"/>
  <c r="C210" i="29"/>
  <c r="D209" i="29"/>
  <c r="C209" i="29"/>
  <c r="D208" i="29"/>
  <c r="C208" i="29"/>
  <c r="D207" i="29"/>
  <c r="C207" i="29"/>
  <c r="D206" i="29"/>
  <c r="C206" i="29"/>
  <c r="D205" i="29"/>
  <c r="C205" i="29"/>
  <c r="D204" i="29"/>
  <c r="C204" i="29"/>
  <c r="D203" i="29"/>
  <c r="C203" i="29"/>
  <c r="D202" i="29"/>
  <c r="C202" i="29"/>
  <c r="D201" i="29"/>
  <c r="C201" i="29"/>
  <c r="D200" i="29"/>
  <c r="C200" i="29"/>
  <c r="D199" i="29"/>
  <c r="C199" i="29"/>
  <c r="D198" i="29"/>
  <c r="C198" i="29"/>
  <c r="D197" i="29"/>
  <c r="C197" i="29"/>
  <c r="D196" i="29"/>
  <c r="C196" i="29"/>
  <c r="D195" i="29"/>
  <c r="C195" i="29"/>
  <c r="D194" i="29"/>
  <c r="C194" i="29"/>
  <c r="D193" i="29"/>
  <c r="C193" i="29"/>
  <c r="D192" i="29"/>
  <c r="C192" i="29"/>
  <c r="D191" i="29"/>
  <c r="C191" i="29"/>
  <c r="D190" i="29"/>
  <c r="C190" i="29"/>
  <c r="D189" i="29"/>
  <c r="C189" i="29"/>
  <c r="D188" i="29"/>
  <c r="C188" i="29"/>
  <c r="D187" i="29"/>
  <c r="C187" i="29"/>
  <c r="D186" i="29"/>
  <c r="C186" i="29"/>
  <c r="D185" i="29"/>
  <c r="C185" i="29"/>
  <c r="D184" i="29"/>
  <c r="C184" i="29"/>
  <c r="D183" i="29"/>
  <c r="C183" i="29"/>
  <c r="D182" i="29"/>
  <c r="C182" i="29"/>
  <c r="D181" i="29"/>
  <c r="C181" i="29"/>
  <c r="D180" i="29"/>
  <c r="C180" i="29"/>
  <c r="D179" i="29"/>
  <c r="C179" i="29"/>
  <c r="D178" i="29"/>
  <c r="C178" i="29"/>
  <c r="D177" i="29"/>
  <c r="C177" i="29"/>
  <c r="D176" i="29"/>
  <c r="C176" i="29"/>
  <c r="D175" i="29"/>
  <c r="C175" i="29"/>
  <c r="D174" i="29"/>
  <c r="C174" i="29"/>
  <c r="D173" i="29"/>
  <c r="C173" i="29"/>
  <c r="D172" i="29"/>
  <c r="C172" i="29"/>
  <c r="D171" i="29"/>
  <c r="C171" i="29"/>
  <c r="D170" i="29"/>
  <c r="C170" i="29"/>
  <c r="D169" i="29"/>
  <c r="C169" i="29"/>
  <c r="D168" i="29"/>
  <c r="C168" i="29"/>
  <c r="D167" i="29"/>
  <c r="C167" i="29"/>
  <c r="D166" i="29"/>
  <c r="C166" i="29"/>
  <c r="D165" i="29"/>
  <c r="C165" i="29"/>
  <c r="D164" i="29"/>
  <c r="C164" i="29"/>
  <c r="D163" i="29"/>
  <c r="C163" i="29"/>
  <c r="D162" i="29"/>
  <c r="C162" i="29"/>
  <c r="D161" i="29"/>
  <c r="C161" i="29"/>
  <c r="D160" i="29"/>
  <c r="C160" i="29"/>
  <c r="D159" i="29"/>
  <c r="C159" i="29"/>
  <c r="D158" i="29"/>
  <c r="C158" i="29"/>
  <c r="D157" i="29"/>
  <c r="C157" i="29"/>
  <c r="D156" i="29"/>
  <c r="C156" i="29"/>
  <c r="D155" i="29"/>
  <c r="C155" i="29"/>
  <c r="D154" i="29"/>
  <c r="C154" i="29"/>
  <c r="D153" i="29"/>
  <c r="C153" i="29"/>
  <c r="D152" i="29"/>
  <c r="C152" i="29"/>
  <c r="D151" i="29"/>
  <c r="C151" i="29"/>
  <c r="D150" i="29"/>
  <c r="C150" i="29"/>
  <c r="D149" i="29"/>
  <c r="C149" i="29"/>
  <c r="D148" i="29"/>
  <c r="C148" i="29"/>
  <c r="D147" i="29"/>
  <c r="C147" i="29"/>
  <c r="D146" i="29"/>
  <c r="C146" i="29"/>
  <c r="D145" i="29"/>
  <c r="C145" i="29"/>
  <c r="D144" i="29"/>
  <c r="C144" i="29"/>
  <c r="D143" i="29"/>
  <c r="C143" i="29"/>
  <c r="D142" i="29"/>
  <c r="C142" i="29"/>
  <c r="D141" i="29"/>
  <c r="C141" i="29"/>
  <c r="D140" i="29"/>
  <c r="C140" i="29"/>
  <c r="D139" i="29"/>
  <c r="C139" i="29"/>
  <c r="D138" i="29"/>
  <c r="C138" i="29"/>
  <c r="D137" i="29"/>
  <c r="C137" i="29"/>
  <c r="D136" i="29"/>
  <c r="C136" i="29"/>
  <c r="D135" i="29"/>
  <c r="C135" i="29"/>
  <c r="D134" i="29"/>
  <c r="C134" i="29"/>
  <c r="D133" i="29"/>
  <c r="C133" i="29"/>
  <c r="D132" i="29"/>
  <c r="C132" i="29"/>
  <c r="D131" i="29"/>
  <c r="C131" i="29"/>
  <c r="D130" i="29"/>
  <c r="C130" i="29"/>
  <c r="D129" i="29"/>
  <c r="C129" i="29"/>
  <c r="D128" i="29"/>
  <c r="C128" i="29"/>
  <c r="D127" i="29"/>
  <c r="C127" i="29"/>
  <c r="D126" i="29"/>
  <c r="C126" i="29"/>
  <c r="D125" i="29"/>
  <c r="C125" i="29"/>
  <c r="D124" i="29"/>
  <c r="C124" i="29"/>
  <c r="D123" i="29"/>
  <c r="C123" i="29"/>
  <c r="D122" i="29"/>
  <c r="C122" i="29"/>
  <c r="D121" i="29"/>
  <c r="C121" i="29"/>
  <c r="D120" i="29"/>
  <c r="C120" i="29"/>
  <c r="D119" i="29"/>
  <c r="C119" i="29"/>
  <c r="D118" i="29"/>
  <c r="C118" i="29"/>
  <c r="D117" i="29"/>
  <c r="C117" i="29"/>
  <c r="D116" i="29"/>
  <c r="C116" i="29"/>
  <c r="D115" i="29"/>
  <c r="C115" i="29"/>
  <c r="D114" i="29"/>
  <c r="C114" i="29"/>
  <c r="D113" i="29"/>
  <c r="C113" i="29"/>
  <c r="D112" i="29"/>
  <c r="C112" i="29"/>
  <c r="D111" i="29"/>
  <c r="C111" i="29"/>
  <c r="D110" i="29"/>
  <c r="C110" i="29"/>
  <c r="D109" i="29"/>
  <c r="C109" i="29"/>
  <c r="D108" i="29"/>
  <c r="C108" i="29"/>
  <c r="D107" i="29"/>
  <c r="C107" i="29"/>
  <c r="D106" i="29"/>
  <c r="C106" i="29"/>
  <c r="D105" i="29"/>
  <c r="C105" i="29"/>
  <c r="D104" i="29"/>
  <c r="C104" i="29"/>
  <c r="D103" i="29"/>
  <c r="C103" i="29"/>
  <c r="D102" i="29"/>
  <c r="C102" i="29"/>
  <c r="D101" i="29"/>
  <c r="C101" i="29"/>
  <c r="D100" i="29"/>
  <c r="C100" i="29"/>
  <c r="D99" i="29"/>
  <c r="C99" i="29"/>
  <c r="D98" i="29"/>
  <c r="C98" i="29"/>
  <c r="D97" i="29"/>
  <c r="C97" i="29"/>
  <c r="D96" i="29"/>
  <c r="C96" i="29"/>
  <c r="D95" i="29"/>
  <c r="C95" i="29"/>
  <c r="D94" i="29"/>
  <c r="C94" i="29"/>
  <c r="D93" i="29"/>
  <c r="C93" i="29"/>
  <c r="D92" i="29"/>
  <c r="C92" i="29"/>
  <c r="D91" i="29"/>
  <c r="C91" i="29"/>
  <c r="D90" i="29"/>
  <c r="C90" i="29"/>
  <c r="D89" i="29"/>
  <c r="C89" i="29"/>
  <c r="D88" i="29"/>
  <c r="C88" i="29"/>
  <c r="D87" i="29"/>
  <c r="C87" i="29"/>
  <c r="D86" i="29"/>
  <c r="C86" i="29"/>
  <c r="D85" i="29"/>
  <c r="C85" i="29"/>
  <c r="D84" i="29"/>
  <c r="C84" i="29"/>
  <c r="D83" i="29"/>
  <c r="C83" i="29"/>
  <c r="D82" i="29"/>
  <c r="C82" i="29"/>
  <c r="D81" i="29"/>
  <c r="C81" i="29"/>
  <c r="D80" i="29"/>
  <c r="C80" i="29"/>
  <c r="D79" i="29"/>
  <c r="C79" i="29"/>
  <c r="D78" i="29"/>
  <c r="C78" i="29"/>
  <c r="D77" i="29"/>
  <c r="C77" i="29"/>
  <c r="D76" i="29"/>
  <c r="C76" i="29"/>
  <c r="D75" i="29"/>
  <c r="C75" i="29"/>
  <c r="D74" i="29"/>
  <c r="C74" i="29"/>
  <c r="D73" i="29"/>
  <c r="C73" i="29"/>
  <c r="D72" i="29"/>
  <c r="C72" i="29"/>
  <c r="D71" i="29"/>
  <c r="C71" i="29"/>
  <c r="D70" i="29"/>
  <c r="C70" i="29"/>
  <c r="D69" i="29"/>
  <c r="C69" i="29"/>
  <c r="D68" i="29"/>
  <c r="C68" i="29"/>
  <c r="D67" i="29"/>
  <c r="C67" i="29"/>
  <c r="D66" i="29"/>
  <c r="C66" i="29"/>
  <c r="D65" i="29"/>
  <c r="C65" i="29"/>
  <c r="D64" i="29"/>
  <c r="C64" i="29"/>
  <c r="D63" i="29"/>
  <c r="C63" i="29"/>
  <c r="D62" i="29"/>
  <c r="C62" i="29"/>
  <c r="D61" i="29"/>
  <c r="C61" i="29"/>
  <c r="D60" i="29"/>
  <c r="C60" i="29"/>
  <c r="D59" i="29"/>
  <c r="C59" i="29"/>
  <c r="D58" i="29"/>
  <c r="C58" i="29"/>
  <c r="D57" i="29"/>
  <c r="C57" i="29"/>
  <c r="D56" i="29"/>
  <c r="C56" i="29"/>
  <c r="D55" i="29"/>
  <c r="C55" i="29"/>
  <c r="D54" i="29"/>
  <c r="C54" i="29"/>
  <c r="D53" i="29"/>
  <c r="C53" i="29"/>
  <c r="D52" i="29"/>
  <c r="C52" i="29"/>
  <c r="D51" i="29"/>
  <c r="C51" i="29"/>
  <c r="D50" i="29"/>
  <c r="C50" i="29"/>
  <c r="D49" i="29"/>
  <c r="C49" i="29"/>
  <c r="D48" i="29"/>
  <c r="C48" i="29"/>
  <c r="D47" i="29"/>
  <c r="C47" i="29"/>
  <c r="D46" i="29"/>
  <c r="C46" i="29"/>
  <c r="D45" i="29"/>
  <c r="C45" i="29"/>
  <c r="D44" i="29"/>
  <c r="C44" i="29"/>
  <c r="D43" i="29"/>
  <c r="C43" i="29"/>
  <c r="D42" i="29"/>
  <c r="C42" i="29"/>
  <c r="D41" i="29"/>
  <c r="C41" i="29"/>
  <c r="D40" i="29"/>
  <c r="C40" i="29"/>
  <c r="D39" i="29"/>
  <c r="C39" i="29"/>
  <c r="D38" i="29"/>
  <c r="C38" i="29"/>
  <c r="D37" i="29"/>
  <c r="C37" i="29"/>
  <c r="D36" i="29"/>
  <c r="C36" i="29"/>
  <c r="D35" i="29"/>
  <c r="C35" i="29"/>
  <c r="D34" i="29"/>
  <c r="C34" i="29"/>
  <c r="D33" i="29"/>
  <c r="C33" i="29"/>
  <c r="D32" i="29"/>
  <c r="C32" i="29"/>
  <c r="D31" i="29"/>
  <c r="C31" i="29"/>
  <c r="D30" i="29"/>
  <c r="C30" i="29"/>
  <c r="D29" i="29"/>
  <c r="C29" i="29"/>
  <c r="D28" i="29"/>
  <c r="C28" i="29"/>
  <c r="D27" i="29"/>
  <c r="C27" i="29"/>
  <c r="D26" i="29"/>
  <c r="C26" i="29"/>
  <c r="D25" i="29"/>
  <c r="C25" i="29"/>
  <c r="D24" i="29"/>
  <c r="C24" i="29"/>
  <c r="D23" i="29"/>
  <c r="C23" i="29"/>
  <c r="D22" i="29"/>
  <c r="C22" i="29"/>
  <c r="D21" i="29"/>
  <c r="C21" i="29"/>
  <c r="D20" i="29"/>
  <c r="C20" i="29"/>
  <c r="D19" i="29"/>
  <c r="C19" i="29"/>
  <c r="D18" i="29"/>
  <c r="C18" i="29"/>
  <c r="D17" i="29"/>
  <c r="C17" i="29"/>
  <c r="D16" i="29"/>
  <c r="C16" i="29"/>
  <c r="D15" i="29"/>
  <c r="C15" i="29"/>
  <c r="K14" i="29"/>
  <c r="D14" i="29"/>
  <c r="C14" i="29"/>
  <c r="K13" i="29"/>
  <c r="D13" i="29"/>
  <c r="C13" i="29"/>
  <c r="K12" i="29"/>
  <c r="D12" i="29"/>
  <c r="C12" i="29"/>
  <c r="K11" i="29"/>
  <c r="D11" i="29"/>
  <c r="C11" i="29"/>
  <c r="K10" i="29"/>
  <c r="D10" i="29"/>
  <c r="C10" i="29"/>
  <c r="K9" i="29"/>
  <c r="D9" i="29"/>
  <c r="C9" i="29"/>
  <c r="K8" i="29"/>
  <c r="D8" i="29"/>
  <c r="C8" i="29"/>
  <c r="K7" i="29"/>
  <c r="K6" i="29"/>
  <c r="K5" i="29"/>
  <c r="K4" i="29"/>
  <c r="K3" i="29"/>
  <c r="M47" i="21"/>
  <c r="L6" i="29" l="1"/>
  <c r="P11" i="31"/>
  <c r="R11" i="31" s="1"/>
  <c r="P9" i="31"/>
  <c r="R9" i="31" s="1"/>
  <c r="P6" i="31"/>
  <c r="R6" i="31" s="1"/>
  <c r="P12" i="31"/>
  <c r="R12" i="31" s="1"/>
  <c r="P8" i="31"/>
  <c r="R8" i="31" s="1"/>
  <c r="P5" i="31"/>
  <c r="R5" i="31" s="1"/>
  <c r="P13" i="31"/>
  <c r="R13" i="31" s="1"/>
  <c r="L14" i="29"/>
  <c r="L5" i="29"/>
  <c r="L12" i="29"/>
  <c r="L9" i="29"/>
  <c r="L4" i="29"/>
  <c r="L10" i="29"/>
  <c r="L3" i="29"/>
  <c r="L7" i="29"/>
  <c r="L11" i="29"/>
  <c r="L8" i="29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13" i="27"/>
  <c r="C409" i="27"/>
  <c r="C408" i="27"/>
  <c r="C407" i="27"/>
  <c r="C406" i="27"/>
  <c r="C405" i="27"/>
  <c r="C404" i="27"/>
  <c r="C403" i="27"/>
  <c r="C402" i="27"/>
  <c r="C401" i="27"/>
  <c r="C400" i="27"/>
  <c r="C399" i="27"/>
  <c r="C398" i="27"/>
  <c r="C397" i="27"/>
  <c r="C396" i="27"/>
  <c r="C395" i="27"/>
  <c r="C394" i="27"/>
  <c r="C393" i="27"/>
  <c r="C392" i="27"/>
  <c r="C391" i="27"/>
  <c r="C390" i="27"/>
  <c r="C389" i="27"/>
  <c r="C388" i="27"/>
  <c r="C387" i="27"/>
  <c r="C386" i="27"/>
  <c r="C385" i="27"/>
  <c r="C384" i="27"/>
  <c r="C383" i="27"/>
  <c r="C382" i="27"/>
  <c r="C381" i="27"/>
  <c r="C380" i="27"/>
  <c r="C379" i="27"/>
  <c r="C378" i="27"/>
  <c r="C377" i="27"/>
  <c r="C376" i="27"/>
  <c r="C375" i="27"/>
  <c r="C374" i="27"/>
  <c r="C373" i="27"/>
  <c r="C372" i="27"/>
  <c r="C371" i="27"/>
  <c r="C370" i="27"/>
  <c r="C369" i="27"/>
  <c r="C368" i="27"/>
  <c r="C367" i="27"/>
  <c r="C366" i="27"/>
  <c r="C365" i="27"/>
  <c r="C364" i="27"/>
  <c r="C363" i="27"/>
  <c r="C362" i="27"/>
  <c r="C361" i="27"/>
  <c r="C360" i="27"/>
  <c r="C359" i="27"/>
  <c r="C358" i="27"/>
  <c r="C357" i="27"/>
  <c r="C356" i="27"/>
  <c r="C355" i="27"/>
  <c r="C354" i="27"/>
  <c r="C353" i="27"/>
  <c r="C352" i="27"/>
  <c r="C351" i="27"/>
  <c r="C350" i="27"/>
  <c r="C349" i="27"/>
  <c r="C348" i="27"/>
  <c r="C347" i="27"/>
  <c r="C346" i="27"/>
  <c r="C345" i="27"/>
  <c r="C344" i="27"/>
  <c r="C343" i="27"/>
  <c r="C342" i="27"/>
  <c r="C341" i="27"/>
  <c r="C340" i="27"/>
  <c r="C339" i="27"/>
  <c r="C338" i="27"/>
  <c r="C337" i="27"/>
  <c r="C336" i="27"/>
  <c r="C335" i="27"/>
  <c r="C334" i="27"/>
  <c r="C333" i="27"/>
  <c r="C332" i="27"/>
  <c r="C331" i="27"/>
  <c r="C330" i="27"/>
  <c r="C329" i="27"/>
  <c r="C328" i="27"/>
  <c r="C327" i="27"/>
  <c r="C326" i="27"/>
  <c r="C325" i="27"/>
  <c r="C324" i="27"/>
  <c r="C323" i="27"/>
  <c r="C322" i="27"/>
  <c r="C321" i="27"/>
  <c r="C320" i="27"/>
  <c r="C319" i="27"/>
  <c r="C318" i="27"/>
  <c r="C317" i="27"/>
  <c r="C316" i="27"/>
  <c r="C315" i="27"/>
  <c r="C314" i="27"/>
  <c r="C313" i="27"/>
  <c r="C312" i="27"/>
  <c r="C311" i="27"/>
  <c r="C310" i="27"/>
  <c r="C309" i="27"/>
  <c r="C308" i="27"/>
  <c r="C307" i="27"/>
  <c r="C306" i="27"/>
  <c r="C305" i="27"/>
  <c r="C304" i="27"/>
  <c r="C303" i="27"/>
  <c r="C302" i="27"/>
  <c r="C301" i="27"/>
  <c r="C300" i="27"/>
  <c r="C299" i="27"/>
  <c r="C298" i="27"/>
  <c r="C297" i="27"/>
  <c r="C296" i="27"/>
  <c r="C295" i="27"/>
  <c r="C294" i="27"/>
  <c r="C293" i="27"/>
  <c r="C292" i="27"/>
  <c r="C291" i="27"/>
  <c r="C290" i="27"/>
  <c r="C289" i="27"/>
  <c r="C288" i="27"/>
  <c r="C287" i="27"/>
  <c r="C286" i="27"/>
  <c r="C285" i="27"/>
  <c r="C284" i="27"/>
  <c r="C283" i="27"/>
  <c r="C282" i="27"/>
  <c r="C281" i="27"/>
  <c r="C280" i="27"/>
  <c r="C279" i="27"/>
  <c r="C278" i="27"/>
  <c r="C277" i="27"/>
  <c r="C276" i="27"/>
  <c r="C275" i="27"/>
  <c r="C274" i="27"/>
  <c r="C273" i="27"/>
  <c r="C272" i="27"/>
  <c r="C271" i="27"/>
  <c r="C270" i="27"/>
  <c r="C269" i="27"/>
  <c r="C268" i="27"/>
  <c r="C267" i="27"/>
  <c r="C266" i="27"/>
  <c r="C265" i="27"/>
  <c r="C264" i="27"/>
  <c r="C263" i="27"/>
  <c r="C262" i="27"/>
  <c r="C261" i="27"/>
  <c r="C260" i="27"/>
  <c r="C259" i="27"/>
  <c r="C258" i="27"/>
  <c r="C257" i="27"/>
  <c r="C256" i="27"/>
  <c r="C255" i="27"/>
  <c r="C254" i="27"/>
  <c r="C253" i="27"/>
  <c r="C252" i="27"/>
  <c r="C251" i="27"/>
  <c r="C250" i="27"/>
  <c r="C249" i="27"/>
  <c r="C248" i="27"/>
  <c r="C247" i="27"/>
  <c r="C246" i="27"/>
  <c r="C245" i="27"/>
  <c r="C244" i="27"/>
  <c r="C243" i="27"/>
  <c r="C242" i="27"/>
  <c r="C241" i="27"/>
  <c r="C240" i="27"/>
  <c r="C239" i="27"/>
  <c r="C238" i="27"/>
  <c r="C237" i="27"/>
  <c r="C236" i="27"/>
  <c r="C235" i="27"/>
  <c r="C234" i="27"/>
  <c r="C233" i="27"/>
  <c r="C232" i="27"/>
  <c r="C231" i="27"/>
  <c r="C230" i="27"/>
  <c r="C229" i="27"/>
  <c r="C228" i="27"/>
  <c r="C227" i="27"/>
  <c r="C226" i="27"/>
  <c r="C225" i="27"/>
  <c r="C224" i="27"/>
  <c r="C223" i="27"/>
  <c r="C222" i="27"/>
  <c r="C221" i="27"/>
  <c r="C220" i="27"/>
  <c r="C219" i="27"/>
  <c r="C218" i="27"/>
  <c r="C217" i="27"/>
  <c r="C216" i="27"/>
  <c r="C215" i="27"/>
  <c r="C214" i="27"/>
  <c r="C213" i="27"/>
  <c r="C212" i="27"/>
  <c r="C211" i="27"/>
  <c r="C210" i="27"/>
  <c r="C209" i="27"/>
  <c r="C208" i="27"/>
  <c r="C207" i="27"/>
  <c r="C206" i="27"/>
  <c r="C205" i="27"/>
  <c r="C204" i="27"/>
  <c r="C203" i="27"/>
  <c r="C202" i="27"/>
  <c r="C201" i="27"/>
  <c r="C200" i="27"/>
  <c r="C199" i="27"/>
  <c r="C198" i="27"/>
  <c r="C197" i="27"/>
  <c r="C196" i="27"/>
  <c r="C195" i="27"/>
  <c r="C194" i="27"/>
  <c r="C193" i="27"/>
  <c r="C192" i="27"/>
  <c r="C191" i="27"/>
  <c r="C190" i="27"/>
  <c r="C189" i="27"/>
  <c r="C188" i="27"/>
  <c r="C187" i="27"/>
  <c r="C186" i="27"/>
  <c r="C185" i="27"/>
  <c r="C184" i="27"/>
  <c r="C183" i="27"/>
  <c r="C182" i="27"/>
  <c r="C181" i="27"/>
  <c r="C180" i="27"/>
  <c r="C179" i="27"/>
  <c r="C178" i="27"/>
  <c r="C177" i="27"/>
  <c r="C176" i="27"/>
  <c r="C175" i="27"/>
  <c r="C174" i="27"/>
  <c r="C173" i="27"/>
  <c r="C172" i="27"/>
  <c r="C171" i="27"/>
  <c r="C170" i="27"/>
  <c r="C169" i="27"/>
  <c r="C168" i="27"/>
  <c r="C167" i="27"/>
  <c r="C166" i="27"/>
  <c r="C165" i="27"/>
  <c r="C164" i="27"/>
  <c r="C163" i="27"/>
  <c r="C162" i="27"/>
  <c r="C161" i="27"/>
  <c r="C160" i="27"/>
  <c r="C159" i="27"/>
  <c r="C158" i="27"/>
  <c r="C157" i="27"/>
  <c r="C156" i="27"/>
  <c r="C155" i="27"/>
  <c r="C154" i="27"/>
  <c r="C153" i="27"/>
  <c r="C152" i="27"/>
  <c r="C151" i="27"/>
  <c r="C150" i="27"/>
  <c r="C149" i="27"/>
  <c r="C148" i="27"/>
  <c r="C147" i="27"/>
  <c r="C146" i="27"/>
  <c r="C145" i="27"/>
  <c r="C144" i="27"/>
  <c r="C143" i="27"/>
  <c r="C142" i="27"/>
  <c r="C141" i="27"/>
  <c r="C140" i="27"/>
  <c r="C139" i="27"/>
  <c r="C138" i="27"/>
  <c r="C137" i="27"/>
  <c r="C136" i="27"/>
  <c r="C135" i="27"/>
  <c r="C134" i="27"/>
  <c r="C133" i="27"/>
  <c r="C132" i="27"/>
  <c r="C131" i="27"/>
  <c r="C130" i="27"/>
  <c r="C129" i="27"/>
  <c r="C128" i="27"/>
  <c r="C127" i="27"/>
  <c r="C126" i="27"/>
  <c r="C125" i="27"/>
  <c r="C124" i="27"/>
  <c r="C123" i="27"/>
  <c r="C122" i="27"/>
  <c r="C121" i="27"/>
  <c r="C120" i="27"/>
  <c r="C119" i="27"/>
  <c r="C118" i="27"/>
  <c r="C117" i="27"/>
  <c r="C116" i="27"/>
  <c r="C115" i="27"/>
  <c r="C114" i="27"/>
  <c r="C113" i="27"/>
  <c r="C112" i="27"/>
  <c r="C111" i="27"/>
  <c r="C110" i="27"/>
  <c r="C109" i="27"/>
  <c r="C108" i="27"/>
  <c r="C107" i="27"/>
  <c r="C106" i="27"/>
  <c r="C105" i="27"/>
  <c r="C104" i="27"/>
  <c r="C103" i="27"/>
  <c r="C102" i="27"/>
  <c r="C101" i="27"/>
  <c r="C100" i="27"/>
  <c r="C99" i="27"/>
  <c r="C98" i="27"/>
  <c r="C97" i="27"/>
  <c r="C96" i="27"/>
  <c r="C95" i="27"/>
  <c r="C94" i="27"/>
  <c r="C93" i="27"/>
  <c r="C92" i="27"/>
  <c r="C91" i="27"/>
  <c r="C90" i="27"/>
  <c r="C89" i="27"/>
  <c r="C88" i="27"/>
  <c r="C87" i="27"/>
  <c r="C86" i="27"/>
  <c r="C85" i="27"/>
  <c r="C84" i="27"/>
  <c r="C83" i="27"/>
  <c r="C82" i="27"/>
  <c r="C81" i="27"/>
  <c r="C80" i="27"/>
  <c r="C79" i="27"/>
  <c r="C78" i="27"/>
  <c r="C77" i="27"/>
  <c r="C76" i="27"/>
  <c r="C75" i="27"/>
  <c r="C74" i="27"/>
  <c r="C73" i="27"/>
  <c r="C72" i="27"/>
  <c r="C71" i="27"/>
  <c r="C70" i="27"/>
  <c r="C69" i="27"/>
  <c r="C68" i="27"/>
  <c r="C67" i="27"/>
  <c r="C66" i="27"/>
  <c r="C65" i="27"/>
  <c r="C64" i="27"/>
  <c r="C63" i="27"/>
  <c r="C62" i="27"/>
  <c r="C61" i="27"/>
  <c r="C60" i="27"/>
  <c r="C59" i="27"/>
  <c r="C58" i="27"/>
  <c r="C57" i="27"/>
  <c r="C56" i="27"/>
  <c r="C55" i="27"/>
  <c r="C54" i="27"/>
  <c r="C53" i="27"/>
  <c r="C52" i="27"/>
  <c r="C51" i="27"/>
  <c r="C50" i="27"/>
  <c r="C49" i="27"/>
  <c r="C48" i="27"/>
  <c r="C47" i="27"/>
  <c r="C46" i="27"/>
  <c r="C45" i="27"/>
  <c r="C44" i="27"/>
  <c r="C43" i="27"/>
  <c r="C42" i="27"/>
  <c r="C41" i="27"/>
  <c r="C40" i="27"/>
  <c r="C39" i="27"/>
  <c r="C38" i="27"/>
  <c r="C37" i="27"/>
  <c r="C36" i="27"/>
  <c r="C35" i="27"/>
  <c r="C34" i="27"/>
  <c r="C33" i="27"/>
  <c r="C32" i="27"/>
  <c r="C31" i="27"/>
  <c r="C30" i="27"/>
  <c r="C29" i="27"/>
  <c r="C28" i="27"/>
  <c r="C27" i="27"/>
  <c r="C26" i="27"/>
  <c r="C25" i="27"/>
  <c r="C24" i="27"/>
  <c r="C23" i="27"/>
  <c r="C22" i="27"/>
  <c r="C21" i="27"/>
  <c r="C20" i="27"/>
  <c r="C19" i="27"/>
  <c r="C18" i="27"/>
  <c r="C17" i="27"/>
  <c r="C16" i="27"/>
  <c r="C15" i="27"/>
  <c r="C14" i="27"/>
  <c r="C13" i="27"/>
  <c r="D1015" i="26"/>
  <c r="C1015" i="26"/>
  <c r="D1014" i="26"/>
  <c r="C1014" i="26"/>
  <c r="D1013" i="26"/>
  <c r="C1013" i="26"/>
  <c r="D1012" i="26"/>
  <c r="C1012" i="26"/>
  <c r="D1011" i="26"/>
  <c r="C1011" i="26"/>
  <c r="D1010" i="26"/>
  <c r="C1010" i="26"/>
  <c r="D1009" i="26"/>
  <c r="C1009" i="26"/>
  <c r="D1008" i="26"/>
  <c r="C1008" i="26"/>
  <c r="D1007" i="26"/>
  <c r="C1007" i="26"/>
  <c r="D1006" i="26"/>
  <c r="C1006" i="26"/>
  <c r="D1005" i="26"/>
  <c r="C1005" i="26"/>
  <c r="D1004" i="26"/>
  <c r="C1004" i="26"/>
  <c r="D1003" i="26"/>
  <c r="C1003" i="26"/>
  <c r="D1002" i="26"/>
  <c r="C1002" i="26"/>
  <c r="D1001" i="26"/>
  <c r="C1001" i="26"/>
  <c r="D1000" i="26"/>
  <c r="C1000" i="26"/>
  <c r="D999" i="26"/>
  <c r="C999" i="26"/>
  <c r="D998" i="26"/>
  <c r="C998" i="26"/>
  <c r="D997" i="26"/>
  <c r="C997" i="26"/>
  <c r="D996" i="26"/>
  <c r="C996" i="26"/>
  <c r="D995" i="26"/>
  <c r="C995" i="26"/>
  <c r="D994" i="26"/>
  <c r="C994" i="26"/>
  <c r="D993" i="26"/>
  <c r="C993" i="26"/>
  <c r="D992" i="26"/>
  <c r="C992" i="26"/>
  <c r="D991" i="26"/>
  <c r="C991" i="26"/>
  <c r="D990" i="26"/>
  <c r="C990" i="26"/>
  <c r="D989" i="26"/>
  <c r="C989" i="26"/>
  <c r="D988" i="26"/>
  <c r="C988" i="26"/>
  <c r="D987" i="26"/>
  <c r="C987" i="26"/>
  <c r="D986" i="26"/>
  <c r="C986" i="26"/>
  <c r="D985" i="26"/>
  <c r="C985" i="26"/>
  <c r="D984" i="26"/>
  <c r="C984" i="26"/>
  <c r="D983" i="26"/>
  <c r="C983" i="26"/>
  <c r="D982" i="26"/>
  <c r="C982" i="26"/>
  <c r="D981" i="26"/>
  <c r="C981" i="26"/>
  <c r="D980" i="26"/>
  <c r="C980" i="26"/>
  <c r="D979" i="26"/>
  <c r="C979" i="26"/>
  <c r="D978" i="26"/>
  <c r="C978" i="26"/>
  <c r="D977" i="26"/>
  <c r="C977" i="26"/>
  <c r="D976" i="26"/>
  <c r="C976" i="26"/>
  <c r="D975" i="26"/>
  <c r="C975" i="26"/>
  <c r="D974" i="26"/>
  <c r="C974" i="26"/>
  <c r="D973" i="26"/>
  <c r="C973" i="26"/>
  <c r="D972" i="26"/>
  <c r="C972" i="26"/>
  <c r="D971" i="26"/>
  <c r="C971" i="26"/>
  <c r="D970" i="26"/>
  <c r="C970" i="26"/>
  <c r="D969" i="26"/>
  <c r="C969" i="26"/>
  <c r="D968" i="26"/>
  <c r="C968" i="26"/>
  <c r="D967" i="26"/>
  <c r="C967" i="26"/>
  <c r="D966" i="26"/>
  <c r="C966" i="26"/>
  <c r="D965" i="26"/>
  <c r="C965" i="26"/>
  <c r="D964" i="26"/>
  <c r="C964" i="26"/>
  <c r="D963" i="26"/>
  <c r="C963" i="26"/>
  <c r="D962" i="26"/>
  <c r="C962" i="26"/>
  <c r="D961" i="26"/>
  <c r="C961" i="26"/>
  <c r="D960" i="26"/>
  <c r="C960" i="26"/>
  <c r="D959" i="26"/>
  <c r="C959" i="26"/>
  <c r="D958" i="26"/>
  <c r="C958" i="26"/>
  <c r="D957" i="26"/>
  <c r="C957" i="26"/>
  <c r="D956" i="26"/>
  <c r="C956" i="26"/>
  <c r="D955" i="26"/>
  <c r="C955" i="26"/>
  <c r="D954" i="26"/>
  <c r="C954" i="26"/>
  <c r="D953" i="26"/>
  <c r="C953" i="26"/>
  <c r="D952" i="26"/>
  <c r="C952" i="26"/>
  <c r="D951" i="26"/>
  <c r="C951" i="26"/>
  <c r="D950" i="26"/>
  <c r="C950" i="26"/>
  <c r="D949" i="26"/>
  <c r="C949" i="26"/>
  <c r="D948" i="26"/>
  <c r="C948" i="26"/>
  <c r="D947" i="26"/>
  <c r="C947" i="26"/>
  <c r="D946" i="26"/>
  <c r="C946" i="26"/>
  <c r="D945" i="26"/>
  <c r="C945" i="26"/>
  <c r="D944" i="26"/>
  <c r="C944" i="26"/>
  <c r="D943" i="26"/>
  <c r="C943" i="26"/>
  <c r="D942" i="26"/>
  <c r="C942" i="26"/>
  <c r="D941" i="26"/>
  <c r="C941" i="26"/>
  <c r="D940" i="26"/>
  <c r="C940" i="26"/>
  <c r="D939" i="26"/>
  <c r="C939" i="26"/>
  <c r="D938" i="26"/>
  <c r="C938" i="26"/>
  <c r="D937" i="26"/>
  <c r="C937" i="26"/>
  <c r="D936" i="26"/>
  <c r="C936" i="26"/>
  <c r="D935" i="26"/>
  <c r="C935" i="26"/>
  <c r="D934" i="26"/>
  <c r="C934" i="26"/>
  <c r="D933" i="26"/>
  <c r="C933" i="26"/>
  <c r="D932" i="26"/>
  <c r="C932" i="26"/>
  <c r="D931" i="26"/>
  <c r="C931" i="26"/>
  <c r="D930" i="26"/>
  <c r="C930" i="26"/>
  <c r="D929" i="26"/>
  <c r="C929" i="26"/>
  <c r="D928" i="26"/>
  <c r="C928" i="26"/>
  <c r="D927" i="26"/>
  <c r="C927" i="26"/>
  <c r="D926" i="26"/>
  <c r="C926" i="26"/>
  <c r="D925" i="26"/>
  <c r="C925" i="26"/>
  <c r="D924" i="26"/>
  <c r="C924" i="26"/>
  <c r="D923" i="26"/>
  <c r="C923" i="26"/>
  <c r="D922" i="26"/>
  <c r="C922" i="26"/>
  <c r="D921" i="26"/>
  <c r="C921" i="26"/>
  <c r="D920" i="26"/>
  <c r="C920" i="26"/>
  <c r="D919" i="26"/>
  <c r="C919" i="26"/>
  <c r="D918" i="26"/>
  <c r="C918" i="26"/>
  <c r="D917" i="26"/>
  <c r="C917" i="26"/>
  <c r="D916" i="26"/>
  <c r="C916" i="26"/>
  <c r="D915" i="26"/>
  <c r="C915" i="26"/>
  <c r="D914" i="26"/>
  <c r="C914" i="26"/>
  <c r="D913" i="26"/>
  <c r="C913" i="26"/>
  <c r="D912" i="26"/>
  <c r="C912" i="26"/>
  <c r="D911" i="26"/>
  <c r="C911" i="26"/>
  <c r="D910" i="26"/>
  <c r="C910" i="26"/>
  <c r="D909" i="26"/>
  <c r="C909" i="26"/>
  <c r="D908" i="26"/>
  <c r="C908" i="26"/>
  <c r="D907" i="26"/>
  <c r="C907" i="26"/>
  <c r="D906" i="26"/>
  <c r="C906" i="26"/>
  <c r="D905" i="26"/>
  <c r="C905" i="26"/>
  <c r="D904" i="26"/>
  <c r="C904" i="26"/>
  <c r="D903" i="26"/>
  <c r="C903" i="26"/>
  <c r="D902" i="26"/>
  <c r="C902" i="26"/>
  <c r="D901" i="26"/>
  <c r="C901" i="26"/>
  <c r="D900" i="26"/>
  <c r="C900" i="26"/>
  <c r="D899" i="26"/>
  <c r="C899" i="26"/>
  <c r="D898" i="26"/>
  <c r="C898" i="26"/>
  <c r="D897" i="26"/>
  <c r="C897" i="26"/>
  <c r="D896" i="26"/>
  <c r="C896" i="26"/>
  <c r="D895" i="26"/>
  <c r="C895" i="26"/>
  <c r="D894" i="26"/>
  <c r="C894" i="26"/>
  <c r="D893" i="26"/>
  <c r="C893" i="26"/>
  <c r="D892" i="26"/>
  <c r="C892" i="26"/>
  <c r="D891" i="26"/>
  <c r="C891" i="26"/>
  <c r="D890" i="26"/>
  <c r="C890" i="26"/>
  <c r="D889" i="26"/>
  <c r="C889" i="26"/>
  <c r="D888" i="26"/>
  <c r="C888" i="26"/>
  <c r="D887" i="26"/>
  <c r="C887" i="26"/>
  <c r="D886" i="26"/>
  <c r="C886" i="26"/>
  <c r="D885" i="26"/>
  <c r="C885" i="26"/>
  <c r="D884" i="26"/>
  <c r="C884" i="26"/>
  <c r="D883" i="26"/>
  <c r="C883" i="26"/>
  <c r="D882" i="26"/>
  <c r="C882" i="26"/>
  <c r="D881" i="26"/>
  <c r="C881" i="26"/>
  <c r="D880" i="26"/>
  <c r="C880" i="26"/>
  <c r="D879" i="26"/>
  <c r="C879" i="26"/>
  <c r="D878" i="26"/>
  <c r="C878" i="26"/>
  <c r="D877" i="26"/>
  <c r="C877" i="26"/>
  <c r="D876" i="26"/>
  <c r="C876" i="26"/>
  <c r="D875" i="26"/>
  <c r="C875" i="26"/>
  <c r="D874" i="26"/>
  <c r="C874" i="26"/>
  <c r="D873" i="26"/>
  <c r="C873" i="26"/>
  <c r="D872" i="26"/>
  <c r="C872" i="26"/>
  <c r="D871" i="26"/>
  <c r="C871" i="26"/>
  <c r="D870" i="26"/>
  <c r="C870" i="26"/>
  <c r="D869" i="26"/>
  <c r="C869" i="26"/>
  <c r="D868" i="26"/>
  <c r="C868" i="26"/>
  <c r="D867" i="26"/>
  <c r="C867" i="26"/>
  <c r="D866" i="26"/>
  <c r="C866" i="26"/>
  <c r="D865" i="26"/>
  <c r="C865" i="26"/>
  <c r="D864" i="26"/>
  <c r="C864" i="26"/>
  <c r="D863" i="26"/>
  <c r="C863" i="26"/>
  <c r="D862" i="26"/>
  <c r="C862" i="26"/>
  <c r="D861" i="26"/>
  <c r="C861" i="26"/>
  <c r="D860" i="26"/>
  <c r="C860" i="26"/>
  <c r="D859" i="26"/>
  <c r="C859" i="26"/>
  <c r="D858" i="26"/>
  <c r="C858" i="26"/>
  <c r="D857" i="26"/>
  <c r="C857" i="26"/>
  <c r="D856" i="26"/>
  <c r="C856" i="26"/>
  <c r="D855" i="26"/>
  <c r="C855" i="26"/>
  <c r="D854" i="26"/>
  <c r="C854" i="26"/>
  <c r="D853" i="26"/>
  <c r="C853" i="26"/>
  <c r="D852" i="26"/>
  <c r="C852" i="26"/>
  <c r="D851" i="26"/>
  <c r="C851" i="26"/>
  <c r="D850" i="26"/>
  <c r="C850" i="26"/>
  <c r="D849" i="26"/>
  <c r="C849" i="26"/>
  <c r="D848" i="26"/>
  <c r="C848" i="26"/>
  <c r="D847" i="26"/>
  <c r="C847" i="26"/>
  <c r="D846" i="26"/>
  <c r="C846" i="26"/>
  <c r="D845" i="26"/>
  <c r="C845" i="26"/>
  <c r="D844" i="26"/>
  <c r="C844" i="26"/>
  <c r="D843" i="26"/>
  <c r="C843" i="26"/>
  <c r="D842" i="26"/>
  <c r="C842" i="26"/>
  <c r="D841" i="26"/>
  <c r="C841" i="26"/>
  <c r="D840" i="26"/>
  <c r="C840" i="26"/>
  <c r="D839" i="26"/>
  <c r="C839" i="26"/>
  <c r="D838" i="26"/>
  <c r="C838" i="26"/>
  <c r="D837" i="26"/>
  <c r="C837" i="26"/>
  <c r="D836" i="26"/>
  <c r="C836" i="26"/>
  <c r="D835" i="26"/>
  <c r="C835" i="26"/>
  <c r="D834" i="26"/>
  <c r="C834" i="26"/>
  <c r="D833" i="26"/>
  <c r="C833" i="26"/>
  <c r="D832" i="26"/>
  <c r="C832" i="26"/>
  <c r="D831" i="26"/>
  <c r="C831" i="26"/>
  <c r="D830" i="26"/>
  <c r="C830" i="26"/>
  <c r="D829" i="26"/>
  <c r="C829" i="26"/>
  <c r="D828" i="26"/>
  <c r="C828" i="26"/>
  <c r="D827" i="26"/>
  <c r="C827" i="26"/>
  <c r="D826" i="26"/>
  <c r="C826" i="26"/>
  <c r="D825" i="26"/>
  <c r="C825" i="26"/>
  <c r="D824" i="26"/>
  <c r="C824" i="26"/>
  <c r="D823" i="26"/>
  <c r="C823" i="26"/>
  <c r="D822" i="26"/>
  <c r="C822" i="26"/>
  <c r="D821" i="26"/>
  <c r="C821" i="26"/>
  <c r="D820" i="26"/>
  <c r="C820" i="26"/>
  <c r="D819" i="26"/>
  <c r="C819" i="26"/>
  <c r="D818" i="26"/>
  <c r="C818" i="26"/>
  <c r="D817" i="26"/>
  <c r="C817" i="26"/>
  <c r="D816" i="26"/>
  <c r="C816" i="26"/>
  <c r="D815" i="26"/>
  <c r="C815" i="26"/>
  <c r="D814" i="26"/>
  <c r="C814" i="26"/>
  <c r="D813" i="26"/>
  <c r="C813" i="26"/>
  <c r="D812" i="26"/>
  <c r="C812" i="26"/>
  <c r="D811" i="26"/>
  <c r="C811" i="26"/>
  <c r="D810" i="26"/>
  <c r="C810" i="26"/>
  <c r="D809" i="26"/>
  <c r="C809" i="26"/>
  <c r="D808" i="26"/>
  <c r="C808" i="26"/>
  <c r="D807" i="26"/>
  <c r="C807" i="26"/>
  <c r="D806" i="26"/>
  <c r="C806" i="26"/>
  <c r="D805" i="26"/>
  <c r="C805" i="26"/>
  <c r="D804" i="26"/>
  <c r="C804" i="26"/>
  <c r="D803" i="26"/>
  <c r="C803" i="26"/>
  <c r="D802" i="26"/>
  <c r="C802" i="26"/>
  <c r="D801" i="26"/>
  <c r="C801" i="26"/>
  <c r="D800" i="26"/>
  <c r="C800" i="26"/>
  <c r="D799" i="26"/>
  <c r="C799" i="26"/>
  <c r="D798" i="26"/>
  <c r="C798" i="26"/>
  <c r="D797" i="26"/>
  <c r="C797" i="26"/>
  <c r="D796" i="26"/>
  <c r="C796" i="26"/>
  <c r="D795" i="26"/>
  <c r="C795" i="26"/>
  <c r="D794" i="26"/>
  <c r="C794" i="26"/>
  <c r="D793" i="26"/>
  <c r="C793" i="26"/>
  <c r="D792" i="26"/>
  <c r="C792" i="26"/>
  <c r="D791" i="26"/>
  <c r="C791" i="26"/>
  <c r="D790" i="26"/>
  <c r="C790" i="26"/>
  <c r="D789" i="26"/>
  <c r="C789" i="26"/>
  <c r="D788" i="26"/>
  <c r="C788" i="26"/>
  <c r="D787" i="26"/>
  <c r="C787" i="26"/>
  <c r="D786" i="26"/>
  <c r="C786" i="26"/>
  <c r="D785" i="26"/>
  <c r="C785" i="26"/>
  <c r="D784" i="26"/>
  <c r="C784" i="26"/>
  <c r="D783" i="26"/>
  <c r="C783" i="26"/>
  <c r="D782" i="26"/>
  <c r="C782" i="26"/>
  <c r="D781" i="26"/>
  <c r="C781" i="26"/>
  <c r="D780" i="26"/>
  <c r="C780" i="26"/>
  <c r="D779" i="26"/>
  <c r="C779" i="26"/>
  <c r="D778" i="26"/>
  <c r="C778" i="26"/>
  <c r="D777" i="26"/>
  <c r="C777" i="26"/>
  <c r="D776" i="26"/>
  <c r="C776" i="26"/>
  <c r="D775" i="26"/>
  <c r="C775" i="26"/>
  <c r="D774" i="26"/>
  <c r="C774" i="26"/>
  <c r="D773" i="26"/>
  <c r="C773" i="26"/>
  <c r="D772" i="26"/>
  <c r="C772" i="26"/>
  <c r="D771" i="26"/>
  <c r="C771" i="26"/>
  <c r="D770" i="26"/>
  <c r="C770" i="26"/>
  <c r="D769" i="26"/>
  <c r="C769" i="26"/>
  <c r="D768" i="26"/>
  <c r="C768" i="26"/>
  <c r="D767" i="26"/>
  <c r="C767" i="26"/>
  <c r="D766" i="26"/>
  <c r="C766" i="26"/>
  <c r="D765" i="26"/>
  <c r="C765" i="26"/>
  <c r="D764" i="26"/>
  <c r="C764" i="26"/>
  <c r="D763" i="26"/>
  <c r="C763" i="26"/>
  <c r="D762" i="26"/>
  <c r="C762" i="26"/>
  <c r="D761" i="26"/>
  <c r="C761" i="26"/>
  <c r="D760" i="26"/>
  <c r="C760" i="26"/>
  <c r="D759" i="26"/>
  <c r="C759" i="26"/>
  <c r="D758" i="26"/>
  <c r="C758" i="26"/>
  <c r="D757" i="26"/>
  <c r="C757" i="26"/>
  <c r="D756" i="26"/>
  <c r="C756" i="26"/>
  <c r="D755" i="26"/>
  <c r="C755" i="26"/>
  <c r="D754" i="26"/>
  <c r="C754" i="26"/>
  <c r="D753" i="26"/>
  <c r="C753" i="26"/>
  <c r="D752" i="26"/>
  <c r="C752" i="26"/>
  <c r="D751" i="26"/>
  <c r="C751" i="26"/>
  <c r="D750" i="26"/>
  <c r="C750" i="26"/>
  <c r="D749" i="26"/>
  <c r="C749" i="26"/>
  <c r="D748" i="26"/>
  <c r="C748" i="26"/>
  <c r="D747" i="26"/>
  <c r="C747" i="26"/>
  <c r="D746" i="26"/>
  <c r="C746" i="26"/>
  <c r="D745" i="26"/>
  <c r="C745" i="26"/>
  <c r="D744" i="26"/>
  <c r="C744" i="26"/>
  <c r="D743" i="26"/>
  <c r="C743" i="26"/>
  <c r="D742" i="26"/>
  <c r="C742" i="26"/>
  <c r="D741" i="26"/>
  <c r="C741" i="26"/>
  <c r="D740" i="26"/>
  <c r="C740" i="26"/>
  <c r="D739" i="26"/>
  <c r="C739" i="26"/>
  <c r="D738" i="26"/>
  <c r="C738" i="26"/>
  <c r="D737" i="26"/>
  <c r="C737" i="26"/>
  <c r="D736" i="26"/>
  <c r="C736" i="26"/>
  <c r="D735" i="26"/>
  <c r="C735" i="26"/>
  <c r="D734" i="26"/>
  <c r="C734" i="26"/>
  <c r="D733" i="26"/>
  <c r="C733" i="26"/>
  <c r="D732" i="26"/>
  <c r="C732" i="26"/>
  <c r="D731" i="26"/>
  <c r="C731" i="26"/>
  <c r="D730" i="26"/>
  <c r="C730" i="26"/>
  <c r="D729" i="26"/>
  <c r="C729" i="26"/>
  <c r="D728" i="26"/>
  <c r="C728" i="26"/>
  <c r="D727" i="26"/>
  <c r="C727" i="26"/>
  <c r="D726" i="26"/>
  <c r="C726" i="26"/>
  <c r="D725" i="26"/>
  <c r="C725" i="26"/>
  <c r="D724" i="26"/>
  <c r="C724" i="26"/>
  <c r="D723" i="26"/>
  <c r="C723" i="26"/>
  <c r="D722" i="26"/>
  <c r="C722" i="26"/>
  <c r="D721" i="26"/>
  <c r="C721" i="26"/>
  <c r="D720" i="26"/>
  <c r="C720" i="26"/>
  <c r="D719" i="26"/>
  <c r="C719" i="26"/>
  <c r="D718" i="26"/>
  <c r="C718" i="26"/>
  <c r="D717" i="26"/>
  <c r="C717" i="26"/>
  <c r="D716" i="26"/>
  <c r="C716" i="26"/>
  <c r="D715" i="26"/>
  <c r="C715" i="26"/>
  <c r="D714" i="26"/>
  <c r="C714" i="26"/>
  <c r="D713" i="26"/>
  <c r="C713" i="26"/>
  <c r="D712" i="26"/>
  <c r="C712" i="26"/>
  <c r="D711" i="26"/>
  <c r="C711" i="26"/>
  <c r="D710" i="26"/>
  <c r="C710" i="26"/>
  <c r="D709" i="26"/>
  <c r="C709" i="26"/>
  <c r="D708" i="26"/>
  <c r="C708" i="26"/>
  <c r="D707" i="26"/>
  <c r="C707" i="26"/>
  <c r="D706" i="26"/>
  <c r="C706" i="26"/>
  <c r="D705" i="26"/>
  <c r="C705" i="26"/>
  <c r="D704" i="26"/>
  <c r="C704" i="26"/>
  <c r="D703" i="26"/>
  <c r="C703" i="26"/>
  <c r="D702" i="26"/>
  <c r="C702" i="26"/>
  <c r="D701" i="26"/>
  <c r="C701" i="26"/>
  <c r="D700" i="26"/>
  <c r="C700" i="26"/>
  <c r="D699" i="26"/>
  <c r="C699" i="26"/>
  <c r="D698" i="26"/>
  <c r="C698" i="26"/>
  <c r="D697" i="26"/>
  <c r="C697" i="26"/>
  <c r="D696" i="26"/>
  <c r="C696" i="26"/>
  <c r="D695" i="26"/>
  <c r="C695" i="26"/>
  <c r="D694" i="26"/>
  <c r="C694" i="26"/>
  <c r="D693" i="26"/>
  <c r="C693" i="26"/>
  <c r="D692" i="26"/>
  <c r="C692" i="26"/>
  <c r="D691" i="26"/>
  <c r="C691" i="26"/>
  <c r="D690" i="26"/>
  <c r="C690" i="26"/>
  <c r="D689" i="26"/>
  <c r="C689" i="26"/>
  <c r="D688" i="26"/>
  <c r="C688" i="26"/>
  <c r="D687" i="26"/>
  <c r="C687" i="26"/>
  <c r="D686" i="26"/>
  <c r="C686" i="26"/>
  <c r="D685" i="26"/>
  <c r="C685" i="26"/>
  <c r="D684" i="26"/>
  <c r="C684" i="26"/>
  <c r="D683" i="26"/>
  <c r="C683" i="26"/>
  <c r="D682" i="26"/>
  <c r="C682" i="26"/>
  <c r="D681" i="26"/>
  <c r="C681" i="26"/>
  <c r="D680" i="26"/>
  <c r="C680" i="26"/>
  <c r="D679" i="26"/>
  <c r="C679" i="26"/>
  <c r="D678" i="26"/>
  <c r="C678" i="26"/>
  <c r="D677" i="26"/>
  <c r="C677" i="26"/>
  <c r="D676" i="26"/>
  <c r="C676" i="26"/>
  <c r="D675" i="26"/>
  <c r="C675" i="26"/>
  <c r="D674" i="26"/>
  <c r="C674" i="26"/>
  <c r="D673" i="26"/>
  <c r="C673" i="26"/>
  <c r="D672" i="26"/>
  <c r="C672" i="26"/>
  <c r="D671" i="26"/>
  <c r="C671" i="26"/>
  <c r="D670" i="26"/>
  <c r="C670" i="26"/>
  <c r="D669" i="26"/>
  <c r="C669" i="26"/>
  <c r="D668" i="26"/>
  <c r="C668" i="26"/>
  <c r="D667" i="26"/>
  <c r="C667" i="26"/>
  <c r="D666" i="26"/>
  <c r="C666" i="26"/>
  <c r="D665" i="26"/>
  <c r="C665" i="26"/>
  <c r="D664" i="26"/>
  <c r="C664" i="26"/>
  <c r="D663" i="26"/>
  <c r="C663" i="26"/>
  <c r="D662" i="26"/>
  <c r="C662" i="26"/>
  <c r="D661" i="26"/>
  <c r="C661" i="26"/>
  <c r="D660" i="26"/>
  <c r="C660" i="26"/>
  <c r="D659" i="26"/>
  <c r="C659" i="26"/>
  <c r="D658" i="26"/>
  <c r="C658" i="26"/>
  <c r="D657" i="26"/>
  <c r="C657" i="26"/>
  <c r="D656" i="26"/>
  <c r="C656" i="26"/>
  <c r="D655" i="26"/>
  <c r="C655" i="26"/>
  <c r="D654" i="26"/>
  <c r="C654" i="26"/>
  <c r="D653" i="26"/>
  <c r="C653" i="26"/>
  <c r="D652" i="26"/>
  <c r="C652" i="26"/>
  <c r="D651" i="26"/>
  <c r="C651" i="26"/>
  <c r="D650" i="26"/>
  <c r="C650" i="26"/>
  <c r="D649" i="26"/>
  <c r="C649" i="26"/>
  <c r="D648" i="26"/>
  <c r="C648" i="26"/>
  <c r="D647" i="26"/>
  <c r="C647" i="26"/>
  <c r="D646" i="26"/>
  <c r="C646" i="26"/>
  <c r="D645" i="26"/>
  <c r="C645" i="26"/>
  <c r="D644" i="26"/>
  <c r="C644" i="26"/>
  <c r="D643" i="26"/>
  <c r="C643" i="26"/>
  <c r="D642" i="26"/>
  <c r="C642" i="26"/>
  <c r="D641" i="26"/>
  <c r="C641" i="26"/>
  <c r="D640" i="26"/>
  <c r="C640" i="26"/>
  <c r="D639" i="26"/>
  <c r="C639" i="26"/>
  <c r="D638" i="26"/>
  <c r="C638" i="26"/>
  <c r="D637" i="26"/>
  <c r="C637" i="26"/>
  <c r="D636" i="26"/>
  <c r="C636" i="26"/>
  <c r="D635" i="26"/>
  <c r="C635" i="26"/>
  <c r="D634" i="26"/>
  <c r="C634" i="26"/>
  <c r="D633" i="26"/>
  <c r="C633" i="26"/>
  <c r="D632" i="26"/>
  <c r="C632" i="26"/>
  <c r="D631" i="26"/>
  <c r="C631" i="26"/>
  <c r="D630" i="26"/>
  <c r="C630" i="26"/>
  <c r="D629" i="26"/>
  <c r="C629" i="26"/>
  <c r="D628" i="26"/>
  <c r="C628" i="26"/>
  <c r="D627" i="26"/>
  <c r="C627" i="26"/>
  <c r="D626" i="26"/>
  <c r="C626" i="26"/>
  <c r="D625" i="26"/>
  <c r="C625" i="26"/>
  <c r="D624" i="26"/>
  <c r="C624" i="26"/>
  <c r="D623" i="26"/>
  <c r="C623" i="26"/>
  <c r="D622" i="26"/>
  <c r="C622" i="26"/>
  <c r="D621" i="26"/>
  <c r="C621" i="26"/>
  <c r="D620" i="26"/>
  <c r="C620" i="26"/>
  <c r="D619" i="26"/>
  <c r="C619" i="26"/>
  <c r="D618" i="26"/>
  <c r="C618" i="26"/>
  <c r="D617" i="26"/>
  <c r="C617" i="26"/>
  <c r="D616" i="26"/>
  <c r="C616" i="26"/>
  <c r="D615" i="26"/>
  <c r="C615" i="26"/>
  <c r="D614" i="26"/>
  <c r="C614" i="26"/>
  <c r="D613" i="26"/>
  <c r="C613" i="26"/>
  <c r="D612" i="26"/>
  <c r="C612" i="26"/>
  <c r="D611" i="26"/>
  <c r="C611" i="26"/>
  <c r="D610" i="26"/>
  <c r="C610" i="26"/>
  <c r="D609" i="26"/>
  <c r="C609" i="26"/>
  <c r="D608" i="26"/>
  <c r="C608" i="26"/>
  <c r="D607" i="26"/>
  <c r="C607" i="26"/>
  <c r="D606" i="26"/>
  <c r="C606" i="26"/>
  <c r="D605" i="26"/>
  <c r="C605" i="26"/>
  <c r="D604" i="26"/>
  <c r="C604" i="26"/>
  <c r="D603" i="26"/>
  <c r="C603" i="26"/>
  <c r="D602" i="26"/>
  <c r="C602" i="26"/>
  <c r="D601" i="26"/>
  <c r="C601" i="26"/>
  <c r="D600" i="26"/>
  <c r="C600" i="26"/>
  <c r="D599" i="26"/>
  <c r="C599" i="26"/>
  <c r="D598" i="26"/>
  <c r="C598" i="26"/>
  <c r="D597" i="26"/>
  <c r="C597" i="26"/>
  <c r="D596" i="26"/>
  <c r="C596" i="26"/>
  <c r="D595" i="26"/>
  <c r="C595" i="26"/>
  <c r="D594" i="26"/>
  <c r="C594" i="26"/>
  <c r="D593" i="26"/>
  <c r="C593" i="26"/>
  <c r="D592" i="26"/>
  <c r="C592" i="26"/>
  <c r="D591" i="26"/>
  <c r="C591" i="26"/>
  <c r="D590" i="26"/>
  <c r="C590" i="26"/>
  <c r="D589" i="26"/>
  <c r="C589" i="26"/>
  <c r="D588" i="26"/>
  <c r="C588" i="26"/>
  <c r="D587" i="26"/>
  <c r="C587" i="26"/>
  <c r="D586" i="26"/>
  <c r="C586" i="26"/>
  <c r="D585" i="26"/>
  <c r="C585" i="26"/>
  <c r="D584" i="26"/>
  <c r="C584" i="26"/>
  <c r="D583" i="26"/>
  <c r="C583" i="26"/>
  <c r="D582" i="26"/>
  <c r="C582" i="26"/>
  <c r="D581" i="26"/>
  <c r="C581" i="26"/>
  <c r="D580" i="26"/>
  <c r="C580" i="26"/>
  <c r="D579" i="26"/>
  <c r="C579" i="26"/>
  <c r="D578" i="26"/>
  <c r="C578" i="26"/>
  <c r="D577" i="26"/>
  <c r="C577" i="26"/>
  <c r="D576" i="26"/>
  <c r="C576" i="26"/>
  <c r="D575" i="26"/>
  <c r="C575" i="26"/>
  <c r="D574" i="26"/>
  <c r="C574" i="26"/>
  <c r="D573" i="26"/>
  <c r="C573" i="26"/>
  <c r="D572" i="26"/>
  <c r="C572" i="26"/>
  <c r="D571" i="26"/>
  <c r="C571" i="26"/>
  <c r="D570" i="26"/>
  <c r="C570" i="26"/>
  <c r="D569" i="26"/>
  <c r="C569" i="26"/>
  <c r="D568" i="26"/>
  <c r="C568" i="26"/>
  <c r="D567" i="26"/>
  <c r="C567" i="26"/>
  <c r="D566" i="26"/>
  <c r="C566" i="26"/>
  <c r="D565" i="26"/>
  <c r="C565" i="26"/>
  <c r="D564" i="26"/>
  <c r="C564" i="26"/>
  <c r="D563" i="26"/>
  <c r="C563" i="26"/>
  <c r="D562" i="26"/>
  <c r="C562" i="26"/>
  <c r="D561" i="26"/>
  <c r="C561" i="26"/>
  <c r="D560" i="26"/>
  <c r="C560" i="26"/>
  <c r="D559" i="26"/>
  <c r="C559" i="26"/>
  <c r="D558" i="26"/>
  <c r="C558" i="26"/>
  <c r="D557" i="26"/>
  <c r="C557" i="26"/>
  <c r="D556" i="26"/>
  <c r="C556" i="26"/>
  <c r="D555" i="26"/>
  <c r="C555" i="26"/>
  <c r="D554" i="26"/>
  <c r="C554" i="26"/>
  <c r="D553" i="26"/>
  <c r="C553" i="26"/>
  <c r="D552" i="26"/>
  <c r="C552" i="26"/>
  <c r="D551" i="26"/>
  <c r="C551" i="26"/>
  <c r="D550" i="26"/>
  <c r="C550" i="26"/>
  <c r="D549" i="26"/>
  <c r="C549" i="26"/>
  <c r="D548" i="26"/>
  <c r="C548" i="26"/>
  <c r="D547" i="26"/>
  <c r="C547" i="26"/>
  <c r="D546" i="26"/>
  <c r="C546" i="26"/>
  <c r="D545" i="26"/>
  <c r="C545" i="26"/>
  <c r="D544" i="26"/>
  <c r="C544" i="26"/>
  <c r="D543" i="26"/>
  <c r="C543" i="26"/>
  <c r="D542" i="26"/>
  <c r="C542" i="26"/>
  <c r="D541" i="26"/>
  <c r="C541" i="26"/>
  <c r="D540" i="26"/>
  <c r="C540" i="26"/>
  <c r="D539" i="26"/>
  <c r="C539" i="26"/>
  <c r="D538" i="26"/>
  <c r="C538" i="26"/>
  <c r="D537" i="26"/>
  <c r="C537" i="26"/>
  <c r="D536" i="26"/>
  <c r="C536" i="26"/>
  <c r="D535" i="26"/>
  <c r="C535" i="26"/>
  <c r="D534" i="26"/>
  <c r="C534" i="26"/>
  <c r="D533" i="26"/>
  <c r="C533" i="26"/>
  <c r="D532" i="26"/>
  <c r="C532" i="26"/>
  <c r="D531" i="26"/>
  <c r="C531" i="26"/>
  <c r="D530" i="26"/>
  <c r="C530" i="26"/>
  <c r="D529" i="26"/>
  <c r="C529" i="26"/>
  <c r="D528" i="26"/>
  <c r="C528" i="26"/>
  <c r="D527" i="26"/>
  <c r="C527" i="26"/>
  <c r="D526" i="26"/>
  <c r="C526" i="26"/>
  <c r="D525" i="26"/>
  <c r="C525" i="26"/>
  <c r="D524" i="26"/>
  <c r="C524" i="26"/>
  <c r="D523" i="26"/>
  <c r="C523" i="26"/>
  <c r="D522" i="26"/>
  <c r="C522" i="26"/>
  <c r="D521" i="26"/>
  <c r="C521" i="26"/>
  <c r="D520" i="26"/>
  <c r="C520" i="26"/>
  <c r="D519" i="26"/>
  <c r="C519" i="26"/>
  <c r="D518" i="26"/>
  <c r="C518" i="26"/>
  <c r="D517" i="26"/>
  <c r="C517" i="26"/>
  <c r="D516" i="26"/>
  <c r="C516" i="26"/>
  <c r="D515" i="26"/>
  <c r="C515" i="26"/>
  <c r="D514" i="26"/>
  <c r="C514" i="26"/>
  <c r="D513" i="26"/>
  <c r="C513" i="26"/>
  <c r="D512" i="26"/>
  <c r="C512" i="26"/>
  <c r="D511" i="26"/>
  <c r="C511" i="26"/>
  <c r="D510" i="26"/>
  <c r="C510" i="26"/>
  <c r="D509" i="26"/>
  <c r="C509" i="26"/>
  <c r="D508" i="26"/>
  <c r="C508" i="26"/>
  <c r="D507" i="26"/>
  <c r="C507" i="26"/>
  <c r="D506" i="26"/>
  <c r="C506" i="26"/>
  <c r="D505" i="26"/>
  <c r="C505" i="26"/>
  <c r="D504" i="26"/>
  <c r="C504" i="26"/>
  <c r="D503" i="26"/>
  <c r="C503" i="26"/>
  <c r="D502" i="26"/>
  <c r="C502" i="26"/>
  <c r="D501" i="26"/>
  <c r="C501" i="26"/>
  <c r="D500" i="26"/>
  <c r="C500" i="26"/>
  <c r="D499" i="26"/>
  <c r="C499" i="26"/>
  <c r="D498" i="26"/>
  <c r="C498" i="26"/>
  <c r="D497" i="26"/>
  <c r="C497" i="26"/>
  <c r="D496" i="26"/>
  <c r="C496" i="26"/>
  <c r="D495" i="26"/>
  <c r="C495" i="26"/>
  <c r="D494" i="26"/>
  <c r="C494" i="26"/>
  <c r="D493" i="26"/>
  <c r="C493" i="26"/>
  <c r="D492" i="26"/>
  <c r="C492" i="26"/>
  <c r="D491" i="26"/>
  <c r="C491" i="26"/>
  <c r="D490" i="26"/>
  <c r="C490" i="26"/>
  <c r="D489" i="26"/>
  <c r="C489" i="26"/>
  <c r="D488" i="26"/>
  <c r="C488" i="26"/>
  <c r="D487" i="26"/>
  <c r="C487" i="26"/>
  <c r="D486" i="26"/>
  <c r="C486" i="26"/>
  <c r="D485" i="26"/>
  <c r="C485" i="26"/>
  <c r="D484" i="26"/>
  <c r="C484" i="26"/>
  <c r="D483" i="26"/>
  <c r="C483" i="26"/>
  <c r="D482" i="26"/>
  <c r="C482" i="26"/>
  <c r="D481" i="26"/>
  <c r="C481" i="26"/>
  <c r="D480" i="26"/>
  <c r="C480" i="26"/>
  <c r="D479" i="26"/>
  <c r="C479" i="26"/>
  <c r="D478" i="26"/>
  <c r="C478" i="26"/>
  <c r="D477" i="26"/>
  <c r="C477" i="26"/>
  <c r="D476" i="26"/>
  <c r="C476" i="26"/>
  <c r="D475" i="26"/>
  <c r="C475" i="26"/>
  <c r="D474" i="26"/>
  <c r="C474" i="26"/>
  <c r="D473" i="26"/>
  <c r="C473" i="26"/>
  <c r="D472" i="26"/>
  <c r="C472" i="26"/>
  <c r="D471" i="26"/>
  <c r="C471" i="26"/>
  <c r="D470" i="26"/>
  <c r="C470" i="26"/>
  <c r="D469" i="26"/>
  <c r="C469" i="26"/>
  <c r="D468" i="26"/>
  <c r="C468" i="26"/>
  <c r="D467" i="26"/>
  <c r="C467" i="26"/>
  <c r="D466" i="26"/>
  <c r="C466" i="26"/>
  <c r="D465" i="26"/>
  <c r="C465" i="26"/>
  <c r="D464" i="26"/>
  <c r="C464" i="26"/>
  <c r="D463" i="26"/>
  <c r="C463" i="26"/>
  <c r="D462" i="26"/>
  <c r="C462" i="26"/>
  <c r="D461" i="26"/>
  <c r="C461" i="26"/>
  <c r="D460" i="26"/>
  <c r="C460" i="26"/>
  <c r="D459" i="26"/>
  <c r="C459" i="26"/>
  <c r="D458" i="26"/>
  <c r="C458" i="26"/>
  <c r="D457" i="26"/>
  <c r="C457" i="26"/>
  <c r="D456" i="26"/>
  <c r="C456" i="26"/>
  <c r="D455" i="26"/>
  <c r="C455" i="26"/>
  <c r="D454" i="26"/>
  <c r="C454" i="26"/>
  <c r="D453" i="26"/>
  <c r="C453" i="26"/>
  <c r="D452" i="26"/>
  <c r="C452" i="26"/>
  <c r="D451" i="26"/>
  <c r="C451" i="26"/>
  <c r="D450" i="26"/>
  <c r="C450" i="26"/>
  <c r="D449" i="26"/>
  <c r="C449" i="26"/>
  <c r="D448" i="26"/>
  <c r="C448" i="26"/>
  <c r="D447" i="26"/>
  <c r="C447" i="26"/>
  <c r="D446" i="26"/>
  <c r="C446" i="26"/>
  <c r="D445" i="26"/>
  <c r="C445" i="26"/>
  <c r="D444" i="26"/>
  <c r="C444" i="26"/>
  <c r="D443" i="26"/>
  <c r="C443" i="26"/>
  <c r="D442" i="26"/>
  <c r="C442" i="26"/>
  <c r="D441" i="26"/>
  <c r="C441" i="26"/>
  <c r="D440" i="26"/>
  <c r="C440" i="26"/>
  <c r="D439" i="26"/>
  <c r="C439" i="26"/>
  <c r="D438" i="26"/>
  <c r="C438" i="26"/>
  <c r="D437" i="26"/>
  <c r="C437" i="26"/>
  <c r="D436" i="26"/>
  <c r="C436" i="26"/>
  <c r="D435" i="26"/>
  <c r="C435" i="26"/>
  <c r="D434" i="26"/>
  <c r="C434" i="26"/>
  <c r="D433" i="26"/>
  <c r="C433" i="26"/>
  <c r="D432" i="26"/>
  <c r="C432" i="26"/>
  <c r="D431" i="26"/>
  <c r="C431" i="26"/>
  <c r="D430" i="26"/>
  <c r="C430" i="26"/>
  <c r="D429" i="26"/>
  <c r="C429" i="26"/>
  <c r="D428" i="26"/>
  <c r="C428" i="26"/>
  <c r="D427" i="26"/>
  <c r="C427" i="26"/>
  <c r="D426" i="26"/>
  <c r="C426" i="26"/>
  <c r="D425" i="26"/>
  <c r="C425" i="26"/>
  <c r="D424" i="26"/>
  <c r="C424" i="26"/>
  <c r="D423" i="26"/>
  <c r="C423" i="26"/>
  <c r="D422" i="26"/>
  <c r="C422" i="26"/>
  <c r="D421" i="26"/>
  <c r="C421" i="26"/>
  <c r="D420" i="26"/>
  <c r="C420" i="26"/>
  <c r="D419" i="26"/>
  <c r="C419" i="26"/>
  <c r="D418" i="26"/>
  <c r="C418" i="26"/>
  <c r="D417" i="26"/>
  <c r="C417" i="26"/>
  <c r="D416" i="26"/>
  <c r="C416" i="26"/>
  <c r="D415" i="26"/>
  <c r="C415" i="26"/>
  <c r="D414" i="26"/>
  <c r="C414" i="26"/>
  <c r="D413" i="26"/>
  <c r="C413" i="26"/>
  <c r="D412" i="26"/>
  <c r="C412" i="26"/>
  <c r="D411" i="26"/>
  <c r="C411" i="26"/>
  <c r="D410" i="26"/>
  <c r="C410" i="26"/>
  <c r="D409" i="26"/>
  <c r="C409" i="26"/>
  <c r="D408" i="26"/>
  <c r="C408" i="26"/>
  <c r="D407" i="26"/>
  <c r="C407" i="26"/>
  <c r="D406" i="26"/>
  <c r="C406" i="26"/>
  <c r="D405" i="26"/>
  <c r="C405" i="26"/>
  <c r="D404" i="26"/>
  <c r="C404" i="26"/>
  <c r="D403" i="26"/>
  <c r="C403" i="26"/>
  <c r="D402" i="26"/>
  <c r="C402" i="26"/>
  <c r="D401" i="26"/>
  <c r="C401" i="26"/>
  <c r="D400" i="26"/>
  <c r="C400" i="26"/>
  <c r="D399" i="26"/>
  <c r="C399" i="26"/>
  <c r="D398" i="26"/>
  <c r="C398" i="26"/>
  <c r="D397" i="26"/>
  <c r="C397" i="26"/>
  <c r="D396" i="26"/>
  <c r="C396" i="26"/>
  <c r="D395" i="26"/>
  <c r="C395" i="26"/>
  <c r="D394" i="26"/>
  <c r="C394" i="26"/>
  <c r="D393" i="26"/>
  <c r="C393" i="26"/>
  <c r="D392" i="26"/>
  <c r="C392" i="26"/>
  <c r="D391" i="26"/>
  <c r="C391" i="26"/>
  <c r="D390" i="26"/>
  <c r="C390" i="26"/>
  <c r="D389" i="26"/>
  <c r="C389" i="26"/>
  <c r="D388" i="26"/>
  <c r="C388" i="26"/>
  <c r="D387" i="26"/>
  <c r="C387" i="26"/>
  <c r="D386" i="26"/>
  <c r="C386" i="26"/>
  <c r="D385" i="26"/>
  <c r="C385" i="26"/>
  <c r="D384" i="26"/>
  <c r="C384" i="26"/>
  <c r="D383" i="26"/>
  <c r="C383" i="26"/>
  <c r="D382" i="26"/>
  <c r="C382" i="26"/>
  <c r="D381" i="26"/>
  <c r="C381" i="26"/>
  <c r="D380" i="26"/>
  <c r="C380" i="26"/>
  <c r="D379" i="26"/>
  <c r="C379" i="26"/>
  <c r="D378" i="26"/>
  <c r="C378" i="26"/>
  <c r="D377" i="26"/>
  <c r="C377" i="26"/>
  <c r="D376" i="26"/>
  <c r="C376" i="26"/>
  <c r="D375" i="26"/>
  <c r="C375" i="26"/>
  <c r="D374" i="26"/>
  <c r="C374" i="26"/>
  <c r="D373" i="26"/>
  <c r="C373" i="26"/>
  <c r="D372" i="26"/>
  <c r="C372" i="26"/>
  <c r="D371" i="26"/>
  <c r="C371" i="26"/>
  <c r="D370" i="26"/>
  <c r="C370" i="26"/>
  <c r="D369" i="26"/>
  <c r="C369" i="26"/>
  <c r="D368" i="26"/>
  <c r="C368" i="26"/>
  <c r="D367" i="26"/>
  <c r="C367" i="26"/>
  <c r="D366" i="26"/>
  <c r="C366" i="26"/>
  <c r="D365" i="26"/>
  <c r="C365" i="26"/>
  <c r="D364" i="26"/>
  <c r="C364" i="26"/>
  <c r="D363" i="26"/>
  <c r="C363" i="26"/>
  <c r="D362" i="26"/>
  <c r="C362" i="26"/>
  <c r="D361" i="26"/>
  <c r="C361" i="26"/>
  <c r="D360" i="26"/>
  <c r="C360" i="26"/>
  <c r="D359" i="26"/>
  <c r="C359" i="26"/>
  <c r="D358" i="26"/>
  <c r="C358" i="26"/>
  <c r="D357" i="26"/>
  <c r="C357" i="26"/>
  <c r="D356" i="26"/>
  <c r="C356" i="26"/>
  <c r="D355" i="26"/>
  <c r="C355" i="26"/>
  <c r="D354" i="26"/>
  <c r="C354" i="26"/>
  <c r="D353" i="26"/>
  <c r="C353" i="26"/>
  <c r="D352" i="26"/>
  <c r="C352" i="26"/>
  <c r="D351" i="26"/>
  <c r="C351" i="26"/>
  <c r="D350" i="26"/>
  <c r="C350" i="26"/>
  <c r="D349" i="26"/>
  <c r="C349" i="26"/>
  <c r="D348" i="26"/>
  <c r="C348" i="26"/>
  <c r="D347" i="26"/>
  <c r="C347" i="26"/>
  <c r="D346" i="26"/>
  <c r="C346" i="26"/>
  <c r="D345" i="26"/>
  <c r="C345" i="26"/>
  <c r="D344" i="26"/>
  <c r="C344" i="26"/>
  <c r="D343" i="26"/>
  <c r="C343" i="26"/>
  <c r="D342" i="26"/>
  <c r="C342" i="26"/>
  <c r="D341" i="26"/>
  <c r="C341" i="26"/>
  <c r="D340" i="26"/>
  <c r="C340" i="26"/>
  <c r="D339" i="26"/>
  <c r="C339" i="26"/>
  <c r="D338" i="26"/>
  <c r="C338" i="26"/>
  <c r="D337" i="26"/>
  <c r="C337" i="26"/>
  <c r="D336" i="26"/>
  <c r="C336" i="26"/>
  <c r="D335" i="26"/>
  <c r="C335" i="26"/>
  <c r="D334" i="26"/>
  <c r="C334" i="26"/>
  <c r="D333" i="26"/>
  <c r="C333" i="26"/>
  <c r="D332" i="26"/>
  <c r="C332" i="26"/>
  <c r="D331" i="26"/>
  <c r="C331" i="26"/>
  <c r="D330" i="26"/>
  <c r="C330" i="26"/>
  <c r="D329" i="26"/>
  <c r="C329" i="26"/>
  <c r="D328" i="26"/>
  <c r="C328" i="26"/>
  <c r="D327" i="26"/>
  <c r="C327" i="26"/>
  <c r="D326" i="26"/>
  <c r="C326" i="26"/>
  <c r="D325" i="26"/>
  <c r="C325" i="26"/>
  <c r="D324" i="26"/>
  <c r="C324" i="26"/>
  <c r="D323" i="26"/>
  <c r="C323" i="26"/>
  <c r="D322" i="26"/>
  <c r="C322" i="26"/>
  <c r="D321" i="26"/>
  <c r="C321" i="26"/>
  <c r="D320" i="26"/>
  <c r="C320" i="26"/>
  <c r="D319" i="26"/>
  <c r="C319" i="26"/>
  <c r="D318" i="26"/>
  <c r="C318" i="26"/>
  <c r="D317" i="26"/>
  <c r="C317" i="26"/>
  <c r="D316" i="26"/>
  <c r="C316" i="26"/>
  <c r="D315" i="26"/>
  <c r="C315" i="26"/>
  <c r="D314" i="26"/>
  <c r="C314" i="26"/>
  <c r="D313" i="26"/>
  <c r="C313" i="26"/>
  <c r="D312" i="26"/>
  <c r="C312" i="26"/>
  <c r="D311" i="26"/>
  <c r="C311" i="26"/>
  <c r="D310" i="26"/>
  <c r="C310" i="26"/>
  <c r="D309" i="26"/>
  <c r="C309" i="26"/>
  <c r="D308" i="26"/>
  <c r="C308" i="26"/>
  <c r="D307" i="26"/>
  <c r="C307" i="26"/>
  <c r="D306" i="26"/>
  <c r="C306" i="26"/>
  <c r="D305" i="26"/>
  <c r="C305" i="26"/>
  <c r="D304" i="26"/>
  <c r="C304" i="26"/>
  <c r="D303" i="26"/>
  <c r="C303" i="26"/>
  <c r="D302" i="26"/>
  <c r="C302" i="26"/>
  <c r="D301" i="26"/>
  <c r="C301" i="26"/>
  <c r="D300" i="26"/>
  <c r="C300" i="26"/>
  <c r="D299" i="26"/>
  <c r="C299" i="26"/>
  <c r="D298" i="26"/>
  <c r="C298" i="26"/>
  <c r="D297" i="26"/>
  <c r="C297" i="26"/>
  <c r="D296" i="26"/>
  <c r="C296" i="26"/>
  <c r="D295" i="26"/>
  <c r="C295" i="26"/>
  <c r="D294" i="26"/>
  <c r="C294" i="26"/>
  <c r="D293" i="26"/>
  <c r="C293" i="26"/>
  <c r="D292" i="26"/>
  <c r="C292" i="26"/>
  <c r="D291" i="26"/>
  <c r="C291" i="26"/>
  <c r="D290" i="26"/>
  <c r="C290" i="26"/>
  <c r="D289" i="26"/>
  <c r="C289" i="26"/>
  <c r="D288" i="26"/>
  <c r="C288" i="26"/>
  <c r="D287" i="26"/>
  <c r="C287" i="26"/>
  <c r="D286" i="26"/>
  <c r="C286" i="26"/>
  <c r="D285" i="26"/>
  <c r="C285" i="26"/>
  <c r="D284" i="26"/>
  <c r="C284" i="26"/>
  <c r="D283" i="26"/>
  <c r="C283" i="26"/>
  <c r="D282" i="26"/>
  <c r="C282" i="26"/>
  <c r="D281" i="26"/>
  <c r="C281" i="26"/>
  <c r="D280" i="26"/>
  <c r="C280" i="26"/>
  <c r="D279" i="26"/>
  <c r="C279" i="26"/>
  <c r="D278" i="26"/>
  <c r="C278" i="26"/>
  <c r="D277" i="26"/>
  <c r="C277" i="26"/>
  <c r="D276" i="26"/>
  <c r="C276" i="26"/>
  <c r="D275" i="26"/>
  <c r="C275" i="26"/>
  <c r="D274" i="26"/>
  <c r="C274" i="26"/>
  <c r="D273" i="26"/>
  <c r="C273" i="26"/>
  <c r="D272" i="26"/>
  <c r="C272" i="26"/>
  <c r="D271" i="26"/>
  <c r="C271" i="26"/>
  <c r="D270" i="26"/>
  <c r="C270" i="26"/>
  <c r="D269" i="26"/>
  <c r="C269" i="26"/>
  <c r="D268" i="26"/>
  <c r="C268" i="26"/>
  <c r="D267" i="26"/>
  <c r="C267" i="26"/>
  <c r="D266" i="26"/>
  <c r="C266" i="26"/>
  <c r="D265" i="26"/>
  <c r="C265" i="26"/>
  <c r="D264" i="26"/>
  <c r="C264" i="26"/>
  <c r="D263" i="26"/>
  <c r="C263" i="26"/>
  <c r="D262" i="26"/>
  <c r="C262" i="26"/>
  <c r="D261" i="26"/>
  <c r="C261" i="26"/>
  <c r="D260" i="26"/>
  <c r="C260" i="26"/>
  <c r="D259" i="26"/>
  <c r="C259" i="26"/>
  <c r="D258" i="26"/>
  <c r="C258" i="26"/>
  <c r="D257" i="26"/>
  <c r="C257" i="26"/>
  <c r="D256" i="26"/>
  <c r="C256" i="26"/>
  <c r="D255" i="26"/>
  <c r="C255" i="26"/>
  <c r="D254" i="26"/>
  <c r="C254" i="26"/>
  <c r="D253" i="26"/>
  <c r="C253" i="26"/>
  <c r="D252" i="26"/>
  <c r="C252" i="26"/>
  <c r="D251" i="26"/>
  <c r="C251" i="26"/>
  <c r="D250" i="26"/>
  <c r="C250" i="26"/>
  <c r="D249" i="26"/>
  <c r="C249" i="26"/>
  <c r="D248" i="26"/>
  <c r="C248" i="26"/>
  <c r="D247" i="26"/>
  <c r="C247" i="26"/>
  <c r="D246" i="26"/>
  <c r="C246" i="26"/>
  <c r="D245" i="26"/>
  <c r="C245" i="26"/>
  <c r="D244" i="26"/>
  <c r="C244" i="26"/>
  <c r="D243" i="26"/>
  <c r="C243" i="26"/>
  <c r="D242" i="26"/>
  <c r="C242" i="26"/>
  <c r="D241" i="26"/>
  <c r="C241" i="26"/>
  <c r="D240" i="26"/>
  <c r="C240" i="26"/>
  <c r="D239" i="26"/>
  <c r="C239" i="26"/>
  <c r="D238" i="26"/>
  <c r="C238" i="26"/>
  <c r="D237" i="26"/>
  <c r="C237" i="26"/>
  <c r="D236" i="26"/>
  <c r="C236" i="26"/>
  <c r="D235" i="26"/>
  <c r="C235" i="26"/>
  <c r="D234" i="26"/>
  <c r="C234" i="26"/>
  <c r="D233" i="26"/>
  <c r="C233" i="26"/>
  <c r="D232" i="26"/>
  <c r="C232" i="26"/>
  <c r="D231" i="26"/>
  <c r="C231" i="26"/>
  <c r="D230" i="26"/>
  <c r="C230" i="26"/>
  <c r="D229" i="26"/>
  <c r="C229" i="26"/>
  <c r="D228" i="26"/>
  <c r="C228" i="26"/>
  <c r="D227" i="26"/>
  <c r="C227" i="26"/>
  <c r="D226" i="26"/>
  <c r="C226" i="26"/>
  <c r="D225" i="26"/>
  <c r="C225" i="26"/>
  <c r="D224" i="26"/>
  <c r="C224" i="26"/>
  <c r="D223" i="26"/>
  <c r="C223" i="26"/>
  <c r="D222" i="26"/>
  <c r="C222" i="26"/>
  <c r="D221" i="26"/>
  <c r="C221" i="26"/>
  <c r="D220" i="26"/>
  <c r="C220" i="26"/>
  <c r="D219" i="26"/>
  <c r="C219" i="26"/>
  <c r="D218" i="26"/>
  <c r="C218" i="26"/>
  <c r="D217" i="26"/>
  <c r="C217" i="26"/>
  <c r="D216" i="26"/>
  <c r="C216" i="26"/>
  <c r="D215" i="26"/>
  <c r="C215" i="26"/>
  <c r="D214" i="26"/>
  <c r="C214" i="26"/>
  <c r="D213" i="26"/>
  <c r="C213" i="26"/>
  <c r="D212" i="26"/>
  <c r="C212" i="26"/>
  <c r="D211" i="26"/>
  <c r="C211" i="26"/>
  <c r="D210" i="26"/>
  <c r="C210" i="26"/>
  <c r="D209" i="26"/>
  <c r="C209" i="26"/>
  <c r="D208" i="26"/>
  <c r="C208" i="26"/>
  <c r="D207" i="26"/>
  <c r="C207" i="26"/>
  <c r="D206" i="26"/>
  <c r="C206" i="26"/>
  <c r="D205" i="26"/>
  <c r="C205" i="26"/>
  <c r="D204" i="26"/>
  <c r="C204" i="26"/>
  <c r="D203" i="26"/>
  <c r="C203" i="26"/>
  <c r="D202" i="26"/>
  <c r="C202" i="26"/>
  <c r="D201" i="26"/>
  <c r="C201" i="26"/>
  <c r="D200" i="26"/>
  <c r="C200" i="26"/>
  <c r="D199" i="26"/>
  <c r="C199" i="26"/>
  <c r="D198" i="26"/>
  <c r="C198" i="26"/>
  <c r="D197" i="26"/>
  <c r="C197" i="26"/>
  <c r="D196" i="26"/>
  <c r="C196" i="26"/>
  <c r="D195" i="26"/>
  <c r="C195" i="26"/>
  <c r="D194" i="26"/>
  <c r="C194" i="26"/>
  <c r="D193" i="26"/>
  <c r="C193" i="26"/>
  <c r="D192" i="26"/>
  <c r="C192" i="26"/>
  <c r="D191" i="26"/>
  <c r="C191" i="26"/>
  <c r="D190" i="26"/>
  <c r="C190" i="26"/>
  <c r="D189" i="26"/>
  <c r="C189" i="26"/>
  <c r="D188" i="26"/>
  <c r="C188" i="26"/>
  <c r="D187" i="26"/>
  <c r="C187" i="26"/>
  <c r="D186" i="26"/>
  <c r="C186" i="26"/>
  <c r="D185" i="26"/>
  <c r="C185" i="26"/>
  <c r="D184" i="26"/>
  <c r="C184" i="26"/>
  <c r="D183" i="26"/>
  <c r="C183" i="26"/>
  <c r="D182" i="26"/>
  <c r="C182" i="26"/>
  <c r="D181" i="26"/>
  <c r="C181" i="26"/>
  <c r="D180" i="26"/>
  <c r="C180" i="26"/>
  <c r="D179" i="26"/>
  <c r="C179" i="26"/>
  <c r="D178" i="26"/>
  <c r="C178" i="26"/>
  <c r="D177" i="26"/>
  <c r="C177" i="26"/>
  <c r="D176" i="26"/>
  <c r="C176" i="26"/>
  <c r="D175" i="26"/>
  <c r="C175" i="26"/>
  <c r="D174" i="26"/>
  <c r="C174" i="26"/>
  <c r="D173" i="26"/>
  <c r="C173" i="26"/>
  <c r="D172" i="26"/>
  <c r="C172" i="26"/>
  <c r="D171" i="26"/>
  <c r="C171" i="26"/>
  <c r="D170" i="26"/>
  <c r="C170" i="26"/>
  <c r="D169" i="26"/>
  <c r="C169" i="26"/>
  <c r="D168" i="26"/>
  <c r="C168" i="26"/>
  <c r="D167" i="26"/>
  <c r="C167" i="26"/>
  <c r="D166" i="26"/>
  <c r="C166" i="26"/>
  <c r="D165" i="26"/>
  <c r="C165" i="26"/>
  <c r="D164" i="26"/>
  <c r="C164" i="26"/>
  <c r="D163" i="26"/>
  <c r="C163" i="26"/>
  <c r="D162" i="26"/>
  <c r="C162" i="26"/>
  <c r="D161" i="26"/>
  <c r="C161" i="26"/>
  <c r="D160" i="26"/>
  <c r="C160" i="26"/>
  <c r="D159" i="26"/>
  <c r="C159" i="26"/>
  <c r="D158" i="26"/>
  <c r="C158" i="26"/>
  <c r="D157" i="26"/>
  <c r="C157" i="26"/>
  <c r="D156" i="26"/>
  <c r="C156" i="26"/>
  <c r="D155" i="26"/>
  <c r="C155" i="26"/>
  <c r="D154" i="26"/>
  <c r="C154" i="26"/>
  <c r="D153" i="26"/>
  <c r="C153" i="26"/>
  <c r="D152" i="26"/>
  <c r="C152" i="26"/>
  <c r="D151" i="26"/>
  <c r="C151" i="26"/>
  <c r="D150" i="26"/>
  <c r="C150" i="26"/>
  <c r="D149" i="26"/>
  <c r="C149" i="26"/>
  <c r="D148" i="26"/>
  <c r="C148" i="26"/>
  <c r="D147" i="26"/>
  <c r="C147" i="26"/>
  <c r="D146" i="26"/>
  <c r="C146" i="26"/>
  <c r="D145" i="26"/>
  <c r="C145" i="26"/>
  <c r="D144" i="26"/>
  <c r="C144" i="26"/>
  <c r="D143" i="26"/>
  <c r="C143" i="26"/>
  <c r="D142" i="26"/>
  <c r="C142" i="26"/>
  <c r="D141" i="26"/>
  <c r="C141" i="26"/>
  <c r="D140" i="26"/>
  <c r="C140" i="26"/>
  <c r="D139" i="26"/>
  <c r="C139" i="26"/>
  <c r="D138" i="26"/>
  <c r="C138" i="26"/>
  <c r="D137" i="26"/>
  <c r="C137" i="26"/>
  <c r="D136" i="26"/>
  <c r="C136" i="26"/>
  <c r="D135" i="26"/>
  <c r="C135" i="26"/>
  <c r="D134" i="26"/>
  <c r="C134" i="26"/>
  <c r="D133" i="26"/>
  <c r="C133" i="26"/>
  <c r="D132" i="26"/>
  <c r="C132" i="26"/>
  <c r="D131" i="26"/>
  <c r="C131" i="26"/>
  <c r="D130" i="26"/>
  <c r="C130" i="26"/>
  <c r="D129" i="26"/>
  <c r="C129" i="26"/>
  <c r="D128" i="26"/>
  <c r="C128" i="26"/>
  <c r="D127" i="26"/>
  <c r="C127" i="26"/>
  <c r="D126" i="26"/>
  <c r="C126" i="26"/>
  <c r="D125" i="26"/>
  <c r="C125" i="26"/>
  <c r="D124" i="26"/>
  <c r="C124" i="26"/>
  <c r="D123" i="26"/>
  <c r="C123" i="26"/>
  <c r="D122" i="26"/>
  <c r="C122" i="26"/>
  <c r="D121" i="26"/>
  <c r="C121" i="26"/>
  <c r="D120" i="26"/>
  <c r="C120" i="26"/>
  <c r="D119" i="26"/>
  <c r="C119" i="26"/>
  <c r="D118" i="26"/>
  <c r="C118" i="26"/>
  <c r="D117" i="26"/>
  <c r="C117" i="26"/>
  <c r="D116" i="26"/>
  <c r="C116" i="26"/>
  <c r="D115" i="26"/>
  <c r="C115" i="26"/>
  <c r="D114" i="26"/>
  <c r="C114" i="26"/>
  <c r="D113" i="26"/>
  <c r="C113" i="26"/>
  <c r="D112" i="26"/>
  <c r="C112" i="26"/>
  <c r="D111" i="26"/>
  <c r="C111" i="26"/>
  <c r="D110" i="26"/>
  <c r="C110" i="26"/>
  <c r="D109" i="26"/>
  <c r="C109" i="26"/>
  <c r="D108" i="26"/>
  <c r="C108" i="26"/>
  <c r="D107" i="26"/>
  <c r="C107" i="26"/>
  <c r="D106" i="26"/>
  <c r="C106" i="26"/>
  <c r="D105" i="26"/>
  <c r="C105" i="26"/>
  <c r="D104" i="26"/>
  <c r="C104" i="26"/>
  <c r="D103" i="26"/>
  <c r="C103" i="26"/>
  <c r="D102" i="26"/>
  <c r="C102" i="26"/>
  <c r="D101" i="26"/>
  <c r="C101" i="26"/>
  <c r="D100" i="26"/>
  <c r="C100" i="26"/>
  <c r="D99" i="26"/>
  <c r="C99" i="26"/>
  <c r="D98" i="26"/>
  <c r="C98" i="26"/>
  <c r="D97" i="26"/>
  <c r="C97" i="26"/>
  <c r="D96" i="26"/>
  <c r="C96" i="26"/>
  <c r="D95" i="26"/>
  <c r="C95" i="26"/>
  <c r="D94" i="26"/>
  <c r="C94" i="26"/>
  <c r="D93" i="26"/>
  <c r="C93" i="26"/>
  <c r="D92" i="26"/>
  <c r="C92" i="26"/>
  <c r="D91" i="26"/>
  <c r="C91" i="26"/>
  <c r="D90" i="26"/>
  <c r="C90" i="26"/>
  <c r="D89" i="26"/>
  <c r="C89" i="26"/>
  <c r="D88" i="26"/>
  <c r="C88" i="26"/>
  <c r="D87" i="26"/>
  <c r="C87" i="26"/>
  <c r="D86" i="26"/>
  <c r="C86" i="26"/>
  <c r="D85" i="26"/>
  <c r="C85" i="26"/>
  <c r="D84" i="26"/>
  <c r="C84" i="26"/>
  <c r="D83" i="26"/>
  <c r="C83" i="26"/>
  <c r="D82" i="26"/>
  <c r="C82" i="26"/>
  <c r="D81" i="26"/>
  <c r="C81" i="26"/>
  <c r="D80" i="26"/>
  <c r="C80" i="26"/>
  <c r="D79" i="26"/>
  <c r="C79" i="26"/>
  <c r="D78" i="26"/>
  <c r="C78" i="26"/>
  <c r="D77" i="26"/>
  <c r="C77" i="26"/>
  <c r="D76" i="26"/>
  <c r="C76" i="26"/>
  <c r="D75" i="26"/>
  <c r="C75" i="26"/>
  <c r="D74" i="26"/>
  <c r="C74" i="26"/>
  <c r="D73" i="26"/>
  <c r="C73" i="26"/>
  <c r="D72" i="26"/>
  <c r="C72" i="26"/>
  <c r="D71" i="26"/>
  <c r="C71" i="26"/>
  <c r="D70" i="26"/>
  <c r="C70" i="26"/>
  <c r="D69" i="26"/>
  <c r="C69" i="26"/>
  <c r="D68" i="26"/>
  <c r="C68" i="26"/>
  <c r="D67" i="26"/>
  <c r="C67" i="26"/>
  <c r="D66" i="26"/>
  <c r="C66" i="26"/>
  <c r="D65" i="26"/>
  <c r="C65" i="26"/>
  <c r="D64" i="26"/>
  <c r="C64" i="26"/>
  <c r="D63" i="26"/>
  <c r="C63" i="26"/>
  <c r="D62" i="26"/>
  <c r="C62" i="26"/>
  <c r="D61" i="26"/>
  <c r="C61" i="26"/>
  <c r="D60" i="26"/>
  <c r="C60" i="26"/>
  <c r="D59" i="26"/>
  <c r="C59" i="26"/>
  <c r="D58" i="26"/>
  <c r="C58" i="26"/>
  <c r="D57" i="26"/>
  <c r="C57" i="26"/>
  <c r="D56" i="26"/>
  <c r="C56" i="26"/>
  <c r="D55" i="26"/>
  <c r="C55" i="26"/>
  <c r="D54" i="26"/>
  <c r="C54" i="26"/>
  <c r="D53" i="26"/>
  <c r="C53" i="26"/>
  <c r="D52" i="26"/>
  <c r="C52" i="26"/>
  <c r="D51" i="26"/>
  <c r="C51" i="26"/>
  <c r="D50" i="26"/>
  <c r="C50" i="26"/>
  <c r="D49" i="26"/>
  <c r="C49" i="26"/>
  <c r="D48" i="26"/>
  <c r="C48" i="26"/>
  <c r="D47" i="26"/>
  <c r="C47" i="26"/>
  <c r="D46" i="26"/>
  <c r="C46" i="26"/>
  <c r="D45" i="26"/>
  <c r="C45" i="26"/>
  <c r="D44" i="26"/>
  <c r="C44" i="26"/>
  <c r="D43" i="26"/>
  <c r="C43" i="26"/>
  <c r="D42" i="26"/>
  <c r="C42" i="26"/>
  <c r="D41" i="26"/>
  <c r="C41" i="26"/>
  <c r="D40" i="26"/>
  <c r="C40" i="26"/>
  <c r="D39" i="26"/>
  <c r="C39" i="26"/>
  <c r="D38" i="26"/>
  <c r="C38" i="26"/>
  <c r="D37" i="26"/>
  <c r="C37" i="26"/>
  <c r="D36" i="26"/>
  <c r="C36" i="26"/>
  <c r="D35" i="26"/>
  <c r="C35" i="26"/>
  <c r="D34" i="26"/>
  <c r="C34" i="26"/>
  <c r="D33" i="26"/>
  <c r="C33" i="26"/>
  <c r="D32" i="26"/>
  <c r="C32" i="26"/>
  <c r="D31" i="26"/>
  <c r="C31" i="26"/>
  <c r="D30" i="26"/>
  <c r="C30" i="26"/>
  <c r="D29" i="26"/>
  <c r="C29" i="26"/>
  <c r="D28" i="26"/>
  <c r="C28" i="26"/>
  <c r="D27" i="26"/>
  <c r="C27" i="26"/>
  <c r="D26" i="26"/>
  <c r="C26" i="26"/>
  <c r="D25" i="26"/>
  <c r="C25" i="26"/>
  <c r="D24" i="26"/>
  <c r="C24" i="26"/>
  <c r="D23" i="26"/>
  <c r="C23" i="26"/>
  <c r="D22" i="26"/>
  <c r="C22" i="26"/>
  <c r="D21" i="26"/>
  <c r="C21" i="26"/>
  <c r="D20" i="26"/>
  <c r="C20" i="26"/>
  <c r="D19" i="26"/>
  <c r="C19" i="26"/>
  <c r="D18" i="26"/>
  <c r="C18" i="26"/>
  <c r="D17" i="26"/>
  <c r="C17" i="26"/>
  <c r="D16" i="26"/>
  <c r="C16" i="26"/>
  <c r="D15" i="26"/>
  <c r="C15" i="26"/>
  <c r="J14" i="26"/>
  <c r="D14" i="26"/>
  <c r="C14" i="26"/>
  <c r="J13" i="26"/>
  <c r="I13" i="26"/>
  <c r="K13" i="26" s="1"/>
  <c r="D13" i="26"/>
  <c r="C13" i="26"/>
  <c r="J12" i="26"/>
  <c r="D12" i="26"/>
  <c r="C12" i="26"/>
  <c r="J11" i="26"/>
  <c r="D11" i="26"/>
  <c r="C11" i="26"/>
  <c r="I4" i="26" s="1"/>
  <c r="K4" i="26" s="1"/>
  <c r="J10" i="26"/>
  <c r="D10" i="26"/>
  <c r="C10" i="26"/>
  <c r="J9" i="26"/>
  <c r="I9" i="26"/>
  <c r="K9" i="26" s="1"/>
  <c r="D9" i="26"/>
  <c r="C9" i="26"/>
  <c r="J8" i="26"/>
  <c r="I8" i="26"/>
  <c r="K8" i="26" s="1"/>
  <c r="D8" i="26"/>
  <c r="C8" i="26"/>
  <c r="I14" i="26" s="1"/>
  <c r="K14" i="26" s="1"/>
  <c r="J7" i="26"/>
  <c r="J6" i="26"/>
  <c r="I6" i="26"/>
  <c r="K6" i="26" s="1"/>
  <c r="J5" i="26"/>
  <c r="I5" i="26"/>
  <c r="K5" i="26" s="1"/>
  <c r="J4" i="26"/>
  <c r="J3" i="26"/>
  <c r="I3" i="26" l="1"/>
  <c r="K3" i="26" s="1"/>
  <c r="I7" i="26"/>
  <c r="K7" i="26" s="1"/>
  <c r="I11" i="26"/>
  <c r="K11" i="26" s="1"/>
  <c r="I12" i="26"/>
  <c r="K12" i="26" s="1"/>
  <c r="I10" i="26"/>
  <c r="K10" i="26" s="1"/>
  <c r="AK4" i="25"/>
  <c r="AK5" i="25"/>
  <c r="AK6" i="25"/>
  <c r="AK7" i="25"/>
  <c r="AK8" i="25"/>
  <c r="AK9" i="25"/>
  <c r="AK10" i="25"/>
  <c r="AK11" i="25"/>
  <c r="AK12" i="25"/>
  <c r="AK13" i="25"/>
  <c r="AK14" i="25"/>
  <c r="AK3" i="25"/>
  <c r="AJ14" i="25"/>
  <c r="AJ13" i="25"/>
  <c r="AJ12" i="25"/>
  <c r="AJ11" i="25"/>
  <c r="AJ10" i="25"/>
  <c r="AJ9" i="25"/>
  <c r="AJ8" i="25"/>
  <c r="AJ7" i="25"/>
  <c r="AJ6" i="25"/>
  <c r="AJ5" i="25"/>
  <c r="AJ4" i="25"/>
  <c r="AJ3" i="25"/>
  <c r="AI4" i="25"/>
  <c r="AI5" i="25"/>
  <c r="AI6" i="25"/>
  <c r="AI7" i="25"/>
  <c r="AI8" i="25"/>
  <c r="AI9" i="25"/>
  <c r="AI10" i="25"/>
  <c r="AI11" i="25"/>
  <c r="AI12" i="25"/>
  <c r="AI13" i="25"/>
  <c r="AI14" i="25"/>
  <c r="AI3" i="25"/>
  <c r="AH14" i="25"/>
  <c r="AH13" i="25"/>
  <c r="AH12" i="25"/>
  <c r="AH11" i="25"/>
  <c r="AH10" i="25"/>
  <c r="AH9" i="25"/>
  <c r="AH8" i="25"/>
  <c r="AH7" i="25"/>
  <c r="AH6" i="25"/>
  <c r="AH5" i="25"/>
  <c r="AH4" i="25"/>
  <c r="AH3" i="25"/>
  <c r="AG14" i="25"/>
  <c r="AG13" i="25"/>
  <c r="AG12" i="25"/>
  <c r="AG11" i="25"/>
  <c r="AG10" i="25"/>
  <c r="AG9" i="25"/>
  <c r="AG8" i="25"/>
  <c r="AG7" i="25"/>
  <c r="AG6" i="25"/>
  <c r="AG5" i="25"/>
  <c r="AG4" i="25"/>
  <c r="AG3" i="25"/>
  <c r="AF14" i="25"/>
  <c r="AF13" i="25"/>
  <c r="AF12" i="25"/>
  <c r="AF11" i="25"/>
  <c r="AF10" i="25"/>
  <c r="AF9" i="25"/>
  <c r="AF8" i="25"/>
  <c r="AF7" i="25"/>
  <c r="AF6" i="25"/>
  <c r="AF5" i="25"/>
  <c r="AF4" i="25"/>
  <c r="AF3" i="25"/>
  <c r="AE12" i="25"/>
  <c r="AE11" i="25"/>
  <c r="AE10" i="25"/>
  <c r="AE9" i="25"/>
  <c r="AE8" i="25"/>
  <c r="AE7" i="25"/>
  <c r="AE6" i="25"/>
  <c r="AD12" i="25"/>
  <c r="AD11" i="25"/>
  <c r="AD10" i="25"/>
  <c r="AD9" i="25"/>
  <c r="AD8" i="25"/>
  <c r="AD7" i="25"/>
  <c r="AD6" i="25"/>
  <c r="AC12" i="25"/>
  <c r="AC11" i="25"/>
  <c r="AC10" i="25"/>
  <c r="AC9" i="25"/>
  <c r="AC8" i="25"/>
  <c r="AC7" i="25"/>
  <c r="AC6" i="25"/>
  <c r="AC5" i="25"/>
  <c r="AB5" i="25"/>
  <c r="AB6" i="25"/>
  <c r="AB7" i="25"/>
  <c r="AB8" i="25"/>
  <c r="AB9" i="25"/>
  <c r="AB10" i="25"/>
  <c r="AB11" i="25"/>
  <c r="AB12" i="25"/>
  <c r="D1015" i="25"/>
  <c r="C1015" i="25"/>
  <c r="D1014" i="25"/>
  <c r="C1014" i="25"/>
  <c r="D1013" i="25"/>
  <c r="C1013" i="25"/>
  <c r="D1012" i="25"/>
  <c r="C1012" i="25"/>
  <c r="D1011" i="25"/>
  <c r="C1011" i="25"/>
  <c r="D1010" i="25"/>
  <c r="C1010" i="25"/>
  <c r="D1009" i="25"/>
  <c r="C1009" i="25"/>
  <c r="D1008" i="25"/>
  <c r="C1008" i="25"/>
  <c r="D1007" i="25"/>
  <c r="C1007" i="25"/>
  <c r="D1006" i="25"/>
  <c r="C1006" i="25"/>
  <c r="D1005" i="25"/>
  <c r="C1005" i="25"/>
  <c r="D1004" i="25"/>
  <c r="C1004" i="25"/>
  <c r="D1003" i="25"/>
  <c r="C1003" i="25"/>
  <c r="D1002" i="25"/>
  <c r="C1002" i="25"/>
  <c r="D1001" i="25"/>
  <c r="C1001" i="25"/>
  <c r="D1000" i="25"/>
  <c r="C1000" i="25"/>
  <c r="D999" i="25"/>
  <c r="C999" i="25"/>
  <c r="D998" i="25"/>
  <c r="C998" i="25"/>
  <c r="D997" i="25"/>
  <c r="C997" i="25"/>
  <c r="D996" i="25"/>
  <c r="C996" i="25"/>
  <c r="D995" i="25"/>
  <c r="C995" i="25"/>
  <c r="D994" i="25"/>
  <c r="C994" i="25"/>
  <c r="D993" i="25"/>
  <c r="C993" i="25"/>
  <c r="D992" i="25"/>
  <c r="C992" i="25"/>
  <c r="D991" i="25"/>
  <c r="C991" i="25"/>
  <c r="D990" i="25"/>
  <c r="C990" i="25"/>
  <c r="D989" i="25"/>
  <c r="C989" i="25"/>
  <c r="D988" i="25"/>
  <c r="C988" i="25"/>
  <c r="D987" i="25"/>
  <c r="C987" i="25"/>
  <c r="D986" i="25"/>
  <c r="C986" i="25"/>
  <c r="D985" i="25"/>
  <c r="C985" i="25"/>
  <c r="D984" i="25"/>
  <c r="C984" i="25"/>
  <c r="D983" i="25"/>
  <c r="C983" i="25"/>
  <c r="D982" i="25"/>
  <c r="C982" i="25"/>
  <c r="D981" i="25"/>
  <c r="C981" i="25"/>
  <c r="D980" i="25"/>
  <c r="C980" i="25"/>
  <c r="D979" i="25"/>
  <c r="C979" i="25"/>
  <c r="D978" i="25"/>
  <c r="C978" i="25"/>
  <c r="D977" i="25"/>
  <c r="C977" i="25"/>
  <c r="D976" i="25"/>
  <c r="C976" i="25"/>
  <c r="D975" i="25"/>
  <c r="C975" i="25"/>
  <c r="D974" i="25"/>
  <c r="C974" i="25"/>
  <c r="D973" i="25"/>
  <c r="C973" i="25"/>
  <c r="D972" i="25"/>
  <c r="C972" i="25"/>
  <c r="D971" i="25"/>
  <c r="C971" i="25"/>
  <c r="D970" i="25"/>
  <c r="C970" i="25"/>
  <c r="D969" i="25"/>
  <c r="C969" i="25"/>
  <c r="D968" i="25"/>
  <c r="C968" i="25"/>
  <c r="D967" i="25"/>
  <c r="C967" i="25"/>
  <c r="D966" i="25"/>
  <c r="C966" i="25"/>
  <c r="D965" i="25"/>
  <c r="C965" i="25"/>
  <c r="D964" i="25"/>
  <c r="C964" i="25"/>
  <c r="D963" i="25"/>
  <c r="C963" i="25"/>
  <c r="D962" i="25"/>
  <c r="C962" i="25"/>
  <c r="D961" i="25"/>
  <c r="C961" i="25"/>
  <c r="D960" i="25"/>
  <c r="C960" i="25"/>
  <c r="D959" i="25"/>
  <c r="C959" i="25"/>
  <c r="D958" i="25"/>
  <c r="C958" i="25"/>
  <c r="D957" i="25"/>
  <c r="C957" i="25"/>
  <c r="D956" i="25"/>
  <c r="C956" i="25"/>
  <c r="D955" i="25"/>
  <c r="C955" i="25"/>
  <c r="D954" i="25"/>
  <c r="C954" i="25"/>
  <c r="D953" i="25"/>
  <c r="C953" i="25"/>
  <c r="D952" i="25"/>
  <c r="C952" i="25"/>
  <c r="D951" i="25"/>
  <c r="C951" i="25"/>
  <c r="D950" i="25"/>
  <c r="C950" i="25"/>
  <c r="D949" i="25"/>
  <c r="C949" i="25"/>
  <c r="D948" i="25"/>
  <c r="C948" i="25"/>
  <c r="D947" i="25"/>
  <c r="C947" i="25"/>
  <c r="D946" i="25"/>
  <c r="C946" i="25"/>
  <c r="D945" i="25"/>
  <c r="C945" i="25"/>
  <c r="D944" i="25"/>
  <c r="C944" i="25"/>
  <c r="D943" i="25"/>
  <c r="C943" i="25"/>
  <c r="D942" i="25"/>
  <c r="C942" i="25"/>
  <c r="D941" i="25"/>
  <c r="C941" i="25"/>
  <c r="D940" i="25"/>
  <c r="C940" i="25"/>
  <c r="D939" i="25"/>
  <c r="C939" i="25"/>
  <c r="D938" i="25"/>
  <c r="C938" i="25"/>
  <c r="D937" i="25"/>
  <c r="C937" i="25"/>
  <c r="D936" i="25"/>
  <c r="C936" i="25"/>
  <c r="D935" i="25"/>
  <c r="C935" i="25"/>
  <c r="D934" i="25"/>
  <c r="C934" i="25"/>
  <c r="D933" i="25"/>
  <c r="C933" i="25"/>
  <c r="D932" i="25"/>
  <c r="C932" i="25"/>
  <c r="D931" i="25"/>
  <c r="C931" i="25"/>
  <c r="D930" i="25"/>
  <c r="C930" i="25"/>
  <c r="D929" i="25"/>
  <c r="C929" i="25"/>
  <c r="D928" i="25"/>
  <c r="C928" i="25"/>
  <c r="D927" i="25"/>
  <c r="C927" i="25"/>
  <c r="D926" i="25"/>
  <c r="C926" i="25"/>
  <c r="D925" i="25"/>
  <c r="C925" i="25"/>
  <c r="D924" i="25"/>
  <c r="C924" i="25"/>
  <c r="D923" i="25"/>
  <c r="C923" i="25"/>
  <c r="D922" i="25"/>
  <c r="C922" i="25"/>
  <c r="D921" i="25"/>
  <c r="C921" i="25"/>
  <c r="D920" i="25"/>
  <c r="C920" i="25"/>
  <c r="D919" i="25"/>
  <c r="C919" i="25"/>
  <c r="D918" i="25"/>
  <c r="C918" i="25"/>
  <c r="D917" i="25"/>
  <c r="C917" i="25"/>
  <c r="D916" i="25"/>
  <c r="C916" i="25"/>
  <c r="D915" i="25"/>
  <c r="C915" i="25"/>
  <c r="D914" i="25"/>
  <c r="C914" i="25"/>
  <c r="D913" i="25"/>
  <c r="C913" i="25"/>
  <c r="D912" i="25"/>
  <c r="C912" i="25"/>
  <c r="D911" i="25"/>
  <c r="C911" i="25"/>
  <c r="D910" i="25"/>
  <c r="C910" i="25"/>
  <c r="D909" i="25"/>
  <c r="C909" i="25"/>
  <c r="D908" i="25"/>
  <c r="C908" i="25"/>
  <c r="D907" i="25"/>
  <c r="C907" i="25"/>
  <c r="D906" i="25"/>
  <c r="C906" i="25"/>
  <c r="D905" i="25"/>
  <c r="C905" i="25"/>
  <c r="D904" i="25"/>
  <c r="C904" i="25"/>
  <c r="D903" i="25"/>
  <c r="C903" i="25"/>
  <c r="D902" i="25"/>
  <c r="C902" i="25"/>
  <c r="D901" i="25"/>
  <c r="C901" i="25"/>
  <c r="D900" i="25"/>
  <c r="C900" i="25"/>
  <c r="D899" i="25"/>
  <c r="C899" i="25"/>
  <c r="D898" i="25"/>
  <c r="C898" i="25"/>
  <c r="D897" i="25"/>
  <c r="C897" i="25"/>
  <c r="D896" i="25"/>
  <c r="C896" i="25"/>
  <c r="D895" i="25"/>
  <c r="C895" i="25"/>
  <c r="D894" i="25"/>
  <c r="C894" i="25"/>
  <c r="D893" i="25"/>
  <c r="C893" i="25"/>
  <c r="D892" i="25"/>
  <c r="C892" i="25"/>
  <c r="D891" i="25"/>
  <c r="C891" i="25"/>
  <c r="D890" i="25"/>
  <c r="C890" i="25"/>
  <c r="D889" i="25"/>
  <c r="C889" i="25"/>
  <c r="D888" i="25"/>
  <c r="C888" i="25"/>
  <c r="D887" i="25"/>
  <c r="C887" i="25"/>
  <c r="D886" i="25"/>
  <c r="C886" i="25"/>
  <c r="D885" i="25"/>
  <c r="C885" i="25"/>
  <c r="D884" i="25"/>
  <c r="C884" i="25"/>
  <c r="D883" i="25"/>
  <c r="C883" i="25"/>
  <c r="D882" i="25"/>
  <c r="C882" i="25"/>
  <c r="D881" i="25"/>
  <c r="C881" i="25"/>
  <c r="D880" i="25"/>
  <c r="C880" i="25"/>
  <c r="D879" i="25"/>
  <c r="C879" i="25"/>
  <c r="D878" i="25"/>
  <c r="C878" i="25"/>
  <c r="D877" i="25"/>
  <c r="C877" i="25"/>
  <c r="D876" i="25"/>
  <c r="C876" i="25"/>
  <c r="D875" i="25"/>
  <c r="C875" i="25"/>
  <c r="D874" i="25"/>
  <c r="C874" i="25"/>
  <c r="D873" i="25"/>
  <c r="C873" i="25"/>
  <c r="D872" i="25"/>
  <c r="C872" i="25"/>
  <c r="D871" i="25"/>
  <c r="C871" i="25"/>
  <c r="D870" i="25"/>
  <c r="C870" i="25"/>
  <c r="D869" i="25"/>
  <c r="C869" i="25"/>
  <c r="D868" i="25"/>
  <c r="C868" i="25"/>
  <c r="D867" i="25"/>
  <c r="C867" i="25"/>
  <c r="D866" i="25"/>
  <c r="C866" i="25"/>
  <c r="D865" i="25"/>
  <c r="C865" i="25"/>
  <c r="D864" i="25"/>
  <c r="C864" i="25"/>
  <c r="D863" i="25"/>
  <c r="C863" i="25"/>
  <c r="D862" i="25"/>
  <c r="C862" i="25"/>
  <c r="D861" i="25"/>
  <c r="C861" i="25"/>
  <c r="D860" i="25"/>
  <c r="C860" i="25"/>
  <c r="D859" i="25"/>
  <c r="C859" i="25"/>
  <c r="D858" i="25"/>
  <c r="C858" i="25"/>
  <c r="D857" i="25"/>
  <c r="C857" i="25"/>
  <c r="D856" i="25"/>
  <c r="C856" i="25"/>
  <c r="D855" i="25"/>
  <c r="C855" i="25"/>
  <c r="D854" i="25"/>
  <c r="C854" i="25"/>
  <c r="D853" i="25"/>
  <c r="C853" i="25"/>
  <c r="D852" i="25"/>
  <c r="C852" i="25"/>
  <c r="D851" i="25"/>
  <c r="C851" i="25"/>
  <c r="D850" i="25"/>
  <c r="C850" i="25"/>
  <c r="D849" i="25"/>
  <c r="C849" i="25"/>
  <c r="D848" i="25"/>
  <c r="C848" i="25"/>
  <c r="D847" i="25"/>
  <c r="C847" i="25"/>
  <c r="D846" i="25"/>
  <c r="C846" i="25"/>
  <c r="D845" i="25"/>
  <c r="C845" i="25"/>
  <c r="D844" i="25"/>
  <c r="C844" i="25"/>
  <c r="D843" i="25"/>
  <c r="C843" i="25"/>
  <c r="D842" i="25"/>
  <c r="C842" i="25"/>
  <c r="D841" i="25"/>
  <c r="C841" i="25"/>
  <c r="D840" i="25"/>
  <c r="C840" i="25"/>
  <c r="D839" i="25"/>
  <c r="C839" i="25"/>
  <c r="D838" i="25"/>
  <c r="C838" i="25"/>
  <c r="D837" i="25"/>
  <c r="C837" i="25"/>
  <c r="D836" i="25"/>
  <c r="C836" i="25"/>
  <c r="D835" i="25"/>
  <c r="C835" i="25"/>
  <c r="D834" i="25"/>
  <c r="C834" i="25"/>
  <c r="D833" i="25"/>
  <c r="C833" i="25"/>
  <c r="D832" i="25"/>
  <c r="C832" i="25"/>
  <c r="D831" i="25"/>
  <c r="C831" i="25"/>
  <c r="D830" i="25"/>
  <c r="C830" i="25"/>
  <c r="D829" i="25"/>
  <c r="C829" i="25"/>
  <c r="D828" i="25"/>
  <c r="C828" i="25"/>
  <c r="D827" i="25"/>
  <c r="C827" i="25"/>
  <c r="D826" i="25"/>
  <c r="C826" i="25"/>
  <c r="D825" i="25"/>
  <c r="C825" i="25"/>
  <c r="D824" i="25"/>
  <c r="C824" i="25"/>
  <c r="D823" i="25"/>
  <c r="C823" i="25"/>
  <c r="D822" i="25"/>
  <c r="C822" i="25"/>
  <c r="D821" i="25"/>
  <c r="C821" i="25"/>
  <c r="D820" i="25"/>
  <c r="C820" i="25"/>
  <c r="D819" i="25"/>
  <c r="C819" i="25"/>
  <c r="D818" i="25"/>
  <c r="C818" i="25"/>
  <c r="D817" i="25"/>
  <c r="C817" i="25"/>
  <c r="D816" i="25"/>
  <c r="C816" i="25"/>
  <c r="D815" i="25"/>
  <c r="C815" i="25"/>
  <c r="D814" i="25"/>
  <c r="C814" i="25"/>
  <c r="D813" i="25"/>
  <c r="C813" i="25"/>
  <c r="D812" i="25"/>
  <c r="C812" i="25"/>
  <c r="D811" i="25"/>
  <c r="C811" i="25"/>
  <c r="D810" i="25"/>
  <c r="C810" i="25"/>
  <c r="D809" i="25"/>
  <c r="C809" i="25"/>
  <c r="D808" i="25"/>
  <c r="C808" i="25"/>
  <c r="D807" i="25"/>
  <c r="C807" i="25"/>
  <c r="D806" i="25"/>
  <c r="C806" i="25"/>
  <c r="D805" i="25"/>
  <c r="C805" i="25"/>
  <c r="D804" i="25"/>
  <c r="C804" i="25"/>
  <c r="D803" i="25"/>
  <c r="C803" i="25"/>
  <c r="D802" i="25"/>
  <c r="C802" i="25"/>
  <c r="D801" i="25"/>
  <c r="C801" i="25"/>
  <c r="D800" i="25"/>
  <c r="C800" i="25"/>
  <c r="D799" i="25"/>
  <c r="C799" i="25"/>
  <c r="D798" i="25"/>
  <c r="C798" i="25"/>
  <c r="D797" i="25"/>
  <c r="C797" i="25"/>
  <c r="D796" i="25"/>
  <c r="C796" i="25"/>
  <c r="D795" i="25"/>
  <c r="C795" i="25"/>
  <c r="D794" i="25"/>
  <c r="C794" i="25"/>
  <c r="D793" i="25"/>
  <c r="C793" i="25"/>
  <c r="D792" i="25"/>
  <c r="C792" i="25"/>
  <c r="D791" i="25"/>
  <c r="C791" i="25"/>
  <c r="D790" i="25"/>
  <c r="C790" i="25"/>
  <c r="D789" i="25"/>
  <c r="C789" i="25"/>
  <c r="D788" i="25"/>
  <c r="C788" i="25"/>
  <c r="D787" i="25"/>
  <c r="C787" i="25"/>
  <c r="D786" i="25"/>
  <c r="C786" i="25"/>
  <c r="D785" i="25"/>
  <c r="C785" i="25"/>
  <c r="D784" i="25"/>
  <c r="C784" i="25"/>
  <c r="D783" i="25"/>
  <c r="C783" i="25"/>
  <c r="D782" i="25"/>
  <c r="C782" i="25"/>
  <c r="D781" i="25"/>
  <c r="C781" i="25"/>
  <c r="D780" i="25"/>
  <c r="C780" i="25"/>
  <c r="D779" i="25"/>
  <c r="C779" i="25"/>
  <c r="D778" i="25"/>
  <c r="C778" i="25"/>
  <c r="D777" i="25"/>
  <c r="C777" i="25"/>
  <c r="D776" i="25"/>
  <c r="C776" i="25"/>
  <c r="D775" i="25"/>
  <c r="C775" i="25"/>
  <c r="D774" i="25"/>
  <c r="C774" i="25"/>
  <c r="D773" i="25"/>
  <c r="C773" i="25"/>
  <c r="D772" i="25"/>
  <c r="C772" i="25"/>
  <c r="D771" i="25"/>
  <c r="C771" i="25"/>
  <c r="D770" i="25"/>
  <c r="C770" i="25"/>
  <c r="D769" i="25"/>
  <c r="C769" i="25"/>
  <c r="D768" i="25"/>
  <c r="C768" i="25"/>
  <c r="D767" i="25"/>
  <c r="C767" i="25"/>
  <c r="D766" i="25"/>
  <c r="C766" i="25"/>
  <c r="D765" i="25"/>
  <c r="C765" i="25"/>
  <c r="D764" i="25"/>
  <c r="C764" i="25"/>
  <c r="D763" i="25"/>
  <c r="C763" i="25"/>
  <c r="D762" i="25"/>
  <c r="C762" i="25"/>
  <c r="D761" i="25"/>
  <c r="C761" i="25"/>
  <c r="D760" i="25"/>
  <c r="C760" i="25"/>
  <c r="D759" i="25"/>
  <c r="C759" i="25"/>
  <c r="D758" i="25"/>
  <c r="C758" i="25"/>
  <c r="D757" i="25"/>
  <c r="C757" i="25"/>
  <c r="D756" i="25"/>
  <c r="C756" i="25"/>
  <c r="D755" i="25"/>
  <c r="C755" i="25"/>
  <c r="D754" i="25"/>
  <c r="C754" i="25"/>
  <c r="D753" i="25"/>
  <c r="C753" i="25"/>
  <c r="D752" i="25"/>
  <c r="C752" i="25"/>
  <c r="D751" i="25"/>
  <c r="C751" i="25"/>
  <c r="D750" i="25"/>
  <c r="C750" i="25"/>
  <c r="D749" i="25"/>
  <c r="C749" i="25"/>
  <c r="D748" i="25"/>
  <c r="C748" i="25"/>
  <c r="D747" i="25"/>
  <c r="C747" i="25"/>
  <c r="D746" i="25"/>
  <c r="C746" i="25"/>
  <c r="D745" i="25"/>
  <c r="C745" i="25"/>
  <c r="D744" i="25"/>
  <c r="C744" i="25"/>
  <c r="D743" i="25"/>
  <c r="C743" i="25"/>
  <c r="D742" i="25"/>
  <c r="C742" i="25"/>
  <c r="D741" i="25"/>
  <c r="C741" i="25"/>
  <c r="D740" i="25"/>
  <c r="C740" i="25"/>
  <c r="D739" i="25"/>
  <c r="C739" i="25"/>
  <c r="D738" i="25"/>
  <c r="C738" i="25"/>
  <c r="D737" i="25"/>
  <c r="C737" i="25"/>
  <c r="D736" i="25"/>
  <c r="C736" i="25"/>
  <c r="D735" i="25"/>
  <c r="C735" i="25"/>
  <c r="D734" i="25"/>
  <c r="C734" i="25"/>
  <c r="D733" i="25"/>
  <c r="C733" i="25"/>
  <c r="D732" i="25"/>
  <c r="C732" i="25"/>
  <c r="D731" i="25"/>
  <c r="C731" i="25"/>
  <c r="D730" i="25"/>
  <c r="C730" i="25"/>
  <c r="D729" i="25"/>
  <c r="C729" i="25"/>
  <c r="D728" i="25"/>
  <c r="C728" i="25"/>
  <c r="D727" i="25"/>
  <c r="C727" i="25"/>
  <c r="D726" i="25"/>
  <c r="C726" i="25"/>
  <c r="D725" i="25"/>
  <c r="C725" i="25"/>
  <c r="D724" i="25"/>
  <c r="C724" i="25"/>
  <c r="D723" i="25"/>
  <c r="C723" i="25"/>
  <c r="D722" i="25"/>
  <c r="C722" i="25"/>
  <c r="D721" i="25"/>
  <c r="C721" i="25"/>
  <c r="D720" i="25"/>
  <c r="C720" i="25"/>
  <c r="D719" i="25"/>
  <c r="C719" i="25"/>
  <c r="D718" i="25"/>
  <c r="C718" i="25"/>
  <c r="D717" i="25"/>
  <c r="C717" i="25"/>
  <c r="D716" i="25"/>
  <c r="C716" i="25"/>
  <c r="D715" i="25"/>
  <c r="C715" i="25"/>
  <c r="D714" i="25"/>
  <c r="C714" i="25"/>
  <c r="D713" i="25"/>
  <c r="C713" i="25"/>
  <c r="D712" i="25"/>
  <c r="C712" i="25"/>
  <c r="D711" i="25"/>
  <c r="C711" i="25"/>
  <c r="D710" i="25"/>
  <c r="C710" i="25"/>
  <c r="D709" i="25"/>
  <c r="C709" i="25"/>
  <c r="D708" i="25"/>
  <c r="C708" i="25"/>
  <c r="D707" i="25"/>
  <c r="C707" i="25"/>
  <c r="D706" i="25"/>
  <c r="C706" i="25"/>
  <c r="D705" i="25"/>
  <c r="C705" i="25"/>
  <c r="D704" i="25"/>
  <c r="C704" i="25"/>
  <c r="D703" i="25"/>
  <c r="C703" i="25"/>
  <c r="D702" i="25"/>
  <c r="C702" i="25"/>
  <c r="D701" i="25"/>
  <c r="C701" i="25"/>
  <c r="D700" i="25"/>
  <c r="C700" i="25"/>
  <c r="D699" i="25"/>
  <c r="C699" i="25"/>
  <c r="D698" i="25"/>
  <c r="C698" i="25"/>
  <c r="D697" i="25"/>
  <c r="C697" i="25"/>
  <c r="D696" i="25"/>
  <c r="C696" i="25"/>
  <c r="D695" i="25"/>
  <c r="C695" i="25"/>
  <c r="D694" i="25"/>
  <c r="C694" i="25"/>
  <c r="D693" i="25"/>
  <c r="C693" i="25"/>
  <c r="D692" i="25"/>
  <c r="C692" i="25"/>
  <c r="D691" i="25"/>
  <c r="C691" i="25"/>
  <c r="D690" i="25"/>
  <c r="C690" i="25"/>
  <c r="D689" i="25"/>
  <c r="C689" i="25"/>
  <c r="D688" i="25"/>
  <c r="C688" i="25"/>
  <c r="D687" i="25"/>
  <c r="C687" i="25"/>
  <c r="D686" i="25"/>
  <c r="C686" i="25"/>
  <c r="D685" i="25"/>
  <c r="C685" i="25"/>
  <c r="D684" i="25"/>
  <c r="C684" i="25"/>
  <c r="D683" i="25"/>
  <c r="C683" i="25"/>
  <c r="D682" i="25"/>
  <c r="C682" i="25"/>
  <c r="D681" i="25"/>
  <c r="C681" i="25"/>
  <c r="D680" i="25"/>
  <c r="C680" i="25"/>
  <c r="D679" i="25"/>
  <c r="C679" i="25"/>
  <c r="D678" i="25"/>
  <c r="C678" i="25"/>
  <c r="D677" i="25"/>
  <c r="C677" i="25"/>
  <c r="D676" i="25"/>
  <c r="C676" i="25"/>
  <c r="D675" i="25"/>
  <c r="C675" i="25"/>
  <c r="D674" i="25"/>
  <c r="C674" i="25"/>
  <c r="D673" i="25"/>
  <c r="C673" i="25"/>
  <c r="D672" i="25"/>
  <c r="C672" i="25"/>
  <c r="D671" i="25"/>
  <c r="C671" i="25"/>
  <c r="D670" i="25"/>
  <c r="C670" i="25"/>
  <c r="D669" i="25"/>
  <c r="C669" i="25"/>
  <c r="D668" i="25"/>
  <c r="C668" i="25"/>
  <c r="D667" i="25"/>
  <c r="C667" i="25"/>
  <c r="D666" i="25"/>
  <c r="C666" i="25"/>
  <c r="D665" i="25"/>
  <c r="C665" i="25"/>
  <c r="D664" i="25"/>
  <c r="C664" i="25"/>
  <c r="D663" i="25"/>
  <c r="C663" i="25"/>
  <c r="D662" i="25"/>
  <c r="C662" i="25"/>
  <c r="D661" i="25"/>
  <c r="C661" i="25"/>
  <c r="D660" i="25"/>
  <c r="C660" i="25"/>
  <c r="D659" i="25"/>
  <c r="C659" i="25"/>
  <c r="D658" i="25"/>
  <c r="C658" i="25"/>
  <c r="D657" i="25"/>
  <c r="C657" i="25"/>
  <c r="D656" i="25"/>
  <c r="C656" i="25"/>
  <c r="D655" i="25"/>
  <c r="C655" i="25"/>
  <c r="D654" i="25"/>
  <c r="C654" i="25"/>
  <c r="D653" i="25"/>
  <c r="C653" i="25"/>
  <c r="D652" i="25"/>
  <c r="C652" i="25"/>
  <c r="D651" i="25"/>
  <c r="C651" i="25"/>
  <c r="D650" i="25"/>
  <c r="C650" i="25"/>
  <c r="D649" i="25"/>
  <c r="C649" i="25"/>
  <c r="D648" i="25"/>
  <c r="C648" i="25"/>
  <c r="D647" i="25"/>
  <c r="C647" i="25"/>
  <c r="D646" i="25"/>
  <c r="C646" i="25"/>
  <c r="D645" i="25"/>
  <c r="C645" i="25"/>
  <c r="D644" i="25"/>
  <c r="C644" i="25"/>
  <c r="D643" i="25"/>
  <c r="C643" i="25"/>
  <c r="D642" i="25"/>
  <c r="C642" i="25"/>
  <c r="D641" i="25"/>
  <c r="C641" i="25"/>
  <c r="D640" i="25"/>
  <c r="C640" i="25"/>
  <c r="D639" i="25"/>
  <c r="C639" i="25"/>
  <c r="D638" i="25"/>
  <c r="C638" i="25"/>
  <c r="D637" i="25"/>
  <c r="C637" i="25"/>
  <c r="D636" i="25"/>
  <c r="C636" i="25"/>
  <c r="D635" i="25"/>
  <c r="C635" i="25"/>
  <c r="D634" i="25"/>
  <c r="C634" i="25"/>
  <c r="D633" i="25"/>
  <c r="C633" i="25"/>
  <c r="D632" i="25"/>
  <c r="C632" i="25"/>
  <c r="D631" i="25"/>
  <c r="C631" i="25"/>
  <c r="D630" i="25"/>
  <c r="C630" i="25"/>
  <c r="D629" i="25"/>
  <c r="C629" i="25"/>
  <c r="D628" i="25"/>
  <c r="C628" i="25"/>
  <c r="D627" i="25"/>
  <c r="C627" i="25"/>
  <c r="D626" i="25"/>
  <c r="C626" i="25"/>
  <c r="D625" i="25"/>
  <c r="C625" i="25"/>
  <c r="D624" i="25"/>
  <c r="C624" i="25"/>
  <c r="D623" i="25"/>
  <c r="C623" i="25"/>
  <c r="D622" i="25"/>
  <c r="C622" i="25"/>
  <c r="D621" i="25"/>
  <c r="C621" i="25"/>
  <c r="D620" i="25"/>
  <c r="C620" i="25"/>
  <c r="D619" i="25"/>
  <c r="C619" i="25"/>
  <c r="D618" i="25"/>
  <c r="C618" i="25"/>
  <c r="D617" i="25"/>
  <c r="C617" i="25"/>
  <c r="D616" i="25"/>
  <c r="C616" i="25"/>
  <c r="D615" i="25"/>
  <c r="C615" i="25"/>
  <c r="D614" i="25"/>
  <c r="C614" i="25"/>
  <c r="D613" i="25"/>
  <c r="C613" i="25"/>
  <c r="D612" i="25"/>
  <c r="C612" i="25"/>
  <c r="D611" i="25"/>
  <c r="C611" i="25"/>
  <c r="D610" i="25"/>
  <c r="C610" i="25"/>
  <c r="D609" i="25"/>
  <c r="C609" i="25"/>
  <c r="D608" i="25"/>
  <c r="C608" i="25"/>
  <c r="D607" i="25"/>
  <c r="C607" i="25"/>
  <c r="D606" i="25"/>
  <c r="C606" i="25"/>
  <c r="D605" i="25"/>
  <c r="C605" i="25"/>
  <c r="D604" i="25"/>
  <c r="C604" i="25"/>
  <c r="D603" i="25"/>
  <c r="C603" i="25"/>
  <c r="D602" i="25"/>
  <c r="C602" i="25"/>
  <c r="D601" i="25"/>
  <c r="C601" i="25"/>
  <c r="D600" i="25"/>
  <c r="C600" i="25"/>
  <c r="D599" i="25"/>
  <c r="C599" i="25"/>
  <c r="D598" i="25"/>
  <c r="C598" i="25"/>
  <c r="D597" i="25"/>
  <c r="C597" i="25"/>
  <c r="D596" i="25"/>
  <c r="C596" i="25"/>
  <c r="D595" i="25"/>
  <c r="C595" i="25"/>
  <c r="D594" i="25"/>
  <c r="C594" i="25"/>
  <c r="D593" i="25"/>
  <c r="C593" i="25"/>
  <c r="D592" i="25"/>
  <c r="C592" i="25"/>
  <c r="D591" i="25"/>
  <c r="C591" i="25"/>
  <c r="D590" i="25"/>
  <c r="C590" i="25"/>
  <c r="D589" i="25"/>
  <c r="C589" i="25"/>
  <c r="D588" i="25"/>
  <c r="C588" i="25"/>
  <c r="D587" i="25"/>
  <c r="C587" i="25"/>
  <c r="D586" i="25"/>
  <c r="C586" i="25"/>
  <c r="D585" i="25"/>
  <c r="C585" i="25"/>
  <c r="D584" i="25"/>
  <c r="C584" i="25"/>
  <c r="D583" i="25"/>
  <c r="C583" i="25"/>
  <c r="D582" i="25"/>
  <c r="C582" i="25"/>
  <c r="D581" i="25"/>
  <c r="C581" i="25"/>
  <c r="D580" i="25"/>
  <c r="C580" i="25"/>
  <c r="D579" i="25"/>
  <c r="C579" i="25"/>
  <c r="D578" i="25"/>
  <c r="C578" i="25"/>
  <c r="D577" i="25"/>
  <c r="C577" i="25"/>
  <c r="D576" i="25"/>
  <c r="C576" i="25"/>
  <c r="D575" i="25"/>
  <c r="C575" i="25"/>
  <c r="D574" i="25"/>
  <c r="C574" i="25"/>
  <c r="D573" i="25"/>
  <c r="C573" i="25"/>
  <c r="D572" i="25"/>
  <c r="C572" i="25"/>
  <c r="D571" i="25"/>
  <c r="C571" i="25"/>
  <c r="D570" i="25"/>
  <c r="C570" i="25"/>
  <c r="D569" i="25"/>
  <c r="C569" i="25"/>
  <c r="D568" i="25"/>
  <c r="C568" i="25"/>
  <c r="D567" i="25"/>
  <c r="C567" i="25"/>
  <c r="D566" i="25"/>
  <c r="C566" i="25"/>
  <c r="D565" i="25"/>
  <c r="C565" i="25"/>
  <c r="D564" i="25"/>
  <c r="C564" i="25"/>
  <c r="D563" i="25"/>
  <c r="C563" i="25"/>
  <c r="D562" i="25"/>
  <c r="C562" i="25"/>
  <c r="D561" i="25"/>
  <c r="C561" i="25"/>
  <c r="D560" i="25"/>
  <c r="C560" i="25"/>
  <c r="D559" i="25"/>
  <c r="C559" i="25"/>
  <c r="D558" i="25"/>
  <c r="C558" i="25"/>
  <c r="D557" i="25"/>
  <c r="C557" i="25"/>
  <c r="D556" i="25"/>
  <c r="C556" i="25"/>
  <c r="D555" i="25"/>
  <c r="C555" i="25"/>
  <c r="D554" i="25"/>
  <c r="C554" i="25"/>
  <c r="D553" i="25"/>
  <c r="C553" i="25"/>
  <c r="D552" i="25"/>
  <c r="C552" i="25"/>
  <c r="D551" i="25"/>
  <c r="C551" i="25"/>
  <c r="D550" i="25"/>
  <c r="C550" i="25"/>
  <c r="D549" i="25"/>
  <c r="C549" i="25"/>
  <c r="D548" i="25"/>
  <c r="C548" i="25"/>
  <c r="D547" i="25"/>
  <c r="C547" i="25"/>
  <c r="D546" i="25"/>
  <c r="C546" i="25"/>
  <c r="D545" i="25"/>
  <c r="C545" i="25"/>
  <c r="D544" i="25"/>
  <c r="C544" i="25"/>
  <c r="D543" i="25"/>
  <c r="C543" i="25"/>
  <c r="D542" i="25"/>
  <c r="C542" i="25"/>
  <c r="D541" i="25"/>
  <c r="C541" i="25"/>
  <c r="D540" i="25"/>
  <c r="C540" i="25"/>
  <c r="D539" i="25"/>
  <c r="C539" i="25"/>
  <c r="D538" i="25"/>
  <c r="C538" i="25"/>
  <c r="D537" i="25"/>
  <c r="C537" i="25"/>
  <c r="D536" i="25"/>
  <c r="C536" i="25"/>
  <c r="D535" i="25"/>
  <c r="C535" i="25"/>
  <c r="D534" i="25"/>
  <c r="C534" i="25"/>
  <c r="D533" i="25"/>
  <c r="C533" i="25"/>
  <c r="D532" i="25"/>
  <c r="C532" i="25"/>
  <c r="D531" i="25"/>
  <c r="C531" i="25"/>
  <c r="D530" i="25"/>
  <c r="C530" i="25"/>
  <c r="D529" i="25"/>
  <c r="C529" i="25"/>
  <c r="D528" i="25"/>
  <c r="C528" i="25"/>
  <c r="D527" i="25"/>
  <c r="C527" i="25"/>
  <c r="D526" i="25"/>
  <c r="C526" i="25"/>
  <c r="D525" i="25"/>
  <c r="C525" i="25"/>
  <c r="D524" i="25"/>
  <c r="C524" i="25"/>
  <c r="D523" i="25"/>
  <c r="C523" i="25"/>
  <c r="D522" i="25"/>
  <c r="C522" i="25"/>
  <c r="D521" i="25"/>
  <c r="C521" i="25"/>
  <c r="D520" i="25"/>
  <c r="C520" i="25"/>
  <c r="D519" i="25"/>
  <c r="C519" i="25"/>
  <c r="D518" i="25"/>
  <c r="C518" i="25"/>
  <c r="D517" i="25"/>
  <c r="C517" i="25"/>
  <c r="D516" i="25"/>
  <c r="C516" i="25"/>
  <c r="D515" i="25"/>
  <c r="C515" i="25"/>
  <c r="D514" i="25"/>
  <c r="C514" i="25"/>
  <c r="D513" i="25"/>
  <c r="C513" i="25"/>
  <c r="D512" i="25"/>
  <c r="C512" i="25"/>
  <c r="D511" i="25"/>
  <c r="C511" i="25"/>
  <c r="D510" i="25"/>
  <c r="C510" i="25"/>
  <c r="D509" i="25"/>
  <c r="C509" i="25"/>
  <c r="D508" i="25"/>
  <c r="C508" i="25"/>
  <c r="D507" i="25"/>
  <c r="C507" i="25"/>
  <c r="D506" i="25"/>
  <c r="C506" i="25"/>
  <c r="D505" i="25"/>
  <c r="C505" i="25"/>
  <c r="D504" i="25"/>
  <c r="C504" i="25"/>
  <c r="D503" i="25"/>
  <c r="C503" i="25"/>
  <c r="D502" i="25"/>
  <c r="C502" i="25"/>
  <c r="D501" i="25"/>
  <c r="C501" i="25"/>
  <c r="D500" i="25"/>
  <c r="C500" i="25"/>
  <c r="D499" i="25"/>
  <c r="C499" i="25"/>
  <c r="D498" i="25"/>
  <c r="C498" i="25"/>
  <c r="D497" i="25"/>
  <c r="C497" i="25"/>
  <c r="D496" i="25"/>
  <c r="C496" i="25"/>
  <c r="D495" i="25"/>
  <c r="C495" i="25"/>
  <c r="D494" i="25"/>
  <c r="C494" i="25"/>
  <c r="D493" i="25"/>
  <c r="C493" i="25"/>
  <c r="D492" i="25"/>
  <c r="C492" i="25"/>
  <c r="D491" i="25"/>
  <c r="C491" i="25"/>
  <c r="D490" i="25"/>
  <c r="C490" i="25"/>
  <c r="D489" i="25"/>
  <c r="C489" i="25"/>
  <c r="D488" i="25"/>
  <c r="C488" i="25"/>
  <c r="D487" i="25"/>
  <c r="C487" i="25"/>
  <c r="D486" i="25"/>
  <c r="C486" i="25"/>
  <c r="D485" i="25"/>
  <c r="C485" i="25"/>
  <c r="D484" i="25"/>
  <c r="C484" i="25"/>
  <c r="D483" i="25"/>
  <c r="C483" i="25"/>
  <c r="D482" i="25"/>
  <c r="C482" i="25"/>
  <c r="D481" i="25"/>
  <c r="C481" i="25"/>
  <c r="D480" i="25"/>
  <c r="C480" i="25"/>
  <c r="D479" i="25"/>
  <c r="C479" i="25"/>
  <c r="D478" i="25"/>
  <c r="C478" i="25"/>
  <c r="D477" i="25"/>
  <c r="C477" i="25"/>
  <c r="D476" i="25"/>
  <c r="C476" i="25"/>
  <c r="D475" i="25"/>
  <c r="C475" i="25"/>
  <c r="D474" i="25"/>
  <c r="C474" i="25"/>
  <c r="D473" i="25"/>
  <c r="C473" i="25"/>
  <c r="D472" i="25"/>
  <c r="C472" i="25"/>
  <c r="D471" i="25"/>
  <c r="C471" i="25"/>
  <c r="D470" i="25"/>
  <c r="C470" i="25"/>
  <c r="D469" i="25"/>
  <c r="C469" i="25"/>
  <c r="D468" i="25"/>
  <c r="C468" i="25"/>
  <c r="D467" i="25"/>
  <c r="C467" i="25"/>
  <c r="D466" i="25"/>
  <c r="C466" i="25"/>
  <c r="D465" i="25"/>
  <c r="C465" i="25"/>
  <c r="D464" i="25"/>
  <c r="C464" i="25"/>
  <c r="D463" i="25"/>
  <c r="C463" i="25"/>
  <c r="D462" i="25"/>
  <c r="C462" i="25"/>
  <c r="D461" i="25"/>
  <c r="C461" i="25"/>
  <c r="D460" i="25"/>
  <c r="C460" i="25"/>
  <c r="D459" i="25"/>
  <c r="C459" i="25"/>
  <c r="D458" i="25"/>
  <c r="C458" i="25"/>
  <c r="D457" i="25"/>
  <c r="C457" i="25"/>
  <c r="D456" i="25"/>
  <c r="C456" i="25"/>
  <c r="D455" i="25"/>
  <c r="C455" i="25"/>
  <c r="D454" i="25"/>
  <c r="C454" i="25"/>
  <c r="D453" i="25"/>
  <c r="C453" i="25"/>
  <c r="D452" i="25"/>
  <c r="C452" i="25"/>
  <c r="D451" i="25"/>
  <c r="C451" i="25"/>
  <c r="D450" i="25"/>
  <c r="C450" i="25"/>
  <c r="D449" i="25"/>
  <c r="C449" i="25"/>
  <c r="D448" i="25"/>
  <c r="C448" i="25"/>
  <c r="D447" i="25"/>
  <c r="C447" i="25"/>
  <c r="D446" i="25"/>
  <c r="C446" i="25"/>
  <c r="D445" i="25"/>
  <c r="C445" i="25"/>
  <c r="D444" i="25"/>
  <c r="C444" i="25"/>
  <c r="D443" i="25"/>
  <c r="C443" i="25"/>
  <c r="D442" i="25"/>
  <c r="C442" i="25"/>
  <c r="D441" i="25"/>
  <c r="C441" i="25"/>
  <c r="D440" i="25"/>
  <c r="C440" i="25"/>
  <c r="D439" i="25"/>
  <c r="C439" i="25"/>
  <c r="D438" i="25"/>
  <c r="C438" i="25"/>
  <c r="D437" i="25"/>
  <c r="C437" i="25"/>
  <c r="D436" i="25"/>
  <c r="C436" i="25"/>
  <c r="D435" i="25"/>
  <c r="C435" i="25"/>
  <c r="D434" i="25"/>
  <c r="C434" i="25"/>
  <c r="D433" i="25"/>
  <c r="C433" i="25"/>
  <c r="D432" i="25"/>
  <c r="C432" i="25"/>
  <c r="D431" i="25"/>
  <c r="C431" i="25"/>
  <c r="D430" i="25"/>
  <c r="C430" i="25"/>
  <c r="D429" i="25"/>
  <c r="C429" i="25"/>
  <c r="D428" i="25"/>
  <c r="C428" i="25"/>
  <c r="D427" i="25"/>
  <c r="C427" i="25"/>
  <c r="D426" i="25"/>
  <c r="C426" i="25"/>
  <c r="D425" i="25"/>
  <c r="C425" i="25"/>
  <c r="D424" i="25"/>
  <c r="C424" i="25"/>
  <c r="D423" i="25"/>
  <c r="C423" i="25"/>
  <c r="D422" i="25"/>
  <c r="C422" i="25"/>
  <c r="D421" i="25"/>
  <c r="C421" i="25"/>
  <c r="D420" i="25"/>
  <c r="C420" i="25"/>
  <c r="D419" i="25"/>
  <c r="C419" i="25"/>
  <c r="D418" i="25"/>
  <c r="C418" i="25"/>
  <c r="D417" i="25"/>
  <c r="C417" i="25"/>
  <c r="D416" i="25"/>
  <c r="C416" i="25"/>
  <c r="D415" i="25"/>
  <c r="C415" i="25"/>
  <c r="D414" i="25"/>
  <c r="C414" i="25"/>
  <c r="D413" i="25"/>
  <c r="C413" i="25"/>
  <c r="D412" i="25"/>
  <c r="C412" i="25"/>
  <c r="D411" i="25"/>
  <c r="C411" i="25"/>
  <c r="D410" i="25"/>
  <c r="C410" i="25"/>
  <c r="D409" i="25"/>
  <c r="C409" i="25"/>
  <c r="D408" i="25"/>
  <c r="C408" i="25"/>
  <c r="D407" i="25"/>
  <c r="C407" i="25"/>
  <c r="D406" i="25"/>
  <c r="C406" i="25"/>
  <c r="D405" i="25"/>
  <c r="C405" i="25"/>
  <c r="D404" i="25"/>
  <c r="C404" i="25"/>
  <c r="D403" i="25"/>
  <c r="C403" i="25"/>
  <c r="D402" i="25"/>
  <c r="C402" i="25"/>
  <c r="D401" i="25"/>
  <c r="C401" i="25"/>
  <c r="D400" i="25"/>
  <c r="C400" i="25"/>
  <c r="D399" i="25"/>
  <c r="C399" i="25"/>
  <c r="D398" i="25"/>
  <c r="C398" i="25"/>
  <c r="D397" i="25"/>
  <c r="C397" i="25"/>
  <c r="D396" i="25"/>
  <c r="C396" i="25"/>
  <c r="D395" i="25"/>
  <c r="C395" i="25"/>
  <c r="D394" i="25"/>
  <c r="C394" i="25"/>
  <c r="D393" i="25"/>
  <c r="C393" i="25"/>
  <c r="D392" i="25"/>
  <c r="C392" i="25"/>
  <c r="D391" i="25"/>
  <c r="C391" i="25"/>
  <c r="D390" i="25"/>
  <c r="C390" i="25"/>
  <c r="D389" i="25"/>
  <c r="C389" i="25"/>
  <c r="D388" i="25"/>
  <c r="C388" i="25"/>
  <c r="D387" i="25"/>
  <c r="C387" i="25"/>
  <c r="D386" i="25"/>
  <c r="C386" i="25"/>
  <c r="D385" i="25"/>
  <c r="C385" i="25"/>
  <c r="D384" i="25"/>
  <c r="C384" i="25"/>
  <c r="D383" i="25"/>
  <c r="C383" i="25"/>
  <c r="D382" i="25"/>
  <c r="C382" i="25"/>
  <c r="D381" i="25"/>
  <c r="C381" i="25"/>
  <c r="D380" i="25"/>
  <c r="C380" i="25"/>
  <c r="D379" i="25"/>
  <c r="C379" i="25"/>
  <c r="D378" i="25"/>
  <c r="C378" i="25"/>
  <c r="D377" i="25"/>
  <c r="C377" i="25"/>
  <c r="D376" i="25"/>
  <c r="C376" i="25"/>
  <c r="D375" i="25"/>
  <c r="C375" i="25"/>
  <c r="D374" i="25"/>
  <c r="C374" i="25"/>
  <c r="D373" i="25"/>
  <c r="C373" i="25"/>
  <c r="D372" i="25"/>
  <c r="C372" i="25"/>
  <c r="D371" i="25"/>
  <c r="C371" i="25"/>
  <c r="D370" i="25"/>
  <c r="C370" i="25"/>
  <c r="D369" i="25"/>
  <c r="C369" i="25"/>
  <c r="D368" i="25"/>
  <c r="C368" i="25"/>
  <c r="D367" i="25"/>
  <c r="C367" i="25"/>
  <c r="D366" i="25"/>
  <c r="C366" i="25"/>
  <c r="D365" i="25"/>
  <c r="C365" i="25"/>
  <c r="D364" i="25"/>
  <c r="C364" i="25"/>
  <c r="D363" i="25"/>
  <c r="C363" i="25"/>
  <c r="D362" i="25"/>
  <c r="C362" i="25"/>
  <c r="D361" i="25"/>
  <c r="C361" i="25"/>
  <c r="D360" i="25"/>
  <c r="C360" i="25"/>
  <c r="D359" i="25"/>
  <c r="C359" i="25"/>
  <c r="D358" i="25"/>
  <c r="C358" i="25"/>
  <c r="D357" i="25"/>
  <c r="C357" i="25"/>
  <c r="D356" i="25"/>
  <c r="C356" i="25"/>
  <c r="D355" i="25"/>
  <c r="C355" i="25"/>
  <c r="D354" i="25"/>
  <c r="C354" i="25"/>
  <c r="D353" i="25"/>
  <c r="C353" i="25"/>
  <c r="D352" i="25"/>
  <c r="C352" i="25"/>
  <c r="D351" i="25"/>
  <c r="C351" i="25"/>
  <c r="D350" i="25"/>
  <c r="C350" i="25"/>
  <c r="D349" i="25"/>
  <c r="C349" i="25"/>
  <c r="D348" i="25"/>
  <c r="C348" i="25"/>
  <c r="D347" i="25"/>
  <c r="C347" i="25"/>
  <c r="D346" i="25"/>
  <c r="C346" i="25"/>
  <c r="D345" i="25"/>
  <c r="C345" i="25"/>
  <c r="D344" i="25"/>
  <c r="C344" i="25"/>
  <c r="D343" i="25"/>
  <c r="C343" i="25"/>
  <c r="D342" i="25"/>
  <c r="C342" i="25"/>
  <c r="D341" i="25"/>
  <c r="C341" i="25"/>
  <c r="D340" i="25"/>
  <c r="C340" i="25"/>
  <c r="D339" i="25"/>
  <c r="C339" i="25"/>
  <c r="D338" i="25"/>
  <c r="C338" i="25"/>
  <c r="D337" i="25"/>
  <c r="C337" i="25"/>
  <c r="D336" i="25"/>
  <c r="C336" i="25"/>
  <c r="D335" i="25"/>
  <c r="C335" i="25"/>
  <c r="D334" i="25"/>
  <c r="C334" i="25"/>
  <c r="D333" i="25"/>
  <c r="C333" i="25"/>
  <c r="D332" i="25"/>
  <c r="C332" i="25"/>
  <c r="D331" i="25"/>
  <c r="C331" i="25"/>
  <c r="D330" i="25"/>
  <c r="C330" i="25"/>
  <c r="D329" i="25"/>
  <c r="C329" i="25"/>
  <c r="D328" i="25"/>
  <c r="C328" i="25"/>
  <c r="D327" i="25"/>
  <c r="C327" i="25"/>
  <c r="D326" i="25"/>
  <c r="C326" i="25"/>
  <c r="D325" i="25"/>
  <c r="C325" i="25"/>
  <c r="D324" i="25"/>
  <c r="C324" i="25"/>
  <c r="D323" i="25"/>
  <c r="C323" i="25"/>
  <c r="D322" i="25"/>
  <c r="C322" i="25"/>
  <c r="D321" i="25"/>
  <c r="C321" i="25"/>
  <c r="D320" i="25"/>
  <c r="C320" i="25"/>
  <c r="D319" i="25"/>
  <c r="C319" i="25"/>
  <c r="D318" i="25"/>
  <c r="C318" i="25"/>
  <c r="D317" i="25"/>
  <c r="C317" i="25"/>
  <c r="D316" i="25"/>
  <c r="C316" i="25"/>
  <c r="D315" i="25"/>
  <c r="C315" i="25"/>
  <c r="D314" i="25"/>
  <c r="C314" i="25"/>
  <c r="D313" i="25"/>
  <c r="C313" i="25"/>
  <c r="D312" i="25"/>
  <c r="C312" i="25"/>
  <c r="D311" i="25"/>
  <c r="C311" i="25"/>
  <c r="D310" i="25"/>
  <c r="C310" i="25"/>
  <c r="D309" i="25"/>
  <c r="C309" i="25"/>
  <c r="D308" i="25"/>
  <c r="C308" i="25"/>
  <c r="D307" i="25"/>
  <c r="C307" i="25"/>
  <c r="D306" i="25"/>
  <c r="C306" i="25"/>
  <c r="D305" i="25"/>
  <c r="C305" i="25"/>
  <c r="D304" i="25"/>
  <c r="C304" i="25"/>
  <c r="D303" i="25"/>
  <c r="C303" i="25"/>
  <c r="D302" i="25"/>
  <c r="C302" i="25"/>
  <c r="D301" i="25"/>
  <c r="C301" i="25"/>
  <c r="D300" i="25"/>
  <c r="C300" i="25"/>
  <c r="D299" i="25"/>
  <c r="C299" i="25"/>
  <c r="D298" i="25"/>
  <c r="C298" i="25"/>
  <c r="D297" i="25"/>
  <c r="C297" i="25"/>
  <c r="D296" i="25"/>
  <c r="C296" i="25"/>
  <c r="D295" i="25"/>
  <c r="C295" i="25"/>
  <c r="D294" i="25"/>
  <c r="C294" i="25"/>
  <c r="D293" i="25"/>
  <c r="C293" i="25"/>
  <c r="D292" i="25"/>
  <c r="C292" i="25"/>
  <c r="D291" i="25"/>
  <c r="C291" i="25"/>
  <c r="D290" i="25"/>
  <c r="C290" i="25"/>
  <c r="D289" i="25"/>
  <c r="C289" i="25"/>
  <c r="D288" i="25"/>
  <c r="C288" i="25"/>
  <c r="D287" i="25"/>
  <c r="C287" i="25"/>
  <c r="D286" i="25"/>
  <c r="C286" i="25"/>
  <c r="D285" i="25"/>
  <c r="C285" i="25"/>
  <c r="D284" i="25"/>
  <c r="C284" i="25"/>
  <c r="D283" i="25"/>
  <c r="C283" i="25"/>
  <c r="D282" i="25"/>
  <c r="C282" i="25"/>
  <c r="D281" i="25"/>
  <c r="C281" i="25"/>
  <c r="D280" i="25"/>
  <c r="C280" i="25"/>
  <c r="D279" i="25"/>
  <c r="C279" i="25"/>
  <c r="D278" i="25"/>
  <c r="C278" i="25"/>
  <c r="D277" i="25"/>
  <c r="C277" i="25"/>
  <c r="D276" i="25"/>
  <c r="C276" i="25"/>
  <c r="D275" i="25"/>
  <c r="C275" i="25"/>
  <c r="D274" i="25"/>
  <c r="C274" i="25"/>
  <c r="D273" i="25"/>
  <c r="C273" i="25"/>
  <c r="D272" i="25"/>
  <c r="C272" i="25"/>
  <c r="D271" i="25"/>
  <c r="C271" i="25"/>
  <c r="D270" i="25"/>
  <c r="C270" i="25"/>
  <c r="D269" i="25"/>
  <c r="C269" i="25"/>
  <c r="D268" i="25"/>
  <c r="C268" i="25"/>
  <c r="D267" i="25"/>
  <c r="C267" i="25"/>
  <c r="D266" i="25"/>
  <c r="C266" i="25"/>
  <c r="D265" i="25"/>
  <c r="C265" i="25"/>
  <c r="D264" i="25"/>
  <c r="C264" i="25"/>
  <c r="D263" i="25"/>
  <c r="C263" i="25"/>
  <c r="D262" i="25"/>
  <c r="C262" i="25"/>
  <c r="D261" i="25"/>
  <c r="C261" i="25"/>
  <c r="D260" i="25"/>
  <c r="C260" i="25"/>
  <c r="D259" i="25"/>
  <c r="C259" i="25"/>
  <c r="D258" i="25"/>
  <c r="C258" i="25"/>
  <c r="D257" i="25"/>
  <c r="C257" i="25"/>
  <c r="D256" i="25"/>
  <c r="C256" i="25"/>
  <c r="D255" i="25"/>
  <c r="C255" i="25"/>
  <c r="D254" i="25"/>
  <c r="C254" i="25"/>
  <c r="D253" i="25"/>
  <c r="C253" i="25"/>
  <c r="D252" i="25"/>
  <c r="C252" i="25"/>
  <c r="D251" i="25"/>
  <c r="C251" i="25"/>
  <c r="D250" i="25"/>
  <c r="C250" i="25"/>
  <c r="D249" i="25"/>
  <c r="C249" i="25"/>
  <c r="D248" i="25"/>
  <c r="C248" i="25"/>
  <c r="D247" i="25"/>
  <c r="C247" i="25"/>
  <c r="D246" i="25"/>
  <c r="C246" i="25"/>
  <c r="D245" i="25"/>
  <c r="C245" i="25"/>
  <c r="D244" i="25"/>
  <c r="C244" i="25"/>
  <c r="D243" i="25"/>
  <c r="C243" i="25"/>
  <c r="D242" i="25"/>
  <c r="C242" i="25"/>
  <c r="D241" i="25"/>
  <c r="C241" i="25"/>
  <c r="D240" i="25"/>
  <c r="C240" i="25"/>
  <c r="D239" i="25"/>
  <c r="C239" i="25"/>
  <c r="D238" i="25"/>
  <c r="C238" i="25"/>
  <c r="D237" i="25"/>
  <c r="C237" i="25"/>
  <c r="D236" i="25"/>
  <c r="C236" i="25"/>
  <c r="D235" i="25"/>
  <c r="C235" i="25"/>
  <c r="D234" i="25"/>
  <c r="C234" i="25"/>
  <c r="D233" i="25"/>
  <c r="C233" i="25"/>
  <c r="D232" i="25"/>
  <c r="C232" i="25"/>
  <c r="D231" i="25"/>
  <c r="C231" i="25"/>
  <c r="D230" i="25"/>
  <c r="C230" i="25"/>
  <c r="D229" i="25"/>
  <c r="C229" i="25"/>
  <c r="D228" i="25"/>
  <c r="C228" i="25"/>
  <c r="D227" i="25"/>
  <c r="C227" i="25"/>
  <c r="D226" i="25"/>
  <c r="C226" i="25"/>
  <c r="D225" i="25"/>
  <c r="C225" i="25"/>
  <c r="D224" i="25"/>
  <c r="C224" i="25"/>
  <c r="D223" i="25"/>
  <c r="C223" i="25"/>
  <c r="D222" i="25"/>
  <c r="C222" i="25"/>
  <c r="D221" i="25"/>
  <c r="C221" i="25"/>
  <c r="D220" i="25"/>
  <c r="C220" i="25"/>
  <c r="D219" i="25"/>
  <c r="C219" i="25"/>
  <c r="D218" i="25"/>
  <c r="C218" i="25"/>
  <c r="D217" i="25"/>
  <c r="C217" i="25"/>
  <c r="D216" i="25"/>
  <c r="C216" i="25"/>
  <c r="D215" i="25"/>
  <c r="C215" i="25"/>
  <c r="D214" i="25"/>
  <c r="C214" i="25"/>
  <c r="D213" i="25"/>
  <c r="C213" i="25"/>
  <c r="D212" i="25"/>
  <c r="C212" i="25"/>
  <c r="D211" i="25"/>
  <c r="C211" i="25"/>
  <c r="D210" i="25"/>
  <c r="C210" i="25"/>
  <c r="D209" i="25"/>
  <c r="C209" i="25"/>
  <c r="D208" i="25"/>
  <c r="C208" i="25"/>
  <c r="D207" i="25"/>
  <c r="C207" i="25"/>
  <c r="D206" i="25"/>
  <c r="C206" i="25"/>
  <c r="D205" i="25"/>
  <c r="C205" i="25"/>
  <c r="D204" i="25"/>
  <c r="C204" i="25"/>
  <c r="D203" i="25"/>
  <c r="C203" i="25"/>
  <c r="D202" i="25"/>
  <c r="C202" i="25"/>
  <c r="D201" i="25"/>
  <c r="C201" i="25"/>
  <c r="D200" i="25"/>
  <c r="C200" i="25"/>
  <c r="D199" i="25"/>
  <c r="C199" i="25"/>
  <c r="D198" i="25"/>
  <c r="C198" i="25"/>
  <c r="D197" i="25"/>
  <c r="C197" i="25"/>
  <c r="D196" i="25"/>
  <c r="C196" i="25"/>
  <c r="D195" i="25"/>
  <c r="C195" i="25"/>
  <c r="D194" i="25"/>
  <c r="C194" i="25"/>
  <c r="D193" i="25"/>
  <c r="C193" i="25"/>
  <c r="D192" i="25"/>
  <c r="C192" i="25"/>
  <c r="D191" i="25"/>
  <c r="C191" i="25"/>
  <c r="D190" i="25"/>
  <c r="C190" i="25"/>
  <c r="D189" i="25"/>
  <c r="C189" i="25"/>
  <c r="D188" i="25"/>
  <c r="C188" i="25"/>
  <c r="D187" i="25"/>
  <c r="C187" i="25"/>
  <c r="D186" i="25"/>
  <c r="C186" i="25"/>
  <c r="D185" i="25"/>
  <c r="C185" i="25"/>
  <c r="D184" i="25"/>
  <c r="C184" i="25"/>
  <c r="D183" i="25"/>
  <c r="C183" i="25"/>
  <c r="D182" i="25"/>
  <c r="C182" i="25"/>
  <c r="D181" i="25"/>
  <c r="C181" i="25"/>
  <c r="D180" i="25"/>
  <c r="C180" i="25"/>
  <c r="D179" i="25"/>
  <c r="C179" i="25"/>
  <c r="D178" i="25"/>
  <c r="C178" i="25"/>
  <c r="D177" i="25"/>
  <c r="C177" i="25"/>
  <c r="D176" i="25"/>
  <c r="C176" i="25"/>
  <c r="D175" i="25"/>
  <c r="C175" i="25"/>
  <c r="D174" i="25"/>
  <c r="C174" i="25"/>
  <c r="D173" i="25"/>
  <c r="C173" i="25"/>
  <c r="D172" i="25"/>
  <c r="C172" i="25"/>
  <c r="D171" i="25"/>
  <c r="C171" i="25"/>
  <c r="D170" i="25"/>
  <c r="C170" i="25"/>
  <c r="D169" i="25"/>
  <c r="C169" i="25"/>
  <c r="D168" i="25"/>
  <c r="C168" i="25"/>
  <c r="D167" i="25"/>
  <c r="C167" i="25"/>
  <c r="D166" i="25"/>
  <c r="C166" i="25"/>
  <c r="D165" i="25"/>
  <c r="C165" i="25"/>
  <c r="D164" i="25"/>
  <c r="C164" i="25"/>
  <c r="D163" i="25"/>
  <c r="C163" i="25"/>
  <c r="D162" i="25"/>
  <c r="C162" i="25"/>
  <c r="D161" i="25"/>
  <c r="C161" i="25"/>
  <c r="D160" i="25"/>
  <c r="C160" i="25"/>
  <c r="D159" i="25"/>
  <c r="C159" i="25"/>
  <c r="D158" i="25"/>
  <c r="C158" i="25"/>
  <c r="D157" i="25"/>
  <c r="C157" i="25"/>
  <c r="D156" i="25"/>
  <c r="C156" i="25"/>
  <c r="D155" i="25"/>
  <c r="C155" i="25"/>
  <c r="D154" i="25"/>
  <c r="C154" i="25"/>
  <c r="D153" i="25"/>
  <c r="C153" i="25"/>
  <c r="D152" i="25"/>
  <c r="C152" i="25"/>
  <c r="D151" i="25"/>
  <c r="C151" i="25"/>
  <c r="D150" i="25"/>
  <c r="C150" i="25"/>
  <c r="D149" i="25"/>
  <c r="C149" i="25"/>
  <c r="D148" i="25"/>
  <c r="C148" i="25"/>
  <c r="D147" i="25"/>
  <c r="C147" i="25"/>
  <c r="D146" i="25"/>
  <c r="C146" i="25"/>
  <c r="D145" i="25"/>
  <c r="C145" i="25"/>
  <c r="D144" i="25"/>
  <c r="C144" i="25"/>
  <c r="D143" i="25"/>
  <c r="C143" i="25"/>
  <c r="D142" i="25"/>
  <c r="C142" i="25"/>
  <c r="D141" i="25"/>
  <c r="C141" i="25"/>
  <c r="D140" i="25"/>
  <c r="C140" i="25"/>
  <c r="D139" i="25"/>
  <c r="C139" i="25"/>
  <c r="D138" i="25"/>
  <c r="C138" i="25"/>
  <c r="D137" i="25"/>
  <c r="C137" i="25"/>
  <c r="D136" i="25"/>
  <c r="C136" i="25"/>
  <c r="D135" i="25"/>
  <c r="C135" i="25"/>
  <c r="D134" i="25"/>
  <c r="C134" i="25"/>
  <c r="D133" i="25"/>
  <c r="C133" i="25"/>
  <c r="D132" i="25"/>
  <c r="C132" i="25"/>
  <c r="D131" i="25"/>
  <c r="C131" i="25"/>
  <c r="D130" i="25"/>
  <c r="C130" i="25"/>
  <c r="D129" i="25"/>
  <c r="C129" i="25"/>
  <c r="D128" i="25"/>
  <c r="C128" i="25"/>
  <c r="D127" i="25"/>
  <c r="C127" i="25"/>
  <c r="D126" i="25"/>
  <c r="C126" i="25"/>
  <c r="D125" i="25"/>
  <c r="C125" i="25"/>
  <c r="D124" i="25"/>
  <c r="C124" i="25"/>
  <c r="D123" i="25"/>
  <c r="C123" i="25"/>
  <c r="D122" i="25"/>
  <c r="C122" i="25"/>
  <c r="D121" i="25"/>
  <c r="C121" i="25"/>
  <c r="D120" i="25"/>
  <c r="C120" i="25"/>
  <c r="D119" i="25"/>
  <c r="C119" i="25"/>
  <c r="D118" i="25"/>
  <c r="C118" i="25"/>
  <c r="D117" i="25"/>
  <c r="C117" i="25"/>
  <c r="D116" i="25"/>
  <c r="C116" i="25"/>
  <c r="D115" i="25"/>
  <c r="C115" i="25"/>
  <c r="D114" i="25"/>
  <c r="C114" i="25"/>
  <c r="D113" i="25"/>
  <c r="C113" i="25"/>
  <c r="D112" i="25"/>
  <c r="C112" i="25"/>
  <c r="D111" i="25"/>
  <c r="C111" i="25"/>
  <c r="D110" i="25"/>
  <c r="C110" i="25"/>
  <c r="D109" i="25"/>
  <c r="C109" i="25"/>
  <c r="D108" i="25"/>
  <c r="C108" i="25"/>
  <c r="D107" i="25"/>
  <c r="C107" i="25"/>
  <c r="D106" i="25"/>
  <c r="C106" i="25"/>
  <c r="D105" i="25"/>
  <c r="C105" i="25"/>
  <c r="D104" i="25"/>
  <c r="C104" i="25"/>
  <c r="D103" i="25"/>
  <c r="C103" i="25"/>
  <c r="D102" i="25"/>
  <c r="C102" i="25"/>
  <c r="D101" i="25"/>
  <c r="C101" i="25"/>
  <c r="D100" i="25"/>
  <c r="C100" i="25"/>
  <c r="D99" i="25"/>
  <c r="C99" i="25"/>
  <c r="D98" i="25"/>
  <c r="C98" i="25"/>
  <c r="D97" i="25"/>
  <c r="C97" i="25"/>
  <c r="D96" i="25"/>
  <c r="C96" i="25"/>
  <c r="D95" i="25"/>
  <c r="C95" i="25"/>
  <c r="D94" i="25"/>
  <c r="C94" i="25"/>
  <c r="D93" i="25"/>
  <c r="C93" i="25"/>
  <c r="D92" i="25"/>
  <c r="C92" i="25"/>
  <c r="D91" i="25"/>
  <c r="C91" i="25"/>
  <c r="D90" i="25"/>
  <c r="C90" i="25"/>
  <c r="D89" i="25"/>
  <c r="C89" i="25"/>
  <c r="D88" i="25"/>
  <c r="C88" i="25"/>
  <c r="D87" i="25"/>
  <c r="C87" i="25"/>
  <c r="D86" i="25"/>
  <c r="C86" i="25"/>
  <c r="D85" i="25"/>
  <c r="C85" i="25"/>
  <c r="D84" i="25"/>
  <c r="C84" i="25"/>
  <c r="D83" i="25"/>
  <c r="C83" i="25"/>
  <c r="D82" i="25"/>
  <c r="C82" i="25"/>
  <c r="D81" i="25"/>
  <c r="C81" i="25"/>
  <c r="D80" i="25"/>
  <c r="C80" i="25"/>
  <c r="D79" i="25"/>
  <c r="C79" i="25"/>
  <c r="D78" i="25"/>
  <c r="C78" i="25"/>
  <c r="D77" i="25"/>
  <c r="C77" i="25"/>
  <c r="D76" i="25"/>
  <c r="C76" i="25"/>
  <c r="D75" i="25"/>
  <c r="C75" i="25"/>
  <c r="D74" i="25"/>
  <c r="C74" i="25"/>
  <c r="D73" i="25"/>
  <c r="C73" i="25"/>
  <c r="D72" i="25"/>
  <c r="C72" i="25"/>
  <c r="D71" i="25"/>
  <c r="C71" i="25"/>
  <c r="D70" i="25"/>
  <c r="C70" i="25"/>
  <c r="D69" i="25"/>
  <c r="C69" i="25"/>
  <c r="D68" i="25"/>
  <c r="C68" i="25"/>
  <c r="D67" i="25"/>
  <c r="C67" i="25"/>
  <c r="D66" i="25"/>
  <c r="C66" i="25"/>
  <c r="D65" i="25"/>
  <c r="C65" i="25"/>
  <c r="D64" i="25"/>
  <c r="C64" i="25"/>
  <c r="D63" i="25"/>
  <c r="C63" i="25"/>
  <c r="D62" i="25"/>
  <c r="C62" i="25"/>
  <c r="D61" i="25"/>
  <c r="C61" i="25"/>
  <c r="D60" i="25"/>
  <c r="C60" i="25"/>
  <c r="D59" i="25"/>
  <c r="C59" i="25"/>
  <c r="D58" i="25"/>
  <c r="C58" i="25"/>
  <c r="D57" i="25"/>
  <c r="C57" i="25"/>
  <c r="D56" i="25"/>
  <c r="C56" i="25"/>
  <c r="D55" i="25"/>
  <c r="C55" i="25"/>
  <c r="D54" i="25"/>
  <c r="C54" i="25"/>
  <c r="D53" i="25"/>
  <c r="C53" i="25"/>
  <c r="D52" i="25"/>
  <c r="C52" i="25"/>
  <c r="D51" i="25"/>
  <c r="C51" i="25"/>
  <c r="D50" i="25"/>
  <c r="C50" i="25"/>
  <c r="D49" i="25"/>
  <c r="C49" i="25"/>
  <c r="D48" i="25"/>
  <c r="C48" i="25"/>
  <c r="D47" i="25"/>
  <c r="C47" i="25"/>
  <c r="D46" i="25"/>
  <c r="C46" i="25"/>
  <c r="D45" i="25"/>
  <c r="C45" i="25"/>
  <c r="D44" i="25"/>
  <c r="C44" i="25"/>
  <c r="D43" i="25"/>
  <c r="C43" i="25"/>
  <c r="D42" i="25"/>
  <c r="C42" i="25"/>
  <c r="D41" i="25"/>
  <c r="C41" i="25"/>
  <c r="D40" i="25"/>
  <c r="C40" i="25"/>
  <c r="D39" i="25"/>
  <c r="C39" i="25"/>
  <c r="D38" i="25"/>
  <c r="C38" i="25"/>
  <c r="D37" i="25"/>
  <c r="C37" i="25"/>
  <c r="D36" i="25"/>
  <c r="C36" i="25"/>
  <c r="D35" i="25"/>
  <c r="C35" i="25"/>
  <c r="D34" i="25"/>
  <c r="C34" i="25"/>
  <c r="D33" i="25"/>
  <c r="C33" i="25"/>
  <c r="D32" i="25"/>
  <c r="C32" i="25"/>
  <c r="D31" i="25"/>
  <c r="C31" i="25"/>
  <c r="D30" i="25"/>
  <c r="C30" i="25"/>
  <c r="D29" i="25"/>
  <c r="C29" i="25"/>
  <c r="D28" i="25"/>
  <c r="C28" i="25"/>
  <c r="D27" i="25"/>
  <c r="C27" i="25"/>
  <c r="D26" i="25"/>
  <c r="C26" i="25"/>
  <c r="D25" i="25"/>
  <c r="C25" i="25"/>
  <c r="D24" i="25"/>
  <c r="C24" i="25"/>
  <c r="D23" i="25"/>
  <c r="C23" i="25"/>
  <c r="D22" i="25"/>
  <c r="C22" i="25"/>
  <c r="D21" i="25"/>
  <c r="C21" i="25"/>
  <c r="D20" i="25"/>
  <c r="C20" i="25"/>
  <c r="D19" i="25"/>
  <c r="C19" i="25"/>
  <c r="D18" i="25"/>
  <c r="C18" i="25"/>
  <c r="D17" i="25"/>
  <c r="C17" i="25"/>
  <c r="D16" i="25"/>
  <c r="C16" i="25"/>
  <c r="D15" i="25"/>
  <c r="C15" i="25"/>
  <c r="AA14" i="25"/>
  <c r="D14" i="25"/>
  <c r="C14" i="25"/>
  <c r="AA13" i="25"/>
  <c r="D13" i="25"/>
  <c r="C13" i="25"/>
  <c r="AA12" i="25"/>
  <c r="D12" i="25"/>
  <c r="C12" i="25"/>
  <c r="AA11" i="25"/>
  <c r="D11" i="25"/>
  <c r="C11" i="25"/>
  <c r="AA10" i="25"/>
  <c r="D10" i="25"/>
  <c r="C10" i="25"/>
  <c r="AA9" i="25"/>
  <c r="D9" i="25"/>
  <c r="C9" i="25"/>
  <c r="AA8" i="25"/>
  <c r="D8" i="25"/>
  <c r="C8" i="25"/>
  <c r="AA7" i="25"/>
  <c r="AA6" i="25"/>
  <c r="AA5" i="25"/>
  <c r="AA4" i="25"/>
  <c r="AA3" i="25"/>
  <c r="D991" i="24" l="1"/>
  <c r="C991" i="24"/>
  <c r="D990" i="24"/>
  <c r="C990" i="24"/>
  <c r="D989" i="24"/>
  <c r="C989" i="24"/>
  <c r="D988" i="24"/>
  <c r="C988" i="24"/>
  <c r="D987" i="24"/>
  <c r="C987" i="24"/>
  <c r="D986" i="24"/>
  <c r="C986" i="24"/>
  <c r="D985" i="24"/>
  <c r="C985" i="24"/>
  <c r="D984" i="24"/>
  <c r="C984" i="24"/>
  <c r="D983" i="24"/>
  <c r="C983" i="24"/>
  <c r="D982" i="24"/>
  <c r="C982" i="24"/>
  <c r="D981" i="24"/>
  <c r="C981" i="24"/>
  <c r="D980" i="24"/>
  <c r="C980" i="24"/>
  <c r="D979" i="24"/>
  <c r="C979" i="24"/>
  <c r="D978" i="24"/>
  <c r="C978" i="24"/>
  <c r="D977" i="24"/>
  <c r="C977" i="24"/>
  <c r="D976" i="24"/>
  <c r="C976" i="24"/>
  <c r="D975" i="24"/>
  <c r="C975" i="24"/>
  <c r="D974" i="24"/>
  <c r="C974" i="24"/>
  <c r="D973" i="24"/>
  <c r="C973" i="24"/>
  <c r="D972" i="24"/>
  <c r="C972" i="24"/>
  <c r="D971" i="24"/>
  <c r="C971" i="24"/>
  <c r="D970" i="24"/>
  <c r="C970" i="24"/>
  <c r="D969" i="24"/>
  <c r="C969" i="24"/>
  <c r="D968" i="24"/>
  <c r="C968" i="24"/>
  <c r="D967" i="24"/>
  <c r="C967" i="24"/>
  <c r="D966" i="24"/>
  <c r="C966" i="24"/>
  <c r="D965" i="24"/>
  <c r="C965" i="24"/>
  <c r="D964" i="24"/>
  <c r="C964" i="24"/>
  <c r="D963" i="24"/>
  <c r="C963" i="24"/>
  <c r="D962" i="24"/>
  <c r="C962" i="24"/>
  <c r="D961" i="24"/>
  <c r="C961" i="24"/>
  <c r="D960" i="24"/>
  <c r="C960" i="24"/>
  <c r="D959" i="24"/>
  <c r="C959" i="24"/>
  <c r="D958" i="24"/>
  <c r="C958" i="24"/>
  <c r="D957" i="24"/>
  <c r="C957" i="24"/>
  <c r="D956" i="24"/>
  <c r="C956" i="24"/>
  <c r="D955" i="24"/>
  <c r="C955" i="24"/>
  <c r="D954" i="24"/>
  <c r="C954" i="24"/>
  <c r="D953" i="24"/>
  <c r="C953" i="24"/>
  <c r="D952" i="24"/>
  <c r="C952" i="24"/>
  <c r="D951" i="24"/>
  <c r="C951" i="24"/>
  <c r="D950" i="24"/>
  <c r="C950" i="24"/>
  <c r="D949" i="24"/>
  <c r="C949" i="24"/>
  <c r="D948" i="24"/>
  <c r="C948" i="24"/>
  <c r="D947" i="24"/>
  <c r="C947" i="24"/>
  <c r="D946" i="24"/>
  <c r="C946" i="24"/>
  <c r="D945" i="24"/>
  <c r="C945" i="24"/>
  <c r="D944" i="24"/>
  <c r="C944" i="24"/>
  <c r="D943" i="24"/>
  <c r="C943" i="24"/>
  <c r="D942" i="24"/>
  <c r="C942" i="24"/>
  <c r="D941" i="24"/>
  <c r="C941" i="24"/>
  <c r="D940" i="24"/>
  <c r="C940" i="24"/>
  <c r="D939" i="24"/>
  <c r="C939" i="24"/>
  <c r="D938" i="24"/>
  <c r="C938" i="24"/>
  <c r="D937" i="24"/>
  <c r="C937" i="24"/>
  <c r="D936" i="24"/>
  <c r="C936" i="24"/>
  <c r="D935" i="24"/>
  <c r="C935" i="24"/>
  <c r="D934" i="24"/>
  <c r="C934" i="24"/>
  <c r="D933" i="24"/>
  <c r="C933" i="24"/>
  <c r="D932" i="24"/>
  <c r="C932" i="24"/>
  <c r="D931" i="24"/>
  <c r="C931" i="24"/>
  <c r="D930" i="24"/>
  <c r="C930" i="24"/>
  <c r="D929" i="24"/>
  <c r="C929" i="24"/>
  <c r="D928" i="24"/>
  <c r="C928" i="24"/>
  <c r="D927" i="24"/>
  <c r="C927" i="24"/>
  <c r="D926" i="24"/>
  <c r="C926" i="24"/>
  <c r="D925" i="24"/>
  <c r="C925" i="24"/>
  <c r="D924" i="24"/>
  <c r="C924" i="24"/>
  <c r="D923" i="24"/>
  <c r="C923" i="24"/>
  <c r="D922" i="24"/>
  <c r="C922" i="24"/>
  <c r="D921" i="24"/>
  <c r="C921" i="24"/>
  <c r="D920" i="24"/>
  <c r="C920" i="24"/>
  <c r="D919" i="24"/>
  <c r="C919" i="24"/>
  <c r="D918" i="24"/>
  <c r="C918" i="24"/>
  <c r="D917" i="24"/>
  <c r="C917" i="24"/>
  <c r="D916" i="24"/>
  <c r="C916" i="24"/>
  <c r="D915" i="24"/>
  <c r="C915" i="24"/>
  <c r="D914" i="24"/>
  <c r="C914" i="24"/>
  <c r="D913" i="24"/>
  <c r="C913" i="24"/>
  <c r="D912" i="24"/>
  <c r="C912" i="24"/>
  <c r="D911" i="24"/>
  <c r="C911" i="24"/>
  <c r="D910" i="24"/>
  <c r="C910" i="24"/>
  <c r="D909" i="24"/>
  <c r="C909" i="24"/>
  <c r="D908" i="24"/>
  <c r="C908" i="24"/>
  <c r="D907" i="24"/>
  <c r="C907" i="24"/>
  <c r="D906" i="24"/>
  <c r="C906" i="24"/>
  <c r="D905" i="24"/>
  <c r="C905" i="24"/>
  <c r="D904" i="24"/>
  <c r="C904" i="24"/>
  <c r="D903" i="24"/>
  <c r="C903" i="24"/>
  <c r="D902" i="24"/>
  <c r="C902" i="24"/>
  <c r="D901" i="24"/>
  <c r="C901" i="24"/>
  <c r="D900" i="24"/>
  <c r="C900" i="24"/>
  <c r="D899" i="24"/>
  <c r="C899" i="24"/>
  <c r="D898" i="24"/>
  <c r="C898" i="24"/>
  <c r="D897" i="24"/>
  <c r="C897" i="24"/>
  <c r="D896" i="24"/>
  <c r="C896" i="24"/>
  <c r="D895" i="24"/>
  <c r="C895" i="24"/>
  <c r="D894" i="24"/>
  <c r="C894" i="24"/>
  <c r="D893" i="24"/>
  <c r="C893" i="24"/>
  <c r="D892" i="24"/>
  <c r="C892" i="24"/>
  <c r="D891" i="24"/>
  <c r="C891" i="24"/>
  <c r="D890" i="24"/>
  <c r="C890" i="24"/>
  <c r="D889" i="24"/>
  <c r="C889" i="24"/>
  <c r="D888" i="24"/>
  <c r="C888" i="24"/>
  <c r="D887" i="24"/>
  <c r="C887" i="24"/>
  <c r="D886" i="24"/>
  <c r="C886" i="24"/>
  <c r="D885" i="24"/>
  <c r="C885" i="24"/>
  <c r="D884" i="24"/>
  <c r="C884" i="24"/>
  <c r="D883" i="24"/>
  <c r="C883" i="24"/>
  <c r="D882" i="24"/>
  <c r="C882" i="24"/>
  <c r="D881" i="24"/>
  <c r="C881" i="24"/>
  <c r="D880" i="24"/>
  <c r="C880" i="24"/>
  <c r="D879" i="24"/>
  <c r="C879" i="24"/>
  <c r="D878" i="24"/>
  <c r="C878" i="24"/>
  <c r="D877" i="24"/>
  <c r="C877" i="24"/>
  <c r="D876" i="24"/>
  <c r="C876" i="24"/>
  <c r="D875" i="24"/>
  <c r="C875" i="24"/>
  <c r="D874" i="24"/>
  <c r="C874" i="24"/>
  <c r="D873" i="24"/>
  <c r="C873" i="24"/>
  <c r="D872" i="24"/>
  <c r="C872" i="24"/>
  <c r="D871" i="24"/>
  <c r="C871" i="24"/>
  <c r="D870" i="24"/>
  <c r="C870" i="24"/>
  <c r="D869" i="24"/>
  <c r="C869" i="24"/>
  <c r="D868" i="24"/>
  <c r="C868" i="24"/>
  <c r="D867" i="24"/>
  <c r="C867" i="24"/>
  <c r="D866" i="24"/>
  <c r="C866" i="24"/>
  <c r="D865" i="24"/>
  <c r="C865" i="24"/>
  <c r="D864" i="24"/>
  <c r="C864" i="24"/>
  <c r="D863" i="24"/>
  <c r="C863" i="24"/>
  <c r="D862" i="24"/>
  <c r="C862" i="24"/>
  <c r="D861" i="24"/>
  <c r="C861" i="24"/>
  <c r="D860" i="24"/>
  <c r="C860" i="24"/>
  <c r="D859" i="24"/>
  <c r="C859" i="24"/>
  <c r="D858" i="24"/>
  <c r="C858" i="24"/>
  <c r="D857" i="24"/>
  <c r="C857" i="24"/>
  <c r="D856" i="24"/>
  <c r="C856" i="24"/>
  <c r="D855" i="24"/>
  <c r="C855" i="24"/>
  <c r="D854" i="24"/>
  <c r="C854" i="24"/>
  <c r="D853" i="24"/>
  <c r="C853" i="24"/>
  <c r="D852" i="24"/>
  <c r="C852" i="24"/>
  <c r="D851" i="24"/>
  <c r="C851" i="24"/>
  <c r="D850" i="24"/>
  <c r="C850" i="24"/>
  <c r="D849" i="24"/>
  <c r="C849" i="24"/>
  <c r="D848" i="24"/>
  <c r="C848" i="24"/>
  <c r="D847" i="24"/>
  <c r="C847" i="24"/>
  <c r="D846" i="24"/>
  <c r="C846" i="24"/>
  <c r="D845" i="24"/>
  <c r="C845" i="24"/>
  <c r="D844" i="24"/>
  <c r="C844" i="24"/>
  <c r="D843" i="24"/>
  <c r="C843" i="24"/>
  <c r="D842" i="24"/>
  <c r="C842" i="24"/>
  <c r="D841" i="24"/>
  <c r="C841" i="24"/>
  <c r="D840" i="24"/>
  <c r="C840" i="24"/>
  <c r="D839" i="24"/>
  <c r="C839" i="24"/>
  <c r="D838" i="24"/>
  <c r="C838" i="24"/>
  <c r="D837" i="24"/>
  <c r="C837" i="24"/>
  <c r="D836" i="24"/>
  <c r="C836" i="24"/>
  <c r="D835" i="24"/>
  <c r="C835" i="24"/>
  <c r="D834" i="24"/>
  <c r="C834" i="24"/>
  <c r="D833" i="24"/>
  <c r="C833" i="24"/>
  <c r="D832" i="24"/>
  <c r="C832" i="24"/>
  <c r="D831" i="24"/>
  <c r="C831" i="24"/>
  <c r="D830" i="24"/>
  <c r="C830" i="24"/>
  <c r="D829" i="24"/>
  <c r="C829" i="24"/>
  <c r="D828" i="24"/>
  <c r="C828" i="24"/>
  <c r="D827" i="24"/>
  <c r="C827" i="24"/>
  <c r="D826" i="24"/>
  <c r="C826" i="24"/>
  <c r="D825" i="24"/>
  <c r="C825" i="24"/>
  <c r="D824" i="24"/>
  <c r="C824" i="24"/>
  <c r="D823" i="24"/>
  <c r="C823" i="24"/>
  <c r="D822" i="24"/>
  <c r="C822" i="24"/>
  <c r="D821" i="24"/>
  <c r="C821" i="24"/>
  <c r="D820" i="24"/>
  <c r="C820" i="24"/>
  <c r="D819" i="24"/>
  <c r="C819" i="24"/>
  <c r="D818" i="24"/>
  <c r="C818" i="24"/>
  <c r="D817" i="24"/>
  <c r="C817" i="24"/>
  <c r="D816" i="24"/>
  <c r="C816" i="24"/>
  <c r="D815" i="24"/>
  <c r="C815" i="24"/>
  <c r="D814" i="24"/>
  <c r="C814" i="24"/>
  <c r="D813" i="24"/>
  <c r="C813" i="24"/>
  <c r="D812" i="24"/>
  <c r="C812" i="24"/>
  <c r="D811" i="24"/>
  <c r="C811" i="24"/>
  <c r="D810" i="24"/>
  <c r="C810" i="24"/>
  <c r="D809" i="24"/>
  <c r="C809" i="24"/>
  <c r="D808" i="24"/>
  <c r="C808" i="24"/>
  <c r="D807" i="24"/>
  <c r="C807" i="24"/>
  <c r="D806" i="24"/>
  <c r="C806" i="24"/>
  <c r="D805" i="24"/>
  <c r="C805" i="24"/>
  <c r="D804" i="24"/>
  <c r="C804" i="24"/>
  <c r="D803" i="24"/>
  <c r="C803" i="24"/>
  <c r="D802" i="24"/>
  <c r="C802" i="24"/>
  <c r="D801" i="24"/>
  <c r="C801" i="24"/>
  <c r="D800" i="24"/>
  <c r="C800" i="24"/>
  <c r="D799" i="24"/>
  <c r="C799" i="24"/>
  <c r="D798" i="24"/>
  <c r="C798" i="24"/>
  <c r="D797" i="24"/>
  <c r="C797" i="24"/>
  <c r="D796" i="24"/>
  <c r="C796" i="24"/>
  <c r="D795" i="24"/>
  <c r="C795" i="24"/>
  <c r="D794" i="24"/>
  <c r="C794" i="24"/>
  <c r="D793" i="24"/>
  <c r="C793" i="24"/>
  <c r="D792" i="24"/>
  <c r="C792" i="24"/>
  <c r="D791" i="24"/>
  <c r="C791" i="24"/>
  <c r="D790" i="24"/>
  <c r="C790" i="24"/>
  <c r="D789" i="24"/>
  <c r="C789" i="24"/>
  <c r="D788" i="24"/>
  <c r="C788" i="24"/>
  <c r="D787" i="24"/>
  <c r="C787" i="24"/>
  <c r="D786" i="24"/>
  <c r="C786" i="24"/>
  <c r="D785" i="24"/>
  <c r="C785" i="24"/>
  <c r="D784" i="24"/>
  <c r="C784" i="24"/>
  <c r="D783" i="24"/>
  <c r="C783" i="24"/>
  <c r="D782" i="24"/>
  <c r="C782" i="24"/>
  <c r="D781" i="24"/>
  <c r="C781" i="24"/>
  <c r="D780" i="24"/>
  <c r="C780" i="24"/>
  <c r="D779" i="24"/>
  <c r="C779" i="24"/>
  <c r="D778" i="24"/>
  <c r="C778" i="24"/>
  <c r="D777" i="24"/>
  <c r="C777" i="24"/>
  <c r="D776" i="24"/>
  <c r="C776" i="24"/>
  <c r="D775" i="24"/>
  <c r="C775" i="24"/>
  <c r="D774" i="24"/>
  <c r="C774" i="24"/>
  <c r="D773" i="24"/>
  <c r="C773" i="24"/>
  <c r="D772" i="24"/>
  <c r="C772" i="24"/>
  <c r="D771" i="24"/>
  <c r="C771" i="24"/>
  <c r="D770" i="24"/>
  <c r="C770" i="24"/>
  <c r="D769" i="24"/>
  <c r="C769" i="24"/>
  <c r="D768" i="24"/>
  <c r="C768" i="24"/>
  <c r="D767" i="24"/>
  <c r="C767" i="24"/>
  <c r="D766" i="24"/>
  <c r="C766" i="24"/>
  <c r="D765" i="24"/>
  <c r="C765" i="24"/>
  <c r="D764" i="24"/>
  <c r="C764" i="24"/>
  <c r="D763" i="24"/>
  <c r="C763" i="24"/>
  <c r="D762" i="24"/>
  <c r="C762" i="24"/>
  <c r="D761" i="24"/>
  <c r="C761" i="24"/>
  <c r="D760" i="24"/>
  <c r="C760" i="24"/>
  <c r="D759" i="24"/>
  <c r="C759" i="24"/>
  <c r="D758" i="24"/>
  <c r="C758" i="24"/>
  <c r="D757" i="24"/>
  <c r="C757" i="24"/>
  <c r="D756" i="24"/>
  <c r="C756" i="24"/>
  <c r="D755" i="24"/>
  <c r="C755" i="24"/>
  <c r="D754" i="24"/>
  <c r="C754" i="24"/>
  <c r="D753" i="24"/>
  <c r="C753" i="24"/>
  <c r="D752" i="24"/>
  <c r="C752" i="24"/>
  <c r="D751" i="24"/>
  <c r="C751" i="24"/>
  <c r="D750" i="24"/>
  <c r="C750" i="24"/>
  <c r="D749" i="24"/>
  <c r="C749" i="24"/>
  <c r="D748" i="24"/>
  <c r="C748" i="24"/>
  <c r="D747" i="24"/>
  <c r="C747" i="24"/>
  <c r="D746" i="24"/>
  <c r="C746" i="24"/>
  <c r="D745" i="24"/>
  <c r="C745" i="24"/>
  <c r="D744" i="24"/>
  <c r="C744" i="24"/>
  <c r="D743" i="24"/>
  <c r="C743" i="24"/>
  <c r="D742" i="24"/>
  <c r="C742" i="24"/>
  <c r="D741" i="24"/>
  <c r="C741" i="24"/>
  <c r="D740" i="24"/>
  <c r="C740" i="24"/>
  <c r="D739" i="24"/>
  <c r="C739" i="24"/>
  <c r="D738" i="24"/>
  <c r="C738" i="24"/>
  <c r="D737" i="24"/>
  <c r="C737" i="24"/>
  <c r="D736" i="24"/>
  <c r="C736" i="24"/>
  <c r="D735" i="24"/>
  <c r="C735" i="24"/>
  <c r="D734" i="24"/>
  <c r="C734" i="24"/>
  <c r="D733" i="24"/>
  <c r="C733" i="24"/>
  <c r="D732" i="24"/>
  <c r="C732" i="24"/>
  <c r="D731" i="24"/>
  <c r="C731" i="24"/>
  <c r="D730" i="24"/>
  <c r="C730" i="24"/>
  <c r="D729" i="24"/>
  <c r="C729" i="24"/>
  <c r="D728" i="24"/>
  <c r="C728" i="24"/>
  <c r="D727" i="24"/>
  <c r="C727" i="24"/>
  <c r="D726" i="24"/>
  <c r="C726" i="24"/>
  <c r="D725" i="24"/>
  <c r="C725" i="24"/>
  <c r="D724" i="24"/>
  <c r="C724" i="24"/>
  <c r="D723" i="24"/>
  <c r="C723" i="24"/>
  <c r="D722" i="24"/>
  <c r="C722" i="24"/>
  <c r="D721" i="24"/>
  <c r="C721" i="24"/>
  <c r="D720" i="24"/>
  <c r="C720" i="24"/>
  <c r="D719" i="24"/>
  <c r="C719" i="24"/>
  <c r="D718" i="24"/>
  <c r="C718" i="24"/>
  <c r="D717" i="24"/>
  <c r="C717" i="24"/>
  <c r="D716" i="24"/>
  <c r="C716" i="24"/>
  <c r="D715" i="24"/>
  <c r="C715" i="24"/>
  <c r="D714" i="24"/>
  <c r="C714" i="24"/>
  <c r="D713" i="24"/>
  <c r="C713" i="24"/>
  <c r="D712" i="24"/>
  <c r="C712" i="24"/>
  <c r="D711" i="24"/>
  <c r="C711" i="24"/>
  <c r="D710" i="24"/>
  <c r="C710" i="24"/>
  <c r="D709" i="24"/>
  <c r="C709" i="24"/>
  <c r="D708" i="24"/>
  <c r="C708" i="24"/>
  <c r="D707" i="24"/>
  <c r="C707" i="24"/>
  <c r="D706" i="24"/>
  <c r="C706" i="24"/>
  <c r="D705" i="24"/>
  <c r="C705" i="24"/>
  <c r="D704" i="24"/>
  <c r="C704" i="24"/>
  <c r="D703" i="24"/>
  <c r="C703" i="24"/>
  <c r="D702" i="24"/>
  <c r="C702" i="24"/>
  <c r="D701" i="24"/>
  <c r="C701" i="24"/>
  <c r="D700" i="24"/>
  <c r="C700" i="24"/>
  <c r="D699" i="24"/>
  <c r="C699" i="24"/>
  <c r="D698" i="24"/>
  <c r="C698" i="24"/>
  <c r="D697" i="24"/>
  <c r="C697" i="24"/>
  <c r="D696" i="24"/>
  <c r="C696" i="24"/>
  <c r="D695" i="24"/>
  <c r="C695" i="24"/>
  <c r="D694" i="24"/>
  <c r="C694" i="24"/>
  <c r="D693" i="24"/>
  <c r="C693" i="24"/>
  <c r="D692" i="24"/>
  <c r="C692" i="24"/>
  <c r="D691" i="24"/>
  <c r="C691" i="24"/>
  <c r="D690" i="24"/>
  <c r="C690" i="24"/>
  <c r="D689" i="24"/>
  <c r="C689" i="24"/>
  <c r="D688" i="24"/>
  <c r="C688" i="24"/>
  <c r="D687" i="24"/>
  <c r="C687" i="24"/>
  <c r="D686" i="24"/>
  <c r="C686" i="24"/>
  <c r="D685" i="24"/>
  <c r="C685" i="24"/>
  <c r="D684" i="24"/>
  <c r="C684" i="24"/>
  <c r="D683" i="24"/>
  <c r="C683" i="24"/>
  <c r="D682" i="24"/>
  <c r="C682" i="24"/>
  <c r="D681" i="24"/>
  <c r="C681" i="24"/>
  <c r="D680" i="24"/>
  <c r="C680" i="24"/>
  <c r="D679" i="24"/>
  <c r="C679" i="24"/>
  <c r="D678" i="24"/>
  <c r="C678" i="24"/>
  <c r="D677" i="24"/>
  <c r="C677" i="24"/>
  <c r="D676" i="24"/>
  <c r="C676" i="24"/>
  <c r="D675" i="24"/>
  <c r="C675" i="24"/>
  <c r="D674" i="24"/>
  <c r="C674" i="24"/>
  <c r="D673" i="24"/>
  <c r="C673" i="24"/>
  <c r="D672" i="24"/>
  <c r="C672" i="24"/>
  <c r="D671" i="24"/>
  <c r="C671" i="24"/>
  <c r="D670" i="24"/>
  <c r="C670" i="24"/>
  <c r="D669" i="24"/>
  <c r="C669" i="24"/>
  <c r="D668" i="24"/>
  <c r="C668" i="24"/>
  <c r="D667" i="24"/>
  <c r="C667" i="24"/>
  <c r="D666" i="24"/>
  <c r="C666" i="24"/>
  <c r="D665" i="24"/>
  <c r="C665" i="24"/>
  <c r="D664" i="24"/>
  <c r="C664" i="24"/>
  <c r="D663" i="24"/>
  <c r="C663" i="24"/>
  <c r="D662" i="24"/>
  <c r="C662" i="24"/>
  <c r="D661" i="24"/>
  <c r="C661" i="24"/>
  <c r="D660" i="24"/>
  <c r="C660" i="24"/>
  <c r="D659" i="24"/>
  <c r="C659" i="24"/>
  <c r="D658" i="24"/>
  <c r="C658" i="24"/>
  <c r="D657" i="24"/>
  <c r="C657" i="24"/>
  <c r="D656" i="24"/>
  <c r="C656" i="24"/>
  <c r="D655" i="24"/>
  <c r="C655" i="24"/>
  <c r="D654" i="24"/>
  <c r="C654" i="24"/>
  <c r="D653" i="24"/>
  <c r="C653" i="24"/>
  <c r="D652" i="24"/>
  <c r="C652" i="24"/>
  <c r="D651" i="24"/>
  <c r="C651" i="24"/>
  <c r="D650" i="24"/>
  <c r="C650" i="24"/>
  <c r="D649" i="24"/>
  <c r="C649" i="24"/>
  <c r="D648" i="24"/>
  <c r="C648" i="24"/>
  <c r="D647" i="24"/>
  <c r="C647" i="24"/>
  <c r="D646" i="24"/>
  <c r="C646" i="24"/>
  <c r="D645" i="24"/>
  <c r="C645" i="24"/>
  <c r="D644" i="24"/>
  <c r="C644" i="24"/>
  <c r="D643" i="24"/>
  <c r="C643" i="24"/>
  <c r="D642" i="24"/>
  <c r="C642" i="24"/>
  <c r="D641" i="24"/>
  <c r="C641" i="24"/>
  <c r="D640" i="24"/>
  <c r="C640" i="24"/>
  <c r="D639" i="24"/>
  <c r="C639" i="24"/>
  <c r="D638" i="24"/>
  <c r="C638" i="24"/>
  <c r="D637" i="24"/>
  <c r="C637" i="24"/>
  <c r="D636" i="24"/>
  <c r="C636" i="24"/>
  <c r="D635" i="24"/>
  <c r="C635" i="24"/>
  <c r="D634" i="24"/>
  <c r="C634" i="24"/>
  <c r="D633" i="24"/>
  <c r="C633" i="24"/>
  <c r="D632" i="24"/>
  <c r="C632" i="24"/>
  <c r="D631" i="24"/>
  <c r="C631" i="24"/>
  <c r="D630" i="24"/>
  <c r="C630" i="24"/>
  <c r="D629" i="24"/>
  <c r="C629" i="24"/>
  <c r="D628" i="24"/>
  <c r="C628" i="24"/>
  <c r="D627" i="24"/>
  <c r="C627" i="24"/>
  <c r="D626" i="24"/>
  <c r="C626" i="24"/>
  <c r="D625" i="24"/>
  <c r="C625" i="24"/>
  <c r="D624" i="24"/>
  <c r="C624" i="24"/>
  <c r="D623" i="24"/>
  <c r="C623" i="24"/>
  <c r="D622" i="24"/>
  <c r="C622" i="24"/>
  <c r="D621" i="24"/>
  <c r="C621" i="24"/>
  <c r="D620" i="24"/>
  <c r="C620" i="24"/>
  <c r="D619" i="24"/>
  <c r="C619" i="24"/>
  <c r="D618" i="24"/>
  <c r="C618" i="24"/>
  <c r="D617" i="24"/>
  <c r="C617" i="24"/>
  <c r="D616" i="24"/>
  <c r="C616" i="24"/>
  <c r="D615" i="24"/>
  <c r="C615" i="24"/>
  <c r="D614" i="24"/>
  <c r="C614" i="24"/>
  <c r="D613" i="24"/>
  <c r="C613" i="24"/>
  <c r="D612" i="24"/>
  <c r="C612" i="24"/>
  <c r="D611" i="24"/>
  <c r="C611" i="24"/>
  <c r="D610" i="24"/>
  <c r="C610" i="24"/>
  <c r="D609" i="24"/>
  <c r="C609" i="24"/>
  <c r="D608" i="24"/>
  <c r="C608" i="24"/>
  <c r="D607" i="24"/>
  <c r="C607" i="24"/>
  <c r="D606" i="24"/>
  <c r="C606" i="24"/>
  <c r="D605" i="24"/>
  <c r="C605" i="24"/>
  <c r="D604" i="24"/>
  <c r="C604" i="24"/>
  <c r="D603" i="24"/>
  <c r="C603" i="24"/>
  <c r="D602" i="24"/>
  <c r="C602" i="24"/>
  <c r="D601" i="24"/>
  <c r="C601" i="24"/>
  <c r="D600" i="24"/>
  <c r="C600" i="24"/>
  <c r="D599" i="24"/>
  <c r="C599" i="24"/>
  <c r="D598" i="24"/>
  <c r="C598" i="24"/>
  <c r="D597" i="24"/>
  <c r="C597" i="24"/>
  <c r="D596" i="24"/>
  <c r="C596" i="24"/>
  <c r="D595" i="24"/>
  <c r="C595" i="24"/>
  <c r="D594" i="24"/>
  <c r="C594" i="24"/>
  <c r="D593" i="24"/>
  <c r="C593" i="24"/>
  <c r="D592" i="24"/>
  <c r="C592" i="24"/>
  <c r="D591" i="24"/>
  <c r="C591" i="24"/>
  <c r="D590" i="24"/>
  <c r="C590" i="24"/>
  <c r="D589" i="24"/>
  <c r="C589" i="24"/>
  <c r="D588" i="24"/>
  <c r="C588" i="24"/>
  <c r="D587" i="24"/>
  <c r="C587" i="24"/>
  <c r="D586" i="24"/>
  <c r="C586" i="24"/>
  <c r="D585" i="24"/>
  <c r="C585" i="24"/>
  <c r="D584" i="24"/>
  <c r="C584" i="24"/>
  <c r="D583" i="24"/>
  <c r="C583" i="24"/>
  <c r="D582" i="24"/>
  <c r="C582" i="24"/>
  <c r="D581" i="24"/>
  <c r="C581" i="24"/>
  <c r="D580" i="24"/>
  <c r="C580" i="24"/>
  <c r="D579" i="24"/>
  <c r="C579" i="24"/>
  <c r="D578" i="24"/>
  <c r="C578" i="24"/>
  <c r="D577" i="24"/>
  <c r="C577" i="24"/>
  <c r="D576" i="24"/>
  <c r="C576" i="24"/>
  <c r="D575" i="24"/>
  <c r="C575" i="24"/>
  <c r="D574" i="24"/>
  <c r="C574" i="24"/>
  <c r="D573" i="24"/>
  <c r="C573" i="24"/>
  <c r="D572" i="24"/>
  <c r="C572" i="24"/>
  <c r="D571" i="24"/>
  <c r="C571" i="24"/>
  <c r="D570" i="24"/>
  <c r="C570" i="24"/>
  <c r="D569" i="24"/>
  <c r="C569" i="24"/>
  <c r="D568" i="24"/>
  <c r="C568" i="24"/>
  <c r="D567" i="24"/>
  <c r="C567" i="24"/>
  <c r="D566" i="24"/>
  <c r="C566" i="24"/>
  <c r="D565" i="24"/>
  <c r="C565" i="24"/>
  <c r="D564" i="24"/>
  <c r="C564" i="24"/>
  <c r="D563" i="24"/>
  <c r="C563" i="24"/>
  <c r="D562" i="24"/>
  <c r="C562" i="24"/>
  <c r="D561" i="24"/>
  <c r="C561" i="24"/>
  <c r="D560" i="24"/>
  <c r="C560" i="24"/>
  <c r="D559" i="24"/>
  <c r="C559" i="24"/>
  <c r="D558" i="24"/>
  <c r="C558" i="24"/>
  <c r="D557" i="24"/>
  <c r="C557" i="24"/>
  <c r="D556" i="24"/>
  <c r="C556" i="24"/>
  <c r="D555" i="24"/>
  <c r="C555" i="24"/>
  <c r="D554" i="24"/>
  <c r="C554" i="24"/>
  <c r="D553" i="24"/>
  <c r="C553" i="24"/>
  <c r="D552" i="24"/>
  <c r="C552" i="24"/>
  <c r="D551" i="24"/>
  <c r="C551" i="24"/>
  <c r="D550" i="24"/>
  <c r="C550" i="24"/>
  <c r="D549" i="24"/>
  <c r="C549" i="24"/>
  <c r="D548" i="24"/>
  <c r="C548" i="24"/>
  <c r="D547" i="24"/>
  <c r="C547" i="24"/>
  <c r="D546" i="24"/>
  <c r="C546" i="24"/>
  <c r="D545" i="24"/>
  <c r="C545" i="24"/>
  <c r="D544" i="24"/>
  <c r="C544" i="24"/>
  <c r="D543" i="24"/>
  <c r="C543" i="24"/>
  <c r="D542" i="24"/>
  <c r="C542" i="24"/>
  <c r="D541" i="24"/>
  <c r="C541" i="24"/>
  <c r="D540" i="24"/>
  <c r="C540" i="24"/>
  <c r="D539" i="24"/>
  <c r="C539" i="24"/>
  <c r="D538" i="24"/>
  <c r="C538" i="24"/>
  <c r="D537" i="24"/>
  <c r="C537" i="24"/>
  <c r="D536" i="24"/>
  <c r="C536" i="24"/>
  <c r="D535" i="24"/>
  <c r="C535" i="24"/>
  <c r="D534" i="24"/>
  <c r="C534" i="24"/>
  <c r="D533" i="24"/>
  <c r="C533" i="24"/>
  <c r="D532" i="24"/>
  <c r="C532" i="24"/>
  <c r="D531" i="24"/>
  <c r="C531" i="24"/>
  <c r="D530" i="24"/>
  <c r="C530" i="24"/>
  <c r="D529" i="24"/>
  <c r="C529" i="24"/>
  <c r="D528" i="24"/>
  <c r="C528" i="24"/>
  <c r="D527" i="24"/>
  <c r="C527" i="24"/>
  <c r="D526" i="24"/>
  <c r="C526" i="24"/>
  <c r="D525" i="24"/>
  <c r="C525" i="24"/>
  <c r="D524" i="24"/>
  <c r="C524" i="24"/>
  <c r="D523" i="24"/>
  <c r="C523" i="24"/>
  <c r="D522" i="24"/>
  <c r="C522" i="24"/>
  <c r="D521" i="24"/>
  <c r="C521" i="24"/>
  <c r="D520" i="24"/>
  <c r="C520" i="24"/>
  <c r="D519" i="24"/>
  <c r="C519" i="24"/>
  <c r="D518" i="24"/>
  <c r="C518" i="24"/>
  <c r="D517" i="24"/>
  <c r="C517" i="24"/>
  <c r="D516" i="24"/>
  <c r="C516" i="24"/>
  <c r="D515" i="24"/>
  <c r="C515" i="24"/>
  <c r="D514" i="24"/>
  <c r="C514" i="24"/>
  <c r="D513" i="24"/>
  <c r="C513" i="24"/>
  <c r="D512" i="24"/>
  <c r="C512" i="24"/>
  <c r="D511" i="24"/>
  <c r="C511" i="24"/>
  <c r="D510" i="24"/>
  <c r="C510" i="24"/>
  <c r="D509" i="24"/>
  <c r="C509" i="24"/>
  <c r="D508" i="24"/>
  <c r="C508" i="24"/>
  <c r="D507" i="24"/>
  <c r="C507" i="24"/>
  <c r="D506" i="24"/>
  <c r="C506" i="24"/>
  <c r="D505" i="24"/>
  <c r="C505" i="24"/>
  <c r="D504" i="24"/>
  <c r="C504" i="24"/>
  <c r="D503" i="24"/>
  <c r="C503" i="24"/>
  <c r="D502" i="24"/>
  <c r="C502" i="24"/>
  <c r="D501" i="24"/>
  <c r="C501" i="24"/>
  <c r="D500" i="24"/>
  <c r="C500" i="24"/>
  <c r="D499" i="24"/>
  <c r="C499" i="24"/>
  <c r="D498" i="24"/>
  <c r="C498" i="24"/>
  <c r="D497" i="24"/>
  <c r="C497" i="24"/>
  <c r="D496" i="24"/>
  <c r="C496" i="24"/>
  <c r="D495" i="24"/>
  <c r="C495" i="24"/>
  <c r="D494" i="24"/>
  <c r="C494" i="24"/>
  <c r="D493" i="24"/>
  <c r="C493" i="24"/>
  <c r="D492" i="24"/>
  <c r="C492" i="24"/>
  <c r="D491" i="24"/>
  <c r="C491" i="24"/>
  <c r="D490" i="24"/>
  <c r="C490" i="24"/>
  <c r="D489" i="24"/>
  <c r="C489" i="24"/>
  <c r="D488" i="24"/>
  <c r="C488" i="24"/>
  <c r="D487" i="24"/>
  <c r="C487" i="24"/>
  <c r="D486" i="24"/>
  <c r="C486" i="24"/>
  <c r="D485" i="24"/>
  <c r="C485" i="24"/>
  <c r="D484" i="24"/>
  <c r="C484" i="24"/>
  <c r="D483" i="24"/>
  <c r="C483" i="24"/>
  <c r="D482" i="24"/>
  <c r="C482" i="24"/>
  <c r="D481" i="24"/>
  <c r="C481" i="24"/>
  <c r="D480" i="24"/>
  <c r="C480" i="24"/>
  <c r="D479" i="24"/>
  <c r="C479" i="24"/>
  <c r="D478" i="24"/>
  <c r="C478" i="24"/>
  <c r="D477" i="24"/>
  <c r="C477" i="24"/>
  <c r="D476" i="24"/>
  <c r="C476" i="24"/>
  <c r="D475" i="24"/>
  <c r="C475" i="24"/>
  <c r="D474" i="24"/>
  <c r="C474" i="24"/>
  <c r="D473" i="24"/>
  <c r="C473" i="24"/>
  <c r="D472" i="24"/>
  <c r="C472" i="24"/>
  <c r="D471" i="24"/>
  <c r="C471" i="24"/>
  <c r="D470" i="24"/>
  <c r="C470" i="24"/>
  <c r="D469" i="24"/>
  <c r="C469" i="24"/>
  <c r="D468" i="24"/>
  <c r="C468" i="24"/>
  <c r="D467" i="24"/>
  <c r="C467" i="24"/>
  <c r="D466" i="24"/>
  <c r="C466" i="24"/>
  <c r="D465" i="24"/>
  <c r="C465" i="24"/>
  <c r="D464" i="24"/>
  <c r="C464" i="24"/>
  <c r="D463" i="24"/>
  <c r="C463" i="24"/>
  <c r="D462" i="24"/>
  <c r="C462" i="24"/>
  <c r="D461" i="24"/>
  <c r="C461" i="24"/>
  <c r="D460" i="24"/>
  <c r="C460" i="24"/>
  <c r="D459" i="24"/>
  <c r="C459" i="24"/>
  <c r="D458" i="24"/>
  <c r="C458" i="24"/>
  <c r="D457" i="24"/>
  <c r="C457" i="24"/>
  <c r="D456" i="24"/>
  <c r="C456" i="24"/>
  <c r="D455" i="24"/>
  <c r="C455" i="24"/>
  <c r="D454" i="24"/>
  <c r="C454" i="24"/>
  <c r="D453" i="24"/>
  <c r="C453" i="24"/>
  <c r="D452" i="24"/>
  <c r="C452" i="24"/>
  <c r="D451" i="24"/>
  <c r="C451" i="24"/>
  <c r="D450" i="24"/>
  <c r="C450" i="24"/>
  <c r="D449" i="24"/>
  <c r="C449" i="24"/>
  <c r="D448" i="24"/>
  <c r="C448" i="24"/>
  <c r="D447" i="24"/>
  <c r="C447" i="24"/>
  <c r="D446" i="24"/>
  <c r="C446" i="24"/>
  <c r="D445" i="24"/>
  <c r="C445" i="24"/>
  <c r="D444" i="24"/>
  <c r="C444" i="24"/>
  <c r="D443" i="24"/>
  <c r="C443" i="24"/>
  <c r="D442" i="24"/>
  <c r="C442" i="24"/>
  <c r="D441" i="24"/>
  <c r="C441" i="24"/>
  <c r="D440" i="24"/>
  <c r="C440" i="24"/>
  <c r="D439" i="24"/>
  <c r="C439" i="24"/>
  <c r="D438" i="24"/>
  <c r="C438" i="24"/>
  <c r="D437" i="24"/>
  <c r="C437" i="24"/>
  <c r="D436" i="24"/>
  <c r="C436" i="24"/>
  <c r="D435" i="24"/>
  <c r="C435" i="24"/>
  <c r="D434" i="24"/>
  <c r="C434" i="24"/>
  <c r="D433" i="24"/>
  <c r="C433" i="24"/>
  <c r="D432" i="24"/>
  <c r="C432" i="24"/>
  <c r="D431" i="24"/>
  <c r="C431" i="24"/>
  <c r="D430" i="24"/>
  <c r="C430" i="24"/>
  <c r="D429" i="24"/>
  <c r="C429" i="24"/>
  <c r="D428" i="24"/>
  <c r="C428" i="24"/>
  <c r="D427" i="24"/>
  <c r="C427" i="24"/>
  <c r="D426" i="24"/>
  <c r="C426" i="24"/>
  <c r="D425" i="24"/>
  <c r="C425" i="24"/>
  <c r="D424" i="24"/>
  <c r="C424" i="24"/>
  <c r="D423" i="24"/>
  <c r="C423" i="24"/>
  <c r="D422" i="24"/>
  <c r="C422" i="24"/>
  <c r="D421" i="24"/>
  <c r="C421" i="24"/>
  <c r="D420" i="24"/>
  <c r="C420" i="24"/>
  <c r="D419" i="24"/>
  <c r="C419" i="24"/>
  <c r="D418" i="24"/>
  <c r="C418" i="24"/>
  <c r="D417" i="24"/>
  <c r="C417" i="24"/>
  <c r="D416" i="24"/>
  <c r="C416" i="24"/>
  <c r="D415" i="24"/>
  <c r="C415" i="24"/>
  <c r="D414" i="24"/>
  <c r="C414" i="24"/>
  <c r="D413" i="24"/>
  <c r="C413" i="24"/>
  <c r="D412" i="24"/>
  <c r="C412" i="24"/>
  <c r="D411" i="24"/>
  <c r="C411" i="24"/>
  <c r="D410" i="24"/>
  <c r="C410" i="24"/>
  <c r="D409" i="24"/>
  <c r="C409" i="24"/>
  <c r="D408" i="24"/>
  <c r="C408" i="24"/>
  <c r="D407" i="24"/>
  <c r="C407" i="24"/>
  <c r="D406" i="24"/>
  <c r="C406" i="24"/>
  <c r="D405" i="24"/>
  <c r="C405" i="24"/>
  <c r="D404" i="24"/>
  <c r="C404" i="24"/>
  <c r="D403" i="24"/>
  <c r="C403" i="24"/>
  <c r="D402" i="24"/>
  <c r="C402" i="24"/>
  <c r="D401" i="24"/>
  <c r="C401" i="24"/>
  <c r="D400" i="24"/>
  <c r="C400" i="24"/>
  <c r="D399" i="24"/>
  <c r="C399" i="24"/>
  <c r="D398" i="24"/>
  <c r="C398" i="24"/>
  <c r="D397" i="24"/>
  <c r="C397" i="24"/>
  <c r="D396" i="24"/>
  <c r="C396" i="24"/>
  <c r="D395" i="24"/>
  <c r="C395" i="24"/>
  <c r="D394" i="24"/>
  <c r="C394" i="24"/>
  <c r="D393" i="24"/>
  <c r="C393" i="24"/>
  <c r="D392" i="24"/>
  <c r="C392" i="24"/>
  <c r="D391" i="24"/>
  <c r="C391" i="24"/>
  <c r="D390" i="24"/>
  <c r="C390" i="24"/>
  <c r="D389" i="24"/>
  <c r="C389" i="24"/>
  <c r="D388" i="24"/>
  <c r="C388" i="24"/>
  <c r="D387" i="24"/>
  <c r="C387" i="24"/>
  <c r="D386" i="24"/>
  <c r="C386" i="24"/>
  <c r="D385" i="24"/>
  <c r="C385" i="24"/>
  <c r="D384" i="24"/>
  <c r="C384" i="24"/>
  <c r="D383" i="24"/>
  <c r="C383" i="24"/>
  <c r="D382" i="24"/>
  <c r="C382" i="24"/>
  <c r="D381" i="24"/>
  <c r="C381" i="24"/>
  <c r="D380" i="24"/>
  <c r="C380" i="24"/>
  <c r="D379" i="24"/>
  <c r="C379" i="24"/>
  <c r="D378" i="24"/>
  <c r="C378" i="24"/>
  <c r="D377" i="24"/>
  <c r="C377" i="24"/>
  <c r="D376" i="24"/>
  <c r="C376" i="24"/>
  <c r="D375" i="24"/>
  <c r="C375" i="24"/>
  <c r="D374" i="24"/>
  <c r="C374" i="24"/>
  <c r="D373" i="24"/>
  <c r="C373" i="24"/>
  <c r="D372" i="24"/>
  <c r="C372" i="24"/>
  <c r="D371" i="24"/>
  <c r="C371" i="24"/>
  <c r="D370" i="24"/>
  <c r="C370" i="24"/>
  <c r="D369" i="24"/>
  <c r="C369" i="24"/>
  <c r="D368" i="24"/>
  <c r="C368" i="24"/>
  <c r="D367" i="24"/>
  <c r="C367" i="24"/>
  <c r="D366" i="24"/>
  <c r="C366" i="24"/>
  <c r="D365" i="24"/>
  <c r="C365" i="24"/>
  <c r="D364" i="24"/>
  <c r="C364" i="24"/>
  <c r="D363" i="24"/>
  <c r="C363" i="24"/>
  <c r="D362" i="24"/>
  <c r="C362" i="24"/>
  <c r="D361" i="24"/>
  <c r="C361" i="24"/>
  <c r="D360" i="24"/>
  <c r="C360" i="24"/>
  <c r="D359" i="24"/>
  <c r="C359" i="24"/>
  <c r="D358" i="24"/>
  <c r="C358" i="24"/>
  <c r="D357" i="24"/>
  <c r="C357" i="24"/>
  <c r="D356" i="24"/>
  <c r="C356" i="24"/>
  <c r="D355" i="24"/>
  <c r="C355" i="24"/>
  <c r="D354" i="24"/>
  <c r="C354" i="24"/>
  <c r="D353" i="24"/>
  <c r="C353" i="24"/>
  <c r="D352" i="24"/>
  <c r="C352" i="24"/>
  <c r="D351" i="24"/>
  <c r="C351" i="24"/>
  <c r="D350" i="24"/>
  <c r="C350" i="24"/>
  <c r="D349" i="24"/>
  <c r="C349" i="24"/>
  <c r="D348" i="24"/>
  <c r="C348" i="24"/>
  <c r="D347" i="24"/>
  <c r="C347" i="24"/>
  <c r="D346" i="24"/>
  <c r="C346" i="24"/>
  <c r="D345" i="24"/>
  <c r="C345" i="24"/>
  <c r="D344" i="24"/>
  <c r="C344" i="24"/>
  <c r="D343" i="24"/>
  <c r="C343" i="24"/>
  <c r="D342" i="24"/>
  <c r="C342" i="24"/>
  <c r="D341" i="24"/>
  <c r="C341" i="24"/>
  <c r="D340" i="24"/>
  <c r="C340" i="24"/>
  <c r="D339" i="24"/>
  <c r="C339" i="24"/>
  <c r="D338" i="24"/>
  <c r="C338" i="24"/>
  <c r="D337" i="24"/>
  <c r="C337" i="24"/>
  <c r="D336" i="24"/>
  <c r="C336" i="24"/>
  <c r="D335" i="24"/>
  <c r="C335" i="24"/>
  <c r="D334" i="24"/>
  <c r="C334" i="24"/>
  <c r="D333" i="24"/>
  <c r="C333" i="24"/>
  <c r="D332" i="24"/>
  <c r="C332" i="24"/>
  <c r="D331" i="24"/>
  <c r="C331" i="24"/>
  <c r="D330" i="24"/>
  <c r="C330" i="24"/>
  <c r="D329" i="24"/>
  <c r="C329" i="24"/>
  <c r="D328" i="24"/>
  <c r="C328" i="24"/>
  <c r="D327" i="24"/>
  <c r="C327" i="24"/>
  <c r="D326" i="24"/>
  <c r="C326" i="24"/>
  <c r="D325" i="24"/>
  <c r="C325" i="24"/>
  <c r="D324" i="24"/>
  <c r="C324" i="24"/>
  <c r="D323" i="24"/>
  <c r="C323" i="24"/>
  <c r="D322" i="24"/>
  <c r="C322" i="24"/>
  <c r="D321" i="24"/>
  <c r="C321" i="24"/>
  <c r="D320" i="24"/>
  <c r="C320" i="24"/>
  <c r="D319" i="24"/>
  <c r="C319" i="24"/>
  <c r="D318" i="24"/>
  <c r="C318" i="24"/>
  <c r="D317" i="24"/>
  <c r="C317" i="24"/>
  <c r="D316" i="24"/>
  <c r="C316" i="24"/>
  <c r="D315" i="24"/>
  <c r="C315" i="24"/>
  <c r="D314" i="24"/>
  <c r="C314" i="24"/>
  <c r="D313" i="24"/>
  <c r="C313" i="24"/>
  <c r="D312" i="24"/>
  <c r="C312" i="24"/>
  <c r="D311" i="24"/>
  <c r="C311" i="24"/>
  <c r="D310" i="24"/>
  <c r="C310" i="24"/>
  <c r="D309" i="24"/>
  <c r="C309" i="24"/>
  <c r="D308" i="24"/>
  <c r="C308" i="24"/>
  <c r="D307" i="24"/>
  <c r="C307" i="24"/>
  <c r="D306" i="24"/>
  <c r="C306" i="24"/>
  <c r="D305" i="24"/>
  <c r="C305" i="24"/>
  <c r="D304" i="24"/>
  <c r="C304" i="24"/>
  <c r="D303" i="24"/>
  <c r="C303" i="24"/>
  <c r="D302" i="24"/>
  <c r="C302" i="24"/>
  <c r="D301" i="24"/>
  <c r="C301" i="24"/>
  <c r="D300" i="24"/>
  <c r="C300" i="24"/>
  <c r="D299" i="24"/>
  <c r="C299" i="24"/>
  <c r="D298" i="24"/>
  <c r="C298" i="24"/>
  <c r="D297" i="24"/>
  <c r="C297" i="24"/>
  <c r="D296" i="24"/>
  <c r="C296" i="24"/>
  <c r="D295" i="24"/>
  <c r="C295" i="24"/>
  <c r="D294" i="24"/>
  <c r="C294" i="24"/>
  <c r="D293" i="24"/>
  <c r="C293" i="24"/>
  <c r="D292" i="24"/>
  <c r="C292" i="24"/>
  <c r="D291" i="24"/>
  <c r="C291" i="24"/>
  <c r="D290" i="24"/>
  <c r="C290" i="24"/>
  <c r="D289" i="24"/>
  <c r="C289" i="24"/>
  <c r="D288" i="24"/>
  <c r="C288" i="24"/>
  <c r="D287" i="24"/>
  <c r="C287" i="24"/>
  <c r="D286" i="24"/>
  <c r="C286" i="24"/>
  <c r="D285" i="24"/>
  <c r="C285" i="24"/>
  <c r="D284" i="24"/>
  <c r="C284" i="24"/>
  <c r="D283" i="24"/>
  <c r="C283" i="24"/>
  <c r="D282" i="24"/>
  <c r="C282" i="24"/>
  <c r="D281" i="24"/>
  <c r="C281" i="24"/>
  <c r="D280" i="24"/>
  <c r="C280" i="24"/>
  <c r="D279" i="24"/>
  <c r="C279" i="24"/>
  <c r="D278" i="24"/>
  <c r="C278" i="24"/>
  <c r="D277" i="24"/>
  <c r="C277" i="24"/>
  <c r="D276" i="24"/>
  <c r="C276" i="24"/>
  <c r="D275" i="24"/>
  <c r="C275" i="24"/>
  <c r="D274" i="24"/>
  <c r="C274" i="24"/>
  <c r="D273" i="24"/>
  <c r="C273" i="24"/>
  <c r="D272" i="24"/>
  <c r="C272" i="24"/>
  <c r="D271" i="24"/>
  <c r="C271" i="24"/>
  <c r="D270" i="24"/>
  <c r="C270" i="24"/>
  <c r="D269" i="24"/>
  <c r="C269" i="24"/>
  <c r="D268" i="24"/>
  <c r="C268" i="24"/>
  <c r="D267" i="24"/>
  <c r="C267" i="24"/>
  <c r="D266" i="24"/>
  <c r="C266" i="24"/>
  <c r="D265" i="24"/>
  <c r="C265" i="24"/>
  <c r="D264" i="24"/>
  <c r="C264" i="24"/>
  <c r="D263" i="24"/>
  <c r="C263" i="24"/>
  <c r="D262" i="24"/>
  <c r="C262" i="24"/>
  <c r="D261" i="24"/>
  <c r="C261" i="24"/>
  <c r="D260" i="24"/>
  <c r="C260" i="24"/>
  <c r="D259" i="24"/>
  <c r="C259" i="24"/>
  <c r="D258" i="24"/>
  <c r="C258" i="24"/>
  <c r="D257" i="24"/>
  <c r="C257" i="24"/>
  <c r="D256" i="24"/>
  <c r="C256" i="24"/>
  <c r="D255" i="24"/>
  <c r="C255" i="24"/>
  <c r="D254" i="24"/>
  <c r="C254" i="24"/>
  <c r="D253" i="24"/>
  <c r="C253" i="24"/>
  <c r="D252" i="24"/>
  <c r="C252" i="24"/>
  <c r="D251" i="24"/>
  <c r="C251" i="24"/>
  <c r="D250" i="24"/>
  <c r="C250" i="24"/>
  <c r="D249" i="24"/>
  <c r="C249" i="24"/>
  <c r="D248" i="24"/>
  <c r="C248" i="24"/>
  <c r="D247" i="24"/>
  <c r="C247" i="24"/>
  <c r="D246" i="24"/>
  <c r="C246" i="24"/>
  <c r="D245" i="24"/>
  <c r="C245" i="24"/>
  <c r="D244" i="24"/>
  <c r="C244" i="24"/>
  <c r="D243" i="24"/>
  <c r="C243" i="24"/>
  <c r="D242" i="24"/>
  <c r="C242" i="24"/>
  <c r="D241" i="24"/>
  <c r="C241" i="24"/>
  <c r="D240" i="24"/>
  <c r="C240" i="24"/>
  <c r="D239" i="24"/>
  <c r="C239" i="24"/>
  <c r="D238" i="24"/>
  <c r="C238" i="24"/>
  <c r="D237" i="24"/>
  <c r="C237" i="24"/>
  <c r="D236" i="24"/>
  <c r="C236" i="24"/>
  <c r="D235" i="24"/>
  <c r="C235" i="24"/>
  <c r="D234" i="24"/>
  <c r="C234" i="24"/>
  <c r="D233" i="24"/>
  <c r="C233" i="24"/>
  <c r="D232" i="24"/>
  <c r="C232" i="24"/>
  <c r="D231" i="24"/>
  <c r="C231" i="24"/>
  <c r="D230" i="24"/>
  <c r="C230" i="24"/>
  <c r="D229" i="24"/>
  <c r="C229" i="24"/>
  <c r="D228" i="24"/>
  <c r="C228" i="24"/>
  <c r="D227" i="24"/>
  <c r="C227" i="24"/>
  <c r="D226" i="24"/>
  <c r="C226" i="24"/>
  <c r="D225" i="24"/>
  <c r="C225" i="24"/>
  <c r="D224" i="24"/>
  <c r="C224" i="24"/>
  <c r="D223" i="24"/>
  <c r="C223" i="24"/>
  <c r="D222" i="24"/>
  <c r="C222" i="24"/>
  <c r="D221" i="24"/>
  <c r="C221" i="24"/>
  <c r="D220" i="24"/>
  <c r="C220" i="24"/>
  <c r="D219" i="24"/>
  <c r="C219" i="24"/>
  <c r="D218" i="24"/>
  <c r="C218" i="24"/>
  <c r="D217" i="24"/>
  <c r="C217" i="24"/>
  <c r="D216" i="24"/>
  <c r="C216" i="24"/>
  <c r="D215" i="24"/>
  <c r="C215" i="24"/>
  <c r="D214" i="24"/>
  <c r="C214" i="24"/>
  <c r="D213" i="24"/>
  <c r="C213" i="24"/>
  <c r="D212" i="24"/>
  <c r="C212" i="24"/>
  <c r="D211" i="24"/>
  <c r="C211" i="24"/>
  <c r="D210" i="24"/>
  <c r="C210" i="24"/>
  <c r="D209" i="24"/>
  <c r="C209" i="24"/>
  <c r="D208" i="24"/>
  <c r="C208" i="24"/>
  <c r="D207" i="24"/>
  <c r="C207" i="24"/>
  <c r="D206" i="24"/>
  <c r="C206" i="24"/>
  <c r="D205" i="24"/>
  <c r="C205" i="24"/>
  <c r="D204" i="24"/>
  <c r="C204" i="24"/>
  <c r="D203" i="24"/>
  <c r="C203" i="24"/>
  <c r="D202" i="24"/>
  <c r="C202" i="24"/>
  <c r="D201" i="24"/>
  <c r="C201" i="24"/>
  <c r="D200" i="24"/>
  <c r="C200" i="24"/>
  <c r="D199" i="24"/>
  <c r="C199" i="24"/>
  <c r="D198" i="24"/>
  <c r="C198" i="24"/>
  <c r="D197" i="24"/>
  <c r="C197" i="24"/>
  <c r="D196" i="24"/>
  <c r="C196" i="24"/>
  <c r="D195" i="24"/>
  <c r="C195" i="24"/>
  <c r="D194" i="24"/>
  <c r="C194" i="24"/>
  <c r="D193" i="24"/>
  <c r="C193" i="24"/>
  <c r="D192" i="24"/>
  <c r="C192" i="24"/>
  <c r="D191" i="24"/>
  <c r="C191" i="24"/>
  <c r="D190" i="24"/>
  <c r="C190" i="24"/>
  <c r="D189" i="24"/>
  <c r="C189" i="24"/>
  <c r="D188" i="24"/>
  <c r="C188" i="24"/>
  <c r="D187" i="24"/>
  <c r="C187" i="24"/>
  <c r="D186" i="24"/>
  <c r="C186" i="24"/>
  <c r="D185" i="24"/>
  <c r="C185" i="24"/>
  <c r="D184" i="24"/>
  <c r="C184" i="24"/>
  <c r="D183" i="24"/>
  <c r="C183" i="24"/>
  <c r="D182" i="24"/>
  <c r="C182" i="24"/>
  <c r="D181" i="24"/>
  <c r="C181" i="24"/>
  <c r="D180" i="24"/>
  <c r="C180" i="24"/>
  <c r="D179" i="24"/>
  <c r="C179" i="24"/>
  <c r="D178" i="24"/>
  <c r="C178" i="24"/>
  <c r="D177" i="24"/>
  <c r="C177" i="24"/>
  <c r="D176" i="24"/>
  <c r="C176" i="24"/>
  <c r="D175" i="24"/>
  <c r="C175" i="24"/>
  <c r="D174" i="24"/>
  <c r="C174" i="24"/>
  <c r="D173" i="24"/>
  <c r="C173" i="24"/>
  <c r="D172" i="24"/>
  <c r="C172" i="24"/>
  <c r="D171" i="24"/>
  <c r="C171" i="24"/>
  <c r="D170" i="24"/>
  <c r="C170" i="24"/>
  <c r="D169" i="24"/>
  <c r="C169" i="24"/>
  <c r="D168" i="24"/>
  <c r="C168" i="24"/>
  <c r="D167" i="24"/>
  <c r="C167" i="24"/>
  <c r="D166" i="24"/>
  <c r="C166" i="24"/>
  <c r="D165" i="24"/>
  <c r="C165" i="24"/>
  <c r="D164" i="24"/>
  <c r="C164" i="24"/>
  <c r="D163" i="24"/>
  <c r="C163" i="24"/>
  <c r="D162" i="24"/>
  <c r="C162" i="24"/>
  <c r="D161" i="24"/>
  <c r="C161" i="24"/>
  <c r="D160" i="24"/>
  <c r="C160" i="24"/>
  <c r="D159" i="24"/>
  <c r="C159" i="24"/>
  <c r="D158" i="24"/>
  <c r="C158" i="24"/>
  <c r="D157" i="24"/>
  <c r="C157" i="24"/>
  <c r="D156" i="24"/>
  <c r="C156" i="24"/>
  <c r="D155" i="24"/>
  <c r="C155" i="24"/>
  <c r="D154" i="24"/>
  <c r="C154" i="24"/>
  <c r="D153" i="24"/>
  <c r="C153" i="24"/>
  <c r="D152" i="24"/>
  <c r="C152" i="24"/>
  <c r="D151" i="24"/>
  <c r="C151" i="24"/>
  <c r="D150" i="24"/>
  <c r="C150" i="24"/>
  <c r="D149" i="24"/>
  <c r="C149" i="24"/>
  <c r="D148" i="24"/>
  <c r="C148" i="24"/>
  <c r="D147" i="24"/>
  <c r="C147" i="24"/>
  <c r="D146" i="24"/>
  <c r="C146" i="24"/>
  <c r="D145" i="24"/>
  <c r="C145" i="24"/>
  <c r="D144" i="24"/>
  <c r="C144" i="24"/>
  <c r="D143" i="24"/>
  <c r="C143" i="24"/>
  <c r="D142" i="24"/>
  <c r="C142" i="24"/>
  <c r="D141" i="24"/>
  <c r="C141" i="24"/>
  <c r="D140" i="24"/>
  <c r="C140" i="24"/>
  <c r="D139" i="24"/>
  <c r="C139" i="24"/>
  <c r="D138" i="24"/>
  <c r="C138" i="24"/>
  <c r="D137" i="24"/>
  <c r="C137" i="24"/>
  <c r="D136" i="24"/>
  <c r="C136" i="24"/>
  <c r="D135" i="24"/>
  <c r="C135" i="24"/>
  <c r="D134" i="24"/>
  <c r="C134" i="24"/>
  <c r="D133" i="24"/>
  <c r="C133" i="24"/>
  <c r="D132" i="24"/>
  <c r="C132" i="24"/>
  <c r="D131" i="24"/>
  <c r="C131" i="24"/>
  <c r="D130" i="24"/>
  <c r="C130" i="24"/>
  <c r="D129" i="24"/>
  <c r="C129" i="24"/>
  <c r="D128" i="24"/>
  <c r="C128" i="24"/>
  <c r="D127" i="24"/>
  <c r="C127" i="24"/>
  <c r="D126" i="24"/>
  <c r="C126" i="24"/>
  <c r="D125" i="24"/>
  <c r="C125" i="24"/>
  <c r="D124" i="24"/>
  <c r="C124" i="24"/>
  <c r="D123" i="24"/>
  <c r="C123" i="24"/>
  <c r="D122" i="24"/>
  <c r="C122" i="24"/>
  <c r="D121" i="24"/>
  <c r="C121" i="24"/>
  <c r="D120" i="24"/>
  <c r="C120" i="24"/>
  <c r="D119" i="24"/>
  <c r="C119" i="24"/>
  <c r="D118" i="24"/>
  <c r="C118" i="24"/>
  <c r="D117" i="24"/>
  <c r="C117" i="24"/>
  <c r="D116" i="24"/>
  <c r="C116" i="24"/>
  <c r="D115" i="24"/>
  <c r="C115" i="24"/>
  <c r="D114" i="24"/>
  <c r="C114" i="24"/>
  <c r="D113" i="24"/>
  <c r="C113" i="24"/>
  <c r="D112" i="24"/>
  <c r="C112" i="24"/>
  <c r="D111" i="24"/>
  <c r="C111" i="24"/>
  <c r="D110" i="24"/>
  <c r="C110" i="24"/>
  <c r="D109" i="24"/>
  <c r="C109" i="24"/>
  <c r="D108" i="24"/>
  <c r="C108" i="24"/>
  <c r="D107" i="24"/>
  <c r="C107" i="24"/>
  <c r="D106" i="24"/>
  <c r="C106" i="24"/>
  <c r="D105" i="24"/>
  <c r="C105" i="24"/>
  <c r="D104" i="24"/>
  <c r="C104" i="24"/>
  <c r="D103" i="24"/>
  <c r="C103" i="24"/>
  <c r="D102" i="24"/>
  <c r="C102" i="24"/>
  <c r="D101" i="24"/>
  <c r="C101" i="24"/>
  <c r="D100" i="24"/>
  <c r="C100" i="24"/>
  <c r="D99" i="24"/>
  <c r="C99" i="24"/>
  <c r="D98" i="24"/>
  <c r="C98" i="24"/>
  <c r="D97" i="24"/>
  <c r="C97" i="24"/>
  <c r="D96" i="24"/>
  <c r="C96" i="24"/>
  <c r="D95" i="24"/>
  <c r="C95" i="24"/>
  <c r="D94" i="24"/>
  <c r="C94" i="24"/>
  <c r="D93" i="24"/>
  <c r="C93" i="24"/>
  <c r="D92" i="24"/>
  <c r="C92" i="24"/>
  <c r="D91" i="24"/>
  <c r="C91" i="24"/>
  <c r="D90" i="24"/>
  <c r="C90" i="24"/>
  <c r="D89" i="24"/>
  <c r="C89" i="24"/>
  <c r="D88" i="24"/>
  <c r="C88" i="24"/>
  <c r="D87" i="24"/>
  <c r="C87" i="24"/>
  <c r="D86" i="24"/>
  <c r="C86" i="24"/>
  <c r="D85" i="24"/>
  <c r="C85" i="24"/>
  <c r="D84" i="24"/>
  <c r="C84" i="24"/>
  <c r="D83" i="24"/>
  <c r="C83" i="24"/>
  <c r="D82" i="24"/>
  <c r="C82" i="24"/>
  <c r="D81" i="24"/>
  <c r="C81" i="24"/>
  <c r="D80" i="24"/>
  <c r="C80" i="24"/>
  <c r="D79" i="24"/>
  <c r="C79" i="24"/>
  <c r="D78" i="24"/>
  <c r="C78" i="24"/>
  <c r="D77" i="24"/>
  <c r="C77" i="24"/>
  <c r="D76" i="24"/>
  <c r="C76" i="24"/>
  <c r="D75" i="24"/>
  <c r="C75" i="24"/>
  <c r="D74" i="24"/>
  <c r="C74" i="24"/>
  <c r="D73" i="24"/>
  <c r="C73" i="24"/>
  <c r="D72" i="24"/>
  <c r="C72" i="24"/>
  <c r="D71" i="24"/>
  <c r="C71" i="24"/>
  <c r="D70" i="24"/>
  <c r="C70" i="24"/>
  <c r="D69" i="24"/>
  <c r="C69" i="24"/>
  <c r="D68" i="24"/>
  <c r="C68" i="24"/>
  <c r="D67" i="24"/>
  <c r="C67" i="24"/>
  <c r="D66" i="24"/>
  <c r="C66" i="24"/>
  <c r="D65" i="24"/>
  <c r="C65" i="24"/>
  <c r="D64" i="24"/>
  <c r="C64" i="24"/>
  <c r="D63" i="24"/>
  <c r="C63" i="24"/>
  <c r="D62" i="24"/>
  <c r="C62" i="24"/>
  <c r="D61" i="24"/>
  <c r="C61" i="24"/>
  <c r="D60" i="24"/>
  <c r="C60" i="24"/>
  <c r="D59" i="24"/>
  <c r="C59" i="24"/>
  <c r="D58" i="24"/>
  <c r="C58" i="24"/>
  <c r="D57" i="24"/>
  <c r="C57" i="24"/>
  <c r="D56" i="24"/>
  <c r="C56" i="24"/>
  <c r="D55" i="24"/>
  <c r="C55" i="24"/>
  <c r="D54" i="24"/>
  <c r="C54" i="24"/>
  <c r="D53" i="24"/>
  <c r="C53" i="24"/>
  <c r="D52" i="24"/>
  <c r="C52" i="24"/>
  <c r="D51" i="24"/>
  <c r="C51" i="24"/>
  <c r="D50" i="24"/>
  <c r="C50" i="24"/>
  <c r="D49" i="24"/>
  <c r="C49" i="24"/>
  <c r="D48" i="24"/>
  <c r="C48" i="24"/>
  <c r="D47" i="24"/>
  <c r="C47" i="24"/>
  <c r="D46" i="24"/>
  <c r="C46" i="24"/>
  <c r="D45" i="24"/>
  <c r="C45" i="24"/>
  <c r="D44" i="24"/>
  <c r="C44" i="24"/>
  <c r="D43" i="24"/>
  <c r="C43" i="24"/>
  <c r="D42" i="24"/>
  <c r="C42" i="24"/>
  <c r="D41" i="24"/>
  <c r="C41" i="24"/>
  <c r="D40" i="24"/>
  <c r="C40" i="24"/>
  <c r="D39" i="24"/>
  <c r="C39" i="24"/>
  <c r="D38" i="24"/>
  <c r="C38" i="24"/>
  <c r="D37" i="24"/>
  <c r="C37" i="24"/>
  <c r="D36" i="24"/>
  <c r="C36" i="24"/>
  <c r="D35" i="24"/>
  <c r="C35" i="24"/>
  <c r="D34" i="24"/>
  <c r="C34" i="24"/>
  <c r="D33" i="24"/>
  <c r="C33" i="24"/>
  <c r="D32" i="24"/>
  <c r="C32" i="24"/>
  <c r="D31" i="24"/>
  <c r="C31" i="24"/>
  <c r="D30" i="24"/>
  <c r="C30" i="24"/>
  <c r="D29" i="24"/>
  <c r="C29" i="24"/>
  <c r="D28" i="24"/>
  <c r="C28" i="24"/>
  <c r="D27" i="24"/>
  <c r="C27" i="24"/>
  <c r="D26" i="24"/>
  <c r="C26" i="24"/>
  <c r="D25" i="24"/>
  <c r="C25" i="24"/>
  <c r="D24" i="24"/>
  <c r="C24" i="24"/>
  <c r="D23" i="24"/>
  <c r="C23" i="24"/>
  <c r="D22" i="24"/>
  <c r="C22" i="24"/>
  <c r="D21" i="24"/>
  <c r="C21" i="24"/>
  <c r="D20" i="24"/>
  <c r="C20" i="24"/>
  <c r="D19" i="24"/>
  <c r="C19" i="24"/>
  <c r="D18" i="24"/>
  <c r="C18" i="24"/>
  <c r="D17" i="24"/>
  <c r="C17" i="24"/>
  <c r="D16" i="24"/>
  <c r="C16" i="24"/>
  <c r="D15" i="24"/>
  <c r="C15" i="24"/>
  <c r="J14" i="24"/>
  <c r="D14" i="24"/>
  <c r="C14" i="24"/>
  <c r="J13" i="24"/>
  <c r="D13" i="24"/>
  <c r="C13" i="24"/>
  <c r="J12" i="24"/>
  <c r="D12" i="24"/>
  <c r="C12" i="24"/>
  <c r="J11" i="24"/>
  <c r="D11" i="24"/>
  <c r="C11" i="24"/>
  <c r="J10" i="24"/>
  <c r="D10" i="24"/>
  <c r="C10" i="24"/>
  <c r="J9" i="24"/>
  <c r="D9" i="24"/>
  <c r="C9" i="24"/>
  <c r="J8" i="24"/>
  <c r="D8" i="24"/>
  <c r="C8" i="24"/>
  <c r="J7" i="24"/>
  <c r="J6" i="24"/>
  <c r="J5" i="24"/>
  <c r="J4" i="24"/>
  <c r="J3" i="24"/>
  <c r="I14" i="24" l="1"/>
  <c r="K14" i="24" s="1"/>
  <c r="I4" i="24"/>
  <c r="K4" i="24" s="1"/>
  <c r="I6" i="24"/>
  <c r="K6" i="24" s="1"/>
  <c r="I9" i="24"/>
  <c r="K9" i="24" s="1"/>
  <c r="I3" i="24"/>
  <c r="K3" i="24" s="1"/>
  <c r="I5" i="24"/>
  <c r="K5" i="24" s="1"/>
  <c r="I7" i="24"/>
  <c r="K7" i="24" s="1"/>
  <c r="I11" i="24"/>
  <c r="K11" i="24" s="1"/>
  <c r="I8" i="24"/>
  <c r="K8" i="24" s="1"/>
  <c r="I12" i="24"/>
  <c r="K12" i="24" s="1"/>
  <c r="I13" i="24"/>
  <c r="K13" i="24" s="1"/>
  <c r="I10" i="24"/>
  <c r="K10" i="24" s="1"/>
  <c r="H288" i="23"/>
  <c r="H17" i="23"/>
  <c r="I399" i="14" l="1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G14" i="12" l="1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13" i="12"/>
  <c r="D9" i="20"/>
  <c r="D10" i="20"/>
  <c r="D11" i="20"/>
  <c r="D12" i="20"/>
  <c r="K48" i="20" s="1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8" i="20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13" i="2"/>
  <c r="G262" i="22"/>
  <c r="H262" i="22" s="1"/>
  <c r="G154" i="22"/>
  <c r="I155" i="13"/>
  <c r="I104" i="13"/>
  <c r="H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3" i="22"/>
  <c r="H264" i="22"/>
  <c r="H265" i="22"/>
  <c r="H266" i="22"/>
  <c r="H267" i="22"/>
  <c r="H268" i="22"/>
  <c r="H269" i="22"/>
  <c r="H270" i="22"/>
  <c r="H271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2" i="22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23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8" i="21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8" i="20"/>
  <c r="I3" i="19"/>
  <c r="I4" i="19"/>
  <c r="I5" i="19"/>
  <c r="I6" i="19"/>
  <c r="I7" i="19"/>
  <c r="I8" i="19"/>
  <c r="I9" i="19"/>
  <c r="I10" i="19"/>
  <c r="I11" i="19"/>
  <c r="I12" i="19"/>
  <c r="I13" i="19"/>
  <c r="I2" i="19"/>
  <c r="G3" i="19"/>
  <c r="G4" i="19"/>
  <c r="G5" i="19"/>
  <c r="G6" i="19"/>
  <c r="G7" i="19"/>
  <c r="G8" i="19"/>
  <c r="G9" i="19"/>
  <c r="G10" i="19"/>
  <c r="G11" i="19"/>
  <c r="G12" i="19"/>
  <c r="G13" i="19"/>
  <c r="G2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8" i="19"/>
  <c r="K83" i="20" l="1"/>
  <c r="O6" i="20"/>
  <c r="N5" i="20"/>
  <c r="J82" i="20"/>
  <c r="O5" i="20"/>
  <c r="J74" i="20"/>
  <c r="J62" i="20"/>
  <c r="J50" i="20"/>
  <c r="J38" i="20"/>
  <c r="J26" i="20"/>
  <c r="J14" i="20"/>
  <c r="K4" i="20"/>
  <c r="K12" i="20"/>
  <c r="K24" i="20"/>
  <c r="K36" i="20"/>
  <c r="K40" i="20"/>
  <c r="K52" i="20"/>
  <c r="K56" i="20"/>
  <c r="K60" i="20"/>
  <c r="K64" i="20"/>
  <c r="K68" i="20"/>
  <c r="K72" i="20"/>
  <c r="K76" i="20"/>
  <c r="K80" i="20"/>
  <c r="K84" i="20"/>
  <c r="N13" i="20"/>
  <c r="O13" i="20"/>
  <c r="O9" i="20"/>
  <c r="J85" i="20"/>
  <c r="J81" i="20"/>
  <c r="J77" i="20"/>
  <c r="J73" i="20"/>
  <c r="J69" i="20"/>
  <c r="J65" i="20"/>
  <c r="J61" i="20"/>
  <c r="J57" i="20"/>
  <c r="J53" i="20"/>
  <c r="J49" i="20"/>
  <c r="J45" i="20"/>
  <c r="J41" i="20"/>
  <c r="J37" i="20"/>
  <c r="J33" i="20"/>
  <c r="J29" i="20"/>
  <c r="J25" i="20"/>
  <c r="J21" i="20"/>
  <c r="J17" i="20"/>
  <c r="J13" i="20"/>
  <c r="J9" i="20"/>
  <c r="J5" i="20"/>
  <c r="K5" i="20"/>
  <c r="K9" i="20"/>
  <c r="K13" i="20"/>
  <c r="K17" i="20"/>
  <c r="K21" i="20"/>
  <c r="K25" i="20"/>
  <c r="K29" i="20"/>
  <c r="K33" i="20"/>
  <c r="K37" i="20"/>
  <c r="K41" i="20"/>
  <c r="K45" i="20"/>
  <c r="K49" i="20"/>
  <c r="K53" i="20"/>
  <c r="K57" i="20"/>
  <c r="K61" i="20"/>
  <c r="K65" i="20"/>
  <c r="K69" i="20"/>
  <c r="K73" i="20"/>
  <c r="K77" i="20"/>
  <c r="K81" i="20"/>
  <c r="K85" i="20"/>
  <c r="N12" i="20"/>
  <c r="N8" i="20"/>
  <c r="N4" i="20"/>
  <c r="O12" i="20"/>
  <c r="O8" i="20"/>
  <c r="O4" i="20"/>
  <c r="J78" i="20"/>
  <c r="J66" i="20"/>
  <c r="J54" i="20"/>
  <c r="J42" i="20"/>
  <c r="J30" i="20"/>
  <c r="J18" i="20"/>
  <c r="J6" i="20"/>
  <c r="K16" i="20"/>
  <c r="K32" i="20"/>
  <c r="K44" i="20"/>
  <c r="N9" i="20"/>
  <c r="J84" i="20"/>
  <c r="J80" i="20"/>
  <c r="J76" i="20"/>
  <c r="J72" i="20"/>
  <c r="J68" i="20"/>
  <c r="J64" i="20"/>
  <c r="J60" i="20"/>
  <c r="J56" i="20"/>
  <c r="J52" i="20"/>
  <c r="J48" i="20"/>
  <c r="J44" i="20"/>
  <c r="J40" i="20"/>
  <c r="J36" i="20"/>
  <c r="J32" i="20"/>
  <c r="J28" i="20"/>
  <c r="J24" i="20"/>
  <c r="J20" i="20"/>
  <c r="J16" i="20"/>
  <c r="J12" i="20"/>
  <c r="J8" i="20"/>
  <c r="J4" i="20"/>
  <c r="K6" i="20"/>
  <c r="K10" i="20"/>
  <c r="K14" i="20"/>
  <c r="K18" i="20"/>
  <c r="K22" i="20"/>
  <c r="K26" i="20"/>
  <c r="K30" i="20"/>
  <c r="K34" i="20"/>
  <c r="K38" i="20"/>
  <c r="K42" i="20"/>
  <c r="K46" i="20"/>
  <c r="K50" i="20"/>
  <c r="K54" i="20"/>
  <c r="K58" i="20"/>
  <c r="K62" i="20"/>
  <c r="K66" i="20"/>
  <c r="K70" i="20"/>
  <c r="K74" i="20"/>
  <c r="K78" i="20"/>
  <c r="K82" i="20"/>
  <c r="N11" i="20"/>
  <c r="N7" i="20"/>
  <c r="N14" i="20"/>
  <c r="O11" i="20"/>
  <c r="O7" i="20"/>
  <c r="O14" i="20"/>
  <c r="J70" i="20"/>
  <c r="J58" i="20"/>
  <c r="J46" i="20"/>
  <c r="J34" i="20"/>
  <c r="J22" i="20"/>
  <c r="J10" i="20"/>
  <c r="K8" i="20"/>
  <c r="K20" i="20"/>
  <c r="K28" i="20"/>
  <c r="J3" i="20"/>
  <c r="J83" i="20"/>
  <c r="J79" i="20"/>
  <c r="J75" i="20"/>
  <c r="J71" i="20"/>
  <c r="J67" i="20"/>
  <c r="J63" i="20"/>
  <c r="J59" i="20"/>
  <c r="J55" i="20"/>
  <c r="J51" i="20"/>
  <c r="J47" i="20"/>
  <c r="J43" i="20"/>
  <c r="J39" i="20"/>
  <c r="J35" i="20"/>
  <c r="J31" i="20"/>
  <c r="J27" i="20"/>
  <c r="J23" i="20"/>
  <c r="J19" i="20"/>
  <c r="J15" i="20"/>
  <c r="J11" i="20"/>
  <c r="J7" i="20"/>
  <c r="K3" i="20"/>
  <c r="K7" i="20"/>
  <c r="K11" i="20"/>
  <c r="K15" i="20"/>
  <c r="K19" i="20"/>
  <c r="K23" i="20"/>
  <c r="K27" i="20"/>
  <c r="K31" i="20"/>
  <c r="K35" i="20"/>
  <c r="K39" i="20"/>
  <c r="K43" i="20"/>
  <c r="K47" i="20"/>
  <c r="K51" i="20"/>
  <c r="K55" i="20"/>
  <c r="K59" i="20"/>
  <c r="K63" i="20"/>
  <c r="K67" i="20"/>
  <c r="K71" i="20"/>
  <c r="K75" i="20"/>
  <c r="K79" i="20"/>
  <c r="N3" i="20"/>
  <c r="N10" i="20"/>
  <c r="N6" i="20"/>
  <c r="O3" i="20"/>
  <c r="O10" i="20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2" i="14"/>
  <c r="J1" i="20" l="1"/>
  <c r="K1" i="20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2" i="15"/>
  <c r="B410" i="2" l="1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F763" i="2" l="1"/>
  <c r="AJ763" i="2"/>
  <c r="AK763" i="2"/>
  <c r="F755" i="2"/>
  <c r="AK755" i="2"/>
  <c r="AJ755" i="2"/>
  <c r="F743" i="2"/>
  <c r="AK743" i="2"/>
  <c r="AJ743" i="2"/>
  <c r="F731" i="2"/>
  <c r="AK731" i="2"/>
  <c r="AJ731" i="2"/>
  <c r="F715" i="2"/>
  <c r="AJ715" i="2"/>
  <c r="AK715" i="2"/>
  <c r="F703" i="2"/>
  <c r="AJ703" i="2"/>
  <c r="AK703" i="2"/>
  <c r="F683" i="2"/>
  <c r="AJ683" i="2"/>
  <c r="AK683" i="2"/>
  <c r="F627" i="2"/>
  <c r="AK627" i="2"/>
  <c r="AJ627" i="2"/>
  <c r="F619" i="2"/>
  <c r="AJ619" i="2"/>
  <c r="AK619" i="2"/>
  <c r="F607" i="2"/>
  <c r="AJ607" i="2"/>
  <c r="AK607" i="2"/>
  <c r="F595" i="2"/>
  <c r="AK595" i="2"/>
  <c r="AJ595" i="2"/>
  <c r="F583" i="2"/>
  <c r="AK583" i="2"/>
  <c r="AJ583" i="2"/>
  <c r="F575" i="2"/>
  <c r="AJ575" i="2"/>
  <c r="AK575" i="2"/>
  <c r="F563" i="2"/>
  <c r="AJ563" i="2"/>
  <c r="AK563" i="2"/>
  <c r="F551" i="2"/>
  <c r="AJ551" i="2"/>
  <c r="AK551" i="2"/>
  <c r="F543" i="2"/>
  <c r="AJ543" i="2"/>
  <c r="AK543" i="2"/>
  <c r="F531" i="2"/>
  <c r="AK531" i="2"/>
  <c r="AJ531" i="2"/>
  <c r="F519" i="2"/>
  <c r="AK519" i="2"/>
  <c r="AJ519" i="2"/>
  <c r="F487" i="2"/>
  <c r="AJ487" i="2"/>
  <c r="AK487" i="2"/>
  <c r="F770" i="2"/>
  <c r="AJ770" i="2"/>
  <c r="AK770" i="2"/>
  <c r="F762" i="2"/>
  <c r="AJ762" i="2"/>
  <c r="AK762" i="2"/>
  <c r="F750" i="2"/>
  <c r="AJ750" i="2"/>
  <c r="AK750" i="2"/>
  <c r="F742" i="2"/>
  <c r="AJ742" i="2"/>
  <c r="AK742" i="2"/>
  <c r="F734" i="2"/>
  <c r="AJ734" i="2"/>
  <c r="AK734" i="2"/>
  <c r="F726" i="2"/>
  <c r="AJ726" i="2"/>
  <c r="AK726" i="2"/>
  <c r="F718" i="2"/>
  <c r="AJ718" i="2"/>
  <c r="AK718" i="2"/>
  <c r="F710" i="2"/>
  <c r="AJ710" i="2"/>
  <c r="AK710" i="2"/>
  <c r="F702" i="2"/>
  <c r="AJ702" i="2"/>
  <c r="AK702" i="2"/>
  <c r="F694" i="2"/>
  <c r="AJ694" i="2"/>
  <c r="AK694" i="2"/>
  <c r="F686" i="2"/>
  <c r="AJ686" i="2"/>
  <c r="AK686" i="2"/>
  <c r="F678" i="2"/>
  <c r="AJ678" i="2"/>
  <c r="AK678" i="2"/>
  <c r="F670" i="2"/>
  <c r="AJ670" i="2"/>
  <c r="AK670" i="2"/>
  <c r="F662" i="2"/>
  <c r="AJ662" i="2"/>
  <c r="AK662" i="2"/>
  <c r="F654" i="2"/>
  <c r="AJ654" i="2"/>
  <c r="AK654" i="2"/>
  <c r="F646" i="2"/>
  <c r="AJ646" i="2"/>
  <c r="AK646" i="2"/>
  <c r="F638" i="2"/>
  <c r="AJ638" i="2"/>
  <c r="AK638" i="2"/>
  <c r="F630" i="2"/>
  <c r="AJ630" i="2"/>
  <c r="AK630" i="2"/>
  <c r="F622" i="2"/>
  <c r="AJ622" i="2"/>
  <c r="AK622" i="2"/>
  <c r="F614" i="2"/>
  <c r="AJ614" i="2"/>
  <c r="AK614" i="2"/>
  <c r="F606" i="2"/>
  <c r="AJ606" i="2"/>
  <c r="AK606" i="2"/>
  <c r="F598" i="2"/>
  <c r="AJ598" i="2"/>
  <c r="AK598" i="2"/>
  <c r="F590" i="2"/>
  <c r="AJ590" i="2"/>
  <c r="AK590" i="2"/>
  <c r="F582" i="2"/>
  <c r="AJ582" i="2"/>
  <c r="AK582" i="2"/>
  <c r="F570" i="2"/>
  <c r="AJ570" i="2"/>
  <c r="AK570" i="2"/>
  <c r="F562" i="2"/>
  <c r="AJ562" i="2"/>
  <c r="AK562" i="2"/>
  <c r="F554" i="2"/>
  <c r="AJ554" i="2"/>
  <c r="AK554" i="2"/>
  <c r="F546" i="2"/>
  <c r="AJ546" i="2"/>
  <c r="AK546" i="2"/>
  <c r="F542" i="2"/>
  <c r="AJ542" i="2"/>
  <c r="AK542" i="2"/>
  <c r="F534" i="2"/>
  <c r="AJ534" i="2"/>
  <c r="AK534" i="2"/>
  <c r="F526" i="2"/>
  <c r="AJ526" i="2"/>
  <c r="AK526" i="2"/>
  <c r="F518" i="2"/>
  <c r="AJ518" i="2"/>
  <c r="AK518" i="2"/>
  <c r="F510" i="2"/>
  <c r="AJ510" i="2"/>
  <c r="AK510" i="2"/>
  <c r="F502" i="2"/>
  <c r="AJ502" i="2"/>
  <c r="AK502" i="2"/>
  <c r="F494" i="2"/>
  <c r="AJ494" i="2"/>
  <c r="AK494" i="2"/>
  <c r="F486" i="2"/>
  <c r="AJ486" i="2"/>
  <c r="AK486" i="2"/>
  <c r="F478" i="2"/>
  <c r="AJ478" i="2"/>
  <c r="AK478" i="2"/>
  <c r="F470" i="2"/>
  <c r="AJ470" i="2"/>
  <c r="AK470" i="2"/>
  <c r="F462" i="2"/>
  <c r="AJ462" i="2"/>
  <c r="AK462" i="2"/>
  <c r="F458" i="2"/>
  <c r="AJ458" i="2"/>
  <c r="AK458" i="2"/>
  <c r="F450" i="2"/>
  <c r="AJ450" i="2"/>
  <c r="AK450" i="2"/>
  <c r="F446" i="2"/>
  <c r="AJ446" i="2"/>
  <c r="AK446" i="2"/>
  <c r="F442" i="2"/>
  <c r="AJ442" i="2"/>
  <c r="AK442" i="2"/>
  <c r="F438" i="2"/>
  <c r="AJ438" i="2"/>
  <c r="AK438" i="2"/>
  <c r="F434" i="2"/>
  <c r="AJ434" i="2"/>
  <c r="AK434" i="2"/>
  <c r="F430" i="2"/>
  <c r="AJ430" i="2"/>
  <c r="AK430" i="2"/>
  <c r="F426" i="2"/>
  <c r="AJ426" i="2"/>
  <c r="AK426" i="2"/>
  <c r="F422" i="2"/>
  <c r="AJ422" i="2"/>
  <c r="AK422" i="2"/>
  <c r="F414" i="2"/>
  <c r="AJ414" i="2"/>
  <c r="AK414" i="2"/>
  <c r="F769" i="2"/>
  <c r="AK769" i="2"/>
  <c r="AJ769" i="2"/>
  <c r="F761" i="2"/>
  <c r="AK761" i="2"/>
  <c r="AJ761" i="2"/>
  <c r="F757" i="2"/>
  <c r="AJ757" i="2"/>
  <c r="AK757" i="2"/>
  <c r="F753" i="2"/>
  <c r="AK753" i="2"/>
  <c r="AJ753" i="2"/>
  <c r="F749" i="2"/>
  <c r="AJ749" i="2"/>
  <c r="AK749" i="2"/>
  <c r="F745" i="2"/>
  <c r="AK745" i="2"/>
  <c r="AJ745" i="2"/>
  <c r="F741" i="2"/>
  <c r="AK741" i="2"/>
  <c r="AJ741" i="2"/>
  <c r="F737" i="2"/>
  <c r="AJ737" i="2"/>
  <c r="AK737" i="2"/>
  <c r="F733" i="2"/>
  <c r="AK733" i="2"/>
  <c r="AJ733" i="2"/>
  <c r="F729" i="2"/>
  <c r="AK729" i="2"/>
  <c r="AJ729" i="2"/>
  <c r="F725" i="2"/>
  <c r="AJ725" i="2"/>
  <c r="AK725" i="2"/>
  <c r="F721" i="2"/>
  <c r="AK721" i="2"/>
  <c r="AJ721" i="2"/>
  <c r="F717" i="2"/>
  <c r="AK717" i="2"/>
  <c r="AJ717" i="2"/>
  <c r="F713" i="2"/>
  <c r="AK713" i="2"/>
  <c r="AJ713" i="2"/>
  <c r="F709" i="2"/>
  <c r="AJ709" i="2"/>
  <c r="AK709" i="2"/>
  <c r="F705" i="2"/>
  <c r="AK705" i="2"/>
  <c r="AJ705" i="2"/>
  <c r="F701" i="2"/>
  <c r="AK701" i="2"/>
  <c r="AJ701" i="2"/>
  <c r="F697" i="2"/>
  <c r="AJ697" i="2"/>
  <c r="AK697" i="2"/>
  <c r="F693" i="2"/>
  <c r="AK693" i="2"/>
  <c r="AJ693" i="2"/>
  <c r="F689" i="2"/>
  <c r="AK689" i="2"/>
  <c r="AJ689" i="2"/>
  <c r="F685" i="2"/>
  <c r="AJ685" i="2"/>
  <c r="AK685" i="2"/>
  <c r="F681" i="2"/>
  <c r="AK681" i="2"/>
  <c r="AJ681" i="2"/>
  <c r="F677" i="2"/>
  <c r="AK677" i="2"/>
  <c r="AJ677" i="2"/>
  <c r="F673" i="2"/>
  <c r="AK673" i="2"/>
  <c r="AJ673" i="2"/>
  <c r="F669" i="2"/>
  <c r="AJ669" i="2"/>
  <c r="AK669" i="2"/>
  <c r="F665" i="2"/>
  <c r="AK665" i="2"/>
  <c r="AJ665" i="2"/>
  <c r="F661" i="2"/>
  <c r="AK661" i="2"/>
  <c r="AJ661" i="2"/>
  <c r="F657" i="2"/>
  <c r="AJ657" i="2"/>
  <c r="AK657" i="2"/>
  <c r="F653" i="2"/>
  <c r="AK653" i="2"/>
  <c r="AJ653" i="2"/>
  <c r="F649" i="2"/>
  <c r="AK649" i="2"/>
  <c r="AJ649" i="2"/>
  <c r="F645" i="2"/>
  <c r="AJ645" i="2"/>
  <c r="AK645" i="2"/>
  <c r="F641" i="2"/>
  <c r="AK641" i="2"/>
  <c r="AJ641" i="2"/>
  <c r="F637" i="2"/>
  <c r="AK637" i="2"/>
  <c r="AJ637" i="2"/>
  <c r="F633" i="2"/>
  <c r="AJ633" i="2"/>
  <c r="AK633" i="2"/>
  <c r="F629" i="2"/>
  <c r="AK629" i="2"/>
  <c r="AJ629" i="2"/>
  <c r="F625" i="2"/>
  <c r="AK625" i="2"/>
  <c r="AJ625" i="2"/>
  <c r="F621" i="2"/>
  <c r="AJ621" i="2"/>
  <c r="AK621" i="2"/>
  <c r="F617" i="2"/>
  <c r="AK617" i="2"/>
  <c r="AJ617" i="2"/>
  <c r="F613" i="2"/>
  <c r="AK613" i="2"/>
  <c r="AJ613" i="2"/>
  <c r="F609" i="2"/>
  <c r="AJ609" i="2"/>
  <c r="AK609" i="2"/>
  <c r="F605" i="2"/>
  <c r="AK605" i="2"/>
  <c r="AJ605" i="2"/>
  <c r="F601" i="2"/>
  <c r="AK601" i="2"/>
  <c r="AJ601" i="2"/>
  <c r="F597" i="2"/>
  <c r="AJ597" i="2"/>
  <c r="AK597" i="2"/>
  <c r="F593" i="2"/>
  <c r="AK593" i="2"/>
  <c r="AJ593" i="2"/>
  <c r="F589" i="2"/>
  <c r="AJ589" i="2"/>
  <c r="AK589" i="2"/>
  <c r="F585" i="2"/>
  <c r="AK585" i="2"/>
  <c r="AJ585" i="2"/>
  <c r="F581" i="2"/>
  <c r="AK581" i="2"/>
  <c r="AJ581" i="2"/>
  <c r="F577" i="2"/>
  <c r="AJ577" i="2"/>
  <c r="AK577" i="2"/>
  <c r="F573" i="2"/>
  <c r="AK573" i="2"/>
  <c r="AJ573" i="2"/>
  <c r="F569" i="2"/>
  <c r="AK569" i="2"/>
  <c r="AJ569" i="2"/>
  <c r="F565" i="2"/>
  <c r="AJ565" i="2"/>
  <c r="AK565" i="2"/>
  <c r="F561" i="2"/>
  <c r="AK561" i="2"/>
  <c r="AJ561" i="2"/>
  <c r="F557" i="2"/>
  <c r="AK557" i="2"/>
  <c r="AJ557" i="2"/>
  <c r="F553" i="2"/>
  <c r="AJ553" i="2"/>
  <c r="AK553" i="2"/>
  <c r="F549" i="2"/>
  <c r="AK549" i="2"/>
  <c r="AJ549" i="2"/>
  <c r="F545" i="2"/>
  <c r="AK545" i="2"/>
  <c r="AJ545" i="2"/>
  <c r="F541" i="2"/>
  <c r="AK541" i="2"/>
  <c r="AJ541" i="2"/>
  <c r="F537" i="2"/>
  <c r="AJ537" i="2"/>
  <c r="AK537" i="2"/>
  <c r="F533" i="2"/>
  <c r="AK533" i="2"/>
  <c r="AJ533" i="2"/>
  <c r="F529" i="2"/>
  <c r="AK529" i="2"/>
  <c r="AJ529" i="2"/>
  <c r="F525" i="2"/>
  <c r="AJ525" i="2"/>
  <c r="AK525" i="2"/>
  <c r="F521" i="2"/>
  <c r="AK521" i="2"/>
  <c r="AJ521" i="2"/>
  <c r="F517" i="2"/>
  <c r="AK517" i="2"/>
  <c r="AJ517" i="2"/>
  <c r="F513" i="2"/>
  <c r="AJ513" i="2"/>
  <c r="AK513" i="2"/>
  <c r="F509" i="2"/>
  <c r="AK509" i="2"/>
  <c r="AJ509" i="2"/>
  <c r="F505" i="2"/>
  <c r="AK505" i="2"/>
  <c r="AJ505" i="2"/>
  <c r="F501" i="2"/>
  <c r="AK501" i="2"/>
  <c r="AJ501" i="2"/>
  <c r="F497" i="2"/>
  <c r="AJ497" i="2"/>
  <c r="AK497" i="2"/>
  <c r="F493" i="2"/>
  <c r="AK493" i="2"/>
  <c r="AJ493" i="2"/>
  <c r="F489" i="2"/>
  <c r="AK489" i="2"/>
  <c r="AJ489" i="2"/>
  <c r="F485" i="2"/>
  <c r="AK485" i="2"/>
  <c r="AJ485" i="2"/>
  <c r="F481" i="2"/>
  <c r="AJ481" i="2"/>
  <c r="AK481" i="2"/>
  <c r="F477" i="2"/>
  <c r="AK477" i="2"/>
  <c r="AJ477" i="2"/>
  <c r="F473" i="2"/>
  <c r="AK473" i="2"/>
  <c r="AJ473" i="2"/>
  <c r="F469" i="2"/>
  <c r="AK469" i="2"/>
  <c r="AJ469" i="2"/>
  <c r="F465" i="2"/>
  <c r="AJ465" i="2"/>
  <c r="AK465" i="2"/>
  <c r="F461" i="2"/>
  <c r="AK461" i="2"/>
  <c r="AJ461" i="2"/>
  <c r="F457" i="2"/>
  <c r="AK457" i="2"/>
  <c r="AJ457" i="2"/>
  <c r="F453" i="2"/>
  <c r="AJ453" i="2"/>
  <c r="AK453" i="2"/>
  <c r="F449" i="2"/>
  <c r="AK449" i="2"/>
  <c r="AJ449" i="2"/>
  <c r="F445" i="2"/>
  <c r="AK445" i="2"/>
  <c r="AJ445" i="2"/>
  <c r="F441" i="2"/>
  <c r="AJ441" i="2"/>
  <c r="AK441" i="2"/>
  <c r="F437" i="2"/>
  <c r="AK437" i="2"/>
  <c r="AJ437" i="2"/>
  <c r="F433" i="2"/>
  <c r="AJ433" i="2"/>
  <c r="AK433" i="2"/>
  <c r="F429" i="2"/>
  <c r="AK429" i="2"/>
  <c r="AJ429" i="2"/>
  <c r="F425" i="2"/>
  <c r="AK425" i="2"/>
  <c r="AJ425" i="2"/>
  <c r="F421" i="2"/>
  <c r="AJ421" i="2"/>
  <c r="AK421" i="2"/>
  <c r="F417" i="2"/>
  <c r="AK417" i="2"/>
  <c r="AJ417" i="2"/>
  <c r="F413" i="2"/>
  <c r="AK413" i="2"/>
  <c r="AJ413" i="2"/>
  <c r="F771" i="2"/>
  <c r="AJ771" i="2"/>
  <c r="AK771" i="2"/>
  <c r="F759" i="2"/>
  <c r="AJ759" i="2"/>
  <c r="AK759" i="2"/>
  <c r="F747" i="2"/>
  <c r="AJ747" i="2"/>
  <c r="AK747" i="2"/>
  <c r="F739" i="2"/>
  <c r="AJ739" i="2"/>
  <c r="AK739" i="2"/>
  <c r="F727" i="2"/>
  <c r="AJ727" i="2"/>
  <c r="AK727" i="2"/>
  <c r="F719" i="2"/>
  <c r="AK719" i="2"/>
  <c r="AJ719" i="2"/>
  <c r="F707" i="2"/>
  <c r="AJ707" i="2"/>
  <c r="AK707" i="2"/>
  <c r="F695" i="2"/>
  <c r="AJ695" i="2"/>
  <c r="AK695" i="2"/>
  <c r="F687" i="2"/>
  <c r="AK687" i="2"/>
  <c r="AJ687" i="2"/>
  <c r="F675" i="2"/>
  <c r="AK675" i="2"/>
  <c r="AJ675" i="2"/>
  <c r="F671" i="2"/>
  <c r="AJ671" i="2"/>
  <c r="AK671" i="2"/>
  <c r="F663" i="2"/>
  <c r="AK663" i="2"/>
  <c r="AJ663" i="2"/>
  <c r="F655" i="2"/>
  <c r="AJ655" i="2"/>
  <c r="AK655" i="2"/>
  <c r="F647" i="2"/>
  <c r="AJ647" i="2"/>
  <c r="AK647" i="2"/>
  <c r="F639" i="2"/>
  <c r="AK639" i="2"/>
  <c r="AJ639" i="2"/>
  <c r="F635" i="2"/>
  <c r="AJ635" i="2"/>
  <c r="AK635" i="2"/>
  <c r="F623" i="2"/>
  <c r="AJ623" i="2"/>
  <c r="AK623" i="2"/>
  <c r="F611" i="2"/>
  <c r="AJ611" i="2"/>
  <c r="AK611" i="2"/>
  <c r="F603" i="2"/>
  <c r="AK603" i="2"/>
  <c r="AJ603" i="2"/>
  <c r="F591" i="2"/>
  <c r="AJ591" i="2"/>
  <c r="AK591" i="2"/>
  <c r="F579" i="2"/>
  <c r="AJ579" i="2"/>
  <c r="AK579" i="2"/>
  <c r="F567" i="2"/>
  <c r="AJ567" i="2"/>
  <c r="AK567" i="2"/>
  <c r="F559" i="2"/>
  <c r="AK559" i="2"/>
  <c r="AJ559" i="2"/>
  <c r="F547" i="2"/>
  <c r="AK547" i="2"/>
  <c r="AJ547" i="2"/>
  <c r="F535" i="2"/>
  <c r="AJ535" i="2"/>
  <c r="AK535" i="2"/>
  <c r="F523" i="2"/>
  <c r="AJ523" i="2"/>
  <c r="AK523" i="2"/>
  <c r="F491" i="2"/>
  <c r="AJ491" i="2"/>
  <c r="AK491" i="2"/>
  <c r="F774" i="2"/>
  <c r="AJ774" i="2"/>
  <c r="AK774" i="2"/>
  <c r="F766" i="2"/>
  <c r="AJ766" i="2"/>
  <c r="AK766" i="2"/>
  <c r="F758" i="2"/>
  <c r="AJ758" i="2"/>
  <c r="AK758" i="2"/>
  <c r="F754" i="2"/>
  <c r="AJ754" i="2"/>
  <c r="AK754" i="2"/>
  <c r="F746" i="2"/>
  <c r="AJ746" i="2"/>
  <c r="AK746" i="2"/>
  <c r="F738" i="2"/>
  <c r="AJ738" i="2"/>
  <c r="AK738" i="2"/>
  <c r="F730" i="2"/>
  <c r="AJ730" i="2"/>
  <c r="AK730" i="2"/>
  <c r="F722" i="2"/>
  <c r="AJ722" i="2"/>
  <c r="AK722" i="2"/>
  <c r="F714" i="2"/>
  <c r="AJ714" i="2"/>
  <c r="AK714" i="2"/>
  <c r="F706" i="2"/>
  <c r="AJ706" i="2"/>
  <c r="AK706" i="2"/>
  <c r="F698" i="2"/>
  <c r="AJ698" i="2"/>
  <c r="AK698" i="2"/>
  <c r="F690" i="2"/>
  <c r="AJ690" i="2"/>
  <c r="AK690" i="2"/>
  <c r="F682" i="2"/>
  <c r="AJ682" i="2"/>
  <c r="AK682" i="2"/>
  <c r="F674" i="2"/>
  <c r="AJ674" i="2"/>
  <c r="AK674" i="2"/>
  <c r="F666" i="2"/>
  <c r="AJ666" i="2"/>
  <c r="AK666" i="2"/>
  <c r="F658" i="2"/>
  <c r="AJ658" i="2"/>
  <c r="AK658" i="2"/>
  <c r="F650" i="2"/>
  <c r="AJ650" i="2"/>
  <c r="AK650" i="2"/>
  <c r="F642" i="2"/>
  <c r="AJ642" i="2"/>
  <c r="AK642" i="2"/>
  <c r="F634" i="2"/>
  <c r="AJ634" i="2"/>
  <c r="AK634" i="2"/>
  <c r="F626" i="2"/>
  <c r="AJ626" i="2"/>
  <c r="AK626" i="2"/>
  <c r="F618" i="2"/>
  <c r="AJ618" i="2"/>
  <c r="AK618" i="2"/>
  <c r="F610" i="2"/>
  <c r="AJ610" i="2"/>
  <c r="AK610" i="2"/>
  <c r="F602" i="2"/>
  <c r="AJ602" i="2"/>
  <c r="AK602" i="2"/>
  <c r="F594" i="2"/>
  <c r="AJ594" i="2"/>
  <c r="AK594" i="2"/>
  <c r="F586" i="2"/>
  <c r="AJ586" i="2"/>
  <c r="AK586" i="2"/>
  <c r="F578" i="2"/>
  <c r="AJ578" i="2"/>
  <c r="AK578" i="2"/>
  <c r="F574" i="2"/>
  <c r="AJ574" i="2"/>
  <c r="AK574" i="2"/>
  <c r="F566" i="2"/>
  <c r="AJ566" i="2"/>
  <c r="AK566" i="2"/>
  <c r="F558" i="2"/>
  <c r="AJ558" i="2"/>
  <c r="AK558" i="2"/>
  <c r="F550" i="2"/>
  <c r="AJ550" i="2"/>
  <c r="AK550" i="2"/>
  <c r="F538" i="2"/>
  <c r="AJ538" i="2"/>
  <c r="AK538" i="2"/>
  <c r="F530" i="2"/>
  <c r="AJ530" i="2"/>
  <c r="AK530" i="2"/>
  <c r="F522" i="2"/>
  <c r="AJ522" i="2"/>
  <c r="AK522" i="2"/>
  <c r="F514" i="2"/>
  <c r="AJ514" i="2"/>
  <c r="AK514" i="2"/>
  <c r="F506" i="2"/>
  <c r="AJ506" i="2"/>
  <c r="AK506" i="2"/>
  <c r="F498" i="2"/>
  <c r="AJ498" i="2"/>
  <c r="AK498" i="2"/>
  <c r="F490" i="2"/>
  <c r="AJ490" i="2"/>
  <c r="AK490" i="2"/>
  <c r="F482" i="2"/>
  <c r="AJ482" i="2"/>
  <c r="AK482" i="2"/>
  <c r="F474" i="2"/>
  <c r="AJ474" i="2"/>
  <c r="AK474" i="2"/>
  <c r="F466" i="2"/>
  <c r="AJ466" i="2"/>
  <c r="AK466" i="2"/>
  <c r="F454" i="2"/>
  <c r="AJ454" i="2"/>
  <c r="AK454" i="2"/>
  <c r="F418" i="2"/>
  <c r="AJ418" i="2"/>
  <c r="AK418" i="2"/>
  <c r="F773" i="2"/>
  <c r="AJ773" i="2"/>
  <c r="AK773" i="2"/>
  <c r="F765" i="2"/>
  <c r="AK765" i="2"/>
  <c r="AJ765" i="2"/>
  <c r="F772" i="2"/>
  <c r="AK772" i="2"/>
  <c r="AJ772" i="2"/>
  <c r="F768" i="2"/>
  <c r="AK768" i="2"/>
  <c r="AJ768" i="2"/>
  <c r="F764" i="2"/>
  <c r="AK764" i="2"/>
  <c r="AJ764" i="2"/>
  <c r="F760" i="2"/>
  <c r="AK760" i="2"/>
  <c r="AJ760" i="2"/>
  <c r="F756" i="2"/>
  <c r="AK756" i="2"/>
  <c r="AJ756" i="2"/>
  <c r="F752" i="2"/>
  <c r="AK752" i="2"/>
  <c r="AJ752" i="2"/>
  <c r="F748" i="2"/>
  <c r="AK748" i="2"/>
  <c r="AJ748" i="2"/>
  <c r="F744" i="2"/>
  <c r="AK744" i="2"/>
  <c r="AJ744" i="2"/>
  <c r="F740" i="2"/>
  <c r="AK740" i="2"/>
  <c r="AJ740" i="2"/>
  <c r="F736" i="2"/>
  <c r="AK736" i="2"/>
  <c r="AJ736" i="2"/>
  <c r="F732" i="2"/>
  <c r="AK732" i="2"/>
  <c r="AJ732" i="2"/>
  <c r="F728" i="2"/>
  <c r="AK728" i="2"/>
  <c r="AJ728" i="2"/>
  <c r="F724" i="2"/>
  <c r="AK724" i="2"/>
  <c r="AJ724" i="2"/>
  <c r="F720" i="2"/>
  <c r="AK720" i="2"/>
  <c r="AJ720" i="2"/>
  <c r="F716" i="2"/>
  <c r="AK716" i="2"/>
  <c r="AJ716" i="2"/>
  <c r="F712" i="2"/>
  <c r="AK712" i="2"/>
  <c r="AJ712" i="2"/>
  <c r="F708" i="2"/>
  <c r="AK708" i="2"/>
  <c r="AJ708" i="2"/>
  <c r="F704" i="2"/>
  <c r="AK704" i="2"/>
  <c r="AJ704" i="2"/>
  <c r="F700" i="2"/>
  <c r="AK700" i="2"/>
  <c r="AJ700" i="2"/>
  <c r="F696" i="2"/>
  <c r="AK696" i="2"/>
  <c r="AJ696" i="2"/>
  <c r="F692" i="2"/>
  <c r="AK692" i="2"/>
  <c r="AJ692" i="2"/>
  <c r="F688" i="2"/>
  <c r="AK688" i="2"/>
  <c r="AJ688" i="2"/>
  <c r="F684" i="2"/>
  <c r="AK684" i="2"/>
  <c r="AJ684" i="2"/>
  <c r="F680" i="2"/>
  <c r="AK680" i="2"/>
  <c r="AJ680" i="2"/>
  <c r="F676" i="2"/>
  <c r="AK676" i="2"/>
  <c r="AJ676" i="2"/>
  <c r="F672" i="2"/>
  <c r="AK672" i="2"/>
  <c r="AJ672" i="2"/>
  <c r="F668" i="2"/>
  <c r="AK668" i="2"/>
  <c r="AJ668" i="2"/>
  <c r="F664" i="2"/>
  <c r="AK664" i="2"/>
  <c r="AJ664" i="2"/>
  <c r="F660" i="2"/>
  <c r="AK660" i="2"/>
  <c r="AJ660" i="2"/>
  <c r="F656" i="2"/>
  <c r="AK656" i="2"/>
  <c r="AJ656" i="2"/>
  <c r="F652" i="2"/>
  <c r="AK652" i="2"/>
  <c r="AJ652" i="2"/>
  <c r="F648" i="2"/>
  <c r="AK648" i="2"/>
  <c r="AJ648" i="2"/>
  <c r="F644" i="2"/>
  <c r="AK644" i="2"/>
  <c r="AJ644" i="2"/>
  <c r="F640" i="2"/>
  <c r="AK640" i="2"/>
  <c r="AJ640" i="2"/>
  <c r="F636" i="2"/>
  <c r="AK636" i="2"/>
  <c r="AJ636" i="2"/>
  <c r="F632" i="2"/>
  <c r="AK632" i="2"/>
  <c r="AJ632" i="2"/>
  <c r="F628" i="2"/>
  <c r="AK628" i="2"/>
  <c r="AJ628" i="2"/>
  <c r="F624" i="2"/>
  <c r="AK624" i="2"/>
  <c r="AJ624" i="2"/>
  <c r="F620" i="2"/>
  <c r="AK620" i="2"/>
  <c r="AJ620" i="2"/>
  <c r="F616" i="2"/>
  <c r="AK616" i="2"/>
  <c r="AJ616" i="2"/>
  <c r="F612" i="2"/>
  <c r="AK612" i="2"/>
  <c r="AJ612" i="2"/>
  <c r="F608" i="2"/>
  <c r="AK608" i="2"/>
  <c r="AJ608" i="2"/>
  <c r="F604" i="2"/>
  <c r="AK604" i="2"/>
  <c r="AJ604" i="2"/>
  <c r="F600" i="2"/>
  <c r="AK600" i="2"/>
  <c r="AJ600" i="2"/>
  <c r="F596" i="2"/>
  <c r="AK596" i="2"/>
  <c r="AJ596" i="2"/>
  <c r="F592" i="2"/>
  <c r="AK592" i="2"/>
  <c r="AJ592" i="2"/>
  <c r="F588" i="2"/>
  <c r="AK588" i="2"/>
  <c r="AJ588" i="2"/>
  <c r="F584" i="2"/>
  <c r="AK584" i="2"/>
  <c r="AJ584" i="2"/>
  <c r="F580" i="2"/>
  <c r="AK580" i="2"/>
  <c r="AJ580" i="2"/>
  <c r="F576" i="2"/>
  <c r="AK576" i="2"/>
  <c r="AJ576" i="2"/>
  <c r="F572" i="2"/>
  <c r="AK572" i="2"/>
  <c r="AJ572" i="2"/>
  <c r="F568" i="2"/>
  <c r="AK568" i="2"/>
  <c r="AJ568" i="2"/>
  <c r="F564" i="2"/>
  <c r="AK564" i="2"/>
  <c r="AJ564" i="2"/>
  <c r="F560" i="2"/>
  <c r="AK560" i="2"/>
  <c r="AJ560" i="2"/>
  <c r="F556" i="2"/>
  <c r="AK556" i="2"/>
  <c r="AJ556" i="2"/>
  <c r="F552" i="2"/>
  <c r="AK552" i="2"/>
  <c r="AJ552" i="2"/>
  <c r="F548" i="2"/>
  <c r="AK548" i="2"/>
  <c r="AJ548" i="2"/>
  <c r="F544" i="2"/>
  <c r="AK544" i="2"/>
  <c r="AJ544" i="2"/>
  <c r="F540" i="2"/>
  <c r="AK540" i="2"/>
  <c r="AJ540" i="2"/>
  <c r="F536" i="2"/>
  <c r="AK536" i="2"/>
  <c r="AJ536" i="2"/>
  <c r="F532" i="2"/>
  <c r="AK532" i="2"/>
  <c r="AJ532" i="2"/>
  <c r="F528" i="2"/>
  <c r="AK528" i="2"/>
  <c r="AJ528" i="2"/>
  <c r="F524" i="2"/>
  <c r="AK524" i="2"/>
  <c r="AJ524" i="2"/>
  <c r="F520" i="2"/>
  <c r="AK520" i="2"/>
  <c r="AJ520" i="2"/>
  <c r="F516" i="2"/>
  <c r="AK516" i="2"/>
  <c r="AJ516" i="2"/>
  <c r="F512" i="2"/>
  <c r="AK512" i="2"/>
  <c r="AJ512" i="2"/>
  <c r="F508" i="2"/>
  <c r="AK508" i="2"/>
  <c r="AJ508" i="2"/>
  <c r="F504" i="2"/>
  <c r="AK504" i="2"/>
  <c r="AJ504" i="2"/>
  <c r="F500" i="2"/>
  <c r="AK500" i="2"/>
  <c r="AJ500" i="2"/>
  <c r="F496" i="2"/>
  <c r="AK496" i="2"/>
  <c r="AJ496" i="2"/>
  <c r="F492" i="2"/>
  <c r="AK492" i="2"/>
  <c r="AJ492" i="2"/>
  <c r="F488" i="2"/>
  <c r="AK488" i="2"/>
  <c r="AJ488" i="2"/>
  <c r="F484" i="2"/>
  <c r="AK484" i="2"/>
  <c r="AJ484" i="2"/>
  <c r="F480" i="2"/>
  <c r="AK480" i="2"/>
  <c r="AJ480" i="2"/>
  <c r="F476" i="2"/>
  <c r="AK476" i="2"/>
  <c r="AJ476" i="2"/>
  <c r="F472" i="2"/>
  <c r="AK472" i="2"/>
  <c r="AJ472" i="2"/>
  <c r="F468" i="2"/>
  <c r="AK468" i="2"/>
  <c r="AJ468" i="2"/>
  <c r="F464" i="2"/>
  <c r="AK464" i="2"/>
  <c r="AJ464" i="2"/>
  <c r="F460" i="2"/>
  <c r="AK460" i="2"/>
  <c r="AJ460" i="2"/>
  <c r="F456" i="2"/>
  <c r="AK456" i="2"/>
  <c r="AJ456" i="2"/>
  <c r="F452" i="2"/>
  <c r="AK452" i="2"/>
  <c r="AJ452" i="2"/>
  <c r="F448" i="2"/>
  <c r="AK448" i="2"/>
  <c r="AJ448" i="2"/>
  <c r="F444" i="2"/>
  <c r="AK444" i="2"/>
  <c r="AJ444" i="2"/>
  <c r="F440" i="2"/>
  <c r="AK440" i="2"/>
  <c r="AJ440" i="2"/>
  <c r="F436" i="2"/>
  <c r="AK436" i="2"/>
  <c r="AJ436" i="2"/>
  <c r="F432" i="2"/>
  <c r="AK432" i="2"/>
  <c r="AJ432" i="2"/>
  <c r="F428" i="2"/>
  <c r="AK428" i="2"/>
  <c r="AJ428" i="2"/>
  <c r="F424" i="2"/>
  <c r="AK424" i="2"/>
  <c r="AJ424" i="2"/>
  <c r="F420" i="2"/>
  <c r="AK420" i="2"/>
  <c r="AJ420" i="2"/>
  <c r="F416" i="2"/>
  <c r="AK416" i="2"/>
  <c r="AJ416" i="2"/>
  <c r="F412" i="2"/>
  <c r="AK412" i="2"/>
  <c r="AJ412" i="2"/>
  <c r="F767" i="2"/>
  <c r="AK767" i="2"/>
  <c r="AJ767" i="2"/>
  <c r="F751" i="2"/>
  <c r="AJ751" i="2"/>
  <c r="AK751" i="2"/>
  <c r="F735" i="2"/>
  <c r="AJ735" i="2"/>
  <c r="AK735" i="2"/>
  <c r="F723" i="2"/>
  <c r="AJ723" i="2"/>
  <c r="AK723" i="2"/>
  <c r="F711" i="2"/>
  <c r="AK711" i="2"/>
  <c r="AJ711" i="2"/>
  <c r="F699" i="2"/>
  <c r="AK699" i="2"/>
  <c r="AJ699" i="2"/>
  <c r="F691" i="2"/>
  <c r="AJ691" i="2"/>
  <c r="AK691" i="2"/>
  <c r="F679" i="2"/>
  <c r="AJ679" i="2"/>
  <c r="AK679" i="2"/>
  <c r="F667" i="2"/>
  <c r="AJ667" i="2"/>
  <c r="AK667" i="2"/>
  <c r="F659" i="2"/>
  <c r="AJ659" i="2"/>
  <c r="AK659" i="2"/>
  <c r="F651" i="2"/>
  <c r="AK651" i="2"/>
  <c r="AJ651" i="2"/>
  <c r="F643" i="2"/>
  <c r="AJ643" i="2"/>
  <c r="AK643" i="2"/>
  <c r="F631" i="2"/>
  <c r="AJ631" i="2"/>
  <c r="AK631" i="2"/>
  <c r="F615" i="2"/>
  <c r="AK615" i="2"/>
  <c r="AJ615" i="2"/>
  <c r="F599" i="2"/>
  <c r="AJ599" i="2"/>
  <c r="AK599" i="2"/>
  <c r="F587" i="2"/>
  <c r="AJ587" i="2"/>
  <c r="AK587" i="2"/>
  <c r="F571" i="2"/>
  <c r="AK571" i="2"/>
  <c r="AJ571" i="2"/>
  <c r="F555" i="2"/>
  <c r="AJ555" i="2"/>
  <c r="AK555" i="2"/>
  <c r="F539" i="2"/>
  <c r="AJ539" i="2"/>
  <c r="AK539" i="2"/>
  <c r="F527" i="2"/>
  <c r="AJ527" i="2"/>
  <c r="AK527" i="2"/>
  <c r="F515" i="2"/>
  <c r="AJ515" i="2"/>
  <c r="AK515" i="2"/>
  <c r="F511" i="2"/>
  <c r="AJ511" i="2"/>
  <c r="AK511" i="2"/>
  <c r="F507" i="2"/>
  <c r="AK507" i="2"/>
  <c r="AJ507" i="2"/>
  <c r="F503" i="2"/>
  <c r="AJ503" i="2"/>
  <c r="AK503" i="2"/>
  <c r="F499" i="2"/>
  <c r="AK499" i="2"/>
  <c r="AJ499" i="2"/>
  <c r="F495" i="2"/>
  <c r="AJ495" i="2"/>
  <c r="AK495" i="2"/>
  <c r="F483" i="2"/>
  <c r="AK483" i="2"/>
  <c r="AJ483" i="2"/>
  <c r="F479" i="2"/>
  <c r="AJ479" i="2"/>
  <c r="AK479" i="2"/>
  <c r="F475" i="2"/>
  <c r="AJ475" i="2"/>
  <c r="AK475" i="2"/>
  <c r="F471" i="2"/>
  <c r="AK471" i="2"/>
  <c r="AJ471" i="2"/>
  <c r="F467" i="2"/>
  <c r="AJ467" i="2"/>
  <c r="AK467" i="2"/>
  <c r="F463" i="2"/>
  <c r="AJ463" i="2"/>
  <c r="AK463" i="2"/>
  <c r="F459" i="2"/>
  <c r="AK459" i="2"/>
  <c r="AJ459" i="2"/>
  <c r="F455" i="2"/>
  <c r="AJ455" i="2"/>
  <c r="AK455" i="2"/>
  <c r="F451" i="2"/>
  <c r="AJ451" i="2"/>
  <c r="AK451" i="2"/>
  <c r="F447" i="2"/>
  <c r="AK447" i="2"/>
  <c r="AJ447" i="2"/>
  <c r="F443" i="2"/>
  <c r="AJ443" i="2"/>
  <c r="AK443" i="2"/>
  <c r="F439" i="2"/>
  <c r="AJ439" i="2"/>
  <c r="AK439" i="2"/>
  <c r="F435" i="2"/>
  <c r="AK435" i="2"/>
  <c r="AJ435" i="2"/>
  <c r="F431" i="2"/>
  <c r="AJ431" i="2"/>
  <c r="AK431" i="2"/>
  <c r="F427" i="2"/>
  <c r="AJ427" i="2"/>
  <c r="AK427" i="2"/>
  <c r="F423" i="2"/>
  <c r="AJ423" i="2"/>
  <c r="AK423" i="2"/>
  <c r="F419" i="2"/>
  <c r="AK419" i="2"/>
  <c r="AJ419" i="2"/>
  <c r="F415" i="2"/>
  <c r="AJ415" i="2"/>
  <c r="AK415" i="2"/>
  <c r="F411" i="2"/>
  <c r="AJ411" i="2"/>
  <c r="AK411" i="2"/>
  <c r="F410" i="2"/>
  <c r="AJ410" i="2"/>
  <c r="AK410" i="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13" i="12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2" i="13"/>
  <c r="H155" i="13"/>
  <c r="G277" i="6"/>
  <c r="G276" i="6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2" i="4"/>
  <c r="H3" i="10" l="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2" i="10"/>
  <c r="M4" i="9" l="1"/>
  <c r="M5" i="9"/>
  <c r="M6" i="9"/>
  <c r="M7" i="9"/>
  <c r="M8" i="9"/>
  <c r="M9" i="9"/>
  <c r="M10" i="9"/>
  <c r="M11" i="9"/>
  <c r="M12" i="9"/>
  <c r="M13" i="9"/>
  <c r="M14" i="9"/>
  <c r="M3" i="9"/>
  <c r="K14" i="9"/>
  <c r="L14" i="9"/>
  <c r="K13" i="9"/>
  <c r="L13" i="9"/>
  <c r="K12" i="9"/>
  <c r="L12" i="9"/>
  <c r="K11" i="9"/>
  <c r="L11" i="9"/>
  <c r="K10" i="9"/>
  <c r="L10" i="9"/>
  <c r="K9" i="9"/>
  <c r="L9" i="9"/>
  <c r="K8" i="9"/>
  <c r="L8" i="9"/>
  <c r="K7" i="9"/>
  <c r="L7" i="9"/>
  <c r="K6" i="9"/>
  <c r="L6" i="9"/>
  <c r="K5" i="9"/>
  <c r="L5" i="9"/>
  <c r="K4" i="9"/>
  <c r="L4" i="9"/>
  <c r="K3" i="9"/>
  <c r="L3" i="9"/>
  <c r="D1015" i="9"/>
  <c r="C1015" i="9"/>
  <c r="D1014" i="9"/>
  <c r="C1014" i="9"/>
  <c r="D1013" i="9"/>
  <c r="C1013" i="9"/>
  <c r="D1012" i="9"/>
  <c r="C1012" i="9"/>
  <c r="D1011" i="9"/>
  <c r="C1011" i="9"/>
  <c r="D1010" i="9"/>
  <c r="C1010" i="9"/>
  <c r="D1009" i="9"/>
  <c r="C1009" i="9"/>
  <c r="D1008" i="9"/>
  <c r="C1008" i="9"/>
  <c r="D1007" i="9"/>
  <c r="C1007" i="9"/>
  <c r="D1006" i="9"/>
  <c r="C1006" i="9"/>
  <c r="D1005" i="9"/>
  <c r="C1005" i="9"/>
  <c r="D1004" i="9"/>
  <c r="C1004" i="9"/>
  <c r="D1003" i="9"/>
  <c r="C1003" i="9"/>
  <c r="D1002" i="9"/>
  <c r="C1002" i="9"/>
  <c r="D1001" i="9"/>
  <c r="C1001" i="9"/>
  <c r="D1000" i="9"/>
  <c r="C1000" i="9"/>
  <c r="D999" i="9"/>
  <c r="C999" i="9"/>
  <c r="D998" i="9"/>
  <c r="C998" i="9"/>
  <c r="D997" i="9"/>
  <c r="C997" i="9"/>
  <c r="D996" i="9"/>
  <c r="C996" i="9"/>
  <c r="D995" i="9"/>
  <c r="C995" i="9"/>
  <c r="D994" i="9"/>
  <c r="C994" i="9"/>
  <c r="D993" i="9"/>
  <c r="C993" i="9"/>
  <c r="D992" i="9"/>
  <c r="C992" i="9"/>
  <c r="D991" i="9"/>
  <c r="C991" i="9"/>
  <c r="D990" i="9"/>
  <c r="C990" i="9"/>
  <c r="D989" i="9"/>
  <c r="C989" i="9"/>
  <c r="D988" i="9"/>
  <c r="C988" i="9"/>
  <c r="D987" i="9"/>
  <c r="C987" i="9"/>
  <c r="D986" i="9"/>
  <c r="C986" i="9"/>
  <c r="D985" i="9"/>
  <c r="C985" i="9"/>
  <c r="D984" i="9"/>
  <c r="C984" i="9"/>
  <c r="D983" i="9"/>
  <c r="C983" i="9"/>
  <c r="D982" i="9"/>
  <c r="C982" i="9"/>
  <c r="D981" i="9"/>
  <c r="C981" i="9"/>
  <c r="D980" i="9"/>
  <c r="C980" i="9"/>
  <c r="D979" i="9"/>
  <c r="C979" i="9"/>
  <c r="D978" i="9"/>
  <c r="C978" i="9"/>
  <c r="D977" i="9"/>
  <c r="C977" i="9"/>
  <c r="D976" i="9"/>
  <c r="C976" i="9"/>
  <c r="D975" i="9"/>
  <c r="C975" i="9"/>
  <c r="D974" i="9"/>
  <c r="C974" i="9"/>
  <c r="D973" i="9"/>
  <c r="C973" i="9"/>
  <c r="D972" i="9"/>
  <c r="C972" i="9"/>
  <c r="D971" i="9"/>
  <c r="C971" i="9"/>
  <c r="D970" i="9"/>
  <c r="C970" i="9"/>
  <c r="D969" i="9"/>
  <c r="C969" i="9"/>
  <c r="D968" i="9"/>
  <c r="C968" i="9"/>
  <c r="D967" i="9"/>
  <c r="C967" i="9"/>
  <c r="D966" i="9"/>
  <c r="C966" i="9"/>
  <c r="D965" i="9"/>
  <c r="C965" i="9"/>
  <c r="D964" i="9"/>
  <c r="C964" i="9"/>
  <c r="D963" i="9"/>
  <c r="C963" i="9"/>
  <c r="D962" i="9"/>
  <c r="C962" i="9"/>
  <c r="D961" i="9"/>
  <c r="C961" i="9"/>
  <c r="D960" i="9"/>
  <c r="C960" i="9"/>
  <c r="D959" i="9"/>
  <c r="C959" i="9"/>
  <c r="D958" i="9"/>
  <c r="C958" i="9"/>
  <c r="D957" i="9"/>
  <c r="C957" i="9"/>
  <c r="D956" i="9"/>
  <c r="C956" i="9"/>
  <c r="D955" i="9"/>
  <c r="C955" i="9"/>
  <c r="D954" i="9"/>
  <c r="C954" i="9"/>
  <c r="D953" i="9"/>
  <c r="C953" i="9"/>
  <c r="D952" i="9"/>
  <c r="C952" i="9"/>
  <c r="D951" i="9"/>
  <c r="C951" i="9"/>
  <c r="D950" i="9"/>
  <c r="C950" i="9"/>
  <c r="D949" i="9"/>
  <c r="C949" i="9"/>
  <c r="D948" i="9"/>
  <c r="C948" i="9"/>
  <c r="D947" i="9"/>
  <c r="C947" i="9"/>
  <c r="D946" i="9"/>
  <c r="C946" i="9"/>
  <c r="D945" i="9"/>
  <c r="C945" i="9"/>
  <c r="D944" i="9"/>
  <c r="C944" i="9"/>
  <c r="D943" i="9"/>
  <c r="C943" i="9"/>
  <c r="D942" i="9"/>
  <c r="C942" i="9"/>
  <c r="D941" i="9"/>
  <c r="C941" i="9"/>
  <c r="D940" i="9"/>
  <c r="C940" i="9"/>
  <c r="D939" i="9"/>
  <c r="C939" i="9"/>
  <c r="D938" i="9"/>
  <c r="C938" i="9"/>
  <c r="D937" i="9"/>
  <c r="C937" i="9"/>
  <c r="D936" i="9"/>
  <c r="C936" i="9"/>
  <c r="D935" i="9"/>
  <c r="C935" i="9"/>
  <c r="D934" i="9"/>
  <c r="C934" i="9"/>
  <c r="D933" i="9"/>
  <c r="C933" i="9"/>
  <c r="D932" i="9"/>
  <c r="C932" i="9"/>
  <c r="D931" i="9"/>
  <c r="C931" i="9"/>
  <c r="D930" i="9"/>
  <c r="C930" i="9"/>
  <c r="D929" i="9"/>
  <c r="C929" i="9"/>
  <c r="D928" i="9"/>
  <c r="C928" i="9"/>
  <c r="D927" i="9"/>
  <c r="C927" i="9"/>
  <c r="D926" i="9"/>
  <c r="C926" i="9"/>
  <c r="D925" i="9"/>
  <c r="C925" i="9"/>
  <c r="D924" i="9"/>
  <c r="C924" i="9"/>
  <c r="D923" i="9"/>
  <c r="C923" i="9"/>
  <c r="D922" i="9"/>
  <c r="C922" i="9"/>
  <c r="D921" i="9"/>
  <c r="C921" i="9"/>
  <c r="D920" i="9"/>
  <c r="C920" i="9"/>
  <c r="D919" i="9"/>
  <c r="C919" i="9"/>
  <c r="D918" i="9"/>
  <c r="C918" i="9"/>
  <c r="D917" i="9"/>
  <c r="C917" i="9"/>
  <c r="D916" i="9"/>
  <c r="C916" i="9"/>
  <c r="D915" i="9"/>
  <c r="C915" i="9"/>
  <c r="D914" i="9"/>
  <c r="C914" i="9"/>
  <c r="D913" i="9"/>
  <c r="C913" i="9"/>
  <c r="D912" i="9"/>
  <c r="C912" i="9"/>
  <c r="D911" i="9"/>
  <c r="C911" i="9"/>
  <c r="D910" i="9"/>
  <c r="C910" i="9"/>
  <c r="D909" i="9"/>
  <c r="C909" i="9"/>
  <c r="D908" i="9"/>
  <c r="C908" i="9"/>
  <c r="D907" i="9"/>
  <c r="C907" i="9"/>
  <c r="D906" i="9"/>
  <c r="C906" i="9"/>
  <c r="D905" i="9"/>
  <c r="C905" i="9"/>
  <c r="D904" i="9"/>
  <c r="C904" i="9"/>
  <c r="D903" i="9"/>
  <c r="C903" i="9"/>
  <c r="D902" i="9"/>
  <c r="C902" i="9"/>
  <c r="D901" i="9"/>
  <c r="C901" i="9"/>
  <c r="D900" i="9"/>
  <c r="C900" i="9"/>
  <c r="D899" i="9"/>
  <c r="C899" i="9"/>
  <c r="D898" i="9"/>
  <c r="C898" i="9"/>
  <c r="D897" i="9"/>
  <c r="C897" i="9"/>
  <c r="D896" i="9"/>
  <c r="C896" i="9"/>
  <c r="D895" i="9"/>
  <c r="C895" i="9"/>
  <c r="D894" i="9"/>
  <c r="C894" i="9"/>
  <c r="D893" i="9"/>
  <c r="C893" i="9"/>
  <c r="D892" i="9"/>
  <c r="C892" i="9"/>
  <c r="D891" i="9"/>
  <c r="C891" i="9"/>
  <c r="D890" i="9"/>
  <c r="C890" i="9"/>
  <c r="D889" i="9"/>
  <c r="C889" i="9"/>
  <c r="D888" i="9"/>
  <c r="C888" i="9"/>
  <c r="D887" i="9"/>
  <c r="C887" i="9"/>
  <c r="D886" i="9"/>
  <c r="C886" i="9"/>
  <c r="D885" i="9"/>
  <c r="C885" i="9"/>
  <c r="D884" i="9"/>
  <c r="C884" i="9"/>
  <c r="D883" i="9"/>
  <c r="C883" i="9"/>
  <c r="D882" i="9"/>
  <c r="C882" i="9"/>
  <c r="D881" i="9"/>
  <c r="C881" i="9"/>
  <c r="D880" i="9"/>
  <c r="C880" i="9"/>
  <c r="D879" i="9"/>
  <c r="C879" i="9"/>
  <c r="D878" i="9"/>
  <c r="C878" i="9"/>
  <c r="D877" i="9"/>
  <c r="C877" i="9"/>
  <c r="D876" i="9"/>
  <c r="C876" i="9"/>
  <c r="D875" i="9"/>
  <c r="C875" i="9"/>
  <c r="D874" i="9"/>
  <c r="C874" i="9"/>
  <c r="D873" i="9"/>
  <c r="C873" i="9"/>
  <c r="D872" i="9"/>
  <c r="C872" i="9"/>
  <c r="D871" i="9"/>
  <c r="C871" i="9"/>
  <c r="D870" i="9"/>
  <c r="C870" i="9"/>
  <c r="D869" i="9"/>
  <c r="C869" i="9"/>
  <c r="D868" i="9"/>
  <c r="C868" i="9"/>
  <c r="D867" i="9"/>
  <c r="C867" i="9"/>
  <c r="D866" i="9"/>
  <c r="C866" i="9"/>
  <c r="D865" i="9"/>
  <c r="C865" i="9"/>
  <c r="D864" i="9"/>
  <c r="C864" i="9"/>
  <c r="D863" i="9"/>
  <c r="C863" i="9"/>
  <c r="D862" i="9"/>
  <c r="C862" i="9"/>
  <c r="D861" i="9"/>
  <c r="C861" i="9"/>
  <c r="D860" i="9"/>
  <c r="C860" i="9"/>
  <c r="D859" i="9"/>
  <c r="C859" i="9"/>
  <c r="D858" i="9"/>
  <c r="C858" i="9"/>
  <c r="D857" i="9"/>
  <c r="C857" i="9"/>
  <c r="D856" i="9"/>
  <c r="C856" i="9"/>
  <c r="D855" i="9"/>
  <c r="C855" i="9"/>
  <c r="D854" i="9"/>
  <c r="C854" i="9"/>
  <c r="D853" i="9"/>
  <c r="C853" i="9"/>
  <c r="D852" i="9"/>
  <c r="C852" i="9"/>
  <c r="D851" i="9"/>
  <c r="C851" i="9"/>
  <c r="D850" i="9"/>
  <c r="C850" i="9"/>
  <c r="D849" i="9"/>
  <c r="C849" i="9"/>
  <c r="D848" i="9"/>
  <c r="C848" i="9"/>
  <c r="D847" i="9"/>
  <c r="C847" i="9"/>
  <c r="D846" i="9"/>
  <c r="C846" i="9"/>
  <c r="D845" i="9"/>
  <c r="C845" i="9"/>
  <c r="D844" i="9"/>
  <c r="C844" i="9"/>
  <c r="D843" i="9"/>
  <c r="C843" i="9"/>
  <c r="D842" i="9"/>
  <c r="C842" i="9"/>
  <c r="D841" i="9"/>
  <c r="C841" i="9"/>
  <c r="D840" i="9"/>
  <c r="C840" i="9"/>
  <c r="D839" i="9"/>
  <c r="C839" i="9"/>
  <c r="D838" i="9"/>
  <c r="C838" i="9"/>
  <c r="D837" i="9"/>
  <c r="C837" i="9"/>
  <c r="D836" i="9"/>
  <c r="C836" i="9"/>
  <c r="D835" i="9"/>
  <c r="C835" i="9"/>
  <c r="D834" i="9"/>
  <c r="C834" i="9"/>
  <c r="D833" i="9"/>
  <c r="C833" i="9"/>
  <c r="D832" i="9"/>
  <c r="C832" i="9"/>
  <c r="D831" i="9"/>
  <c r="C831" i="9"/>
  <c r="D830" i="9"/>
  <c r="C830" i="9"/>
  <c r="D829" i="9"/>
  <c r="C829" i="9"/>
  <c r="D828" i="9"/>
  <c r="C828" i="9"/>
  <c r="D827" i="9"/>
  <c r="C827" i="9"/>
  <c r="D826" i="9"/>
  <c r="C826" i="9"/>
  <c r="D825" i="9"/>
  <c r="C825" i="9"/>
  <c r="D824" i="9"/>
  <c r="C824" i="9"/>
  <c r="D823" i="9"/>
  <c r="C823" i="9"/>
  <c r="D822" i="9"/>
  <c r="C822" i="9"/>
  <c r="D821" i="9"/>
  <c r="C821" i="9"/>
  <c r="D820" i="9"/>
  <c r="C820" i="9"/>
  <c r="D819" i="9"/>
  <c r="C819" i="9"/>
  <c r="D818" i="9"/>
  <c r="C818" i="9"/>
  <c r="D817" i="9"/>
  <c r="C817" i="9"/>
  <c r="D816" i="9"/>
  <c r="C816" i="9"/>
  <c r="D815" i="9"/>
  <c r="C815" i="9"/>
  <c r="D814" i="9"/>
  <c r="C814" i="9"/>
  <c r="D813" i="9"/>
  <c r="C813" i="9"/>
  <c r="D812" i="9"/>
  <c r="C812" i="9"/>
  <c r="D811" i="9"/>
  <c r="C811" i="9"/>
  <c r="D810" i="9"/>
  <c r="C810" i="9"/>
  <c r="D809" i="9"/>
  <c r="C809" i="9"/>
  <c r="D808" i="9"/>
  <c r="C808" i="9"/>
  <c r="D807" i="9"/>
  <c r="C807" i="9"/>
  <c r="D806" i="9"/>
  <c r="C806" i="9"/>
  <c r="D805" i="9"/>
  <c r="C805" i="9"/>
  <c r="D804" i="9"/>
  <c r="C804" i="9"/>
  <c r="D803" i="9"/>
  <c r="C803" i="9"/>
  <c r="D802" i="9"/>
  <c r="C802" i="9"/>
  <c r="D801" i="9"/>
  <c r="C801" i="9"/>
  <c r="D800" i="9"/>
  <c r="C800" i="9"/>
  <c r="D799" i="9"/>
  <c r="C799" i="9"/>
  <c r="D798" i="9"/>
  <c r="C798" i="9"/>
  <c r="D797" i="9"/>
  <c r="C797" i="9"/>
  <c r="D796" i="9"/>
  <c r="C796" i="9"/>
  <c r="D795" i="9"/>
  <c r="C795" i="9"/>
  <c r="D794" i="9"/>
  <c r="C794" i="9"/>
  <c r="D793" i="9"/>
  <c r="C793" i="9"/>
  <c r="D792" i="9"/>
  <c r="C792" i="9"/>
  <c r="D791" i="9"/>
  <c r="C791" i="9"/>
  <c r="D790" i="9"/>
  <c r="C790" i="9"/>
  <c r="D789" i="9"/>
  <c r="C789" i="9"/>
  <c r="D788" i="9"/>
  <c r="C788" i="9"/>
  <c r="D787" i="9"/>
  <c r="C787" i="9"/>
  <c r="D786" i="9"/>
  <c r="C786" i="9"/>
  <c r="D785" i="9"/>
  <c r="C785" i="9"/>
  <c r="D784" i="9"/>
  <c r="C784" i="9"/>
  <c r="D783" i="9"/>
  <c r="C783" i="9"/>
  <c r="D782" i="9"/>
  <c r="C782" i="9"/>
  <c r="D781" i="9"/>
  <c r="C781" i="9"/>
  <c r="D780" i="9"/>
  <c r="C780" i="9"/>
  <c r="D779" i="9"/>
  <c r="C779" i="9"/>
  <c r="D778" i="9"/>
  <c r="C778" i="9"/>
  <c r="D777" i="9"/>
  <c r="C777" i="9"/>
  <c r="D776" i="9"/>
  <c r="C776" i="9"/>
  <c r="D775" i="9"/>
  <c r="C775" i="9"/>
  <c r="D774" i="9"/>
  <c r="C774" i="9"/>
  <c r="D773" i="9"/>
  <c r="C773" i="9"/>
  <c r="D772" i="9"/>
  <c r="C772" i="9"/>
  <c r="D771" i="9"/>
  <c r="C771" i="9"/>
  <c r="D770" i="9"/>
  <c r="C770" i="9"/>
  <c r="D769" i="9"/>
  <c r="C769" i="9"/>
  <c r="D768" i="9"/>
  <c r="C768" i="9"/>
  <c r="D767" i="9"/>
  <c r="C767" i="9"/>
  <c r="D766" i="9"/>
  <c r="C766" i="9"/>
  <c r="D765" i="9"/>
  <c r="C765" i="9"/>
  <c r="D764" i="9"/>
  <c r="C764" i="9"/>
  <c r="D763" i="9"/>
  <c r="C763" i="9"/>
  <c r="D762" i="9"/>
  <c r="C762" i="9"/>
  <c r="D761" i="9"/>
  <c r="C761" i="9"/>
  <c r="D760" i="9"/>
  <c r="C760" i="9"/>
  <c r="D759" i="9"/>
  <c r="C759" i="9"/>
  <c r="D758" i="9"/>
  <c r="C758" i="9"/>
  <c r="D757" i="9"/>
  <c r="C757" i="9"/>
  <c r="D756" i="9"/>
  <c r="C756" i="9"/>
  <c r="D755" i="9"/>
  <c r="C755" i="9"/>
  <c r="D754" i="9"/>
  <c r="C754" i="9"/>
  <c r="D753" i="9"/>
  <c r="C753" i="9"/>
  <c r="D752" i="9"/>
  <c r="C752" i="9"/>
  <c r="D751" i="9"/>
  <c r="C751" i="9"/>
  <c r="D750" i="9"/>
  <c r="C750" i="9"/>
  <c r="D749" i="9"/>
  <c r="C749" i="9"/>
  <c r="D748" i="9"/>
  <c r="C748" i="9"/>
  <c r="D747" i="9"/>
  <c r="C747" i="9"/>
  <c r="D746" i="9"/>
  <c r="C746" i="9"/>
  <c r="D745" i="9"/>
  <c r="C745" i="9"/>
  <c r="D744" i="9"/>
  <c r="C744" i="9"/>
  <c r="D743" i="9"/>
  <c r="C743" i="9"/>
  <c r="D742" i="9"/>
  <c r="C742" i="9"/>
  <c r="D741" i="9"/>
  <c r="C741" i="9"/>
  <c r="D740" i="9"/>
  <c r="C740" i="9"/>
  <c r="D739" i="9"/>
  <c r="C739" i="9"/>
  <c r="D738" i="9"/>
  <c r="C738" i="9"/>
  <c r="D737" i="9"/>
  <c r="C737" i="9"/>
  <c r="D736" i="9"/>
  <c r="C736" i="9"/>
  <c r="D735" i="9"/>
  <c r="C735" i="9"/>
  <c r="D734" i="9"/>
  <c r="C734" i="9"/>
  <c r="D733" i="9"/>
  <c r="C733" i="9"/>
  <c r="D732" i="9"/>
  <c r="C732" i="9"/>
  <c r="D731" i="9"/>
  <c r="C731" i="9"/>
  <c r="D730" i="9"/>
  <c r="C730" i="9"/>
  <c r="D729" i="9"/>
  <c r="C729" i="9"/>
  <c r="D728" i="9"/>
  <c r="C728" i="9"/>
  <c r="D727" i="9"/>
  <c r="C727" i="9"/>
  <c r="D726" i="9"/>
  <c r="C726" i="9"/>
  <c r="D725" i="9"/>
  <c r="C725" i="9"/>
  <c r="D724" i="9"/>
  <c r="C724" i="9"/>
  <c r="D723" i="9"/>
  <c r="C723" i="9"/>
  <c r="D722" i="9"/>
  <c r="C722" i="9"/>
  <c r="D721" i="9"/>
  <c r="C721" i="9"/>
  <c r="D720" i="9"/>
  <c r="C720" i="9"/>
  <c r="D719" i="9"/>
  <c r="C719" i="9"/>
  <c r="D718" i="9"/>
  <c r="C718" i="9"/>
  <c r="D717" i="9"/>
  <c r="C717" i="9"/>
  <c r="D716" i="9"/>
  <c r="C716" i="9"/>
  <c r="D715" i="9"/>
  <c r="C715" i="9"/>
  <c r="D714" i="9"/>
  <c r="C714" i="9"/>
  <c r="D713" i="9"/>
  <c r="C713" i="9"/>
  <c r="D712" i="9"/>
  <c r="C712" i="9"/>
  <c r="D711" i="9"/>
  <c r="C711" i="9"/>
  <c r="D710" i="9"/>
  <c r="C710" i="9"/>
  <c r="D709" i="9"/>
  <c r="C709" i="9"/>
  <c r="D708" i="9"/>
  <c r="C708" i="9"/>
  <c r="D707" i="9"/>
  <c r="C707" i="9"/>
  <c r="D706" i="9"/>
  <c r="C706" i="9"/>
  <c r="D705" i="9"/>
  <c r="C705" i="9"/>
  <c r="D704" i="9"/>
  <c r="C704" i="9"/>
  <c r="D703" i="9"/>
  <c r="C703" i="9"/>
  <c r="D702" i="9"/>
  <c r="C702" i="9"/>
  <c r="D701" i="9"/>
  <c r="C701" i="9"/>
  <c r="D700" i="9"/>
  <c r="C700" i="9"/>
  <c r="D699" i="9"/>
  <c r="C699" i="9"/>
  <c r="D698" i="9"/>
  <c r="C698" i="9"/>
  <c r="D697" i="9"/>
  <c r="C697" i="9"/>
  <c r="D696" i="9"/>
  <c r="C696" i="9"/>
  <c r="D695" i="9"/>
  <c r="C695" i="9"/>
  <c r="D694" i="9"/>
  <c r="C694" i="9"/>
  <c r="D693" i="9"/>
  <c r="C693" i="9"/>
  <c r="D692" i="9"/>
  <c r="C692" i="9"/>
  <c r="D691" i="9"/>
  <c r="C691" i="9"/>
  <c r="D690" i="9"/>
  <c r="C690" i="9"/>
  <c r="D689" i="9"/>
  <c r="C689" i="9"/>
  <c r="D688" i="9"/>
  <c r="C688" i="9"/>
  <c r="D687" i="9"/>
  <c r="C687" i="9"/>
  <c r="D686" i="9"/>
  <c r="C686" i="9"/>
  <c r="D685" i="9"/>
  <c r="C685" i="9"/>
  <c r="D684" i="9"/>
  <c r="C684" i="9"/>
  <c r="D683" i="9"/>
  <c r="C683" i="9"/>
  <c r="D682" i="9"/>
  <c r="C682" i="9"/>
  <c r="D681" i="9"/>
  <c r="C681" i="9"/>
  <c r="D680" i="9"/>
  <c r="C680" i="9"/>
  <c r="D679" i="9"/>
  <c r="C679" i="9"/>
  <c r="D678" i="9"/>
  <c r="C678" i="9"/>
  <c r="D677" i="9"/>
  <c r="C677" i="9"/>
  <c r="D676" i="9"/>
  <c r="C676" i="9"/>
  <c r="D675" i="9"/>
  <c r="C675" i="9"/>
  <c r="D674" i="9"/>
  <c r="C674" i="9"/>
  <c r="D673" i="9"/>
  <c r="C673" i="9"/>
  <c r="D672" i="9"/>
  <c r="C672" i="9"/>
  <c r="D671" i="9"/>
  <c r="C671" i="9"/>
  <c r="D670" i="9"/>
  <c r="C670" i="9"/>
  <c r="D669" i="9"/>
  <c r="C669" i="9"/>
  <c r="D668" i="9"/>
  <c r="C668" i="9"/>
  <c r="D667" i="9"/>
  <c r="C667" i="9"/>
  <c r="D666" i="9"/>
  <c r="C666" i="9"/>
  <c r="D665" i="9"/>
  <c r="C665" i="9"/>
  <c r="D664" i="9"/>
  <c r="C664" i="9"/>
  <c r="D663" i="9"/>
  <c r="C663" i="9"/>
  <c r="D662" i="9"/>
  <c r="C662" i="9"/>
  <c r="D661" i="9"/>
  <c r="C661" i="9"/>
  <c r="D660" i="9"/>
  <c r="C660" i="9"/>
  <c r="D659" i="9"/>
  <c r="C659" i="9"/>
  <c r="D658" i="9"/>
  <c r="C658" i="9"/>
  <c r="D657" i="9"/>
  <c r="C657" i="9"/>
  <c r="D656" i="9"/>
  <c r="C656" i="9"/>
  <c r="D655" i="9"/>
  <c r="C655" i="9"/>
  <c r="D654" i="9"/>
  <c r="C654" i="9"/>
  <c r="D653" i="9"/>
  <c r="C653" i="9"/>
  <c r="D652" i="9"/>
  <c r="C652" i="9"/>
  <c r="D651" i="9"/>
  <c r="C651" i="9"/>
  <c r="D650" i="9"/>
  <c r="C650" i="9"/>
  <c r="D649" i="9"/>
  <c r="C649" i="9"/>
  <c r="D648" i="9"/>
  <c r="C648" i="9"/>
  <c r="D647" i="9"/>
  <c r="C647" i="9"/>
  <c r="D646" i="9"/>
  <c r="C646" i="9"/>
  <c r="D645" i="9"/>
  <c r="C645" i="9"/>
  <c r="D644" i="9"/>
  <c r="C644" i="9"/>
  <c r="D643" i="9"/>
  <c r="C643" i="9"/>
  <c r="D642" i="9"/>
  <c r="C642" i="9"/>
  <c r="D641" i="9"/>
  <c r="C641" i="9"/>
  <c r="D640" i="9"/>
  <c r="C640" i="9"/>
  <c r="D639" i="9"/>
  <c r="C639" i="9"/>
  <c r="D638" i="9"/>
  <c r="C638" i="9"/>
  <c r="D637" i="9"/>
  <c r="C637" i="9"/>
  <c r="D636" i="9"/>
  <c r="C636" i="9"/>
  <c r="D635" i="9"/>
  <c r="C635" i="9"/>
  <c r="D634" i="9"/>
  <c r="C634" i="9"/>
  <c r="D633" i="9"/>
  <c r="C633" i="9"/>
  <c r="D632" i="9"/>
  <c r="C632" i="9"/>
  <c r="D631" i="9"/>
  <c r="C631" i="9"/>
  <c r="D630" i="9"/>
  <c r="C630" i="9"/>
  <c r="D629" i="9"/>
  <c r="C629" i="9"/>
  <c r="D628" i="9"/>
  <c r="C628" i="9"/>
  <c r="D627" i="9"/>
  <c r="C627" i="9"/>
  <c r="D626" i="9"/>
  <c r="C626" i="9"/>
  <c r="D625" i="9"/>
  <c r="C625" i="9"/>
  <c r="D624" i="9"/>
  <c r="C624" i="9"/>
  <c r="D623" i="9"/>
  <c r="C623" i="9"/>
  <c r="D622" i="9"/>
  <c r="C622" i="9"/>
  <c r="D621" i="9"/>
  <c r="C621" i="9"/>
  <c r="D620" i="9"/>
  <c r="C620" i="9"/>
  <c r="D619" i="9"/>
  <c r="C619" i="9"/>
  <c r="D618" i="9"/>
  <c r="C618" i="9"/>
  <c r="D617" i="9"/>
  <c r="C617" i="9"/>
  <c r="D616" i="9"/>
  <c r="C616" i="9"/>
  <c r="D615" i="9"/>
  <c r="C615" i="9"/>
  <c r="D614" i="9"/>
  <c r="C614" i="9"/>
  <c r="D613" i="9"/>
  <c r="C613" i="9"/>
  <c r="D612" i="9"/>
  <c r="C612" i="9"/>
  <c r="D611" i="9"/>
  <c r="C611" i="9"/>
  <c r="D610" i="9"/>
  <c r="C610" i="9"/>
  <c r="D609" i="9"/>
  <c r="C609" i="9"/>
  <c r="D608" i="9"/>
  <c r="C608" i="9"/>
  <c r="D607" i="9"/>
  <c r="C607" i="9"/>
  <c r="D606" i="9"/>
  <c r="C606" i="9"/>
  <c r="D605" i="9"/>
  <c r="C605" i="9"/>
  <c r="D604" i="9"/>
  <c r="C604" i="9"/>
  <c r="D603" i="9"/>
  <c r="C603" i="9"/>
  <c r="D602" i="9"/>
  <c r="C602" i="9"/>
  <c r="D601" i="9"/>
  <c r="C601" i="9"/>
  <c r="D600" i="9"/>
  <c r="C600" i="9"/>
  <c r="D599" i="9"/>
  <c r="C599" i="9"/>
  <c r="D598" i="9"/>
  <c r="C598" i="9"/>
  <c r="D597" i="9"/>
  <c r="C597" i="9"/>
  <c r="D596" i="9"/>
  <c r="C596" i="9"/>
  <c r="D595" i="9"/>
  <c r="C595" i="9"/>
  <c r="D594" i="9"/>
  <c r="C594" i="9"/>
  <c r="D593" i="9"/>
  <c r="C593" i="9"/>
  <c r="D592" i="9"/>
  <c r="C592" i="9"/>
  <c r="D591" i="9"/>
  <c r="C591" i="9"/>
  <c r="D590" i="9"/>
  <c r="C590" i="9"/>
  <c r="D589" i="9"/>
  <c r="C589" i="9"/>
  <c r="D588" i="9"/>
  <c r="C588" i="9"/>
  <c r="D587" i="9"/>
  <c r="C587" i="9"/>
  <c r="D586" i="9"/>
  <c r="C586" i="9"/>
  <c r="D585" i="9"/>
  <c r="C585" i="9"/>
  <c r="D584" i="9"/>
  <c r="C584" i="9"/>
  <c r="D583" i="9"/>
  <c r="C583" i="9"/>
  <c r="D582" i="9"/>
  <c r="C582" i="9"/>
  <c r="D581" i="9"/>
  <c r="C581" i="9"/>
  <c r="D580" i="9"/>
  <c r="C580" i="9"/>
  <c r="D579" i="9"/>
  <c r="C579" i="9"/>
  <c r="D578" i="9"/>
  <c r="C578" i="9"/>
  <c r="D577" i="9"/>
  <c r="C577" i="9"/>
  <c r="D576" i="9"/>
  <c r="C576" i="9"/>
  <c r="D575" i="9"/>
  <c r="C575" i="9"/>
  <c r="D574" i="9"/>
  <c r="C574" i="9"/>
  <c r="D573" i="9"/>
  <c r="C573" i="9"/>
  <c r="D572" i="9"/>
  <c r="C572" i="9"/>
  <c r="D571" i="9"/>
  <c r="C571" i="9"/>
  <c r="D570" i="9"/>
  <c r="C570" i="9"/>
  <c r="D569" i="9"/>
  <c r="C569" i="9"/>
  <c r="D568" i="9"/>
  <c r="C568" i="9"/>
  <c r="D567" i="9"/>
  <c r="C567" i="9"/>
  <c r="D566" i="9"/>
  <c r="C566" i="9"/>
  <c r="D565" i="9"/>
  <c r="C565" i="9"/>
  <c r="D564" i="9"/>
  <c r="C564" i="9"/>
  <c r="D563" i="9"/>
  <c r="C563" i="9"/>
  <c r="D562" i="9"/>
  <c r="C562" i="9"/>
  <c r="D561" i="9"/>
  <c r="C561" i="9"/>
  <c r="D560" i="9"/>
  <c r="C560" i="9"/>
  <c r="D559" i="9"/>
  <c r="C559" i="9"/>
  <c r="D558" i="9"/>
  <c r="C558" i="9"/>
  <c r="D557" i="9"/>
  <c r="C557" i="9"/>
  <c r="D556" i="9"/>
  <c r="C556" i="9"/>
  <c r="D555" i="9"/>
  <c r="C555" i="9"/>
  <c r="D554" i="9"/>
  <c r="C554" i="9"/>
  <c r="D553" i="9"/>
  <c r="C553" i="9"/>
  <c r="D552" i="9"/>
  <c r="C552" i="9"/>
  <c r="D551" i="9"/>
  <c r="C551" i="9"/>
  <c r="D550" i="9"/>
  <c r="C550" i="9"/>
  <c r="D549" i="9"/>
  <c r="C549" i="9"/>
  <c r="D548" i="9"/>
  <c r="C548" i="9"/>
  <c r="D547" i="9"/>
  <c r="C547" i="9"/>
  <c r="D546" i="9"/>
  <c r="C546" i="9"/>
  <c r="D545" i="9"/>
  <c r="C545" i="9"/>
  <c r="D544" i="9"/>
  <c r="C544" i="9"/>
  <c r="D543" i="9"/>
  <c r="C543" i="9"/>
  <c r="D542" i="9"/>
  <c r="C542" i="9"/>
  <c r="D541" i="9"/>
  <c r="C541" i="9"/>
  <c r="D540" i="9"/>
  <c r="C540" i="9"/>
  <c r="D539" i="9"/>
  <c r="C539" i="9"/>
  <c r="D538" i="9"/>
  <c r="C538" i="9"/>
  <c r="D537" i="9"/>
  <c r="C537" i="9"/>
  <c r="D536" i="9"/>
  <c r="C536" i="9"/>
  <c r="D535" i="9"/>
  <c r="C535" i="9"/>
  <c r="D534" i="9"/>
  <c r="C534" i="9"/>
  <c r="D533" i="9"/>
  <c r="C533" i="9"/>
  <c r="D532" i="9"/>
  <c r="C532" i="9"/>
  <c r="D531" i="9"/>
  <c r="C531" i="9"/>
  <c r="D530" i="9"/>
  <c r="C530" i="9"/>
  <c r="D529" i="9"/>
  <c r="C529" i="9"/>
  <c r="D528" i="9"/>
  <c r="C528" i="9"/>
  <c r="D527" i="9"/>
  <c r="C527" i="9"/>
  <c r="D526" i="9"/>
  <c r="C526" i="9"/>
  <c r="D525" i="9"/>
  <c r="C525" i="9"/>
  <c r="D524" i="9"/>
  <c r="C524" i="9"/>
  <c r="D523" i="9"/>
  <c r="C523" i="9"/>
  <c r="D522" i="9"/>
  <c r="C522" i="9"/>
  <c r="D521" i="9"/>
  <c r="C521" i="9"/>
  <c r="D520" i="9"/>
  <c r="C520" i="9"/>
  <c r="D519" i="9"/>
  <c r="C519" i="9"/>
  <c r="D518" i="9"/>
  <c r="C518" i="9"/>
  <c r="D517" i="9"/>
  <c r="C517" i="9"/>
  <c r="D516" i="9"/>
  <c r="C516" i="9"/>
  <c r="D515" i="9"/>
  <c r="C515" i="9"/>
  <c r="D514" i="9"/>
  <c r="C514" i="9"/>
  <c r="D513" i="9"/>
  <c r="C513" i="9"/>
  <c r="D512" i="9"/>
  <c r="C512" i="9"/>
  <c r="D511" i="9"/>
  <c r="C511" i="9"/>
  <c r="D510" i="9"/>
  <c r="C510" i="9"/>
  <c r="D509" i="9"/>
  <c r="C509" i="9"/>
  <c r="D508" i="9"/>
  <c r="C508" i="9"/>
  <c r="D507" i="9"/>
  <c r="C507" i="9"/>
  <c r="D506" i="9"/>
  <c r="C506" i="9"/>
  <c r="D505" i="9"/>
  <c r="C505" i="9"/>
  <c r="D504" i="9"/>
  <c r="C504" i="9"/>
  <c r="D503" i="9"/>
  <c r="C503" i="9"/>
  <c r="D502" i="9"/>
  <c r="C502" i="9"/>
  <c r="D501" i="9"/>
  <c r="C501" i="9"/>
  <c r="D500" i="9"/>
  <c r="C500" i="9"/>
  <c r="D499" i="9"/>
  <c r="C499" i="9"/>
  <c r="D498" i="9"/>
  <c r="C498" i="9"/>
  <c r="D497" i="9"/>
  <c r="C497" i="9"/>
  <c r="D496" i="9"/>
  <c r="C496" i="9"/>
  <c r="D495" i="9"/>
  <c r="C495" i="9"/>
  <c r="D494" i="9"/>
  <c r="C494" i="9"/>
  <c r="D493" i="9"/>
  <c r="C493" i="9"/>
  <c r="D492" i="9"/>
  <c r="C492" i="9"/>
  <c r="D491" i="9"/>
  <c r="C491" i="9"/>
  <c r="D490" i="9"/>
  <c r="C490" i="9"/>
  <c r="D489" i="9"/>
  <c r="C489" i="9"/>
  <c r="D488" i="9"/>
  <c r="C488" i="9"/>
  <c r="D487" i="9"/>
  <c r="C487" i="9"/>
  <c r="D486" i="9"/>
  <c r="C486" i="9"/>
  <c r="D485" i="9"/>
  <c r="C485" i="9"/>
  <c r="D484" i="9"/>
  <c r="C484" i="9"/>
  <c r="D483" i="9"/>
  <c r="C483" i="9"/>
  <c r="D482" i="9"/>
  <c r="C482" i="9"/>
  <c r="D481" i="9"/>
  <c r="C481" i="9"/>
  <c r="D480" i="9"/>
  <c r="C480" i="9"/>
  <c r="D479" i="9"/>
  <c r="C479" i="9"/>
  <c r="D478" i="9"/>
  <c r="C478" i="9"/>
  <c r="D477" i="9"/>
  <c r="C477" i="9"/>
  <c r="D476" i="9"/>
  <c r="C476" i="9"/>
  <c r="D475" i="9"/>
  <c r="C475" i="9"/>
  <c r="D474" i="9"/>
  <c r="C474" i="9"/>
  <c r="D473" i="9"/>
  <c r="C473" i="9"/>
  <c r="D472" i="9"/>
  <c r="C472" i="9"/>
  <c r="D471" i="9"/>
  <c r="C471" i="9"/>
  <c r="D470" i="9"/>
  <c r="C470" i="9"/>
  <c r="D469" i="9"/>
  <c r="C469" i="9"/>
  <c r="D468" i="9"/>
  <c r="C468" i="9"/>
  <c r="D467" i="9"/>
  <c r="C467" i="9"/>
  <c r="D466" i="9"/>
  <c r="C466" i="9"/>
  <c r="D465" i="9"/>
  <c r="C465" i="9"/>
  <c r="D464" i="9"/>
  <c r="C464" i="9"/>
  <c r="D463" i="9"/>
  <c r="C463" i="9"/>
  <c r="D462" i="9"/>
  <c r="C462" i="9"/>
  <c r="D461" i="9"/>
  <c r="C461" i="9"/>
  <c r="D460" i="9"/>
  <c r="C460" i="9"/>
  <c r="D459" i="9"/>
  <c r="C459" i="9"/>
  <c r="D458" i="9"/>
  <c r="C458" i="9"/>
  <c r="D457" i="9"/>
  <c r="C457" i="9"/>
  <c r="D456" i="9"/>
  <c r="C456" i="9"/>
  <c r="D455" i="9"/>
  <c r="C455" i="9"/>
  <c r="D454" i="9"/>
  <c r="C454" i="9"/>
  <c r="D453" i="9"/>
  <c r="C453" i="9"/>
  <c r="D452" i="9"/>
  <c r="C452" i="9"/>
  <c r="D451" i="9"/>
  <c r="C451" i="9"/>
  <c r="D450" i="9"/>
  <c r="C450" i="9"/>
  <c r="D449" i="9"/>
  <c r="C449" i="9"/>
  <c r="D448" i="9"/>
  <c r="C448" i="9"/>
  <c r="D447" i="9"/>
  <c r="C447" i="9"/>
  <c r="D446" i="9"/>
  <c r="C446" i="9"/>
  <c r="D445" i="9"/>
  <c r="C445" i="9"/>
  <c r="D444" i="9"/>
  <c r="C444" i="9"/>
  <c r="D443" i="9"/>
  <c r="C443" i="9"/>
  <c r="D442" i="9"/>
  <c r="C442" i="9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D434" i="9"/>
  <c r="C434" i="9"/>
  <c r="D433" i="9"/>
  <c r="C433" i="9"/>
  <c r="D432" i="9"/>
  <c r="C432" i="9"/>
  <c r="D431" i="9"/>
  <c r="C431" i="9"/>
  <c r="D430" i="9"/>
  <c r="C430" i="9"/>
  <c r="D429" i="9"/>
  <c r="C429" i="9"/>
  <c r="D428" i="9"/>
  <c r="C428" i="9"/>
  <c r="D427" i="9"/>
  <c r="C427" i="9"/>
  <c r="D426" i="9"/>
  <c r="C426" i="9"/>
  <c r="D425" i="9"/>
  <c r="C425" i="9"/>
  <c r="D424" i="9"/>
  <c r="C424" i="9"/>
  <c r="D423" i="9"/>
  <c r="C423" i="9"/>
  <c r="D422" i="9"/>
  <c r="C422" i="9"/>
  <c r="D421" i="9"/>
  <c r="C421" i="9"/>
  <c r="D420" i="9"/>
  <c r="C420" i="9"/>
  <c r="D419" i="9"/>
  <c r="C419" i="9"/>
  <c r="D418" i="9"/>
  <c r="C418" i="9"/>
  <c r="D417" i="9"/>
  <c r="C417" i="9"/>
  <c r="D416" i="9"/>
  <c r="C416" i="9"/>
  <c r="D415" i="9"/>
  <c r="C415" i="9"/>
  <c r="D414" i="9"/>
  <c r="C414" i="9"/>
  <c r="D413" i="9"/>
  <c r="C413" i="9"/>
  <c r="D412" i="9"/>
  <c r="C412" i="9"/>
  <c r="D411" i="9"/>
  <c r="C411" i="9"/>
  <c r="D410" i="9"/>
  <c r="C410" i="9"/>
  <c r="D409" i="9"/>
  <c r="C409" i="9"/>
  <c r="D408" i="9"/>
  <c r="C408" i="9"/>
  <c r="D407" i="9"/>
  <c r="C407" i="9"/>
  <c r="D406" i="9"/>
  <c r="C406" i="9"/>
  <c r="D405" i="9"/>
  <c r="C405" i="9"/>
  <c r="D404" i="9"/>
  <c r="C404" i="9"/>
  <c r="D403" i="9"/>
  <c r="C403" i="9"/>
  <c r="D402" i="9"/>
  <c r="C402" i="9"/>
  <c r="D401" i="9"/>
  <c r="C401" i="9"/>
  <c r="D400" i="9"/>
  <c r="C400" i="9"/>
  <c r="D399" i="9"/>
  <c r="C399" i="9"/>
  <c r="D398" i="9"/>
  <c r="C398" i="9"/>
  <c r="D397" i="9"/>
  <c r="C397" i="9"/>
  <c r="D396" i="9"/>
  <c r="C396" i="9"/>
  <c r="D395" i="9"/>
  <c r="C395" i="9"/>
  <c r="D394" i="9"/>
  <c r="C394" i="9"/>
  <c r="D393" i="9"/>
  <c r="C393" i="9"/>
  <c r="D392" i="9"/>
  <c r="C392" i="9"/>
  <c r="D391" i="9"/>
  <c r="C391" i="9"/>
  <c r="D390" i="9"/>
  <c r="C390" i="9"/>
  <c r="D389" i="9"/>
  <c r="C389" i="9"/>
  <c r="D388" i="9"/>
  <c r="C388" i="9"/>
  <c r="D387" i="9"/>
  <c r="C387" i="9"/>
  <c r="D386" i="9"/>
  <c r="C386" i="9"/>
  <c r="D385" i="9"/>
  <c r="C385" i="9"/>
  <c r="D384" i="9"/>
  <c r="C384" i="9"/>
  <c r="D383" i="9"/>
  <c r="C383" i="9"/>
  <c r="D382" i="9"/>
  <c r="C382" i="9"/>
  <c r="D381" i="9"/>
  <c r="C381" i="9"/>
  <c r="D380" i="9"/>
  <c r="C380" i="9"/>
  <c r="D379" i="9"/>
  <c r="C379" i="9"/>
  <c r="D378" i="9"/>
  <c r="C378" i="9"/>
  <c r="D377" i="9"/>
  <c r="C377" i="9"/>
  <c r="D376" i="9"/>
  <c r="C376" i="9"/>
  <c r="D375" i="9"/>
  <c r="C375" i="9"/>
  <c r="D374" i="9"/>
  <c r="C374" i="9"/>
  <c r="D373" i="9"/>
  <c r="C373" i="9"/>
  <c r="D372" i="9"/>
  <c r="C372" i="9"/>
  <c r="D371" i="9"/>
  <c r="C371" i="9"/>
  <c r="D370" i="9"/>
  <c r="C370" i="9"/>
  <c r="D369" i="9"/>
  <c r="C369" i="9"/>
  <c r="D368" i="9"/>
  <c r="C368" i="9"/>
  <c r="D367" i="9"/>
  <c r="C367" i="9"/>
  <c r="D366" i="9"/>
  <c r="C366" i="9"/>
  <c r="D365" i="9"/>
  <c r="C365" i="9"/>
  <c r="D364" i="9"/>
  <c r="C364" i="9"/>
  <c r="D363" i="9"/>
  <c r="C363" i="9"/>
  <c r="D362" i="9"/>
  <c r="C362" i="9"/>
  <c r="D361" i="9"/>
  <c r="C361" i="9"/>
  <c r="D360" i="9"/>
  <c r="C360" i="9"/>
  <c r="D359" i="9"/>
  <c r="C359" i="9"/>
  <c r="D358" i="9"/>
  <c r="C358" i="9"/>
  <c r="D357" i="9"/>
  <c r="C357" i="9"/>
  <c r="D356" i="9"/>
  <c r="C356" i="9"/>
  <c r="D355" i="9"/>
  <c r="C355" i="9"/>
  <c r="D354" i="9"/>
  <c r="C354" i="9"/>
  <c r="D353" i="9"/>
  <c r="C353" i="9"/>
  <c r="D352" i="9"/>
  <c r="C352" i="9"/>
  <c r="D351" i="9"/>
  <c r="C351" i="9"/>
  <c r="D350" i="9"/>
  <c r="C350" i="9"/>
  <c r="D349" i="9"/>
  <c r="C349" i="9"/>
  <c r="D348" i="9"/>
  <c r="C348" i="9"/>
  <c r="D347" i="9"/>
  <c r="C347" i="9"/>
  <c r="D346" i="9"/>
  <c r="C346" i="9"/>
  <c r="D345" i="9"/>
  <c r="C345" i="9"/>
  <c r="D344" i="9"/>
  <c r="C344" i="9"/>
  <c r="D343" i="9"/>
  <c r="C343" i="9"/>
  <c r="D342" i="9"/>
  <c r="C342" i="9"/>
  <c r="D341" i="9"/>
  <c r="C341" i="9"/>
  <c r="D340" i="9"/>
  <c r="C340" i="9"/>
  <c r="D339" i="9"/>
  <c r="C339" i="9"/>
  <c r="D338" i="9"/>
  <c r="C338" i="9"/>
  <c r="D337" i="9"/>
  <c r="C337" i="9"/>
  <c r="D336" i="9"/>
  <c r="C336" i="9"/>
  <c r="D335" i="9"/>
  <c r="C335" i="9"/>
  <c r="D334" i="9"/>
  <c r="C334" i="9"/>
  <c r="D333" i="9"/>
  <c r="C333" i="9"/>
  <c r="D332" i="9"/>
  <c r="C332" i="9"/>
  <c r="D331" i="9"/>
  <c r="C331" i="9"/>
  <c r="D330" i="9"/>
  <c r="C330" i="9"/>
  <c r="D329" i="9"/>
  <c r="C329" i="9"/>
  <c r="D328" i="9"/>
  <c r="C328" i="9"/>
  <c r="D327" i="9"/>
  <c r="C327" i="9"/>
  <c r="D326" i="9"/>
  <c r="C326" i="9"/>
  <c r="D325" i="9"/>
  <c r="C325" i="9"/>
  <c r="D324" i="9"/>
  <c r="C324" i="9"/>
  <c r="D323" i="9"/>
  <c r="C323" i="9"/>
  <c r="D322" i="9"/>
  <c r="C322" i="9"/>
  <c r="D321" i="9"/>
  <c r="C321" i="9"/>
  <c r="D320" i="9"/>
  <c r="C320" i="9"/>
  <c r="D319" i="9"/>
  <c r="C319" i="9"/>
  <c r="D318" i="9"/>
  <c r="C318" i="9"/>
  <c r="D317" i="9"/>
  <c r="C317" i="9"/>
  <c r="D316" i="9"/>
  <c r="C316" i="9"/>
  <c r="D315" i="9"/>
  <c r="C315" i="9"/>
  <c r="D314" i="9"/>
  <c r="C314" i="9"/>
  <c r="D313" i="9"/>
  <c r="C313" i="9"/>
  <c r="D312" i="9"/>
  <c r="C312" i="9"/>
  <c r="D311" i="9"/>
  <c r="C311" i="9"/>
  <c r="D310" i="9"/>
  <c r="C310" i="9"/>
  <c r="D309" i="9"/>
  <c r="C309" i="9"/>
  <c r="D308" i="9"/>
  <c r="C308" i="9"/>
  <c r="D307" i="9"/>
  <c r="C307" i="9"/>
  <c r="D306" i="9"/>
  <c r="C306" i="9"/>
  <c r="D305" i="9"/>
  <c r="C305" i="9"/>
  <c r="D304" i="9"/>
  <c r="C304" i="9"/>
  <c r="D303" i="9"/>
  <c r="C303" i="9"/>
  <c r="D302" i="9"/>
  <c r="C302" i="9"/>
  <c r="D301" i="9"/>
  <c r="C301" i="9"/>
  <c r="D300" i="9"/>
  <c r="C300" i="9"/>
  <c r="D299" i="9"/>
  <c r="C299" i="9"/>
  <c r="D298" i="9"/>
  <c r="C298" i="9"/>
  <c r="D297" i="9"/>
  <c r="C297" i="9"/>
  <c r="D296" i="9"/>
  <c r="C296" i="9"/>
  <c r="D295" i="9"/>
  <c r="C295" i="9"/>
  <c r="D294" i="9"/>
  <c r="C294" i="9"/>
  <c r="D293" i="9"/>
  <c r="C293" i="9"/>
  <c r="D292" i="9"/>
  <c r="C292" i="9"/>
  <c r="D291" i="9"/>
  <c r="C291" i="9"/>
  <c r="D290" i="9"/>
  <c r="C290" i="9"/>
  <c r="D289" i="9"/>
  <c r="C289" i="9"/>
  <c r="D288" i="9"/>
  <c r="C288" i="9"/>
  <c r="D287" i="9"/>
  <c r="C287" i="9"/>
  <c r="D286" i="9"/>
  <c r="C286" i="9"/>
  <c r="D285" i="9"/>
  <c r="C285" i="9"/>
  <c r="D284" i="9"/>
  <c r="C284" i="9"/>
  <c r="D283" i="9"/>
  <c r="C283" i="9"/>
  <c r="D282" i="9"/>
  <c r="C282" i="9"/>
  <c r="D281" i="9"/>
  <c r="C281" i="9"/>
  <c r="D280" i="9"/>
  <c r="C280" i="9"/>
  <c r="D279" i="9"/>
  <c r="C279" i="9"/>
  <c r="D278" i="9"/>
  <c r="C278" i="9"/>
  <c r="D277" i="9"/>
  <c r="C277" i="9"/>
  <c r="D276" i="9"/>
  <c r="C276" i="9"/>
  <c r="D275" i="9"/>
  <c r="C275" i="9"/>
  <c r="D274" i="9"/>
  <c r="C274" i="9"/>
  <c r="D273" i="9"/>
  <c r="C273" i="9"/>
  <c r="D272" i="9"/>
  <c r="C272" i="9"/>
  <c r="D271" i="9"/>
  <c r="C271" i="9"/>
  <c r="D270" i="9"/>
  <c r="C270" i="9"/>
  <c r="D269" i="9"/>
  <c r="C269" i="9"/>
  <c r="D268" i="9"/>
  <c r="C268" i="9"/>
  <c r="D267" i="9"/>
  <c r="C267" i="9"/>
  <c r="D266" i="9"/>
  <c r="C266" i="9"/>
  <c r="D265" i="9"/>
  <c r="C265" i="9"/>
  <c r="D264" i="9"/>
  <c r="C264" i="9"/>
  <c r="D263" i="9"/>
  <c r="C263" i="9"/>
  <c r="D262" i="9"/>
  <c r="C262" i="9"/>
  <c r="D261" i="9"/>
  <c r="C261" i="9"/>
  <c r="D260" i="9"/>
  <c r="C260" i="9"/>
  <c r="D259" i="9"/>
  <c r="C259" i="9"/>
  <c r="D258" i="9"/>
  <c r="C258" i="9"/>
  <c r="D257" i="9"/>
  <c r="C257" i="9"/>
  <c r="D256" i="9"/>
  <c r="C256" i="9"/>
  <c r="D255" i="9"/>
  <c r="C255" i="9"/>
  <c r="D254" i="9"/>
  <c r="C254" i="9"/>
  <c r="D253" i="9"/>
  <c r="C253" i="9"/>
  <c r="D252" i="9"/>
  <c r="C252" i="9"/>
  <c r="D251" i="9"/>
  <c r="C251" i="9"/>
  <c r="D250" i="9"/>
  <c r="C250" i="9"/>
  <c r="D249" i="9"/>
  <c r="C249" i="9"/>
  <c r="D248" i="9"/>
  <c r="C248" i="9"/>
  <c r="D247" i="9"/>
  <c r="C247" i="9"/>
  <c r="D246" i="9"/>
  <c r="C246" i="9"/>
  <c r="D245" i="9"/>
  <c r="C245" i="9"/>
  <c r="D244" i="9"/>
  <c r="C244" i="9"/>
  <c r="D243" i="9"/>
  <c r="C243" i="9"/>
  <c r="D242" i="9"/>
  <c r="C242" i="9"/>
  <c r="D241" i="9"/>
  <c r="C241" i="9"/>
  <c r="D240" i="9"/>
  <c r="C240" i="9"/>
  <c r="D239" i="9"/>
  <c r="C239" i="9"/>
  <c r="D238" i="9"/>
  <c r="C238" i="9"/>
  <c r="D237" i="9"/>
  <c r="C237" i="9"/>
  <c r="D236" i="9"/>
  <c r="C236" i="9"/>
  <c r="D235" i="9"/>
  <c r="C235" i="9"/>
  <c r="D234" i="9"/>
  <c r="C234" i="9"/>
  <c r="D233" i="9"/>
  <c r="C233" i="9"/>
  <c r="D232" i="9"/>
  <c r="C232" i="9"/>
  <c r="D231" i="9"/>
  <c r="C231" i="9"/>
  <c r="D230" i="9"/>
  <c r="C230" i="9"/>
  <c r="D229" i="9"/>
  <c r="C229" i="9"/>
  <c r="D228" i="9"/>
  <c r="C228" i="9"/>
  <c r="D227" i="9"/>
  <c r="C227" i="9"/>
  <c r="D226" i="9"/>
  <c r="C226" i="9"/>
  <c r="D225" i="9"/>
  <c r="C225" i="9"/>
  <c r="D224" i="9"/>
  <c r="C224" i="9"/>
  <c r="D223" i="9"/>
  <c r="C223" i="9"/>
  <c r="D222" i="9"/>
  <c r="C222" i="9"/>
  <c r="D221" i="9"/>
  <c r="C221" i="9"/>
  <c r="D220" i="9"/>
  <c r="C220" i="9"/>
  <c r="D219" i="9"/>
  <c r="C219" i="9"/>
  <c r="D218" i="9"/>
  <c r="C218" i="9"/>
  <c r="D217" i="9"/>
  <c r="C217" i="9"/>
  <c r="D216" i="9"/>
  <c r="C216" i="9"/>
  <c r="D215" i="9"/>
  <c r="C215" i="9"/>
  <c r="D214" i="9"/>
  <c r="C214" i="9"/>
  <c r="D213" i="9"/>
  <c r="C213" i="9"/>
  <c r="D212" i="9"/>
  <c r="C212" i="9"/>
  <c r="D211" i="9"/>
  <c r="C211" i="9"/>
  <c r="D210" i="9"/>
  <c r="C210" i="9"/>
  <c r="D209" i="9"/>
  <c r="C209" i="9"/>
  <c r="D208" i="9"/>
  <c r="C208" i="9"/>
  <c r="D207" i="9"/>
  <c r="C207" i="9"/>
  <c r="D206" i="9"/>
  <c r="C206" i="9"/>
  <c r="D205" i="9"/>
  <c r="C205" i="9"/>
  <c r="D204" i="9"/>
  <c r="C204" i="9"/>
  <c r="D203" i="9"/>
  <c r="C203" i="9"/>
  <c r="D202" i="9"/>
  <c r="C202" i="9"/>
  <c r="D201" i="9"/>
  <c r="C201" i="9"/>
  <c r="D200" i="9"/>
  <c r="C200" i="9"/>
  <c r="D199" i="9"/>
  <c r="C199" i="9"/>
  <c r="D198" i="9"/>
  <c r="C198" i="9"/>
  <c r="D197" i="9"/>
  <c r="C197" i="9"/>
  <c r="D196" i="9"/>
  <c r="C196" i="9"/>
  <c r="D195" i="9"/>
  <c r="C195" i="9"/>
  <c r="D194" i="9"/>
  <c r="C194" i="9"/>
  <c r="D193" i="9"/>
  <c r="C193" i="9"/>
  <c r="D192" i="9"/>
  <c r="C192" i="9"/>
  <c r="D191" i="9"/>
  <c r="C191" i="9"/>
  <c r="D190" i="9"/>
  <c r="C190" i="9"/>
  <c r="D189" i="9"/>
  <c r="C189" i="9"/>
  <c r="D188" i="9"/>
  <c r="C188" i="9"/>
  <c r="D187" i="9"/>
  <c r="C187" i="9"/>
  <c r="D186" i="9"/>
  <c r="C186" i="9"/>
  <c r="D185" i="9"/>
  <c r="C185" i="9"/>
  <c r="D184" i="9"/>
  <c r="C184" i="9"/>
  <c r="D183" i="9"/>
  <c r="C183" i="9"/>
  <c r="D182" i="9"/>
  <c r="C182" i="9"/>
  <c r="D181" i="9"/>
  <c r="C181" i="9"/>
  <c r="D180" i="9"/>
  <c r="C180" i="9"/>
  <c r="D179" i="9"/>
  <c r="C179" i="9"/>
  <c r="D178" i="9"/>
  <c r="C178" i="9"/>
  <c r="D177" i="9"/>
  <c r="C177" i="9"/>
  <c r="D176" i="9"/>
  <c r="C176" i="9"/>
  <c r="D175" i="9"/>
  <c r="C175" i="9"/>
  <c r="D174" i="9"/>
  <c r="C174" i="9"/>
  <c r="D173" i="9"/>
  <c r="C173" i="9"/>
  <c r="D172" i="9"/>
  <c r="C172" i="9"/>
  <c r="D171" i="9"/>
  <c r="C171" i="9"/>
  <c r="D170" i="9"/>
  <c r="C170" i="9"/>
  <c r="D169" i="9"/>
  <c r="C169" i="9"/>
  <c r="D168" i="9"/>
  <c r="C168" i="9"/>
  <c r="D167" i="9"/>
  <c r="C167" i="9"/>
  <c r="D166" i="9"/>
  <c r="C166" i="9"/>
  <c r="D165" i="9"/>
  <c r="C165" i="9"/>
  <c r="D164" i="9"/>
  <c r="C164" i="9"/>
  <c r="D163" i="9"/>
  <c r="C163" i="9"/>
  <c r="D162" i="9"/>
  <c r="C162" i="9"/>
  <c r="D161" i="9"/>
  <c r="C161" i="9"/>
  <c r="D160" i="9"/>
  <c r="C160" i="9"/>
  <c r="D159" i="9"/>
  <c r="C159" i="9"/>
  <c r="D158" i="9"/>
  <c r="C158" i="9"/>
  <c r="D157" i="9"/>
  <c r="C157" i="9"/>
  <c r="D156" i="9"/>
  <c r="C156" i="9"/>
  <c r="D155" i="9"/>
  <c r="C155" i="9"/>
  <c r="D154" i="9"/>
  <c r="C154" i="9"/>
  <c r="D153" i="9"/>
  <c r="C153" i="9"/>
  <c r="D152" i="9"/>
  <c r="C152" i="9"/>
  <c r="D151" i="9"/>
  <c r="C151" i="9"/>
  <c r="D150" i="9"/>
  <c r="C150" i="9"/>
  <c r="D149" i="9"/>
  <c r="C149" i="9"/>
  <c r="D148" i="9"/>
  <c r="C148" i="9"/>
  <c r="D147" i="9"/>
  <c r="C147" i="9"/>
  <c r="D146" i="9"/>
  <c r="C146" i="9"/>
  <c r="D145" i="9"/>
  <c r="C145" i="9"/>
  <c r="D144" i="9"/>
  <c r="C144" i="9"/>
  <c r="D143" i="9"/>
  <c r="C143" i="9"/>
  <c r="D142" i="9"/>
  <c r="C142" i="9"/>
  <c r="D141" i="9"/>
  <c r="C141" i="9"/>
  <c r="D140" i="9"/>
  <c r="C140" i="9"/>
  <c r="D139" i="9"/>
  <c r="C139" i="9"/>
  <c r="D138" i="9"/>
  <c r="C138" i="9"/>
  <c r="D137" i="9"/>
  <c r="C137" i="9"/>
  <c r="D136" i="9"/>
  <c r="C136" i="9"/>
  <c r="D135" i="9"/>
  <c r="C135" i="9"/>
  <c r="D134" i="9"/>
  <c r="C134" i="9"/>
  <c r="D133" i="9"/>
  <c r="C133" i="9"/>
  <c r="D132" i="9"/>
  <c r="C132" i="9"/>
  <c r="D131" i="9"/>
  <c r="C131" i="9"/>
  <c r="D130" i="9"/>
  <c r="C130" i="9"/>
  <c r="D129" i="9"/>
  <c r="C129" i="9"/>
  <c r="D128" i="9"/>
  <c r="C128" i="9"/>
  <c r="D127" i="9"/>
  <c r="C127" i="9"/>
  <c r="D126" i="9"/>
  <c r="C126" i="9"/>
  <c r="D125" i="9"/>
  <c r="C125" i="9"/>
  <c r="D124" i="9"/>
  <c r="C124" i="9"/>
  <c r="D123" i="9"/>
  <c r="C123" i="9"/>
  <c r="D122" i="9"/>
  <c r="C122" i="9"/>
  <c r="D121" i="9"/>
  <c r="C121" i="9"/>
  <c r="D120" i="9"/>
  <c r="C120" i="9"/>
  <c r="D119" i="9"/>
  <c r="C119" i="9"/>
  <c r="D118" i="9"/>
  <c r="C118" i="9"/>
  <c r="D117" i="9"/>
  <c r="C117" i="9"/>
  <c r="D116" i="9"/>
  <c r="C116" i="9"/>
  <c r="D115" i="9"/>
  <c r="C115" i="9"/>
  <c r="D114" i="9"/>
  <c r="C114" i="9"/>
  <c r="D113" i="9"/>
  <c r="C113" i="9"/>
  <c r="D112" i="9"/>
  <c r="C112" i="9"/>
  <c r="D111" i="9"/>
  <c r="C111" i="9"/>
  <c r="D110" i="9"/>
  <c r="C110" i="9"/>
  <c r="D109" i="9"/>
  <c r="C109" i="9"/>
  <c r="D108" i="9"/>
  <c r="C108" i="9"/>
  <c r="D107" i="9"/>
  <c r="C107" i="9"/>
  <c r="D106" i="9"/>
  <c r="C106" i="9"/>
  <c r="D105" i="9"/>
  <c r="C105" i="9"/>
  <c r="D104" i="9"/>
  <c r="C104" i="9"/>
  <c r="D103" i="9"/>
  <c r="C103" i="9"/>
  <c r="D102" i="9"/>
  <c r="C102" i="9"/>
  <c r="D101" i="9"/>
  <c r="C101" i="9"/>
  <c r="D100" i="9"/>
  <c r="C100" i="9"/>
  <c r="D99" i="9"/>
  <c r="C99" i="9"/>
  <c r="D98" i="9"/>
  <c r="C98" i="9"/>
  <c r="D97" i="9"/>
  <c r="C97" i="9"/>
  <c r="D96" i="9"/>
  <c r="C96" i="9"/>
  <c r="D95" i="9"/>
  <c r="C95" i="9"/>
  <c r="D94" i="9"/>
  <c r="C94" i="9"/>
  <c r="D93" i="9"/>
  <c r="C93" i="9"/>
  <c r="D92" i="9"/>
  <c r="C92" i="9"/>
  <c r="D91" i="9"/>
  <c r="C91" i="9"/>
  <c r="D90" i="9"/>
  <c r="C90" i="9"/>
  <c r="D89" i="9"/>
  <c r="C89" i="9"/>
  <c r="D88" i="9"/>
  <c r="C88" i="9"/>
  <c r="D87" i="9"/>
  <c r="C87" i="9"/>
  <c r="D86" i="9"/>
  <c r="C86" i="9"/>
  <c r="D85" i="9"/>
  <c r="C85" i="9"/>
  <c r="D84" i="9"/>
  <c r="C84" i="9"/>
  <c r="D83" i="9"/>
  <c r="C83" i="9"/>
  <c r="D82" i="9"/>
  <c r="C82" i="9"/>
  <c r="D81" i="9"/>
  <c r="C81" i="9"/>
  <c r="D80" i="9"/>
  <c r="C80" i="9"/>
  <c r="D79" i="9"/>
  <c r="C79" i="9"/>
  <c r="D78" i="9"/>
  <c r="C78" i="9"/>
  <c r="D77" i="9"/>
  <c r="C77" i="9"/>
  <c r="D76" i="9"/>
  <c r="C76" i="9"/>
  <c r="D75" i="9"/>
  <c r="C75" i="9"/>
  <c r="D74" i="9"/>
  <c r="C74" i="9"/>
  <c r="D73" i="9"/>
  <c r="C73" i="9"/>
  <c r="D72" i="9"/>
  <c r="C72" i="9"/>
  <c r="D71" i="9"/>
  <c r="C71" i="9"/>
  <c r="D70" i="9"/>
  <c r="C70" i="9"/>
  <c r="D69" i="9"/>
  <c r="C69" i="9"/>
  <c r="D68" i="9"/>
  <c r="C68" i="9"/>
  <c r="D67" i="9"/>
  <c r="C67" i="9"/>
  <c r="D66" i="9"/>
  <c r="C66" i="9"/>
  <c r="D65" i="9"/>
  <c r="C65" i="9"/>
  <c r="D64" i="9"/>
  <c r="C64" i="9"/>
  <c r="D63" i="9"/>
  <c r="C63" i="9"/>
  <c r="D62" i="9"/>
  <c r="C62" i="9"/>
  <c r="D61" i="9"/>
  <c r="C61" i="9"/>
  <c r="D60" i="9"/>
  <c r="C60" i="9"/>
  <c r="D59" i="9"/>
  <c r="C59" i="9"/>
  <c r="D58" i="9"/>
  <c r="C58" i="9"/>
  <c r="D57" i="9"/>
  <c r="C57" i="9"/>
  <c r="D56" i="9"/>
  <c r="C56" i="9"/>
  <c r="D55" i="9"/>
  <c r="C55" i="9"/>
  <c r="D54" i="9"/>
  <c r="C54" i="9"/>
  <c r="D53" i="9"/>
  <c r="C53" i="9"/>
  <c r="D52" i="9"/>
  <c r="C52" i="9"/>
  <c r="D51" i="9"/>
  <c r="C51" i="9"/>
  <c r="D50" i="9"/>
  <c r="C50" i="9"/>
  <c r="D49" i="9"/>
  <c r="C49" i="9"/>
  <c r="D48" i="9"/>
  <c r="C48" i="9"/>
  <c r="D47" i="9"/>
  <c r="C47" i="9"/>
  <c r="D46" i="9"/>
  <c r="C46" i="9"/>
  <c r="D45" i="9"/>
  <c r="C45" i="9"/>
  <c r="D44" i="9"/>
  <c r="C44" i="9"/>
  <c r="D43" i="9"/>
  <c r="C43" i="9"/>
  <c r="D42" i="9"/>
  <c r="C42" i="9"/>
  <c r="D41" i="9"/>
  <c r="C41" i="9"/>
  <c r="D40" i="9"/>
  <c r="C40" i="9"/>
  <c r="D39" i="9"/>
  <c r="C39" i="9"/>
  <c r="D38" i="9"/>
  <c r="C38" i="9"/>
  <c r="D37" i="9"/>
  <c r="C37" i="9"/>
  <c r="D36" i="9"/>
  <c r="C36" i="9"/>
  <c r="D35" i="9"/>
  <c r="C35" i="9"/>
  <c r="D34" i="9"/>
  <c r="C34" i="9"/>
  <c r="D33" i="9"/>
  <c r="C33" i="9"/>
  <c r="D32" i="9"/>
  <c r="C32" i="9"/>
  <c r="D31" i="9"/>
  <c r="C31" i="9"/>
  <c r="D30" i="9"/>
  <c r="C30" i="9"/>
  <c r="D29" i="9"/>
  <c r="C29" i="9"/>
  <c r="D28" i="9"/>
  <c r="C28" i="9"/>
  <c r="D27" i="9"/>
  <c r="C27" i="9"/>
  <c r="D26" i="9"/>
  <c r="C26" i="9"/>
  <c r="D25" i="9"/>
  <c r="C25" i="9"/>
  <c r="D24" i="9"/>
  <c r="C24" i="9"/>
  <c r="D23" i="9"/>
  <c r="C23" i="9"/>
  <c r="D22" i="9"/>
  <c r="C22" i="9"/>
  <c r="D21" i="9"/>
  <c r="C21" i="9"/>
  <c r="D20" i="9"/>
  <c r="C20" i="9"/>
  <c r="D19" i="9"/>
  <c r="C19" i="9"/>
  <c r="D18" i="9"/>
  <c r="C18" i="9"/>
  <c r="D17" i="9"/>
  <c r="C17" i="9"/>
  <c r="D16" i="9"/>
  <c r="C16" i="9"/>
  <c r="D15" i="9"/>
  <c r="C15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J13" i="8" l="1"/>
  <c r="J14" i="8"/>
  <c r="K14" i="8"/>
  <c r="K13" i="8"/>
  <c r="J4" i="8"/>
  <c r="J5" i="8"/>
  <c r="J6" i="8"/>
  <c r="J7" i="8"/>
  <c r="J8" i="8"/>
  <c r="J9" i="8"/>
  <c r="J10" i="8"/>
  <c r="J11" i="8"/>
  <c r="J12" i="8"/>
  <c r="J3" i="8"/>
  <c r="K4" i="8"/>
  <c r="K5" i="8"/>
  <c r="K6" i="8"/>
  <c r="K7" i="8"/>
  <c r="K8" i="8"/>
  <c r="K9" i="8"/>
  <c r="K10" i="8"/>
  <c r="K11" i="8"/>
  <c r="K12" i="8"/>
  <c r="K3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8" i="8"/>
  <c r="B13" i="2" l="1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F404" i="2" l="1"/>
  <c r="AL404" i="2"/>
  <c r="AG404" i="2"/>
  <c r="W404" i="2"/>
  <c r="K404" i="2"/>
  <c r="E404" i="2"/>
  <c r="H404" i="2"/>
  <c r="G404" i="2"/>
  <c r="V404" i="2"/>
  <c r="X404" i="2"/>
  <c r="Y404" i="2"/>
  <c r="AK404" i="2"/>
  <c r="AJ404" i="2"/>
  <c r="F396" i="2"/>
  <c r="AL396" i="2"/>
  <c r="AG396" i="2"/>
  <c r="W396" i="2"/>
  <c r="K396" i="2"/>
  <c r="E396" i="2"/>
  <c r="H396" i="2"/>
  <c r="V396" i="2"/>
  <c r="Y396" i="2"/>
  <c r="X396" i="2"/>
  <c r="G396" i="2"/>
  <c r="AK396" i="2"/>
  <c r="AJ396" i="2"/>
  <c r="F388" i="2"/>
  <c r="AL388" i="2"/>
  <c r="AG388" i="2"/>
  <c r="W388" i="2"/>
  <c r="K388" i="2"/>
  <c r="E388" i="2"/>
  <c r="H388" i="2"/>
  <c r="V388" i="2"/>
  <c r="Y388" i="2"/>
  <c r="X388" i="2"/>
  <c r="G388" i="2"/>
  <c r="AK388" i="2"/>
  <c r="AJ388" i="2"/>
  <c r="F380" i="2"/>
  <c r="AL380" i="2"/>
  <c r="AG380" i="2"/>
  <c r="W380" i="2"/>
  <c r="K380" i="2"/>
  <c r="E380" i="2"/>
  <c r="H380" i="2"/>
  <c r="V380" i="2"/>
  <c r="X380" i="2"/>
  <c r="G380" i="2"/>
  <c r="Y380" i="2"/>
  <c r="AK380" i="2"/>
  <c r="AJ380" i="2"/>
  <c r="F372" i="2"/>
  <c r="AL372" i="2"/>
  <c r="AG372" i="2"/>
  <c r="W372" i="2"/>
  <c r="K372" i="2"/>
  <c r="E372" i="2"/>
  <c r="H372" i="2"/>
  <c r="G372" i="2"/>
  <c r="V372" i="2"/>
  <c r="Y372" i="2"/>
  <c r="X372" i="2"/>
  <c r="AK372" i="2"/>
  <c r="AJ372" i="2"/>
  <c r="F364" i="2"/>
  <c r="AL364" i="2"/>
  <c r="AG364" i="2"/>
  <c r="W364" i="2"/>
  <c r="K364" i="2"/>
  <c r="E364" i="2"/>
  <c r="H364" i="2"/>
  <c r="V364" i="2"/>
  <c r="Y364" i="2"/>
  <c r="X364" i="2"/>
  <c r="G364" i="2"/>
  <c r="AK364" i="2"/>
  <c r="AJ364" i="2"/>
  <c r="F356" i="2"/>
  <c r="AL356" i="2"/>
  <c r="AG356" i="2"/>
  <c r="W356" i="2"/>
  <c r="K356" i="2"/>
  <c r="E356" i="2"/>
  <c r="H356" i="2"/>
  <c r="V356" i="2"/>
  <c r="Y356" i="2"/>
  <c r="X356" i="2"/>
  <c r="G356" i="2"/>
  <c r="AK356" i="2"/>
  <c r="AJ356" i="2"/>
  <c r="F348" i="2"/>
  <c r="AL348" i="2"/>
  <c r="AG348" i="2"/>
  <c r="W348" i="2"/>
  <c r="K348" i="2"/>
  <c r="E348" i="2"/>
  <c r="H348" i="2"/>
  <c r="V348" i="2"/>
  <c r="G348" i="2"/>
  <c r="Y348" i="2"/>
  <c r="X348" i="2"/>
  <c r="AK348" i="2"/>
  <c r="AJ348" i="2"/>
  <c r="F340" i="2"/>
  <c r="AG340" i="2"/>
  <c r="AL340" i="2"/>
  <c r="W340" i="2"/>
  <c r="K340" i="2"/>
  <c r="E340" i="2"/>
  <c r="H340" i="2"/>
  <c r="G340" i="2"/>
  <c r="V340" i="2"/>
  <c r="Y340" i="2"/>
  <c r="X340" i="2"/>
  <c r="AK340" i="2"/>
  <c r="AJ340" i="2"/>
  <c r="F332" i="2"/>
  <c r="AG332" i="2"/>
  <c r="AL332" i="2"/>
  <c r="W332" i="2"/>
  <c r="K332" i="2"/>
  <c r="E332" i="2"/>
  <c r="G332" i="2"/>
  <c r="H332" i="2"/>
  <c r="V332" i="2"/>
  <c r="X332" i="2"/>
  <c r="Y332" i="2"/>
  <c r="AK332" i="2"/>
  <c r="AJ332" i="2"/>
  <c r="F324" i="2"/>
  <c r="AG324" i="2"/>
  <c r="AL324" i="2"/>
  <c r="W324" i="2"/>
  <c r="K324" i="2"/>
  <c r="E324" i="2"/>
  <c r="G324" i="2"/>
  <c r="H324" i="2"/>
  <c r="V324" i="2"/>
  <c r="Y324" i="2"/>
  <c r="X324" i="2"/>
  <c r="AK324" i="2"/>
  <c r="AJ324" i="2"/>
  <c r="F316" i="2"/>
  <c r="AG316" i="2"/>
  <c r="AL316" i="2"/>
  <c r="W316" i="2"/>
  <c r="K316" i="2"/>
  <c r="E316" i="2"/>
  <c r="G316" i="2"/>
  <c r="V316" i="2"/>
  <c r="Y316" i="2"/>
  <c r="X316" i="2"/>
  <c r="H316" i="2"/>
  <c r="AK316" i="2"/>
  <c r="AJ316" i="2"/>
  <c r="F308" i="2"/>
  <c r="AG308" i="2"/>
  <c r="AL308" i="2"/>
  <c r="W308" i="2"/>
  <c r="K308" i="2"/>
  <c r="E308" i="2"/>
  <c r="G308" i="2"/>
  <c r="V308" i="2"/>
  <c r="Y308" i="2"/>
  <c r="X308" i="2"/>
  <c r="H308" i="2"/>
  <c r="AK308" i="2"/>
  <c r="AJ308" i="2"/>
  <c r="F300" i="2"/>
  <c r="AG300" i="2"/>
  <c r="AL300" i="2"/>
  <c r="W300" i="2"/>
  <c r="K300" i="2"/>
  <c r="E300" i="2"/>
  <c r="V300" i="2"/>
  <c r="X300" i="2"/>
  <c r="Y300" i="2"/>
  <c r="G300" i="2"/>
  <c r="H300" i="2"/>
  <c r="AK300" i="2"/>
  <c r="AJ300" i="2"/>
  <c r="F292" i="2"/>
  <c r="AG292" i="2"/>
  <c r="AL292" i="2"/>
  <c r="W292" i="2"/>
  <c r="K292" i="2"/>
  <c r="E292" i="2"/>
  <c r="G292" i="2"/>
  <c r="V292" i="2"/>
  <c r="Y292" i="2"/>
  <c r="X292" i="2"/>
  <c r="H292" i="2"/>
  <c r="AK292" i="2"/>
  <c r="AJ292" i="2"/>
  <c r="F284" i="2"/>
  <c r="AG284" i="2"/>
  <c r="AL284" i="2"/>
  <c r="W284" i="2"/>
  <c r="K284" i="2"/>
  <c r="E284" i="2"/>
  <c r="G284" i="2"/>
  <c r="H284" i="2"/>
  <c r="V284" i="2"/>
  <c r="Y284" i="2"/>
  <c r="X284" i="2"/>
  <c r="AK284" i="2"/>
  <c r="AJ284" i="2"/>
  <c r="F276" i="2"/>
  <c r="AG276" i="2"/>
  <c r="AL276" i="2"/>
  <c r="W276" i="2"/>
  <c r="K276" i="2"/>
  <c r="E276" i="2"/>
  <c r="G276" i="2"/>
  <c r="V276" i="2"/>
  <c r="X276" i="2"/>
  <c r="H276" i="2"/>
  <c r="Y276" i="2"/>
  <c r="AK276" i="2"/>
  <c r="AJ276" i="2"/>
  <c r="F268" i="2"/>
  <c r="AG268" i="2"/>
  <c r="AL268" i="2"/>
  <c r="W268" i="2"/>
  <c r="K268" i="2"/>
  <c r="E268" i="2"/>
  <c r="G268" i="2"/>
  <c r="V268" i="2"/>
  <c r="X268" i="2"/>
  <c r="Y268" i="2"/>
  <c r="H268" i="2"/>
  <c r="AK268" i="2"/>
  <c r="AJ268" i="2"/>
  <c r="F260" i="2"/>
  <c r="AG260" i="2"/>
  <c r="AL260" i="2"/>
  <c r="W260" i="2"/>
  <c r="K260" i="2"/>
  <c r="E260" i="2"/>
  <c r="G260" i="2"/>
  <c r="V260" i="2"/>
  <c r="H260" i="2"/>
  <c r="Y260" i="2"/>
  <c r="X260" i="2"/>
  <c r="AK260" i="2"/>
  <c r="AJ260" i="2"/>
  <c r="F252" i="2"/>
  <c r="AG252" i="2"/>
  <c r="AL252" i="2"/>
  <c r="W252" i="2"/>
  <c r="K252" i="2"/>
  <c r="E252" i="2"/>
  <c r="G252" i="2"/>
  <c r="H252" i="2"/>
  <c r="V252" i="2"/>
  <c r="Y252" i="2"/>
  <c r="X252" i="2"/>
  <c r="AK252" i="2"/>
  <c r="AJ252" i="2"/>
  <c r="F244" i="2"/>
  <c r="AG244" i="2"/>
  <c r="AL244" i="2"/>
  <c r="W244" i="2"/>
  <c r="K244" i="2"/>
  <c r="E244" i="2"/>
  <c r="G244" i="2"/>
  <c r="V244" i="2"/>
  <c r="X244" i="2"/>
  <c r="Y244" i="2"/>
  <c r="H244" i="2"/>
  <c r="AK244" i="2"/>
  <c r="AJ244" i="2"/>
  <c r="F236" i="2"/>
  <c r="AG236" i="2"/>
  <c r="AL236" i="2"/>
  <c r="W236" i="2"/>
  <c r="K236" i="2"/>
  <c r="E236" i="2"/>
  <c r="G236" i="2"/>
  <c r="V236" i="2"/>
  <c r="Y236" i="2"/>
  <c r="H236" i="2"/>
  <c r="X236" i="2"/>
  <c r="AK236" i="2"/>
  <c r="AJ236" i="2"/>
  <c r="F228" i="2"/>
  <c r="AG228" i="2"/>
  <c r="AL228" i="2"/>
  <c r="W228" i="2"/>
  <c r="K228" i="2"/>
  <c r="E228" i="2"/>
  <c r="G228" i="2"/>
  <c r="V228" i="2"/>
  <c r="H228" i="2"/>
  <c r="Y228" i="2"/>
  <c r="X228" i="2"/>
  <c r="AK228" i="2"/>
  <c r="AJ228" i="2"/>
  <c r="F220" i="2"/>
  <c r="AG220" i="2"/>
  <c r="AL220" i="2"/>
  <c r="W220" i="2"/>
  <c r="K220" i="2"/>
  <c r="E220" i="2"/>
  <c r="G220" i="2"/>
  <c r="H220" i="2"/>
  <c r="V220" i="2"/>
  <c r="Y220" i="2"/>
  <c r="X220" i="2"/>
  <c r="AK220" i="2"/>
  <c r="AJ220" i="2"/>
  <c r="F212" i="2"/>
  <c r="AG212" i="2"/>
  <c r="AL212" i="2"/>
  <c r="E212" i="2"/>
  <c r="W212" i="2"/>
  <c r="K212" i="2"/>
  <c r="G212" i="2"/>
  <c r="V212" i="2"/>
  <c r="X212" i="2"/>
  <c r="Y212" i="2"/>
  <c r="H212" i="2"/>
  <c r="AK212" i="2"/>
  <c r="AJ212" i="2"/>
  <c r="F204" i="2"/>
  <c r="AG204" i="2"/>
  <c r="AL204" i="2"/>
  <c r="E204" i="2"/>
  <c r="W204" i="2"/>
  <c r="K204" i="2"/>
  <c r="G204" i="2"/>
  <c r="V204" i="2"/>
  <c r="Y204" i="2"/>
  <c r="X204" i="2"/>
  <c r="H204" i="2"/>
  <c r="AK204" i="2"/>
  <c r="AJ204" i="2"/>
  <c r="F196" i="2"/>
  <c r="AG196" i="2"/>
  <c r="AL196" i="2"/>
  <c r="E196" i="2"/>
  <c r="W196" i="2"/>
  <c r="K196" i="2"/>
  <c r="V196" i="2"/>
  <c r="H196" i="2"/>
  <c r="Y196" i="2"/>
  <c r="X196" i="2"/>
  <c r="G196" i="2"/>
  <c r="AK196" i="2"/>
  <c r="AJ196" i="2"/>
  <c r="F188" i="2"/>
  <c r="AG188" i="2"/>
  <c r="AL188" i="2"/>
  <c r="E188" i="2"/>
  <c r="W188" i="2"/>
  <c r="H188" i="2"/>
  <c r="K188" i="2"/>
  <c r="V188" i="2"/>
  <c r="Y188" i="2"/>
  <c r="X188" i="2"/>
  <c r="G188" i="2"/>
  <c r="AK188" i="2"/>
  <c r="AJ188" i="2"/>
  <c r="F180" i="2"/>
  <c r="AG180" i="2"/>
  <c r="AL180" i="2"/>
  <c r="E180" i="2"/>
  <c r="W180" i="2"/>
  <c r="K180" i="2"/>
  <c r="H180" i="2"/>
  <c r="V180" i="2"/>
  <c r="Y180" i="2"/>
  <c r="X180" i="2"/>
  <c r="G180" i="2"/>
  <c r="AK180" i="2"/>
  <c r="AJ180" i="2"/>
  <c r="F172" i="2"/>
  <c r="AG172" i="2"/>
  <c r="AL172" i="2"/>
  <c r="E172" i="2"/>
  <c r="W172" i="2"/>
  <c r="H172" i="2"/>
  <c r="K172" i="2"/>
  <c r="V172" i="2"/>
  <c r="Y172" i="2"/>
  <c r="X172" i="2"/>
  <c r="G172" i="2"/>
  <c r="AK172" i="2"/>
  <c r="AJ172" i="2"/>
  <c r="F164" i="2"/>
  <c r="AG164" i="2"/>
  <c r="AL164" i="2"/>
  <c r="E164" i="2"/>
  <c r="W164" i="2"/>
  <c r="G164" i="2"/>
  <c r="K164" i="2"/>
  <c r="H164" i="2"/>
  <c r="V164" i="2"/>
  <c r="X164" i="2"/>
  <c r="Y164" i="2"/>
  <c r="AK164" i="2"/>
  <c r="AJ164" i="2"/>
  <c r="F156" i="2"/>
  <c r="AG156" i="2"/>
  <c r="AL156" i="2"/>
  <c r="E156" i="2"/>
  <c r="W156" i="2"/>
  <c r="G156" i="2"/>
  <c r="K156" i="2"/>
  <c r="H156" i="2"/>
  <c r="V156" i="2"/>
  <c r="Y156" i="2"/>
  <c r="X156" i="2"/>
  <c r="AK156" i="2"/>
  <c r="AJ156" i="2"/>
  <c r="F148" i="2"/>
  <c r="AG148" i="2"/>
  <c r="AL148" i="2"/>
  <c r="E148" i="2"/>
  <c r="W148" i="2"/>
  <c r="G148" i="2"/>
  <c r="K148" i="2"/>
  <c r="H148" i="2"/>
  <c r="V148" i="2"/>
  <c r="Y148" i="2"/>
  <c r="X148" i="2"/>
  <c r="AK148" i="2"/>
  <c r="AJ148" i="2"/>
  <c r="F140" i="2"/>
  <c r="AG140" i="2"/>
  <c r="AL140" i="2"/>
  <c r="E140" i="2"/>
  <c r="W140" i="2"/>
  <c r="G140" i="2"/>
  <c r="K140" i="2"/>
  <c r="H140" i="2"/>
  <c r="V140" i="2"/>
  <c r="Y140" i="2"/>
  <c r="X140" i="2"/>
  <c r="AK140" i="2"/>
  <c r="AJ140" i="2"/>
  <c r="F136" i="2"/>
  <c r="AG136" i="2"/>
  <c r="AL136" i="2"/>
  <c r="E136" i="2"/>
  <c r="W136" i="2"/>
  <c r="G136" i="2"/>
  <c r="K136" i="2"/>
  <c r="H136" i="2"/>
  <c r="V136" i="2"/>
  <c r="Y136" i="2"/>
  <c r="X136" i="2"/>
  <c r="AK136" i="2"/>
  <c r="AJ136" i="2"/>
  <c r="F128" i="2"/>
  <c r="AG128" i="2"/>
  <c r="AL128" i="2"/>
  <c r="E128" i="2"/>
  <c r="W128" i="2"/>
  <c r="G128" i="2"/>
  <c r="K128" i="2"/>
  <c r="H128" i="2"/>
  <c r="V128" i="2"/>
  <c r="Y128" i="2"/>
  <c r="X128" i="2"/>
  <c r="AK128" i="2"/>
  <c r="AJ128" i="2"/>
  <c r="F120" i="2"/>
  <c r="AG120" i="2"/>
  <c r="AL120" i="2"/>
  <c r="E120" i="2"/>
  <c r="W120" i="2"/>
  <c r="G120" i="2"/>
  <c r="K120" i="2"/>
  <c r="H120" i="2"/>
  <c r="V120" i="2"/>
  <c r="X120" i="2"/>
  <c r="Y120" i="2"/>
  <c r="AK120" i="2"/>
  <c r="AJ120" i="2"/>
  <c r="F112" i="2"/>
  <c r="AG112" i="2"/>
  <c r="AL112" i="2"/>
  <c r="E112" i="2"/>
  <c r="W112" i="2"/>
  <c r="G112" i="2"/>
  <c r="K112" i="2"/>
  <c r="H112" i="2"/>
  <c r="V112" i="2"/>
  <c r="X112" i="2"/>
  <c r="Y112" i="2"/>
  <c r="AK112" i="2"/>
  <c r="AJ112" i="2"/>
  <c r="F104" i="2"/>
  <c r="AG104" i="2"/>
  <c r="AL104" i="2"/>
  <c r="E104" i="2"/>
  <c r="W104" i="2"/>
  <c r="K104" i="2"/>
  <c r="H104" i="2"/>
  <c r="V104" i="2"/>
  <c r="Y104" i="2"/>
  <c r="X104" i="2"/>
  <c r="G104" i="2"/>
  <c r="AK104" i="2"/>
  <c r="AJ104" i="2"/>
  <c r="F96" i="2"/>
  <c r="AG96" i="2"/>
  <c r="AL96" i="2"/>
  <c r="E96" i="2"/>
  <c r="W96" i="2"/>
  <c r="K96" i="2"/>
  <c r="H96" i="2"/>
  <c r="V96" i="2"/>
  <c r="Y96" i="2"/>
  <c r="X96" i="2"/>
  <c r="G96" i="2"/>
  <c r="AK96" i="2"/>
  <c r="AJ96" i="2"/>
  <c r="F88" i="2"/>
  <c r="AG88" i="2"/>
  <c r="AL88" i="2"/>
  <c r="E88" i="2"/>
  <c r="W88" i="2"/>
  <c r="K88" i="2"/>
  <c r="H88" i="2"/>
  <c r="V88" i="2"/>
  <c r="X88" i="2"/>
  <c r="Y88" i="2"/>
  <c r="G88" i="2"/>
  <c r="AK88" i="2"/>
  <c r="AJ88" i="2"/>
  <c r="F80" i="2"/>
  <c r="AG80" i="2"/>
  <c r="AL80" i="2"/>
  <c r="E80" i="2"/>
  <c r="W80" i="2"/>
  <c r="K80" i="2"/>
  <c r="H80" i="2"/>
  <c r="V80" i="2"/>
  <c r="X80" i="2"/>
  <c r="Y80" i="2"/>
  <c r="G80" i="2"/>
  <c r="AK80" i="2"/>
  <c r="AJ80" i="2"/>
  <c r="F76" i="2"/>
  <c r="AG76" i="2"/>
  <c r="AL76" i="2"/>
  <c r="E76" i="2"/>
  <c r="W76" i="2"/>
  <c r="K76" i="2"/>
  <c r="H76" i="2"/>
  <c r="V76" i="2"/>
  <c r="Y76" i="2"/>
  <c r="X76" i="2"/>
  <c r="G76" i="2"/>
  <c r="AK76" i="2"/>
  <c r="AJ76" i="2"/>
  <c r="F68" i="2"/>
  <c r="AG68" i="2"/>
  <c r="AL68" i="2"/>
  <c r="E68" i="2"/>
  <c r="W68" i="2"/>
  <c r="K68" i="2"/>
  <c r="V68" i="2"/>
  <c r="X68" i="2"/>
  <c r="Y68" i="2"/>
  <c r="H68" i="2"/>
  <c r="G68" i="2"/>
  <c r="AK68" i="2"/>
  <c r="AJ68" i="2"/>
  <c r="F60" i="2"/>
  <c r="AG60" i="2"/>
  <c r="AL60" i="2"/>
  <c r="E60" i="2"/>
  <c r="W60" i="2"/>
  <c r="K60" i="2"/>
  <c r="V60" i="2"/>
  <c r="Y60" i="2"/>
  <c r="X60" i="2"/>
  <c r="H60" i="2"/>
  <c r="G60" i="2"/>
  <c r="AK60" i="2"/>
  <c r="AJ60" i="2"/>
  <c r="F52" i="2"/>
  <c r="AG52" i="2"/>
  <c r="AL52" i="2"/>
  <c r="E52" i="2"/>
  <c r="W52" i="2"/>
  <c r="K52" i="2"/>
  <c r="V52" i="2"/>
  <c r="Y52" i="2"/>
  <c r="X52" i="2"/>
  <c r="H52" i="2"/>
  <c r="G52" i="2"/>
  <c r="AK52" i="2"/>
  <c r="AJ52" i="2"/>
  <c r="F44" i="2"/>
  <c r="AG44" i="2"/>
  <c r="AL44" i="2"/>
  <c r="E44" i="2"/>
  <c r="W44" i="2"/>
  <c r="K44" i="2"/>
  <c r="V44" i="2"/>
  <c r="X44" i="2"/>
  <c r="Y44" i="2"/>
  <c r="H44" i="2"/>
  <c r="G44" i="2"/>
  <c r="AK44" i="2"/>
  <c r="AJ44" i="2"/>
  <c r="F36" i="2"/>
  <c r="AG36" i="2"/>
  <c r="AL36" i="2"/>
  <c r="E36" i="2"/>
  <c r="W36" i="2"/>
  <c r="K36" i="2"/>
  <c r="G36" i="2"/>
  <c r="H36" i="2"/>
  <c r="V36" i="2"/>
  <c r="Y36" i="2"/>
  <c r="X36" i="2"/>
  <c r="AK36" i="2"/>
  <c r="AJ36" i="2"/>
  <c r="F28" i="2"/>
  <c r="AG28" i="2"/>
  <c r="AL28" i="2"/>
  <c r="E28" i="2"/>
  <c r="W28" i="2"/>
  <c r="K28" i="2"/>
  <c r="G28" i="2"/>
  <c r="H28" i="2"/>
  <c r="V28" i="2"/>
  <c r="Y28" i="2"/>
  <c r="X28" i="2"/>
  <c r="AK28" i="2"/>
  <c r="AJ28" i="2"/>
  <c r="F20" i="2"/>
  <c r="AG20" i="2"/>
  <c r="AL20" i="2"/>
  <c r="E20" i="2"/>
  <c r="W20" i="2"/>
  <c r="K20" i="2"/>
  <c r="G20" i="2"/>
  <c r="H20" i="2"/>
  <c r="V20" i="2"/>
  <c r="Y20" i="2"/>
  <c r="X20" i="2"/>
  <c r="AK20" i="2"/>
  <c r="AJ20" i="2"/>
  <c r="F403" i="2"/>
  <c r="AG403" i="2"/>
  <c r="W403" i="2"/>
  <c r="E403" i="2"/>
  <c r="AL403" i="2"/>
  <c r="G403" i="2"/>
  <c r="K403" i="2"/>
  <c r="Y403" i="2"/>
  <c r="H403" i="2"/>
  <c r="X403" i="2"/>
  <c r="V403" i="2"/>
  <c r="AJ403" i="2"/>
  <c r="AK403" i="2"/>
  <c r="F395" i="2"/>
  <c r="AG395" i="2"/>
  <c r="W395" i="2"/>
  <c r="E395" i="2"/>
  <c r="AL395" i="2"/>
  <c r="G395" i="2"/>
  <c r="K395" i="2"/>
  <c r="Y395" i="2"/>
  <c r="X395" i="2"/>
  <c r="H395" i="2"/>
  <c r="V395" i="2"/>
  <c r="AK395" i="2"/>
  <c r="AJ395" i="2"/>
  <c r="F387" i="2"/>
  <c r="AG387" i="2"/>
  <c r="W387" i="2"/>
  <c r="E387" i="2"/>
  <c r="AL387" i="2"/>
  <c r="G387" i="2"/>
  <c r="K387" i="2"/>
  <c r="Y387" i="2"/>
  <c r="H387" i="2"/>
  <c r="X387" i="2"/>
  <c r="V387" i="2"/>
  <c r="AJ387" i="2"/>
  <c r="AK387" i="2"/>
  <c r="F379" i="2"/>
  <c r="AG379" i="2"/>
  <c r="W379" i="2"/>
  <c r="E379" i="2"/>
  <c r="AL379" i="2"/>
  <c r="G379" i="2"/>
  <c r="K379" i="2"/>
  <c r="H379" i="2"/>
  <c r="Y379" i="2"/>
  <c r="X379" i="2"/>
  <c r="V379" i="2"/>
  <c r="AJ379" i="2"/>
  <c r="AK379" i="2"/>
  <c r="F371" i="2"/>
  <c r="AG371" i="2"/>
  <c r="W371" i="2"/>
  <c r="E371" i="2"/>
  <c r="AL371" i="2"/>
  <c r="G371" i="2"/>
  <c r="K371" i="2"/>
  <c r="Y371" i="2"/>
  <c r="X371" i="2"/>
  <c r="H371" i="2"/>
  <c r="V371" i="2"/>
  <c r="AK371" i="2"/>
  <c r="AJ371" i="2"/>
  <c r="F363" i="2"/>
  <c r="AG363" i="2"/>
  <c r="W363" i="2"/>
  <c r="E363" i="2"/>
  <c r="AL363" i="2"/>
  <c r="G363" i="2"/>
  <c r="K363" i="2"/>
  <c r="Y363" i="2"/>
  <c r="X363" i="2"/>
  <c r="H363" i="2"/>
  <c r="V363" i="2"/>
  <c r="AK363" i="2"/>
  <c r="AJ363" i="2"/>
  <c r="F355" i="2"/>
  <c r="AG355" i="2"/>
  <c r="W355" i="2"/>
  <c r="E355" i="2"/>
  <c r="AL355" i="2"/>
  <c r="G355" i="2"/>
  <c r="K355" i="2"/>
  <c r="Y355" i="2"/>
  <c r="H355" i="2"/>
  <c r="X355" i="2"/>
  <c r="V355" i="2"/>
  <c r="AJ355" i="2"/>
  <c r="AK355" i="2"/>
  <c r="F347" i="2"/>
  <c r="AG347" i="2"/>
  <c r="W347" i="2"/>
  <c r="E347" i="2"/>
  <c r="AL347" i="2"/>
  <c r="G347" i="2"/>
  <c r="K347" i="2"/>
  <c r="H347" i="2"/>
  <c r="Y347" i="2"/>
  <c r="X347" i="2"/>
  <c r="V347" i="2"/>
  <c r="AJ347" i="2"/>
  <c r="AK347" i="2"/>
  <c r="F339" i="2"/>
  <c r="AG339" i="2"/>
  <c r="W339" i="2"/>
  <c r="E339" i="2"/>
  <c r="AL339" i="2"/>
  <c r="G339" i="2"/>
  <c r="K339" i="2"/>
  <c r="Y339" i="2"/>
  <c r="X339" i="2"/>
  <c r="H339" i="2"/>
  <c r="V339" i="2"/>
  <c r="AK339" i="2"/>
  <c r="AJ339" i="2"/>
  <c r="F331" i="2"/>
  <c r="AG331" i="2"/>
  <c r="W331" i="2"/>
  <c r="E331" i="2"/>
  <c r="AL331" i="2"/>
  <c r="G331" i="2"/>
  <c r="K331" i="2"/>
  <c r="Y331" i="2"/>
  <c r="X331" i="2"/>
  <c r="H331" i="2"/>
  <c r="V331" i="2"/>
  <c r="AJ331" i="2"/>
  <c r="AK331" i="2"/>
  <c r="F323" i="2"/>
  <c r="AG323" i="2"/>
  <c r="W323" i="2"/>
  <c r="E323" i="2"/>
  <c r="AL323" i="2"/>
  <c r="G323" i="2"/>
  <c r="K323" i="2"/>
  <c r="Y323" i="2"/>
  <c r="H323" i="2"/>
  <c r="X323" i="2"/>
  <c r="V323" i="2"/>
  <c r="AJ323" i="2"/>
  <c r="AK323" i="2"/>
  <c r="F315" i="2"/>
  <c r="AG315" i="2"/>
  <c r="W315" i="2"/>
  <c r="E315" i="2"/>
  <c r="AL315" i="2"/>
  <c r="K315" i="2"/>
  <c r="Y315" i="2"/>
  <c r="X315" i="2"/>
  <c r="V315" i="2"/>
  <c r="G315" i="2"/>
  <c r="H315" i="2"/>
  <c r="AJ315" i="2"/>
  <c r="AK315" i="2"/>
  <c r="F311" i="2"/>
  <c r="AG311" i="2"/>
  <c r="W311" i="2"/>
  <c r="E311" i="2"/>
  <c r="K311" i="2"/>
  <c r="AL311" i="2"/>
  <c r="Y311" i="2"/>
  <c r="X311" i="2"/>
  <c r="V311" i="2"/>
  <c r="H311" i="2"/>
  <c r="G311" i="2"/>
  <c r="AK311" i="2"/>
  <c r="AJ311" i="2"/>
  <c r="F303" i="2"/>
  <c r="AG303" i="2"/>
  <c r="W303" i="2"/>
  <c r="E303" i="2"/>
  <c r="AL303" i="2"/>
  <c r="K303" i="2"/>
  <c r="Y303" i="2"/>
  <c r="X303" i="2"/>
  <c r="V303" i="2"/>
  <c r="H303" i="2"/>
  <c r="G303" i="2"/>
  <c r="AJ303" i="2"/>
  <c r="AK303" i="2"/>
  <c r="F291" i="2"/>
  <c r="AG291" i="2"/>
  <c r="W291" i="2"/>
  <c r="E291" i="2"/>
  <c r="AL291" i="2"/>
  <c r="K291" i="2"/>
  <c r="Y291" i="2"/>
  <c r="X291" i="2"/>
  <c r="V291" i="2"/>
  <c r="G291" i="2"/>
  <c r="H291" i="2"/>
  <c r="AK291" i="2"/>
  <c r="AJ291" i="2"/>
  <c r="F283" i="2"/>
  <c r="AG283" i="2"/>
  <c r="W283" i="2"/>
  <c r="E283" i="2"/>
  <c r="G283" i="2"/>
  <c r="AL283" i="2"/>
  <c r="H283" i="2"/>
  <c r="K283" i="2"/>
  <c r="Y283" i="2"/>
  <c r="X283" i="2"/>
  <c r="V283" i="2"/>
  <c r="AJ283" i="2"/>
  <c r="AK283" i="2"/>
  <c r="F275" i="2"/>
  <c r="AG275" i="2"/>
  <c r="W275" i="2"/>
  <c r="E275" i="2"/>
  <c r="G275" i="2"/>
  <c r="AL275" i="2"/>
  <c r="H275" i="2"/>
  <c r="K275" i="2"/>
  <c r="Y275" i="2"/>
  <c r="X275" i="2"/>
  <c r="V275" i="2"/>
  <c r="AJ275" i="2"/>
  <c r="AK275" i="2"/>
  <c r="F267" i="2"/>
  <c r="AG267" i="2"/>
  <c r="W267" i="2"/>
  <c r="E267" i="2"/>
  <c r="G267" i="2"/>
  <c r="AL267" i="2"/>
  <c r="H267" i="2"/>
  <c r="K267" i="2"/>
  <c r="Y267" i="2"/>
  <c r="X267" i="2"/>
  <c r="V267" i="2"/>
  <c r="AK267" i="2"/>
  <c r="AJ267" i="2"/>
  <c r="F259" i="2"/>
  <c r="AG259" i="2"/>
  <c r="W259" i="2"/>
  <c r="E259" i="2"/>
  <c r="G259" i="2"/>
  <c r="AL259" i="2"/>
  <c r="H259" i="2"/>
  <c r="K259" i="2"/>
  <c r="Y259" i="2"/>
  <c r="X259" i="2"/>
  <c r="V259" i="2"/>
  <c r="AJ259" i="2"/>
  <c r="AK259" i="2"/>
  <c r="F251" i="2"/>
  <c r="AG251" i="2"/>
  <c r="W251" i="2"/>
  <c r="E251" i="2"/>
  <c r="G251" i="2"/>
  <c r="AL251" i="2"/>
  <c r="H251" i="2"/>
  <c r="K251" i="2"/>
  <c r="Y251" i="2"/>
  <c r="X251" i="2"/>
  <c r="V251" i="2"/>
  <c r="AK251" i="2"/>
  <c r="AJ251" i="2"/>
  <c r="F243" i="2"/>
  <c r="AG243" i="2"/>
  <c r="W243" i="2"/>
  <c r="E243" i="2"/>
  <c r="G243" i="2"/>
  <c r="AL243" i="2"/>
  <c r="H243" i="2"/>
  <c r="K243" i="2"/>
  <c r="Y243" i="2"/>
  <c r="X243" i="2"/>
  <c r="V243" i="2"/>
  <c r="AJ243" i="2"/>
  <c r="AK243" i="2"/>
  <c r="F235" i="2"/>
  <c r="AG235" i="2"/>
  <c r="W235" i="2"/>
  <c r="E235" i="2"/>
  <c r="G235" i="2"/>
  <c r="H235" i="2"/>
  <c r="AL235" i="2"/>
  <c r="K235" i="2"/>
  <c r="Y235" i="2"/>
  <c r="X235" i="2"/>
  <c r="V235" i="2"/>
  <c r="AJ235" i="2"/>
  <c r="AK235" i="2"/>
  <c r="F227" i="2"/>
  <c r="AG227" i="2"/>
  <c r="W227" i="2"/>
  <c r="E227" i="2"/>
  <c r="G227" i="2"/>
  <c r="AL227" i="2"/>
  <c r="H227" i="2"/>
  <c r="K227" i="2"/>
  <c r="Y227" i="2"/>
  <c r="X227" i="2"/>
  <c r="V227" i="2"/>
  <c r="AK227" i="2"/>
  <c r="AJ227" i="2"/>
  <c r="F219" i="2"/>
  <c r="AG219" i="2"/>
  <c r="W219" i="2"/>
  <c r="E219" i="2"/>
  <c r="G219" i="2"/>
  <c r="H219" i="2"/>
  <c r="K219" i="2"/>
  <c r="Y219" i="2"/>
  <c r="AL219" i="2"/>
  <c r="X219" i="2"/>
  <c r="V219" i="2"/>
  <c r="AJ219" i="2"/>
  <c r="AK219" i="2"/>
  <c r="F211" i="2"/>
  <c r="AG211" i="2"/>
  <c r="E211" i="2"/>
  <c r="W211" i="2"/>
  <c r="G211" i="2"/>
  <c r="AL211" i="2"/>
  <c r="H211" i="2"/>
  <c r="K211" i="2"/>
  <c r="Y211" i="2"/>
  <c r="X211" i="2"/>
  <c r="V211" i="2"/>
  <c r="AJ211" i="2"/>
  <c r="AK211" i="2"/>
  <c r="F203" i="2"/>
  <c r="AG203" i="2"/>
  <c r="E203" i="2"/>
  <c r="W203" i="2"/>
  <c r="G203" i="2"/>
  <c r="H203" i="2"/>
  <c r="AL203" i="2"/>
  <c r="K203" i="2"/>
  <c r="Y203" i="2"/>
  <c r="X203" i="2"/>
  <c r="V203" i="2"/>
  <c r="AJ203" i="2"/>
  <c r="AK203" i="2"/>
  <c r="F191" i="2"/>
  <c r="AG191" i="2"/>
  <c r="E191" i="2"/>
  <c r="W191" i="2"/>
  <c r="AL191" i="2"/>
  <c r="K191" i="2"/>
  <c r="Y191" i="2"/>
  <c r="X191" i="2"/>
  <c r="V191" i="2"/>
  <c r="G191" i="2"/>
  <c r="H191" i="2"/>
  <c r="AJ191" i="2"/>
  <c r="AK191" i="2"/>
  <c r="F183" i="2"/>
  <c r="AG183" i="2"/>
  <c r="E183" i="2"/>
  <c r="W183" i="2"/>
  <c r="AL183" i="2"/>
  <c r="K183" i="2"/>
  <c r="Y183" i="2"/>
  <c r="X183" i="2"/>
  <c r="V183" i="2"/>
  <c r="G183" i="2"/>
  <c r="H183" i="2"/>
  <c r="AJ183" i="2"/>
  <c r="AK183" i="2"/>
  <c r="F175" i="2"/>
  <c r="AG175" i="2"/>
  <c r="E175" i="2"/>
  <c r="W175" i="2"/>
  <c r="AL175" i="2"/>
  <c r="K175" i="2"/>
  <c r="Y175" i="2"/>
  <c r="X175" i="2"/>
  <c r="V175" i="2"/>
  <c r="H175" i="2"/>
  <c r="G175" i="2"/>
  <c r="AJ175" i="2"/>
  <c r="AK175" i="2"/>
  <c r="F167" i="2"/>
  <c r="AG167" i="2"/>
  <c r="E167" i="2"/>
  <c r="W167" i="2"/>
  <c r="AL167" i="2"/>
  <c r="K167" i="2"/>
  <c r="Y167" i="2"/>
  <c r="X167" i="2"/>
  <c r="V167" i="2"/>
  <c r="H167" i="2"/>
  <c r="G167" i="2"/>
  <c r="AK167" i="2"/>
  <c r="AJ167" i="2"/>
  <c r="F159" i="2"/>
  <c r="AG159" i="2"/>
  <c r="E159" i="2"/>
  <c r="W159" i="2"/>
  <c r="AL159" i="2"/>
  <c r="H159" i="2"/>
  <c r="K159" i="2"/>
  <c r="G159" i="2"/>
  <c r="Y159" i="2"/>
  <c r="X159" i="2"/>
  <c r="V159" i="2"/>
  <c r="AJ159" i="2"/>
  <c r="AK159" i="2"/>
  <c r="F151" i="2"/>
  <c r="AG151" i="2"/>
  <c r="E151" i="2"/>
  <c r="W151" i="2"/>
  <c r="H151" i="2"/>
  <c r="AL151" i="2"/>
  <c r="G151" i="2"/>
  <c r="K151" i="2"/>
  <c r="Y151" i="2"/>
  <c r="X151" i="2"/>
  <c r="V151" i="2"/>
  <c r="AJ151" i="2"/>
  <c r="AK151" i="2"/>
  <c r="F143" i="2"/>
  <c r="AG143" i="2"/>
  <c r="E143" i="2"/>
  <c r="W143" i="2"/>
  <c r="AL143" i="2"/>
  <c r="H143" i="2"/>
  <c r="K143" i="2"/>
  <c r="G143" i="2"/>
  <c r="Y143" i="2"/>
  <c r="X143" i="2"/>
  <c r="V143" i="2"/>
  <c r="AK143" i="2"/>
  <c r="AJ143" i="2"/>
  <c r="F135" i="2"/>
  <c r="AG135" i="2"/>
  <c r="E135" i="2"/>
  <c r="W135" i="2"/>
  <c r="H135" i="2"/>
  <c r="AL135" i="2"/>
  <c r="G135" i="2"/>
  <c r="K135" i="2"/>
  <c r="Y135" i="2"/>
  <c r="X135" i="2"/>
  <c r="V135" i="2"/>
  <c r="AJ135" i="2"/>
  <c r="AK135" i="2"/>
  <c r="F127" i="2"/>
  <c r="AG127" i="2"/>
  <c r="E127" i="2"/>
  <c r="W127" i="2"/>
  <c r="AL127" i="2"/>
  <c r="H127" i="2"/>
  <c r="K127" i="2"/>
  <c r="G127" i="2"/>
  <c r="Y127" i="2"/>
  <c r="X127" i="2"/>
  <c r="V127" i="2"/>
  <c r="AJ127" i="2"/>
  <c r="AK127" i="2"/>
  <c r="F119" i="2"/>
  <c r="AG119" i="2"/>
  <c r="E119" i="2"/>
  <c r="W119" i="2"/>
  <c r="H119" i="2"/>
  <c r="AL119" i="2"/>
  <c r="G119" i="2"/>
  <c r="K119" i="2"/>
  <c r="Y119" i="2"/>
  <c r="X119" i="2"/>
  <c r="V119" i="2"/>
  <c r="AK119" i="2"/>
  <c r="AJ119" i="2"/>
  <c r="F111" i="2"/>
  <c r="AG111" i="2"/>
  <c r="E111" i="2"/>
  <c r="W111" i="2"/>
  <c r="AL111" i="2"/>
  <c r="H111" i="2"/>
  <c r="K111" i="2"/>
  <c r="G111" i="2"/>
  <c r="Y111" i="2"/>
  <c r="X111" i="2"/>
  <c r="V111" i="2"/>
  <c r="AJ111" i="2"/>
  <c r="AK111" i="2"/>
  <c r="F103" i="2"/>
  <c r="AG103" i="2"/>
  <c r="E103" i="2"/>
  <c r="W103" i="2"/>
  <c r="H103" i="2"/>
  <c r="AL103" i="2"/>
  <c r="K103" i="2"/>
  <c r="Y103" i="2"/>
  <c r="X103" i="2"/>
  <c r="V103" i="2"/>
  <c r="G103" i="2"/>
  <c r="AJ103" i="2"/>
  <c r="AK103" i="2"/>
  <c r="F95" i="2"/>
  <c r="AG95" i="2"/>
  <c r="E95" i="2"/>
  <c r="W95" i="2"/>
  <c r="AL95" i="2"/>
  <c r="H95" i="2"/>
  <c r="K95" i="2"/>
  <c r="Y95" i="2"/>
  <c r="X95" i="2"/>
  <c r="V95" i="2"/>
  <c r="G95" i="2"/>
  <c r="AJ95" i="2"/>
  <c r="AK95" i="2"/>
  <c r="F87" i="2"/>
  <c r="AG87" i="2"/>
  <c r="E87" i="2"/>
  <c r="W87" i="2"/>
  <c r="H87" i="2"/>
  <c r="AL87" i="2"/>
  <c r="K87" i="2"/>
  <c r="Y87" i="2"/>
  <c r="X87" i="2"/>
  <c r="V87" i="2"/>
  <c r="G87" i="2"/>
  <c r="AJ87" i="2"/>
  <c r="AK87" i="2"/>
  <c r="F79" i="2"/>
  <c r="AG79" i="2"/>
  <c r="E79" i="2"/>
  <c r="W79" i="2"/>
  <c r="AL79" i="2"/>
  <c r="H79" i="2"/>
  <c r="K79" i="2"/>
  <c r="Y79" i="2"/>
  <c r="X79" i="2"/>
  <c r="V79" i="2"/>
  <c r="G79" i="2"/>
  <c r="AJ79" i="2"/>
  <c r="AK79" i="2"/>
  <c r="F71" i="2"/>
  <c r="AG71" i="2"/>
  <c r="E71" i="2"/>
  <c r="W71" i="2"/>
  <c r="AL71" i="2"/>
  <c r="K71" i="2"/>
  <c r="Y71" i="2"/>
  <c r="X71" i="2"/>
  <c r="V71" i="2"/>
  <c r="H71" i="2"/>
  <c r="G71" i="2"/>
  <c r="AJ71" i="2"/>
  <c r="AK71" i="2"/>
  <c r="F63" i="2"/>
  <c r="AG63" i="2"/>
  <c r="E63" i="2"/>
  <c r="W63" i="2"/>
  <c r="AL63" i="2"/>
  <c r="K63" i="2"/>
  <c r="Y63" i="2"/>
  <c r="X63" i="2"/>
  <c r="V63" i="2"/>
  <c r="H63" i="2"/>
  <c r="G63" i="2"/>
  <c r="AJ63" i="2"/>
  <c r="AK63" i="2"/>
  <c r="F55" i="2"/>
  <c r="AG55" i="2"/>
  <c r="E55" i="2"/>
  <c r="W55" i="2"/>
  <c r="AL55" i="2"/>
  <c r="K55" i="2"/>
  <c r="Y55" i="2"/>
  <c r="X55" i="2"/>
  <c r="V55" i="2"/>
  <c r="H55" i="2"/>
  <c r="G55" i="2"/>
  <c r="AJ55" i="2"/>
  <c r="AK55" i="2"/>
  <c r="F51" i="2"/>
  <c r="AG51" i="2"/>
  <c r="E51" i="2"/>
  <c r="W51" i="2"/>
  <c r="AL51" i="2"/>
  <c r="K51" i="2"/>
  <c r="Y51" i="2"/>
  <c r="X51" i="2"/>
  <c r="V51" i="2"/>
  <c r="H51" i="2"/>
  <c r="G51" i="2"/>
  <c r="AJ51" i="2"/>
  <c r="AK51" i="2"/>
  <c r="F43" i="2"/>
  <c r="AG43" i="2"/>
  <c r="E43" i="2"/>
  <c r="W43" i="2"/>
  <c r="G43" i="2"/>
  <c r="AL43" i="2"/>
  <c r="H43" i="2"/>
  <c r="K43" i="2"/>
  <c r="Y43" i="2"/>
  <c r="X43" i="2"/>
  <c r="V43" i="2"/>
  <c r="AJ43" i="2"/>
  <c r="AK43" i="2"/>
  <c r="F39" i="2"/>
  <c r="AG39" i="2"/>
  <c r="E39" i="2"/>
  <c r="W39" i="2"/>
  <c r="G39" i="2"/>
  <c r="AL39" i="2"/>
  <c r="K39" i="2"/>
  <c r="H39" i="2"/>
  <c r="Y39" i="2"/>
  <c r="X39" i="2"/>
  <c r="V39" i="2"/>
  <c r="AJ39" i="2"/>
  <c r="AK39" i="2"/>
  <c r="F35" i="2"/>
  <c r="AG35" i="2"/>
  <c r="E35" i="2"/>
  <c r="W35" i="2"/>
  <c r="AL35" i="2"/>
  <c r="G35" i="2"/>
  <c r="H35" i="2"/>
  <c r="K35" i="2"/>
  <c r="Y35" i="2"/>
  <c r="X35" i="2"/>
  <c r="V35" i="2"/>
  <c r="AJ35" i="2"/>
  <c r="AK35" i="2"/>
  <c r="F31" i="2"/>
  <c r="AG31" i="2"/>
  <c r="E31" i="2"/>
  <c r="W31" i="2"/>
  <c r="AL31" i="2"/>
  <c r="G31" i="2"/>
  <c r="K31" i="2"/>
  <c r="Y31" i="2"/>
  <c r="H31" i="2"/>
  <c r="X31" i="2"/>
  <c r="V31" i="2"/>
  <c r="AJ31" i="2"/>
  <c r="AK31" i="2"/>
  <c r="F27" i="2"/>
  <c r="AG27" i="2"/>
  <c r="E27" i="2"/>
  <c r="W27" i="2"/>
  <c r="G27" i="2"/>
  <c r="H27" i="2"/>
  <c r="K27" i="2"/>
  <c r="Y27" i="2"/>
  <c r="X27" i="2"/>
  <c r="AL27" i="2"/>
  <c r="V27" i="2"/>
  <c r="AJ27" i="2"/>
  <c r="AK27" i="2"/>
  <c r="F23" i="2"/>
  <c r="AG23" i="2"/>
  <c r="E23" i="2"/>
  <c r="W23" i="2"/>
  <c r="G23" i="2"/>
  <c r="AL23" i="2"/>
  <c r="K23" i="2"/>
  <c r="Y23" i="2"/>
  <c r="X23" i="2"/>
  <c r="H23" i="2"/>
  <c r="V23" i="2"/>
  <c r="AJ23" i="2"/>
  <c r="AK23" i="2"/>
  <c r="F19" i="2"/>
  <c r="AG19" i="2"/>
  <c r="E19" i="2"/>
  <c r="W19" i="2"/>
  <c r="AL19" i="2"/>
  <c r="G19" i="2"/>
  <c r="H19" i="2"/>
  <c r="K19" i="2"/>
  <c r="Y19" i="2"/>
  <c r="X19" i="2"/>
  <c r="V19" i="2"/>
  <c r="AJ19" i="2"/>
  <c r="AK19" i="2"/>
  <c r="F406" i="2"/>
  <c r="W406" i="2"/>
  <c r="G406" i="2"/>
  <c r="H406" i="2"/>
  <c r="AG406" i="2"/>
  <c r="AL406" i="2"/>
  <c r="E406" i="2"/>
  <c r="X406" i="2"/>
  <c r="V406" i="2"/>
  <c r="K406" i="2"/>
  <c r="Y406" i="2"/>
  <c r="AJ406" i="2"/>
  <c r="AK406" i="2"/>
  <c r="F394" i="2"/>
  <c r="W394" i="2"/>
  <c r="AL394" i="2"/>
  <c r="G394" i="2"/>
  <c r="H394" i="2"/>
  <c r="AG394" i="2"/>
  <c r="K394" i="2"/>
  <c r="E394" i="2"/>
  <c r="X394" i="2"/>
  <c r="V394" i="2"/>
  <c r="Y394" i="2"/>
  <c r="AJ394" i="2"/>
  <c r="AK394" i="2"/>
  <c r="F382" i="2"/>
  <c r="W382" i="2"/>
  <c r="AG382" i="2"/>
  <c r="G382" i="2"/>
  <c r="H382" i="2"/>
  <c r="AL382" i="2"/>
  <c r="E382" i="2"/>
  <c r="X382" i="2"/>
  <c r="K382" i="2"/>
  <c r="V382" i="2"/>
  <c r="Y382" i="2"/>
  <c r="AJ382" i="2"/>
  <c r="AK382" i="2"/>
  <c r="F374" i="2"/>
  <c r="W374" i="2"/>
  <c r="G374" i="2"/>
  <c r="H374" i="2"/>
  <c r="AG374" i="2"/>
  <c r="AL374" i="2"/>
  <c r="E374" i="2"/>
  <c r="X374" i="2"/>
  <c r="V374" i="2"/>
  <c r="K374" i="2"/>
  <c r="Y374" i="2"/>
  <c r="AJ374" i="2"/>
  <c r="AK374" i="2"/>
  <c r="F366" i="2"/>
  <c r="W366" i="2"/>
  <c r="AG366" i="2"/>
  <c r="G366" i="2"/>
  <c r="H366" i="2"/>
  <c r="AL366" i="2"/>
  <c r="E366" i="2"/>
  <c r="K366" i="2"/>
  <c r="X366" i="2"/>
  <c r="V366" i="2"/>
  <c r="Y366" i="2"/>
  <c r="AJ366" i="2"/>
  <c r="AK366" i="2"/>
  <c r="F362" i="2"/>
  <c r="W362" i="2"/>
  <c r="AL362" i="2"/>
  <c r="G362" i="2"/>
  <c r="H362" i="2"/>
  <c r="K362" i="2"/>
  <c r="AG362" i="2"/>
  <c r="X362" i="2"/>
  <c r="V362" i="2"/>
  <c r="E362" i="2"/>
  <c r="Y362" i="2"/>
  <c r="AJ362" i="2"/>
  <c r="AK362" i="2"/>
  <c r="F358" i="2"/>
  <c r="W358" i="2"/>
  <c r="G358" i="2"/>
  <c r="H358" i="2"/>
  <c r="AG358" i="2"/>
  <c r="AL358" i="2"/>
  <c r="E358" i="2"/>
  <c r="X358" i="2"/>
  <c r="V358" i="2"/>
  <c r="K358" i="2"/>
  <c r="Y358" i="2"/>
  <c r="AJ358" i="2"/>
  <c r="AK358" i="2"/>
  <c r="F354" i="2"/>
  <c r="W354" i="2"/>
  <c r="AL354" i="2"/>
  <c r="G354" i="2"/>
  <c r="AG354" i="2"/>
  <c r="H354" i="2"/>
  <c r="E354" i="2"/>
  <c r="K354" i="2"/>
  <c r="X354" i="2"/>
  <c r="V354" i="2"/>
  <c r="Y354" i="2"/>
  <c r="AJ354" i="2"/>
  <c r="AK354" i="2"/>
  <c r="F350" i="2"/>
  <c r="W350" i="2"/>
  <c r="AG350" i="2"/>
  <c r="G350" i="2"/>
  <c r="H350" i="2"/>
  <c r="AL350" i="2"/>
  <c r="E350" i="2"/>
  <c r="X350" i="2"/>
  <c r="V350" i="2"/>
  <c r="K350" i="2"/>
  <c r="Y350" i="2"/>
  <c r="AJ350" i="2"/>
  <c r="AK350" i="2"/>
  <c r="F346" i="2"/>
  <c r="W346" i="2"/>
  <c r="AL346" i="2"/>
  <c r="G346" i="2"/>
  <c r="H346" i="2"/>
  <c r="AG346" i="2"/>
  <c r="K346" i="2"/>
  <c r="X346" i="2"/>
  <c r="E346" i="2"/>
  <c r="V346" i="2"/>
  <c r="Y346" i="2"/>
  <c r="AJ346" i="2"/>
  <c r="AK346" i="2"/>
  <c r="F342" i="2"/>
  <c r="W342" i="2"/>
  <c r="G342" i="2"/>
  <c r="H342" i="2"/>
  <c r="AG342" i="2"/>
  <c r="AL342" i="2"/>
  <c r="E342" i="2"/>
  <c r="X342" i="2"/>
  <c r="K342" i="2"/>
  <c r="V342" i="2"/>
  <c r="Y342" i="2"/>
  <c r="AJ342" i="2"/>
  <c r="AK342" i="2"/>
  <c r="F338" i="2"/>
  <c r="W338" i="2"/>
  <c r="AG338" i="2"/>
  <c r="AL338" i="2"/>
  <c r="G338" i="2"/>
  <c r="H338" i="2"/>
  <c r="E338" i="2"/>
  <c r="K338" i="2"/>
  <c r="X338" i="2"/>
  <c r="V338" i="2"/>
  <c r="Y338" i="2"/>
  <c r="AJ338" i="2"/>
  <c r="AK338" i="2"/>
  <c r="F334" i="2"/>
  <c r="W334" i="2"/>
  <c r="G334" i="2"/>
  <c r="AG334" i="2"/>
  <c r="H334" i="2"/>
  <c r="AL334" i="2"/>
  <c r="E334" i="2"/>
  <c r="K334" i="2"/>
  <c r="X334" i="2"/>
  <c r="V334" i="2"/>
  <c r="Y334" i="2"/>
  <c r="AJ334" i="2"/>
  <c r="AK334" i="2"/>
  <c r="F330" i="2"/>
  <c r="W330" i="2"/>
  <c r="AG330" i="2"/>
  <c r="AL330" i="2"/>
  <c r="G330" i="2"/>
  <c r="H330" i="2"/>
  <c r="K330" i="2"/>
  <c r="E330" i="2"/>
  <c r="X330" i="2"/>
  <c r="V330" i="2"/>
  <c r="Y330" i="2"/>
  <c r="AJ330" i="2"/>
  <c r="AK330" i="2"/>
  <c r="F326" i="2"/>
  <c r="W326" i="2"/>
  <c r="AG326" i="2"/>
  <c r="G326" i="2"/>
  <c r="H326" i="2"/>
  <c r="AL326" i="2"/>
  <c r="E326" i="2"/>
  <c r="X326" i="2"/>
  <c r="V326" i="2"/>
  <c r="K326" i="2"/>
  <c r="Y326" i="2"/>
  <c r="AJ326" i="2"/>
  <c r="AK326" i="2"/>
  <c r="F322" i="2"/>
  <c r="W322" i="2"/>
  <c r="AG322" i="2"/>
  <c r="AL322" i="2"/>
  <c r="G322" i="2"/>
  <c r="H322" i="2"/>
  <c r="E322" i="2"/>
  <c r="K322" i="2"/>
  <c r="X322" i="2"/>
  <c r="V322" i="2"/>
  <c r="Y322" i="2"/>
  <c r="AJ322" i="2"/>
  <c r="AK322" i="2"/>
  <c r="F318" i="2"/>
  <c r="W318" i="2"/>
  <c r="G318" i="2"/>
  <c r="H318" i="2"/>
  <c r="AL318" i="2"/>
  <c r="AG318" i="2"/>
  <c r="E318" i="2"/>
  <c r="X318" i="2"/>
  <c r="V318" i="2"/>
  <c r="K318" i="2"/>
  <c r="Y318" i="2"/>
  <c r="AJ318" i="2"/>
  <c r="AK318" i="2"/>
  <c r="F314" i="2"/>
  <c r="W314" i="2"/>
  <c r="AG314" i="2"/>
  <c r="AL314" i="2"/>
  <c r="K314" i="2"/>
  <c r="X314" i="2"/>
  <c r="V314" i="2"/>
  <c r="E314" i="2"/>
  <c r="Y314" i="2"/>
  <c r="G314" i="2"/>
  <c r="H314" i="2"/>
  <c r="AJ314" i="2"/>
  <c r="AK314" i="2"/>
  <c r="F310" i="2"/>
  <c r="W310" i="2"/>
  <c r="AG310" i="2"/>
  <c r="AL310" i="2"/>
  <c r="E310" i="2"/>
  <c r="X310" i="2"/>
  <c r="K310" i="2"/>
  <c r="V310" i="2"/>
  <c r="Y310" i="2"/>
  <c r="H310" i="2"/>
  <c r="G310" i="2"/>
  <c r="AJ310" i="2"/>
  <c r="AK310" i="2"/>
  <c r="F306" i="2"/>
  <c r="W306" i="2"/>
  <c r="AG306" i="2"/>
  <c r="AL306" i="2"/>
  <c r="E306" i="2"/>
  <c r="K306" i="2"/>
  <c r="X306" i="2"/>
  <c r="V306" i="2"/>
  <c r="Y306" i="2"/>
  <c r="H306" i="2"/>
  <c r="G306" i="2"/>
  <c r="AJ306" i="2"/>
  <c r="AK306" i="2"/>
  <c r="F302" i="2"/>
  <c r="W302" i="2"/>
  <c r="AG302" i="2"/>
  <c r="AL302" i="2"/>
  <c r="E302" i="2"/>
  <c r="K302" i="2"/>
  <c r="X302" i="2"/>
  <c r="V302" i="2"/>
  <c r="Y302" i="2"/>
  <c r="H302" i="2"/>
  <c r="G302" i="2"/>
  <c r="AJ302" i="2"/>
  <c r="AK302" i="2"/>
  <c r="F298" i="2"/>
  <c r="W298" i="2"/>
  <c r="AG298" i="2"/>
  <c r="AL298" i="2"/>
  <c r="K298" i="2"/>
  <c r="X298" i="2"/>
  <c r="E298" i="2"/>
  <c r="V298" i="2"/>
  <c r="Y298" i="2"/>
  <c r="G298" i="2"/>
  <c r="H298" i="2"/>
  <c r="AJ298" i="2"/>
  <c r="AK298" i="2"/>
  <c r="F294" i="2"/>
  <c r="W294" i="2"/>
  <c r="AG294" i="2"/>
  <c r="AL294" i="2"/>
  <c r="E294" i="2"/>
  <c r="X294" i="2"/>
  <c r="K294" i="2"/>
  <c r="V294" i="2"/>
  <c r="Y294" i="2"/>
  <c r="H294" i="2"/>
  <c r="G294" i="2"/>
  <c r="AJ294" i="2"/>
  <c r="AK294" i="2"/>
  <c r="F290" i="2"/>
  <c r="W290" i="2"/>
  <c r="AG290" i="2"/>
  <c r="AL290" i="2"/>
  <c r="E290" i="2"/>
  <c r="K290" i="2"/>
  <c r="X290" i="2"/>
  <c r="V290" i="2"/>
  <c r="Y290" i="2"/>
  <c r="G290" i="2"/>
  <c r="H290" i="2"/>
  <c r="AJ290" i="2"/>
  <c r="AK290" i="2"/>
  <c r="F286" i="2"/>
  <c r="W286" i="2"/>
  <c r="H286" i="2"/>
  <c r="AL286" i="2"/>
  <c r="E286" i="2"/>
  <c r="G286" i="2"/>
  <c r="X286" i="2"/>
  <c r="AG286" i="2"/>
  <c r="K286" i="2"/>
  <c r="V286" i="2"/>
  <c r="Y286" i="2"/>
  <c r="AJ286" i="2"/>
  <c r="AK286" i="2"/>
  <c r="F282" i="2"/>
  <c r="W282" i="2"/>
  <c r="AG282" i="2"/>
  <c r="AL282" i="2"/>
  <c r="H282" i="2"/>
  <c r="G282" i="2"/>
  <c r="K282" i="2"/>
  <c r="X282" i="2"/>
  <c r="E282" i="2"/>
  <c r="V282" i="2"/>
  <c r="Y282" i="2"/>
  <c r="AJ282" i="2"/>
  <c r="AK282" i="2"/>
  <c r="F278" i="2"/>
  <c r="W278" i="2"/>
  <c r="H278" i="2"/>
  <c r="AG278" i="2"/>
  <c r="AL278" i="2"/>
  <c r="G278" i="2"/>
  <c r="E278" i="2"/>
  <c r="X278" i="2"/>
  <c r="V278" i="2"/>
  <c r="K278" i="2"/>
  <c r="Y278" i="2"/>
  <c r="AJ278" i="2"/>
  <c r="AK278" i="2"/>
  <c r="F274" i="2"/>
  <c r="W274" i="2"/>
  <c r="AG274" i="2"/>
  <c r="AL274" i="2"/>
  <c r="H274" i="2"/>
  <c r="E274" i="2"/>
  <c r="K274" i="2"/>
  <c r="X274" i="2"/>
  <c r="G274" i="2"/>
  <c r="V274" i="2"/>
  <c r="Y274" i="2"/>
  <c r="AJ274" i="2"/>
  <c r="AK274" i="2"/>
  <c r="F270" i="2"/>
  <c r="W270" i="2"/>
  <c r="H270" i="2"/>
  <c r="AG270" i="2"/>
  <c r="AL270" i="2"/>
  <c r="E270" i="2"/>
  <c r="G270" i="2"/>
  <c r="K270" i="2"/>
  <c r="X270" i="2"/>
  <c r="V270" i="2"/>
  <c r="Y270" i="2"/>
  <c r="AJ270" i="2"/>
  <c r="AK270" i="2"/>
  <c r="F266" i="2"/>
  <c r="W266" i="2"/>
  <c r="AG266" i="2"/>
  <c r="AL266" i="2"/>
  <c r="H266" i="2"/>
  <c r="G266" i="2"/>
  <c r="K266" i="2"/>
  <c r="E266" i="2"/>
  <c r="X266" i="2"/>
  <c r="V266" i="2"/>
  <c r="Y266" i="2"/>
  <c r="AJ266" i="2"/>
  <c r="AK266" i="2"/>
  <c r="F262" i="2"/>
  <c r="W262" i="2"/>
  <c r="AG262" i="2"/>
  <c r="H262" i="2"/>
  <c r="AL262" i="2"/>
  <c r="G262" i="2"/>
  <c r="E262" i="2"/>
  <c r="X262" i="2"/>
  <c r="V262" i="2"/>
  <c r="K262" i="2"/>
  <c r="Y262" i="2"/>
  <c r="AJ262" i="2"/>
  <c r="AK262" i="2"/>
  <c r="F258" i="2"/>
  <c r="W258" i="2"/>
  <c r="AG258" i="2"/>
  <c r="AL258" i="2"/>
  <c r="H258" i="2"/>
  <c r="E258" i="2"/>
  <c r="K258" i="2"/>
  <c r="G258" i="2"/>
  <c r="X258" i="2"/>
  <c r="V258" i="2"/>
  <c r="Y258" i="2"/>
  <c r="AJ258" i="2"/>
  <c r="AK258" i="2"/>
  <c r="F254" i="2"/>
  <c r="W254" i="2"/>
  <c r="H254" i="2"/>
  <c r="AL254" i="2"/>
  <c r="E254" i="2"/>
  <c r="AG254" i="2"/>
  <c r="G254" i="2"/>
  <c r="X254" i="2"/>
  <c r="V254" i="2"/>
  <c r="K254" i="2"/>
  <c r="Y254" i="2"/>
  <c r="AJ254" i="2"/>
  <c r="AK254" i="2"/>
  <c r="F250" i="2"/>
  <c r="W250" i="2"/>
  <c r="AG250" i="2"/>
  <c r="AL250" i="2"/>
  <c r="H250" i="2"/>
  <c r="G250" i="2"/>
  <c r="K250" i="2"/>
  <c r="X250" i="2"/>
  <c r="E250" i="2"/>
  <c r="V250" i="2"/>
  <c r="Y250" i="2"/>
  <c r="AJ250" i="2"/>
  <c r="AK250" i="2"/>
  <c r="F246" i="2"/>
  <c r="W246" i="2"/>
  <c r="H246" i="2"/>
  <c r="AG246" i="2"/>
  <c r="AL246" i="2"/>
  <c r="G246" i="2"/>
  <c r="E246" i="2"/>
  <c r="X246" i="2"/>
  <c r="V246" i="2"/>
  <c r="K246" i="2"/>
  <c r="Y246" i="2"/>
  <c r="AJ246" i="2"/>
  <c r="AK246" i="2"/>
  <c r="F242" i="2"/>
  <c r="W242" i="2"/>
  <c r="AG242" i="2"/>
  <c r="AL242" i="2"/>
  <c r="H242" i="2"/>
  <c r="E242" i="2"/>
  <c r="K242" i="2"/>
  <c r="X242" i="2"/>
  <c r="V242" i="2"/>
  <c r="G242" i="2"/>
  <c r="Y242" i="2"/>
  <c r="AJ242" i="2"/>
  <c r="AK242" i="2"/>
  <c r="F238" i="2"/>
  <c r="W238" i="2"/>
  <c r="AL238" i="2"/>
  <c r="H238" i="2"/>
  <c r="AG238" i="2"/>
  <c r="E238" i="2"/>
  <c r="G238" i="2"/>
  <c r="K238" i="2"/>
  <c r="X238" i="2"/>
  <c r="V238" i="2"/>
  <c r="Y238" i="2"/>
  <c r="AJ238" i="2"/>
  <c r="AK238" i="2"/>
  <c r="F234" i="2"/>
  <c r="W234" i="2"/>
  <c r="AG234" i="2"/>
  <c r="AL234" i="2"/>
  <c r="H234" i="2"/>
  <c r="G234" i="2"/>
  <c r="K234" i="2"/>
  <c r="X234" i="2"/>
  <c r="V234" i="2"/>
  <c r="E234" i="2"/>
  <c r="Y234" i="2"/>
  <c r="AJ234" i="2"/>
  <c r="AK234" i="2"/>
  <c r="F230" i="2"/>
  <c r="W230" i="2"/>
  <c r="AL230" i="2"/>
  <c r="AG230" i="2"/>
  <c r="H230" i="2"/>
  <c r="G230" i="2"/>
  <c r="E230" i="2"/>
  <c r="X230" i="2"/>
  <c r="V230" i="2"/>
  <c r="K230" i="2"/>
  <c r="Y230" i="2"/>
  <c r="AJ230" i="2"/>
  <c r="AK230" i="2"/>
  <c r="F226" i="2"/>
  <c r="W226" i="2"/>
  <c r="AG226" i="2"/>
  <c r="AL226" i="2"/>
  <c r="H226" i="2"/>
  <c r="E226" i="2"/>
  <c r="K226" i="2"/>
  <c r="X226" i="2"/>
  <c r="G226" i="2"/>
  <c r="V226" i="2"/>
  <c r="Y226" i="2"/>
  <c r="AJ226" i="2"/>
  <c r="AK226" i="2"/>
  <c r="F222" i="2"/>
  <c r="W222" i="2"/>
  <c r="AL222" i="2"/>
  <c r="H222" i="2"/>
  <c r="E222" i="2"/>
  <c r="AG222" i="2"/>
  <c r="G222" i="2"/>
  <c r="X222" i="2"/>
  <c r="V222" i="2"/>
  <c r="K222" i="2"/>
  <c r="Y222" i="2"/>
  <c r="AJ222" i="2"/>
  <c r="AK222" i="2"/>
  <c r="F218" i="2"/>
  <c r="W218" i="2"/>
  <c r="AG218" i="2"/>
  <c r="AL218" i="2"/>
  <c r="H218" i="2"/>
  <c r="G218" i="2"/>
  <c r="K218" i="2"/>
  <c r="X218" i="2"/>
  <c r="E218" i="2"/>
  <c r="V218" i="2"/>
  <c r="Y218" i="2"/>
  <c r="AJ218" i="2"/>
  <c r="AK218" i="2"/>
  <c r="F214" i="2"/>
  <c r="W214" i="2"/>
  <c r="AL214" i="2"/>
  <c r="H214" i="2"/>
  <c r="E214" i="2"/>
  <c r="AG214" i="2"/>
  <c r="G214" i="2"/>
  <c r="X214" i="2"/>
  <c r="V214" i="2"/>
  <c r="K214" i="2"/>
  <c r="Y214" i="2"/>
  <c r="AJ214" i="2"/>
  <c r="AK214" i="2"/>
  <c r="F210" i="2"/>
  <c r="W210" i="2"/>
  <c r="AG210" i="2"/>
  <c r="AL210" i="2"/>
  <c r="H210" i="2"/>
  <c r="K210" i="2"/>
  <c r="E210" i="2"/>
  <c r="X210" i="2"/>
  <c r="G210" i="2"/>
  <c r="V210" i="2"/>
  <c r="Y210" i="2"/>
  <c r="AJ210" i="2"/>
  <c r="AK210" i="2"/>
  <c r="F206" i="2"/>
  <c r="W206" i="2"/>
  <c r="AL206" i="2"/>
  <c r="H206" i="2"/>
  <c r="AG206" i="2"/>
  <c r="E206" i="2"/>
  <c r="G206" i="2"/>
  <c r="K206" i="2"/>
  <c r="X206" i="2"/>
  <c r="V206" i="2"/>
  <c r="Y206" i="2"/>
  <c r="AJ206" i="2"/>
  <c r="AK206" i="2"/>
  <c r="F202" i="2"/>
  <c r="W202" i="2"/>
  <c r="AG202" i="2"/>
  <c r="AL202" i="2"/>
  <c r="H202" i="2"/>
  <c r="E202" i="2"/>
  <c r="G202" i="2"/>
  <c r="K202" i="2"/>
  <c r="X202" i="2"/>
  <c r="V202" i="2"/>
  <c r="Y202" i="2"/>
  <c r="AJ202" i="2"/>
  <c r="AK202" i="2"/>
  <c r="F198" i="2"/>
  <c r="W198" i="2"/>
  <c r="AL198" i="2"/>
  <c r="AG198" i="2"/>
  <c r="H198" i="2"/>
  <c r="E198" i="2"/>
  <c r="G198" i="2"/>
  <c r="X198" i="2"/>
  <c r="K198" i="2"/>
  <c r="V198" i="2"/>
  <c r="Y198" i="2"/>
  <c r="AJ198" i="2"/>
  <c r="AK198" i="2"/>
  <c r="F194" i="2"/>
  <c r="W194" i="2"/>
  <c r="AG194" i="2"/>
  <c r="AL194" i="2"/>
  <c r="E194" i="2"/>
  <c r="K194" i="2"/>
  <c r="X194" i="2"/>
  <c r="V194" i="2"/>
  <c r="Y194" i="2"/>
  <c r="G194" i="2"/>
  <c r="H194" i="2"/>
  <c r="AJ194" i="2"/>
  <c r="AK194" i="2"/>
  <c r="F190" i="2"/>
  <c r="W190" i="2"/>
  <c r="AL190" i="2"/>
  <c r="E190" i="2"/>
  <c r="AG190" i="2"/>
  <c r="X190" i="2"/>
  <c r="V190" i="2"/>
  <c r="K190" i="2"/>
  <c r="Y190" i="2"/>
  <c r="G190" i="2"/>
  <c r="H190" i="2"/>
  <c r="AJ190" i="2"/>
  <c r="AK190" i="2"/>
  <c r="F186" i="2"/>
  <c r="W186" i="2"/>
  <c r="AG186" i="2"/>
  <c r="AL186" i="2"/>
  <c r="K186" i="2"/>
  <c r="E186" i="2"/>
  <c r="X186" i="2"/>
  <c r="V186" i="2"/>
  <c r="Y186" i="2"/>
  <c r="H186" i="2"/>
  <c r="G186" i="2"/>
  <c r="AJ186" i="2"/>
  <c r="AK186" i="2"/>
  <c r="F182" i="2"/>
  <c r="W182" i="2"/>
  <c r="AL182" i="2"/>
  <c r="E182" i="2"/>
  <c r="AG182" i="2"/>
  <c r="X182" i="2"/>
  <c r="V182" i="2"/>
  <c r="K182" i="2"/>
  <c r="Y182" i="2"/>
  <c r="G182" i="2"/>
  <c r="H182" i="2"/>
  <c r="AJ182" i="2"/>
  <c r="AK182" i="2"/>
  <c r="F178" i="2"/>
  <c r="W178" i="2"/>
  <c r="AG178" i="2"/>
  <c r="AL178" i="2"/>
  <c r="K178" i="2"/>
  <c r="E178" i="2"/>
  <c r="X178" i="2"/>
  <c r="V178" i="2"/>
  <c r="Y178" i="2"/>
  <c r="H178" i="2"/>
  <c r="G178" i="2"/>
  <c r="AJ178" i="2"/>
  <c r="AK178" i="2"/>
  <c r="F174" i="2"/>
  <c r="W174" i="2"/>
  <c r="AL174" i="2"/>
  <c r="AG174" i="2"/>
  <c r="E174" i="2"/>
  <c r="K174" i="2"/>
  <c r="X174" i="2"/>
  <c r="V174" i="2"/>
  <c r="Y174" i="2"/>
  <c r="H174" i="2"/>
  <c r="G174" i="2"/>
  <c r="AJ174" i="2"/>
  <c r="AK174" i="2"/>
  <c r="F170" i="2"/>
  <c r="W170" i="2"/>
  <c r="AG170" i="2"/>
  <c r="AL170" i="2"/>
  <c r="E170" i="2"/>
  <c r="K170" i="2"/>
  <c r="X170" i="2"/>
  <c r="V170" i="2"/>
  <c r="Y170" i="2"/>
  <c r="H170" i="2"/>
  <c r="G170" i="2"/>
  <c r="AJ170" i="2"/>
  <c r="AK170" i="2"/>
  <c r="F166" i="2"/>
  <c r="W166" i="2"/>
  <c r="AL166" i="2"/>
  <c r="AG166" i="2"/>
  <c r="E166" i="2"/>
  <c r="X166" i="2"/>
  <c r="V166" i="2"/>
  <c r="K166" i="2"/>
  <c r="Y166" i="2"/>
  <c r="G166" i="2"/>
  <c r="H166" i="2"/>
  <c r="AJ166" i="2"/>
  <c r="AK166" i="2"/>
  <c r="F162" i="2"/>
  <c r="W162" i="2"/>
  <c r="AG162" i="2"/>
  <c r="AL162" i="2"/>
  <c r="G162" i="2"/>
  <c r="E162" i="2"/>
  <c r="K162" i="2"/>
  <c r="H162" i="2"/>
  <c r="X162" i="2"/>
  <c r="V162" i="2"/>
  <c r="Y162" i="2"/>
  <c r="AJ162" i="2"/>
  <c r="AK162" i="2"/>
  <c r="F158" i="2"/>
  <c r="W158" i="2"/>
  <c r="AL158" i="2"/>
  <c r="E158" i="2"/>
  <c r="G158" i="2"/>
  <c r="H158" i="2"/>
  <c r="AG158" i="2"/>
  <c r="X158" i="2"/>
  <c r="V158" i="2"/>
  <c r="K158" i="2"/>
  <c r="Y158" i="2"/>
  <c r="AJ158" i="2"/>
  <c r="AK158" i="2"/>
  <c r="F154" i="2"/>
  <c r="W154" i="2"/>
  <c r="AG154" i="2"/>
  <c r="AL154" i="2"/>
  <c r="G154" i="2"/>
  <c r="K154" i="2"/>
  <c r="H154" i="2"/>
  <c r="X154" i="2"/>
  <c r="V154" i="2"/>
  <c r="E154" i="2"/>
  <c r="Y154" i="2"/>
  <c r="AJ154" i="2"/>
  <c r="AK154" i="2"/>
  <c r="F150" i="2"/>
  <c r="W150" i="2"/>
  <c r="AL150" i="2"/>
  <c r="E150" i="2"/>
  <c r="AG150" i="2"/>
  <c r="G150" i="2"/>
  <c r="H150" i="2"/>
  <c r="X150" i="2"/>
  <c r="K150" i="2"/>
  <c r="V150" i="2"/>
  <c r="Y150" i="2"/>
  <c r="AJ150" i="2"/>
  <c r="AK150" i="2"/>
  <c r="F146" i="2"/>
  <c r="W146" i="2"/>
  <c r="AG146" i="2"/>
  <c r="AL146" i="2"/>
  <c r="G146" i="2"/>
  <c r="K146" i="2"/>
  <c r="E146" i="2"/>
  <c r="H146" i="2"/>
  <c r="X146" i="2"/>
  <c r="V146" i="2"/>
  <c r="Y146" i="2"/>
  <c r="AJ146" i="2"/>
  <c r="AK146" i="2"/>
  <c r="F142" i="2"/>
  <c r="W142" i="2"/>
  <c r="AL142" i="2"/>
  <c r="AG142" i="2"/>
  <c r="E142" i="2"/>
  <c r="G142" i="2"/>
  <c r="H142" i="2"/>
  <c r="K142" i="2"/>
  <c r="X142" i="2"/>
  <c r="V142" i="2"/>
  <c r="Y142" i="2"/>
  <c r="AJ142" i="2"/>
  <c r="AK142" i="2"/>
  <c r="F138" i="2"/>
  <c r="W138" i="2"/>
  <c r="AG138" i="2"/>
  <c r="AL138" i="2"/>
  <c r="G138" i="2"/>
  <c r="E138" i="2"/>
  <c r="K138" i="2"/>
  <c r="H138" i="2"/>
  <c r="X138" i="2"/>
  <c r="V138" i="2"/>
  <c r="Y138" i="2"/>
  <c r="AJ138" i="2"/>
  <c r="AK138" i="2"/>
  <c r="F134" i="2"/>
  <c r="W134" i="2"/>
  <c r="AL134" i="2"/>
  <c r="AG134" i="2"/>
  <c r="E134" i="2"/>
  <c r="G134" i="2"/>
  <c r="H134" i="2"/>
  <c r="X134" i="2"/>
  <c r="V134" i="2"/>
  <c r="K134" i="2"/>
  <c r="Y134" i="2"/>
  <c r="AJ134" i="2"/>
  <c r="AK134" i="2"/>
  <c r="F130" i="2"/>
  <c r="W130" i="2"/>
  <c r="AG130" i="2"/>
  <c r="AL130" i="2"/>
  <c r="G130" i="2"/>
  <c r="E130" i="2"/>
  <c r="K130" i="2"/>
  <c r="H130" i="2"/>
  <c r="X130" i="2"/>
  <c r="V130" i="2"/>
  <c r="Y130" i="2"/>
  <c r="AJ130" i="2"/>
  <c r="AK130" i="2"/>
  <c r="F126" i="2"/>
  <c r="W126" i="2"/>
  <c r="AL126" i="2"/>
  <c r="E126" i="2"/>
  <c r="G126" i="2"/>
  <c r="H126" i="2"/>
  <c r="AG126" i="2"/>
  <c r="X126" i="2"/>
  <c r="V126" i="2"/>
  <c r="K126" i="2"/>
  <c r="Y126" i="2"/>
  <c r="AJ126" i="2"/>
  <c r="AK126" i="2"/>
  <c r="F122" i="2"/>
  <c r="W122" i="2"/>
  <c r="AG122" i="2"/>
  <c r="AL122" i="2"/>
  <c r="G122" i="2"/>
  <c r="K122" i="2"/>
  <c r="H122" i="2"/>
  <c r="X122" i="2"/>
  <c r="V122" i="2"/>
  <c r="E122" i="2"/>
  <c r="Y122" i="2"/>
  <c r="AJ122" i="2"/>
  <c r="AK122" i="2"/>
  <c r="F118" i="2"/>
  <c r="W118" i="2"/>
  <c r="AL118" i="2"/>
  <c r="E118" i="2"/>
  <c r="AG118" i="2"/>
  <c r="G118" i="2"/>
  <c r="H118" i="2"/>
  <c r="X118" i="2"/>
  <c r="K118" i="2"/>
  <c r="V118" i="2"/>
  <c r="Y118" i="2"/>
  <c r="AJ118" i="2"/>
  <c r="AK118" i="2"/>
  <c r="F114" i="2"/>
  <c r="W114" i="2"/>
  <c r="AG114" i="2"/>
  <c r="AL114" i="2"/>
  <c r="G114" i="2"/>
  <c r="K114" i="2"/>
  <c r="E114" i="2"/>
  <c r="H114" i="2"/>
  <c r="X114" i="2"/>
  <c r="V114" i="2"/>
  <c r="Y114" i="2"/>
  <c r="AJ114" i="2"/>
  <c r="AK114" i="2"/>
  <c r="F110" i="2"/>
  <c r="W110" i="2"/>
  <c r="AL110" i="2"/>
  <c r="AG110" i="2"/>
  <c r="E110" i="2"/>
  <c r="G110" i="2"/>
  <c r="H110" i="2"/>
  <c r="K110" i="2"/>
  <c r="X110" i="2"/>
  <c r="V110" i="2"/>
  <c r="Y110" i="2"/>
  <c r="AJ110" i="2"/>
  <c r="AK110" i="2"/>
  <c r="F106" i="2"/>
  <c r="W106" i="2"/>
  <c r="AG106" i="2"/>
  <c r="AL106" i="2"/>
  <c r="G106" i="2"/>
  <c r="E106" i="2"/>
  <c r="K106" i="2"/>
  <c r="H106" i="2"/>
  <c r="X106" i="2"/>
  <c r="V106" i="2"/>
  <c r="Y106" i="2"/>
  <c r="AJ106" i="2"/>
  <c r="AK106" i="2"/>
  <c r="F102" i="2"/>
  <c r="W102" i="2"/>
  <c r="AL102" i="2"/>
  <c r="AG102" i="2"/>
  <c r="G102" i="2"/>
  <c r="E102" i="2"/>
  <c r="H102" i="2"/>
  <c r="X102" i="2"/>
  <c r="V102" i="2"/>
  <c r="K102" i="2"/>
  <c r="Y102" i="2"/>
  <c r="AJ102" i="2"/>
  <c r="AK102" i="2"/>
  <c r="F98" i="2"/>
  <c r="W98" i="2"/>
  <c r="AG98" i="2"/>
  <c r="AL98" i="2"/>
  <c r="G98" i="2"/>
  <c r="E98" i="2"/>
  <c r="K98" i="2"/>
  <c r="H98" i="2"/>
  <c r="X98" i="2"/>
  <c r="V98" i="2"/>
  <c r="Y98" i="2"/>
  <c r="AJ98" i="2"/>
  <c r="AK98" i="2"/>
  <c r="F94" i="2"/>
  <c r="W94" i="2"/>
  <c r="AL94" i="2"/>
  <c r="G94" i="2"/>
  <c r="E94" i="2"/>
  <c r="H94" i="2"/>
  <c r="AG94" i="2"/>
  <c r="X94" i="2"/>
  <c r="K94" i="2"/>
  <c r="V94" i="2"/>
  <c r="Y94" i="2"/>
  <c r="AJ94" i="2"/>
  <c r="AK94" i="2"/>
  <c r="F90" i="2"/>
  <c r="W90" i="2"/>
  <c r="AG90" i="2"/>
  <c r="AL90" i="2"/>
  <c r="G90" i="2"/>
  <c r="K90" i="2"/>
  <c r="H90" i="2"/>
  <c r="X90" i="2"/>
  <c r="V90" i="2"/>
  <c r="E90" i="2"/>
  <c r="Y90" i="2"/>
  <c r="AJ90" i="2"/>
  <c r="AK90" i="2"/>
  <c r="F86" i="2"/>
  <c r="W86" i="2"/>
  <c r="AL86" i="2"/>
  <c r="G86" i="2"/>
  <c r="E86" i="2"/>
  <c r="AG86" i="2"/>
  <c r="H86" i="2"/>
  <c r="X86" i="2"/>
  <c r="K86" i="2"/>
  <c r="V86" i="2"/>
  <c r="Y86" i="2"/>
  <c r="AJ86" i="2"/>
  <c r="AK86" i="2"/>
  <c r="F82" i="2"/>
  <c r="W82" i="2"/>
  <c r="AG82" i="2"/>
  <c r="AL82" i="2"/>
  <c r="G82" i="2"/>
  <c r="K82" i="2"/>
  <c r="E82" i="2"/>
  <c r="H82" i="2"/>
  <c r="X82" i="2"/>
  <c r="V82" i="2"/>
  <c r="Y82" i="2"/>
  <c r="AJ82" i="2"/>
  <c r="AK82" i="2"/>
  <c r="F78" i="2"/>
  <c r="W78" i="2"/>
  <c r="AL78" i="2"/>
  <c r="G78" i="2"/>
  <c r="AG78" i="2"/>
  <c r="E78" i="2"/>
  <c r="H78" i="2"/>
  <c r="K78" i="2"/>
  <c r="X78" i="2"/>
  <c r="V78" i="2"/>
  <c r="Y78" i="2"/>
  <c r="AJ78" i="2"/>
  <c r="AK78" i="2"/>
  <c r="F74" i="2"/>
  <c r="W74" i="2"/>
  <c r="AG74" i="2"/>
  <c r="AL74" i="2"/>
  <c r="G74" i="2"/>
  <c r="E74" i="2"/>
  <c r="K74" i="2"/>
  <c r="H74" i="2"/>
  <c r="X74" i="2"/>
  <c r="V74" i="2"/>
  <c r="Y74" i="2"/>
  <c r="AJ74" i="2"/>
  <c r="AK74" i="2"/>
  <c r="F70" i="2"/>
  <c r="W70" i="2"/>
  <c r="AL70" i="2"/>
  <c r="AG70" i="2"/>
  <c r="E70" i="2"/>
  <c r="X70" i="2"/>
  <c r="V70" i="2"/>
  <c r="K70" i="2"/>
  <c r="Y70" i="2"/>
  <c r="G70" i="2"/>
  <c r="H70" i="2"/>
  <c r="AJ70" i="2"/>
  <c r="AK70" i="2"/>
  <c r="F66" i="2"/>
  <c r="W66" i="2"/>
  <c r="AG66" i="2"/>
  <c r="AL66" i="2"/>
  <c r="E66" i="2"/>
  <c r="K66" i="2"/>
  <c r="X66" i="2"/>
  <c r="V66" i="2"/>
  <c r="Y66" i="2"/>
  <c r="H66" i="2"/>
  <c r="G66" i="2"/>
  <c r="AJ66" i="2"/>
  <c r="AK66" i="2"/>
  <c r="F62" i="2"/>
  <c r="W62" i="2"/>
  <c r="AL62" i="2"/>
  <c r="E62" i="2"/>
  <c r="AG62" i="2"/>
  <c r="X62" i="2"/>
  <c r="V62" i="2"/>
  <c r="K62" i="2"/>
  <c r="Y62" i="2"/>
  <c r="G62" i="2"/>
  <c r="H62" i="2"/>
  <c r="AJ62" i="2"/>
  <c r="AK62" i="2"/>
  <c r="F58" i="2"/>
  <c r="W58" i="2"/>
  <c r="AG58" i="2"/>
  <c r="AL58" i="2"/>
  <c r="K58" i="2"/>
  <c r="E58" i="2"/>
  <c r="X58" i="2"/>
  <c r="V58" i="2"/>
  <c r="Y58" i="2"/>
  <c r="H58" i="2"/>
  <c r="G58" i="2"/>
  <c r="AJ58" i="2"/>
  <c r="AK58" i="2"/>
  <c r="F54" i="2"/>
  <c r="W54" i="2"/>
  <c r="AL54" i="2"/>
  <c r="E54" i="2"/>
  <c r="AG54" i="2"/>
  <c r="X54" i="2"/>
  <c r="V54" i="2"/>
  <c r="K54" i="2"/>
  <c r="Y54" i="2"/>
  <c r="G54" i="2"/>
  <c r="H54" i="2"/>
  <c r="AJ54" i="2"/>
  <c r="AK54" i="2"/>
  <c r="F50" i="2"/>
  <c r="W50" i="2"/>
  <c r="AG50" i="2"/>
  <c r="AL50" i="2"/>
  <c r="K50" i="2"/>
  <c r="E50" i="2"/>
  <c r="X50" i="2"/>
  <c r="V50" i="2"/>
  <c r="Y50" i="2"/>
  <c r="G50" i="2"/>
  <c r="H50" i="2"/>
  <c r="AJ50" i="2"/>
  <c r="AK50" i="2"/>
  <c r="F46" i="2"/>
  <c r="W46" i="2"/>
  <c r="AL46" i="2"/>
  <c r="AG46" i="2"/>
  <c r="E46" i="2"/>
  <c r="K46" i="2"/>
  <c r="X46" i="2"/>
  <c r="V46" i="2"/>
  <c r="Y46" i="2"/>
  <c r="G46" i="2"/>
  <c r="H46" i="2"/>
  <c r="AJ46" i="2"/>
  <c r="AK46" i="2"/>
  <c r="F42" i="2"/>
  <c r="W42" i="2"/>
  <c r="AG42" i="2"/>
  <c r="AL42" i="2"/>
  <c r="G42" i="2"/>
  <c r="H42" i="2"/>
  <c r="E42" i="2"/>
  <c r="K42" i="2"/>
  <c r="X42" i="2"/>
  <c r="V42" i="2"/>
  <c r="Y42" i="2"/>
  <c r="AJ42" i="2"/>
  <c r="AK42" i="2"/>
  <c r="F38" i="2"/>
  <c r="W38" i="2"/>
  <c r="AL38" i="2"/>
  <c r="AG38" i="2"/>
  <c r="G38" i="2"/>
  <c r="E38" i="2"/>
  <c r="H38" i="2"/>
  <c r="X38" i="2"/>
  <c r="K38" i="2"/>
  <c r="V38" i="2"/>
  <c r="Y38" i="2"/>
  <c r="AJ38" i="2"/>
  <c r="AK38" i="2"/>
  <c r="F34" i="2"/>
  <c r="W34" i="2"/>
  <c r="AG34" i="2"/>
  <c r="AL34" i="2"/>
  <c r="G34" i="2"/>
  <c r="H34" i="2"/>
  <c r="E34" i="2"/>
  <c r="K34" i="2"/>
  <c r="X34" i="2"/>
  <c r="V34" i="2"/>
  <c r="Y34" i="2"/>
  <c r="AJ34" i="2"/>
  <c r="AK34" i="2"/>
  <c r="F30" i="2"/>
  <c r="W30" i="2"/>
  <c r="AL30" i="2"/>
  <c r="G30" i="2"/>
  <c r="E30" i="2"/>
  <c r="H30" i="2"/>
  <c r="X30" i="2"/>
  <c r="V30" i="2"/>
  <c r="K30" i="2"/>
  <c r="AG30" i="2"/>
  <c r="Y30" i="2"/>
  <c r="AJ30" i="2"/>
  <c r="AK30" i="2"/>
  <c r="F26" i="2"/>
  <c r="W26" i="2"/>
  <c r="AG26" i="2"/>
  <c r="AL26" i="2"/>
  <c r="G26" i="2"/>
  <c r="H26" i="2"/>
  <c r="K26" i="2"/>
  <c r="X26" i="2"/>
  <c r="V26" i="2"/>
  <c r="E26" i="2"/>
  <c r="Y26" i="2"/>
  <c r="AJ26" i="2"/>
  <c r="AK26" i="2"/>
  <c r="F22" i="2"/>
  <c r="W22" i="2"/>
  <c r="AL22" i="2"/>
  <c r="G22" i="2"/>
  <c r="E22" i="2"/>
  <c r="H22" i="2"/>
  <c r="AG22" i="2"/>
  <c r="X22" i="2"/>
  <c r="K22" i="2"/>
  <c r="V22" i="2"/>
  <c r="Y22" i="2"/>
  <c r="AJ22" i="2"/>
  <c r="AK22" i="2"/>
  <c r="F18" i="2"/>
  <c r="W18" i="2"/>
  <c r="AG18" i="2"/>
  <c r="AL18" i="2"/>
  <c r="G18" i="2"/>
  <c r="H18" i="2"/>
  <c r="K18" i="2"/>
  <c r="E18" i="2"/>
  <c r="X18" i="2"/>
  <c r="V18" i="2"/>
  <c r="Y18" i="2"/>
  <c r="AJ18" i="2"/>
  <c r="AK18" i="2"/>
  <c r="F14" i="2"/>
  <c r="W14" i="2"/>
  <c r="AL14" i="2"/>
  <c r="G14" i="2"/>
  <c r="AG14" i="2"/>
  <c r="E14" i="2"/>
  <c r="H14" i="2"/>
  <c r="K14" i="2"/>
  <c r="X14" i="2"/>
  <c r="V14" i="2"/>
  <c r="Y14" i="2"/>
  <c r="AJ14" i="2"/>
  <c r="AK14" i="2"/>
  <c r="F408" i="2"/>
  <c r="AL408" i="2"/>
  <c r="AG408" i="2"/>
  <c r="W408" i="2"/>
  <c r="K408" i="2"/>
  <c r="E408" i="2"/>
  <c r="G408" i="2"/>
  <c r="H408" i="2"/>
  <c r="V408" i="2"/>
  <c r="Y408" i="2"/>
  <c r="X408" i="2"/>
  <c r="AK408" i="2"/>
  <c r="AJ408" i="2"/>
  <c r="F400" i="2"/>
  <c r="AL400" i="2"/>
  <c r="AG400" i="2"/>
  <c r="W400" i="2"/>
  <c r="K400" i="2"/>
  <c r="E400" i="2"/>
  <c r="G400" i="2"/>
  <c r="H400" i="2"/>
  <c r="V400" i="2"/>
  <c r="Y400" i="2"/>
  <c r="X400" i="2"/>
  <c r="AK400" i="2"/>
  <c r="AJ400" i="2"/>
  <c r="F392" i="2"/>
  <c r="AL392" i="2"/>
  <c r="AG392" i="2"/>
  <c r="W392" i="2"/>
  <c r="K392" i="2"/>
  <c r="E392" i="2"/>
  <c r="G392" i="2"/>
  <c r="H392" i="2"/>
  <c r="V392" i="2"/>
  <c r="X392" i="2"/>
  <c r="Y392" i="2"/>
  <c r="AK392" i="2"/>
  <c r="AJ392" i="2"/>
  <c r="F384" i="2"/>
  <c r="AL384" i="2"/>
  <c r="AG384" i="2"/>
  <c r="W384" i="2"/>
  <c r="K384" i="2"/>
  <c r="E384" i="2"/>
  <c r="G384" i="2"/>
  <c r="H384" i="2"/>
  <c r="V384" i="2"/>
  <c r="Y384" i="2"/>
  <c r="X384" i="2"/>
  <c r="AK384" i="2"/>
  <c r="AJ384" i="2"/>
  <c r="F376" i="2"/>
  <c r="AL376" i="2"/>
  <c r="AG376" i="2"/>
  <c r="W376" i="2"/>
  <c r="K376" i="2"/>
  <c r="E376" i="2"/>
  <c r="G376" i="2"/>
  <c r="H376" i="2"/>
  <c r="V376" i="2"/>
  <c r="Y376" i="2"/>
  <c r="X376" i="2"/>
  <c r="AK376" i="2"/>
  <c r="AJ376" i="2"/>
  <c r="F368" i="2"/>
  <c r="AL368" i="2"/>
  <c r="AG368" i="2"/>
  <c r="W368" i="2"/>
  <c r="K368" i="2"/>
  <c r="E368" i="2"/>
  <c r="G368" i="2"/>
  <c r="H368" i="2"/>
  <c r="V368" i="2"/>
  <c r="X368" i="2"/>
  <c r="Y368" i="2"/>
  <c r="AK368" i="2"/>
  <c r="AJ368" i="2"/>
  <c r="F360" i="2"/>
  <c r="AL360" i="2"/>
  <c r="AG360" i="2"/>
  <c r="W360" i="2"/>
  <c r="K360" i="2"/>
  <c r="E360" i="2"/>
  <c r="G360" i="2"/>
  <c r="H360" i="2"/>
  <c r="V360" i="2"/>
  <c r="Y360" i="2"/>
  <c r="X360" i="2"/>
  <c r="AK360" i="2"/>
  <c r="AJ360" i="2"/>
  <c r="F352" i="2"/>
  <c r="AL352" i="2"/>
  <c r="AG352" i="2"/>
  <c r="W352" i="2"/>
  <c r="K352" i="2"/>
  <c r="E352" i="2"/>
  <c r="G352" i="2"/>
  <c r="H352" i="2"/>
  <c r="V352" i="2"/>
  <c r="X352" i="2"/>
  <c r="Y352" i="2"/>
  <c r="AK352" i="2"/>
  <c r="AJ352" i="2"/>
  <c r="F344" i="2"/>
  <c r="AL344" i="2"/>
  <c r="AG344" i="2"/>
  <c r="W344" i="2"/>
  <c r="K344" i="2"/>
  <c r="E344" i="2"/>
  <c r="G344" i="2"/>
  <c r="H344" i="2"/>
  <c r="V344" i="2"/>
  <c r="X344" i="2"/>
  <c r="Y344" i="2"/>
  <c r="AK344" i="2"/>
  <c r="AJ344" i="2"/>
  <c r="F336" i="2"/>
  <c r="AG336" i="2"/>
  <c r="AL336" i="2"/>
  <c r="W336" i="2"/>
  <c r="K336" i="2"/>
  <c r="E336" i="2"/>
  <c r="G336" i="2"/>
  <c r="H336" i="2"/>
  <c r="V336" i="2"/>
  <c r="Y336" i="2"/>
  <c r="X336" i="2"/>
  <c r="AK336" i="2"/>
  <c r="AJ336" i="2"/>
  <c r="F328" i="2"/>
  <c r="AG328" i="2"/>
  <c r="AL328" i="2"/>
  <c r="W328" i="2"/>
  <c r="K328" i="2"/>
  <c r="E328" i="2"/>
  <c r="G328" i="2"/>
  <c r="H328" i="2"/>
  <c r="V328" i="2"/>
  <c r="Y328" i="2"/>
  <c r="X328" i="2"/>
  <c r="AK328" i="2"/>
  <c r="AJ328" i="2"/>
  <c r="F320" i="2"/>
  <c r="AG320" i="2"/>
  <c r="AL320" i="2"/>
  <c r="W320" i="2"/>
  <c r="K320" i="2"/>
  <c r="E320" i="2"/>
  <c r="G320" i="2"/>
  <c r="H320" i="2"/>
  <c r="V320" i="2"/>
  <c r="X320" i="2"/>
  <c r="Y320" i="2"/>
  <c r="AK320" i="2"/>
  <c r="AJ320" i="2"/>
  <c r="F312" i="2"/>
  <c r="AG312" i="2"/>
  <c r="AL312" i="2"/>
  <c r="W312" i="2"/>
  <c r="K312" i="2"/>
  <c r="E312" i="2"/>
  <c r="G312" i="2"/>
  <c r="V312" i="2"/>
  <c r="X312" i="2"/>
  <c r="Y312" i="2"/>
  <c r="H312" i="2"/>
  <c r="AK312" i="2"/>
  <c r="AJ312" i="2"/>
  <c r="F304" i="2"/>
  <c r="AG304" i="2"/>
  <c r="AL304" i="2"/>
  <c r="W304" i="2"/>
  <c r="G304" i="2"/>
  <c r="K304" i="2"/>
  <c r="E304" i="2"/>
  <c r="V304" i="2"/>
  <c r="Y304" i="2"/>
  <c r="X304" i="2"/>
  <c r="H304" i="2"/>
  <c r="AK304" i="2"/>
  <c r="AJ304" i="2"/>
  <c r="F296" i="2"/>
  <c r="AG296" i="2"/>
  <c r="AL296" i="2"/>
  <c r="W296" i="2"/>
  <c r="K296" i="2"/>
  <c r="E296" i="2"/>
  <c r="G296" i="2"/>
  <c r="V296" i="2"/>
  <c r="Y296" i="2"/>
  <c r="X296" i="2"/>
  <c r="H296" i="2"/>
  <c r="AK296" i="2"/>
  <c r="AJ296" i="2"/>
  <c r="F288" i="2"/>
  <c r="AG288" i="2"/>
  <c r="AL288" i="2"/>
  <c r="W288" i="2"/>
  <c r="G288" i="2"/>
  <c r="K288" i="2"/>
  <c r="E288" i="2"/>
  <c r="V288" i="2"/>
  <c r="X288" i="2"/>
  <c r="Y288" i="2"/>
  <c r="H288" i="2"/>
  <c r="AK288" i="2"/>
  <c r="AJ288" i="2"/>
  <c r="F280" i="2"/>
  <c r="AG280" i="2"/>
  <c r="AL280" i="2"/>
  <c r="W280" i="2"/>
  <c r="K280" i="2"/>
  <c r="E280" i="2"/>
  <c r="G280" i="2"/>
  <c r="H280" i="2"/>
  <c r="V280" i="2"/>
  <c r="Y280" i="2"/>
  <c r="X280" i="2"/>
  <c r="AK280" i="2"/>
  <c r="AJ280" i="2"/>
  <c r="F272" i="2"/>
  <c r="AG272" i="2"/>
  <c r="AL272" i="2"/>
  <c r="W272" i="2"/>
  <c r="K272" i="2"/>
  <c r="E272" i="2"/>
  <c r="G272" i="2"/>
  <c r="H272" i="2"/>
  <c r="V272" i="2"/>
  <c r="Y272" i="2"/>
  <c r="X272" i="2"/>
  <c r="AK272" i="2"/>
  <c r="AJ272" i="2"/>
  <c r="F264" i="2"/>
  <c r="AG264" i="2"/>
  <c r="AL264" i="2"/>
  <c r="W264" i="2"/>
  <c r="K264" i="2"/>
  <c r="E264" i="2"/>
  <c r="G264" i="2"/>
  <c r="H264" i="2"/>
  <c r="V264" i="2"/>
  <c r="Y264" i="2"/>
  <c r="X264" i="2"/>
  <c r="AK264" i="2"/>
  <c r="AJ264" i="2"/>
  <c r="F256" i="2"/>
  <c r="AG256" i="2"/>
  <c r="AL256" i="2"/>
  <c r="W256" i="2"/>
  <c r="K256" i="2"/>
  <c r="E256" i="2"/>
  <c r="G256" i="2"/>
  <c r="H256" i="2"/>
  <c r="V256" i="2"/>
  <c r="X256" i="2"/>
  <c r="Y256" i="2"/>
  <c r="AK256" i="2"/>
  <c r="AJ256" i="2"/>
  <c r="F248" i="2"/>
  <c r="AG248" i="2"/>
  <c r="AL248" i="2"/>
  <c r="W248" i="2"/>
  <c r="K248" i="2"/>
  <c r="E248" i="2"/>
  <c r="G248" i="2"/>
  <c r="H248" i="2"/>
  <c r="V248" i="2"/>
  <c r="Y248" i="2"/>
  <c r="X248" i="2"/>
  <c r="AK248" i="2"/>
  <c r="AJ248" i="2"/>
  <c r="F240" i="2"/>
  <c r="AG240" i="2"/>
  <c r="AL240" i="2"/>
  <c r="W240" i="2"/>
  <c r="K240" i="2"/>
  <c r="E240" i="2"/>
  <c r="G240" i="2"/>
  <c r="H240" i="2"/>
  <c r="V240" i="2"/>
  <c r="Y240" i="2"/>
  <c r="X240" i="2"/>
  <c r="AK240" i="2"/>
  <c r="AJ240" i="2"/>
  <c r="F232" i="2"/>
  <c r="AG232" i="2"/>
  <c r="AL232" i="2"/>
  <c r="W232" i="2"/>
  <c r="K232" i="2"/>
  <c r="E232" i="2"/>
  <c r="G232" i="2"/>
  <c r="H232" i="2"/>
  <c r="V232" i="2"/>
  <c r="X232" i="2"/>
  <c r="Y232" i="2"/>
  <c r="AK232" i="2"/>
  <c r="AJ232" i="2"/>
  <c r="F224" i="2"/>
  <c r="AG224" i="2"/>
  <c r="AL224" i="2"/>
  <c r="W224" i="2"/>
  <c r="K224" i="2"/>
  <c r="E224" i="2"/>
  <c r="G224" i="2"/>
  <c r="H224" i="2"/>
  <c r="V224" i="2"/>
  <c r="X224" i="2"/>
  <c r="Y224" i="2"/>
  <c r="AK224" i="2"/>
  <c r="AJ224" i="2"/>
  <c r="F216" i="2"/>
  <c r="AG216" i="2"/>
  <c r="AL216" i="2"/>
  <c r="E216" i="2"/>
  <c r="W216" i="2"/>
  <c r="K216" i="2"/>
  <c r="G216" i="2"/>
  <c r="H216" i="2"/>
  <c r="V216" i="2"/>
  <c r="Y216" i="2"/>
  <c r="X216" i="2"/>
  <c r="AK216" i="2"/>
  <c r="AJ216" i="2"/>
  <c r="F208" i="2"/>
  <c r="AG208" i="2"/>
  <c r="AL208" i="2"/>
  <c r="E208" i="2"/>
  <c r="W208" i="2"/>
  <c r="K208" i="2"/>
  <c r="G208" i="2"/>
  <c r="H208" i="2"/>
  <c r="V208" i="2"/>
  <c r="Y208" i="2"/>
  <c r="X208" i="2"/>
  <c r="AK208" i="2"/>
  <c r="AJ208" i="2"/>
  <c r="F200" i="2"/>
  <c r="AG200" i="2"/>
  <c r="AL200" i="2"/>
  <c r="E200" i="2"/>
  <c r="W200" i="2"/>
  <c r="K200" i="2"/>
  <c r="G200" i="2"/>
  <c r="H200" i="2"/>
  <c r="V200" i="2"/>
  <c r="X200" i="2"/>
  <c r="Y200" i="2"/>
  <c r="AK200" i="2"/>
  <c r="AJ200" i="2"/>
  <c r="F192" i="2"/>
  <c r="AG192" i="2"/>
  <c r="AL192" i="2"/>
  <c r="E192" i="2"/>
  <c r="W192" i="2"/>
  <c r="K192" i="2"/>
  <c r="H192" i="2"/>
  <c r="V192" i="2"/>
  <c r="Y192" i="2"/>
  <c r="X192" i="2"/>
  <c r="G192" i="2"/>
  <c r="AK192" i="2"/>
  <c r="AJ192" i="2"/>
  <c r="F184" i="2"/>
  <c r="AG184" i="2"/>
  <c r="AL184" i="2"/>
  <c r="E184" i="2"/>
  <c r="W184" i="2"/>
  <c r="K184" i="2"/>
  <c r="H184" i="2"/>
  <c r="V184" i="2"/>
  <c r="X184" i="2"/>
  <c r="Y184" i="2"/>
  <c r="G184" i="2"/>
  <c r="AK184" i="2"/>
  <c r="AJ184" i="2"/>
  <c r="F176" i="2"/>
  <c r="AG176" i="2"/>
  <c r="AL176" i="2"/>
  <c r="E176" i="2"/>
  <c r="W176" i="2"/>
  <c r="K176" i="2"/>
  <c r="H176" i="2"/>
  <c r="V176" i="2"/>
  <c r="X176" i="2"/>
  <c r="Y176" i="2"/>
  <c r="G176" i="2"/>
  <c r="AK176" i="2"/>
  <c r="AJ176" i="2"/>
  <c r="F168" i="2"/>
  <c r="AG168" i="2"/>
  <c r="AL168" i="2"/>
  <c r="E168" i="2"/>
  <c r="W168" i="2"/>
  <c r="K168" i="2"/>
  <c r="H168" i="2"/>
  <c r="V168" i="2"/>
  <c r="Y168" i="2"/>
  <c r="X168" i="2"/>
  <c r="G168" i="2"/>
  <c r="AK168" i="2"/>
  <c r="AJ168" i="2"/>
  <c r="F160" i="2"/>
  <c r="AG160" i="2"/>
  <c r="AL160" i="2"/>
  <c r="E160" i="2"/>
  <c r="W160" i="2"/>
  <c r="G160" i="2"/>
  <c r="K160" i="2"/>
  <c r="H160" i="2"/>
  <c r="V160" i="2"/>
  <c r="Y160" i="2"/>
  <c r="X160" i="2"/>
  <c r="AK160" i="2"/>
  <c r="AJ160" i="2"/>
  <c r="F152" i="2"/>
  <c r="AG152" i="2"/>
  <c r="AL152" i="2"/>
  <c r="E152" i="2"/>
  <c r="W152" i="2"/>
  <c r="G152" i="2"/>
  <c r="K152" i="2"/>
  <c r="H152" i="2"/>
  <c r="V152" i="2"/>
  <c r="X152" i="2"/>
  <c r="Y152" i="2"/>
  <c r="AK152" i="2"/>
  <c r="AJ152" i="2"/>
  <c r="F144" i="2"/>
  <c r="AG144" i="2"/>
  <c r="AL144" i="2"/>
  <c r="E144" i="2"/>
  <c r="W144" i="2"/>
  <c r="G144" i="2"/>
  <c r="K144" i="2"/>
  <c r="H144" i="2"/>
  <c r="V144" i="2"/>
  <c r="X144" i="2"/>
  <c r="Y144" i="2"/>
  <c r="AK144" i="2"/>
  <c r="AJ144" i="2"/>
  <c r="F132" i="2"/>
  <c r="AG132" i="2"/>
  <c r="AL132" i="2"/>
  <c r="E132" i="2"/>
  <c r="W132" i="2"/>
  <c r="G132" i="2"/>
  <c r="K132" i="2"/>
  <c r="H132" i="2"/>
  <c r="V132" i="2"/>
  <c r="X132" i="2"/>
  <c r="Y132" i="2"/>
  <c r="AK132" i="2"/>
  <c r="AJ132" i="2"/>
  <c r="F124" i="2"/>
  <c r="AG124" i="2"/>
  <c r="AL124" i="2"/>
  <c r="E124" i="2"/>
  <c r="W124" i="2"/>
  <c r="G124" i="2"/>
  <c r="K124" i="2"/>
  <c r="H124" i="2"/>
  <c r="V124" i="2"/>
  <c r="Y124" i="2"/>
  <c r="X124" i="2"/>
  <c r="AK124" i="2"/>
  <c r="AJ124" i="2"/>
  <c r="F116" i="2"/>
  <c r="AG116" i="2"/>
  <c r="AL116" i="2"/>
  <c r="E116" i="2"/>
  <c r="W116" i="2"/>
  <c r="G116" i="2"/>
  <c r="K116" i="2"/>
  <c r="H116" i="2"/>
  <c r="V116" i="2"/>
  <c r="Y116" i="2"/>
  <c r="X116" i="2"/>
  <c r="AK116" i="2"/>
  <c r="AJ116" i="2"/>
  <c r="F108" i="2"/>
  <c r="AG108" i="2"/>
  <c r="AL108" i="2"/>
  <c r="E108" i="2"/>
  <c r="W108" i="2"/>
  <c r="G108" i="2"/>
  <c r="K108" i="2"/>
  <c r="H108" i="2"/>
  <c r="V108" i="2"/>
  <c r="Y108" i="2"/>
  <c r="X108" i="2"/>
  <c r="AK108" i="2"/>
  <c r="AJ108" i="2"/>
  <c r="F100" i="2"/>
  <c r="AG100" i="2"/>
  <c r="AL100" i="2"/>
  <c r="E100" i="2"/>
  <c r="W100" i="2"/>
  <c r="K100" i="2"/>
  <c r="H100" i="2"/>
  <c r="V100" i="2"/>
  <c r="X100" i="2"/>
  <c r="Y100" i="2"/>
  <c r="G100" i="2"/>
  <c r="AK100" i="2"/>
  <c r="AJ100" i="2"/>
  <c r="F92" i="2"/>
  <c r="AG92" i="2"/>
  <c r="AL92" i="2"/>
  <c r="E92" i="2"/>
  <c r="W92" i="2"/>
  <c r="K92" i="2"/>
  <c r="H92" i="2"/>
  <c r="V92" i="2"/>
  <c r="Y92" i="2"/>
  <c r="X92" i="2"/>
  <c r="G92" i="2"/>
  <c r="AK92" i="2"/>
  <c r="AJ92" i="2"/>
  <c r="F84" i="2"/>
  <c r="AG84" i="2"/>
  <c r="AL84" i="2"/>
  <c r="E84" i="2"/>
  <c r="W84" i="2"/>
  <c r="K84" i="2"/>
  <c r="H84" i="2"/>
  <c r="V84" i="2"/>
  <c r="Y84" i="2"/>
  <c r="X84" i="2"/>
  <c r="G84" i="2"/>
  <c r="AK84" i="2"/>
  <c r="AJ84" i="2"/>
  <c r="F72" i="2"/>
  <c r="AG72" i="2"/>
  <c r="AL72" i="2"/>
  <c r="E72" i="2"/>
  <c r="W72" i="2"/>
  <c r="K72" i="2"/>
  <c r="V72" i="2"/>
  <c r="Y72" i="2"/>
  <c r="X72" i="2"/>
  <c r="G72" i="2"/>
  <c r="H72" i="2"/>
  <c r="AK72" i="2"/>
  <c r="AJ72" i="2"/>
  <c r="F64" i="2"/>
  <c r="AG64" i="2"/>
  <c r="AL64" i="2"/>
  <c r="E64" i="2"/>
  <c r="W64" i="2"/>
  <c r="K64" i="2"/>
  <c r="V64" i="2"/>
  <c r="Y64" i="2"/>
  <c r="X64" i="2"/>
  <c r="H64" i="2"/>
  <c r="G64" i="2"/>
  <c r="AK64" i="2"/>
  <c r="AJ64" i="2"/>
  <c r="F56" i="2"/>
  <c r="AG56" i="2"/>
  <c r="AL56" i="2"/>
  <c r="E56" i="2"/>
  <c r="W56" i="2"/>
  <c r="K56" i="2"/>
  <c r="V56" i="2"/>
  <c r="X56" i="2"/>
  <c r="Y56" i="2"/>
  <c r="G56" i="2"/>
  <c r="H56" i="2"/>
  <c r="AK56" i="2"/>
  <c r="AJ56" i="2"/>
  <c r="F48" i="2"/>
  <c r="AG48" i="2"/>
  <c r="AL48" i="2"/>
  <c r="E48" i="2"/>
  <c r="W48" i="2"/>
  <c r="K48" i="2"/>
  <c r="V48" i="2"/>
  <c r="Y48" i="2"/>
  <c r="X48" i="2"/>
  <c r="G48" i="2"/>
  <c r="H48" i="2"/>
  <c r="AK48" i="2"/>
  <c r="AJ48" i="2"/>
  <c r="F40" i="2"/>
  <c r="AG40" i="2"/>
  <c r="AL40" i="2"/>
  <c r="E40" i="2"/>
  <c r="W40" i="2"/>
  <c r="K40" i="2"/>
  <c r="G40" i="2"/>
  <c r="H40" i="2"/>
  <c r="V40" i="2"/>
  <c r="Y40" i="2"/>
  <c r="X40" i="2"/>
  <c r="AK40" i="2"/>
  <c r="AJ40" i="2"/>
  <c r="F32" i="2"/>
  <c r="AG32" i="2"/>
  <c r="AL32" i="2"/>
  <c r="E32" i="2"/>
  <c r="W32" i="2"/>
  <c r="K32" i="2"/>
  <c r="G32" i="2"/>
  <c r="H32" i="2"/>
  <c r="V32" i="2"/>
  <c r="X32" i="2"/>
  <c r="Y32" i="2"/>
  <c r="AK32" i="2"/>
  <c r="AJ32" i="2"/>
  <c r="F24" i="2"/>
  <c r="AG24" i="2"/>
  <c r="AL24" i="2"/>
  <c r="E24" i="2"/>
  <c r="W24" i="2"/>
  <c r="K24" i="2"/>
  <c r="G24" i="2"/>
  <c r="H24" i="2"/>
  <c r="V24" i="2"/>
  <c r="X24" i="2"/>
  <c r="Y24" i="2"/>
  <c r="AK24" i="2"/>
  <c r="AJ24" i="2"/>
  <c r="F16" i="2"/>
  <c r="AG16" i="2"/>
  <c r="AL16" i="2"/>
  <c r="E16" i="2"/>
  <c r="W16" i="2"/>
  <c r="K16" i="2"/>
  <c r="G16" i="2"/>
  <c r="H16" i="2"/>
  <c r="V16" i="2"/>
  <c r="Y16" i="2"/>
  <c r="X16" i="2"/>
  <c r="AK16" i="2"/>
  <c r="AJ16" i="2"/>
  <c r="F407" i="2"/>
  <c r="AG407" i="2"/>
  <c r="W407" i="2"/>
  <c r="E407" i="2"/>
  <c r="G407" i="2"/>
  <c r="K407" i="2"/>
  <c r="AL407" i="2"/>
  <c r="H407" i="2"/>
  <c r="Y407" i="2"/>
  <c r="X407" i="2"/>
  <c r="V407" i="2"/>
  <c r="AK407" i="2"/>
  <c r="AJ407" i="2"/>
  <c r="F399" i="2"/>
  <c r="AG399" i="2"/>
  <c r="W399" i="2"/>
  <c r="E399" i="2"/>
  <c r="G399" i="2"/>
  <c r="AL399" i="2"/>
  <c r="K399" i="2"/>
  <c r="H399" i="2"/>
  <c r="Y399" i="2"/>
  <c r="X399" i="2"/>
  <c r="V399" i="2"/>
  <c r="AJ399" i="2"/>
  <c r="AK399" i="2"/>
  <c r="F391" i="2"/>
  <c r="AG391" i="2"/>
  <c r="W391" i="2"/>
  <c r="E391" i="2"/>
  <c r="G391" i="2"/>
  <c r="K391" i="2"/>
  <c r="H391" i="2"/>
  <c r="Y391" i="2"/>
  <c r="X391" i="2"/>
  <c r="AL391" i="2"/>
  <c r="V391" i="2"/>
  <c r="AJ391" i="2"/>
  <c r="AK391" i="2"/>
  <c r="F383" i="2"/>
  <c r="AG383" i="2"/>
  <c r="W383" i="2"/>
  <c r="E383" i="2"/>
  <c r="G383" i="2"/>
  <c r="K383" i="2"/>
  <c r="H383" i="2"/>
  <c r="AL383" i="2"/>
  <c r="Y383" i="2"/>
  <c r="X383" i="2"/>
  <c r="V383" i="2"/>
  <c r="AK383" i="2"/>
  <c r="AJ383" i="2"/>
  <c r="F375" i="2"/>
  <c r="AG375" i="2"/>
  <c r="W375" i="2"/>
  <c r="E375" i="2"/>
  <c r="G375" i="2"/>
  <c r="K375" i="2"/>
  <c r="AL375" i="2"/>
  <c r="H375" i="2"/>
  <c r="Y375" i="2"/>
  <c r="X375" i="2"/>
  <c r="V375" i="2"/>
  <c r="AJ375" i="2"/>
  <c r="AK375" i="2"/>
  <c r="F367" i="2"/>
  <c r="AG367" i="2"/>
  <c r="W367" i="2"/>
  <c r="E367" i="2"/>
  <c r="G367" i="2"/>
  <c r="AL367" i="2"/>
  <c r="K367" i="2"/>
  <c r="H367" i="2"/>
  <c r="Y367" i="2"/>
  <c r="X367" i="2"/>
  <c r="V367" i="2"/>
  <c r="AJ367" i="2"/>
  <c r="AK367" i="2"/>
  <c r="F359" i="2"/>
  <c r="AG359" i="2"/>
  <c r="W359" i="2"/>
  <c r="E359" i="2"/>
  <c r="G359" i="2"/>
  <c r="K359" i="2"/>
  <c r="H359" i="2"/>
  <c r="Y359" i="2"/>
  <c r="AL359" i="2"/>
  <c r="X359" i="2"/>
  <c r="V359" i="2"/>
  <c r="AJ359" i="2"/>
  <c r="AK359" i="2"/>
  <c r="F351" i="2"/>
  <c r="AG351" i="2"/>
  <c r="W351" i="2"/>
  <c r="E351" i="2"/>
  <c r="G351" i="2"/>
  <c r="K351" i="2"/>
  <c r="H351" i="2"/>
  <c r="AL351" i="2"/>
  <c r="Y351" i="2"/>
  <c r="X351" i="2"/>
  <c r="V351" i="2"/>
  <c r="AK351" i="2"/>
  <c r="AJ351" i="2"/>
  <c r="F343" i="2"/>
  <c r="AG343" i="2"/>
  <c r="W343" i="2"/>
  <c r="E343" i="2"/>
  <c r="G343" i="2"/>
  <c r="K343" i="2"/>
  <c r="AL343" i="2"/>
  <c r="H343" i="2"/>
  <c r="Y343" i="2"/>
  <c r="X343" i="2"/>
  <c r="V343" i="2"/>
  <c r="AJ343" i="2"/>
  <c r="AK343" i="2"/>
  <c r="F335" i="2"/>
  <c r="AG335" i="2"/>
  <c r="W335" i="2"/>
  <c r="E335" i="2"/>
  <c r="G335" i="2"/>
  <c r="AL335" i="2"/>
  <c r="K335" i="2"/>
  <c r="H335" i="2"/>
  <c r="Y335" i="2"/>
  <c r="X335" i="2"/>
  <c r="V335" i="2"/>
  <c r="AJ335" i="2"/>
  <c r="AK335" i="2"/>
  <c r="F327" i="2"/>
  <c r="AG327" i="2"/>
  <c r="W327" i="2"/>
  <c r="E327" i="2"/>
  <c r="G327" i="2"/>
  <c r="K327" i="2"/>
  <c r="H327" i="2"/>
  <c r="AL327" i="2"/>
  <c r="Y327" i="2"/>
  <c r="X327" i="2"/>
  <c r="V327" i="2"/>
  <c r="AK327" i="2"/>
  <c r="AJ327" i="2"/>
  <c r="F319" i="2"/>
  <c r="AG319" i="2"/>
  <c r="W319" i="2"/>
  <c r="E319" i="2"/>
  <c r="G319" i="2"/>
  <c r="K319" i="2"/>
  <c r="H319" i="2"/>
  <c r="AL319" i="2"/>
  <c r="Y319" i="2"/>
  <c r="X319" i="2"/>
  <c r="V319" i="2"/>
  <c r="AK319" i="2"/>
  <c r="AJ319" i="2"/>
  <c r="F307" i="2"/>
  <c r="AG307" i="2"/>
  <c r="W307" i="2"/>
  <c r="E307" i="2"/>
  <c r="AL307" i="2"/>
  <c r="K307" i="2"/>
  <c r="Y307" i="2"/>
  <c r="X307" i="2"/>
  <c r="V307" i="2"/>
  <c r="H307" i="2"/>
  <c r="G307" i="2"/>
  <c r="AK307" i="2"/>
  <c r="AJ307" i="2"/>
  <c r="F299" i="2"/>
  <c r="AG299" i="2"/>
  <c r="W299" i="2"/>
  <c r="E299" i="2"/>
  <c r="AL299" i="2"/>
  <c r="K299" i="2"/>
  <c r="Y299" i="2"/>
  <c r="X299" i="2"/>
  <c r="V299" i="2"/>
  <c r="G299" i="2"/>
  <c r="H299" i="2"/>
  <c r="AJ299" i="2"/>
  <c r="AK299" i="2"/>
  <c r="F295" i="2"/>
  <c r="AG295" i="2"/>
  <c r="W295" i="2"/>
  <c r="E295" i="2"/>
  <c r="K295" i="2"/>
  <c r="Y295" i="2"/>
  <c r="X295" i="2"/>
  <c r="AL295" i="2"/>
  <c r="V295" i="2"/>
  <c r="H295" i="2"/>
  <c r="G295" i="2"/>
  <c r="AJ295" i="2"/>
  <c r="AK295" i="2"/>
  <c r="F287" i="2"/>
  <c r="AG287" i="2"/>
  <c r="W287" i="2"/>
  <c r="E287" i="2"/>
  <c r="K287" i="2"/>
  <c r="AL287" i="2"/>
  <c r="Y287" i="2"/>
  <c r="X287" i="2"/>
  <c r="V287" i="2"/>
  <c r="H287" i="2"/>
  <c r="G287" i="2"/>
  <c r="AJ287" i="2"/>
  <c r="AK287" i="2"/>
  <c r="F279" i="2"/>
  <c r="AG279" i="2"/>
  <c r="W279" i="2"/>
  <c r="E279" i="2"/>
  <c r="G279" i="2"/>
  <c r="H279" i="2"/>
  <c r="K279" i="2"/>
  <c r="AL279" i="2"/>
  <c r="Y279" i="2"/>
  <c r="X279" i="2"/>
  <c r="V279" i="2"/>
  <c r="AK279" i="2"/>
  <c r="AJ279" i="2"/>
  <c r="F271" i="2"/>
  <c r="AG271" i="2"/>
  <c r="W271" i="2"/>
  <c r="E271" i="2"/>
  <c r="G271" i="2"/>
  <c r="H271" i="2"/>
  <c r="AL271" i="2"/>
  <c r="K271" i="2"/>
  <c r="Y271" i="2"/>
  <c r="X271" i="2"/>
  <c r="V271" i="2"/>
  <c r="AJ271" i="2"/>
  <c r="AK271" i="2"/>
  <c r="F263" i="2"/>
  <c r="AG263" i="2"/>
  <c r="W263" i="2"/>
  <c r="E263" i="2"/>
  <c r="G263" i="2"/>
  <c r="H263" i="2"/>
  <c r="K263" i="2"/>
  <c r="Y263" i="2"/>
  <c r="X263" i="2"/>
  <c r="AL263" i="2"/>
  <c r="V263" i="2"/>
  <c r="AJ263" i="2"/>
  <c r="AK263" i="2"/>
  <c r="F255" i="2"/>
  <c r="AG255" i="2"/>
  <c r="W255" i="2"/>
  <c r="E255" i="2"/>
  <c r="G255" i="2"/>
  <c r="H255" i="2"/>
  <c r="K255" i="2"/>
  <c r="AL255" i="2"/>
  <c r="Y255" i="2"/>
  <c r="X255" i="2"/>
  <c r="V255" i="2"/>
  <c r="AJ255" i="2"/>
  <c r="AK255" i="2"/>
  <c r="F247" i="2"/>
  <c r="AG247" i="2"/>
  <c r="W247" i="2"/>
  <c r="E247" i="2"/>
  <c r="G247" i="2"/>
  <c r="H247" i="2"/>
  <c r="K247" i="2"/>
  <c r="AL247" i="2"/>
  <c r="Y247" i="2"/>
  <c r="X247" i="2"/>
  <c r="V247" i="2"/>
  <c r="AJ247" i="2"/>
  <c r="AK247" i="2"/>
  <c r="F239" i="2"/>
  <c r="AG239" i="2"/>
  <c r="W239" i="2"/>
  <c r="AL239" i="2"/>
  <c r="E239" i="2"/>
  <c r="G239" i="2"/>
  <c r="H239" i="2"/>
  <c r="K239" i="2"/>
  <c r="Y239" i="2"/>
  <c r="X239" i="2"/>
  <c r="V239" i="2"/>
  <c r="AK239" i="2"/>
  <c r="AJ239" i="2"/>
  <c r="F231" i="2"/>
  <c r="AG231" i="2"/>
  <c r="W231" i="2"/>
  <c r="E231" i="2"/>
  <c r="G231" i="2"/>
  <c r="H231" i="2"/>
  <c r="AL231" i="2"/>
  <c r="K231" i="2"/>
  <c r="Y231" i="2"/>
  <c r="X231" i="2"/>
  <c r="V231" i="2"/>
  <c r="AJ231" i="2"/>
  <c r="AK231" i="2"/>
  <c r="F223" i="2"/>
  <c r="AG223" i="2"/>
  <c r="W223" i="2"/>
  <c r="AL223" i="2"/>
  <c r="E223" i="2"/>
  <c r="G223" i="2"/>
  <c r="H223" i="2"/>
  <c r="K223" i="2"/>
  <c r="Y223" i="2"/>
  <c r="X223" i="2"/>
  <c r="V223" i="2"/>
  <c r="AJ223" i="2"/>
  <c r="AK223" i="2"/>
  <c r="F215" i="2"/>
  <c r="AG215" i="2"/>
  <c r="E215" i="2"/>
  <c r="W215" i="2"/>
  <c r="G215" i="2"/>
  <c r="H215" i="2"/>
  <c r="AL215" i="2"/>
  <c r="K215" i="2"/>
  <c r="Y215" i="2"/>
  <c r="X215" i="2"/>
  <c r="V215" i="2"/>
  <c r="AK215" i="2"/>
  <c r="AJ215" i="2"/>
  <c r="F207" i="2"/>
  <c r="AG207" i="2"/>
  <c r="E207" i="2"/>
  <c r="W207" i="2"/>
  <c r="AL207" i="2"/>
  <c r="G207" i="2"/>
  <c r="H207" i="2"/>
  <c r="K207" i="2"/>
  <c r="Y207" i="2"/>
  <c r="X207" i="2"/>
  <c r="V207" i="2"/>
  <c r="AK207" i="2"/>
  <c r="AJ207" i="2"/>
  <c r="F199" i="2"/>
  <c r="AG199" i="2"/>
  <c r="E199" i="2"/>
  <c r="W199" i="2"/>
  <c r="G199" i="2"/>
  <c r="H199" i="2"/>
  <c r="AL199" i="2"/>
  <c r="K199" i="2"/>
  <c r="Y199" i="2"/>
  <c r="X199" i="2"/>
  <c r="V199" i="2"/>
  <c r="AJ199" i="2"/>
  <c r="AK199" i="2"/>
  <c r="F195" i="2"/>
  <c r="AG195" i="2"/>
  <c r="E195" i="2"/>
  <c r="W195" i="2"/>
  <c r="AL195" i="2"/>
  <c r="K195" i="2"/>
  <c r="Y195" i="2"/>
  <c r="X195" i="2"/>
  <c r="V195" i="2"/>
  <c r="H195" i="2"/>
  <c r="G195" i="2"/>
  <c r="AK195" i="2"/>
  <c r="AJ195" i="2"/>
  <c r="F187" i="2"/>
  <c r="AG187" i="2"/>
  <c r="E187" i="2"/>
  <c r="W187" i="2"/>
  <c r="AL187" i="2"/>
  <c r="K187" i="2"/>
  <c r="Y187" i="2"/>
  <c r="X187" i="2"/>
  <c r="V187" i="2"/>
  <c r="G187" i="2"/>
  <c r="H187" i="2"/>
  <c r="AJ187" i="2"/>
  <c r="AK187" i="2"/>
  <c r="F179" i="2"/>
  <c r="AG179" i="2"/>
  <c r="E179" i="2"/>
  <c r="W179" i="2"/>
  <c r="AL179" i="2"/>
  <c r="K179" i="2"/>
  <c r="Y179" i="2"/>
  <c r="X179" i="2"/>
  <c r="V179" i="2"/>
  <c r="H179" i="2"/>
  <c r="G179" i="2"/>
  <c r="AK179" i="2"/>
  <c r="AJ179" i="2"/>
  <c r="F171" i="2"/>
  <c r="AG171" i="2"/>
  <c r="E171" i="2"/>
  <c r="W171" i="2"/>
  <c r="AL171" i="2"/>
  <c r="K171" i="2"/>
  <c r="Y171" i="2"/>
  <c r="X171" i="2"/>
  <c r="V171" i="2"/>
  <c r="G171" i="2"/>
  <c r="H171" i="2"/>
  <c r="AJ171" i="2"/>
  <c r="AK171" i="2"/>
  <c r="F163" i="2"/>
  <c r="AG163" i="2"/>
  <c r="E163" i="2"/>
  <c r="W163" i="2"/>
  <c r="H163" i="2"/>
  <c r="AL163" i="2"/>
  <c r="K163" i="2"/>
  <c r="G163" i="2"/>
  <c r="Y163" i="2"/>
  <c r="X163" i="2"/>
  <c r="V163" i="2"/>
  <c r="AJ163" i="2"/>
  <c r="AK163" i="2"/>
  <c r="F155" i="2"/>
  <c r="AG155" i="2"/>
  <c r="E155" i="2"/>
  <c r="W155" i="2"/>
  <c r="H155" i="2"/>
  <c r="G155" i="2"/>
  <c r="K155" i="2"/>
  <c r="AL155" i="2"/>
  <c r="Y155" i="2"/>
  <c r="X155" i="2"/>
  <c r="V155" i="2"/>
  <c r="AK155" i="2"/>
  <c r="AJ155" i="2"/>
  <c r="F147" i="2"/>
  <c r="AG147" i="2"/>
  <c r="E147" i="2"/>
  <c r="W147" i="2"/>
  <c r="H147" i="2"/>
  <c r="AL147" i="2"/>
  <c r="K147" i="2"/>
  <c r="Y147" i="2"/>
  <c r="X147" i="2"/>
  <c r="G147" i="2"/>
  <c r="V147" i="2"/>
  <c r="AJ147" i="2"/>
  <c r="AK147" i="2"/>
  <c r="F139" i="2"/>
  <c r="AG139" i="2"/>
  <c r="E139" i="2"/>
  <c r="W139" i="2"/>
  <c r="H139" i="2"/>
  <c r="G139" i="2"/>
  <c r="AL139" i="2"/>
  <c r="K139" i="2"/>
  <c r="Y139" i="2"/>
  <c r="X139" i="2"/>
  <c r="V139" i="2"/>
  <c r="AJ139" i="2"/>
  <c r="AK139" i="2"/>
  <c r="F131" i="2"/>
  <c r="AG131" i="2"/>
  <c r="E131" i="2"/>
  <c r="W131" i="2"/>
  <c r="H131" i="2"/>
  <c r="AL131" i="2"/>
  <c r="K131" i="2"/>
  <c r="Y131" i="2"/>
  <c r="X131" i="2"/>
  <c r="G131" i="2"/>
  <c r="V131" i="2"/>
  <c r="AJ131" i="2"/>
  <c r="AK131" i="2"/>
  <c r="F123" i="2"/>
  <c r="AG123" i="2"/>
  <c r="E123" i="2"/>
  <c r="W123" i="2"/>
  <c r="H123" i="2"/>
  <c r="AL123" i="2"/>
  <c r="G123" i="2"/>
  <c r="K123" i="2"/>
  <c r="Y123" i="2"/>
  <c r="X123" i="2"/>
  <c r="V123" i="2"/>
  <c r="AJ123" i="2"/>
  <c r="AK123" i="2"/>
  <c r="F115" i="2"/>
  <c r="AG115" i="2"/>
  <c r="E115" i="2"/>
  <c r="W115" i="2"/>
  <c r="H115" i="2"/>
  <c r="AL115" i="2"/>
  <c r="K115" i="2"/>
  <c r="Y115" i="2"/>
  <c r="G115" i="2"/>
  <c r="X115" i="2"/>
  <c r="V115" i="2"/>
  <c r="AJ115" i="2"/>
  <c r="AK115" i="2"/>
  <c r="F107" i="2"/>
  <c r="AG107" i="2"/>
  <c r="E107" i="2"/>
  <c r="W107" i="2"/>
  <c r="H107" i="2"/>
  <c r="AL107" i="2"/>
  <c r="G107" i="2"/>
  <c r="K107" i="2"/>
  <c r="Y107" i="2"/>
  <c r="X107" i="2"/>
  <c r="V107" i="2"/>
  <c r="AJ107" i="2"/>
  <c r="AK107" i="2"/>
  <c r="F99" i="2"/>
  <c r="AG99" i="2"/>
  <c r="E99" i="2"/>
  <c r="W99" i="2"/>
  <c r="H99" i="2"/>
  <c r="AL99" i="2"/>
  <c r="K99" i="2"/>
  <c r="Y99" i="2"/>
  <c r="X99" i="2"/>
  <c r="V99" i="2"/>
  <c r="G99" i="2"/>
  <c r="AJ99" i="2"/>
  <c r="AK99" i="2"/>
  <c r="F91" i="2"/>
  <c r="AG91" i="2"/>
  <c r="E91" i="2"/>
  <c r="W91" i="2"/>
  <c r="H91" i="2"/>
  <c r="K91" i="2"/>
  <c r="Y91" i="2"/>
  <c r="AL91" i="2"/>
  <c r="X91" i="2"/>
  <c r="V91" i="2"/>
  <c r="G91" i="2"/>
  <c r="AJ91" i="2"/>
  <c r="AK91" i="2"/>
  <c r="F83" i="2"/>
  <c r="AG83" i="2"/>
  <c r="E83" i="2"/>
  <c r="W83" i="2"/>
  <c r="H83" i="2"/>
  <c r="AL83" i="2"/>
  <c r="K83" i="2"/>
  <c r="Y83" i="2"/>
  <c r="X83" i="2"/>
  <c r="V83" i="2"/>
  <c r="G83" i="2"/>
  <c r="AJ83" i="2"/>
  <c r="AK83" i="2"/>
  <c r="F75" i="2"/>
  <c r="AG75" i="2"/>
  <c r="E75" i="2"/>
  <c r="W75" i="2"/>
  <c r="H75" i="2"/>
  <c r="AL75" i="2"/>
  <c r="K75" i="2"/>
  <c r="Y75" i="2"/>
  <c r="X75" i="2"/>
  <c r="V75" i="2"/>
  <c r="G75" i="2"/>
  <c r="AK75" i="2"/>
  <c r="AJ75" i="2"/>
  <c r="F67" i="2"/>
  <c r="AG67" i="2"/>
  <c r="E67" i="2"/>
  <c r="W67" i="2"/>
  <c r="AL67" i="2"/>
  <c r="K67" i="2"/>
  <c r="Y67" i="2"/>
  <c r="X67" i="2"/>
  <c r="V67" i="2"/>
  <c r="H67" i="2"/>
  <c r="G67" i="2"/>
  <c r="AJ67" i="2"/>
  <c r="AK67" i="2"/>
  <c r="F59" i="2"/>
  <c r="AG59" i="2"/>
  <c r="E59" i="2"/>
  <c r="W59" i="2"/>
  <c r="AL59" i="2"/>
  <c r="K59" i="2"/>
  <c r="Y59" i="2"/>
  <c r="X59" i="2"/>
  <c r="V59" i="2"/>
  <c r="H59" i="2"/>
  <c r="G59" i="2"/>
  <c r="AJ59" i="2"/>
  <c r="AK59" i="2"/>
  <c r="F47" i="2"/>
  <c r="AG47" i="2"/>
  <c r="E47" i="2"/>
  <c r="W47" i="2"/>
  <c r="AL47" i="2"/>
  <c r="K47" i="2"/>
  <c r="Y47" i="2"/>
  <c r="X47" i="2"/>
  <c r="V47" i="2"/>
  <c r="H47" i="2"/>
  <c r="G47" i="2"/>
  <c r="AJ47" i="2"/>
  <c r="AK47" i="2"/>
  <c r="F15" i="2"/>
  <c r="AG15" i="2"/>
  <c r="E15" i="2"/>
  <c r="W15" i="2"/>
  <c r="AL15" i="2"/>
  <c r="G15" i="2"/>
  <c r="K15" i="2"/>
  <c r="Y15" i="2"/>
  <c r="H15" i="2"/>
  <c r="X15" i="2"/>
  <c r="V15" i="2"/>
  <c r="AJ15" i="2"/>
  <c r="AK15" i="2"/>
  <c r="F402" i="2"/>
  <c r="W402" i="2"/>
  <c r="AL402" i="2"/>
  <c r="G402" i="2"/>
  <c r="AG402" i="2"/>
  <c r="H402" i="2"/>
  <c r="E402" i="2"/>
  <c r="K402" i="2"/>
  <c r="X402" i="2"/>
  <c r="V402" i="2"/>
  <c r="Y402" i="2"/>
  <c r="AJ402" i="2"/>
  <c r="AK402" i="2"/>
  <c r="F398" i="2"/>
  <c r="W398" i="2"/>
  <c r="AG398" i="2"/>
  <c r="G398" i="2"/>
  <c r="H398" i="2"/>
  <c r="AL398" i="2"/>
  <c r="E398" i="2"/>
  <c r="K398" i="2"/>
  <c r="X398" i="2"/>
  <c r="V398" i="2"/>
  <c r="Y398" i="2"/>
  <c r="AJ398" i="2"/>
  <c r="AK398" i="2"/>
  <c r="F390" i="2"/>
  <c r="W390" i="2"/>
  <c r="G390" i="2"/>
  <c r="H390" i="2"/>
  <c r="AG390" i="2"/>
  <c r="AL390" i="2"/>
  <c r="E390" i="2"/>
  <c r="X390" i="2"/>
  <c r="K390" i="2"/>
  <c r="V390" i="2"/>
  <c r="Y390" i="2"/>
  <c r="AJ390" i="2"/>
  <c r="AK390" i="2"/>
  <c r="F386" i="2"/>
  <c r="W386" i="2"/>
  <c r="AL386" i="2"/>
  <c r="G386" i="2"/>
  <c r="AG386" i="2"/>
  <c r="H386" i="2"/>
  <c r="E386" i="2"/>
  <c r="K386" i="2"/>
  <c r="X386" i="2"/>
  <c r="V386" i="2"/>
  <c r="Y386" i="2"/>
  <c r="AJ386" i="2"/>
  <c r="AK386" i="2"/>
  <c r="F378" i="2"/>
  <c r="W378" i="2"/>
  <c r="AL378" i="2"/>
  <c r="G378" i="2"/>
  <c r="H378" i="2"/>
  <c r="K378" i="2"/>
  <c r="X378" i="2"/>
  <c r="V378" i="2"/>
  <c r="AG378" i="2"/>
  <c r="E378" i="2"/>
  <c r="Y378" i="2"/>
  <c r="AJ378" i="2"/>
  <c r="AK378" i="2"/>
  <c r="F370" i="2"/>
  <c r="W370" i="2"/>
  <c r="AL370" i="2"/>
  <c r="G370" i="2"/>
  <c r="AG370" i="2"/>
  <c r="H370" i="2"/>
  <c r="E370" i="2"/>
  <c r="K370" i="2"/>
  <c r="X370" i="2"/>
  <c r="V370" i="2"/>
  <c r="Y370" i="2"/>
  <c r="AJ370" i="2"/>
  <c r="AK370" i="2"/>
  <c r="F409" i="2"/>
  <c r="AL409" i="2"/>
  <c r="AG409" i="2"/>
  <c r="H409" i="2"/>
  <c r="K409" i="2"/>
  <c r="W409" i="2"/>
  <c r="E409" i="2"/>
  <c r="G409" i="2"/>
  <c r="Y409" i="2"/>
  <c r="V409" i="2"/>
  <c r="X409" i="2"/>
  <c r="AJ409" i="2"/>
  <c r="AK409" i="2"/>
  <c r="F405" i="2"/>
  <c r="AL405" i="2"/>
  <c r="AG405" i="2"/>
  <c r="H405" i="2"/>
  <c r="W405" i="2"/>
  <c r="K405" i="2"/>
  <c r="E405" i="2"/>
  <c r="G405" i="2"/>
  <c r="V405" i="2"/>
  <c r="Y405" i="2"/>
  <c r="X405" i="2"/>
  <c r="AK405" i="2"/>
  <c r="AJ405" i="2"/>
  <c r="F401" i="2"/>
  <c r="AL401" i="2"/>
  <c r="AG401" i="2"/>
  <c r="W401" i="2"/>
  <c r="H401" i="2"/>
  <c r="K401" i="2"/>
  <c r="E401" i="2"/>
  <c r="G401" i="2"/>
  <c r="V401" i="2"/>
  <c r="Y401" i="2"/>
  <c r="X401" i="2"/>
  <c r="AK401" i="2"/>
  <c r="AJ401" i="2"/>
  <c r="F397" i="2"/>
  <c r="AL397" i="2"/>
  <c r="AG397" i="2"/>
  <c r="H397" i="2"/>
  <c r="K397" i="2"/>
  <c r="E397" i="2"/>
  <c r="G397" i="2"/>
  <c r="W397" i="2"/>
  <c r="Y397" i="2"/>
  <c r="V397" i="2"/>
  <c r="X397" i="2"/>
  <c r="AJ397" i="2"/>
  <c r="AK397" i="2"/>
  <c r="F393" i="2"/>
  <c r="AL393" i="2"/>
  <c r="AG393" i="2"/>
  <c r="H393" i="2"/>
  <c r="K393" i="2"/>
  <c r="W393" i="2"/>
  <c r="E393" i="2"/>
  <c r="G393" i="2"/>
  <c r="V393" i="2"/>
  <c r="Y393" i="2"/>
  <c r="X393" i="2"/>
  <c r="AK393" i="2"/>
  <c r="AJ393" i="2"/>
  <c r="F389" i="2"/>
  <c r="AL389" i="2"/>
  <c r="AG389" i="2"/>
  <c r="H389" i="2"/>
  <c r="W389" i="2"/>
  <c r="K389" i="2"/>
  <c r="E389" i="2"/>
  <c r="G389" i="2"/>
  <c r="V389" i="2"/>
  <c r="Y389" i="2"/>
  <c r="X389" i="2"/>
  <c r="AK389" i="2"/>
  <c r="AJ389" i="2"/>
  <c r="F385" i="2"/>
  <c r="AL385" i="2"/>
  <c r="AG385" i="2"/>
  <c r="W385" i="2"/>
  <c r="H385" i="2"/>
  <c r="K385" i="2"/>
  <c r="E385" i="2"/>
  <c r="G385" i="2"/>
  <c r="Y385" i="2"/>
  <c r="V385" i="2"/>
  <c r="X385" i="2"/>
  <c r="AJ385" i="2"/>
  <c r="AK385" i="2"/>
  <c r="F381" i="2"/>
  <c r="AL381" i="2"/>
  <c r="AG381" i="2"/>
  <c r="H381" i="2"/>
  <c r="K381" i="2"/>
  <c r="E381" i="2"/>
  <c r="W381" i="2"/>
  <c r="G381" i="2"/>
  <c r="V381" i="2"/>
  <c r="Y381" i="2"/>
  <c r="X381" i="2"/>
  <c r="AK381" i="2"/>
  <c r="AJ381" i="2"/>
  <c r="F377" i="2"/>
  <c r="AL377" i="2"/>
  <c r="AG377" i="2"/>
  <c r="H377" i="2"/>
  <c r="K377" i="2"/>
  <c r="W377" i="2"/>
  <c r="E377" i="2"/>
  <c r="G377" i="2"/>
  <c r="V377" i="2"/>
  <c r="Y377" i="2"/>
  <c r="X377" i="2"/>
  <c r="AK377" i="2"/>
  <c r="AJ377" i="2"/>
  <c r="F373" i="2"/>
  <c r="AL373" i="2"/>
  <c r="AG373" i="2"/>
  <c r="H373" i="2"/>
  <c r="W373" i="2"/>
  <c r="K373" i="2"/>
  <c r="E373" i="2"/>
  <c r="G373" i="2"/>
  <c r="Y373" i="2"/>
  <c r="V373" i="2"/>
  <c r="X373" i="2"/>
  <c r="AJ373" i="2"/>
  <c r="AK373" i="2"/>
  <c r="F369" i="2"/>
  <c r="AL369" i="2"/>
  <c r="AG369" i="2"/>
  <c r="W369" i="2"/>
  <c r="H369" i="2"/>
  <c r="K369" i="2"/>
  <c r="E369" i="2"/>
  <c r="G369" i="2"/>
  <c r="V369" i="2"/>
  <c r="Y369" i="2"/>
  <c r="X369" i="2"/>
  <c r="AK369" i="2"/>
  <c r="AJ369" i="2"/>
  <c r="F365" i="2"/>
  <c r="AL365" i="2"/>
  <c r="AG365" i="2"/>
  <c r="H365" i="2"/>
  <c r="K365" i="2"/>
  <c r="E365" i="2"/>
  <c r="G365" i="2"/>
  <c r="W365" i="2"/>
  <c r="V365" i="2"/>
  <c r="Y365" i="2"/>
  <c r="X365" i="2"/>
  <c r="AK365" i="2"/>
  <c r="AJ365" i="2"/>
  <c r="F361" i="2"/>
  <c r="AL361" i="2"/>
  <c r="AG361" i="2"/>
  <c r="H361" i="2"/>
  <c r="K361" i="2"/>
  <c r="W361" i="2"/>
  <c r="E361" i="2"/>
  <c r="G361" i="2"/>
  <c r="Y361" i="2"/>
  <c r="V361" i="2"/>
  <c r="X361" i="2"/>
  <c r="AK361" i="2"/>
  <c r="AJ361" i="2"/>
  <c r="F357" i="2"/>
  <c r="AL357" i="2"/>
  <c r="AG357" i="2"/>
  <c r="H357" i="2"/>
  <c r="W357" i="2"/>
  <c r="K357" i="2"/>
  <c r="E357" i="2"/>
  <c r="G357" i="2"/>
  <c r="V357" i="2"/>
  <c r="Y357" i="2"/>
  <c r="X357" i="2"/>
  <c r="AJ357" i="2"/>
  <c r="AK357" i="2"/>
  <c r="F353" i="2"/>
  <c r="AL353" i="2"/>
  <c r="AG353" i="2"/>
  <c r="W353" i="2"/>
  <c r="H353" i="2"/>
  <c r="K353" i="2"/>
  <c r="E353" i="2"/>
  <c r="G353" i="2"/>
  <c r="Y353" i="2"/>
  <c r="V353" i="2"/>
  <c r="X353" i="2"/>
  <c r="AK353" i="2"/>
  <c r="AJ353" i="2"/>
  <c r="F349" i="2"/>
  <c r="AL349" i="2"/>
  <c r="AG349" i="2"/>
  <c r="H349" i="2"/>
  <c r="K349" i="2"/>
  <c r="E349" i="2"/>
  <c r="G349" i="2"/>
  <c r="W349" i="2"/>
  <c r="V349" i="2"/>
  <c r="Y349" i="2"/>
  <c r="X349" i="2"/>
  <c r="AK349" i="2"/>
  <c r="AJ349" i="2"/>
  <c r="F345" i="2"/>
  <c r="AL345" i="2"/>
  <c r="AG345" i="2"/>
  <c r="H345" i="2"/>
  <c r="K345" i="2"/>
  <c r="W345" i="2"/>
  <c r="E345" i="2"/>
  <c r="G345" i="2"/>
  <c r="V345" i="2"/>
  <c r="Y345" i="2"/>
  <c r="X345" i="2"/>
  <c r="AJ345" i="2"/>
  <c r="AK345" i="2"/>
  <c r="F341" i="2"/>
  <c r="AL341" i="2"/>
  <c r="AG341" i="2"/>
  <c r="H341" i="2"/>
  <c r="W341" i="2"/>
  <c r="K341" i="2"/>
  <c r="E341" i="2"/>
  <c r="G341" i="2"/>
  <c r="Y341" i="2"/>
  <c r="V341" i="2"/>
  <c r="X341" i="2"/>
  <c r="AK341" i="2"/>
  <c r="AJ341" i="2"/>
  <c r="F337" i="2"/>
  <c r="AG337" i="2"/>
  <c r="AL337" i="2"/>
  <c r="W337" i="2"/>
  <c r="H337" i="2"/>
  <c r="K337" i="2"/>
  <c r="E337" i="2"/>
  <c r="G337" i="2"/>
  <c r="V337" i="2"/>
  <c r="Y337" i="2"/>
  <c r="X337" i="2"/>
  <c r="AK337" i="2"/>
  <c r="AJ337" i="2"/>
  <c r="F333" i="2"/>
  <c r="AL333" i="2"/>
  <c r="AG333" i="2"/>
  <c r="H333" i="2"/>
  <c r="K333" i="2"/>
  <c r="E333" i="2"/>
  <c r="G333" i="2"/>
  <c r="W333" i="2"/>
  <c r="V333" i="2"/>
  <c r="Y333" i="2"/>
  <c r="X333" i="2"/>
  <c r="AJ333" i="2"/>
  <c r="AK333" i="2"/>
  <c r="F329" i="2"/>
  <c r="AG329" i="2"/>
  <c r="AL329" i="2"/>
  <c r="H329" i="2"/>
  <c r="K329" i="2"/>
  <c r="W329" i="2"/>
  <c r="E329" i="2"/>
  <c r="Y329" i="2"/>
  <c r="G329" i="2"/>
  <c r="V329" i="2"/>
  <c r="X329" i="2"/>
  <c r="AK329" i="2"/>
  <c r="AJ329" i="2"/>
  <c r="F325" i="2"/>
  <c r="AL325" i="2"/>
  <c r="AG325" i="2"/>
  <c r="H325" i="2"/>
  <c r="W325" i="2"/>
  <c r="K325" i="2"/>
  <c r="E325" i="2"/>
  <c r="G325" i="2"/>
  <c r="V325" i="2"/>
  <c r="Y325" i="2"/>
  <c r="X325" i="2"/>
  <c r="AK325" i="2"/>
  <c r="AJ325" i="2"/>
  <c r="F321" i="2"/>
  <c r="AG321" i="2"/>
  <c r="AL321" i="2"/>
  <c r="W321" i="2"/>
  <c r="H321" i="2"/>
  <c r="K321" i="2"/>
  <c r="E321" i="2"/>
  <c r="G321" i="2"/>
  <c r="V321" i="2"/>
  <c r="Y321" i="2"/>
  <c r="X321" i="2"/>
  <c r="AJ321" i="2"/>
  <c r="AK321" i="2"/>
  <c r="F317" i="2"/>
  <c r="AL317" i="2"/>
  <c r="AG317" i="2"/>
  <c r="K317" i="2"/>
  <c r="E317" i="2"/>
  <c r="W317" i="2"/>
  <c r="Y317" i="2"/>
  <c r="V317" i="2"/>
  <c r="X317" i="2"/>
  <c r="H317" i="2"/>
  <c r="G317" i="2"/>
  <c r="AK317" i="2"/>
  <c r="AJ317" i="2"/>
  <c r="F313" i="2"/>
  <c r="AG313" i="2"/>
  <c r="AL313" i="2"/>
  <c r="K313" i="2"/>
  <c r="W313" i="2"/>
  <c r="E313" i="2"/>
  <c r="V313" i="2"/>
  <c r="Y313" i="2"/>
  <c r="X313" i="2"/>
  <c r="H313" i="2"/>
  <c r="G313" i="2"/>
  <c r="AK313" i="2"/>
  <c r="AJ313" i="2"/>
  <c r="F309" i="2"/>
  <c r="AL309" i="2"/>
  <c r="AG309" i="2"/>
  <c r="W309" i="2"/>
  <c r="K309" i="2"/>
  <c r="E309" i="2"/>
  <c r="V309" i="2"/>
  <c r="Y309" i="2"/>
  <c r="X309" i="2"/>
  <c r="H309" i="2"/>
  <c r="G309" i="2"/>
  <c r="AJ309" i="2"/>
  <c r="AK309" i="2"/>
  <c r="F305" i="2"/>
  <c r="AG305" i="2"/>
  <c r="AL305" i="2"/>
  <c r="W305" i="2"/>
  <c r="K305" i="2"/>
  <c r="E305" i="2"/>
  <c r="Y305" i="2"/>
  <c r="V305" i="2"/>
  <c r="X305" i="2"/>
  <c r="H305" i="2"/>
  <c r="G305" i="2"/>
  <c r="AK305" i="2"/>
  <c r="AJ305" i="2"/>
  <c r="F301" i="2"/>
  <c r="AL301" i="2"/>
  <c r="AG301" i="2"/>
  <c r="K301" i="2"/>
  <c r="E301" i="2"/>
  <c r="V301" i="2"/>
  <c r="Y301" i="2"/>
  <c r="W301" i="2"/>
  <c r="X301" i="2"/>
  <c r="H301" i="2"/>
  <c r="G301" i="2"/>
  <c r="AK301" i="2"/>
  <c r="AJ301" i="2"/>
  <c r="F297" i="2"/>
  <c r="AG297" i="2"/>
  <c r="AL297" i="2"/>
  <c r="K297" i="2"/>
  <c r="W297" i="2"/>
  <c r="E297" i="2"/>
  <c r="V297" i="2"/>
  <c r="Y297" i="2"/>
  <c r="X297" i="2"/>
  <c r="H297" i="2"/>
  <c r="G297" i="2"/>
  <c r="AJ297" i="2"/>
  <c r="AK297" i="2"/>
  <c r="F293" i="2"/>
  <c r="AL293" i="2"/>
  <c r="AG293" i="2"/>
  <c r="W293" i="2"/>
  <c r="K293" i="2"/>
  <c r="E293" i="2"/>
  <c r="Y293" i="2"/>
  <c r="V293" i="2"/>
  <c r="X293" i="2"/>
  <c r="H293" i="2"/>
  <c r="G293" i="2"/>
  <c r="AK293" i="2"/>
  <c r="AJ293" i="2"/>
  <c r="F289" i="2"/>
  <c r="AG289" i="2"/>
  <c r="AL289" i="2"/>
  <c r="W289" i="2"/>
  <c r="K289" i="2"/>
  <c r="E289" i="2"/>
  <c r="V289" i="2"/>
  <c r="Y289" i="2"/>
  <c r="X289" i="2"/>
  <c r="H289" i="2"/>
  <c r="G289" i="2"/>
  <c r="AK289" i="2"/>
  <c r="AJ289" i="2"/>
  <c r="F285" i="2"/>
  <c r="AL285" i="2"/>
  <c r="AG285" i="2"/>
  <c r="K285" i="2"/>
  <c r="E285" i="2"/>
  <c r="G285" i="2"/>
  <c r="H285" i="2"/>
  <c r="W285" i="2"/>
  <c r="V285" i="2"/>
  <c r="Y285" i="2"/>
  <c r="X285" i="2"/>
  <c r="AJ285" i="2"/>
  <c r="AK285" i="2"/>
  <c r="F281" i="2"/>
  <c r="AG281" i="2"/>
  <c r="AL281" i="2"/>
  <c r="K281" i="2"/>
  <c r="W281" i="2"/>
  <c r="E281" i="2"/>
  <c r="G281" i="2"/>
  <c r="H281" i="2"/>
  <c r="Y281" i="2"/>
  <c r="V281" i="2"/>
  <c r="X281" i="2"/>
  <c r="AK281" i="2"/>
  <c r="AJ281" i="2"/>
  <c r="F277" i="2"/>
  <c r="AL277" i="2"/>
  <c r="AG277" i="2"/>
  <c r="W277" i="2"/>
  <c r="K277" i="2"/>
  <c r="E277" i="2"/>
  <c r="G277" i="2"/>
  <c r="H277" i="2"/>
  <c r="V277" i="2"/>
  <c r="Y277" i="2"/>
  <c r="X277" i="2"/>
  <c r="AK277" i="2"/>
  <c r="AJ277" i="2"/>
  <c r="F273" i="2"/>
  <c r="AG273" i="2"/>
  <c r="AL273" i="2"/>
  <c r="W273" i="2"/>
  <c r="K273" i="2"/>
  <c r="E273" i="2"/>
  <c r="G273" i="2"/>
  <c r="H273" i="2"/>
  <c r="V273" i="2"/>
  <c r="Y273" i="2"/>
  <c r="X273" i="2"/>
  <c r="AJ273" i="2"/>
  <c r="AK273" i="2"/>
  <c r="F269" i="2"/>
  <c r="AL269" i="2"/>
  <c r="AG269" i="2"/>
  <c r="K269" i="2"/>
  <c r="E269" i="2"/>
  <c r="G269" i="2"/>
  <c r="H269" i="2"/>
  <c r="W269" i="2"/>
  <c r="Y269" i="2"/>
  <c r="V269" i="2"/>
  <c r="X269" i="2"/>
  <c r="AK269" i="2"/>
  <c r="AJ269" i="2"/>
  <c r="F265" i="2"/>
  <c r="AG265" i="2"/>
  <c r="AL265" i="2"/>
  <c r="K265" i="2"/>
  <c r="W265" i="2"/>
  <c r="E265" i="2"/>
  <c r="G265" i="2"/>
  <c r="H265" i="2"/>
  <c r="V265" i="2"/>
  <c r="Y265" i="2"/>
  <c r="X265" i="2"/>
  <c r="AK265" i="2"/>
  <c r="AJ265" i="2"/>
  <c r="F261" i="2"/>
  <c r="AL261" i="2"/>
  <c r="AG261" i="2"/>
  <c r="W261" i="2"/>
  <c r="K261" i="2"/>
  <c r="E261" i="2"/>
  <c r="G261" i="2"/>
  <c r="H261" i="2"/>
  <c r="V261" i="2"/>
  <c r="Y261" i="2"/>
  <c r="X261" i="2"/>
  <c r="AJ261" i="2"/>
  <c r="AK261" i="2"/>
  <c r="F257" i="2"/>
  <c r="AG257" i="2"/>
  <c r="AL257" i="2"/>
  <c r="W257" i="2"/>
  <c r="K257" i="2"/>
  <c r="E257" i="2"/>
  <c r="G257" i="2"/>
  <c r="H257" i="2"/>
  <c r="Y257" i="2"/>
  <c r="V257" i="2"/>
  <c r="X257" i="2"/>
  <c r="AK257" i="2"/>
  <c r="AJ257" i="2"/>
  <c r="F253" i="2"/>
  <c r="AL253" i="2"/>
  <c r="AG253" i="2"/>
  <c r="K253" i="2"/>
  <c r="E253" i="2"/>
  <c r="G253" i="2"/>
  <c r="W253" i="2"/>
  <c r="H253" i="2"/>
  <c r="V253" i="2"/>
  <c r="Y253" i="2"/>
  <c r="X253" i="2"/>
  <c r="AJ253" i="2"/>
  <c r="AK253" i="2"/>
  <c r="F249" i="2"/>
  <c r="AG249" i="2"/>
  <c r="AL249" i="2"/>
  <c r="K249" i="2"/>
  <c r="W249" i="2"/>
  <c r="E249" i="2"/>
  <c r="G249" i="2"/>
  <c r="H249" i="2"/>
  <c r="V249" i="2"/>
  <c r="Y249" i="2"/>
  <c r="X249" i="2"/>
  <c r="AK249" i="2"/>
  <c r="AJ249" i="2"/>
  <c r="F245" i="2"/>
  <c r="AL245" i="2"/>
  <c r="AG245" i="2"/>
  <c r="W245" i="2"/>
  <c r="K245" i="2"/>
  <c r="E245" i="2"/>
  <c r="G245" i="2"/>
  <c r="H245" i="2"/>
  <c r="Y245" i="2"/>
  <c r="V245" i="2"/>
  <c r="X245" i="2"/>
  <c r="AK245" i="2"/>
  <c r="AJ245" i="2"/>
  <c r="F241" i="2"/>
  <c r="AG241" i="2"/>
  <c r="AL241" i="2"/>
  <c r="W241" i="2"/>
  <c r="K241" i="2"/>
  <c r="E241" i="2"/>
  <c r="G241" i="2"/>
  <c r="H241" i="2"/>
  <c r="V241" i="2"/>
  <c r="Y241" i="2"/>
  <c r="X241" i="2"/>
  <c r="AJ241" i="2"/>
  <c r="AK241" i="2"/>
  <c r="F237" i="2"/>
  <c r="AL237" i="2"/>
  <c r="AG237" i="2"/>
  <c r="K237" i="2"/>
  <c r="E237" i="2"/>
  <c r="G237" i="2"/>
  <c r="H237" i="2"/>
  <c r="Y237" i="2"/>
  <c r="V237" i="2"/>
  <c r="W237" i="2"/>
  <c r="X237" i="2"/>
  <c r="AK237" i="2"/>
  <c r="AJ237" i="2"/>
  <c r="F233" i="2"/>
  <c r="AG233" i="2"/>
  <c r="AL233" i="2"/>
  <c r="K233" i="2"/>
  <c r="W233" i="2"/>
  <c r="E233" i="2"/>
  <c r="G233" i="2"/>
  <c r="H233" i="2"/>
  <c r="V233" i="2"/>
  <c r="Y233" i="2"/>
  <c r="X233" i="2"/>
  <c r="AK233" i="2"/>
  <c r="AJ233" i="2"/>
  <c r="F229" i="2"/>
  <c r="AL229" i="2"/>
  <c r="AG229" i="2"/>
  <c r="W229" i="2"/>
  <c r="K229" i="2"/>
  <c r="E229" i="2"/>
  <c r="G229" i="2"/>
  <c r="H229" i="2"/>
  <c r="V229" i="2"/>
  <c r="Y229" i="2"/>
  <c r="X229" i="2"/>
  <c r="AK229" i="2"/>
  <c r="AJ229" i="2"/>
  <c r="F225" i="2"/>
  <c r="AG225" i="2"/>
  <c r="AL225" i="2"/>
  <c r="W225" i="2"/>
  <c r="K225" i="2"/>
  <c r="E225" i="2"/>
  <c r="G225" i="2"/>
  <c r="H225" i="2"/>
  <c r="Y225" i="2"/>
  <c r="V225" i="2"/>
  <c r="X225" i="2"/>
  <c r="AJ225" i="2"/>
  <c r="AK225" i="2"/>
  <c r="F221" i="2"/>
  <c r="AL221" i="2"/>
  <c r="AG221" i="2"/>
  <c r="K221" i="2"/>
  <c r="E221" i="2"/>
  <c r="G221" i="2"/>
  <c r="H221" i="2"/>
  <c r="W221" i="2"/>
  <c r="V221" i="2"/>
  <c r="Y221" i="2"/>
  <c r="X221" i="2"/>
  <c r="AK221" i="2"/>
  <c r="AJ221" i="2"/>
  <c r="F217" i="2"/>
  <c r="AG217" i="2"/>
  <c r="AL217" i="2"/>
  <c r="K217" i="2"/>
  <c r="W217" i="2"/>
  <c r="E217" i="2"/>
  <c r="G217" i="2"/>
  <c r="H217" i="2"/>
  <c r="V217" i="2"/>
  <c r="Y217" i="2"/>
  <c r="X217" i="2"/>
  <c r="AK217" i="2"/>
  <c r="AJ217" i="2"/>
  <c r="F213" i="2"/>
  <c r="AL213" i="2"/>
  <c r="AG213" i="2"/>
  <c r="E213" i="2"/>
  <c r="W213" i="2"/>
  <c r="K213" i="2"/>
  <c r="G213" i="2"/>
  <c r="H213" i="2"/>
  <c r="Y213" i="2"/>
  <c r="V213" i="2"/>
  <c r="X213" i="2"/>
  <c r="AJ213" i="2"/>
  <c r="AK213" i="2"/>
  <c r="F209" i="2"/>
  <c r="AG209" i="2"/>
  <c r="AL209" i="2"/>
  <c r="W209" i="2"/>
  <c r="K209" i="2"/>
  <c r="E209" i="2"/>
  <c r="G209" i="2"/>
  <c r="H209" i="2"/>
  <c r="V209" i="2"/>
  <c r="Y209" i="2"/>
  <c r="X209" i="2"/>
  <c r="AK209" i="2"/>
  <c r="AJ209" i="2"/>
  <c r="F205" i="2"/>
  <c r="AL205" i="2"/>
  <c r="AG205" i="2"/>
  <c r="E205" i="2"/>
  <c r="K205" i="2"/>
  <c r="G205" i="2"/>
  <c r="H205" i="2"/>
  <c r="W205" i="2"/>
  <c r="V205" i="2"/>
  <c r="Y205" i="2"/>
  <c r="X205" i="2"/>
  <c r="AK205" i="2"/>
  <c r="AJ205" i="2"/>
  <c r="F201" i="2"/>
  <c r="AG201" i="2"/>
  <c r="AL201" i="2"/>
  <c r="K201" i="2"/>
  <c r="W201" i="2"/>
  <c r="E201" i="2"/>
  <c r="G201" i="2"/>
  <c r="H201" i="2"/>
  <c r="Y201" i="2"/>
  <c r="V201" i="2"/>
  <c r="X201" i="2"/>
  <c r="AJ201" i="2"/>
  <c r="AK201" i="2"/>
  <c r="F197" i="2"/>
  <c r="AL197" i="2"/>
  <c r="AG197" i="2"/>
  <c r="E197" i="2"/>
  <c r="W197" i="2"/>
  <c r="K197" i="2"/>
  <c r="G197" i="2"/>
  <c r="H197" i="2"/>
  <c r="V197" i="2"/>
  <c r="Y197" i="2"/>
  <c r="X197" i="2"/>
  <c r="AK197" i="2"/>
  <c r="AJ197" i="2"/>
  <c r="F193" i="2"/>
  <c r="AG193" i="2"/>
  <c r="AL193" i="2"/>
  <c r="W193" i="2"/>
  <c r="K193" i="2"/>
  <c r="E193" i="2"/>
  <c r="V193" i="2"/>
  <c r="Y193" i="2"/>
  <c r="X193" i="2"/>
  <c r="G193" i="2"/>
  <c r="H193" i="2"/>
  <c r="AK193" i="2"/>
  <c r="AJ193" i="2"/>
  <c r="F189" i="2"/>
  <c r="AL189" i="2"/>
  <c r="AG189" i="2"/>
  <c r="E189" i="2"/>
  <c r="K189" i="2"/>
  <c r="W189" i="2"/>
  <c r="Y189" i="2"/>
  <c r="V189" i="2"/>
  <c r="X189" i="2"/>
  <c r="G189" i="2"/>
  <c r="H189" i="2"/>
  <c r="AJ189" i="2"/>
  <c r="AK189" i="2"/>
  <c r="F185" i="2"/>
  <c r="AG185" i="2"/>
  <c r="AL185" i="2"/>
  <c r="K185" i="2"/>
  <c r="W185" i="2"/>
  <c r="E185" i="2"/>
  <c r="V185" i="2"/>
  <c r="Y185" i="2"/>
  <c r="X185" i="2"/>
  <c r="H185" i="2"/>
  <c r="G185" i="2"/>
  <c r="AK185" i="2"/>
  <c r="AJ185" i="2"/>
  <c r="F181" i="2"/>
  <c r="AL181" i="2"/>
  <c r="AG181" i="2"/>
  <c r="E181" i="2"/>
  <c r="W181" i="2"/>
  <c r="K181" i="2"/>
  <c r="V181" i="2"/>
  <c r="Y181" i="2"/>
  <c r="X181" i="2"/>
  <c r="G181" i="2"/>
  <c r="H181" i="2"/>
  <c r="AJ181" i="2"/>
  <c r="AK181" i="2"/>
  <c r="F177" i="2"/>
  <c r="AG177" i="2"/>
  <c r="AL177" i="2"/>
  <c r="W177" i="2"/>
  <c r="K177" i="2"/>
  <c r="E177" i="2"/>
  <c r="Y177" i="2"/>
  <c r="V177" i="2"/>
  <c r="X177" i="2"/>
  <c r="H177" i="2"/>
  <c r="G177" i="2"/>
  <c r="AK177" i="2"/>
  <c r="AJ177" i="2"/>
  <c r="F173" i="2"/>
  <c r="AL173" i="2"/>
  <c r="AG173" i="2"/>
  <c r="E173" i="2"/>
  <c r="K173" i="2"/>
  <c r="W173" i="2"/>
  <c r="V173" i="2"/>
  <c r="Y173" i="2"/>
  <c r="X173" i="2"/>
  <c r="H173" i="2"/>
  <c r="G173" i="2"/>
  <c r="AK173" i="2"/>
  <c r="AJ173" i="2"/>
  <c r="F169" i="2"/>
  <c r="AG169" i="2"/>
  <c r="AL169" i="2"/>
  <c r="K169" i="2"/>
  <c r="W169" i="2"/>
  <c r="E169" i="2"/>
  <c r="V169" i="2"/>
  <c r="Y169" i="2"/>
  <c r="X169" i="2"/>
  <c r="G169" i="2"/>
  <c r="H169" i="2"/>
  <c r="AJ169" i="2"/>
  <c r="AK169" i="2"/>
  <c r="F165" i="2"/>
  <c r="AL165" i="2"/>
  <c r="AG165" i="2"/>
  <c r="E165" i="2"/>
  <c r="W165" i="2"/>
  <c r="G165" i="2"/>
  <c r="K165" i="2"/>
  <c r="H165" i="2"/>
  <c r="Y165" i="2"/>
  <c r="V165" i="2"/>
  <c r="X165" i="2"/>
  <c r="AK165" i="2"/>
  <c r="AJ165" i="2"/>
  <c r="F161" i="2"/>
  <c r="AG161" i="2"/>
  <c r="AL161" i="2"/>
  <c r="W161" i="2"/>
  <c r="G161" i="2"/>
  <c r="K161" i="2"/>
  <c r="E161" i="2"/>
  <c r="H161" i="2"/>
  <c r="V161" i="2"/>
  <c r="Y161" i="2"/>
  <c r="X161" i="2"/>
  <c r="AK161" i="2"/>
  <c r="AJ161" i="2"/>
  <c r="F157" i="2"/>
  <c r="AL157" i="2"/>
  <c r="AG157" i="2"/>
  <c r="E157" i="2"/>
  <c r="G157" i="2"/>
  <c r="K157" i="2"/>
  <c r="W157" i="2"/>
  <c r="Y157" i="2"/>
  <c r="H157" i="2"/>
  <c r="V157" i="2"/>
  <c r="X157" i="2"/>
  <c r="AJ157" i="2"/>
  <c r="AK157" i="2"/>
  <c r="F153" i="2"/>
  <c r="AG153" i="2"/>
  <c r="AL153" i="2"/>
  <c r="G153" i="2"/>
  <c r="K153" i="2"/>
  <c r="W153" i="2"/>
  <c r="E153" i="2"/>
  <c r="H153" i="2"/>
  <c r="V153" i="2"/>
  <c r="Y153" i="2"/>
  <c r="X153" i="2"/>
  <c r="AK153" i="2"/>
  <c r="AJ153" i="2"/>
  <c r="F149" i="2"/>
  <c r="AL149" i="2"/>
  <c r="AG149" i="2"/>
  <c r="E149" i="2"/>
  <c r="W149" i="2"/>
  <c r="G149" i="2"/>
  <c r="K149" i="2"/>
  <c r="V149" i="2"/>
  <c r="Y149" i="2"/>
  <c r="H149" i="2"/>
  <c r="X149" i="2"/>
  <c r="AK149" i="2"/>
  <c r="AJ149" i="2"/>
  <c r="F145" i="2"/>
  <c r="AG145" i="2"/>
  <c r="AL145" i="2"/>
  <c r="W145" i="2"/>
  <c r="G145" i="2"/>
  <c r="K145" i="2"/>
  <c r="E145" i="2"/>
  <c r="H145" i="2"/>
  <c r="Y145" i="2"/>
  <c r="V145" i="2"/>
  <c r="X145" i="2"/>
  <c r="AJ145" i="2"/>
  <c r="AK145" i="2"/>
  <c r="F141" i="2"/>
  <c r="AL141" i="2"/>
  <c r="AG141" i="2"/>
  <c r="E141" i="2"/>
  <c r="G141" i="2"/>
  <c r="K141" i="2"/>
  <c r="W141" i="2"/>
  <c r="H141" i="2"/>
  <c r="V141" i="2"/>
  <c r="Y141" i="2"/>
  <c r="X141" i="2"/>
  <c r="AK141" i="2"/>
  <c r="AJ141" i="2"/>
  <c r="F137" i="2"/>
  <c r="AG137" i="2"/>
  <c r="AL137" i="2"/>
  <c r="G137" i="2"/>
  <c r="K137" i="2"/>
  <c r="W137" i="2"/>
  <c r="E137" i="2"/>
  <c r="H137" i="2"/>
  <c r="V137" i="2"/>
  <c r="Y137" i="2"/>
  <c r="X137" i="2"/>
  <c r="AK137" i="2"/>
  <c r="AJ137" i="2"/>
  <c r="F133" i="2"/>
  <c r="AL133" i="2"/>
  <c r="AG133" i="2"/>
  <c r="E133" i="2"/>
  <c r="W133" i="2"/>
  <c r="G133" i="2"/>
  <c r="K133" i="2"/>
  <c r="H133" i="2"/>
  <c r="Y133" i="2"/>
  <c r="V133" i="2"/>
  <c r="X133" i="2"/>
  <c r="AJ133" i="2"/>
  <c r="AK133" i="2"/>
  <c r="F129" i="2"/>
  <c r="AG129" i="2"/>
  <c r="AL129" i="2"/>
  <c r="W129" i="2"/>
  <c r="G129" i="2"/>
  <c r="K129" i="2"/>
  <c r="E129" i="2"/>
  <c r="H129" i="2"/>
  <c r="V129" i="2"/>
  <c r="Y129" i="2"/>
  <c r="X129" i="2"/>
  <c r="AK129" i="2"/>
  <c r="AJ129" i="2"/>
  <c r="F125" i="2"/>
  <c r="AL125" i="2"/>
  <c r="AG125" i="2"/>
  <c r="E125" i="2"/>
  <c r="G125" i="2"/>
  <c r="K125" i="2"/>
  <c r="W125" i="2"/>
  <c r="V125" i="2"/>
  <c r="Y125" i="2"/>
  <c r="H125" i="2"/>
  <c r="X125" i="2"/>
  <c r="AK125" i="2"/>
  <c r="AJ125" i="2"/>
  <c r="F121" i="2"/>
  <c r="AG121" i="2"/>
  <c r="AL121" i="2"/>
  <c r="G121" i="2"/>
  <c r="K121" i="2"/>
  <c r="W121" i="2"/>
  <c r="E121" i="2"/>
  <c r="H121" i="2"/>
  <c r="Y121" i="2"/>
  <c r="V121" i="2"/>
  <c r="X121" i="2"/>
  <c r="AJ121" i="2"/>
  <c r="AK121" i="2"/>
  <c r="F117" i="2"/>
  <c r="AL117" i="2"/>
  <c r="AG117" i="2"/>
  <c r="E117" i="2"/>
  <c r="W117" i="2"/>
  <c r="G117" i="2"/>
  <c r="K117" i="2"/>
  <c r="V117" i="2"/>
  <c r="Y117" i="2"/>
  <c r="H117" i="2"/>
  <c r="X117" i="2"/>
  <c r="AK117" i="2"/>
  <c r="AJ117" i="2"/>
  <c r="F113" i="2"/>
  <c r="AG113" i="2"/>
  <c r="AL113" i="2"/>
  <c r="W113" i="2"/>
  <c r="G113" i="2"/>
  <c r="K113" i="2"/>
  <c r="E113" i="2"/>
  <c r="H113" i="2"/>
  <c r="V113" i="2"/>
  <c r="Y113" i="2"/>
  <c r="X113" i="2"/>
  <c r="AK113" i="2"/>
  <c r="AJ113" i="2"/>
  <c r="F109" i="2"/>
  <c r="AL109" i="2"/>
  <c r="AG109" i="2"/>
  <c r="E109" i="2"/>
  <c r="G109" i="2"/>
  <c r="K109" i="2"/>
  <c r="W109" i="2"/>
  <c r="Y109" i="2"/>
  <c r="H109" i="2"/>
  <c r="V109" i="2"/>
  <c r="X109" i="2"/>
  <c r="AJ109" i="2"/>
  <c r="AK109" i="2"/>
  <c r="F105" i="2"/>
  <c r="AG105" i="2"/>
  <c r="AL105" i="2"/>
  <c r="G105" i="2"/>
  <c r="K105" i="2"/>
  <c r="W105" i="2"/>
  <c r="E105" i="2"/>
  <c r="H105" i="2"/>
  <c r="V105" i="2"/>
  <c r="Y105" i="2"/>
  <c r="X105" i="2"/>
  <c r="AK105" i="2"/>
  <c r="AJ105" i="2"/>
  <c r="F101" i="2"/>
  <c r="AL101" i="2"/>
  <c r="AG101" i="2"/>
  <c r="E101" i="2"/>
  <c r="W101" i="2"/>
  <c r="K101" i="2"/>
  <c r="G101" i="2"/>
  <c r="H101" i="2"/>
  <c r="V101" i="2"/>
  <c r="Y101" i="2"/>
  <c r="X101" i="2"/>
  <c r="AK101" i="2"/>
  <c r="AJ101" i="2"/>
  <c r="F97" i="2"/>
  <c r="AG97" i="2"/>
  <c r="AL97" i="2"/>
  <c r="W97" i="2"/>
  <c r="G97" i="2"/>
  <c r="K97" i="2"/>
  <c r="E97" i="2"/>
  <c r="H97" i="2"/>
  <c r="Y97" i="2"/>
  <c r="V97" i="2"/>
  <c r="X97" i="2"/>
  <c r="AJ97" i="2"/>
  <c r="AK97" i="2"/>
  <c r="F93" i="2"/>
  <c r="AL93" i="2"/>
  <c r="AG93" i="2"/>
  <c r="E93" i="2"/>
  <c r="K93" i="2"/>
  <c r="W93" i="2"/>
  <c r="G93" i="2"/>
  <c r="V93" i="2"/>
  <c r="H93" i="2"/>
  <c r="Y93" i="2"/>
  <c r="X93" i="2"/>
  <c r="AK93" i="2"/>
  <c r="AJ93" i="2"/>
  <c r="F89" i="2"/>
  <c r="AG89" i="2"/>
  <c r="AL89" i="2"/>
  <c r="G89" i="2"/>
  <c r="K89" i="2"/>
  <c r="W89" i="2"/>
  <c r="E89" i="2"/>
  <c r="H89" i="2"/>
  <c r="V89" i="2"/>
  <c r="Y89" i="2"/>
  <c r="X89" i="2"/>
  <c r="AK89" i="2"/>
  <c r="AJ89" i="2"/>
  <c r="F85" i="2"/>
  <c r="AL85" i="2"/>
  <c r="AG85" i="2"/>
  <c r="E85" i="2"/>
  <c r="W85" i="2"/>
  <c r="K85" i="2"/>
  <c r="G85" i="2"/>
  <c r="Y85" i="2"/>
  <c r="V85" i="2"/>
  <c r="H85" i="2"/>
  <c r="X85" i="2"/>
  <c r="AJ85" i="2"/>
  <c r="AK85" i="2"/>
  <c r="F81" i="2"/>
  <c r="AG81" i="2"/>
  <c r="AL81" i="2"/>
  <c r="W81" i="2"/>
  <c r="G81" i="2"/>
  <c r="K81" i="2"/>
  <c r="E81" i="2"/>
  <c r="H81" i="2"/>
  <c r="V81" i="2"/>
  <c r="Y81" i="2"/>
  <c r="X81" i="2"/>
  <c r="AK81" i="2"/>
  <c r="AJ81" i="2"/>
  <c r="F77" i="2"/>
  <c r="AL77" i="2"/>
  <c r="AG77" i="2"/>
  <c r="E77" i="2"/>
  <c r="K77" i="2"/>
  <c r="W77" i="2"/>
  <c r="G77" i="2"/>
  <c r="H77" i="2"/>
  <c r="V77" i="2"/>
  <c r="Y77" i="2"/>
  <c r="X77" i="2"/>
  <c r="AK77" i="2"/>
  <c r="AJ77" i="2"/>
  <c r="F73" i="2"/>
  <c r="AG73" i="2"/>
  <c r="AL73" i="2"/>
  <c r="G73" i="2"/>
  <c r="K73" i="2"/>
  <c r="W73" i="2"/>
  <c r="E73" i="2"/>
  <c r="Y73" i="2"/>
  <c r="V73" i="2"/>
  <c r="X73" i="2"/>
  <c r="H73" i="2"/>
  <c r="AK73" i="2"/>
  <c r="AJ73" i="2"/>
  <c r="F69" i="2"/>
  <c r="AL69" i="2"/>
  <c r="AG69" i="2"/>
  <c r="E69" i="2"/>
  <c r="G69" i="2"/>
  <c r="W69" i="2"/>
  <c r="K69" i="2"/>
  <c r="V69" i="2"/>
  <c r="Y69" i="2"/>
  <c r="X69" i="2"/>
  <c r="H69" i="2"/>
  <c r="AJ69" i="2"/>
  <c r="AK69" i="2"/>
  <c r="F65" i="2"/>
  <c r="AG65" i="2"/>
  <c r="AL65" i="2"/>
  <c r="W65" i="2"/>
  <c r="K65" i="2"/>
  <c r="E65" i="2"/>
  <c r="G65" i="2"/>
  <c r="V65" i="2"/>
  <c r="Y65" i="2"/>
  <c r="X65" i="2"/>
  <c r="H65" i="2"/>
  <c r="AK65" i="2"/>
  <c r="AJ65" i="2"/>
  <c r="F61" i="2"/>
  <c r="AL61" i="2"/>
  <c r="AG61" i="2"/>
  <c r="E61" i="2"/>
  <c r="K61" i="2"/>
  <c r="G61" i="2"/>
  <c r="W61" i="2"/>
  <c r="Y61" i="2"/>
  <c r="V61" i="2"/>
  <c r="X61" i="2"/>
  <c r="H61" i="2"/>
  <c r="AK61" i="2"/>
  <c r="AJ61" i="2"/>
  <c r="F57" i="2"/>
  <c r="AG57" i="2"/>
  <c r="AL57" i="2"/>
  <c r="G57" i="2"/>
  <c r="K57" i="2"/>
  <c r="W57" i="2"/>
  <c r="E57" i="2"/>
  <c r="V57" i="2"/>
  <c r="Y57" i="2"/>
  <c r="X57" i="2"/>
  <c r="H57" i="2"/>
  <c r="AJ57" i="2"/>
  <c r="AK57" i="2"/>
  <c r="F53" i="2"/>
  <c r="AL53" i="2"/>
  <c r="AG53" i="2"/>
  <c r="E53" i="2"/>
  <c r="G53" i="2"/>
  <c r="W53" i="2"/>
  <c r="K53" i="2"/>
  <c r="Y53" i="2"/>
  <c r="V53" i="2"/>
  <c r="X53" i="2"/>
  <c r="H53" i="2"/>
  <c r="AK53" i="2"/>
  <c r="AJ53" i="2"/>
  <c r="F49" i="2"/>
  <c r="AG49" i="2"/>
  <c r="AL49" i="2"/>
  <c r="W49" i="2"/>
  <c r="K49" i="2"/>
  <c r="E49" i="2"/>
  <c r="G49" i="2"/>
  <c r="V49" i="2"/>
  <c r="Y49" i="2"/>
  <c r="X49" i="2"/>
  <c r="H49" i="2"/>
  <c r="AJ49" i="2"/>
  <c r="AK49" i="2"/>
  <c r="F45" i="2"/>
  <c r="AL45" i="2"/>
  <c r="AG45" i="2"/>
  <c r="E45" i="2"/>
  <c r="K45" i="2"/>
  <c r="G45" i="2"/>
  <c r="V45" i="2"/>
  <c r="Y45" i="2"/>
  <c r="W45" i="2"/>
  <c r="X45" i="2"/>
  <c r="H45" i="2"/>
  <c r="AK45" i="2"/>
  <c r="AJ45" i="2"/>
  <c r="F41" i="2"/>
  <c r="AG41" i="2"/>
  <c r="AL41" i="2"/>
  <c r="H41" i="2"/>
  <c r="K41" i="2"/>
  <c r="W41" i="2"/>
  <c r="E41" i="2"/>
  <c r="G41" i="2"/>
  <c r="Y41" i="2"/>
  <c r="V41" i="2"/>
  <c r="X41" i="2"/>
  <c r="AJ41" i="2"/>
  <c r="AK41" i="2"/>
  <c r="F37" i="2"/>
  <c r="AL37" i="2"/>
  <c r="AG37" i="2"/>
  <c r="E37" i="2"/>
  <c r="H37" i="2"/>
  <c r="W37" i="2"/>
  <c r="K37" i="2"/>
  <c r="G37" i="2"/>
  <c r="V37" i="2"/>
  <c r="Y37" i="2"/>
  <c r="X37" i="2"/>
  <c r="AK37" i="2"/>
  <c r="AJ37" i="2"/>
  <c r="F33" i="2"/>
  <c r="AG33" i="2"/>
  <c r="AL33" i="2"/>
  <c r="W33" i="2"/>
  <c r="H33" i="2"/>
  <c r="K33" i="2"/>
  <c r="E33" i="2"/>
  <c r="G33" i="2"/>
  <c r="V33" i="2"/>
  <c r="Y33" i="2"/>
  <c r="X33" i="2"/>
  <c r="AK33" i="2"/>
  <c r="AJ33" i="2"/>
  <c r="F29" i="2"/>
  <c r="AL29" i="2"/>
  <c r="AG29" i="2"/>
  <c r="E29" i="2"/>
  <c r="H29" i="2"/>
  <c r="K29" i="2"/>
  <c r="W29" i="2"/>
  <c r="Y29" i="2"/>
  <c r="V29" i="2"/>
  <c r="G29" i="2"/>
  <c r="X29" i="2"/>
  <c r="AJ29" i="2"/>
  <c r="AK29" i="2"/>
  <c r="F25" i="2"/>
  <c r="AG25" i="2"/>
  <c r="AL25" i="2"/>
  <c r="H25" i="2"/>
  <c r="K25" i="2"/>
  <c r="W25" i="2"/>
  <c r="E25" i="2"/>
  <c r="G25" i="2"/>
  <c r="V25" i="2"/>
  <c r="Y25" i="2"/>
  <c r="X25" i="2"/>
  <c r="AK25" i="2"/>
  <c r="AJ25" i="2"/>
  <c r="F21" i="2"/>
  <c r="AL21" i="2"/>
  <c r="AG21" i="2"/>
  <c r="E21" i="2"/>
  <c r="H21" i="2"/>
  <c r="W21" i="2"/>
  <c r="K21" i="2"/>
  <c r="G21" i="2"/>
  <c r="Y21" i="2"/>
  <c r="V21" i="2"/>
  <c r="X21" i="2"/>
  <c r="AK21" i="2"/>
  <c r="AJ21" i="2"/>
  <c r="F17" i="2"/>
  <c r="AG17" i="2"/>
  <c r="AL17" i="2"/>
  <c r="W17" i="2"/>
  <c r="H17" i="2"/>
  <c r="K17" i="2"/>
  <c r="E17" i="2"/>
  <c r="G17" i="2"/>
  <c r="V17" i="2"/>
  <c r="Y17" i="2"/>
  <c r="X17" i="2"/>
  <c r="AJ17" i="2"/>
  <c r="AK17" i="2"/>
  <c r="F13" i="2"/>
  <c r="W13" i="2"/>
  <c r="AL13" i="2"/>
  <c r="G13" i="2"/>
  <c r="H13" i="2"/>
  <c r="AG13" i="2"/>
  <c r="K13" i="2"/>
  <c r="X13" i="2"/>
  <c r="E13" i="2"/>
  <c r="V13" i="2"/>
  <c r="Y13" i="2"/>
  <c r="AJ13" i="2"/>
  <c r="AK13" i="2"/>
  <c r="G278" i="6"/>
  <c r="G272" i="6"/>
  <c r="G273" i="6" s="1"/>
  <c r="G274" i="6" s="1"/>
  <c r="G271" i="6"/>
  <c r="G267" i="6"/>
  <c r="G268" i="6"/>
  <c r="G269" i="6"/>
  <c r="G266" i="6"/>
  <c r="G263" i="6" l="1"/>
  <c r="G264" i="6"/>
  <c r="G262" i="6"/>
  <c r="G154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2" i="6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13" i="2"/>
  <c r="L3" i="4" l="1"/>
  <c r="L2" i="4"/>
  <c r="H154" i="22"/>
</calcChain>
</file>

<file path=xl/sharedStrings.xml><?xml version="1.0" encoding="utf-8"?>
<sst xmlns="http://schemas.openxmlformats.org/spreadsheetml/2006/main" count="50525" uniqueCount="1690">
  <si>
    <t>S_OROVL</t>
  </si>
  <si>
    <t>STORAGE</t>
  </si>
  <si>
    <t>PER-AVER</t>
  </si>
  <si>
    <t>TAF</t>
  </si>
  <si>
    <t>INFLOW</t>
  </si>
  <si>
    <t>I_OROVL</t>
  </si>
  <si>
    <t>INST-VAL</t>
  </si>
  <si>
    <t>1DAY</t>
  </si>
  <si>
    <t>CALLITE</t>
  </si>
  <si>
    <t>L2020A</t>
  </si>
  <si>
    <t>CFS</t>
  </si>
  <si>
    <t>STATION_ID</t>
  </si>
  <si>
    <t>DURATION</t>
  </si>
  <si>
    <t>SENSOR_NUMBER</t>
  </si>
  <si>
    <t>SENSOR_TYPE</t>
  </si>
  <si>
    <t>DATE TIME</t>
  </si>
  <si>
    <t>VALUE</t>
  </si>
  <si>
    <t>DATA_FLAG</t>
  </si>
  <si>
    <t>UNITS</t>
  </si>
  <si>
    <t>ORO</t>
  </si>
  <si>
    <t>D</t>
  </si>
  <si>
    <t xml:space="preserve"> </t>
  </si>
  <si>
    <t>---</t>
  </si>
  <si>
    <t>https://cdec.water.ca.gov/dynamicapp/req/CSVDataServlet?Stations=ORO&amp;SensorNums=76&amp;dur_code=D&amp;Start=2019-08-01&amp;End=2020-09-01</t>
  </si>
  <si>
    <t>OBS DATE</t>
  </si>
  <si>
    <t>20190731 0000</t>
  </si>
  <si>
    <t>20190801 0000</t>
  </si>
  <si>
    <t>AF</t>
  </si>
  <si>
    <t>20190802 0000</t>
  </si>
  <si>
    <t>Part A:</t>
  </si>
  <si>
    <t>Part B:</t>
  </si>
  <si>
    <t>Part C:</t>
  </si>
  <si>
    <t>Part D:</t>
  </si>
  <si>
    <t>Part E:</t>
  </si>
  <si>
    <t>Part F:</t>
  </si>
  <si>
    <t>Beg. Date:</t>
  </si>
  <si>
    <t>Beg. Time:</t>
  </si>
  <si>
    <t>End Date:</t>
  </si>
  <si>
    <t>End Time:</t>
  </si>
  <si>
    <t>Units:</t>
  </si>
  <si>
    <t>Data Type:</t>
  </si>
  <si>
    <t>https://cdec.water.ca.gov/dynamicapp/req/CSVDataServlet?Stations=ORO&amp;SensorNums=15&amp;dur_code=D&amp;Start=2019-07-31&amp;End=2019-08-01</t>
  </si>
  <si>
    <t>TOC STO</t>
  </si>
  <si>
    <t>20190803 0000</t>
  </si>
  <si>
    <t>20190804 0000</t>
  </si>
  <si>
    <t>20190805 0000</t>
  </si>
  <si>
    <t>20190806 0000</t>
  </si>
  <si>
    <t>20190807 0000</t>
  </si>
  <si>
    <t>20190808 0000</t>
  </si>
  <si>
    <t>20190809 0000</t>
  </si>
  <si>
    <t>20190810 0000</t>
  </si>
  <si>
    <t>20190811 0000</t>
  </si>
  <si>
    <t>20190812 0000</t>
  </si>
  <si>
    <t>20190813 0000</t>
  </si>
  <si>
    <t>20190814 0000</t>
  </si>
  <si>
    <t>20190815 0000</t>
  </si>
  <si>
    <t>20190816 0000</t>
  </si>
  <si>
    <t>20190817 0000</t>
  </si>
  <si>
    <t>20190818 0000</t>
  </si>
  <si>
    <t>20190819 0000</t>
  </si>
  <si>
    <t>20190820 0000</t>
  </si>
  <si>
    <t>20190821 0000</t>
  </si>
  <si>
    <t>20190822 0000</t>
  </si>
  <si>
    <t>20190823 0000</t>
  </si>
  <si>
    <t>20190824 0000</t>
  </si>
  <si>
    <t>20190825 0000</t>
  </si>
  <si>
    <t>20190826 0000</t>
  </si>
  <si>
    <t>20190827 0000</t>
  </si>
  <si>
    <t>20190828 0000</t>
  </si>
  <si>
    <t>20190829 0000</t>
  </si>
  <si>
    <t>20190830 0000</t>
  </si>
  <si>
    <t>20190831 0000</t>
  </si>
  <si>
    <t>20190901 0000</t>
  </si>
  <si>
    <t>20190902 0000</t>
  </si>
  <si>
    <t>20190903 0000</t>
  </si>
  <si>
    <t>20190904 0000</t>
  </si>
  <si>
    <t>20190905 0000</t>
  </si>
  <si>
    <t>20190906 0000</t>
  </si>
  <si>
    <t>20190907 0000</t>
  </si>
  <si>
    <t>20190908 0000</t>
  </si>
  <si>
    <t>20190909 0000</t>
  </si>
  <si>
    <t>20190910 0000</t>
  </si>
  <si>
    <t>20190911 0000</t>
  </si>
  <si>
    <t>20190912 0000</t>
  </si>
  <si>
    <t>20190913 0000</t>
  </si>
  <si>
    <t>20190914 0000</t>
  </si>
  <si>
    <t>20190915 0000</t>
  </si>
  <si>
    <t>20190916 0000</t>
  </si>
  <si>
    <t>20190917 0000</t>
  </si>
  <si>
    <t>20190918 0000</t>
  </si>
  <si>
    <t>20190919 0000</t>
  </si>
  <si>
    <t>20190920 0000</t>
  </si>
  <si>
    <t>20190921 0000</t>
  </si>
  <si>
    <t>20190922 0000</t>
  </si>
  <si>
    <t>20190923 0000</t>
  </si>
  <si>
    <t>20190924 0000</t>
  </si>
  <si>
    <t>20190925 0000</t>
  </si>
  <si>
    <t>20190926 0000</t>
  </si>
  <si>
    <t>20190927 0000</t>
  </si>
  <si>
    <t>20190928 0000</t>
  </si>
  <si>
    <t>20190929 0000</t>
  </si>
  <si>
    <t>20190930 0000</t>
  </si>
  <si>
    <t>20191001 0000</t>
  </si>
  <si>
    <t>20191002 0000</t>
  </si>
  <si>
    <t>20191003 0000</t>
  </si>
  <si>
    <t>20191004 0000</t>
  </si>
  <si>
    <t>20191005 0000</t>
  </si>
  <si>
    <t>20191006 0000</t>
  </si>
  <si>
    <t>20191007 0000</t>
  </si>
  <si>
    <t>20191008 0000</t>
  </si>
  <si>
    <t>20191009 0000</t>
  </si>
  <si>
    <t>20191010 0000</t>
  </si>
  <si>
    <t>20191011 0000</t>
  </si>
  <si>
    <t>20191012 0000</t>
  </si>
  <si>
    <t>20191013 0000</t>
  </si>
  <si>
    <t>20191014 0000</t>
  </si>
  <si>
    <t>20191015 0000</t>
  </si>
  <si>
    <t>20191016 0000</t>
  </si>
  <si>
    <t>20191017 0000</t>
  </si>
  <si>
    <t>20191018 0000</t>
  </si>
  <si>
    <t>20191019 0000</t>
  </si>
  <si>
    <t>20191020 0000</t>
  </si>
  <si>
    <t>20191021 0000</t>
  </si>
  <si>
    <t>20191022 0000</t>
  </si>
  <si>
    <t>20191023 0000</t>
  </si>
  <si>
    <t>20191024 0000</t>
  </si>
  <si>
    <t>20191025 0000</t>
  </si>
  <si>
    <t>20191026 0000</t>
  </si>
  <si>
    <t>20191027 0000</t>
  </si>
  <si>
    <t>20191028 0000</t>
  </si>
  <si>
    <t>20191029 0000</t>
  </si>
  <si>
    <t>20191030 0000</t>
  </si>
  <si>
    <t>20191031 0000</t>
  </si>
  <si>
    <t>20191101 0000</t>
  </si>
  <si>
    <t>20191102 0000</t>
  </si>
  <si>
    <t>20191103 0000</t>
  </si>
  <si>
    <t>20191104 0000</t>
  </si>
  <si>
    <t>20191105 0000</t>
  </si>
  <si>
    <t>20191106 0000</t>
  </si>
  <si>
    <t>20191107 0000</t>
  </si>
  <si>
    <t>20191108 0000</t>
  </si>
  <si>
    <t>20191109 0000</t>
  </si>
  <si>
    <t>20191110 0000</t>
  </si>
  <si>
    <t>20191111 0000</t>
  </si>
  <si>
    <t>20191112 0000</t>
  </si>
  <si>
    <t>20191113 0000</t>
  </si>
  <si>
    <t>20191114 0000</t>
  </si>
  <si>
    <t>20191115 0000</t>
  </si>
  <si>
    <t>20191116 0000</t>
  </si>
  <si>
    <t>20191117 0000</t>
  </si>
  <si>
    <t>20191118 0000</t>
  </si>
  <si>
    <t>20191119 0000</t>
  </si>
  <si>
    <t>20191120 0000</t>
  </si>
  <si>
    <t>20191121 0000</t>
  </si>
  <si>
    <t>20191122 0000</t>
  </si>
  <si>
    <t>20191123 0000</t>
  </si>
  <si>
    <t>20191124 0000</t>
  </si>
  <si>
    <t>20191125 0000</t>
  </si>
  <si>
    <t>20191126 0000</t>
  </si>
  <si>
    <t>20191127 0000</t>
  </si>
  <si>
    <t>20191128 0000</t>
  </si>
  <si>
    <t>20191129 0000</t>
  </si>
  <si>
    <t>20191130 0000</t>
  </si>
  <si>
    <t>20191201 0000</t>
  </si>
  <si>
    <t>20191202 0000</t>
  </si>
  <si>
    <t>20191203 0000</t>
  </si>
  <si>
    <t>20191204 0000</t>
  </si>
  <si>
    <t>20191205 0000</t>
  </si>
  <si>
    <t>20191206 0000</t>
  </si>
  <si>
    <t>20191207 0000</t>
  </si>
  <si>
    <t>20191208 0000</t>
  </si>
  <si>
    <t>20191209 0000</t>
  </si>
  <si>
    <t>20191210 0000</t>
  </si>
  <si>
    <t>20191211 0000</t>
  </si>
  <si>
    <t>20191212 0000</t>
  </si>
  <si>
    <t>20191213 0000</t>
  </si>
  <si>
    <t>20191214 0000</t>
  </si>
  <si>
    <t>20191215 0000</t>
  </si>
  <si>
    <t>20191216 0000</t>
  </si>
  <si>
    <t>20191217 0000</t>
  </si>
  <si>
    <t>20191218 0000</t>
  </si>
  <si>
    <t>20191219 0000</t>
  </si>
  <si>
    <t>20191220 0000</t>
  </si>
  <si>
    <t>20191221 0000</t>
  </si>
  <si>
    <t>20191222 0000</t>
  </si>
  <si>
    <t>20191223 0000</t>
  </si>
  <si>
    <t>20191224 0000</t>
  </si>
  <si>
    <t>20191225 0000</t>
  </si>
  <si>
    <t>20191226 0000</t>
  </si>
  <si>
    <t>20191227 0000</t>
  </si>
  <si>
    <t>20191228 0000</t>
  </si>
  <si>
    <t>20191229 0000</t>
  </si>
  <si>
    <t>20191230 0000</t>
  </si>
  <si>
    <t>20191231 0000</t>
  </si>
  <si>
    <t>20200102 0000</t>
  </si>
  <si>
    <t>20200103 0000</t>
  </si>
  <si>
    <t>20200104 0000</t>
  </si>
  <si>
    <t>20200105 0000</t>
  </si>
  <si>
    <t>20200106 0000</t>
  </si>
  <si>
    <t>20200107 0000</t>
  </si>
  <si>
    <t>20200108 0000</t>
  </si>
  <si>
    <t>20200109 0000</t>
  </si>
  <si>
    <t>20200110 0000</t>
  </si>
  <si>
    <t>20200111 0000</t>
  </si>
  <si>
    <t>20200112 0000</t>
  </si>
  <si>
    <t>20200113 0000</t>
  </si>
  <si>
    <t>20200114 0000</t>
  </si>
  <si>
    <t>20200115 0000</t>
  </si>
  <si>
    <t>20200116 0000</t>
  </si>
  <si>
    <t>20200117 0000</t>
  </si>
  <si>
    <t>20200118 0000</t>
  </si>
  <si>
    <t>20200119 0000</t>
  </si>
  <si>
    <t>20200120 0000</t>
  </si>
  <si>
    <t>20200121 0000</t>
  </si>
  <si>
    <t>20200122 0000</t>
  </si>
  <si>
    <t>20200123 0000</t>
  </si>
  <si>
    <t>20200124 0000</t>
  </si>
  <si>
    <t>20200125 0000</t>
  </si>
  <si>
    <t>20200126 0000</t>
  </si>
  <si>
    <t>20200127 0000</t>
  </si>
  <si>
    <t>20200128 0000</t>
  </si>
  <si>
    <t>20200129 0000</t>
  </si>
  <si>
    <t>20200130 0000</t>
  </si>
  <si>
    <t>20200131 0000</t>
  </si>
  <si>
    <t>20200201 0000</t>
  </si>
  <si>
    <t>20200202 0000</t>
  </si>
  <si>
    <t>20200203 0000</t>
  </si>
  <si>
    <t>20200204 0000</t>
  </si>
  <si>
    <t>20200205 0000</t>
  </si>
  <si>
    <t>20200206 0000</t>
  </si>
  <si>
    <t>20200207 0000</t>
  </si>
  <si>
    <t>20200208 0000</t>
  </si>
  <si>
    <t>20200209 0000</t>
  </si>
  <si>
    <t>20200210 0000</t>
  </si>
  <si>
    <t>20200211 0000</t>
  </si>
  <si>
    <t>20200212 0000</t>
  </si>
  <si>
    <t>20200213 0000</t>
  </si>
  <si>
    <t>20200214 0000</t>
  </si>
  <si>
    <t>20200215 0000</t>
  </si>
  <si>
    <t>20200216 0000</t>
  </si>
  <si>
    <t>20200217 0000</t>
  </si>
  <si>
    <t>20200218 0000</t>
  </si>
  <si>
    <t>20200219 0000</t>
  </si>
  <si>
    <t>20200220 0000</t>
  </si>
  <si>
    <t>20200221 0000</t>
  </si>
  <si>
    <t>20200222 0000</t>
  </si>
  <si>
    <t>20200223 0000</t>
  </si>
  <si>
    <t>20200224 0000</t>
  </si>
  <si>
    <t>20200225 0000</t>
  </si>
  <si>
    <t>20200226 0000</t>
  </si>
  <si>
    <t>20200227 0000</t>
  </si>
  <si>
    <t>20200228 0000</t>
  </si>
  <si>
    <t>20200229 0000</t>
  </si>
  <si>
    <t>20200301 0000</t>
  </si>
  <si>
    <t>20200302 0000</t>
  </si>
  <si>
    <t>20200303 0000</t>
  </si>
  <si>
    <t>20200304 0000</t>
  </si>
  <si>
    <t>20200305 0000</t>
  </si>
  <si>
    <t>20200306 0000</t>
  </si>
  <si>
    <t>20200307 0000</t>
  </si>
  <si>
    <t>20200308 0000</t>
  </si>
  <si>
    <t>20200309 0000</t>
  </si>
  <si>
    <t>20200310 0000</t>
  </si>
  <si>
    <t>20200311 0000</t>
  </si>
  <si>
    <t>20200312 0000</t>
  </si>
  <si>
    <t>20200313 0000</t>
  </si>
  <si>
    <t>20200314 0000</t>
  </si>
  <si>
    <t>20200315 0000</t>
  </si>
  <si>
    <t>20200316 0000</t>
  </si>
  <si>
    <t>20200317 0000</t>
  </si>
  <si>
    <t>20200318 0000</t>
  </si>
  <si>
    <t>20200319 0000</t>
  </si>
  <si>
    <t>20200320 0000</t>
  </si>
  <si>
    <t>20200321 0000</t>
  </si>
  <si>
    <t>20200322 0000</t>
  </si>
  <si>
    <t>20200323 0000</t>
  </si>
  <si>
    <t>20200324 0000</t>
  </si>
  <si>
    <t>20200325 0000</t>
  </si>
  <si>
    <t>20200326 0000</t>
  </si>
  <si>
    <t>20200327 0000</t>
  </si>
  <si>
    <t>20200328 0000</t>
  </si>
  <si>
    <t>20200329 0000</t>
  </si>
  <si>
    <t>20200330 0000</t>
  </si>
  <si>
    <t>20200331 0000</t>
  </si>
  <si>
    <t>20200401 0000</t>
  </si>
  <si>
    <t>20200402 0000</t>
  </si>
  <si>
    <t>20200403 0000</t>
  </si>
  <si>
    <t>20200404 0000</t>
  </si>
  <si>
    <t>20200405 0000</t>
  </si>
  <si>
    <t>20200406 0000</t>
  </si>
  <si>
    <t>20200407 0000</t>
  </si>
  <si>
    <t>20200408 0000</t>
  </si>
  <si>
    <t>20200409 0000</t>
  </si>
  <si>
    <t>20200410 0000</t>
  </si>
  <si>
    <t>20200411 0000</t>
  </si>
  <si>
    <t>20200412 0000</t>
  </si>
  <si>
    <t>20200413 0000</t>
  </si>
  <si>
    <t>20200414 0000</t>
  </si>
  <si>
    <t>20200415 0000</t>
  </si>
  <si>
    <t>20200416 0000</t>
  </si>
  <si>
    <t>20200417 0000</t>
  </si>
  <si>
    <t>20200418 0000</t>
  </si>
  <si>
    <t>20200419 0000</t>
  </si>
  <si>
    <t>20200421 0000</t>
  </si>
  <si>
    <t>20200422 0000</t>
  </si>
  <si>
    <t>20200423 0000</t>
  </si>
  <si>
    <t>20200424 0000</t>
  </si>
  <si>
    <t>20200426 0000</t>
  </si>
  <si>
    <t>20200427 0000</t>
  </si>
  <si>
    <t>20200428 0000</t>
  </si>
  <si>
    <t>20200429 0000</t>
  </si>
  <si>
    <t>20200501 0000</t>
  </si>
  <si>
    <t>20200502 0000</t>
  </si>
  <si>
    <t>20200503 0000</t>
  </si>
  <si>
    <t>20200505 0000</t>
  </si>
  <si>
    <t>20200506 0000</t>
  </si>
  <si>
    <t>20200507 0000</t>
  </si>
  <si>
    <t>20200508 0000</t>
  </si>
  <si>
    <t>20200509 0000</t>
  </si>
  <si>
    <t>20200510 0000</t>
  </si>
  <si>
    <t>20200511 0000</t>
  </si>
  <si>
    <t>20200512 0000</t>
  </si>
  <si>
    <t>20200513 0000</t>
  </si>
  <si>
    <t>20200514 0000</t>
  </si>
  <si>
    <t>20200515 0000</t>
  </si>
  <si>
    <t>20200516 0000</t>
  </si>
  <si>
    <t>20200517 0000</t>
  </si>
  <si>
    <t>20200518 0000</t>
  </si>
  <si>
    <t>20200519 0000</t>
  </si>
  <si>
    <t>20200520 0000</t>
  </si>
  <si>
    <t>20200521 0000</t>
  </si>
  <si>
    <t>20200522 0000</t>
  </si>
  <si>
    <t>20200523 0000</t>
  </si>
  <si>
    <t>20200524 0000</t>
  </si>
  <si>
    <t>20200525 0000</t>
  </si>
  <si>
    <t>20200526 0000</t>
  </si>
  <si>
    <t>20200527 0000</t>
  </si>
  <si>
    <t>20200528 0000</t>
  </si>
  <si>
    <t>20200529 0000</t>
  </si>
  <si>
    <t>20200530 0000</t>
  </si>
  <si>
    <t>20200531 0000</t>
  </si>
  <si>
    <t>20200601 0000</t>
  </si>
  <si>
    <t>20200602 0000</t>
  </si>
  <si>
    <t>20200603 0000</t>
  </si>
  <si>
    <t>20200604 0000</t>
  </si>
  <si>
    <t>20200605 0000</t>
  </si>
  <si>
    <t>20200606 0000</t>
  </si>
  <si>
    <t>20200607 0000</t>
  </si>
  <si>
    <t>20200608 0000</t>
  </si>
  <si>
    <t>20200609 0000</t>
  </si>
  <si>
    <t>20200610 0000</t>
  </si>
  <si>
    <t>20200611 0000</t>
  </si>
  <si>
    <t>20200612 0000</t>
  </si>
  <si>
    <t>20200613 0000</t>
  </si>
  <si>
    <t>20200614 0000</t>
  </si>
  <si>
    <t>20200615 0000</t>
  </si>
  <si>
    <t>20200616 0000</t>
  </si>
  <si>
    <t>20200617 0000</t>
  </si>
  <si>
    <t>20200618 0000</t>
  </si>
  <si>
    <t>20200619 0000</t>
  </si>
  <si>
    <t>20200620 0000</t>
  </si>
  <si>
    <t>20200621 0000</t>
  </si>
  <si>
    <t>20200622 0000</t>
  </si>
  <si>
    <t>20200623 0000</t>
  </si>
  <si>
    <t>20200624 0000</t>
  </si>
  <si>
    <t>20200625 0000</t>
  </si>
  <si>
    <t>20200626 0000</t>
  </si>
  <si>
    <t>20200627 0000</t>
  </si>
  <si>
    <t>20200628 0000</t>
  </si>
  <si>
    <t>20200629 0000</t>
  </si>
  <si>
    <t>20200630 0000</t>
  </si>
  <si>
    <t>20200701 0000</t>
  </si>
  <si>
    <t>20200702 0000</t>
  </si>
  <si>
    <t>20200703 0000</t>
  </si>
  <si>
    <t>20200704 0000</t>
  </si>
  <si>
    <t>20200705 0000</t>
  </si>
  <si>
    <t>20200706 0000</t>
  </si>
  <si>
    <t>20200707 0000</t>
  </si>
  <si>
    <t>20200708 0000</t>
  </si>
  <si>
    <t>20200709 0000</t>
  </si>
  <si>
    <t>20200710 0000</t>
  </si>
  <si>
    <t>20200711 0000</t>
  </si>
  <si>
    <t>20200712 0000</t>
  </si>
  <si>
    <t>20200713 0000</t>
  </si>
  <si>
    <t>20200714 0000</t>
  </si>
  <si>
    <t>20200715 0000</t>
  </si>
  <si>
    <t>20200716 0000</t>
  </si>
  <si>
    <t>20200717 0000</t>
  </si>
  <si>
    <t>20200718 0000</t>
  </si>
  <si>
    <t>20200719 0000</t>
  </si>
  <si>
    <t>20200720 0000</t>
  </si>
  <si>
    <t>20200721 0000</t>
  </si>
  <si>
    <t>20200722 0000</t>
  </si>
  <si>
    <t>20200723 0000</t>
  </si>
  <si>
    <t>20200724 0000</t>
  </si>
  <si>
    <t>20200725 0000</t>
  </si>
  <si>
    <t>20200726 0000</t>
  </si>
  <si>
    <t>20200727 0000</t>
  </si>
  <si>
    <t>20200728 0000</t>
  </si>
  <si>
    <t>20200729 0000</t>
  </si>
  <si>
    <t>20200730 0000</t>
  </si>
  <si>
    <t>20200731 0000</t>
  </si>
  <si>
    <t>20200801 0000</t>
  </si>
  <si>
    <t>20200802 0000</t>
  </si>
  <si>
    <t>20200803 0000</t>
  </si>
  <si>
    <t>20200804 0000</t>
  </si>
  <si>
    <t>20200805 0000</t>
  </si>
  <si>
    <t>20200806 0000</t>
  </si>
  <si>
    <t>20200807 0000</t>
  </si>
  <si>
    <t>20200808 0000</t>
  </si>
  <si>
    <t>20200809 0000</t>
  </si>
  <si>
    <t>20200810 0000</t>
  </si>
  <si>
    <t>20200811 0000</t>
  </si>
  <si>
    <t>20200812 0000</t>
  </si>
  <si>
    <t>20200813 0000</t>
  </si>
  <si>
    <t>20200814 0000</t>
  </si>
  <si>
    <t>20200815 0000</t>
  </si>
  <si>
    <t>20200816 0000</t>
  </si>
  <si>
    <t>20200817 0000</t>
  </si>
  <si>
    <t>20200818 0000</t>
  </si>
  <si>
    <t>20200819 0000</t>
  </si>
  <si>
    <t>20200820 0000</t>
  </si>
  <si>
    <t>20200821 0000</t>
  </si>
  <si>
    <t>20200822 0000</t>
  </si>
  <si>
    <t>20200823 0000</t>
  </si>
  <si>
    <t>20200824 0000</t>
  </si>
  <si>
    <t>20200825 0000</t>
  </si>
  <si>
    <t>20200826 0000</t>
  </si>
  <si>
    <t>20200827 0000</t>
  </si>
  <si>
    <t>20200828 0000</t>
  </si>
  <si>
    <t>20200829 0000</t>
  </si>
  <si>
    <t>20200830 0000</t>
  </si>
  <si>
    <t>20200831 0000</t>
  </si>
  <si>
    <t>20200901 0000</t>
  </si>
  <si>
    <t>20200902 0000</t>
  </si>
  <si>
    <t>s_orovllevel5</t>
  </si>
  <si>
    <t>STORAGE-LEVEL</t>
  </si>
  <si>
    <t>https://cdec.water.ca.gov/dynamicapp/req/CSVDataServlet?Stations=ORO&amp;SensorNums=94&amp;dur_code=D&amp;Start=2019-08-01&amp;End=2020-09-01</t>
  </si>
  <si>
    <t>evap_S_Orovl</t>
  </si>
  <si>
    <t>EVAPORATION-RATE</t>
  </si>
  <si>
    <t>IN</t>
  </si>
  <si>
    <t>Month</t>
  </si>
  <si>
    <t>Avg evap rate (in/month)</t>
  </si>
  <si>
    <t>days</t>
  </si>
  <si>
    <t>Avg evap rate in/day</t>
  </si>
  <si>
    <t>A</t>
  </si>
  <si>
    <t/>
  </si>
  <si>
    <t>B</t>
  </si>
  <si>
    <t>DEM_D6_PWR</t>
  </si>
  <si>
    <t>C</t>
  </si>
  <si>
    <t>DEMAND-SWP-WR</t>
  </si>
  <si>
    <t>E</t>
  </si>
  <si>
    <t>F</t>
  </si>
  <si>
    <t>2005A01A</t>
  </si>
  <si>
    <t>Units</t>
  </si>
  <si>
    <t>Type</t>
  </si>
  <si>
    <t>Date</t>
  </si>
  <si>
    <t>Year</t>
  </si>
  <si>
    <t>Avg Demand (TAF/month)</t>
  </si>
  <si>
    <t>Num days</t>
  </si>
  <si>
    <t>Avg demand (TAF/day)</t>
  </si>
  <si>
    <t>MINGW_69</t>
  </si>
  <si>
    <t>DR69</t>
  </si>
  <si>
    <t>GW-PUMPING-MIN</t>
  </si>
  <si>
    <t>DEMAND</t>
  </si>
  <si>
    <t>Avg MIN GW (TAF/month)</t>
  </si>
  <si>
    <t>Avg MIN GW (TAF/day)</t>
  </si>
  <si>
    <t>AVG DR 69 (Taf/month)</t>
  </si>
  <si>
    <t>AVG DR 69 (Taf/day)</t>
  </si>
  <si>
    <t>THA</t>
  </si>
  <si>
    <t>RIV REL</t>
  </si>
  <si>
    <t>20200101 0000</t>
  </si>
  <si>
    <t>20200420 0000</t>
  </si>
  <si>
    <t>20200425 0000</t>
  </si>
  <si>
    <t>20200430 0000</t>
  </si>
  <si>
    <t>20200504 0000</t>
  </si>
  <si>
    <t>added 09/26</t>
  </si>
  <si>
    <t>C_THERM</t>
  </si>
  <si>
    <t>FLOW-CHANNEL</t>
  </si>
  <si>
    <t>STATION_ID,DURATION,SENSOR_NUMBER,SENSOR_TYPE,DATE TIME,OBS DATE,VALUE,DATA_FLAG,UNITS</t>
  </si>
  <si>
    <t>20180801 0000</t>
  </si>
  <si>
    <t>20180802 0000</t>
  </si>
  <si>
    <t>20180803 0000</t>
  </si>
  <si>
    <t>20180804 0000</t>
  </si>
  <si>
    <t>20180805 0000</t>
  </si>
  <si>
    <t>20180806 0000</t>
  </si>
  <si>
    <t>20180807 0000</t>
  </si>
  <si>
    <t>20180808 0000</t>
  </si>
  <si>
    <t>20180809 0000</t>
  </si>
  <si>
    <t>20180810 0000</t>
  </si>
  <si>
    <t>20180811 0000</t>
  </si>
  <si>
    <t>20180812 0000</t>
  </si>
  <si>
    <t>20180813 0000</t>
  </si>
  <si>
    <t>20180814 0000</t>
  </si>
  <si>
    <t>20180815 0000</t>
  </si>
  <si>
    <t>20180816 0000</t>
  </si>
  <si>
    <t>20180817 0000</t>
  </si>
  <si>
    <t>20180818 0000</t>
  </si>
  <si>
    <t>20180819 0000</t>
  </si>
  <si>
    <t>20180820 0000</t>
  </si>
  <si>
    <t>20180821 0000</t>
  </si>
  <si>
    <t>20180822 0000</t>
  </si>
  <si>
    <t>20180823 0000</t>
  </si>
  <si>
    <t>20180824 0000</t>
  </si>
  <si>
    <t>20180825 0000</t>
  </si>
  <si>
    <t>20180826 0000</t>
  </si>
  <si>
    <t>20180827 0000</t>
  </si>
  <si>
    <t>20180828 0000</t>
  </si>
  <si>
    <t>20180829 0000</t>
  </si>
  <si>
    <t>20180830 0000</t>
  </si>
  <si>
    <t>20180831 0000</t>
  </si>
  <si>
    <t>20180901 0000</t>
  </si>
  <si>
    <t>20180902 0000</t>
  </si>
  <si>
    <t>20180903 0000</t>
  </si>
  <si>
    <t>20180904 0000</t>
  </si>
  <si>
    <t>20180905 0000</t>
  </si>
  <si>
    <t>20180906 0000</t>
  </si>
  <si>
    <t>20180907 0000</t>
  </si>
  <si>
    <t>20180908 0000</t>
  </si>
  <si>
    <t>20180909 0000</t>
  </si>
  <si>
    <t>20180910 0000</t>
  </si>
  <si>
    <t>20180911 0000</t>
  </si>
  <si>
    <t>20180912 0000</t>
  </si>
  <si>
    <t>20180913 0000</t>
  </si>
  <si>
    <t>20180914 0000</t>
  </si>
  <si>
    <t>20180915 0000</t>
  </si>
  <si>
    <t>20180916 0000</t>
  </si>
  <si>
    <t>20180917 0000</t>
  </si>
  <si>
    <t>20180918 0000</t>
  </si>
  <si>
    <t>20180919 0000</t>
  </si>
  <si>
    <t>20180920 0000</t>
  </si>
  <si>
    <t>20180921 0000</t>
  </si>
  <si>
    <t>20180922 0000</t>
  </si>
  <si>
    <t>20180923 0000</t>
  </si>
  <si>
    <t>20180924 0000</t>
  </si>
  <si>
    <t>20180925 0000</t>
  </si>
  <si>
    <t>20180926 0000</t>
  </si>
  <si>
    <t>20180927 0000</t>
  </si>
  <si>
    <t>20180928 0000</t>
  </si>
  <si>
    <t>20180929 0000</t>
  </si>
  <si>
    <t>20180930 0000</t>
  </si>
  <si>
    <t>20181001 0000</t>
  </si>
  <si>
    <t>20181002 0000</t>
  </si>
  <si>
    <t>20181003 0000</t>
  </si>
  <si>
    <t>20181004 0000</t>
  </si>
  <si>
    <t>20181005 0000</t>
  </si>
  <si>
    <t>20181006 0000</t>
  </si>
  <si>
    <t>20181007 0000</t>
  </si>
  <si>
    <t>20181008 0000</t>
  </si>
  <si>
    <t>20181009 0000</t>
  </si>
  <si>
    <t>20181010 0000</t>
  </si>
  <si>
    <t>20181011 0000</t>
  </si>
  <si>
    <t>20181012 0000</t>
  </si>
  <si>
    <t>20181013 0000</t>
  </si>
  <si>
    <t>20181014 0000</t>
  </si>
  <si>
    <t>20181015 0000</t>
  </si>
  <si>
    <t>20181016 0000</t>
  </si>
  <si>
    <t>20181017 0000</t>
  </si>
  <si>
    <t>20181018 0000</t>
  </si>
  <si>
    <t>20181019 0000</t>
  </si>
  <si>
    <t>20181020 0000</t>
  </si>
  <si>
    <t>20181021 0000</t>
  </si>
  <si>
    <t>20181022 0000</t>
  </si>
  <si>
    <t>20181023 0000</t>
  </si>
  <si>
    <t>20181024 0000</t>
  </si>
  <si>
    <t>20181025 0000</t>
  </si>
  <si>
    <t>20181026 0000</t>
  </si>
  <si>
    <t>20181027 0000</t>
  </si>
  <si>
    <t>20181028 0000</t>
  </si>
  <si>
    <t>20181029 0000</t>
  </si>
  <si>
    <t>20181030 0000</t>
  </si>
  <si>
    <t>20181031 0000</t>
  </si>
  <si>
    <t>20181101 0000</t>
  </si>
  <si>
    <t>20181102 0000</t>
  </si>
  <si>
    <t>20181103 0000</t>
  </si>
  <si>
    <t>20181104 0000</t>
  </si>
  <si>
    <t>20181105 0000</t>
  </si>
  <si>
    <t>20181106 0000</t>
  </si>
  <si>
    <t>20181107 0000</t>
  </si>
  <si>
    <t>20181108 0000</t>
  </si>
  <si>
    <t>20181109 0000</t>
  </si>
  <si>
    <t>20181110 0000</t>
  </si>
  <si>
    <t>20181111 0000</t>
  </si>
  <si>
    <t>20181112 0000</t>
  </si>
  <si>
    <t>20181113 0000</t>
  </si>
  <si>
    <t>20181114 0000</t>
  </si>
  <si>
    <t>20181115 0000</t>
  </si>
  <si>
    <t>20181116 0000</t>
  </si>
  <si>
    <t>20181117 0000</t>
  </si>
  <si>
    <t>20181118 0000</t>
  </si>
  <si>
    <t>20181119 0000</t>
  </si>
  <si>
    <t>20181120 0000</t>
  </si>
  <si>
    <t>20181121 0000</t>
  </si>
  <si>
    <t>20181122 0000</t>
  </si>
  <si>
    <t>20181123 0000</t>
  </si>
  <si>
    <t>20181124 0000</t>
  </si>
  <si>
    <t>20181125 0000</t>
  </si>
  <si>
    <t>20181126 0000</t>
  </si>
  <si>
    <t>20181127 0000</t>
  </si>
  <si>
    <t>20181128 0000</t>
  </si>
  <si>
    <t>20181129 0000</t>
  </si>
  <si>
    <t>20181130 0000</t>
  </si>
  <si>
    <t>20181201 0000</t>
  </si>
  <si>
    <t>20181202 0000</t>
  </si>
  <si>
    <t>20181203 0000</t>
  </si>
  <si>
    <t>20181204 0000</t>
  </si>
  <si>
    <t>20181205 0000</t>
  </si>
  <si>
    <t>20181206 0000</t>
  </si>
  <si>
    <t>20181207 0000</t>
  </si>
  <si>
    <t>20181208 0000</t>
  </si>
  <si>
    <t>20181209 0000</t>
  </si>
  <si>
    <t>20181210 0000</t>
  </si>
  <si>
    <t>20181211 0000</t>
  </si>
  <si>
    <t>20181212 0000</t>
  </si>
  <si>
    <t>20181213 0000</t>
  </si>
  <si>
    <t>20181214 0000</t>
  </si>
  <si>
    <t>20181215 0000</t>
  </si>
  <si>
    <t>20181216 0000</t>
  </si>
  <si>
    <t>20181217 0000</t>
  </si>
  <si>
    <t>20181218 0000</t>
  </si>
  <si>
    <t>20181219 0000</t>
  </si>
  <si>
    <t>20181220 0000</t>
  </si>
  <si>
    <t>20181221 0000</t>
  </si>
  <si>
    <t>20181222 0000</t>
  </si>
  <si>
    <t>20181223 0000</t>
  </si>
  <si>
    <t>20181224 0000</t>
  </si>
  <si>
    <t>20181225 0000</t>
  </si>
  <si>
    <t>20181226 0000</t>
  </si>
  <si>
    <t>20181227 0000</t>
  </si>
  <si>
    <t>20181228 0000</t>
  </si>
  <si>
    <t>20181229 0000</t>
  </si>
  <si>
    <t>20181230 0000</t>
  </si>
  <si>
    <t>20181231 0000</t>
  </si>
  <si>
    <t>20190101 0000</t>
  </si>
  <si>
    <t>20190102 0000</t>
  </si>
  <si>
    <t>20190103 0000</t>
  </si>
  <si>
    <t>20190104 0000</t>
  </si>
  <si>
    <t>20190105 0000</t>
  </si>
  <si>
    <t>20190106 0000</t>
  </si>
  <si>
    <t>20190107 0000</t>
  </si>
  <si>
    <t>20190108 0000</t>
  </si>
  <si>
    <t>20190109 0000</t>
  </si>
  <si>
    <t>20190110 0000</t>
  </si>
  <si>
    <t>20190111 0000</t>
  </si>
  <si>
    <t>20190112 0000</t>
  </si>
  <si>
    <t>20190113 0000</t>
  </si>
  <si>
    <t>20190114 0000</t>
  </si>
  <si>
    <t>20190115 0000</t>
  </si>
  <si>
    <t>20190116 0000</t>
  </si>
  <si>
    <t>20190117 0000</t>
  </si>
  <si>
    <t>20190118 0000</t>
  </si>
  <si>
    <t>20190119 0000</t>
  </si>
  <si>
    <t>20190120 0000</t>
  </si>
  <si>
    <t>20190121 0000</t>
  </si>
  <si>
    <t>20190122 0000</t>
  </si>
  <si>
    <t>20190123 0000</t>
  </si>
  <si>
    <t>20190124 0000</t>
  </si>
  <si>
    <t>20190125 0000</t>
  </si>
  <si>
    <t>20190126 0000</t>
  </si>
  <si>
    <t>20190127 0000</t>
  </si>
  <si>
    <t>20190128 0000</t>
  </si>
  <si>
    <t>20190129 0000</t>
  </si>
  <si>
    <t>20190130 0000</t>
  </si>
  <si>
    <t>20190131 0000</t>
  </si>
  <si>
    <t>20190201 0000</t>
  </si>
  <si>
    <t>20190202 0000</t>
  </si>
  <si>
    <t>20190203 0000</t>
  </si>
  <si>
    <t>20190204 0000</t>
  </si>
  <si>
    <t>20190205 0000</t>
  </si>
  <si>
    <t>20190206 0000</t>
  </si>
  <si>
    <t>20190207 0000</t>
  </si>
  <si>
    <t>20190208 0000</t>
  </si>
  <si>
    <t>20190209 0000</t>
  </si>
  <si>
    <t>20190210 0000</t>
  </si>
  <si>
    <t>20190211 0000</t>
  </si>
  <si>
    <t>20190212 0000</t>
  </si>
  <si>
    <t>20190213 0000</t>
  </si>
  <si>
    <t>20190214 0000</t>
  </si>
  <si>
    <t>20190215 0000</t>
  </si>
  <si>
    <t>20190216 0000</t>
  </si>
  <si>
    <t>20190217 0000</t>
  </si>
  <si>
    <t>20190218 0000</t>
  </si>
  <si>
    <t>20190219 0000</t>
  </si>
  <si>
    <t>20190220 0000</t>
  </si>
  <si>
    <t>20190221 0000</t>
  </si>
  <si>
    <t>20190222 0000</t>
  </si>
  <si>
    <t>20190223 0000</t>
  </si>
  <si>
    <t>20190224 0000</t>
  </si>
  <si>
    <t>20190225 0000</t>
  </si>
  <si>
    <t>20190226 0000</t>
  </si>
  <si>
    <t>20190227 0000</t>
  </si>
  <si>
    <t>20190228 0000</t>
  </si>
  <si>
    <t>20190301 0000</t>
  </si>
  <si>
    <t>20190302 0000</t>
  </si>
  <si>
    <t>20190303 0000</t>
  </si>
  <si>
    <t>20190304 0000</t>
  </si>
  <si>
    <t>20190305 0000</t>
  </si>
  <si>
    <t>20190306 0000</t>
  </si>
  <si>
    <t>20190307 0000</t>
  </si>
  <si>
    <t>20190308 0000</t>
  </si>
  <si>
    <t>20190309 0000</t>
  </si>
  <si>
    <t>20190310 0000</t>
  </si>
  <si>
    <t>20190311 0000</t>
  </si>
  <si>
    <t>20190312 0000</t>
  </si>
  <si>
    <t>20190313 0000</t>
  </si>
  <si>
    <t>20190314 0000</t>
  </si>
  <si>
    <t>20190315 0000</t>
  </si>
  <si>
    <t>20190316 0000</t>
  </si>
  <si>
    <t>20190317 0000</t>
  </si>
  <si>
    <t>20190318 0000</t>
  </si>
  <si>
    <t>20190319 0000</t>
  </si>
  <si>
    <t>20190320 0000</t>
  </si>
  <si>
    <t>20190321 0000</t>
  </si>
  <si>
    <t>20190322 0000</t>
  </si>
  <si>
    <t>20190323 0000</t>
  </si>
  <si>
    <t>20190324 0000</t>
  </si>
  <si>
    <t>20190325 0000</t>
  </si>
  <si>
    <t>20190326 0000</t>
  </si>
  <si>
    <t>20190327 0000</t>
  </si>
  <si>
    <t>20190328 0000</t>
  </si>
  <si>
    <t>20190329 0000</t>
  </si>
  <si>
    <t>20190330 0000</t>
  </si>
  <si>
    <t>20190331 0000</t>
  </si>
  <si>
    <t>20190401 0000</t>
  </si>
  <si>
    <t>20190402 0000</t>
  </si>
  <si>
    <t>20190403 0000</t>
  </si>
  <si>
    <t>20190404 0000</t>
  </si>
  <si>
    <t>20190405 0000</t>
  </si>
  <si>
    <t>20190406 0000</t>
  </si>
  <si>
    <t>20190407 0000</t>
  </si>
  <si>
    <t>20190408 0000</t>
  </si>
  <si>
    <t>20190409 0000</t>
  </si>
  <si>
    <t>20190410 0000</t>
  </si>
  <si>
    <t>20190411 0000</t>
  </si>
  <si>
    <t>20190412 0000</t>
  </si>
  <si>
    <t>20190413 0000</t>
  </si>
  <si>
    <t>20190414 0000</t>
  </si>
  <si>
    <t>20190415 0000</t>
  </si>
  <si>
    <t>20190416 0000</t>
  </si>
  <si>
    <t>20190417 0000</t>
  </si>
  <si>
    <t>20190418 0000</t>
  </si>
  <si>
    <t>20190419 0000</t>
  </si>
  <si>
    <t>20190420 0000</t>
  </si>
  <si>
    <t>20190421 0000</t>
  </si>
  <si>
    <t>20190422 0000</t>
  </si>
  <si>
    <t>20190423 0000</t>
  </si>
  <si>
    <t>20190424 0000</t>
  </si>
  <si>
    <t>20190425 0000</t>
  </si>
  <si>
    <t>20190426 0000</t>
  </si>
  <si>
    <t>20190427 0000</t>
  </si>
  <si>
    <t>20190428 0000</t>
  </si>
  <si>
    <t>20190429 0000</t>
  </si>
  <si>
    <t>20190430 0000</t>
  </si>
  <si>
    <t>20190501 0000</t>
  </si>
  <si>
    <t>20190502 0000</t>
  </si>
  <si>
    <t>20190503 0000</t>
  </si>
  <si>
    <t>20190504 0000</t>
  </si>
  <si>
    <t>20190505 0000</t>
  </si>
  <si>
    <t>20190506 0000</t>
  </si>
  <si>
    <t>20190507 0000</t>
  </si>
  <si>
    <t>20190508 0000</t>
  </si>
  <si>
    <t>20190509 0000</t>
  </si>
  <si>
    <t>20190510 0000</t>
  </si>
  <si>
    <t>20190511 0000</t>
  </si>
  <si>
    <t>20190512 0000</t>
  </si>
  <si>
    <t>20190513 0000</t>
  </si>
  <si>
    <t>20190514 0000</t>
  </si>
  <si>
    <t>20190515 0000</t>
  </si>
  <si>
    <t>20190516 0000</t>
  </si>
  <si>
    <t>20190517 0000</t>
  </si>
  <si>
    <t>20190518 0000</t>
  </si>
  <si>
    <t>20190519 0000</t>
  </si>
  <si>
    <t>20190520 0000</t>
  </si>
  <si>
    <t>20190521 0000</t>
  </si>
  <si>
    <t>20190522 0000</t>
  </si>
  <si>
    <t>20190523 0000</t>
  </si>
  <si>
    <t>20190524 0000</t>
  </si>
  <si>
    <t>20190525 0000</t>
  </si>
  <si>
    <t>20190526 0000</t>
  </si>
  <si>
    <t>20190527 0000</t>
  </si>
  <si>
    <t>20190528 0000</t>
  </si>
  <si>
    <t>20190529 0000</t>
  </si>
  <si>
    <t>20190530 0000</t>
  </si>
  <si>
    <t>20190531 0000</t>
  </si>
  <si>
    <t>20190601 0000</t>
  </si>
  <si>
    <t>20190602 0000</t>
  </si>
  <si>
    <t>20190603 0000</t>
  </si>
  <si>
    <t>20190604 0000</t>
  </si>
  <si>
    <t>20190605 0000</t>
  </si>
  <si>
    <t>20190606 0000</t>
  </si>
  <si>
    <t>20190607 0000</t>
  </si>
  <si>
    <t>20190608 0000</t>
  </si>
  <si>
    <t>20190609 0000</t>
  </si>
  <si>
    <t>20190610 0000</t>
  </si>
  <si>
    <t>20190611 0000</t>
  </si>
  <si>
    <t>20190612 0000</t>
  </si>
  <si>
    <t>20190613 0000</t>
  </si>
  <si>
    <t>20190614 0000</t>
  </si>
  <si>
    <t>20190615 0000</t>
  </si>
  <si>
    <t>20190616 0000</t>
  </si>
  <si>
    <t>20190617 0000</t>
  </si>
  <si>
    <t>20190618 0000</t>
  </si>
  <si>
    <t>20190619 0000</t>
  </si>
  <si>
    <t>20190620 0000</t>
  </si>
  <si>
    <t>20190621 0000</t>
  </si>
  <si>
    <t>20190622 0000</t>
  </si>
  <si>
    <t>20190623 0000</t>
  </si>
  <si>
    <t>20190624 0000</t>
  </si>
  <si>
    <t>20190625 0000</t>
  </si>
  <si>
    <t>20190626 0000</t>
  </si>
  <si>
    <t>20190627 0000</t>
  </si>
  <si>
    <t>20190628 0000</t>
  </si>
  <si>
    <t>20190629 0000</t>
  </si>
  <si>
    <t>20190630 0000</t>
  </si>
  <si>
    <t>20190701 0000</t>
  </si>
  <si>
    <t>20190702 0000</t>
  </si>
  <si>
    <t>20190703 0000</t>
  </si>
  <si>
    <t>20190704 0000</t>
  </si>
  <si>
    <t>20190705 0000</t>
  </si>
  <si>
    <t>20190706 0000</t>
  </si>
  <si>
    <t>20190707 0000</t>
  </si>
  <si>
    <t>20190708 0000</t>
  </si>
  <si>
    <t>20190709 0000</t>
  </si>
  <si>
    <t>20190710 0000</t>
  </si>
  <si>
    <t>20190711 0000</t>
  </si>
  <si>
    <t>20190712 0000</t>
  </si>
  <si>
    <t>20190713 0000</t>
  </si>
  <si>
    <t>20190714 0000</t>
  </si>
  <si>
    <t>20190715 0000</t>
  </si>
  <si>
    <t>20190716 0000</t>
  </si>
  <si>
    <t>20190717 0000</t>
  </si>
  <si>
    <t>20190718 0000</t>
  </si>
  <si>
    <t>20190719 0000</t>
  </si>
  <si>
    <t>20190720 0000</t>
  </si>
  <si>
    <t>20190721 0000</t>
  </si>
  <si>
    <t>20190722 0000</t>
  </si>
  <si>
    <t>20190723 0000</t>
  </si>
  <si>
    <t>20190724 0000</t>
  </si>
  <si>
    <t>20190725 0000</t>
  </si>
  <si>
    <t>20190726 0000</t>
  </si>
  <si>
    <t>20190727 0000</t>
  </si>
  <si>
    <t>20190728 0000</t>
  </si>
  <si>
    <t>20190729 0000</t>
  </si>
  <si>
    <t>20190730 0000</t>
  </si>
  <si>
    <t>DATE</t>
  </si>
  <si>
    <t>20180731 0000</t>
  </si>
  <si>
    <t>ORO,D,15,STORAGE,20180731 0000,20180801 0000,1943932, ,AF</t>
  </si>
  <si>
    <t>ORO,D,15,STORAGE,20180801 0000,20180802 0000,1935350, ,AF</t>
  </si>
  <si>
    <t>ORO,D,15,STORAGE,20180802 0000,20180803 0000,1925664, ,AF</t>
  </si>
  <si>
    <t>ORO,D,15,STORAGE,20180803 0000,20180804 0000,1915604, ,AF</t>
  </si>
  <si>
    <t>ORO,D,15,STORAGE,20180804 0000,20180805 0000,1903745, ,AF</t>
  </si>
  <si>
    <t>ORO,D,15,STORAGE,20180805 0000,20180806 0000,1892550, ,AF</t>
  </si>
  <si>
    <t>ORO,D,15,STORAGE,20180806 0000,20180807 0000,1881806, ,AF</t>
  </si>
  <si>
    <t>ORO,D,15,STORAGE,20180807 0000,20180808 0000,1866176, ,AF</t>
  </si>
  <si>
    <t>ORO,D,15,STORAGE,20180808 0000,20180809 0000,1851837, ,AF</t>
  </si>
  <si>
    <t>ORO,D,15,STORAGE,20180809 0000,20180810 0000,1837279, ,AF</t>
  </si>
  <si>
    <t>ORO,D,15,STORAGE,20180810 0000,20180811 0000,1823595, ,AF</t>
  </si>
  <si>
    <t>ORO,D,15,STORAGE,20180811 0000,20180812 0000,1809394, ,AF</t>
  </si>
  <si>
    <t>ORO,D,15,STORAGE,20180812 0000,20180813 0000,1797719, ,AF</t>
  </si>
  <si>
    <t>ORO,D,15,STORAGE,20180813 0000,20180814 0000,1786780, ,AF</t>
  </si>
  <si>
    <t>ORO,D,15,STORAGE,20180814 0000,20180815 0000,1776472, ,AF</t>
  </si>
  <si>
    <t>ORO,D,15,STORAGE,20180815 0000,20180816 0000,1765707, ,AF</t>
  </si>
  <si>
    <t>ORO,D,15,STORAGE,20180816 0000,20180817 0000,1755089, ,AF</t>
  </si>
  <si>
    <t>ORO,D,15,STORAGE,20180817 0000,20180818 0000,1744325, ,AF</t>
  </si>
  <si>
    <t>ORO,D,15,STORAGE,20180818 0000,20180819 0000,1732558, ,AF</t>
  </si>
  <si>
    <t>ORO,D,15,STORAGE,20180819 0000,20180820 0000,1722082, ,AF</t>
  </si>
  <si>
    <t>ORO,D,15,STORAGE,20180820 0000,20180821 0000,1710044, ,AF</t>
  </si>
  <si>
    <t>ORO,D,15,STORAGE,20180821 0000,20180822 0000,1699477, ,AF</t>
  </si>
  <si>
    <t>ORO,D,15,STORAGE,20180822 0000,20180823 0000,1688581, ,AF</t>
  </si>
  <si>
    <t>ORO,D,15,STORAGE,20180823 0000,20180824 0000,1677642, ,AF</t>
  </si>
  <si>
    <t>ORO,D,15,STORAGE,20180824 0000,20180825 0000,1666939, ,AF</t>
  </si>
  <si>
    <t>ORO,D,15,STORAGE,20180825 0000,20180826 0000,1656468, ,AF</t>
  </si>
  <si>
    <t>ORO,D,15,STORAGE,20180826 0000,20180827 0000,1646321, ,AF</t>
  </si>
  <si>
    <t>ORO,D,15,STORAGE,20180827 0000,20180828 0000,1636034, ,AF</t>
  </si>
  <si>
    <t>ORO,D,15,STORAGE,20180828 0000,20180829 0000,1623695, ,AF</t>
  </si>
  <si>
    <t>ORO,D,15,STORAGE,20180829 0000,20180830 0000,1614052, ,AF</t>
  </si>
  <si>
    <t>ORO,D,15,STORAGE,20180830 0000,20180831 0000,1605897, ,AF</t>
  </si>
  <si>
    <t>ORO,D,15,STORAGE,20180831 0000,20180901 0000,1596780, ,AF</t>
  </si>
  <si>
    <t>ORO,D,15,STORAGE,20180901 0000,20180902 0000,1588147, ,AF</t>
  </si>
  <si>
    <t>ORO,D,15,STORAGE,20180902 0000,20180903 0000,1579280, ,AF</t>
  </si>
  <si>
    <t>ORO,D,15,STORAGE,20180903 0000,20180904 0000,1569111, ,AF</t>
  </si>
  <si>
    <t>ORO,D,15,STORAGE,20180904 0000,20180905 0000,1560053, ,AF</t>
  </si>
  <si>
    <t>ORO,D,15,STORAGE,20180905 0000,20180906 0000,1551560, ,AF</t>
  </si>
  <si>
    <t>ORO,D,15,STORAGE,20180906 0000,20180907 0000,1543452, ,AF</t>
  </si>
  <si>
    <t>ORO,D,15,STORAGE,20180907 0000,20180908 0000,1536338, ,AF</t>
  </si>
  <si>
    <t>ORO,D,15,STORAGE,20180908 0000,20180909 0000,1528023, ,AF</t>
  </si>
  <si>
    <t>ORO,D,15,STORAGE,20180909 0000,20180910 0000,1521046, ,AF</t>
  </si>
  <si>
    <t>ORO,D,15,STORAGE,20180910 0000,20180911 0000,1512342, ,AF</t>
  </si>
  <si>
    <t>ORO,D,15,STORAGE,20180911 0000,20180912 0000,1504894, ,AF</t>
  </si>
  <si>
    <t>ORO,D,15,STORAGE,20180912 0000,20180913 0000,1498247, ,AF</t>
  </si>
  <si>
    <t>ORO,D,15,STORAGE,20180913 0000,20180914 0000,1489903, ,AF</t>
  </si>
  <si>
    <t>ORO,D,15,STORAGE,20180914 0000,20180915 0000,1482960, ,AF</t>
  </si>
  <si>
    <t>ORO,D,15,STORAGE,20180915 0000,20180916 0000,1473994, ,AF</t>
  </si>
  <si>
    <t>ORO,D,15,STORAGE,20180916 0000,20180917 0000,1466508, ,AF</t>
  </si>
  <si>
    <t>ORO,D,15,STORAGE,20180917 0000,20180918 0000,1458795, ,AF</t>
  </si>
  <si>
    <t>ORO,D,15,STORAGE,20180918 0000,20180919 0000,1451025, ,AF</t>
  </si>
  <si>
    <t>ORO,D,15,STORAGE,20180919 0000,20180920 0000,1447656, ,AF</t>
  </si>
  <si>
    <t>ORO,D,15,STORAGE,20180920 0000,20180921 0000,1439844, ,AF</t>
  </si>
  <si>
    <t>ORO,D,15,STORAGE,20180921 0000,20180922 0000,1432479, ,AF</t>
  </si>
  <si>
    <t>ORO,D,15,STORAGE,20180922 0000,20180923 0000,1424724, ,AF</t>
  </si>
  <si>
    <t>ORO,D,15,STORAGE,20180923 0000,20180924 0000,1416915, ,AF</t>
  </si>
  <si>
    <t>ORO,D,15,STORAGE,20180924 0000,20180925 0000,1410457, ,AF</t>
  </si>
  <si>
    <t>ORO,D,15,STORAGE,20180925 0000,20180926 0000,1403443, ,AF</t>
  </si>
  <si>
    <t>ORO,D,15,STORAGE,20180926 0000,20180927 0000,1395879, ,AF</t>
  </si>
  <si>
    <t>ORO,D,15,STORAGE,20180927 0000,20180928 0000,1388097, ,AF</t>
  </si>
  <si>
    <t>ORO,D,15,STORAGE,20180928 0000,20180929 0000,1380345, ,AF</t>
  </si>
  <si>
    <t>ORO,D,15,STORAGE,20180929 0000,20180930 0000,1372136, ,AF</t>
  </si>
  <si>
    <t>ORO,D,15,STORAGE,20180930 0000,20181001 0000,1364688, ,AF</t>
  </si>
  <si>
    <t>ORO,D,15,STORAGE,20181001 0000,20181002 0000,1354853, ,AF</t>
  </si>
  <si>
    <t>ORO,D,15,STORAGE,20181002 0000,20181003 0000,1348430, ,AF</t>
  </si>
  <si>
    <t>ORO,D,15,STORAGE,20181003 0000,20181004 0000,1337799, ,AF</t>
  </si>
  <si>
    <t>ORO,D,15,STORAGE,20181004 0000,20181005 0000,1330796, ,AF</t>
  </si>
  <si>
    <t>ORO,D,15,STORAGE,20181005 0000,20181006 0000,1323344, ,AF</t>
  </si>
  <si>
    <t>ORO,D,15,STORAGE,20181006 0000,20181007 0000,1317654, ,AF</t>
  </si>
  <si>
    <t>ORO,D,15,STORAGE,20181007 0000,20181008 0000,1311824, ,AF</t>
  </si>
  <si>
    <t>ORO,D,15,STORAGE,20181008 0000,20181009 0000,1306246, ,AF</t>
  </si>
  <si>
    <t>ORO,D,15,STORAGE,20181009 0000,20181010 0000,1302485, ,AF</t>
  </si>
  <si>
    <t>ORO,D,15,STORAGE,20181010 0000,20181011 0000,1297716, ,AF</t>
  </si>
  <si>
    <t>ORO,D,15,STORAGE,20181011 0000,20181012 0000,1293815, ,AF</t>
  </si>
  <si>
    <t>ORO,D,15,STORAGE,20181012 0000,20181013 0000,1289300, ,AF</t>
  </si>
  <si>
    <t>ORO,D,15,STORAGE,20181013 0000,20181014 0000,1284951, ,AF</t>
  </si>
  <si>
    <t>ORO,D,15,STORAGE,20181014 0000,20181015 0000,1280070, ,AF</t>
  </si>
  <si>
    <t>ORO,D,15,STORAGE,20181015 0000,20181016 0000,1275278, ,AF</t>
  </si>
  <si>
    <t>ORO,D,15,STORAGE,20181016 0000,20181017 0000,1269653, ,AF</t>
  </si>
  <si>
    <t>ORO,D,15,STORAGE,20181017 0000,20181018 0000,1264657, ,AF</t>
  </si>
  <si>
    <t>ORO,D,15,STORAGE,20181018 0000,20181019 0000,1259752, ,AF</t>
  </si>
  <si>
    <t>ORO,D,15,STORAGE,20181019 0000,20181020 0000,1255317, ,AF</t>
  </si>
  <si>
    <t>ORO,D,15,STORAGE,20181020 0000,20181021 0000,1252205, ,AF</t>
  </si>
  <si>
    <t>ORO,D,15,STORAGE,20181021 0000,20181021 0000,1248995,r,AF</t>
  </si>
  <si>
    <t>ORO,D,15,STORAGE,20181022 0000,20181022 0000,1243143,r,AF</t>
  </si>
  <si>
    <t>ORO,D,15,STORAGE,20181023 0000,20181023 0000,1235497,r,AF</t>
  </si>
  <si>
    <t>ORO,D,15,STORAGE,20181024 0000,20181024 0000,1228412,r,AF</t>
  </si>
  <si>
    <t>ORO,D,15,STORAGE,20181025 0000,20181025 0000,1221430,r,AF</t>
  </si>
  <si>
    <t>ORO,D,15,STORAGE,20181026 0000,20181026 0000,1214104,r,AF</t>
  </si>
  <si>
    <t>ORO,D,15,STORAGE,20181027 0000,20181027 0000,1207477,r,AF</t>
  </si>
  <si>
    <t>ORO,D,15,STORAGE,20181028 0000,20181028 0000,1199619,r,AF</t>
  </si>
  <si>
    <t>ORO,D,15,STORAGE,20181029 0000,20181029 0000,1192166,r,AF</t>
  </si>
  <si>
    <t>ORO,D,15,STORAGE,20181030 0000,20181030 0000,1185038,r,AF</t>
  </si>
  <si>
    <t>ORO,D,15,STORAGE,20181031 0000,20181031 0000,1178891,r,AF</t>
  </si>
  <si>
    <t>ORO,D,15,STORAGE,20181101 0000,20181101 0000,1171966,r,AF</t>
  </si>
  <si>
    <t>ORO,D,15,STORAGE,20181102 0000,20181103 0000,1165868, ,AF</t>
  </si>
  <si>
    <t>ORO,D,15,STORAGE,20181103 0000,20181104 0000,1158780, ,AF</t>
  </si>
  <si>
    <t>ORO,D,15,STORAGE,20181104 0000,20181105 0000,1151723, ,AF</t>
  </si>
  <si>
    <t>ORO,D,15,STORAGE,20181105 0000,20181106 0000,1143982, ,AF</t>
  </si>
  <si>
    <t>ORO,D,15,STORAGE,20181106 0000,20181107 0000,1136704, ,AF</t>
  </si>
  <si>
    <t>ORO,D,15,STORAGE,20181107 0000,20181108 0000,1129884, ,AF</t>
  </si>
  <si>
    <t>ORO,D,15,STORAGE,20181108 0000,20181109 0000,1123234, ,AF</t>
  </si>
  <si>
    <t>ORO,D,15,STORAGE,20181109 0000,20181110 0000,1116542, ,AF</t>
  </si>
  <si>
    <t>ORO,D,15,STORAGE,20181110 0000,20181111 0000,1107709, ,AF</t>
  </si>
  <si>
    <t>ORO,D,15,STORAGE,20181111 0000,20181112 0000,1098787, ,AF</t>
  </si>
  <si>
    <t>ORO,D,15,STORAGE,20181112 0000,20181113 0000,1089984, ,AF</t>
  </si>
  <si>
    <t>ORO,D,15,STORAGE,20181113 0000,20181114 0000,1081093, ,AF</t>
  </si>
  <si>
    <t>ORO,D,15,STORAGE,20181114 0000,20181115 0000,1074715, ,AF</t>
  </si>
  <si>
    <t>ORO,D,15,STORAGE,20181115 0000,20181116 0000,1068091, ,AF</t>
  </si>
  <si>
    <t>ORO,D,15,STORAGE,20181116 0000,20181117 0000,1062310, ,AF</t>
  </si>
  <si>
    <t>ORO,D,15,STORAGE,20181117 0000,20181118 0000,1055806, ,AF</t>
  </si>
  <si>
    <t>ORO,D,15,STORAGE,20181118 0000,20181119 0000,1050543, ,AF</t>
  </si>
  <si>
    <t>ORO,D,15,STORAGE,20181119 0000,20181120 0000,1045097, ,AF</t>
  </si>
  <si>
    <t>ORO,D,15,STORAGE,20181120 0000,20181121 0000,1040941, ,AF</t>
  </si>
  <si>
    <t>ORO,D,15,STORAGE,20181121 0000,20181122 0000,1038467, ,AF</t>
  </si>
  <si>
    <t>ORO,D,15,STORAGE,20181122 0000,20181123 0000,1035796, ,AF</t>
  </si>
  <si>
    <t>ORO,D,15,STORAGE,20181123 0000,20181124 0000,1036397, ,AF</t>
  </si>
  <si>
    <t>ORO,D,15,STORAGE,20181124 0000,20181125 0000,1041276, ,AF</t>
  </si>
  <si>
    <t>ORO,D,15,STORAGE,20181125 0000,20181126 0000,1037531, ,AF</t>
  </si>
  <si>
    <t>ORO,D,15,STORAGE,20181126 0000,20181127 0000,1033730, ,AF</t>
  </si>
  <si>
    <t>ORO,D,15,STORAGE,20181127 0000,20181128 0000,1031532, ,AF</t>
  </si>
  <si>
    <t>ORO,D,15,STORAGE,20181128 0000,20181129 0000,1029140, ,AF</t>
  </si>
  <si>
    <t>ORO,D,15,STORAGE,20181129 0000,20181130 0000,1029538, ,AF</t>
  </si>
  <si>
    <t>ORO,D,15,STORAGE,20181130 0000,20181201 0000,1029870, ,AF</t>
  </si>
  <si>
    <t>ORO,D,15,STORAGE,20181201 0000,20181202 0000,1028476, ,AF</t>
  </si>
  <si>
    <t>ORO,D,15,STORAGE,20181202 0000,20181203 0000,1024829, ,AF</t>
  </si>
  <si>
    <t>ORO,D,15,STORAGE,20181203 0000,20181204 0000,1020993, ,AF</t>
  </si>
  <si>
    <t>ORO,D,15,STORAGE,20181204 0000,20181205 0000,1018221, ,AF</t>
  </si>
  <si>
    <t>ORO,D,15,STORAGE,20181205 0000,20181206 0000,1015718, ,AF</t>
  </si>
  <si>
    <t>ORO,D,15,STORAGE,20181206 0000,20181207 0000,1014664, ,AF</t>
  </si>
  <si>
    <t>ORO,D,15,STORAGE,20181207 0000,20181208 0000,1014204, ,AF</t>
  </si>
  <si>
    <t>ORO,D,15,STORAGE,20181208 0000,20181209 0000,1011379, ,AF</t>
  </si>
  <si>
    <t>ORO,D,15,STORAGE,20181209 0000,20181210 0000,1008625, ,AF</t>
  </si>
  <si>
    <t>ORO,D,15,STORAGE,20181210 0000,20181211 0000,1006333, ,AF</t>
  </si>
  <si>
    <t>ORO,D,15,STORAGE,20181211 0000,20181212 0000,1003785, ,AF</t>
  </si>
  <si>
    <t>ORO,D,15,STORAGE,20181212 0000,20181213 0000,1001240, ,AF</t>
  </si>
  <si>
    <t>ORO,D,15,STORAGE,20181213 0000,20181214 0000,999937, ,AF</t>
  </si>
  <si>
    <t>ORO,D,15,STORAGE,20181214 0000,20181215 0000,997724, ,AF</t>
  </si>
  <si>
    <t>ORO,D,15,STORAGE,20181215 0000,20181216 0000,997204, ,AF</t>
  </si>
  <si>
    <t>ORO,D,15,STORAGE,20181216 0000,20181217 0000,1000523, ,AF</t>
  </si>
  <si>
    <t>ORO,D,15,STORAGE,20181217 0000,20181218 0000,1007250, ,AF</t>
  </si>
  <si>
    <t>ORO,D,15,STORAGE,20181218 0000,20181219 0000,1010329, ,AF</t>
  </si>
  <si>
    <t>ORO,D,15,STORAGE,20181219 0000,20181220 0000,1011970, ,AF</t>
  </si>
  <si>
    <t>ORO,D,15,STORAGE,20181220 0000,20181221 0000,1011378,e,AF</t>
  </si>
  <si>
    <t>ORO,D,15,STORAGE,20181221 0000,20181221 0000,1010785,r,AF</t>
  </si>
  <si>
    <t>ORO,D,15,STORAGE,20181222 0000,20181222 0000,1011506,r,AF</t>
  </si>
  <si>
    <t>ORO,D,15,STORAGE,20181223 0000,20181223 0000,1012294,r,AF</t>
  </si>
  <si>
    <t>ORO,D,15,STORAGE,20181224 0000,20181225 0000,1017232, ,AF</t>
  </si>
  <si>
    <t>ORO,D,15,STORAGE,20181225 0000,20181226 0000,1023505, ,AF</t>
  </si>
  <si>
    <t>ORO,D,15,STORAGE,20181226 0000,20181227 0000,1025823, ,AF</t>
  </si>
  <si>
    <t>ORO,D,15,STORAGE,20181227 0000,20181228 0000,1027414, ,AF</t>
  </si>
  <si>
    <t>ORO,D,15,STORAGE,20181228 0000,20181229 0000,1028874, ,AF</t>
  </si>
  <si>
    <t>ORO,D,15,STORAGE,20181229 0000,20181230 0000,1029870, ,AF</t>
  </si>
  <si>
    <t>ORO,D,15,STORAGE,20181230 0000,20181231 0000,1030934, ,AF</t>
  </si>
  <si>
    <t>ORO,D,15,STORAGE,20181231 0000,20190101 0000,1031666, ,AF</t>
  </si>
  <si>
    <t>ORO,D,15,STORAGE,20190101 0000,20190102 0000,1032331, ,AF</t>
  </si>
  <si>
    <t>ORO,D,15,STORAGE,20190102 0000,20190103 0000,1032597, ,AF</t>
  </si>
  <si>
    <t>ORO,D,15,STORAGE,20190103 0000,20190104 0000,1032997, ,AF</t>
  </si>
  <si>
    <t>ORO,D,15,STORAGE,20190104 0000,20190105 0000,1033397, ,AF</t>
  </si>
  <si>
    <t>ORO,D,15,STORAGE,20190105 0000,20190106 0000,1034663, ,AF</t>
  </si>
  <si>
    <t>ORO,D,15,STORAGE,20190106 0000,20190107 0000,1038935, ,AF</t>
  </si>
  <si>
    <t>ORO,D,15,STORAGE,20190107 0000,20190108 0000,1043755, ,AF</t>
  </si>
  <si>
    <t>ORO,D,15,STORAGE,20190108 0000,20190109 0000,1047112, ,AF</t>
  </si>
  <si>
    <t>ORO,D,15,STORAGE,20190109 0000,20190110 0000,1058648, ,AF</t>
  </si>
  <si>
    <t>ORO,D,15,STORAGE,20190110 0000,20190111 0000,1072595, ,AF</t>
  </si>
  <si>
    <t>ORO,D,15,STORAGE,20190111 0000,20190112 0000,1077387, ,AF</t>
  </si>
  <si>
    <t>ORO,D,15,STORAGE,20190112 0000,20190113 0000,1081437, ,AF</t>
  </si>
  <si>
    <t>ORO,D,15,STORAGE,20190113 0000,20190114 0000,1084809, ,AF</t>
  </si>
  <si>
    <t>ORO,D,15,STORAGE,20190114 0000,20190115 0000,1086187, ,AF</t>
  </si>
  <si>
    <t>ORO,D,15,STORAGE,20190115 0000,20190116 0000,1090053, ,AF</t>
  </si>
  <si>
    <t>ORO,D,15,STORAGE,20190116 0000,20190117 0000,1118300, ,AF</t>
  </si>
  <si>
    <t>ORO,D,15,STORAGE,20190117 0000,20190118 0000,1186141, ,AF</t>
  </si>
  <si>
    <t>ORO,D,15,STORAGE,20190118 0000,20190119 0000,1214482, ,AF</t>
  </si>
  <si>
    <t>ORO,D,15,STORAGE,20190119 0000,20190120 0000,1235807, ,AF</t>
  </si>
  <si>
    <t>ORO,D,15,STORAGE,20190120 0000,20190121 0000,1264657, ,AF</t>
  </si>
  <si>
    <t>ORO,D,15,STORAGE,20190121 0000,20190122 0000,1296544, ,AF</t>
  </si>
  <si>
    <t>ORO,D,15,STORAGE,20190122 0000,20190123 0000,1316076, ,AF</t>
  </si>
  <si>
    <t>ORO,D,15,STORAGE,20190123 0000,20190124 0000,1330637, ,AF</t>
  </si>
  <si>
    <t>ORO,D,15,STORAGE,20190124 0000,20190125 0000,1343228, ,AF</t>
  </si>
  <si>
    <t>ORO,D,15,STORAGE,20190125 0000,20190126 0000,1353808, ,AF</t>
  </si>
  <si>
    <t>ORO,D,15,STORAGE,20190126 0000,20190127 0000,1363153, ,AF</t>
  </si>
  <si>
    <t>ORO,D,15,STORAGE,20190127 0000,20190128 0000,1373434, ,AF</t>
  </si>
  <si>
    <t>ORO,D,15,STORAGE,20190128 0000,20190129 0000,1382382, ,AF</t>
  </si>
  <si>
    <t>ORO,D,15,STORAGE,20190129 0000,20190130 0000,1390060, ,AF</t>
  </si>
  <si>
    <t>ORO,D,15,STORAGE,20190130 0000,20190131 0000,1397192, ,AF</t>
  </si>
  <si>
    <t>ORO,D,15,STORAGE,20190131 0000,20190201 0000,1403938, ,AF</t>
  </si>
  <si>
    <t>ORO,D,15,STORAGE,20190201 0000,20190202 0000,1413187, ,AF</t>
  </si>
  <si>
    <t>ORO,D,15,STORAGE,20190202 0000,20190203 0000,1432062, ,AF</t>
  </si>
  <si>
    <t>ORO,D,15,STORAGE,20190203 0000,20190204 0000,1457272, ,AF</t>
  </si>
  <si>
    <t>ORO,D,15,STORAGE,20190204 0000,20190205 0000,1487929, ,AF</t>
  </si>
  <si>
    <t>ORO,D,15,STORAGE,20190205 0000,20190206 0000,1506450, ,AF</t>
  </si>
  <si>
    <t>ORO,D,15,STORAGE,20190206 0000,20190207 0000,1520175, ,AF</t>
  </si>
  <si>
    <t>ORO,D,15,STORAGE,20190207 0000,20190208 0000,1531870, ,AF</t>
  </si>
  <si>
    <t>ORO,D,15,STORAGE,20190208 0000,20190209 0000,1542485, ,AF</t>
  </si>
  <si>
    <t>ORO,D,15,STORAGE,20190209 0000,20190210 0000,1552797, ,AF</t>
  </si>
  <si>
    <t>ORO,D,15,STORAGE,20190210 0000,20190211 0000,1562713, ,AF</t>
  </si>
  <si>
    <t>ORO,D,15,STORAGE,20190211 0000,20190212 0000,1571961, ,AF</t>
  </si>
  <si>
    <t>ORO,D,15,STORAGE,20190212 0000,20190213 0000,1583396, ,AF</t>
  </si>
  <si>
    <t>ORO,D,15,STORAGE,20190213 0000,20190214 0000,1611240, ,AF</t>
  </si>
  <si>
    <t>ORO,D,15,STORAGE,20190214 0000,20190215 0000,1711179, ,AF</t>
  </si>
  <si>
    <t>ORO,D,15,STORAGE,20190215 0000,20190216 0000,1771323, ,AF</t>
  </si>
  <si>
    <t>ORO,D,15,STORAGE,20190216 0000,20190217 0000,1807133, ,AF</t>
  </si>
  <si>
    <t>ORO,D,15,STORAGE,20190217 0000,20190218 0000,1836484, ,AF</t>
  </si>
  <si>
    <t>ORO,D,15,STORAGE,20190218 0000,20190219 0000,1861856, ,AF</t>
  </si>
  <si>
    <t>ORO,D,15,STORAGE,20190219 0000,20190220 0000,1881502, ,AF</t>
  </si>
  <si>
    <t>ORO,D,15,STORAGE,20190220 0000,20190221 0000,1899567, ,AF</t>
  </si>
  <si>
    <t>ORO,D,15,STORAGE,20190221 0000,20190222 0000,1917449, ,AF</t>
  </si>
  <si>
    <t>ORO,D,15,STORAGE,20190222 0000,20190223 0000,1933802, ,AF</t>
  </si>
  <si>
    <t>ORO,D,15,STORAGE,20190223 0000,20190224 0000,1947973, ,AF</t>
  </si>
  <si>
    <t>ORO,D,15,STORAGE,20190224 0000,20190225 0000,1961490, ,AF</t>
  </si>
  <si>
    <t>ORO,D,15,STORAGE,20190225 0000,20190226 0000,1982522, ,AF</t>
  </si>
  <si>
    <t>ORO,D,15,STORAGE,20190226 0000,20190227 0000,2053368, ,AF</t>
  </si>
  <si>
    <t>ORO,D,15,STORAGE,20190227 0000,20190228 0000,2130646, ,AF</t>
  </si>
  <si>
    <t>ORO,D,15,STORAGE,20190228 0000,20190301 0000,2188476, ,AF</t>
  </si>
  <si>
    <t>ORO,D,15,STORAGE,20190301 0000,20190302 0000,2230911, ,AF</t>
  </si>
  <si>
    <t>ORO,D,15,STORAGE,20190302 0000,20190303 0000,2263632, ,AF</t>
  </si>
  <si>
    <t>ORO,D,15,STORAGE,20190303 0000,20190304 0000,2296572, ,AF</t>
  </si>
  <si>
    <t>ORO,D,15,STORAGE,20190304 0000,20190305 0000,2332200, ,AF</t>
  </si>
  <si>
    <t>ORO,D,15,STORAGE,20190305 0000,20190306 0000,2362738, ,AF</t>
  </si>
  <si>
    <t>ORO,D,15,STORAGE,20190306 0000,20190307 0000,2419924, ,AF</t>
  </si>
  <si>
    <t>ORO,D,15,STORAGE,20190307 0000,20190308 0000,2480021, ,AF</t>
  </si>
  <si>
    <t>ORO,D,15,STORAGE,20190308 0000,20190309 0000,2522726, ,AF</t>
  </si>
  <si>
    <t>ORO,D,15,STORAGE,20190309 0000,20190310 0000,2553238, ,AF</t>
  </si>
  <si>
    <t>ORO,D,15,STORAGE,20190310 0000,20190311 0000,2575406, ,AF</t>
  </si>
  <si>
    <t>ORO,D,15,STORAGE,20190311 0000,20190312 0000,2593263, ,AF</t>
  </si>
  <si>
    <t>ORO,D,15,STORAGE,20190312 0000,20190313 0000,2614140, ,AF</t>
  </si>
  <si>
    <t>ORO,D,15,STORAGE,20190313 0000,20190314 0000,2631543, ,AF</t>
  </si>
  <si>
    <t>ORO,D,15,STORAGE,20190314 0000,20190315 0000,2638860, ,AF</t>
  </si>
  <si>
    <t>ORO,D,15,STORAGE,20190315 0000,20190316 0000,2647350, ,AF</t>
  </si>
  <si>
    <t>ORO,D,15,STORAGE,20190316 0000,20190317 0000,2655602, ,AF</t>
  </si>
  <si>
    <t>ORO,D,15,STORAGE,20190317 0000,20190318 0000,2663871, ,AF</t>
  </si>
  <si>
    <t>ORO,D,15,STORAGE,20190318 0000,20190319 0000,2672158, ,AF</t>
  </si>
  <si>
    <t>ORO,D,15,STORAGE,20190319 0000,20190320 0000,2681511, ,AF</t>
  </si>
  <si>
    <t>ORO,D,15,STORAGE,20190320 0000,20190321 0000,2689310, ,AF</t>
  </si>
  <si>
    <t>ORO,D,15,STORAGE,20190321 0000,20190322 0000,2698691, ,AF</t>
  </si>
  <si>
    <t>ORO,D,15,STORAGE,20190322 0000,20190323 0000,2711102, ,AF</t>
  </si>
  <si>
    <t>ORO,D,15,STORAGE,20190323 0000,20190324 0000,2719355, ,AF</t>
  </si>
  <si>
    <t>ORO,D,15,STORAGE,20190324 0000,20190325 0000,2723686, ,AF</t>
  </si>
  <si>
    <t>ORO,D,15,STORAGE,20190325 0000,20190326 0000,2729730, ,AF</t>
  </si>
  <si>
    <t>ORO,D,15,STORAGE,20190326 0000,20190327 0000,2747388, ,AF</t>
  </si>
  <si>
    <t>ORO,D,15,STORAGE,20190327 0000,20190328 0000,2774825, ,AF</t>
  </si>
  <si>
    <t>ORO,D,15,STORAGE,20190328 0000,20190328 0000,2805264,r,AF</t>
  </si>
  <si>
    <t>ORO,D,15,STORAGE,20190329 0000,20190330 0000,2826634, ,AF</t>
  </si>
  <si>
    <t>ORO,D,15,STORAGE,20190330 0000,20190331 0000,2839320, ,AF</t>
  </si>
  <si>
    <t>ORO,D,15,STORAGE,20190331 0000,20190401 0000,2849335, ,AF</t>
  </si>
  <si>
    <t>ORO,D,15,STORAGE,20190401 0000,20190402 0000,2857474, ,AF</t>
  </si>
  <si>
    <t>ORO,D,15,STORAGE,20190402 0000,20190403 0000,2867670, ,AF</t>
  </si>
  <si>
    <t>ORO,D,15,STORAGE,20190403 0000,20190404 0000,2872572, ,AF</t>
  </si>
  <si>
    <t>ORO,D,15,STORAGE,20190404 0000,20190405 0000,2873800, ,AF</t>
  </si>
  <si>
    <t>ORO,D,15,STORAGE,20190405 0000,20190406 0000,2869440, ,AF</t>
  </si>
  <si>
    <t>ORO,D,15,STORAGE,20190406 0000,20190407 0000,2860597, ,AF</t>
  </si>
  <si>
    <t>ORO,D,15,STORAGE,20190407 0000,20190408 0000,2852453, ,AF</t>
  </si>
  <si>
    <t>ORO,D,15,STORAGE,20190408 0000,20190409 0000,2857880, ,AF</t>
  </si>
  <si>
    <t>ORO,D,15,STORAGE,20190409 0000,20190410 0000,2892381, ,AF</t>
  </si>
  <si>
    <t>ORO,D,15,STORAGE,20190410 0000,20190411 0000,2918069, ,AF</t>
  </si>
  <si>
    <t>ORO,D,15,STORAGE,20190411 0000,20190412 0000,2942253, ,AF</t>
  </si>
  <si>
    <t>ORO,D,15,STORAGE,20190412 0000,20190413 0000,2962952,r,AF</t>
  </si>
  <si>
    <t>ORO,D,15,STORAGE,20190413 0000,20190414 0000,2981377,r,AF</t>
  </si>
  <si>
    <t>ORO,D,15,STORAGE,20190414 0000,20190415 0000,2997075,r,AF</t>
  </si>
  <si>
    <t>ORO,D,15,STORAGE,20190415 0000,20190416 0000,3013399, ,AF</t>
  </si>
  <si>
    <t>ORO,D,15,STORAGE,20190416 0000,20190417 0000,3029216, ,AF</t>
  </si>
  <si>
    <t>ORO,D,15,STORAGE,20190417 0000,20190418 0000,3043955, ,AF</t>
  </si>
  <si>
    <t>ORO,D,15,STORAGE,20190418 0000,20190419 0000,3059030, ,AF</t>
  </si>
  <si>
    <t>ORO,D,15,STORAGE,20190419 0000,20190420 0000,3077876, ,AF</t>
  </si>
  <si>
    <t>ORO,D,15,STORAGE,20190420 0000,20190421 0000,3098529, ,AF</t>
  </si>
  <si>
    <t>ORO,D,15,STORAGE,20190421 0000,20190422 0000,3118413, ,AF</t>
  </si>
  <si>
    <t>ORO,D,15,STORAGE,20190422 0000,20190423 0000,3135921, ,AF</t>
  </si>
  <si>
    <t>ORO,D,15,STORAGE,20190423 0000,20190424 0000,3150881, ,AF</t>
  </si>
  <si>
    <t>ORO,D,15,STORAGE,20190424 0000,20190425 0000,3169980, ,AF</t>
  </si>
  <si>
    <t>ORO,D,15,STORAGE,20190425 0000,20190426 0000,3191655, ,AF</t>
  </si>
  <si>
    <t>ORO,D,15,STORAGE,20190426 0000,20190427 0000,3213583, ,AF</t>
  </si>
  <si>
    <t>ORO,D,15,STORAGE,20190427 0000,20190428 0000,3234414, ,AF</t>
  </si>
  <si>
    <t>ORO,D,15,STORAGE,20190428 0000,20190429 0000,3254023, ,AF</t>
  </si>
  <si>
    <t>ORO,D,15,STORAGE,20190429 0000,20190430 0000,3270279, ,AF</t>
  </si>
  <si>
    <t>ORO,D,15,STORAGE,20190430 0000,20190501 0000,3285244, ,AF</t>
  </si>
  <si>
    <t>ORO,D,15,STORAGE,20190501 0000,20190502 0000,3296050, ,AF</t>
  </si>
  <si>
    <t>ORO,D,15,STORAGE,20190502 0000,20190503 0000,3307784, ,AF</t>
  </si>
  <si>
    <t>ORO,D,15,STORAGE,20190503 0000,20190504 0000,3315775, ,AF</t>
  </si>
  <si>
    <t>ORO,D,15,STORAGE,20190504 0000,20190505 0000,3322721, ,AF</t>
  </si>
  <si>
    <t>ORO,D,15,STORAGE,20190505 0000,20190506 0000,3329526, ,AF</t>
  </si>
  <si>
    <t>ORO,D,15,STORAGE,20190506 0000,20190507 0000,3335584, ,AF</t>
  </si>
  <si>
    <t>ORO,D,15,STORAGE,20190507 0000,20190508 0000,3343016, ,AF</t>
  </si>
  <si>
    <t>ORO,D,15,STORAGE,20190508 0000,20190509 0000,3348939, ,AF</t>
  </si>
  <si>
    <t>ORO,D,15,STORAGE,20190509 0000,20190510 0000,3354869, ,AF</t>
  </si>
  <si>
    <t>ORO,D,15,STORAGE,20190510 0000,20190511 0000,3358980, ,AF</t>
  </si>
  <si>
    <t>ORO,D,15,STORAGE,20190511 0000,20190512 0000,3362484, ,AF</t>
  </si>
  <si>
    <t>ORO,D,15,STORAGE,20190512 0000,20190513 0000,3364923, ,AF</t>
  </si>
  <si>
    <t>ORO,D,15,STORAGE,20190513 0000,20190514 0000,3367516, ,AF</t>
  </si>
  <si>
    <t>ORO,D,15,STORAGE,20190514 0000,20190515 0000,3370263, ,AF</t>
  </si>
  <si>
    <t>ORO,D,15,STORAGE,20190515 0000,20190516 0000,3374081, ,AF</t>
  </si>
  <si>
    <t>ORO,D,15,STORAGE,20190516 0000,20190517 0000,3388926, ,AF</t>
  </si>
  <si>
    <t>ORO,D,15,STORAGE,20190517 0000,20190518 0000,3396134, ,AF</t>
  </si>
  <si>
    <t>ORO,D,15,STORAGE,20190518 0000,20190519 0000,3396442, ,AF</t>
  </si>
  <si>
    <t>ORO,D,15,STORAGE,20190519 0000,20190520 0000,3397363, ,AF</t>
  </si>
  <si>
    <t>ORO,D,15,STORAGE,20190520 0000,20190521 0000,3395214, ,AF</t>
  </si>
  <si>
    <t>ORO,D,15,STORAGE,20190521 0000,20190522 0000,3397209, ,AF</t>
  </si>
  <si>
    <t>ORO,D,15,STORAGE,20190522 0000,20190523 0000,3400281, ,AF</t>
  </si>
  <si>
    <t>ORO,D,15,STORAGE,20190523 0000,20190524 0000,3403662, ,AF</t>
  </si>
  <si>
    <t>ORO,D,15,STORAGE,20190524 0000,20190525 0000,3408738, ,AF</t>
  </si>
  <si>
    <t>ORO,D,15,STORAGE,20190525 0000,20190526 0000,3417365, ,AF</t>
  </si>
  <si>
    <t>ORO,D,15,STORAGE,20190526 0000,20190527 0000,3429870, ,AF</t>
  </si>
  <si>
    <t>ORO,D,15,STORAGE,20190527 0000,20190528 0000,3439930, ,AF</t>
  </si>
  <si>
    <t>ORO,D,15,STORAGE,20190528 0000,20190529 0000,3448458, ,AF</t>
  </si>
  <si>
    <t>ORO,D,15,STORAGE,20190529 0000,20190530 0000,3456534, ,AF</t>
  </si>
  <si>
    <t>ORO,D,15,STORAGE,20190530 0000,20190531 0000,3460266, ,AF</t>
  </si>
  <si>
    <t>ORO,D,15,STORAGE,20190531 0000,20190601 0000,3461356, ,AF</t>
  </si>
  <si>
    <t>ORO,D,15,STORAGE,20190601 0000,20190602 0000,3458710, ,AF</t>
  </si>
  <si>
    <t>ORO,D,15,STORAGE,20190602 0000,20190603 0000,3455290, ,AF</t>
  </si>
  <si>
    <t>ORO,D,15,STORAGE,20190603 0000,20190604 0000,3452183, ,AF</t>
  </si>
  <si>
    <t>ORO,D,15,STORAGE,20190604 0000,20190605 0000,3450940, ,AF</t>
  </si>
  <si>
    <t>ORO,D,15,STORAGE,20190605 0000,20190606 0000,3448924, ,AF</t>
  </si>
  <si>
    <t>ORO,D,15,STORAGE,20190606 0000,20190607 0000,3445820, ,AF</t>
  </si>
  <si>
    <t>ORO,D,15,STORAGE,20190607 0000,20190608 0000,3443959, ,AF</t>
  </si>
  <si>
    <t>ORO,D,15,STORAGE,20190608 0000,20190609 0000,3439464, ,AF</t>
  </si>
  <si>
    <t>ORO,D,15,STORAGE,20190609 0000,20190610 0000,3435748, ,AF</t>
  </si>
  <si>
    <t>ORO,D,15,STORAGE,20190610 0000,20190611 0000,3433582, ,AF</t>
  </si>
  <si>
    <t>ORO,D,15,STORAGE,20190611 0000,20190612 0000,3435594, ,AF</t>
  </si>
  <si>
    <t>ORO,D,15,STORAGE,20190612 0000,20190613 0000,3439000, ,AF</t>
  </si>
  <si>
    <t>ORO,D,15,STORAGE,20190613 0000,20190614 0000,3443804, ,AF</t>
  </si>
  <si>
    <t>ORO,D,15,STORAGE,20190614 0000,20190615 0000,3447060, ,AF</t>
  </si>
  <si>
    <t>ORO,D,15,STORAGE,20190615 0000,20190616 0000,3451873, ,AF</t>
  </si>
  <si>
    <t>ORO,D,15,STORAGE,20190616 0000,20190617 0000,3456534, ,AF</t>
  </si>
  <si>
    <t>ORO,D,15,STORAGE,20190617 0000,20190618 0000,3460422, ,AF</t>
  </si>
  <si>
    <t>ORO,D,15,STORAGE,20190618 0000,20190619 0000,3462600, ,AF</t>
  </si>
  <si>
    <t>ORO,D,15,STORAGE,20190619 0000,20190620 0000,3465714, ,AF</t>
  </si>
  <si>
    <t>ORO,D,15,STORAGE,20190620 0000,20190621 0000,3468986, ,AF</t>
  </si>
  <si>
    <t>ORO,D,15,STORAGE,20190621 0000,20190622 0000,3470233, ,AF</t>
  </si>
  <si>
    <t>ORO,D,15,STORAGE,20190622 0000,20190623 0000,3471480, ,AF</t>
  </si>
  <si>
    <t>ORO,D,15,STORAGE,20190623 0000,20190624 0000,3473663, ,AF</t>
  </si>
  <si>
    <t>ORO,D,15,STORAGE,20190624 0000,20190625 0000,3473663, ,AF</t>
  </si>
  <si>
    <t>ORO,D,15,STORAGE,20190625 0000,20190626 0000,3474287, ,AF</t>
  </si>
  <si>
    <t>ORO,D,15,STORAGE,20190626 0000,20190627 0000,3474287, ,AF</t>
  </si>
  <si>
    <t>ORO,D,15,STORAGE,20190627 0000,20190628 0000,3474287, ,AF</t>
  </si>
  <si>
    <t>ORO,D,15,STORAGE,20190628 0000,20190629 0000,3472571, ,AF</t>
  </si>
  <si>
    <t>ORO,D,15,STORAGE,20190629 0000,20190630 0000,3465403, ,AF</t>
  </si>
  <si>
    <t>ORO,D,15,STORAGE,20190630 0000,20190701 0000,3457467, ,AF</t>
  </si>
  <si>
    <t>ORO,D,15,STORAGE,20190701 0000,20190702 0000,3448768, ,AF</t>
  </si>
  <si>
    <t>ORO,D,15,STORAGE,20190702 0000,20190703 0000,3439464, ,AF</t>
  </si>
  <si>
    <t>ORO,D,15,STORAGE,20190703 0000,20190704 0000,3430490, ,AF</t>
  </si>
  <si>
    <t>ORO,D,15,STORAGE,20190704 0000,20190705 0000,3422765, ,AF</t>
  </si>
  <si>
    <t>ORO,D,15,STORAGE,20190705 0000,20190706 0000,3415053, ,AF</t>
  </si>
  <si>
    <t>ORO,D,15,STORAGE,20190706 0000,20190707 0000,3406584, ,AF</t>
  </si>
  <si>
    <t>ORO,D,15,STORAGE,20190707 0000,20190708 0000,3397824, ,AF</t>
  </si>
  <si>
    <t>ORO,D,15,STORAGE,20190708 0000,20190709 0000,3388772, ,AF</t>
  </si>
  <si>
    <t>ORO,D,15,STORAGE,20190709 0000,20190710 0000,3380962, ,AF</t>
  </si>
  <si>
    <t>ORO,D,15,STORAGE,20190710 0000,20190711 0000,3370874, ,AF</t>
  </si>
  <si>
    <t>ORO,D,15,STORAGE,20190711 0000,20190712 0000,3361874, ,AF</t>
  </si>
  <si>
    <t>ORO,D,15,STORAGE,20190712 0000,20190713 0000,3351980, ,AF</t>
  </si>
  <si>
    <t>ORO,D,15,STORAGE,20190713 0000,20190714 0000,3341649, ,AF</t>
  </si>
  <si>
    <t>ORO,D,15,STORAGE,20190714 0000,20190715 0000,3329981, ,AF</t>
  </si>
  <si>
    <t>ORO,D,15,STORAGE,20190715 0000,20190716 0000,3323477, ,AF</t>
  </si>
  <si>
    <t>ORO,D,15,STORAGE,20190716 0000,20190717 0000,3311702, ,AF</t>
  </si>
  <si>
    <t>ORO,D,15,STORAGE,20190717 0000,20190718 0000,3303267, ,AF</t>
  </si>
  <si>
    <t>ORO,D,15,STORAGE,20190718 0000,20190719 0000,3292145, ,AF</t>
  </si>
  <si>
    <t>ORO,D,15,STORAGE,20190719 0000,20190720 0000,3280301, ,AF</t>
  </si>
  <si>
    <t>ORO,D,15,STORAGE,20190720 0000,20190721 0000,3267889, ,AF</t>
  </si>
  <si>
    <t>ORO,D,15,STORAGE,20190721 0000,20190722 0000,3255959, ,AF</t>
  </si>
  <si>
    <t>ORO,D,15,STORAGE,20190722 0000,20190723 0000,3243762, ,AF</t>
  </si>
  <si>
    <t>ORO,D,15,STORAGE,20190723 0000,20190724 0000,3229989, ,AF</t>
  </si>
  <si>
    <t>ORO,D,15,STORAGE,20190724 0000,20190725 0000,3216534, ,AF</t>
  </si>
  <si>
    <t>ORO,D,15,STORAGE,20190725 0000,20190726 0000,3202091, ,AF</t>
  </si>
  <si>
    <t>ORO,D,15,STORAGE,20190726 0000,20190727 0000,3186373, ,AF</t>
  </si>
  <si>
    <t>ORO,D,15,STORAGE,20190727 0000,20190728 0000,3170710, ,AF</t>
  </si>
  <si>
    <t>ORO,D,15,STORAGE,20190728 0000,20190729 0000,3154374, ,AF</t>
  </si>
  <si>
    <t>ORO,D,15,STORAGE,20190729 0000,20190730 0000,3137952, ,AF</t>
  </si>
  <si>
    <t>ORO,D,15,STORAGE,20190730 0000,20190731 0000,3122747, ,AF</t>
  </si>
  <si>
    <t>ORO,D,15,STORAGE,20190731 0000,20190801 0000,3107018, ,AF</t>
  </si>
  <si>
    <t>r</t>
  </si>
  <si>
    <t>e</t>
  </si>
  <si>
    <t>BLANK</t>
  </si>
  <si>
    <t>interpolate</t>
  </si>
  <si>
    <t>SHA</t>
  </si>
  <si>
    <t>https://cdec.water.ca.gov/dynamicapp/req/CSVDataServlet?Stations=SHA&amp;SensorNums=76&amp;dur_code=D&amp;Start=2019-08-01&amp;End=2020-08-31</t>
  </si>
  <si>
    <t>https://cdec.water.ca.gov/dynamicapp/req/CSVDataServlet?Stations=SHA&amp;SensorNums=15&amp;dur_code=D&amp;Start=2018-07-31&amp;End=2019-07-31</t>
  </si>
  <si>
    <t>I_SHSTA</t>
  </si>
  <si>
    <t>FLOW-INFLOW</t>
  </si>
  <si>
    <t>DATA CLEAN</t>
  </si>
  <si>
    <t>evap_S_SHSTA</t>
  </si>
  <si>
    <t>EVAP_S_SHSTA</t>
  </si>
  <si>
    <t>MONTH</t>
  </si>
  <si>
    <t>S_SHSTALEVEL4</t>
  </si>
  <si>
    <t>S_SHSTALEVEL2</t>
  </si>
  <si>
    <t>Annual average</t>
  </si>
  <si>
    <t>level2</t>
  </si>
  <si>
    <t>level4</t>
  </si>
  <si>
    <t>Total average</t>
  </si>
  <si>
    <t>diff</t>
  </si>
  <si>
    <t>.T</t>
  </si>
  <si>
    <t>WRWSIHIST</t>
  </si>
  <si>
    <t>2005011151/</t>
  </si>
  <si>
    <t>Department</t>
  </si>
  <si>
    <t>of</t>
  </si>
  <si>
    <t>Water</t>
  </si>
  <si>
    <t>Resources</t>
  </si>
  <si>
    <t>California</t>
  </si>
  <si>
    <t>Cooperative</t>
  </si>
  <si>
    <t>Snow</t>
  </si>
  <si>
    <t>Surveys</t>
  </si>
  <si>
    <t>Chronological</t>
  </si>
  <si>
    <t>Reconstructed</t>
  </si>
  <si>
    <t>Sacramento</t>
  </si>
  <si>
    <t>and</t>
  </si>
  <si>
    <t>San</t>
  </si>
  <si>
    <t>Joaquin</t>
  </si>
  <si>
    <t>Valley</t>
  </si>
  <si>
    <t>Hydrologic</t>
  </si>
  <si>
    <t>Classification</t>
  </si>
  <si>
    <t>Indices</t>
  </si>
  <si>
    <t>Based</t>
  </si>
  <si>
    <t>on</t>
  </si>
  <si>
    <t>measured</t>
  </si>
  <si>
    <t>unimpaired</t>
  </si>
  <si>
    <t>runoff</t>
  </si>
  <si>
    <t>(in</t>
  </si>
  <si>
    <t>million</t>
  </si>
  <si>
    <t>acre-feet),</t>
  </si>
  <si>
    <t>subject</t>
  </si>
  <si>
    <t>to</t>
  </si>
  <si>
    <t>revision.</t>
  </si>
  <si>
    <t>***</t>
  </si>
  <si>
    <t>See</t>
  </si>
  <si>
    <t>explanatory</t>
  </si>
  <si>
    <t>notes</t>
  </si>
  <si>
    <t>at</t>
  </si>
  <si>
    <t>bottom</t>
  </si>
  <si>
    <t>[.....Runoff</t>
  </si>
  <si>
    <t>(maf).....]</t>
  </si>
  <si>
    <t>[..WY</t>
  </si>
  <si>
    <t>Index..]</t>
  </si>
  <si>
    <t>WY</t>
  </si>
  <si>
    <t>Oct-Mar</t>
  </si>
  <si>
    <t>Apr-Jul</t>
  </si>
  <si>
    <t>WYsum</t>
  </si>
  <si>
    <t>Index</t>
  </si>
  <si>
    <t>Yr-type</t>
  </si>
  <si>
    <t>W</t>
  </si>
  <si>
    <t>AN</t>
  </si>
  <si>
    <t>BN</t>
  </si>
  <si>
    <t>min</t>
  </si>
  <si>
    <t>mean</t>
  </si>
  <si>
    <t>max</t>
  </si>
  <si>
    <t>Sacramento Valley</t>
  </si>
  <si>
    <t>San Joaquin Valley</t>
  </si>
  <si>
    <t>Diff from 6.0</t>
  </si>
  <si>
    <t>Diff from 2.1</t>
  </si>
  <si>
    <t xml:space="preserve">https://cdec.water.ca.gov/reportapp/javareports?name=WSIHIST </t>
  </si>
  <si>
    <t>Diff</t>
  </si>
  <si>
    <t>NO DATA</t>
  </si>
  <si>
    <t>s_SHSTAlevel5</t>
  </si>
  <si>
    <t>WYT</t>
  </si>
  <si>
    <t>s_SHSTAlevel2</t>
  </si>
  <si>
    <t>s_SHSTAlevel4</t>
  </si>
  <si>
    <t>S_SHSTA</t>
  </si>
  <si>
    <t>20200903 0000</t>
  </si>
  <si>
    <t>20200904 0000</t>
  </si>
  <si>
    <t>20200905 0000</t>
  </si>
  <si>
    <t>20200906 0000</t>
  </si>
  <si>
    <t>20200907 0000</t>
  </si>
  <si>
    <t>20200908 0000</t>
  </si>
  <si>
    <t>20200909 0000</t>
  </si>
  <si>
    <t>20200910 0000</t>
  </si>
  <si>
    <t>20200911 0000</t>
  </si>
  <si>
    <t>20200912 0000</t>
  </si>
  <si>
    <t>20200913 0000</t>
  </si>
  <si>
    <t>20200914 0000</t>
  </si>
  <si>
    <t>20200915 0000</t>
  </si>
  <si>
    <t>20200916 0000</t>
  </si>
  <si>
    <t>20200917 0000</t>
  </si>
  <si>
    <t>20200918 0000</t>
  </si>
  <si>
    <t>20200919 0000</t>
  </si>
  <si>
    <t>20200920 0000</t>
  </si>
  <si>
    <t>20200921 0000</t>
  </si>
  <si>
    <t>20200922 0000</t>
  </si>
  <si>
    <t>20200923 0000</t>
  </si>
  <si>
    <t>20200924 0000</t>
  </si>
  <si>
    <t>20200925 0000</t>
  </si>
  <si>
    <t>20200926 0000</t>
  </si>
  <si>
    <t>20200927 0000</t>
  </si>
  <si>
    <t>20200928 0000</t>
  </si>
  <si>
    <t>20200929 0000</t>
  </si>
  <si>
    <t>20200930 0000</t>
  </si>
  <si>
    <t>YRS</t>
  </si>
  <si>
    <t>M FLOW</t>
  </si>
  <si>
    <t>https://cdec.water.ca.gov/dynamicapp/req/CSVDataServlet?Stations=YRS&amp;SensorNums=41&amp;dur_code=D&amp;Start=2019-08-01&amp;End=2020-09-30</t>
  </si>
  <si>
    <t>Blank</t>
  </si>
  <si>
    <t>blank</t>
  </si>
  <si>
    <t>I_YUBA</t>
  </si>
  <si>
    <t>DEMAND_D_DAGUER_NP</t>
  </si>
  <si>
    <t>Avg Demand (cfs/month)</t>
  </si>
  <si>
    <t>Avg demand (cfs/day)</t>
  </si>
  <si>
    <t>DEM_D7A_PAG</t>
  </si>
  <si>
    <t>DEMAND-SWP-AG</t>
  </si>
  <si>
    <t>DEM_D7A_PWR</t>
  </si>
  <si>
    <t>DEM_D7B_PAG</t>
  </si>
  <si>
    <t>DEM_D7B_PWR</t>
  </si>
  <si>
    <t>DEM_D201_PIMI</t>
  </si>
  <si>
    <t>DEM_D201_POMI</t>
  </si>
  <si>
    <t>DEM_D202_PWR</t>
  </si>
  <si>
    <t>DEMAND-SWP-MI</t>
  </si>
  <si>
    <t>DEM_C221_PRF</t>
  </si>
  <si>
    <t>DEM_C216B_PRF</t>
  </si>
  <si>
    <t>DEMAND-RF</t>
  </si>
  <si>
    <t>DEM_D7C_DCMP</t>
  </si>
  <si>
    <t>DEMAND-SWP-DECOMP</t>
  </si>
  <si>
    <t>2020D09E</t>
  </si>
  <si>
    <t>C217B</t>
  </si>
  <si>
    <t>percent</t>
  </si>
  <si>
    <t>swp_perdel_sod</t>
  </si>
  <si>
    <t>Contract year</t>
  </si>
  <si>
    <t>Code</t>
  </si>
  <si>
    <t>Day</t>
  </si>
  <si>
    <t>January</t>
  </si>
  <si>
    <t>CALSIM</t>
  </si>
  <si>
    <t>FLOW-MIN-REQUIRED</t>
  </si>
  <si>
    <t>Water year</t>
  </si>
  <si>
    <t>Water Year</t>
  </si>
  <si>
    <t>minflow_C_YubFea</t>
  </si>
  <si>
    <t>AD_YUBFEA</t>
  </si>
  <si>
    <t>FLOW-ACCRDEPL</t>
  </si>
  <si>
    <t>AD_THERM</t>
  </si>
  <si>
    <t>Avg Accretion Deplection (cfs/month)</t>
  </si>
  <si>
    <t>Avg Accretion Depletion (cfs/day)</t>
  </si>
  <si>
    <t>choose 1930 due to similar water  year index/hydrology</t>
  </si>
  <si>
    <t>DEM_D204_PIMI</t>
  </si>
  <si>
    <t>DEM_D204_POMI</t>
  </si>
  <si>
    <t>DEM_D206A_PAG</t>
  </si>
  <si>
    <t>DEM_D206B_PAG</t>
  </si>
  <si>
    <t>DEM_D206B_PWR</t>
  </si>
  <si>
    <t>DEM_D206C_PAG</t>
  </si>
  <si>
    <t>DEM_D206C_PWR</t>
  </si>
  <si>
    <t>FNF</t>
  </si>
  <si>
    <t>20171001 0000</t>
  </si>
  <si>
    <t>20171002 0000</t>
  </si>
  <si>
    <t>20171003 0000</t>
  </si>
  <si>
    <t>20171004 0000</t>
  </si>
  <si>
    <t>20171005 0000</t>
  </si>
  <si>
    <t>20171006 0000</t>
  </si>
  <si>
    <t>20171007 0000</t>
  </si>
  <si>
    <t>20171008 0000</t>
  </si>
  <si>
    <t>20171009 0000</t>
  </si>
  <si>
    <t>20171010 0000</t>
  </si>
  <si>
    <t>20171011 0000</t>
  </si>
  <si>
    <t>20171012 0000</t>
  </si>
  <si>
    <t>20171013 0000</t>
  </si>
  <si>
    <t>20171014 0000</t>
  </si>
  <si>
    <t>20171015 0000</t>
  </si>
  <si>
    <t>20171016 0000</t>
  </si>
  <si>
    <t>20171017 0000</t>
  </si>
  <si>
    <t>20171018 0000</t>
  </si>
  <si>
    <t>20171019 0000</t>
  </si>
  <si>
    <t>20171020 0000</t>
  </si>
  <si>
    <t>20171021 0000</t>
  </si>
  <si>
    <t>20171022 0000</t>
  </si>
  <si>
    <t>20171023 0000</t>
  </si>
  <si>
    <t>20171024 0000</t>
  </si>
  <si>
    <t>20171025 0000</t>
  </si>
  <si>
    <t>20171026 0000</t>
  </si>
  <si>
    <t>20171027 0000</t>
  </si>
  <si>
    <t>20171028 0000</t>
  </si>
  <si>
    <t>20171029 0000</t>
  </si>
  <si>
    <t>20171030 0000</t>
  </si>
  <si>
    <t>20171031 0000</t>
  </si>
  <si>
    <t>20171101 0000</t>
  </si>
  <si>
    <t>20171102 0000</t>
  </si>
  <si>
    <t>20171103 0000</t>
  </si>
  <si>
    <t>20171104 0000</t>
  </si>
  <si>
    <t>20171105 0000</t>
  </si>
  <si>
    <t>20171106 0000</t>
  </si>
  <si>
    <t>20171107 0000</t>
  </si>
  <si>
    <t>20171108 0000</t>
  </si>
  <si>
    <t>20171109 0000</t>
  </si>
  <si>
    <t>20171110 0000</t>
  </si>
  <si>
    <t>20171111 0000</t>
  </si>
  <si>
    <t>20171112 0000</t>
  </si>
  <si>
    <t>20171113 0000</t>
  </si>
  <si>
    <t>20171114 0000</t>
  </si>
  <si>
    <t>20171115 0000</t>
  </si>
  <si>
    <t>20171116 0000</t>
  </si>
  <si>
    <t>20171117 0000</t>
  </si>
  <si>
    <t>20171118 0000</t>
  </si>
  <si>
    <t>20171119 0000</t>
  </si>
  <si>
    <t>20171120 0000</t>
  </si>
  <si>
    <t>20171121 0000</t>
  </si>
  <si>
    <t>20171122 0000</t>
  </si>
  <si>
    <t>20171123 0000</t>
  </si>
  <si>
    <t>20171124 0000</t>
  </si>
  <si>
    <t>20171125 0000</t>
  </si>
  <si>
    <t>20171126 0000</t>
  </si>
  <si>
    <t>20171127 0000</t>
  </si>
  <si>
    <t>20171128 0000</t>
  </si>
  <si>
    <t>20171129 0000</t>
  </si>
  <si>
    <t>20171130 0000</t>
  </si>
  <si>
    <t>20171201 0000</t>
  </si>
  <si>
    <t>20171202 0000</t>
  </si>
  <si>
    <t>20171203 0000</t>
  </si>
  <si>
    <t>20171204 0000</t>
  </si>
  <si>
    <t>20171205 0000</t>
  </si>
  <si>
    <t>20171206 0000</t>
  </si>
  <si>
    <t>20171207 0000</t>
  </si>
  <si>
    <t>20171208 0000</t>
  </si>
  <si>
    <t>20171209 0000</t>
  </si>
  <si>
    <t>20171210 0000</t>
  </si>
  <si>
    <t>20171211 0000</t>
  </si>
  <si>
    <t>20171212 0000</t>
  </si>
  <si>
    <t>20171213 0000</t>
  </si>
  <si>
    <t>20171214 0000</t>
  </si>
  <si>
    <t>20171215 0000</t>
  </si>
  <si>
    <t>20171216 0000</t>
  </si>
  <si>
    <t>20171217 0000</t>
  </si>
  <si>
    <t>20171218 0000</t>
  </si>
  <si>
    <t>20171219 0000</t>
  </si>
  <si>
    <t>20171220 0000</t>
  </si>
  <si>
    <t>20171221 0000</t>
  </si>
  <si>
    <t>20171222 0000</t>
  </si>
  <si>
    <t>20171223 0000</t>
  </si>
  <si>
    <t>20171224 0000</t>
  </si>
  <si>
    <t>20171225 0000</t>
  </si>
  <si>
    <t>20171226 0000</t>
  </si>
  <si>
    <t>20171227 0000</t>
  </si>
  <si>
    <t>20171228 0000</t>
  </si>
  <si>
    <t>20171229 0000</t>
  </si>
  <si>
    <t>20171230 0000</t>
  </si>
  <si>
    <t>20171231 0000</t>
  </si>
  <si>
    <t>20180101 0000</t>
  </si>
  <si>
    <t>20180102 0000</t>
  </si>
  <si>
    <t>20180103 0000</t>
  </si>
  <si>
    <t>20180104 0000</t>
  </si>
  <si>
    <t>20180105 0000</t>
  </si>
  <si>
    <t>20180106 0000</t>
  </si>
  <si>
    <t>20180107 0000</t>
  </si>
  <si>
    <t>20180108 0000</t>
  </si>
  <si>
    <t>20180109 0000</t>
  </si>
  <si>
    <t>20180110 0000</t>
  </si>
  <si>
    <t>20180111 0000</t>
  </si>
  <si>
    <t>20180112 0000</t>
  </si>
  <si>
    <t>20180113 0000</t>
  </si>
  <si>
    <t>20180114 0000</t>
  </si>
  <si>
    <t>20180115 0000</t>
  </si>
  <si>
    <t>20180116 0000</t>
  </si>
  <si>
    <t>20180117 0000</t>
  </si>
  <si>
    <t>20180118 0000</t>
  </si>
  <si>
    <t>20180119 0000</t>
  </si>
  <si>
    <t>20180120 0000</t>
  </si>
  <si>
    <t>20180121 0000</t>
  </si>
  <si>
    <t>20180122 0000</t>
  </si>
  <si>
    <t>20180123 0000</t>
  </si>
  <si>
    <t>20180124 0000</t>
  </si>
  <si>
    <t>20180125 0000</t>
  </si>
  <si>
    <t>20180126 0000</t>
  </si>
  <si>
    <t>20180127 0000</t>
  </si>
  <si>
    <t>20180128 0000</t>
  </si>
  <si>
    <t>20180129 0000</t>
  </si>
  <si>
    <t>20180130 0000</t>
  </si>
  <si>
    <t>20180131 0000</t>
  </si>
  <si>
    <t>20180201 0000</t>
  </si>
  <si>
    <t>20180202 0000</t>
  </si>
  <si>
    <t>20180203 0000</t>
  </si>
  <si>
    <t>20180204 0000</t>
  </si>
  <si>
    <t>20180205 0000</t>
  </si>
  <si>
    <t>20180206 0000</t>
  </si>
  <si>
    <t>20180207 0000</t>
  </si>
  <si>
    <t>20180208 0000</t>
  </si>
  <si>
    <t>20180209 0000</t>
  </si>
  <si>
    <t>20180210 0000</t>
  </si>
  <si>
    <t>20180211 0000</t>
  </si>
  <si>
    <t>20180212 0000</t>
  </si>
  <si>
    <t>20180213 0000</t>
  </si>
  <si>
    <t>20180214 0000</t>
  </si>
  <si>
    <t>20180215 0000</t>
  </si>
  <si>
    <t>20180216 0000</t>
  </si>
  <si>
    <t>20180217 0000</t>
  </si>
  <si>
    <t>20180218 0000</t>
  </si>
  <si>
    <t>20180219 0000</t>
  </si>
  <si>
    <t>20180220 0000</t>
  </si>
  <si>
    <t>20180221 0000</t>
  </si>
  <si>
    <t>20180222 0000</t>
  </si>
  <si>
    <t>20180223 0000</t>
  </si>
  <si>
    <t>20180224 0000</t>
  </si>
  <si>
    <t>20180225 0000</t>
  </si>
  <si>
    <t>20180226 0000</t>
  </si>
  <si>
    <t>20180227 0000</t>
  </si>
  <si>
    <t>20180228 0000</t>
  </si>
  <si>
    <t>20180301 0000</t>
  </si>
  <si>
    <t>20180302 0000</t>
  </si>
  <si>
    <t>20180303 0000</t>
  </si>
  <si>
    <t>20180304 0000</t>
  </si>
  <si>
    <t>20180305 0000</t>
  </si>
  <si>
    <t>20180306 0000</t>
  </si>
  <si>
    <t>20180307 0000</t>
  </si>
  <si>
    <t>20180308 0000</t>
  </si>
  <si>
    <t>20180309 0000</t>
  </si>
  <si>
    <t>20180310 0000</t>
  </si>
  <si>
    <t>20180311 0000</t>
  </si>
  <si>
    <t>20180312 0000</t>
  </si>
  <si>
    <t>20180313 0000</t>
  </si>
  <si>
    <t>20180314 0000</t>
  </si>
  <si>
    <t>20180315 0000</t>
  </si>
  <si>
    <t>20180316 0000</t>
  </si>
  <si>
    <t>20180317 0000</t>
  </si>
  <si>
    <t>20180318 0000</t>
  </si>
  <si>
    <t>20180319 0000</t>
  </si>
  <si>
    <t>20180320 0000</t>
  </si>
  <si>
    <t>20180321 0000</t>
  </si>
  <si>
    <t>20180322 0000</t>
  </si>
  <si>
    <t>20180323 0000</t>
  </si>
  <si>
    <t>20180324 0000</t>
  </si>
  <si>
    <t>20180325 0000</t>
  </si>
  <si>
    <t>20180326 0000</t>
  </si>
  <si>
    <t>20180327 0000</t>
  </si>
  <si>
    <t>20180328 0000</t>
  </si>
  <si>
    <t>20180329 0000</t>
  </si>
  <si>
    <t>20180330 0000</t>
  </si>
  <si>
    <t>20180331 0000</t>
  </si>
  <si>
    <t>20180401 0000</t>
  </si>
  <si>
    <t>20180402 0000</t>
  </si>
  <si>
    <t>20180403 0000</t>
  </si>
  <si>
    <t>20180404 0000</t>
  </si>
  <si>
    <t>20180405 0000</t>
  </si>
  <si>
    <t>20180406 0000</t>
  </si>
  <si>
    <t>20180407 0000</t>
  </si>
  <si>
    <t>20180408 0000</t>
  </si>
  <si>
    <t>20180409 0000</t>
  </si>
  <si>
    <t>20180410 0000</t>
  </si>
  <si>
    <t>20180411 0000</t>
  </si>
  <si>
    <t>20180412 0000</t>
  </si>
  <si>
    <t>20180413 0000</t>
  </si>
  <si>
    <t>20180414 0000</t>
  </si>
  <si>
    <t>20180415 0000</t>
  </si>
  <si>
    <t>20180416 0000</t>
  </si>
  <si>
    <t>20180417 0000</t>
  </si>
  <si>
    <t>20180418 0000</t>
  </si>
  <si>
    <t>20180419 0000</t>
  </si>
  <si>
    <t>20180420 0000</t>
  </si>
  <si>
    <t>20180421 0000</t>
  </si>
  <si>
    <t>20180422 0000</t>
  </si>
  <si>
    <t>20180423 0000</t>
  </si>
  <si>
    <t>20180424 0000</t>
  </si>
  <si>
    <t>20180425 0000</t>
  </si>
  <si>
    <t>20180426 0000</t>
  </si>
  <si>
    <t>20180427 0000</t>
  </si>
  <si>
    <t>20180428 0000</t>
  </si>
  <si>
    <t>20180429 0000</t>
  </si>
  <si>
    <t>20180430 0000</t>
  </si>
  <si>
    <t>20180501 0000</t>
  </si>
  <si>
    <t>20180502 0000</t>
  </si>
  <si>
    <t>20180503 0000</t>
  </si>
  <si>
    <t>20180504 0000</t>
  </si>
  <si>
    <t>20180505 0000</t>
  </si>
  <si>
    <t>20180506 0000</t>
  </si>
  <si>
    <t>20180507 0000</t>
  </si>
  <si>
    <t>20180508 0000</t>
  </si>
  <si>
    <t>20180509 0000</t>
  </si>
  <si>
    <t>20180510 0000</t>
  </si>
  <si>
    <t>20180511 0000</t>
  </si>
  <si>
    <t>20180512 0000</t>
  </si>
  <si>
    <t>20180513 0000</t>
  </si>
  <si>
    <t>20180514 0000</t>
  </si>
  <si>
    <t>20180515 0000</t>
  </si>
  <si>
    <t>20180516 0000</t>
  </si>
  <si>
    <t>20180517 0000</t>
  </si>
  <si>
    <t>20180518 0000</t>
  </si>
  <si>
    <t>20180519 0000</t>
  </si>
  <si>
    <t>20180520 0000</t>
  </si>
  <si>
    <t>20180521 0000</t>
  </si>
  <si>
    <t>20180522 0000</t>
  </si>
  <si>
    <t>20180523 0000</t>
  </si>
  <si>
    <t>20180524 0000</t>
  </si>
  <si>
    <t>20180525 0000</t>
  </si>
  <si>
    <t>20180526 0000</t>
  </si>
  <si>
    <t>20180527 0000</t>
  </si>
  <si>
    <t>20180528 0000</t>
  </si>
  <si>
    <t>20180529 0000</t>
  </si>
  <si>
    <t>20180530 0000</t>
  </si>
  <si>
    <t>20180531 0000</t>
  </si>
  <si>
    <t>20180601 0000</t>
  </si>
  <si>
    <t>20180602 0000</t>
  </si>
  <si>
    <t>20180603 0000</t>
  </si>
  <si>
    <t>20180604 0000</t>
  </si>
  <si>
    <t>20180605 0000</t>
  </si>
  <si>
    <t>20180606 0000</t>
  </si>
  <si>
    <t>20180607 0000</t>
  </si>
  <si>
    <t>20180608 0000</t>
  </si>
  <si>
    <t>20180609 0000</t>
  </si>
  <si>
    <t>20180610 0000</t>
  </si>
  <si>
    <t>20180611 0000</t>
  </si>
  <si>
    <t>20180612 0000</t>
  </si>
  <si>
    <t>20180613 0000</t>
  </si>
  <si>
    <t>20180614 0000</t>
  </si>
  <si>
    <t>20180615 0000</t>
  </si>
  <si>
    <t>20180616 0000</t>
  </si>
  <si>
    <t>20180617 0000</t>
  </si>
  <si>
    <t>20180618 0000</t>
  </si>
  <si>
    <t>20180619 0000</t>
  </si>
  <si>
    <t>20180620 0000</t>
  </si>
  <si>
    <t>20180621 0000</t>
  </si>
  <si>
    <t>20180622 0000</t>
  </si>
  <si>
    <t>20180623 0000</t>
  </si>
  <si>
    <t>20180624 0000</t>
  </si>
  <si>
    <t>20180625 0000</t>
  </si>
  <si>
    <t>20180626 0000</t>
  </si>
  <si>
    <t>20180627 0000</t>
  </si>
  <si>
    <t>20180628 0000</t>
  </si>
  <si>
    <t>20180629 0000</t>
  </si>
  <si>
    <t>20180630 0000</t>
  </si>
  <si>
    <t>20180701 0000</t>
  </si>
  <si>
    <t>20180702 0000</t>
  </si>
  <si>
    <t>20180703 0000</t>
  </si>
  <si>
    <t>20180704 0000</t>
  </si>
  <si>
    <t>20180705 0000</t>
  </si>
  <si>
    <t>20180706 0000</t>
  </si>
  <si>
    <t>20180707 0000</t>
  </si>
  <si>
    <t>20180708 0000</t>
  </si>
  <si>
    <t>20180709 0000</t>
  </si>
  <si>
    <t>20180710 0000</t>
  </si>
  <si>
    <t>20180711 0000</t>
  </si>
  <si>
    <t>20180712 0000</t>
  </si>
  <si>
    <t>20180713 0000</t>
  </si>
  <si>
    <t>20180714 0000</t>
  </si>
  <si>
    <t>20180715 0000</t>
  </si>
  <si>
    <t>20180716 0000</t>
  </si>
  <si>
    <t>20180717 0000</t>
  </si>
  <si>
    <t>20180718 0000</t>
  </si>
  <si>
    <t>20180719 0000</t>
  </si>
  <si>
    <t>20180720 0000</t>
  </si>
  <si>
    <t>20180721 0000</t>
  </si>
  <si>
    <t>20180722 0000</t>
  </si>
  <si>
    <t>20180723 0000</t>
  </si>
  <si>
    <t>20180724 0000</t>
  </si>
  <si>
    <t>20180725 0000</t>
  </si>
  <si>
    <t>20180726 0000</t>
  </si>
  <si>
    <t>20180727 0000</t>
  </si>
  <si>
    <t>20180728 0000</t>
  </si>
  <si>
    <t>20180729 0000</t>
  </si>
  <si>
    <t>20180730 0000</t>
  </si>
  <si>
    <t>20201001 0000</t>
  </si>
  <si>
    <t>VALUE (CFS)</t>
  </si>
  <si>
    <t>VALUE (TAF/DAY)</t>
  </si>
  <si>
    <t>Annual FNF</t>
  </si>
  <si>
    <t>SHA index</t>
  </si>
  <si>
    <t>Feather Index</t>
  </si>
  <si>
    <t>MINFLOWFEAMOUTH</t>
  </si>
  <si>
    <t>MINFLOW_C_YUBFEA</t>
  </si>
  <si>
    <t>Year selected</t>
  </si>
  <si>
    <t>swp-alloc</t>
  </si>
  <si>
    <t>swp_perdel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</si>
</sst>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ddmmmyyyy"/>
    <numFmt numFmtId="166" formatCode="0.0000"/>
    <numFmt numFmtId="167" formatCode="0.0"/>
  </numFmts>
  <fonts count="6">
    <font>
      <sz val="11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sz val="9"/>
      <color rgb="FF333333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1" fillId="0" borderId="0"/>
  </cellStyleXfs>
  <cellXfs count="36">
    <xf numFmtId="0" fontId="0" fillId="0" borderId="0" xfId="0"/>
    <xf numFmtId="14" fontId="0" fillId="0" borderId="0" xfId="0" applyNumberFormat="1"/>
    <xf numFmtId="0" fontId="4" fillId="0" borderId="0" xfId="0" applyFont="1" applyAlignment="1">
      <alignment vertical="center"/>
    </xf>
    <xf numFmtId="0" fontId="2" fillId="0" borderId="0" xfId="1"/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2"/>
    <xf numFmtId="164" fontId="1" fillId="0" borderId="0" xfId="2" applyNumberFormat="1"/>
    <xf numFmtId="165" fontId="1" fillId="0" borderId="0" xfId="2" applyNumberFormat="1"/>
    <xf numFmtId="1" fontId="1" fillId="0" borderId="0" xfId="2" applyNumberFormat="1"/>
    <xf numFmtId="0" fontId="1" fillId="0" borderId="0" xfId="2" applyAlignment="1">
      <alignment horizontal="right"/>
    </xf>
    <xf numFmtId="0" fontId="1" fillId="0" borderId="0" xfId="2" applyNumberFormat="1"/>
    <xf numFmtId="167" fontId="0" fillId="0" borderId="0" xfId="0" applyNumberFormat="1"/>
    <xf numFmtId="0" fontId="0" fillId="0" borderId="0" xfId="0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0" fillId="0" borderId="0" xfId="0" applyAlignment="1">
      <alignment horizontal="center"/>
    </xf>
    <xf numFmtId="0" fontId="5" fillId="2" borderId="0" xfId="0" applyFont="1" applyFill="1" applyAlignment="1">
      <alignment horizontal="left" vertical="center" indent="1"/>
    </xf>
    <xf numFmtId="0" fontId="0" fillId="2" borderId="0" xfId="0" applyFill="1"/>
    <xf numFmtId="0" fontId="0" fillId="0" borderId="0" xfId="0" applyFill="1"/>
    <xf numFmtId="0" fontId="0" fillId="3" borderId="0" xfId="0" applyFill="1"/>
    <xf numFmtId="2" fontId="0" fillId="4" borderId="0" xfId="0" applyNumberFormat="1" applyFill="1"/>
    <xf numFmtId="164" fontId="0" fillId="4" borderId="0" xfId="0" applyNumberFormat="1" applyFill="1"/>
    <xf numFmtId="0" fontId="3" fillId="0" borderId="0" xfId="0" applyFont="1"/>
    <xf numFmtId="0" fontId="0" fillId="5" borderId="0" xfId="0" applyFill="1" applyAlignment="1">
      <alignment horizontal="center"/>
    </xf>
    <xf numFmtId="0" fontId="0" fillId="0" borderId="0" xfId="0" applyAlignment="1"/>
    <xf numFmtId="2" fontId="0" fillId="0" borderId="0" xfId="0" applyNumberFormat="1" applyFill="1"/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1" builtinId="8"/>
    <cellStyle name="Normal" xfId="0" builtinId="0"/>
    <cellStyle name="Normal 2" xfId="2" xr:uid="{00000000-0005-0000-0000-000002000000}"/>
  </cellStyles>
  <dxfs count="6">
    <dxf>
      <numFmt numFmtId="0" formatCode="General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DEM_D6_PWR!$E$7</c:f>
              <c:strCache>
                <c:ptCount val="1"/>
                <c:pt idx="0">
                  <c:v>PER-AVER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DEM_D6_PWR!$B$8:$B$1015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DEM_D6_PWR!$E$8:$E$1015</c:f>
              <c:numCache>
                <c:formatCode>0.0000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0.43999999761581421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2.8900001049041748</c:v>
                </c:pt>
                <c:pt idx="19">
                  <c:v>2.9500000476837158</c:v>
                </c:pt>
                <c:pt idx="20">
                  <c:v>3.5</c:v>
                </c:pt>
                <c:pt idx="21">
                  <c:v>3.3399999141693115</c:v>
                </c:pt>
                <c:pt idx="22">
                  <c:v>2.6700000762939453</c:v>
                </c:pt>
                <c:pt idx="23">
                  <c:v>2.1600000858306885</c:v>
                </c:pt>
                <c:pt idx="24">
                  <c:v>0.10000000149011612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0.27000001072883606</c:v>
                </c:pt>
                <c:pt idx="30">
                  <c:v>2.1099998950958252</c:v>
                </c:pt>
                <c:pt idx="31">
                  <c:v>3.2799999713897705</c:v>
                </c:pt>
                <c:pt idx="32">
                  <c:v>3.4600000381469727</c:v>
                </c:pt>
                <c:pt idx="33">
                  <c:v>3.5299999713897705</c:v>
                </c:pt>
                <c:pt idx="34">
                  <c:v>2.809999942779541</c:v>
                </c:pt>
                <c:pt idx="35">
                  <c:v>1.5499999523162842</c:v>
                </c:pt>
                <c:pt idx="36">
                  <c:v>0.56999999284744263</c:v>
                </c:pt>
                <c:pt idx="37">
                  <c:v>2.9999999329447746E-2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1.9999999552965164E-2</c:v>
                </c:pt>
                <c:pt idx="42">
                  <c:v>3.5899999141693115</c:v>
                </c:pt>
                <c:pt idx="43">
                  <c:v>3.1600000858306885</c:v>
                </c:pt>
                <c:pt idx="44">
                  <c:v>3.5499999523162842</c:v>
                </c:pt>
                <c:pt idx="45">
                  <c:v>3.5799999237060547</c:v>
                </c:pt>
                <c:pt idx="46">
                  <c:v>2.690000057220459</c:v>
                </c:pt>
                <c:pt idx="47">
                  <c:v>1.0099999904632568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1.7799999713897705</c:v>
                </c:pt>
                <c:pt idx="55">
                  <c:v>2.8599998950958252</c:v>
                </c:pt>
                <c:pt idx="56">
                  <c:v>3.5099999904632568</c:v>
                </c:pt>
                <c:pt idx="57">
                  <c:v>3.7200000286102295</c:v>
                </c:pt>
                <c:pt idx="58">
                  <c:v>2.9300000667572021</c:v>
                </c:pt>
                <c:pt idx="59">
                  <c:v>2.0699999332427979</c:v>
                </c:pt>
                <c:pt idx="60">
                  <c:v>0.74000000953674316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0.18999999761581421</c:v>
                </c:pt>
                <c:pt idx="66">
                  <c:v>1.1599999666213989</c:v>
                </c:pt>
                <c:pt idx="67">
                  <c:v>3.1600000858306885</c:v>
                </c:pt>
                <c:pt idx="68">
                  <c:v>3.880000114440918</c:v>
                </c:pt>
                <c:pt idx="69">
                  <c:v>3.7100000381469727</c:v>
                </c:pt>
                <c:pt idx="70">
                  <c:v>2.9300000667572021</c:v>
                </c:pt>
                <c:pt idx="71">
                  <c:v>2.3900001049041748</c:v>
                </c:pt>
                <c:pt idx="72">
                  <c:v>0.17000000178813934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2.3599998950958252</c:v>
                </c:pt>
                <c:pt idx="79">
                  <c:v>3.0699999332427979</c:v>
                </c:pt>
                <c:pt idx="80">
                  <c:v>3.4200000762939453</c:v>
                </c:pt>
                <c:pt idx="81">
                  <c:v>3.5499999523162842</c:v>
                </c:pt>
                <c:pt idx="82">
                  <c:v>2.8299999237060547</c:v>
                </c:pt>
                <c:pt idx="83">
                  <c:v>2.2799999713897705</c:v>
                </c:pt>
                <c:pt idx="84">
                  <c:v>9.0000003576278687E-2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2.1500000953674316</c:v>
                </c:pt>
                <c:pt idx="91">
                  <c:v>3.309999942779541</c:v>
                </c:pt>
                <c:pt idx="92">
                  <c:v>3.4200000762939453</c:v>
                </c:pt>
                <c:pt idx="93">
                  <c:v>3.309999942779541</c:v>
                </c:pt>
                <c:pt idx="94">
                  <c:v>2.6400001049041748</c:v>
                </c:pt>
                <c:pt idx="95">
                  <c:v>2.1400001049041748</c:v>
                </c:pt>
                <c:pt idx="96">
                  <c:v>0.63999998569488525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1.9999999552965164E-2</c:v>
                </c:pt>
                <c:pt idx="102">
                  <c:v>3.130000114440918</c:v>
                </c:pt>
                <c:pt idx="103">
                  <c:v>3.3299999237060547</c:v>
                </c:pt>
                <c:pt idx="104">
                  <c:v>2.940000057220459</c:v>
                </c:pt>
                <c:pt idx="105">
                  <c:v>3.7400000095367432</c:v>
                </c:pt>
                <c:pt idx="106">
                  <c:v>2.8199999332427979</c:v>
                </c:pt>
                <c:pt idx="107">
                  <c:v>1.059999942779541</c:v>
                </c:pt>
                <c:pt idx="108">
                  <c:v>0.47999998927116394</c:v>
                </c:pt>
                <c:pt idx="109">
                  <c:v>7.9999998211860657E-2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1.9900000095367432</c:v>
                </c:pt>
                <c:pt idx="115">
                  <c:v>3.0699999332427979</c:v>
                </c:pt>
                <c:pt idx="116">
                  <c:v>3.619999885559082</c:v>
                </c:pt>
                <c:pt idx="117">
                  <c:v>3.4600000381469727</c:v>
                </c:pt>
                <c:pt idx="118">
                  <c:v>2.7599999904632568</c:v>
                </c:pt>
                <c:pt idx="119">
                  <c:v>2</c:v>
                </c:pt>
                <c:pt idx="120">
                  <c:v>0.69999998807907104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0.18000000715255737</c:v>
                </c:pt>
                <c:pt idx="126">
                  <c:v>3.690000057220459</c:v>
                </c:pt>
                <c:pt idx="127">
                  <c:v>2.630000114440918</c:v>
                </c:pt>
                <c:pt idx="128">
                  <c:v>3.2100000381469727</c:v>
                </c:pt>
                <c:pt idx="129">
                  <c:v>3.690000057220459</c:v>
                </c:pt>
                <c:pt idx="130">
                  <c:v>2.7899999618530273</c:v>
                </c:pt>
                <c:pt idx="131">
                  <c:v>1</c:v>
                </c:pt>
                <c:pt idx="132">
                  <c:v>0.40000000596046448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0.10999999940395355</c:v>
                </c:pt>
                <c:pt idx="138">
                  <c:v>2.880000114440918</c:v>
                </c:pt>
                <c:pt idx="139">
                  <c:v>2.369999885559082</c:v>
                </c:pt>
                <c:pt idx="140">
                  <c:v>3.4200000762939453</c:v>
                </c:pt>
                <c:pt idx="141">
                  <c:v>3.2899999618530273</c:v>
                </c:pt>
                <c:pt idx="142">
                  <c:v>2.619999885559082</c:v>
                </c:pt>
                <c:pt idx="143">
                  <c:v>2.130000114440918</c:v>
                </c:pt>
                <c:pt idx="144">
                  <c:v>0.75</c:v>
                </c:pt>
                <c:pt idx="145">
                  <c:v>2.9999999329447746E-2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3.9999999105930328E-2</c:v>
                </c:pt>
                <c:pt idx="150">
                  <c:v>3.559999942779541</c:v>
                </c:pt>
                <c:pt idx="151">
                  <c:v>2.7100000381469727</c:v>
                </c:pt>
                <c:pt idx="152">
                  <c:v>3.5899999141693115</c:v>
                </c:pt>
                <c:pt idx="153">
                  <c:v>3.619999885559082</c:v>
                </c:pt>
                <c:pt idx="154">
                  <c:v>2.7300000190734863</c:v>
                </c:pt>
                <c:pt idx="155">
                  <c:v>1</c:v>
                </c:pt>
                <c:pt idx="156">
                  <c:v>0.2800000011920929</c:v>
                </c:pt>
                <c:pt idx="157">
                  <c:v>7.0000000298023224E-2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5.9999998658895493E-2</c:v>
                </c:pt>
                <c:pt idx="162">
                  <c:v>3.119999885559082</c:v>
                </c:pt>
                <c:pt idx="163">
                  <c:v>2.9000000953674316</c:v>
                </c:pt>
                <c:pt idx="164">
                  <c:v>3.6099998950958252</c:v>
                </c:pt>
                <c:pt idx="165">
                  <c:v>3.8199999332427979</c:v>
                </c:pt>
                <c:pt idx="166">
                  <c:v>2.880000114440918</c:v>
                </c:pt>
                <c:pt idx="167">
                  <c:v>1.0199999809265137</c:v>
                </c:pt>
                <c:pt idx="168">
                  <c:v>0.18999999761581421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1.1799999475479126</c:v>
                </c:pt>
                <c:pt idx="175">
                  <c:v>3.2599999904632568</c:v>
                </c:pt>
                <c:pt idx="176">
                  <c:v>3.8399999141693115</c:v>
                </c:pt>
                <c:pt idx="177">
                  <c:v>3.6700000762939453</c:v>
                </c:pt>
                <c:pt idx="178">
                  <c:v>2.9300000667572021</c:v>
                </c:pt>
                <c:pt idx="179">
                  <c:v>2.2699999809265137</c:v>
                </c:pt>
                <c:pt idx="180">
                  <c:v>0.44999998807907104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2.1500000953674316</c:v>
                </c:pt>
                <c:pt idx="187">
                  <c:v>2.940000057220459</c:v>
                </c:pt>
                <c:pt idx="188">
                  <c:v>3.1600000858306885</c:v>
                </c:pt>
                <c:pt idx="189">
                  <c:v>3.5099999904632568</c:v>
                </c:pt>
                <c:pt idx="190">
                  <c:v>2.7999999523162842</c:v>
                </c:pt>
                <c:pt idx="191">
                  <c:v>2.2599999904632568</c:v>
                </c:pt>
                <c:pt idx="192">
                  <c:v>0.72000002861022949</c:v>
                </c:pt>
                <c:pt idx="193">
                  <c:v>7.9999998211860657E-2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2.2200000286102295</c:v>
                </c:pt>
                <c:pt idx="199">
                  <c:v>3.4800000190734863</c:v>
                </c:pt>
                <c:pt idx="200">
                  <c:v>3.25</c:v>
                </c:pt>
                <c:pt idx="201">
                  <c:v>3.4900000095367432</c:v>
                </c:pt>
                <c:pt idx="202">
                  <c:v>2.7899999618530273</c:v>
                </c:pt>
                <c:pt idx="203">
                  <c:v>2.2599999904632568</c:v>
                </c:pt>
                <c:pt idx="204">
                  <c:v>0.11999999731779099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1.6200000047683716</c:v>
                </c:pt>
                <c:pt idx="211">
                  <c:v>3.3399999141693115</c:v>
                </c:pt>
                <c:pt idx="212">
                  <c:v>3.9100000858306885</c:v>
                </c:pt>
                <c:pt idx="213">
                  <c:v>3.75</c:v>
                </c:pt>
                <c:pt idx="214">
                  <c:v>2.9900000095367432</c:v>
                </c:pt>
                <c:pt idx="215">
                  <c:v>1.8400000333786011</c:v>
                </c:pt>
                <c:pt idx="216">
                  <c:v>0.14000000059604645</c:v>
                </c:pt>
                <c:pt idx="217">
                  <c:v>9.9999997764825821E-3</c:v>
                </c:pt>
                <c:pt idx="218">
                  <c:v>0</c:v>
                </c:pt>
                <c:pt idx="219">
                  <c:v>0</c:v>
                </c:pt>
                <c:pt idx="220">
                  <c:v>3.9999999105930328E-2</c:v>
                </c:pt>
                <c:pt idx="221">
                  <c:v>0.52999997138977051</c:v>
                </c:pt>
                <c:pt idx="222">
                  <c:v>3.4900000095367432</c:v>
                </c:pt>
                <c:pt idx="223">
                  <c:v>2.4100000858306885</c:v>
                </c:pt>
                <c:pt idx="224">
                  <c:v>3.2699999809265137</c:v>
                </c:pt>
                <c:pt idx="225">
                  <c:v>3.1500000953674316</c:v>
                </c:pt>
                <c:pt idx="226">
                  <c:v>2.5099999904632568</c:v>
                </c:pt>
                <c:pt idx="227">
                  <c:v>1.6799999475479126</c:v>
                </c:pt>
                <c:pt idx="228">
                  <c:v>0.44999998807907104</c:v>
                </c:pt>
                <c:pt idx="229">
                  <c:v>5.9999998658895493E-2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2.2699999809265137</c:v>
                </c:pt>
                <c:pt idx="235">
                  <c:v>2.8299999237060547</c:v>
                </c:pt>
                <c:pt idx="236">
                  <c:v>3.6600000858306885</c:v>
                </c:pt>
                <c:pt idx="237">
                  <c:v>3.5699999332427979</c:v>
                </c:pt>
                <c:pt idx="238">
                  <c:v>2.8499999046325684</c:v>
                </c:pt>
                <c:pt idx="239">
                  <c:v>2.2999999523162842</c:v>
                </c:pt>
                <c:pt idx="240">
                  <c:v>0.11999999731779099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1.2200000286102295</c:v>
                </c:pt>
                <c:pt idx="247">
                  <c:v>2.880000114440918</c:v>
                </c:pt>
                <c:pt idx="248">
                  <c:v>3.9700000286102295</c:v>
                </c:pt>
                <c:pt idx="249">
                  <c:v>3.8900001049041748</c:v>
                </c:pt>
                <c:pt idx="250">
                  <c:v>3.0999999046325684</c:v>
                </c:pt>
                <c:pt idx="251">
                  <c:v>2.4300000667572021</c:v>
                </c:pt>
                <c:pt idx="252">
                  <c:v>0.10999999940395355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2.7000000476837158</c:v>
                </c:pt>
                <c:pt idx="260">
                  <c:v>3.9300000667572021</c:v>
                </c:pt>
                <c:pt idx="261">
                  <c:v>3.7899999618530273</c:v>
                </c:pt>
                <c:pt idx="262">
                  <c:v>3.0199999809265137</c:v>
                </c:pt>
                <c:pt idx="263">
                  <c:v>2.4200000762939453</c:v>
                </c:pt>
                <c:pt idx="264">
                  <c:v>0.74000000953674316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1.4700000286102295</c:v>
                </c:pt>
                <c:pt idx="271">
                  <c:v>3.2300000190734863</c:v>
                </c:pt>
                <c:pt idx="272">
                  <c:v>3.6099998950958252</c:v>
                </c:pt>
                <c:pt idx="273">
                  <c:v>3.5199999809265137</c:v>
                </c:pt>
                <c:pt idx="274">
                  <c:v>2.809999942779541</c:v>
                </c:pt>
                <c:pt idx="275">
                  <c:v>2.2799999713897705</c:v>
                </c:pt>
                <c:pt idx="276">
                  <c:v>0.68000000715255737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5.9999998658895493E-2</c:v>
                </c:pt>
                <c:pt idx="282">
                  <c:v>2.380000114440918</c:v>
                </c:pt>
                <c:pt idx="283">
                  <c:v>2.9000000953674316</c:v>
                </c:pt>
                <c:pt idx="284">
                  <c:v>3.5499999523162842</c:v>
                </c:pt>
                <c:pt idx="285">
                  <c:v>3.5099999904632568</c:v>
                </c:pt>
                <c:pt idx="286">
                  <c:v>2.7999999523162842</c:v>
                </c:pt>
                <c:pt idx="287">
                  <c:v>2.2699999809265137</c:v>
                </c:pt>
                <c:pt idx="288">
                  <c:v>0.14000000059604645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2.630000114440918</c:v>
                </c:pt>
                <c:pt idx="295">
                  <c:v>2.7999999523162842</c:v>
                </c:pt>
                <c:pt idx="296">
                  <c:v>3.5499999523162842</c:v>
                </c:pt>
                <c:pt idx="297">
                  <c:v>3.5199999809265137</c:v>
                </c:pt>
                <c:pt idx="298">
                  <c:v>2.7999999523162842</c:v>
                </c:pt>
                <c:pt idx="299">
                  <c:v>2.2699999809265137</c:v>
                </c:pt>
                <c:pt idx="300">
                  <c:v>2.9999999329447746E-2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1.9999999552965164E-2</c:v>
                </c:pt>
                <c:pt idx="306">
                  <c:v>2.9600000381469727</c:v>
                </c:pt>
                <c:pt idx="307">
                  <c:v>3</c:v>
                </c:pt>
                <c:pt idx="308">
                  <c:v>3.3399999141693115</c:v>
                </c:pt>
                <c:pt idx="309">
                  <c:v>3.1400001049041748</c:v>
                </c:pt>
                <c:pt idx="310">
                  <c:v>2.5399999618530273</c:v>
                </c:pt>
                <c:pt idx="311">
                  <c:v>1.9700000286102295</c:v>
                </c:pt>
                <c:pt idx="312">
                  <c:v>0.62000000476837158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2.3900001049041748</c:v>
                </c:pt>
                <c:pt idx="319">
                  <c:v>3.2300000190734863</c:v>
                </c:pt>
                <c:pt idx="320">
                  <c:v>3.369999885559082</c:v>
                </c:pt>
                <c:pt idx="321">
                  <c:v>3.6099998950958252</c:v>
                </c:pt>
                <c:pt idx="322">
                  <c:v>2.6600000858306885</c:v>
                </c:pt>
                <c:pt idx="323">
                  <c:v>2.3299999237060547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0.80000001192092896</c:v>
                </c:pt>
                <c:pt idx="331">
                  <c:v>2.380000114440918</c:v>
                </c:pt>
                <c:pt idx="332">
                  <c:v>3.8599998950958252</c:v>
                </c:pt>
                <c:pt idx="333">
                  <c:v>4.0799999237060547</c:v>
                </c:pt>
                <c:pt idx="334">
                  <c:v>3.25</c:v>
                </c:pt>
                <c:pt idx="335">
                  <c:v>2.5199999809265137</c:v>
                </c:pt>
                <c:pt idx="336">
                  <c:v>0.69999998807907104</c:v>
                </c:pt>
                <c:pt idx="337">
                  <c:v>9.9999997764825821E-3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2.5099999904632568</c:v>
                </c:pt>
                <c:pt idx="343">
                  <c:v>2.8399999141693115</c:v>
                </c:pt>
                <c:pt idx="344">
                  <c:v>3.440000057220459</c:v>
                </c:pt>
                <c:pt idx="345">
                  <c:v>3.2899999618530273</c:v>
                </c:pt>
                <c:pt idx="346">
                  <c:v>2.619999885559082</c:v>
                </c:pt>
                <c:pt idx="347">
                  <c:v>2.119999885559082</c:v>
                </c:pt>
                <c:pt idx="348">
                  <c:v>0.75999999046325684</c:v>
                </c:pt>
                <c:pt idx="349">
                  <c:v>1.9999999552965164E-2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2.4700000286102295</c:v>
                </c:pt>
                <c:pt idx="355">
                  <c:v>3.1700000762939453</c:v>
                </c:pt>
                <c:pt idx="356">
                  <c:v>3.5799999237060547</c:v>
                </c:pt>
                <c:pt idx="357">
                  <c:v>3.4900000095367432</c:v>
                </c:pt>
                <c:pt idx="358">
                  <c:v>2.7200000286102295</c:v>
                </c:pt>
                <c:pt idx="359">
                  <c:v>2.1400001049041748</c:v>
                </c:pt>
                <c:pt idx="360">
                  <c:v>2.9999999329447746E-2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0.10000000149011612</c:v>
                </c:pt>
                <c:pt idx="366">
                  <c:v>3.0299999713897705</c:v>
                </c:pt>
                <c:pt idx="367">
                  <c:v>2.619999885559082</c:v>
                </c:pt>
                <c:pt idx="368">
                  <c:v>3.5499999523162842</c:v>
                </c:pt>
                <c:pt idx="369">
                  <c:v>3.3900001049041748</c:v>
                </c:pt>
                <c:pt idx="370">
                  <c:v>2.7100000381469727</c:v>
                </c:pt>
                <c:pt idx="371">
                  <c:v>2.2000000476837158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1.9099999666213989</c:v>
                </c:pt>
                <c:pt idx="379">
                  <c:v>3.2799999713897705</c:v>
                </c:pt>
                <c:pt idx="380">
                  <c:v>3.2899999618530273</c:v>
                </c:pt>
                <c:pt idx="381">
                  <c:v>3.4200000762939453</c:v>
                </c:pt>
                <c:pt idx="382">
                  <c:v>2.7300000190734863</c:v>
                </c:pt>
                <c:pt idx="383">
                  <c:v>2.2100000381469727</c:v>
                </c:pt>
                <c:pt idx="384">
                  <c:v>0.75999999046325684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9.0000003576278687E-2</c:v>
                </c:pt>
                <c:pt idx="390">
                  <c:v>2.0799999237060547</c:v>
                </c:pt>
                <c:pt idx="391">
                  <c:v>2.9600000381469727</c:v>
                </c:pt>
                <c:pt idx="392">
                  <c:v>3.4700000286102295</c:v>
                </c:pt>
                <c:pt idx="393">
                  <c:v>3.5899999141693115</c:v>
                </c:pt>
                <c:pt idx="394">
                  <c:v>2.6700000762939453</c:v>
                </c:pt>
                <c:pt idx="395">
                  <c:v>2.3199999332427979</c:v>
                </c:pt>
                <c:pt idx="396">
                  <c:v>0.43000000715255737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1.3799999952316284</c:v>
                </c:pt>
                <c:pt idx="403">
                  <c:v>3.25</c:v>
                </c:pt>
                <c:pt idx="404">
                  <c:v>3.6500000953674316</c:v>
                </c:pt>
                <c:pt idx="405">
                  <c:v>3.5799999237060547</c:v>
                </c:pt>
                <c:pt idx="406">
                  <c:v>2.7000000476837158</c:v>
                </c:pt>
                <c:pt idx="407">
                  <c:v>2.3199999332427979</c:v>
                </c:pt>
                <c:pt idx="408">
                  <c:v>0.72000002861022949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0.23000000417232513</c:v>
                </c:pt>
                <c:pt idx="414">
                  <c:v>2.4100000858306885</c:v>
                </c:pt>
                <c:pt idx="415">
                  <c:v>3.2000000476837158</c:v>
                </c:pt>
                <c:pt idx="416">
                  <c:v>3.4300000667572021</c:v>
                </c:pt>
                <c:pt idx="417">
                  <c:v>3.2999999523162842</c:v>
                </c:pt>
                <c:pt idx="418">
                  <c:v>2.630000114440918</c:v>
                </c:pt>
                <c:pt idx="419">
                  <c:v>1.9600000381469727</c:v>
                </c:pt>
                <c:pt idx="420">
                  <c:v>0.43999999761581421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0.17000000178813934</c:v>
                </c:pt>
                <c:pt idx="426">
                  <c:v>2.8399999141693115</c:v>
                </c:pt>
                <c:pt idx="427">
                  <c:v>2.7100000381469727</c:v>
                </c:pt>
                <c:pt idx="428">
                  <c:v>3.4900000095367432</c:v>
                </c:pt>
                <c:pt idx="429">
                  <c:v>3.4500000476837158</c:v>
                </c:pt>
                <c:pt idx="430">
                  <c:v>2.75</c:v>
                </c:pt>
                <c:pt idx="431">
                  <c:v>1.9700000286102295</c:v>
                </c:pt>
                <c:pt idx="432">
                  <c:v>0.15999999642372131</c:v>
                </c:pt>
                <c:pt idx="433">
                  <c:v>7.0000000298023224E-2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2.8199999332427979</c:v>
                </c:pt>
                <c:pt idx="439">
                  <c:v>2.9300000667572021</c:v>
                </c:pt>
                <c:pt idx="440">
                  <c:v>3.9700000286102295</c:v>
                </c:pt>
                <c:pt idx="441">
                  <c:v>3.7899999618530273</c:v>
                </c:pt>
                <c:pt idx="442">
                  <c:v>3.0199999809265137</c:v>
                </c:pt>
                <c:pt idx="443">
                  <c:v>1.0499999523162842</c:v>
                </c:pt>
                <c:pt idx="444">
                  <c:v>0</c:v>
                </c:pt>
                <c:pt idx="445">
                  <c:v>1.9999999552965164E-2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1.2200000286102295</c:v>
                </c:pt>
                <c:pt idx="451">
                  <c:v>2.9500000476837158</c:v>
                </c:pt>
                <c:pt idx="452">
                  <c:v>3.3399999141693115</c:v>
                </c:pt>
                <c:pt idx="453">
                  <c:v>3.7999999523162842</c:v>
                </c:pt>
                <c:pt idx="454">
                  <c:v>3.0999999046325684</c:v>
                </c:pt>
                <c:pt idx="455">
                  <c:v>2.3599998950958252</c:v>
                </c:pt>
                <c:pt idx="456">
                  <c:v>0.76999998092651367</c:v>
                </c:pt>
                <c:pt idx="457">
                  <c:v>7.0000000298023224E-2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7.9999998211860657E-2</c:v>
                </c:pt>
                <c:pt idx="462">
                  <c:v>3.0299999713897705</c:v>
                </c:pt>
                <c:pt idx="463">
                  <c:v>3.2000000476837158</c:v>
                </c:pt>
                <c:pt idx="464">
                  <c:v>3.4700000286102295</c:v>
                </c:pt>
                <c:pt idx="465">
                  <c:v>3.3199999332427979</c:v>
                </c:pt>
                <c:pt idx="466">
                  <c:v>2.6400001049041748</c:v>
                </c:pt>
                <c:pt idx="467">
                  <c:v>1.0199999809265137</c:v>
                </c:pt>
                <c:pt idx="468">
                  <c:v>0.76999998092651367</c:v>
                </c:pt>
                <c:pt idx="469">
                  <c:v>7.0000000298023224E-2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1.8999999761581421</c:v>
                </c:pt>
                <c:pt idx="475">
                  <c:v>2.9200000762939453</c:v>
                </c:pt>
                <c:pt idx="476">
                  <c:v>3.630000114440918</c:v>
                </c:pt>
                <c:pt idx="477">
                  <c:v>3.4600000381469727</c:v>
                </c:pt>
                <c:pt idx="478">
                  <c:v>2.7699999809265137</c:v>
                </c:pt>
                <c:pt idx="479">
                  <c:v>2.2400000095367432</c:v>
                </c:pt>
                <c:pt idx="480">
                  <c:v>0.68000000715255737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2.2599999904632568</c:v>
                </c:pt>
                <c:pt idx="487">
                  <c:v>3.190000057220459</c:v>
                </c:pt>
                <c:pt idx="488">
                  <c:v>3.25</c:v>
                </c:pt>
                <c:pt idx="489">
                  <c:v>3.4000000953674316</c:v>
                </c:pt>
                <c:pt idx="490">
                  <c:v>2.690000057220459</c:v>
                </c:pt>
                <c:pt idx="491">
                  <c:v>2.0999999046325684</c:v>
                </c:pt>
                <c:pt idx="492">
                  <c:v>0.68999999761581421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2.6400001049041748</c:v>
                </c:pt>
                <c:pt idx="499">
                  <c:v>3.2400000095367432</c:v>
                </c:pt>
                <c:pt idx="500">
                  <c:v>3.4800000190734863</c:v>
                </c:pt>
                <c:pt idx="501">
                  <c:v>3.3900001049041748</c:v>
                </c:pt>
                <c:pt idx="502">
                  <c:v>2.690000057220459</c:v>
                </c:pt>
                <c:pt idx="503">
                  <c:v>2.1600000858306885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0.97000002861022949</c:v>
                </c:pt>
                <c:pt idx="511">
                  <c:v>3.130000114440918</c:v>
                </c:pt>
                <c:pt idx="512">
                  <c:v>4.0100002288818359</c:v>
                </c:pt>
                <c:pt idx="513">
                  <c:v>3.9200000762939453</c:v>
                </c:pt>
                <c:pt idx="514">
                  <c:v>3.119999885559082</c:v>
                </c:pt>
                <c:pt idx="515">
                  <c:v>2.4100000858306885</c:v>
                </c:pt>
                <c:pt idx="516">
                  <c:v>5.000000074505806E-2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0.15000000596046448</c:v>
                </c:pt>
                <c:pt idx="522">
                  <c:v>3.2899999618530273</c:v>
                </c:pt>
                <c:pt idx="523">
                  <c:v>3.0099999904632568</c:v>
                </c:pt>
                <c:pt idx="524">
                  <c:v>3.190000057220459</c:v>
                </c:pt>
                <c:pt idx="525">
                  <c:v>3.2899999618530273</c:v>
                </c:pt>
                <c:pt idx="526">
                  <c:v>2.630000114440918</c:v>
                </c:pt>
                <c:pt idx="527">
                  <c:v>1.8899999856948853</c:v>
                </c:pt>
                <c:pt idx="528">
                  <c:v>0.14000000059604645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0.11999999731779099</c:v>
                </c:pt>
                <c:pt idx="534">
                  <c:v>2.0899999141693115</c:v>
                </c:pt>
                <c:pt idx="535">
                  <c:v>3.3299999237060547</c:v>
                </c:pt>
                <c:pt idx="536">
                  <c:v>3.5299999713897705</c:v>
                </c:pt>
                <c:pt idx="537">
                  <c:v>3.380000114440918</c:v>
                </c:pt>
                <c:pt idx="538">
                  <c:v>2.2100000381469727</c:v>
                </c:pt>
                <c:pt idx="539">
                  <c:v>2.1600000858306885</c:v>
                </c:pt>
                <c:pt idx="540">
                  <c:v>0.79000002145767212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0.10000000149011612</c:v>
                </c:pt>
                <c:pt idx="546">
                  <c:v>2.9600000381469727</c:v>
                </c:pt>
                <c:pt idx="547">
                  <c:v>3.0299999713897705</c:v>
                </c:pt>
                <c:pt idx="548">
                  <c:v>3.2400000095367432</c:v>
                </c:pt>
                <c:pt idx="549">
                  <c:v>3.0899999141693115</c:v>
                </c:pt>
                <c:pt idx="550">
                  <c:v>2.4600000381469727</c:v>
                </c:pt>
                <c:pt idx="551">
                  <c:v>1.9900000095367432</c:v>
                </c:pt>
                <c:pt idx="552">
                  <c:v>0.72000002861022949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0.93000000715255737</c:v>
                </c:pt>
                <c:pt idx="559">
                  <c:v>3.4300000667572021</c:v>
                </c:pt>
                <c:pt idx="560">
                  <c:v>3.25</c:v>
                </c:pt>
                <c:pt idx="561">
                  <c:v>3.7999999523162842</c:v>
                </c:pt>
                <c:pt idx="562">
                  <c:v>3.0299999713897705</c:v>
                </c:pt>
                <c:pt idx="563">
                  <c:v>2.4000000953674316</c:v>
                </c:pt>
                <c:pt idx="564">
                  <c:v>0.75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2.5499999523162842</c:v>
                </c:pt>
                <c:pt idx="571">
                  <c:v>3.2699999809265137</c:v>
                </c:pt>
                <c:pt idx="572">
                  <c:v>3.3399999141693115</c:v>
                </c:pt>
                <c:pt idx="573">
                  <c:v>3.4800000190734863</c:v>
                </c:pt>
                <c:pt idx="574">
                  <c:v>2.5699999332427979</c:v>
                </c:pt>
                <c:pt idx="575">
                  <c:v>2.2400000095367432</c:v>
                </c:pt>
                <c:pt idx="576">
                  <c:v>0.15000000596046448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2.2200000286102295</c:v>
                </c:pt>
                <c:pt idx="583">
                  <c:v>3.4100000858306885</c:v>
                </c:pt>
                <c:pt idx="584">
                  <c:v>3.3499999046325684</c:v>
                </c:pt>
                <c:pt idx="585">
                  <c:v>3.4000000953674316</c:v>
                </c:pt>
                <c:pt idx="586">
                  <c:v>2.7200000286102295</c:v>
                </c:pt>
                <c:pt idx="587">
                  <c:v>2.2100000381469727</c:v>
                </c:pt>
                <c:pt idx="588">
                  <c:v>0.2800000011920929</c:v>
                </c:pt>
                <c:pt idx="589">
                  <c:v>1.9999999552965164E-2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2.6600000858306885</c:v>
                </c:pt>
                <c:pt idx="595">
                  <c:v>3.3499999046325684</c:v>
                </c:pt>
                <c:pt idx="596">
                  <c:v>3.1400001049041748</c:v>
                </c:pt>
                <c:pt idx="597">
                  <c:v>3.3499999046325684</c:v>
                </c:pt>
                <c:pt idx="598">
                  <c:v>2.6700000762939453</c:v>
                </c:pt>
                <c:pt idx="599">
                  <c:v>2.1600000858306885</c:v>
                </c:pt>
                <c:pt idx="600">
                  <c:v>0.27000001072883606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5.9999998658895493E-2</c:v>
                </c:pt>
                <c:pt idx="606">
                  <c:v>3.190000057220459</c:v>
                </c:pt>
                <c:pt idx="607">
                  <c:v>2.6400001049041748</c:v>
                </c:pt>
                <c:pt idx="608">
                  <c:v>3.2799999713897705</c:v>
                </c:pt>
                <c:pt idx="609">
                  <c:v>3.2300000190734863</c:v>
                </c:pt>
                <c:pt idx="610">
                  <c:v>2.5699999332427979</c:v>
                </c:pt>
                <c:pt idx="611">
                  <c:v>1.9900000095367432</c:v>
                </c:pt>
                <c:pt idx="612">
                  <c:v>0.64999997615814209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0.2199999988079071</c:v>
                </c:pt>
                <c:pt idx="618">
                  <c:v>3.2200000286102295</c:v>
                </c:pt>
                <c:pt idx="619">
                  <c:v>3.0799999237060547</c:v>
                </c:pt>
                <c:pt idx="620">
                  <c:v>3.2999999523162842</c:v>
                </c:pt>
                <c:pt idx="621">
                  <c:v>3.3299999237060547</c:v>
                </c:pt>
                <c:pt idx="622">
                  <c:v>2.6500000953674316</c:v>
                </c:pt>
                <c:pt idx="623">
                  <c:v>1.7100000381469727</c:v>
                </c:pt>
                <c:pt idx="624">
                  <c:v>9.0000003576278687E-2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2.5399999618530273</c:v>
                </c:pt>
                <c:pt idx="631">
                  <c:v>3.2699999809265137</c:v>
                </c:pt>
                <c:pt idx="632">
                  <c:v>3.5499999523162842</c:v>
                </c:pt>
                <c:pt idx="633">
                  <c:v>3.4200000762939453</c:v>
                </c:pt>
                <c:pt idx="634">
                  <c:v>2.7300000190734863</c:v>
                </c:pt>
                <c:pt idx="635">
                  <c:v>2.059999942779541</c:v>
                </c:pt>
                <c:pt idx="636">
                  <c:v>1.9999999552965164E-2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2.0199999809265137</c:v>
                </c:pt>
                <c:pt idx="643">
                  <c:v>3.5399999618530273</c:v>
                </c:pt>
                <c:pt idx="644">
                  <c:v>3.6600000858306885</c:v>
                </c:pt>
                <c:pt idx="645">
                  <c:v>3.0099999904632568</c:v>
                </c:pt>
                <c:pt idx="646">
                  <c:v>2.8900001049041748</c:v>
                </c:pt>
                <c:pt idx="647">
                  <c:v>2.3499999046325684</c:v>
                </c:pt>
                <c:pt idx="648">
                  <c:v>0.12999999523162842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2.1800000667572021</c:v>
                </c:pt>
                <c:pt idx="655">
                  <c:v>3.440000057220459</c:v>
                </c:pt>
                <c:pt idx="656">
                  <c:v>3.6099998950958252</c:v>
                </c:pt>
                <c:pt idx="657">
                  <c:v>3.4200000762939453</c:v>
                </c:pt>
                <c:pt idx="658">
                  <c:v>2.6800000667572021</c:v>
                </c:pt>
                <c:pt idx="659">
                  <c:v>2.2200000286102295</c:v>
                </c:pt>
                <c:pt idx="660">
                  <c:v>3.9999999105930328E-2</c:v>
                </c:pt>
                <c:pt idx="661">
                  <c:v>9.9999997764825821E-3</c:v>
                </c:pt>
                <c:pt idx="662">
                  <c:v>0</c:v>
                </c:pt>
                <c:pt idx="663">
                  <c:v>0</c:v>
                </c:pt>
                <c:pt idx="664">
                  <c:v>1.9999999552965164E-2</c:v>
                </c:pt>
                <c:pt idx="665">
                  <c:v>0.85000002384185791</c:v>
                </c:pt>
                <c:pt idx="666">
                  <c:v>3.1099998950958252</c:v>
                </c:pt>
                <c:pt idx="667">
                  <c:v>3.119999885559082</c:v>
                </c:pt>
                <c:pt idx="668">
                  <c:v>3.4300000667572021</c:v>
                </c:pt>
                <c:pt idx="669">
                  <c:v>3.4900000095367432</c:v>
                </c:pt>
                <c:pt idx="670">
                  <c:v>2.2400000095367432</c:v>
                </c:pt>
                <c:pt idx="671">
                  <c:v>0.87999999523162842</c:v>
                </c:pt>
                <c:pt idx="672">
                  <c:v>0.44999998807907104</c:v>
                </c:pt>
                <c:pt idx="673">
                  <c:v>9.9999997764825821E-3</c:v>
                </c:pt>
                <c:pt idx="674">
                  <c:v>0</c:v>
                </c:pt>
                <c:pt idx="675">
                  <c:v>0</c:v>
                </c:pt>
                <c:pt idx="676">
                  <c:v>1.9999999552965164E-2</c:v>
                </c:pt>
                <c:pt idx="677">
                  <c:v>0.62000000476837158</c:v>
                </c:pt>
                <c:pt idx="678">
                  <c:v>3.7200000286102295</c:v>
                </c:pt>
                <c:pt idx="679">
                  <c:v>2.2000000476837158</c:v>
                </c:pt>
                <c:pt idx="680">
                  <c:v>3.5999999046325684</c:v>
                </c:pt>
                <c:pt idx="681">
                  <c:v>3.6099998950958252</c:v>
                </c:pt>
                <c:pt idx="682">
                  <c:v>2.7300000190734863</c:v>
                </c:pt>
                <c:pt idx="683">
                  <c:v>0.72000002861022949</c:v>
                </c:pt>
                <c:pt idx="684">
                  <c:v>0.38999998569488525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1.309999942779541</c:v>
                </c:pt>
                <c:pt idx="691">
                  <c:v>3.4300000667572021</c:v>
                </c:pt>
                <c:pt idx="692">
                  <c:v>3.8399999141693115</c:v>
                </c:pt>
                <c:pt idx="693">
                  <c:v>3.690000057220459</c:v>
                </c:pt>
                <c:pt idx="694">
                  <c:v>2.9500000476837158</c:v>
                </c:pt>
                <c:pt idx="695">
                  <c:v>1.5199999809265137</c:v>
                </c:pt>
                <c:pt idx="696">
                  <c:v>0.86000001430511475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1.9299999475479126</c:v>
                </c:pt>
                <c:pt idx="703">
                  <c:v>3.4100000858306885</c:v>
                </c:pt>
                <c:pt idx="704">
                  <c:v>3.75</c:v>
                </c:pt>
                <c:pt idx="705">
                  <c:v>3.559999942779541</c:v>
                </c:pt>
                <c:pt idx="706">
                  <c:v>2.7100000381469727</c:v>
                </c:pt>
                <c:pt idx="707">
                  <c:v>2.1800000667572021</c:v>
                </c:pt>
                <c:pt idx="708">
                  <c:v>7.0000000298023224E-2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2.5199999809265137</c:v>
                </c:pt>
                <c:pt idx="715">
                  <c:v>3.1099998950958252</c:v>
                </c:pt>
                <c:pt idx="716">
                  <c:v>3.3199999332427979</c:v>
                </c:pt>
                <c:pt idx="717">
                  <c:v>3.2899999618530273</c:v>
                </c:pt>
                <c:pt idx="718">
                  <c:v>2.630000114440918</c:v>
                </c:pt>
                <c:pt idx="719">
                  <c:v>2.0799999237060547</c:v>
                </c:pt>
                <c:pt idx="720">
                  <c:v>0.61000001430511475</c:v>
                </c:pt>
                <c:pt idx="721">
                  <c:v>5.000000074505806E-2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2.0299999713897705</c:v>
                </c:pt>
                <c:pt idx="727">
                  <c:v>3.309999942779541</c:v>
                </c:pt>
                <c:pt idx="728">
                  <c:v>3.7899999618530273</c:v>
                </c:pt>
                <c:pt idx="729">
                  <c:v>3.6099998950958252</c:v>
                </c:pt>
                <c:pt idx="730">
                  <c:v>2.880000114440918</c:v>
                </c:pt>
                <c:pt idx="731">
                  <c:v>1.9800000190734863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1.6000000238418579</c:v>
                </c:pt>
                <c:pt idx="739">
                  <c:v>3.619999885559082</c:v>
                </c:pt>
                <c:pt idx="740">
                  <c:v>3.7200000286102295</c:v>
                </c:pt>
                <c:pt idx="741">
                  <c:v>3.8900001049041748</c:v>
                </c:pt>
                <c:pt idx="742">
                  <c:v>3.0899999141693115</c:v>
                </c:pt>
                <c:pt idx="743">
                  <c:v>1.6699999570846558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1.2200000286102295</c:v>
                </c:pt>
                <c:pt idx="751">
                  <c:v>3.4000000953674316</c:v>
                </c:pt>
                <c:pt idx="752">
                  <c:v>3.7200000286102295</c:v>
                </c:pt>
                <c:pt idx="753">
                  <c:v>3.9100000858306885</c:v>
                </c:pt>
                <c:pt idx="754">
                  <c:v>3.0499999523162842</c:v>
                </c:pt>
                <c:pt idx="755">
                  <c:v>1.75</c:v>
                </c:pt>
                <c:pt idx="756">
                  <c:v>0.55000001192092896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1.9999999552965164E-2</c:v>
                </c:pt>
                <c:pt idx="762">
                  <c:v>2.8499999046325684</c:v>
                </c:pt>
                <c:pt idx="763">
                  <c:v>3.369999885559082</c:v>
                </c:pt>
                <c:pt idx="764">
                  <c:v>3.4500000476837158</c:v>
                </c:pt>
                <c:pt idx="765">
                  <c:v>3.3599998950958252</c:v>
                </c:pt>
                <c:pt idx="766">
                  <c:v>2.4100000858306885</c:v>
                </c:pt>
                <c:pt idx="767">
                  <c:v>2.0899999141693115</c:v>
                </c:pt>
                <c:pt idx="768">
                  <c:v>5.000000074505806E-2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2.7400000095367432</c:v>
                </c:pt>
                <c:pt idx="775">
                  <c:v>3.4200000762939453</c:v>
                </c:pt>
                <c:pt idx="776">
                  <c:v>3.559999942779541</c:v>
                </c:pt>
                <c:pt idx="777">
                  <c:v>3.4000000953674316</c:v>
                </c:pt>
                <c:pt idx="778">
                  <c:v>2.6700000762939453</c:v>
                </c:pt>
                <c:pt idx="779">
                  <c:v>1.2400000095367432</c:v>
                </c:pt>
                <c:pt idx="780">
                  <c:v>0.56999999284744263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2.2100000381469727</c:v>
                </c:pt>
                <c:pt idx="787">
                  <c:v>3.2899999618530273</c:v>
                </c:pt>
                <c:pt idx="788">
                  <c:v>3.5699999332427979</c:v>
                </c:pt>
                <c:pt idx="789">
                  <c:v>3.4600000381469727</c:v>
                </c:pt>
                <c:pt idx="790">
                  <c:v>2.7599999904632568</c:v>
                </c:pt>
                <c:pt idx="791">
                  <c:v>1.5499999523162842</c:v>
                </c:pt>
                <c:pt idx="792">
                  <c:v>0.68999999761581421</c:v>
                </c:pt>
                <c:pt idx="793">
                  <c:v>5.9999998658895493E-2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2.4600000381469727</c:v>
                </c:pt>
                <c:pt idx="799">
                  <c:v>3.2699999809265137</c:v>
                </c:pt>
                <c:pt idx="800">
                  <c:v>3.4100000858306885</c:v>
                </c:pt>
                <c:pt idx="801">
                  <c:v>3.2599999904632568</c:v>
                </c:pt>
                <c:pt idx="802">
                  <c:v>2.5999999046325684</c:v>
                </c:pt>
                <c:pt idx="803">
                  <c:v>2.1099998950958252</c:v>
                </c:pt>
                <c:pt idx="804">
                  <c:v>0.47999998927116394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0.28999999165534973</c:v>
                </c:pt>
                <c:pt idx="810">
                  <c:v>2.6500000953674316</c:v>
                </c:pt>
                <c:pt idx="811">
                  <c:v>2.5999999046325684</c:v>
                </c:pt>
                <c:pt idx="812">
                  <c:v>3.309999942779541</c:v>
                </c:pt>
                <c:pt idx="813">
                  <c:v>3.2699999809265137</c:v>
                </c:pt>
                <c:pt idx="814">
                  <c:v>2.6099998950958252</c:v>
                </c:pt>
                <c:pt idx="815">
                  <c:v>2.119999885559082</c:v>
                </c:pt>
                <c:pt idx="816">
                  <c:v>0.74000000953674316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2.5199999809265137</c:v>
                </c:pt>
                <c:pt idx="823">
                  <c:v>3.75</c:v>
                </c:pt>
                <c:pt idx="824">
                  <c:v>3.8399999141693115</c:v>
                </c:pt>
                <c:pt idx="825">
                  <c:v>3.809999942779541</c:v>
                </c:pt>
                <c:pt idx="826">
                  <c:v>3.0099999904632568</c:v>
                </c:pt>
                <c:pt idx="827">
                  <c:v>0.54000002145767212</c:v>
                </c:pt>
                <c:pt idx="828">
                  <c:v>0.10999999940395355</c:v>
                </c:pt>
                <c:pt idx="829">
                  <c:v>1.9999999552965164E-2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9.9999997764825821E-3</c:v>
                </c:pt>
                <c:pt idx="834">
                  <c:v>3.2799999713897705</c:v>
                </c:pt>
                <c:pt idx="835">
                  <c:v>1.9900000095367432</c:v>
                </c:pt>
                <c:pt idx="836">
                  <c:v>3.5099999904632568</c:v>
                </c:pt>
                <c:pt idx="837">
                  <c:v>3.380000114440918</c:v>
                </c:pt>
                <c:pt idx="838">
                  <c:v>2.7000000476837158</c:v>
                </c:pt>
                <c:pt idx="839">
                  <c:v>2.1099998950958252</c:v>
                </c:pt>
                <c:pt idx="840">
                  <c:v>0.61000001430511475</c:v>
                </c:pt>
                <c:pt idx="841">
                  <c:v>1.9999999552965164E-2</c:v>
                </c:pt>
                <c:pt idx="842">
                  <c:v>0</c:v>
                </c:pt>
                <c:pt idx="843">
                  <c:v>0</c:v>
                </c:pt>
                <c:pt idx="844">
                  <c:v>1.9999999552965164E-2</c:v>
                </c:pt>
                <c:pt idx="845">
                  <c:v>0</c:v>
                </c:pt>
                <c:pt idx="846">
                  <c:v>2.369999885559082</c:v>
                </c:pt>
                <c:pt idx="847">
                  <c:v>3.2100000381469727</c:v>
                </c:pt>
                <c:pt idx="848">
                  <c:v>3.1800000667572021</c:v>
                </c:pt>
                <c:pt idx="849">
                  <c:v>3.440000057220459</c:v>
                </c:pt>
                <c:pt idx="850">
                  <c:v>2.7400000095367432</c:v>
                </c:pt>
                <c:pt idx="851">
                  <c:v>2.2200000286102295</c:v>
                </c:pt>
                <c:pt idx="852">
                  <c:v>0.38999998569488525</c:v>
                </c:pt>
                <c:pt idx="853">
                  <c:v>1.9999999552965164E-2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1.9500000476837158</c:v>
                </c:pt>
                <c:pt idx="859">
                  <c:v>3.5299999713897705</c:v>
                </c:pt>
                <c:pt idx="860">
                  <c:v>3.2799999713897705</c:v>
                </c:pt>
                <c:pt idx="861">
                  <c:v>3.559999942779541</c:v>
                </c:pt>
                <c:pt idx="862">
                  <c:v>2.8399999141693115</c:v>
                </c:pt>
                <c:pt idx="863">
                  <c:v>2.2999999523162842</c:v>
                </c:pt>
                <c:pt idx="864">
                  <c:v>0.10000000149011612</c:v>
                </c:pt>
                <c:pt idx="865">
                  <c:v>2.9999999329447746E-2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1.9299999475479126</c:v>
                </c:pt>
                <c:pt idx="871">
                  <c:v>2.5799999237060547</c:v>
                </c:pt>
                <c:pt idx="872">
                  <c:v>3.2599999904632568</c:v>
                </c:pt>
                <c:pt idx="873">
                  <c:v>3.8199999332427979</c:v>
                </c:pt>
                <c:pt idx="874">
                  <c:v>3.0299999713897705</c:v>
                </c:pt>
                <c:pt idx="875">
                  <c:v>2.4700000286102295</c:v>
                </c:pt>
                <c:pt idx="876">
                  <c:v>0.50999999046325684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0.10000000149011612</c:v>
                </c:pt>
                <c:pt idx="882">
                  <c:v>3.1099998950958252</c:v>
                </c:pt>
                <c:pt idx="883">
                  <c:v>2.559999942779541</c:v>
                </c:pt>
                <c:pt idx="884">
                  <c:v>3.440000057220459</c:v>
                </c:pt>
                <c:pt idx="885">
                  <c:v>3.2899999618530273</c:v>
                </c:pt>
                <c:pt idx="886">
                  <c:v>2.619999885559082</c:v>
                </c:pt>
                <c:pt idx="887">
                  <c:v>2.1099998950958252</c:v>
                </c:pt>
                <c:pt idx="888">
                  <c:v>0.36000001430511475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1.940000057220459</c:v>
                </c:pt>
                <c:pt idx="895">
                  <c:v>2.5099999904632568</c:v>
                </c:pt>
                <c:pt idx="896">
                  <c:v>3.0899999141693115</c:v>
                </c:pt>
                <c:pt idx="897">
                  <c:v>3.7300000190734863</c:v>
                </c:pt>
                <c:pt idx="898">
                  <c:v>2.9700000286102295</c:v>
                </c:pt>
                <c:pt idx="899">
                  <c:v>2.4100000858306885</c:v>
                </c:pt>
                <c:pt idx="900">
                  <c:v>0.87000000476837158</c:v>
                </c:pt>
                <c:pt idx="901">
                  <c:v>7.9999998211860657E-2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1.7799999713897705</c:v>
                </c:pt>
                <c:pt idx="907">
                  <c:v>2.130000114440918</c:v>
                </c:pt>
                <c:pt idx="908">
                  <c:v>4.0300002098083496</c:v>
                </c:pt>
                <c:pt idx="909">
                  <c:v>3.9300000667572021</c:v>
                </c:pt>
                <c:pt idx="910">
                  <c:v>3.130000114440918</c:v>
                </c:pt>
                <c:pt idx="911">
                  <c:v>2.5</c:v>
                </c:pt>
                <c:pt idx="912">
                  <c:v>0.10000000149011612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0.15000000596046448</c:v>
                </c:pt>
                <c:pt idx="918">
                  <c:v>3.2599999904632568</c:v>
                </c:pt>
                <c:pt idx="919">
                  <c:v>3.1099998950958252</c:v>
                </c:pt>
                <c:pt idx="920">
                  <c:v>3.25</c:v>
                </c:pt>
                <c:pt idx="921">
                  <c:v>3.2400000095367432</c:v>
                </c:pt>
                <c:pt idx="922">
                  <c:v>2.3399999141693115</c:v>
                </c:pt>
                <c:pt idx="923">
                  <c:v>1.9099999666213989</c:v>
                </c:pt>
                <c:pt idx="924">
                  <c:v>0.34999999403953552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1.7699999809265137</c:v>
                </c:pt>
                <c:pt idx="931">
                  <c:v>1.3999999761581421</c:v>
                </c:pt>
                <c:pt idx="932">
                  <c:v>4.119999885559082</c:v>
                </c:pt>
                <c:pt idx="933">
                  <c:v>4.2199997901916504</c:v>
                </c:pt>
                <c:pt idx="934">
                  <c:v>3.369999885559082</c:v>
                </c:pt>
                <c:pt idx="935">
                  <c:v>2.4100000858306885</c:v>
                </c:pt>
                <c:pt idx="936">
                  <c:v>0.31000000238418579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1.9999999552965164E-2</c:v>
                </c:pt>
                <c:pt idx="942">
                  <c:v>2.5799999237060547</c:v>
                </c:pt>
                <c:pt idx="943">
                  <c:v>3.2400000095367432</c:v>
                </c:pt>
                <c:pt idx="944">
                  <c:v>3.2200000286102295</c:v>
                </c:pt>
                <c:pt idx="945">
                  <c:v>3.2699999809265137</c:v>
                </c:pt>
                <c:pt idx="946">
                  <c:v>2.5799999237060547</c:v>
                </c:pt>
                <c:pt idx="947">
                  <c:v>2.1099998950958252</c:v>
                </c:pt>
                <c:pt idx="948">
                  <c:v>0.5899999737739563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1.9199999570846558</c:v>
                </c:pt>
                <c:pt idx="955">
                  <c:v>2.9700000286102295</c:v>
                </c:pt>
                <c:pt idx="956">
                  <c:v>3.7200000286102295</c:v>
                </c:pt>
                <c:pt idx="957">
                  <c:v>3.75</c:v>
                </c:pt>
                <c:pt idx="958">
                  <c:v>2.9900000095367432</c:v>
                </c:pt>
                <c:pt idx="959">
                  <c:v>2.25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2.9999999329447746E-2</c:v>
                </c:pt>
                <c:pt idx="966">
                  <c:v>2.3399999141693115</c:v>
                </c:pt>
                <c:pt idx="967">
                  <c:v>3.4300000667572021</c:v>
                </c:pt>
                <c:pt idx="968">
                  <c:v>3.4900000095367432</c:v>
                </c:pt>
                <c:pt idx="969">
                  <c:v>3.4200000762939453</c:v>
                </c:pt>
                <c:pt idx="970">
                  <c:v>2.7300000190734863</c:v>
                </c:pt>
                <c:pt idx="971">
                  <c:v>1.9700000286102295</c:v>
                </c:pt>
                <c:pt idx="972">
                  <c:v>0.18999999761581421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2.9999999329447746E-2</c:v>
                </c:pt>
                <c:pt idx="978">
                  <c:v>3.0699999332427979</c:v>
                </c:pt>
                <c:pt idx="979">
                  <c:v>2.5399999618530273</c:v>
                </c:pt>
                <c:pt idx="980">
                  <c:v>3.3599998950958252</c:v>
                </c:pt>
                <c:pt idx="981">
                  <c:v>3.2100000381469727</c:v>
                </c:pt>
                <c:pt idx="982">
                  <c:v>2.559999942779541</c:v>
                </c:pt>
                <c:pt idx="983">
                  <c:v>2.0799999237060547</c:v>
                </c:pt>
                <c:pt idx="984">
                  <c:v>0.75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2.9999999329447746E-2</c:v>
                </c:pt>
                <c:pt idx="990">
                  <c:v>1.4900000095367432</c:v>
                </c:pt>
                <c:pt idx="991">
                  <c:v>2.9000000953674316</c:v>
                </c:pt>
                <c:pt idx="992">
                  <c:v>3.7699999809265137</c:v>
                </c:pt>
                <c:pt idx="993">
                  <c:v>3.619999885559082</c:v>
                </c:pt>
                <c:pt idx="994">
                  <c:v>2.6099998950958252</c:v>
                </c:pt>
                <c:pt idx="995">
                  <c:v>2.3399999141693115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5C-4ACF-AFE5-62BB820F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DEM_D6_PWR!$I$2</c:f>
              <c:strCache>
                <c:ptCount val="1"/>
                <c:pt idx="0">
                  <c:v>Avg Demand (TAF/month)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DEM_D6_PWR!$H$3:$H$14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DEM_D6_PWR!$I$3:$I$14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1.9900000095367432</c:v>
                </c:pt>
                <c:pt idx="4">
                  <c:v>3.0699999332427979</c:v>
                </c:pt>
                <c:pt idx="5">
                  <c:v>3.619999885559082</c:v>
                </c:pt>
                <c:pt idx="6">
                  <c:v>3.4600000381469727</c:v>
                </c:pt>
                <c:pt idx="7">
                  <c:v>2.7599999904632568</c:v>
                </c:pt>
                <c:pt idx="8">
                  <c:v>2</c:v>
                </c:pt>
                <c:pt idx="9">
                  <c:v>0.69999998807907104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5-40C8-8E5C-23F177504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DEMAND_D_DAGUER_NP!$E$2</c:f>
              <c:strCache>
                <c:ptCount val="1"/>
                <c:pt idx="0">
                  <c:v>DEMAND_D_DAGUER_NP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DEMAND_D_DAGUER_NP!$B$8:$B$1015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DEMAND_D_DAGUER_NP!$E$8:$E$1015</c:f>
              <c:numCache>
                <c:formatCode>0.0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374.94882202148438</c:v>
                </c:pt>
                <c:pt idx="13">
                  <c:v>362.60916137695313</c:v>
                </c:pt>
                <c:pt idx="14">
                  <c:v>244.22586059570313</c:v>
                </c:pt>
                <c:pt idx="15">
                  <c:v>60.106708526611328</c:v>
                </c:pt>
                <c:pt idx="16">
                  <c:v>6.9136619567871094</c:v>
                </c:pt>
                <c:pt idx="17">
                  <c:v>7.4980721473693848</c:v>
                </c:pt>
                <c:pt idx="18">
                  <c:v>45.505760192871094</c:v>
                </c:pt>
                <c:pt idx="19">
                  <c:v>586.72698974609375</c:v>
                </c:pt>
                <c:pt idx="20">
                  <c:v>835.13330078125</c:v>
                </c:pt>
                <c:pt idx="21">
                  <c:v>1031.7664794921875</c:v>
                </c:pt>
                <c:pt idx="22">
                  <c:v>899.93707275390625</c:v>
                </c:pt>
                <c:pt idx="23">
                  <c:v>331.974365234375</c:v>
                </c:pt>
                <c:pt idx="24">
                  <c:v>374.94882202148438</c:v>
                </c:pt>
                <c:pt idx="25">
                  <c:v>362.60916137695313</c:v>
                </c:pt>
                <c:pt idx="26">
                  <c:v>244.22586059570313</c:v>
                </c:pt>
                <c:pt idx="27">
                  <c:v>60.106708526611328</c:v>
                </c:pt>
                <c:pt idx="28">
                  <c:v>6.9136619567871094</c:v>
                </c:pt>
                <c:pt idx="29">
                  <c:v>7.4980721473693848</c:v>
                </c:pt>
                <c:pt idx="30">
                  <c:v>45.505760192871094</c:v>
                </c:pt>
                <c:pt idx="31">
                  <c:v>582.12054443359375</c:v>
                </c:pt>
                <c:pt idx="32">
                  <c:v>835.13330078125</c:v>
                </c:pt>
                <c:pt idx="33">
                  <c:v>1031.7664794921875</c:v>
                </c:pt>
                <c:pt idx="34">
                  <c:v>899.93707275390625</c:v>
                </c:pt>
                <c:pt idx="35">
                  <c:v>331.974365234375</c:v>
                </c:pt>
                <c:pt idx="36">
                  <c:v>374.94882202148438</c:v>
                </c:pt>
                <c:pt idx="37">
                  <c:v>362.60916137695313</c:v>
                </c:pt>
                <c:pt idx="38">
                  <c:v>0</c:v>
                </c:pt>
                <c:pt idx="39">
                  <c:v>125.7025146484375</c:v>
                </c:pt>
                <c:pt idx="40">
                  <c:v>20.053216934204102</c:v>
                </c:pt>
                <c:pt idx="41">
                  <c:v>20.107677459716797</c:v>
                </c:pt>
                <c:pt idx="42">
                  <c:v>201.9010009765625</c:v>
                </c:pt>
                <c:pt idx="43">
                  <c:v>429.05886840820313</c:v>
                </c:pt>
                <c:pt idx="44">
                  <c:v>512.65533447265625</c:v>
                </c:pt>
                <c:pt idx="45">
                  <c:v>561.6759033203125</c:v>
                </c:pt>
                <c:pt idx="46">
                  <c:v>397.64700317382813</c:v>
                </c:pt>
                <c:pt idx="47">
                  <c:v>161.96260070800781</c:v>
                </c:pt>
                <c:pt idx="48">
                  <c:v>259.26889038085938</c:v>
                </c:pt>
                <c:pt idx="49">
                  <c:v>215.45393371582031</c:v>
                </c:pt>
                <c:pt idx="50">
                  <c:v>0</c:v>
                </c:pt>
                <c:pt idx="51">
                  <c:v>120.73935699462891</c:v>
                </c:pt>
                <c:pt idx="52">
                  <c:v>19.69743537902832</c:v>
                </c:pt>
                <c:pt idx="53">
                  <c:v>20.107677459716797</c:v>
                </c:pt>
                <c:pt idx="54">
                  <c:v>335.56350708007813</c:v>
                </c:pt>
                <c:pt idx="55">
                  <c:v>742.1982421875</c:v>
                </c:pt>
                <c:pt idx="56">
                  <c:v>886.80584716796875</c:v>
                </c:pt>
                <c:pt idx="57">
                  <c:v>971.60296630859375</c:v>
                </c:pt>
                <c:pt idx="58">
                  <c:v>687.861083984375</c:v>
                </c:pt>
                <c:pt idx="59">
                  <c:v>279.77059936523438</c:v>
                </c:pt>
                <c:pt idx="60">
                  <c:v>381.74322509765625</c:v>
                </c:pt>
                <c:pt idx="61">
                  <c:v>357.3189697265625</c:v>
                </c:pt>
                <c:pt idx="62">
                  <c:v>0</c:v>
                </c:pt>
                <c:pt idx="63">
                  <c:v>125.7025146484375</c:v>
                </c:pt>
                <c:pt idx="64">
                  <c:v>19.69743537902832</c:v>
                </c:pt>
                <c:pt idx="65">
                  <c:v>20.107677459716797</c:v>
                </c:pt>
                <c:pt idx="66">
                  <c:v>335.56350708007813</c:v>
                </c:pt>
                <c:pt idx="67">
                  <c:v>742.1982421875</c:v>
                </c:pt>
                <c:pt idx="68">
                  <c:v>886.80584716796875</c:v>
                </c:pt>
                <c:pt idx="69">
                  <c:v>971.60296630859375</c:v>
                </c:pt>
                <c:pt idx="70">
                  <c:v>687.861083984375</c:v>
                </c:pt>
                <c:pt idx="71">
                  <c:v>279.77059936523438</c:v>
                </c:pt>
                <c:pt idx="72">
                  <c:v>381.74322509765625</c:v>
                </c:pt>
                <c:pt idx="73">
                  <c:v>357.3189697265625</c:v>
                </c:pt>
                <c:pt idx="74">
                  <c:v>0</c:v>
                </c:pt>
                <c:pt idx="75">
                  <c:v>60.106708526611328</c:v>
                </c:pt>
                <c:pt idx="76">
                  <c:v>6.9136619567871094</c:v>
                </c:pt>
                <c:pt idx="77">
                  <c:v>7.4980721473693848</c:v>
                </c:pt>
                <c:pt idx="78">
                  <c:v>45.505760192871094</c:v>
                </c:pt>
                <c:pt idx="79">
                  <c:v>586.72698974609375</c:v>
                </c:pt>
                <c:pt idx="80">
                  <c:v>835.13330078125</c:v>
                </c:pt>
                <c:pt idx="81">
                  <c:v>1031.7664794921875</c:v>
                </c:pt>
                <c:pt idx="82">
                  <c:v>899.93707275390625</c:v>
                </c:pt>
                <c:pt idx="83">
                  <c:v>331.974365234375</c:v>
                </c:pt>
                <c:pt idx="84">
                  <c:v>374.94882202148438</c:v>
                </c:pt>
                <c:pt idx="85">
                  <c:v>362.60916137695313</c:v>
                </c:pt>
                <c:pt idx="86">
                  <c:v>244.22586059570313</c:v>
                </c:pt>
                <c:pt idx="87">
                  <c:v>60.106708526611328</c:v>
                </c:pt>
                <c:pt idx="88">
                  <c:v>6.8959345817565918</c:v>
                </c:pt>
                <c:pt idx="89">
                  <c:v>7.4980721473693848</c:v>
                </c:pt>
                <c:pt idx="90">
                  <c:v>45.505760192871094</c:v>
                </c:pt>
                <c:pt idx="91">
                  <c:v>586.72698974609375</c:v>
                </c:pt>
                <c:pt idx="92">
                  <c:v>835.13330078125</c:v>
                </c:pt>
                <c:pt idx="93">
                  <c:v>1031.7664794921875</c:v>
                </c:pt>
                <c:pt idx="94">
                  <c:v>899.93707275390625</c:v>
                </c:pt>
                <c:pt idx="95">
                  <c:v>331.974365234375</c:v>
                </c:pt>
                <c:pt idx="96">
                  <c:v>374.94882202148438</c:v>
                </c:pt>
                <c:pt idx="97">
                  <c:v>362.60916137695313</c:v>
                </c:pt>
                <c:pt idx="98">
                  <c:v>244.22586059570313</c:v>
                </c:pt>
                <c:pt idx="99">
                  <c:v>125.7025146484375</c:v>
                </c:pt>
                <c:pt idx="100">
                  <c:v>19.69743537902832</c:v>
                </c:pt>
                <c:pt idx="101">
                  <c:v>20.107677459716797</c:v>
                </c:pt>
                <c:pt idx="102">
                  <c:v>335.56350708007813</c:v>
                </c:pt>
                <c:pt idx="103">
                  <c:v>742.1982421875</c:v>
                </c:pt>
                <c:pt idx="104">
                  <c:v>886.80584716796875</c:v>
                </c:pt>
                <c:pt idx="105">
                  <c:v>971.60296630859375</c:v>
                </c:pt>
                <c:pt idx="106">
                  <c:v>687.861083984375</c:v>
                </c:pt>
                <c:pt idx="107">
                  <c:v>279.77059936523438</c:v>
                </c:pt>
                <c:pt idx="108">
                  <c:v>381.74322509765625</c:v>
                </c:pt>
                <c:pt idx="109">
                  <c:v>357.3189697265625</c:v>
                </c:pt>
                <c:pt idx="110">
                  <c:v>0</c:v>
                </c:pt>
                <c:pt idx="111">
                  <c:v>125.7025146484375</c:v>
                </c:pt>
                <c:pt idx="112">
                  <c:v>19.69743537902832</c:v>
                </c:pt>
                <c:pt idx="113">
                  <c:v>20.107677459716797</c:v>
                </c:pt>
                <c:pt idx="114">
                  <c:v>335.56350708007813</c:v>
                </c:pt>
                <c:pt idx="115">
                  <c:v>742.1982421875</c:v>
                </c:pt>
                <c:pt idx="116">
                  <c:v>886.80584716796875</c:v>
                </c:pt>
                <c:pt idx="117">
                  <c:v>971.60296630859375</c:v>
                </c:pt>
                <c:pt idx="118">
                  <c:v>687.861083984375</c:v>
                </c:pt>
                <c:pt idx="119">
                  <c:v>279.77059936523438</c:v>
                </c:pt>
                <c:pt idx="120">
                  <c:v>381.74322509765625</c:v>
                </c:pt>
                <c:pt idx="121">
                  <c:v>357.3189697265625</c:v>
                </c:pt>
                <c:pt idx="122">
                  <c:v>215.19160461425781</c:v>
                </c:pt>
                <c:pt idx="123">
                  <c:v>125.7025146484375</c:v>
                </c:pt>
                <c:pt idx="124">
                  <c:v>19.69743537902832</c:v>
                </c:pt>
                <c:pt idx="125">
                  <c:v>20.107677459716797</c:v>
                </c:pt>
                <c:pt idx="126">
                  <c:v>270.29586791992188</c:v>
                </c:pt>
                <c:pt idx="127">
                  <c:v>562.00750732421875</c:v>
                </c:pt>
                <c:pt idx="128">
                  <c:v>635.11810302734375</c:v>
                </c:pt>
                <c:pt idx="129">
                  <c:v>646.1195068359375</c:v>
                </c:pt>
                <c:pt idx="130">
                  <c:v>423.96240234375</c:v>
                </c:pt>
                <c:pt idx="131">
                  <c:v>202.05960083007813</c:v>
                </c:pt>
                <c:pt idx="132">
                  <c:v>275.92428588867188</c:v>
                </c:pt>
                <c:pt idx="133">
                  <c:v>287.73062133789063</c:v>
                </c:pt>
                <c:pt idx="134">
                  <c:v>0</c:v>
                </c:pt>
                <c:pt idx="135">
                  <c:v>125.7025146484375</c:v>
                </c:pt>
                <c:pt idx="136">
                  <c:v>20.053216934204102</c:v>
                </c:pt>
                <c:pt idx="137">
                  <c:v>20.107677459716797</c:v>
                </c:pt>
                <c:pt idx="138">
                  <c:v>335.56350708007813</c:v>
                </c:pt>
                <c:pt idx="139">
                  <c:v>742.1982421875</c:v>
                </c:pt>
                <c:pt idx="140">
                  <c:v>886.80584716796875</c:v>
                </c:pt>
                <c:pt idx="141">
                  <c:v>971.60296630859375</c:v>
                </c:pt>
                <c:pt idx="142">
                  <c:v>687.861083984375</c:v>
                </c:pt>
                <c:pt idx="143">
                  <c:v>279.77059936523438</c:v>
                </c:pt>
                <c:pt idx="144">
                  <c:v>381.74322509765625</c:v>
                </c:pt>
                <c:pt idx="145">
                  <c:v>13.713333628737018</c:v>
                </c:pt>
                <c:pt idx="146">
                  <c:v>215.19160461425781</c:v>
                </c:pt>
                <c:pt idx="147">
                  <c:v>125.7025146484375</c:v>
                </c:pt>
                <c:pt idx="148">
                  <c:v>19.69743537902832</c:v>
                </c:pt>
                <c:pt idx="149">
                  <c:v>17.954839036575095</c:v>
                </c:pt>
                <c:pt idx="150">
                  <c:v>335.56350708007813</c:v>
                </c:pt>
                <c:pt idx="151">
                  <c:v>742.1982421875</c:v>
                </c:pt>
                <c:pt idx="152">
                  <c:v>886.80584716796875</c:v>
                </c:pt>
                <c:pt idx="153">
                  <c:v>971.60296630859375</c:v>
                </c:pt>
                <c:pt idx="154">
                  <c:v>687.861083984375</c:v>
                </c:pt>
                <c:pt idx="155">
                  <c:v>279.77059936523438</c:v>
                </c:pt>
                <c:pt idx="156">
                  <c:v>381.74322509765625</c:v>
                </c:pt>
                <c:pt idx="157">
                  <c:v>357.3189697265625</c:v>
                </c:pt>
                <c:pt idx="158">
                  <c:v>0</c:v>
                </c:pt>
                <c:pt idx="159">
                  <c:v>125.7025146484375</c:v>
                </c:pt>
                <c:pt idx="160">
                  <c:v>0</c:v>
                </c:pt>
                <c:pt idx="161">
                  <c:v>20.107677459716797</c:v>
                </c:pt>
                <c:pt idx="162">
                  <c:v>335.56350708007813</c:v>
                </c:pt>
                <c:pt idx="163">
                  <c:v>742.1982421875</c:v>
                </c:pt>
                <c:pt idx="164">
                  <c:v>886.80584716796875</c:v>
                </c:pt>
                <c:pt idx="165">
                  <c:v>971.60296630859375</c:v>
                </c:pt>
                <c:pt idx="166">
                  <c:v>687.861083984375</c:v>
                </c:pt>
                <c:pt idx="167">
                  <c:v>279.77059936523438</c:v>
                </c:pt>
                <c:pt idx="168">
                  <c:v>381.74322509765625</c:v>
                </c:pt>
                <c:pt idx="169">
                  <c:v>357.3189697265625</c:v>
                </c:pt>
                <c:pt idx="170">
                  <c:v>215.19160461425781</c:v>
                </c:pt>
                <c:pt idx="171">
                  <c:v>60.106708526611328</c:v>
                </c:pt>
                <c:pt idx="172">
                  <c:v>0</c:v>
                </c:pt>
                <c:pt idx="173">
                  <c:v>7.4980721473693848</c:v>
                </c:pt>
                <c:pt idx="174">
                  <c:v>45.505760192871094</c:v>
                </c:pt>
                <c:pt idx="175">
                  <c:v>586.72698974609375</c:v>
                </c:pt>
                <c:pt idx="176">
                  <c:v>835.13330078125</c:v>
                </c:pt>
                <c:pt idx="177">
                  <c:v>1031.7664794921875</c:v>
                </c:pt>
                <c:pt idx="178">
                  <c:v>899.93707275390625</c:v>
                </c:pt>
                <c:pt idx="179">
                  <c:v>331.974365234375</c:v>
                </c:pt>
                <c:pt idx="180">
                  <c:v>374.94882202148438</c:v>
                </c:pt>
                <c:pt idx="181">
                  <c:v>362.60916137695313</c:v>
                </c:pt>
                <c:pt idx="182">
                  <c:v>244.22586059570313</c:v>
                </c:pt>
                <c:pt idx="183">
                  <c:v>60.106708526611328</c:v>
                </c:pt>
                <c:pt idx="184">
                  <c:v>6.8959345817565918</c:v>
                </c:pt>
                <c:pt idx="185">
                  <c:v>7.4980721473693848</c:v>
                </c:pt>
                <c:pt idx="186">
                  <c:v>45.505760192871094</c:v>
                </c:pt>
                <c:pt idx="187">
                  <c:v>586.72698974609375</c:v>
                </c:pt>
                <c:pt idx="188">
                  <c:v>835.13330078125</c:v>
                </c:pt>
                <c:pt idx="189">
                  <c:v>1031.7664794921875</c:v>
                </c:pt>
                <c:pt idx="190">
                  <c:v>899.93707275390625</c:v>
                </c:pt>
                <c:pt idx="191">
                  <c:v>331.974365234375</c:v>
                </c:pt>
                <c:pt idx="192">
                  <c:v>374.94882202148438</c:v>
                </c:pt>
                <c:pt idx="193">
                  <c:v>362.60916137695313</c:v>
                </c:pt>
                <c:pt idx="194">
                  <c:v>244.22586059570313</c:v>
                </c:pt>
                <c:pt idx="195">
                  <c:v>60.106708526611328</c:v>
                </c:pt>
                <c:pt idx="196">
                  <c:v>6.9136619567871094</c:v>
                </c:pt>
                <c:pt idx="197">
                  <c:v>7.4980721473693848</c:v>
                </c:pt>
                <c:pt idx="198">
                  <c:v>45.505760192871094</c:v>
                </c:pt>
                <c:pt idx="199">
                  <c:v>586.72698974609375</c:v>
                </c:pt>
                <c:pt idx="200">
                  <c:v>835.13330078125</c:v>
                </c:pt>
                <c:pt idx="201">
                  <c:v>1031.7664794921875</c:v>
                </c:pt>
                <c:pt idx="202">
                  <c:v>899.93707275390625</c:v>
                </c:pt>
                <c:pt idx="203">
                  <c:v>331.974365234375</c:v>
                </c:pt>
                <c:pt idx="204">
                  <c:v>374.94882202148438</c:v>
                </c:pt>
                <c:pt idx="205">
                  <c:v>362.60916137695313</c:v>
                </c:pt>
                <c:pt idx="206">
                  <c:v>244.22586059570313</c:v>
                </c:pt>
                <c:pt idx="207">
                  <c:v>60.106708526611328</c:v>
                </c:pt>
                <c:pt idx="208">
                  <c:v>6.9136619567871094</c:v>
                </c:pt>
                <c:pt idx="209">
                  <c:v>7.4980721473693848</c:v>
                </c:pt>
                <c:pt idx="210">
                  <c:v>45.505760192871094</c:v>
                </c:pt>
                <c:pt idx="211">
                  <c:v>586.72698974609375</c:v>
                </c:pt>
                <c:pt idx="212">
                  <c:v>835.13330078125</c:v>
                </c:pt>
                <c:pt idx="213">
                  <c:v>1031.7664794921875</c:v>
                </c:pt>
                <c:pt idx="214">
                  <c:v>899.93707275390625</c:v>
                </c:pt>
                <c:pt idx="215">
                  <c:v>331.974365234375</c:v>
                </c:pt>
                <c:pt idx="216">
                  <c:v>374.94882202148438</c:v>
                </c:pt>
                <c:pt idx="217">
                  <c:v>362.60916137695313</c:v>
                </c:pt>
                <c:pt idx="218">
                  <c:v>244.22586059570313</c:v>
                </c:pt>
                <c:pt idx="219">
                  <c:v>125.7025146484375</c:v>
                </c:pt>
                <c:pt idx="220">
                  <c:v>19.69743537902832</c:v>
                </c:pt>
                <c:pt idx="221">
                  <c:v>20.107677459716797</c:v>
                </c:pt>
                <c:pt idx="222">
                  <c:v>335.56350708007813</c:v>
                </c:pt>
                <c:pt idx="223">
                  <c:v>742.1982421875</c:v>
                </c:pt>
                <c:pt idx="224">
                  <c:v>886.80584716796875</c:v>
                </c:pt>
                <c:pt idx="225">
                  <c:v>971.60296630859375</c:v>
                </c:pt>
                <c:pt idx="226">
                  <c:v>687.861083984375</c:v>
                </c:pt>
                <c:pt idx="227">
                  <c:v>279.77059936523438</c:v>
                </c:pt>
                <c:pt idx="228">
                  <c:v>381.74322509765625</c:v>
                </c:pt>
                <c:pt idx="229">
                  <c:v>357.3189697265625</c:v>
                </c:pt>
                <c:pt idx="230">
                  <c:v>215.19160461425781</c:v>
                </c:pt>
                <c:pt idx="231">
                  <c:v>60.106708526611328</c:v>
                </c:pt>
                <c:pt idx="232">
                  <c:v>6.8959345817565918</c:v>
                </c:pt>
                <c:pt idx="233">
                  <c:v>7.4980721473693848</c:v>
                </c:pt>
                <c:pt idx="234">
                  <c:v>45.505760192871094</c:v>
                </c:pt>
                <c:pt idx="235">
                  <c:v>586.72698974609375</c:v>
                </c:pt>
                <c:pt idx="236">
                  <c:v>835.13330078125</c:v>
                </c:pt>
                <c:pt idx="237">
                  <c:v>1031.7664794921875</c:v>
                </c:pt>
                <c:pt idx="238">
                  <c:v>899.93707275390625</c:v>
                </c:pt>
                <c:pt idx="239">
                  <c:v>331.974365234375</c:v>
                </c:pt>
                <c:pt idx="240">
                  <c:v>374.94882202148438</c:v>
                </c:pt>
                <c:pt idx="241">
                  <c:v>362.60916137695313</c:v>
                </c:pt>
                <c:pt idx="242">
                  <c:v>244.22586059570313</c:v>
                </c:pt>
                <c:pt idx="243">
                  <c:v>60.106708526611328</c:v>
                </c:pt>
                <c:pt idx="244">
                  <c:v>6.9136619567871094</c:v>
                </c:pt>
                <c:pt idx="245">
                  <c:v>7.4980721473693848</c:v>
                </c:pt>
                <c:pt idx="246">
                  <c:v>45.505760192871094</c:v>
                </c:pt>
                <c:pt idx="247">
                  <c:v>586.72698974609375</c:v>
                </c:pt>
                <c:pt idx="248">
                  <c:v>835.13330078125</c:v>
                </c:pt>
                <c:pt idx="249">
                  <c:v>1031.7664794921875</c:v>
                </c:pt>
                <c:pt idx="250">
                  <c:v>899.93707275390625</c:v>
                </c:pt>
                <c:pt idx="251">
                  <c:v>331.974365234375</c:v>
                </c:pt>
                <c:pt idx="252">
                  <c:v>374.94882202148438</c:v>
                </c:pt>
                <c:pt idx="253">
                  <c:v>362.60916137695313</c:v>
                </c:pt>
                <c:pt idx="254">
                  <c:v>244.22586059570313</c:v>
                </c:pt>
                <c:pt idx="255">
                  <c:v>60.106708526611328</c:v>
                </c:pt>
                <c:pt idx="256">
                  <c:v>6.9136619567871094</c:v>
                </c:pt>
                <c:pt idx="257">
                  <c:v>7.4980721473693848</c:v>
                </c:pt>
                <c:pt idx="258">
                  <c:v>45.505760192871094</c:v>
                </c:pt>
                <c:pt idx="259">
                  <c:v>586.72698974609375</c:v>
                </c:pt>
                <c:pt idx="260">
                  <c:v>835.13330078125</c:v>
                </c:pt>
                <c:pt idx="261">
                  <c:v>1031.7664794921875</c:v>
                </c:pt>
                <c:pt idx="262">
                  <c:v>899.93707275390625</c:v>
                </c:pt>
                <c:pt idx="263">
                  <c:v>331.974365234375</c:v>
                </c:pt>
                <c:pt idx="264">
                  <c:v>374.94882202148438</c:v>
                </c:pt>
                <c:pt idx="265">
                  <c:v>362.60916137695313</c:v>
                </c:pt>
                <c:pt idx="266">
                  <c:v>244.22586059570313</c:v>
                </c:pt>
                <c:pt idx="267">
                  <c:v>60.106708526611328</c:v>
                </c:pt>
                <c:pt idx="268">
                  <c:v>6.9136619567871094</c:v>
                </c:pt>
                <c:pt idx="269">
                  <c:v>7.4980721473693848</c:v>
                </c:pt>
                <c:pt idx="270">
                  <c:v>45.505760192871094</c:v>
                </c:pt>
                <c:pt idx="271">
                  <c:v>586.72698974609375</c:v>
                </c:pt>
                <c:pt idx="272">
                  <c:v>835.13330078125</c:v>
                </c:pt>
                <c:pt idx="273">
                  <c:v>1031.7664794921875</c:v>
                </c:pt>
                <c:pt idx="274">
                  <c:v>899.93707275390625</c:v>
                </c:pt>
                <c:pt idx="275">
                  <c:v>331.974365234375</c:v>
                </c:pt>
                <c:pt idx="276">
                  <c:v>374.94882202148438</c:v>
                </c:pt>
                <c:pt idx="277">
                  <c:v>362.60916137695313</c:v>
                </c:pt>
                <c:pt idx="278">
                  <c:v>244.22586059570313</c:v>
                </c:pt>
                <c:pt idx="279">
                  <c:v>125.7025146484375</c:v>
                </c:pt>
                <c:pt idx="280">
                  <c:v>20.053216934204102</c:v>
                </c:pt>
                <c:pt idx="281">
                  <c:v>20.107677459716797</c:v>
                </c:pt>
                <c:pt idx="282">
                  <c:v>335.56350708007813</c:v>
                </c:pt>
                <c:pt idx="283">
                  <c:v>742.1982421875</c:v>
                </c:pt>
                <c:pt idx="284">
                  <c:v>886.80584716796875</c:v>
                </c:pt>
                <c:pt idx="285">
                  <c:v>971.60296630859375</c:v>
                </c:pt>
                <c:pt idx="286">
                  <c:v>687.861083984375</c:v>
                </c:pt>
                <c:pt idx="287">
                  <c:v>279.77059936523438</c:v>
                </c:pt>
                <c:pt idx="288">
                  <c:v>381.74322509765625</c:v>
                </c:pt>
                <c:pt idx="289">
                  <c:v>357.3189697265625</c:v>
                </c:pt>
                <c:pt idx="290">
                  <c:v>215.19160461425781</c:v>
                </c:pt>
                <c:pt idx="291">
                  <c:v>60.106708526611328</c:v>
                </c:pt>
                <c:pt idx="292">
                  <c:v>6.9136619567871094</c:v>
                </c:pt>
                <c:pt idx="293">
                  <c:v>7.4980721473693848</c:v>
                </c:pt>
                <c:pt idx="294">
                  <c:v>45.505760192871094</c:v>
                </c:pt>
                <c:pt idx="295">
                  <c:v>586.72698974609375</c:v>
                </c:pt>
                <c:pt idx="296">
                  <c:v>835.13330078125</c:v>
                </c:pt>
                <c:pt idx="297">
                  <c:v>1031.7664794921875</c:v>
                </c:pt>
                <c:pt idx="298">
                  <c:v>899.93707275390625</c:v>
                </c:pt>
                <c:pt idx="299">
                  <c:v>331.974365234375</c:v>
                </c:pt>
                <c:pt idx="300">
                  <c:v>374.94882202148438</c:v>
                </c:pt>
                <c:pt idx="301">
                  <c:v>362.60916137695313</c:v>
                </c:pt>
                <c:pt idx="302">
                  <c:v>244.22586059570313</c:v>
                </c:pt>
                <c:pt idx="303">
                  <c:v>60.106708526611328</c:v>
                </c:pt>
                <c:pt idx="304">
                  <c:v>6.9136619567871094</c:v>
                </c:pt>
                <c:pt idx="305">
                  <c:v>7.4980721473693848</c:v>
                </c:pt>
                <c:pt idx="306">
                  <c:v>45.505760192871094</c:v>
                </c:pt>
                <c:pt idx="307">
                  <c:v>586.72698974609375</c:v>
                </c:pt>
                <c:pt idx="308">
                  <c:v>835.13330078125</c:v>
                </c:pt>
                <c:pt idx="309">
                  <c:v>1031.7664794921875</c:v>
                </c:pt>
                <c:pt idx="310">
                  <c:v>899.93707275390625</c:v>
                </c:pt>
                <c:pt idx="311">
                  <c:v>331.974365234375</c:v>
                </c:pt>
                <c:pt idx="312">
                  <c:v>374.94882202148438</c:v>
                </c:pt>
                <c:pt idx="313">
                  <c:v>362.60916137695313</c:v>
                </c:pt>
                <c:pt idx="314">
                  <c:v>244.22586059570313</c:v>
                </c:pt>
                <c:pt idx="315">
                  <c:v>125.7025146484375</c:v>
                </c:pt>
                <c:pt idx="316">
                  <c:v>19.69743537902832</c:v>
                </c:pt>
                <c:pt idx="317">
                  <c:v>20.107677459716797</c:v>
                </c:pt>
                <c:pt idx="318">
                  <c:v>335.56350708007813</c:v>
                </c:pt>
                <c:pt idx="319">
                  <c:v>742.1982421875</c:v>
                </c:pt>
                <c:pt idx="320">
                  <c:v>886.80584716796875</c:v>
                </c:pt>
                <c:pt idx="321">
                  <c:v>971.60296630859375</c:v>
                </c:pt>
                <c:pt idx="322">
                  <c:v>687.861083984375</c:v>
                </c:pt>
                <c:pt idx="323">
                  <c:v>279.77059936523438</c:v>
                </c:pt>
                <c:pt idx="324">
                  <c:v>381.74322509765625</c:v>
                </c:pt>
                <c:pt idx="325">
                  <c:v>357.3189697265625</c:v>
                </c:pt>
                <c:pt idx="326">
                  <c:v>215.19160461425781</c:v>
                </c:pt>
                <c:pt idx="327">
                  <c:v>60.106708526611328</c:v>
                </c:pt>
                <c:pt idx="328">
                  <c:v>6.8959345817565918</c:v>
                </c:pt>
                <c:pt idx="329">
                  <c:v>7.4980721473693848</c:v>
                </c:pt>
                <c:pt idx="330">
                  <c:v>45.505760192871094</c:v>
                </c:pt>
                <c:pt idx="331">
                  <c:v>586.72698974609375</c:v>
                </c:pt>
                <c:pt idx="332">
                  <c:v>835.13330078125</c:v>
                </c:pt>
                <c:pt idx="333">
                  <c:v>1031.7664794921875</c:v>
                </c:pt>
                <c:pt idx="334">
                  <c:v>899.93707275390625</c:v>
                </c:pt>
                <c:pt idx="335">
                  <c:v>331.974365234375</c:v>
                </c:pt>
                <c:pt idx="336">
                  <c:v>374.94882202148438</c:v>
                </c:pt>
                <c:pt idx="337">
                  <c:v>362.60916137695313</c:v>
                </c:pt>
                <c:pt idx="338">
                  <c:v>244.22586059570313</c:v>
                </c:pt>
                <c:pt idx="339">
                  <c:v>125.7025146484375</c:v>
                </c:pt>
                <c:pt idx="340">
                  <c:v>19.69743537902832</c:v>
                </c:pt>
                <c:pt idx="341">
                  <c:v>20.107677459716797</c:v>
                </c:pt>
                <c:pt idx="342">
                  <c:v>335.56350708007813</c:v>
                </c:pt>
                <c:pt idx="343">
                  <c:v>742.1982421875</c:v>
                </c:pt>
                <c:pt idx="344">
                  <c:v>886.80584716796875</c:v>
                </c:pt>
                <c:pt idx="345">
                  <c:v>971.60296630859375</c:v>
                </c:pt>
                <c:pt idx="346">
                  <c:v>687.861083984375</c:v>
                </c:pt>
                <c:pt idx="347">
                  <c:v>279.77059936523438</c:v>
                </c:pt>
                <c:pt idx="348">
                  <c:v>381.74322509765625</c:v>
                </c:pt>
                <c:pt idx="349">
                  <c:v>357.3189697265625</c:v>
                </c:pt>
                <c:pt idx="350">
                  <c:v>215.19160461425781</c:v>
                </c:pt>
                <c:pt idx="351">
                  <c:v>60.106708526611328</c:v>
                </c:pt>
                <c:pt idx="352">
                  <c:v>6.9136619567871094</c:v>
                </c:pt>
                <c:pt idx="353">
                  <c:v>7.4980721473693848</c:v>
                </c:pt>
                <c:pt idx="354">
                  <c:v>45.505760192871094</c:v>
                </c:pt>
                <c:pt idx="355">
                  <c:v>586.72698974609375</c:v>
                </c:pt>
                <c:pt idx="356">
                  <c:v>835.13330078125</c:v>
                </c:pt>
                <c:pt idx="357">
                  <c:v>1031.7664794921875</c:v>
                </c:pt>
                <c:pt idx="358">
                  <c:v>899.93707275390625</c:v>
                </c:pt>
                <c:pt idx="359">
                  <c:v>331.974365234375</c:v>
                </c:pt>
                <c:pt idx="360">
                  <c:v>374.94882202148438</c:v>
                </c:pt>
                <c:pt idx="361">
                  <c:v>362.60916137695313</c:v>
                </c:pt>
                <c:pt idx="362">
                  <c:v>244.22586059570313</c:v>
                </c:pt>
                <c:pt idx="363">
                  <c:v>60.106708526611328</c:v>
                </c:pt>
                <c:pt idx="364">
                  <c:v>6.9136619567871094</c:v>
                </c:pt>
                <c:pt idx="365">
                  <c:v>7.4980721473693848</c:v>
                </c:pt>
                <c:pt idx="366">
                  <c:v>45.505760192871094</c:v>
                </c:pt>
                <c:pt idx="367">
                  <c:v>586.72698974609375</c:v>
                </c:pt>
                <c:pt idx="368">
                  <c:v>835.13330078125</c:v>
                </c:pt>
                <c:pt idx="369">
                  <c:v>1031.7664794921875</c:v>
                </c:pt>
                <c:pt idx="370">
                  <c:v>899.93707275390625</c:v>
                </c:pt>
                <c:pt idx="371">
                  <c:v>331.974365234375</c:v>
                </c:pt>
                <c:pt idx="372">
                  <c:v>374.94882202148438</c:v>
                </c:pt>
                <c:pt idx="373">
                  <c:v>362.60916137695313</c:v>
                </c:pt>
                <c:pt idx="374">
                  <c:v>244.22586059570313</c:v>
                </c:pt>
                <c:pt idx="375">
                  <c:v>60.106708526611328</c:v>
                </c:pt>
                <c:pt idx="376">
                  <c:v>6.8959345817565918</c:v>
                </c:pt>
                <c:pt idx="377">
                  <c:v>7.4980721473693848</c:v>
                </c:pt>
                <c:pt idx="378">
                  <c:v>45.505760192871094</c:v>
                </c:pt>
                <c:pt idx="379">
                  <c:v>586.72698974609375</c:v>
                </c:pt>
                <c:pt idx="380">
                  <c:v>835.13330078125</c:v>
                </c:pt>
                <c:pt idx="381">
                  <c:v>1031.7664794921875</c:v>
                </c:pt>
                <c:pt idx="382">
                  <c:v>899.93707275390625</c:v>
                </c:pt>
                <c:pt idx="383">
                  <c:v>331.974365234375</c:v>
                </c:pt>
                <c:pt idx="384">
                  <c:v>374.94882202148438</c:v>
                </c:pt>
                <c:pt idx="385">
                  <c:v>362.60916137695313</c:v>
                </c:pt>
                <c:pt idx="386">
                  <c:v>244.22586059570313</c:v>
                </c:pt>
                <c:pt idx="387">
                  <c:v>60.106708526611328</c:v>
                </c:pt>
                <c:pt idx="388">
                  <c:v>6.9136619567871094</c:v>
                </c:pt>
                <c:pt idx="389">
                  <c:v>7.4980721473693848</c:v>
                </c:pt>
                <c:pt idx="390">
                  <c:v>45.505760192871094</c:v>
                </c:pt>
                <c:pt idx="391">
                  <c:v>586.72698974609375</c:v>
                </c:pt>
                <c:pt idx="392">
                  <c:v>835.13330078125</c:v>
                </c:pt>
                <c:pt idx="393">
                  <c:v>1031.7664794921875</c:v>
                </c:pt>
                <c:pt idx="394">
                  <c:v>899.93707275390625</c:v>
                </c:pt>
                <c:pt idx="395">
                  <c:v>331.974365234375</c:v>
                </c:pt>
                <c:pt idx="396">
                  <c:v>374.94882202148438</c:v>
                </c:pt>
                <c:pt idx="397">
                  <c:v>362.60916137695313</c:v>
                </c:pt>
                <c:pt idx="398">
                  <c:v>244.22586059570313</c:v>
                </c:pt>
                <c:pt idx="399">
                  <c:v>60.106708526611328</c:v>
                </c:pt>
                <c:pt idx="400">
                  <c:v>6.9136619567871094</c:v>
                </c:pt>
                <c:pt idx="401">
                  <c:v>7.4980721473693848</c:v>
                </c:pt>
                <c:pt idx="402">
                  <c:v>45.505760192871094</c:v>
                </c:pt>
                <c:pt idx="403">
                  <c:v>586.72698974609375</c:v>
                </c:pt>
                <c:pt idx="404">
                  <c:v>835.13330078125</c:v>
                </c:pt>
                <c:pt idx="405">
                  <c:v>1031.7664794921875</c:v>
                </c:pt>
                <c:pt idx="406">
                  <c:v>899.93707275390625</c:v>
                </c:pt>
                <c:pt idx="407">
                  <c:v>331.974365234375</c:v>
                </c:pt>
                <c:pt idx="408">
                  <c:v>374.94882202148438</c:v>
                </c:pt>
                <c:pt idx="409">
                  <c:v>362.60916137695313</c:v>
                </c:pt>
                <c:pt idx="410">
                  <c:v>244.22586059570313</c:v>
                </c:pt>
                <c:pt idx="411">
                  <c:v>125.7025146484375</c:v>
                </c:pt>
                <c:pt idx="412">
                  <c:v>19.69743537902832</c:v>
                </c:pt>
                <c:pt idx="413">
                  <c:v>20.107677459716797</c:v>
                </c:pt>
                <c:pt idx="414">
                  <c:v>335.56350708007813</c:v>
                </c:pt>
                <c:pt idx="415">
                  <c:v>742.1982421875</c:v>
                </c:pt>
                <c:pt idx="416">
                  <c:v>886.80584716796875</c:v>
                </c:pt>
                <c:pt idx="417">
                  <c:v>971.60296630859375</c:v>
                </c:pt>
                <c:pt idx="418">
                  <c:v>687.861083984375</c:v>
                </c:pt>
                <c:pt idx="419">
                  <c:v>279.77059936523438</c:v>
                </c:pt>
                <c:pt idx="420">
                  <c:v>381.74322509765625</c:v>
                </c:pt>
                <c:pt idx="421">
                  <c:v>317.57754487466696</c:v>
                </c:pt>
                <c:pt idx="422">
                  <c:v>215.19160461425781</c:v>
                </c:pt>
                <c:pt idx="423">
                  <c:v>60.106708526611328</c:v>
                </c:pt>
                <c:pt idx="424">
                  <c:v>6.8959345817565918</c:v>
                </c:pt>
                <c:pt idx="425">
                  <c:v>7.4980721473693848</c:v>
                </c:pt>
                <c:pt idx="426">
                  <c:v>45.505760192871094</c:v>
                </c:pt>
                <c:pt idx="427">
                  <c:v>586.72698974609375</c:v>
                </c:pt>
                <c:pt idx="428">
                  <c:v>835.13330078125</c:v>
                </c:pt>
                <c:pt idx="429">
                  <c:v>1031.7664794921875</c:v>
                </c:pt>
                <c:pt idx="430">
                  <c:v>899.93707275390625</c:v>
                </c:pt>
                <c:pt idx="431">
                  <c:v>331.974365234375</c:v>
                </c:pt>
                <c:pt idx="432">
                  <c:v>374.94882202148438</c:v>
                </c:pt>
                <c:pt idx="433">
                  <c:v>362.60916137695313</c:v>
                </c:pt>
                <c:pt idx="434">
                  <c:v>244.22586059570313</c:v>
                </c:pt>
                <c:pt idx="435">
                  <c:v>60.106708526611328</c:v>
                </c:pt>
                <c:pt idx="436">
                  <c:v>6.9136619567871094</c:v>
                </c:pt>
                <c:pt idx="437">
                  <c:v>7.4980721473693848</c:v>
                </c:pt>
                <c:pt idx="438">
                  <c:v>45.505760192871094</c:v>
                </c:pt>
                <c:pt idx="439">
                  <c:v>586.72698974609375</c:v>
                </c:pt>
                <c:pt idx="440">
                  <c:v>835.13330078125</c:v>
                </c:pt>
                <c:pt idx="441">
                  <c:v>1031.7664794921875</c:v>
                </c:pt>
                <c:pt idx="442">
                  <c:v>899.93707275390625</c:v>
                </c:pt>
                <c:pt idx="443">
                  <c:v>331.974365234375</c:v>
                </c:pt>
                <c:pt idx="444">
                  <c:v>374.94882202148438</c:v>
                </c:pt>
                <c:pt idx="445">
                  <c:v>362.60916137695313</c:v>
                </c:pt>
                <c:pt idx="446">
                  <c:v>244.22586059570313</c:v>
                </c:pt>
                <c:pt idx="447">
                  <c:v>60.106708526611328</c:v>
                </c:pt>
                <c:pt idx="448">
                  <c:v>6.9136619567871094</c:v>
                </c:pt>
                <c:pt idx="449">
                  <c:v>7.4980721473693848</c:v>
                </c:pt>
                <c:pt idx="450">
                  <c:v>45.505760192871094</c:v>
                </c:pt>
                <c:pt idx="451">
                  <c:v>586.72698974609375</c:v>
                </c:pt>
                <c:pt idx="452">
                  <c:v>835.13330078125</c:v>
                </c:pt>
                <c:pt idx="453">
                  <c:v>1031.7664794921875</c:v>
                </c:pt>
                <c:pt idx="454">
                  <c:v>899.93707275390625</c:v>
                </c:pt>
                <c:pt idx="455">
                  <c:v>331.974365234375</c:v>
                </c:pt>
                <c:pt idx="456">
                  <c:v>374.94882202148438</c:v>
                </c:pt>
                <c:pt idx="457">
                  <c:v>362.60916137695313</c:v>
                </c:pt>
                <c:pt idx="458">
                  <c:v>244.22586059570313</c:v>
                </c:pt>
                <c:pt idx="459">
                  <c:v>125.7025146484375</c:v>
                </c:pt>
                <c:pt idx="460">
                  <c:v>19.69743537902832</c:v>
                </c:pt>
                <c:pt idx="461">
                  <c:v>20.107677459716797</c:v>
                </c:pt>
                <c:pt idx="462">
                  <c:v>335.56350708007813</c:v>
                </c:pt>
                <c:pt idx="463">
                  <c:v>742.1982421875</c:v>
                </c:pt>
                <c:pt idx="464">
                  <c:v>886.80584716796875</c:v>
                </c:pt>
                <c:pt idx="465">
                  <c:v>971.60296630859375</c:v>
                </c:pt>
                <c:pt idx="466">
                  <c:v>687.861083984375</c:v>
                </c:pt>
                <c:pt idx="467">
                  <c:v>279.77059936523438</c:v>
                </c:pt>
                <c:pt idx="468">
                  <c:v>381.74322509765625</c:v>
                </c:pt>
                <c:pt idx="469">
                  <c:v>357.3189697265625</c:v>
                </c:pt>
                <c:pt idx="470">
                  <c:v>215.19160461425781</c:v>
                </c:pt>
                <c:pt idx="471">
                  <c:v>125.7025146484375</c:v>
                </c:pt>
                <c:pt idx="472">
                  <c:v>20.053216934204102</c:v>
                </c:pt>
                <c:pt idx="473">
                  <c:v>20.107677459716797</c:v>
                </c:pt>
                <c:pt idx="474">
                  <c:v>335.56350708007813</c:v>
                </c:pt>
                <c:pt idx="475">
                  <c:v>742.1982421875</c:v>
                </c:pt>
                <c:pt idx="476">
                  <c:v>886.80584716796875</c:v>
                </c:pt>
                <c:pt idx="477">
                  <c:v>971.60296630859375</c:v>
                </c:pt>
                <c:pt idx="478">
                  <c:v>687.861083984375</c:v>
                </c:pt>
                <c:pt idx="479">
                  <c:v>279.77059936523438</c:v>
                </c:pt>
                <c:pt idx="480">
                  <c:v>381.74322509765625</c:v>
                </c:pt>
                <c:pt idx="481">
                  <c:v>357.3189697265625</c:v>
                </c:pt>
                <c:pt idx="482">
                  <c:v>0</c:v>
                </c:pt>
                <c:pt idx="483">
                  <c:v>125.7025146484375</c:v>
                </c:pt>
                <c:pt idx="484">
                  <c:v>19.69743537902832</c:v>
                </c:pt>
                <c:pt idx="485">
                  <c:v>20.107677459716797</c:v>
                </c:pt>
                <c:pt idx="486">
                  <c:v>335.56350708007813</c:v>
                </c:pt>
                <c:pt idx="487">
                  <c:v>742.1982421875</c:v>
                </c:pt>
                <c:pt idx="488">
                  <c:v>886.80584716796875</c:v>
                </c:pt>
                <c:pt idx="489">
                  <c:v>971.60296630859375</c:v>
                </c:pt>
                <c:pt idx="490">
                  <c:v>687.861083984375</c:v>
                </c:pt>
                <c:pt idx="491">
                  <c:v>279.77059936523438</c:v>
                </c:pt>
                <c:pt idx="492">
                  <c:v>381.74322509765625</c:v>
                </c:pt>
                <c:pt idx="493">
                  <c:v>357.3189697265625</c:v>
                </c:pt>
                <c:pt idx="494">
                  <c:v>215.19160461425781</c:v>
                </c:pt>
                <c:pt idx="495">
                  <c:v>125.7025146484375</c:v>
                </c:pt>
                <c:pt idx="496">
                  <c:v>19.69743537902832</c:v>
                </c:pt>
                <c:pt idx="497">
                  <c:v>20.107677459716797</c:v>
                </c:pt>
                <c:pt idx="498">
                  <c:v>335.56350708007813</c:v>
                </c:pt>
                <c:pt idx="499">
                  <c:v>742.1982421875</c:v>
                </c:pt>
                <c:pt idx="500">
                  <c:v>886.80584716796875</c:v>
                </c:pt>
                <c:pt idx="501">
                  <c:v>971.60296630859375</c:v>
                </c:pt>
                <c:pt idx="502">
                  <c:v>687.861083984375</c:v>
                </c:pt>
                <c:pt idx="503">
                  <c:v>279.77059936523438</c:v>
                </c:pt>
                <c:pt idx="504">
                  <c:v>381.74322509765625</c:v>
                </c:pt>
                <c:pt idx="505">
                  <c:v>357.3189697265625</c:v>
                </c:pt>
                <c:pt idx="506">
                  <c:v>215.19160461425781</c:v>
                </c:pt>
                <c:pt idx="507">
                  <c:v>60.106708526611328</c:v>
                </c:pt>
                <c:pt idx="508">
                  <c:v>6.9136619567871094</c:v>
                </c:pt>
                <c:pt idx="509">
                  <c:v>7.4980721473693848</c:v>
                </c:pt>
                <c:pt idx="510">
                  <c:v>45.505760192871094</c:v>
                </c:pt>
                <c:pt idx="511">
                  <c:v>586.72698974609375</c:v>
                </c:pt>
                <c:pt idx="512">
                  <c:v>835.13330078125</c:v>
                </c:pt>
                <c:pt idx="513">
                  <c:v>1031.7664794921875</c:v>
                </c:pt>
                <c:pt idx="514">
                  <c:v>899.93707275390625</c:v>
                </c:pt>
                <c:pt idx="515">
                  <c:v>331.974365234375</c:v>
                </c:pt>
                <c:pt idx="516">
                  <c:v>374.94882202148438</c:v>
                </c:pt>
                <c:pt idx="517">
                  <c:v>362.60916137695313</c:v>
                </c:pt>
                <c:pt idx="518">
                  <c:v>244.22586059570313</c:v>
                </c:pt>
                <c:pt idx="519">
                  <c:v>125.7025146484375</c:v>
                </c:pt>
                <c:pt idx="520">
                  <c:v>20.053216934204102</c:v>
                </c:pt>
                <c:pt idx="521">
                  <c:v>20.107677459716797</c:v>
                </c:pt>
                <c:pt idx="522">
                  <c:v>335.56350708007813</c:v>
                </c:pt>
                <c:pt idx="523">
                  <c:v>742.1982421875</c:v>
                </c:pt>
                <c:pt idx="524">
                  <c:v>886.80584716796875</c:v>
                </c:pt>
                <c:pt idx="525">
                  <c:v>971.60296630859375</c:v>
                </c:pt>
                <c:pt idx="526">
                  <c:v>687.861083984375</c:v>
                </c:pt>
                <c:pt idx="527">
                  <c:v>279.77059936523438</c:v>
                </c:pt>
                <c:pt idx="528">
                  <c:v>381.74322509765625</c:v>
                </c:pt>
                <c:pt idx="529">
                  <c:v>357.3189697265625</c:v>
                </c:pt>
                <c:pt idx="530">
                  <c:v>215.19160461425781</c:v>
                </c:pt>
                <c:pt idx="531">
                  <c:v>60.106708526611328</c:v>
                </c:pt>
                <c:pt idx="532">
                  <c:v>6.9136619567871094</c:v>
                </c:pt>
                <c:pt idx="533">
                  <c:v>7.4980721473693848</c:v>
                </c:pt>
                <c:pt idx="534">
                  <c:v>45.505760192871094</c:v>
                </c:pt>
                <c:pt idx="535">
                  <c:v>586.72698974609375</c:v>
                </c:pt>
                <c:pt idx="536">
                  <c:v>835.13330078125</c:v>
                </c:pt>
                <c:pt idx="537">
                  <c:v>1031.7664794921875</c:v>
                </c:pt>
                <c:pt idx="538">
                  <c:v>899.93707275390625</c:v>
                </c:pt>
                <c:pt idx="539">
                  <c:v>331.974365234375</c:v>
                </c:pt>
                <c:pt idx="540">
                  <c:v>374.94882202148438</c:v>
                </c:pt>
                <c:pt idx="541">
                  <c:v>362.60916137695313</c:v>
                </c:pt>
                <c:pt idx="542">
                  <c:v>244.22586059570313</c:v>
                </c:pt>
                <c:pt idx="543">
                  <c:v>125.7025146484375</c:v>
                </c:pt>
                <c:pt idx="544">
                  <c:v>19.69743537902832</c:v>
                </c:pt>
                <c:pt idx="545">
                  <c:v>20.107677459716797</c:v>
                </c:pt>
                <c:pt idx="546">
                  <c:v>335.56350708007813</c:v>
                </c:pt>
                <c:pt idx="547">
                  <c:v>742.1982421875</c:v>
                </c:pt>
                <c:pt idx="548">
                  <c:v>886.80584716796875</c:v>
                </c:pt>
                <c:pt idx="549">
                  <c:v>971.60296630859375</c:v>
                </c:pt>
                <c:pt idx="550">
                  <c:v>687.861083984375</c:v>
                </c:pt>
                <c:pt idx="551">
                  <c:v>279.77059936523438</c:v>
                </c:pt>
                <c:pt idx="552">
                  <c:v>381.74322509765625</c:v>
                </c:pt>
                <c:pt idx="553">
                  <c:v>357.3189697265625</c:v>
                </c:pt>
                <c:pt idx="554">
                  <c:v>215.19160461425781</c:v>
                </c:pt>
                <c:pt idx="555">
                  <c:v>60.106708526611328</c:v>
                </c:pt>
                <c:pt idx="556">
                  <c:v>6.9136619567871094</c:v>
                </c:pt>
                <c:pt idx="557">
                  <c:v>7.4980721473693848</c:v>
                </c:pt>
                <c:pt idx="558">
                  <c:v>45.505760192871094</c:v>
                </c:pt>
                <c:pt idx="559">
                  <c:v>586.72698974609375</c:v>
                </c:pt>
                <c:pt idx="560">
                  <c:v>835.13330078125</c:v>
                </c:pt>
                <c:pt idx="561">
                  <c:v>1031.7664794921875</c:v>
                </c:pt>
                <c:pt idx="562">
                  <c:v>899.93707275390625</c:v>
                </c:pt>
                <c:pt idx="563">
                  <c:v>331.974365234375</c:v>
                </c:pt>
                <c:pt idx="564">
                  <c:v>374.94882202148438</c:v>
                </c:pt>
                <c:pt idx="565">
                  <c:v>362.60916137695313</c:v>
                </c:pt>
                <c:pt idx="566">
                  <c:v>244.22586059570313</c:v>
                </c:pt>
                <c:pt idx="567">
                  <c:v>125.7025146484375</c:v>
                </c:pt>
                <c:pt idx="568">
                  <c:v>20.053216934204102</c:v>
                </c:pt>
                <c:pt idx="569">
                  <c:v>20.107677459716797</c:v>
                </c:pt>
                <c:pt idx="570">
                  <c:v>335.56350708007813</c:v>
                </c:pt>
                <c:pt idx="571">
                  <c:v>742.1982421875</c:v>
                </c:pt>
                <c:pt idx="572">
                  <c:v>886.80584716796875</c:v>
                </c:pt>
                <c:pt idx="573">
                  <c:v>971.60296630859375</c:v>
                </c:pt>
                <c:pt idx="574">
                  <c:v>687.861083984375</c:v>
                </c:pt>
                <c:pt idx="575">
                  <c:v>279.77059936523438</c:v>
                </c:pt>
                <c:pt idx="576">
                  <c:v>381.74322509765625</c:v>
                </c:pt>
                <c:pt idx="577">
                  <c:v>357.3189697265625</c:v>
                </c:pt>
                <c:pt idx="578">
                  <c:v>215.19160461425781</c:v>
                </c:pt>
                <c:pt idx="579">
                  <c:v>60.106708526611328</c:v>
                </c:pt>
                <c:pt idx="580">
                  <c:v>6.9136619567871094</c:v>
                </c:pt>
                <c:pt idx="581">
                  <c:v>7.4980721473693848</c:v>
                </c:pt>
                <c:pt idx="582">
                  <c:v>45.505760192871094</c:v>
                </c:pt>
                <c:pt idx="583">
                  <c:v>586.72698974609375</c:v>
                </c:pt>
                <c:pt idx="584">
                  <c:v>835.13330078125</c:v>
                </c:pt>
                <c:pt idx="585">
                  <c:v>1031.7664794921875</c:v>
                </c:pt>
                <c:pt idx="586">
                  <c:v>899.93707275390625</c:v>
                </c:pt>
                <c:pt idx="587">
                  <c:v>331.974365234375</c:v>
                </c:pt>
                <c:pt idx="588">
                  <c:v>374.94882202148438</c:v>
                </c:pt>
                <c:pt idx="589">
                  <c:v>362.60916137695313</c:v>
                </c:pt>
                <c:pt idx="590">
                  <c:v>244.22586059570313</c:v>
                </c:pt>
                <c:pt idx="591">
                  <c:v>60.106708526611328</c:v>
                </c:pt>
                <c:pt idx="592">
                  <c:v>6.9136619567871094</c:v>
                </c:pt>
                <c:pt idx="593">
                  <c:v>7.4980721473693848</c:v>
                </c:pt>
                <c:pt idx="594">
                  <c:v>45.505760192871094</c:v>
                </c:pt>
                <c:pt idx="595">
                  <c:v>586.72698974609375</c:v>
                </c:pt>
                <c:pt idx="596">
                  <c:v>835.13330078125</c:v>
                </c:pt>
                <c:pt idx="597">
                  <c:v>1031.7664794921875</c:v>
                </c:pt>
                <c:pt idx="598">
                  <c:v>899.93707275390625</c:v>
                </c:pt>
                <c:pt idx="599">
                  <c:v>331.974365234375</c:v>
                </c:pt>
                <c:pt idx="600">
                  <c:v>374.94882202148438</c:v>
                </c:pt>
                <c:pt idx="601">
                  <c:v>0</c:v>
                </c:pt>
                <c:pt idx="602">
                  <c:v>244.22586059570313</c:v>
                </c:pt>
                <c:pt idx="603">
                  <c:v>60.106708526611328</c:v>
                </c:pt>
                <c:pt idx="604">
                  <c:v>6.9136619567871094</c:v>
                </c:pt>
                <c:pt idx="605">
                  <c:v>7.4980721473693848</c:v>
                </c:pt>
                <c:pt idx="606">
                  <c:v>45.505760192871094</c:v>
                </c:pt>
                <c:pt idx="607">
                  <c:v>586.72698974609375</c:v>
                </c:pt>
                <c:pt idx="608">
                  <c:v>835.13330078125</c:v>
                </c:pt>
                <c:pt idx="609">
                  <c:v>1031.7664794921875</c:v>
                </c:pt>
                <c:pt idx="610">
                  <c:v>899.93707275390625</c:v>
                </c:pt>
                <c:pt idx="611">
                  <c:v>331.974365234375</c:v>
                </c:pt>
                <c:pt idx="612">
                  <c:v>374.94882202148438</c:v>
                </c:pt>
                <c:pt idx="613">
                  <c:v>362.60916137695313</c:v>
                </c:pt>
                <c:pt idx="614">
                  <c:v>244.22586059570313</c:v>
                </c:pt>
                <c:pt idx="615">
                  <c:v>125.7025146484375</c:v>
                </c:pt>
                <c:pt idx="616">
                  <c:v>20.053216934204102</c:v>
                </c:pt>
                <c:pt idx="617">
                  <c:v>20.107677459716797</c:v>
                </c:pt>
                <c:pt idx="618">
                  <c:v>335.56350708007813</c:v>
                </c:pt>
                <c:pt idx="619">
                  <c:v>742.1982421875</c:v>
                </c:pt>
                <c:pt idx="620">
                  <c:v>886.80584716796875</c:v>
                </c:pt>
                <c:pt idx="621">
                  <c:v>971.60296630859375</c:v>
                </c:pt>
                <c:pt idx="622">
                  <c:v>687.861083984375</c:v>
                </c:pt>
                <c:pt idx="623">
                  <c:v>279.77059936523438</c:v>
                </c:pt>
                <c:pt idx="624">
                  <c:v>381.74322509765625</c:v>
                </c:pt>
                <c:pt idx="625">
                  <c:v>357.3189697265625</c:v>
                </c:pt>
                <c:pt idx="626">
                  <c:v>215.19160461425781</c:v>
                </c:pt>
                <c:pt idx="627">
                  <c:v>60.106708526611328</c:v>
                </c:pt>
                <c:pt idx="628">
                  <c:v>6.9136619567871094</c:v>
                </c:pt>
                <c:pt idx="629">
                  <c:v>7.4980721473693848</c:v>
                </c:pt>
                <c:pt idx="630">
                  <c:v>45.505760192871094</c:v>
                </c:pt>
                <c:pt idx="631">
                  <c:v>586.72698974609375</c:v>
                </c:pt>
                <c:pt idx="632">
                  <c:v>835.13330078125</c:v>
                </c:pt>
                <c:pt idx="633">
                  <c:v>1031.7664794921875</c:v>
                </c:pt>
                <c:pt idx="634">
                  <c:v>899.93707275390625</c:v>
                </c:pt>
                <c:pt idx="635">
                  <c:v>331.974365234375</c:v>
                </c:pt>
                <c:pt idx="636">
                  <c:v>374.94882202148438</c:v>
                </c:pt>
                <c:pt idx="637">
                  <c:v>362.60916137695313</c:v>
                </c:pt>
                <c:pt idx="638">
                  <c:v>244.22586059570313</c:v>
                </c:pt>
                <c:pt idx="639">
                  <c:v>60.106708526611328</c:v>
                </c:pt>
                <c:pt idx="640">
                  <c:v>6.9136619567871094</c:v>
                </c:pt>
                <c:pt idx="641">
                  <c:v>7.4980721473693848</c:v>
                </c:pt>
                <c:pt idx="642">
                  <c:v>45.505760192871094</c:v>
                </c:pt>
                <c:pt idx="643">
                  <c:v>586.72698974609375</c:v>
                </c:pt>
                <c:pt idx="644">
                  <c:v>835.13330078125</c:v>
                </c:pt>
                <c:pt idx="645">
                  <c:v>1031.7664794921875</c:v>
                </c:pt>
                <c:pt idx="646">
                  <c:v>899.93707275390625</c:v>
                </c:pt>
                <c:pt idx="647">
                  <c:v>331.974365234375</c:v>
                </c:pt>
                <c:pt idx="648">
                  <c:v>374.94882202148438</c:v>
                </c:pt>
                <c:pt idx="649">
                  <c:v>362.60916137695313</c:v>
                </c:pt>
                <c:pt idx="650">
                  <c:v>244.22586059570313</c:v>
                </c:pt>
                <c:pt idx="651">
                  <c:v>60.106708526611328</c:v>
                </c:pt>
                <c:pt idx="652">
                  <c:v>6.9136619567871094</c:v>
                </c:pt>
                <c:pt idx="653">
                  <c:v>7.4980721473693848</c:v>
                </c:pt>
                <c:pt idx="654">
                  <c:v>45.505760192871094</c:v>
                </c:pt>
                <c:pt idx="655">
                  <c:v>586.72698974609375</c:v>
                </c:pt>
                <c:pt idx="656">
                  <c:v>835.13330078125</c:v>
                </c:pt>
                <c:pt idx="657">
                  <c:v>1031.7664794921875</c:v>
                </c:pt>
                <c:pt idx="658">
                  <c:v>899.93707275388977</c:v>
                </c:pt>
                <c:pt idx="659">
                  <c:v>331.974365234375</c:v>
                </c:pt>
                <c:pt idx="660">
                  <c:v>374.94882202148438</c:v>
                </c:pt>
                <c:pt idx="661">
                  <c:v>362.60916137695313</c:v>
                </c:pt>
                <c:pt idx="662">
                  <c:v>244.22586059570313</c:v>
                </c:pt>
                <c:pt idx="663">
                  <c:v>125.7025146484375</c:v>
                </c:pt>
                <c:pt idx="664">
                  <c:v>20.053216934204102</c:v>
                </c:pt>
                <c:pt idx="665">
                  <c:v>20.107677459716797</c:v>
                </c:pt>
                <c:pt idx="666">
                  <c:v>335.56350708007813</c:v>
                </c:pt>
                <c:pt idx="667">
                  <c:v>742.1982421875</c:v>
                </c:pt>
                <c:pt idx="668">
                  <c:v>886.80584716796875</c:v>
                </c:pt>
                <c:pt idx="669">
                  <c:v>971.60296630859375</c:v>
                </c:pt>
                <c:pt idx="670">
                  <c:v>687.861083984375</c:v>
                </c:pt>
                <c:pt idx="671">
                  <c:v>279.77059936523438</c:v>
                </c:pt>
                <c:pt idx="672">
                  <c:v>381.74322509765625</c:v>
                </c:pt>
                <c:pt idx="673">
                  <c:v>357.3189697265625</c:v>
                </c:pt>
                <c:pt idx="674">
                  <c:v>215.19160461425781</c:v>
                </c:pt>
                <c:pt idx="675">
                  <c:v>125.7025146484375</c:v>
                </c:pt>
                <c:pt idx="676">
                  <c:v>19.69743537902832</c:v>
                </c:pt>
                <c:pt idx="677">
                  <c:v>20.107677459716797</c:v>
                </c:pt>
                <c:pt idx="678">
                  <c:v>168.6964111328125</c:v>
                </c:pt>
                <c:pt idx="679">
                  <c:v>371.09912109375</c:v>
                </c:pt>
                <c:pt idx="680">
                  <c:v>443.40292358398438</c:v>
                </c:pt>
                <c:pt idx="681">
                  <c:v>485.80148315429688</c:v>
                </c:pt>
                <c:pt idx="682">
                  <c:v>343.9305419921875</c:v>
                </c:pt>
                <c:pt idx="683">
                  <c:v>139.88528442382813</c:v>
                </c:pt>
                <c:pt idx="684">
                  <c:v>194.78804016113276</c:v>
                </c:pt>
                <c:pt idx="685">
                  <c:v>212.53363037109375</c:v>
                </c:pt>
                <c:pt idx="686">
                  <c:v>182.30291748046875</c:v>
                </c:pt>
                <c:pt idx="687">
                  <c:v>60.106708526611328</c:v>
                </c:pt>
                <c:pt idx="688">
                  <c:v>6.9136619567871094</c:v>
                </c:pt>
                <c:pt idx="689">
                  <c:v>7.4980721473693848</c:v>
                </c:pt>
                <c:pt idx="690">
                  <c:v>45.505760192871094</c:v>
                </c:pt>
                <c:pt idx="691">
                  <c:v>586.72698974609375</c:v>
                </c:pt>
                <c:pt idx="692">
                  <c:v>835.13330078125</c:v>
                </c:pt>
                <c:pt idx="693">
                  <c:v>1031.7664794921875</c:v>
                </c:pt>
                <c:pt idx="694">
                  <c:v>899.93707275390625</c:v>
                </c:pt>
                <c:pt idx="695">
                  <c:v>331.974365234375</c:v>
                </c:pt>
                <c:pt idx="696">
                  <c:v>374.94882202148438</c:v>
                </c:pt>
                <c:pt idx="697">
                  <c:v>362.60916137695313</c:v>
                </c:pt>
                <c:pt idx="698">
                  <c:v>244.22586059570313</c:v>
                </c:pt>
                <c:pt idx="699">
                  <c:v>125.7025146484375</c:v>
                </c:pt>
                <c:pt idx="700">
                  <c:v>19.69743537902832</c:v>
                </c:pt>
                <c:pt idx="701">
                  <c:v>20.107677459716797</c:v>
                </c:pt>
                <c:pt idx="702">
                  <c:v>335.56350708007813</c:v>
                </c:pt>
                <c:pt idx="703">
                  <c:v>742.1982421875</c:v>
                </c:pt>
                <c:pt idx="704">
                  <c:v>886.80584716796875</c:v>
                </c:pt>
                <c:pt idx="705">
                  <c:v>971.60296630859375</c:v>
                </c:pt>
                <c:pt idx="706">
                  <c:v>687.861083984375</c:v>
                </c:pt>
                <c:pt idx="707">
                  <c:v>279.77059936523438</c:v>
                </c:pt>
                <c:pt idx="708">
                  <c:v>381.74322509765625</c:v>
                </c:pt>
                <c:pt idx="709">
                  <c:v>357.3189697265625</c:v>
                </c:pt>
                <c:pt idx="710">
                  <c:v>215.19160461425781</c:v>
                </c:pt>
                <c:pt idx="711">
                  <c:v>60.106708526611328</c:v>
                </c:pt>
                <c:pt idx="712">
                  <c:v>6.8959345817565918</c:v>
                </c:pt>
                <c:pt idx="713">
                  <c:v>7.4980721473693848</c:v>
                </c:pt>
                <c:pt idx="714">
                  <c:v>45.505760192871094</c:v>
                </c:pt>
                <c:pt idx="715">
                  <c:v>586.72698974609375</c:v>
                </c:pt>
                <c:pt idx="716">
                  <c:v>835.13330078125</c:v>
                </c:pt>
                <c:pt idx="717">
                  <c:v>1031.7664794921875</c:v>
                </c:pt>
                <c:pt idx="718">
                  <c:v>899.93707275390625</c:v>
                </c:pt>
                <c:pt idx="719">
                  <c:v>331.974365234375</c:v>
                </c:pt>
                <c:pt idx="720">
                  <c:v>374.94882202148438</c:v>
                </c:pt>
                <c:pt idx="721">
                  <c:v>362.60916137695313</c:v>
                </c:pt>
                <c:pt idx="722">
                  <c:v>244.22586059570313</c:v>
                </c:pt>
                <c:pt idx="723">
                  <c:v>125.7025146484375</c:v>
                </c:pt>
                <c:pt idx="724">
                  <c:v>19.69743537902832</c:v>
                </c:pt>
                <c:pt idx="725">
                  <c:v>20.107677459716797</c:v>
                </c:pt>
                <c:pt idx="726">
                  <c:v>335.56350708007813</c:v>
                </c:pt>
                <c:pt idx="727">
                  <c:v>742.1982421875</c:v>
                </c:pt>
                <c:pt idx="728">
                  <c:v>886.80584716796875</c:v>
                </c:pt>
                <c:pt idx="729">
                  <c:v>971.60296630859375</c:v>
                </c:pt>
                <c:pt idx="730">
                  <c:v>687.861083984375</c:v>
                </c:pt>
                <c:pt idx="731">
                  <c:v>279.77059936523438</c:v>
                </c:pt>
                <c:pt idx="732">
                  <c:v>381.74322509765625</c:v>
                </c:pt>
                <c:pt idx="733">
                  <c:v>357.3189697265625</c:v>
                </c:pt>
                <c:pt idx="734">
                  <c:v>215.19160461425781</c:v>
                </c:pt>
                <c:pt idx="735">
                  <c:v>60.106708526611328</c:v>
                </c:pt>
                <c:pt idx="736">
                  <c:v>6.9136619567871094</c:v>
                </c:pt>
                <c:pt idx="737">
                  <c:v>7.4980721473693848</c:v>
                </c:pt>
                <c:pt idx="738">
                  <c:v>45.505760192871094</c:v>
                </c:pt>
                <c:pt idx="739">
                  <c:v>586.72698974609375</c:v>
                </c:pt>
                <c:pt idx="740">
                  <c:v>835.13330078125</c:v>
                </c:pt>
                <c:pt idx="741">
                  <c:v>1031.7664794921875</c:v>
                </c:pt>
                <c:pt idx="742">
                  <c:v>899.93707275390625</c:v>
                </c:pt>
                <c:pt idx="743">
                  <c:v>331.974365234375</c:v>
                </c:pt>
                <c:pt idx="744">
                  <c:v>374.94882202148438</c:v>
                </c:pt>
                <c:pt idx="745">
                  <c:v>362.60916137695313</c:v>
                </c:pt>
                <c:pt idx="746">
                  <c:v>244.22586059570313</c:v>
                </c:pt>
                <c:pt idx="747">
                  <c:v>60.106708526611328</c:v>
                </c:pt>
                <c:pt idx="748">
                  <c:v>6.9136619567871094</c:v>
                </c:pt>
                <c:pt idx="749">
                  <c:v>7.4980721473693848</c:v>
                </c:pt>
                <c:pt idx="750">
                  <c:v>45.505760192871094</c:v>
                </c:pt>
                <c:pt idx="751">
                  <c:v>586.72698974609375</c:v>
                </c:pt>
                <c:pt idx="752">
                  <c:v>835.13330078125</c:v>
                </c:pt>
                <c:pt idx="753">
                  <c:v>1031.7664794921875</c:v>
                </c:pt>
                <c:pt idx="754">
                  <c:v>899.93707275390625</c:v>
                </c:pt>
                <c:pt idx="755">
                  <c:v>331.974365234375</c:v>
                </c:pt>
                <c:pt idx="756">
                  <c:v>374.94882202148438</c:v>
                </c:pt>
                <c:pt idx="757">
                  <c:v>362.60916137695313</c:v>
                </c:pt>
                <c:pt idx="758">
                  <c:v>244.22586059570313</c:v>
                </c:pt>
                <c:pt idx="759">
                  <c:v>60.106708526611328</c:v>
                </c:pt>
                <c:pt idx="760">
                  <c:v>6.8959345817565918</c:v>
                </c:pt>
                <c:pt idx="761">
                  <c:v>7.4980721473693848</c:v>
                </c:pt>
                <c:pt idx="762">
                  <c:v>45.505760192871094</c:v>
                </c:pt>
                <c:pt idx="763">
                  <c:v>586.72698974609375</c:v>
                </c:pt>
                <c:pt idx="764">
                  <c:v>835.13330078125</c:v>
                </c:pt>
                <c:pt idx="765">
                  <c:v>1031.7664794921875</c:v>
                </c:pt>
                <c:pt idx="766">
                  <c:v>899.93707275390625</c:v>
                </c:pt>
                <c:pt idx="767">
                  <c:v>331.974365234375</c:v>
                </c:pt>
                <c:pt idx="768">
                  <c:v>374.94882202148438</c:v>
                </c:pt>
                <c:pt idx="769">
                  <c:v>362.60916137695313</c:v>
                </c:pt>
                <c:pt idx="770">
                  <c:v>244.22586059570313</c:v>
                </c:pt>
                <c:pt idx="771">
                  <c:v>125.7025146484375</c:v>
                </c:pt>
                <c:pt idx="772">
                  <c:v>19.69743537902832</c:v>
                </c:pt>
                <c:pt idx="773">
                  <c:v>20.107677459716797</c:v>
                </c:pt>
                <c:pt idx="774">
                  <c:v>335.56350708007813</c:v>
                </c:pt>
                <c:pt idx="775">
                  <c:v>742.1982421875</c:v>
                </c:pt>
                <c:pt idx="776">
                  <c:v>886.80584716796875</c:v>
                </c:pt>
                <c:pt idx="777">
                  <c:v>971.60296630859375</c:v>
                </c:pt>
                <c:pt idx="778">
                  <c:v>687.861083984375</c:v>
                </c:pt>
                <c:pt idx="779">
                  <c:v>279.77059936523438</c:v>
                </c:pt>
                <c:pt idx="780">
                  <c:v>381.74322509765625</c:v>
                </c:pt>
                <c:pt idx="781">
                  <c:v>357.3189697265625</c:v>
                </c:pt>
                <c:pt idx="782">
                  <c:v>215.19160461425781</c:v>
                </c:pt>
                <c:pt idx="783">
                  <c:v>60.106708526611328</c:v>
                </c:pt>
                <c:pt idx="784">
                  <c:v>6.9136619567871094</c:v>
                </c:pt>
                <c:pt idx="785">
                  <c:v>7.4980721473693848</c:v>
                </c:pt>
                <c:pt idx="786">
                  <c:v>45.505760192871094</c:v>
                </c:pt>
                <c:pt idx="787">
                  <c:v>586.72698974609375</c:v>
                </c:pt>
                <c:pt idx="788">
                  <c:v>835.13330078125</c:v>
                </c:pt>
                <c:pt idx="789">
                  <c:v>1031.7664794921875</c:v>
                </c:pt>
                <c:pt idx="790">
                  <c:v>899.93707275390625</c:v>
                </c:pt>
                <c:pt idx="791">
                  <c:v>331.974365234375</c:v>
                </c:pt>
                <c:pt idx="792">
                  <c:v>374.94882202148438</c:v>
                </c:pt>
                <c:pt idx="793">
                  <c:v>362.60916137695313</c:v>
                </c:pt>
                <c:pt idx="794">
                  <c:v>244.22586059570313</c:v>
                </c:pt>
                <c:pt idx="795">
                  <c:v>125.7025146484375</c:v>
                </c:pt>
                <c:pt idx="796">
                  <c:v>19.69743537902832</c:v>
                </c:pt>
                <c:pt idx="797">
                  <c:v>20.107677459716797</c:v>
                </c:pt>
                <c:pt idx="798">
                  <c:v>335.56350708007813</c:v>
                </c:pt>
                <c:pt idx="799">
                  <c:v>742.1982421875</c:v>
                </c:pt>
                <c:pt idx="800">
                  <c:v>886.80584716796875</c:v>
                </c:pt>
                <c:pt idx="801">
                  <c:v>971.60296630859375</c:v>
                </c:pt>
                <c:pt idx="802">
                  <c:v>687.861083984375</c:v>
                </c:pt>
                <c:pt idx="803">
                  <c:v>279.77059936523438</c:v>
                </c:pt>
                <c:pt idx="804">
                  <c:v>381.74322509765625</c:v>
                </c:pt>
                <c:pt idx="805">
                  <c:v>357.3189697265625</c:v>
                </c:pt>
                <c:pt idx="806">
                  <c:v>215.19160461425781</c:v>
                </c:pt>
                <c:pt idx="807">
                  <c:v>125.7025146484375</c:v>
                </c:pt>
                <c:pt idx="808">
                  <c:v>20.053216934204102</c:v>
                </c:pt>
                <c:pt idx="809">
                  <c:v>20.107677459716797</c:v>
                </c:pt>
                <c:pt idx="810">
                  <c:v>318.75628662109375</c:v>
                </c:pt>
                <c:pt idx="811">
                  <c:v>690.5509033203125</c:v>
                </c:pt>
                <c:pt idx="812">
                  <c:v>838.43023681640625</c:v>
                </c:pt>
                <c:pt idx="813">
                  <c:v>918.6016845703125</c:v>
                </c:pt>
                <c:pt idx="814">
                  <c:v>650.3380126953125</c:v>
                </c:pt>
                <c:pt idx="815">
                  <c:v>264.50900268554688</c:v>
                </c:pt>
                <c:pt idx="816">
                  <c:v>360.91900634765625</c:v>
                </c:pt>
                <c:pt idx="817">
                  <c:v>341.38705444335938</c:v>
                </c:pt>
                <c:pt idx="818">
                  <c:v>205.48211669921875</c:v>
                </c:pt>
                <c:pt idx="819">
                  <c:v>122.78239440917969</c:v>
                </c:pt>
                <c:pt idx="820">
                  <c:v>19.69743537902832</c:v>
                </c:pt>
                <c:pt idx="821">
                  <c:v>20.107677459716797</c:v>
                </c:pt>
                <c:pt idx="822">
                  <c:v>335.56350708007813</c:v>
                </c:pt>
                <c:pt idx="823">
                  <c:v>742.1982421875</c:v>
                </c:pt>
                <c:pt idx="824">
                  <c:v>886.80584716796875</c:v>
                </c:pt>
                <c:pt idx="825">
                  <c:v>971.60296630859375</c:v>
                </c:pt>
                <c:pt idx="826">
                  <c:v>687.861083984375</c:v>
                </c:pt>
                <c:pt idx="827">
                  <c:v>279.77059936523438</c:v>
                </c:pt>
                <c:pt idx="828">
                  <c:v>381.74322509765625</c:v>
                </c:pt>
                <c:pt idx="829">
                  <c:v>357.3189697265625</c:v>
                </c:pt>
                <c:pt idx="830">
                  <c:v>215.19160461425167</c:v>
                </c:pt>
                <c:pt idx="831">
                  <c:v>125.7025146484375</c:v>
                </c:pt>
                <c:pt idx="832">
                  <c:v>19.69743537902832</c:v>
                </c:pt>
                <c:pt idx="833">
                  <c:v>20.107677459716797</c:v>
                </c:pt>
                <c:pt idx="834">
                  <c:v>335.56350708007813</c:v>
                </c:pt>
                <c:pt idx="835">
                  <c:v>742.1982421875</c:v>
                </c:pt>
                <c:pt idx="836">
                  <c:v>886.80584716796875</c:v>
                </c:pt>
                <c:pt idx="837">
                  <c:v>971.60296630859375</c:v>
                </c:pt>
                <c:pt idx="838">
                  <c:v>687.861083984375</c:v>
                </c:pt>
                <c:pt idx="839">
                  <c:v>279.77059936523438</c:v>
                </c:pt>
                <c:pt idx="840">
                  <c:v>381.74322509765625</c:v>
                </c:pt>
                <c:pt idx="841">
                  <c:v>160.1052377658109</c:v>
                </c:pt>
                <c:pt idx="842">
                  <c:v>0</c:v>
                </c:pt>
                <c:pt idx="843">
                  <c:v>125.7025146484375</c:v>
                </c:pt>
                <c:pt idx="844">
                  <c:v>19.69743537902832</c:v>
                </c:pt>
                <c:pt idx="845">
                  <c:v>20.107677459716797</c:v>
                </c:pt>
                <c:pt idx="846">
                  <c:v>335.56350708007813</c:v>
                </c:pt>
                <c:pt idx="847">
                  <c:v>742.1982421875</c:v>
                </c:pt>
                <c:pt idx="848">
                  <c:v>886.80584716796875</c:v>
                </c:pt>
                <c:pt idx="849">
                  <c:v>971.60296630859375</c:v>
                </c:pt>
                <c:pt idx="850">
                  <c:v>687.861083984375</c:v>
                </c:pt>
                <c:pt idx="851">
                  <c:v>279.77059936523438</c:v>
                </c:pt>
                <c:pt idx="852">
                  <c:v>381.74322509765625</c:v>
                </c:pt>
                <c:pt idx="853">
                  <c:v>357.3189697265625</c:v>
                </c:pt>
                <c:pt idx="854">
                  <c:v>215.19160461425781</c:v>
                </c:pt>
                <c:pt idx="855">
                  <c:v>125.7025146484375</c:v>
                </c:pt>
                <c:pt idx="856">
                  <c:v>20.053216934204102</c:v>
                </c:pt>
                <c:pt idx="857">
                  <c:v>20.107677459716797</c:v>
                </c:pt>
                <c:pt idx="858">
                  <c:v>335.56350708007813</c:v>
                </c:pt>
                <c:pt idx="859">
                  <c:v>742.1982421875</c:v>
                </c:pt>
                <c:pt idx="860">
                  <c:v>886.80584716796875</c:v>
                </c:pt>
                <c:pt idx="861">
                  <c:v>971.60296630859375</c:v>
                </c:pt>
                <c:pt idx="862">
                  <c:v>687.861083984375</c:v>
                </c:pt>
                <c:pt idx="863">
                  <c:v>279.77059936523438</c:v>
                </c:pt>
                <c:pt idx="864">
                  <c:v>381.74322509765625</c:v>
                </c:pt>
                <c:pt idx="865">
                  <c:v>357.3189697265625</c:v>
                </c:pt>
                <c:pt idx="866">
                  <c:v>215.19160461425781</c:v>
                </c:pt>
                <c:pt idx="867">
                  <c:v>60.106708526611328</c:v>
                </c:pt>
                <c:pt idx="868">
                  <c:v>6.9136619567871094</c:v>
                </c:pt>
                <c:pt idx="869">
                  <c:v>7.4980721473693848</c:v>
                </c:pt>
                <c:pt idx="870">
                  <c:v>45.505760192871094</c:v>
                </c:pt>
                <c:pt idx="871">
                  <c:v>586.72698974609375</c:v>
                </c:pt>
                <c:pt idx="872">
                  <c:v>835.13330078125</c:v>
                </c:pt>
                <c:pt idx="873">
                  <c:v>1031.7664794921875</c:v>
                </c:pt>
                <c:pt idx="874">
                  <c:v>899.93707275390625</c:v>
                </c:pt>
                <c:pt idx="875">
                  <c:v>331.974365234375</c:v>
                </c:pt>
                <c:pt idx="876">
                  <c:v>374.94882202148438</c:v>
                </c:pt>
                <c:pt idx="877">
                  <c:v>362.60916137695313</c:v>
                </c:pt>
                <c:pt idx="878">
                  <c:v>244.22586059570313</c:v>
                </c:pt>
                <c:pt idx="879">
                  <c:v>125.7025146484375</c:v>
                </c:pt>
                <c:pt idx="880">
                  <c:v>19.69743537902832</c:v>
                </c:pt>
                <c:pt idx="881">
                  <c:v>20.107677459716797</c:v>
                </c:pt>
                <c:pt idx="882">
                  <c:v>335.56350708007813</c:v>
                </c:pt>
                <c:pt idx="883">
                  <c:v>742.1982421875</c:v>
                </c:pt>
                <c:pt idx="884">
                  <c:v>886.80584716796875</c:v>
                </c:pt>
                <c:pt idx="885">
                  <c:v>971.60296630859375</c:v>
                </c:pt>
                <c:pt idx="886">
                  <c:v>687.861083984375</c:v>
                </c:pt>
                <c:pt idx="887">
                  <c:v>279.77059936523438</c:v>
                </c:pt>
                <c:pt idx="888">
                  <c:v>381.74322509765625</c:v>
                </c:pt>
                <c:pt idx="889">
                  <c:v>357.3189697265625</c:v>
                </c:pt>
                <c:pt idx="890">
                  <c:v>215.19160461425781</c:v>
                </c:pt>
                <c:pt idx="891">
                  <c:v>60.106708526611328</c:v>
                </c:pt>
                <c:pt idx="892">
                  <c:v>6.9136619567871094</c:v>
                </c:pt>
                <c:pt idx="893">
                  <c:v>7.4980721473693848</c:v>
                </c:pt>
                <c:pt idx="894">
                  <c:v>45.505760192871094</c:v>
                </c:pt>
                <c:pt idx="895">
                  <c:v>586.72698974609375</c:v>
                </c:pt>
                <c:pt idx="896">
                  <c:v>835.13330078125</c:v>
                </c:pt>
                <c:pt idx="897">
                  <c:v>1031.7664794921875</c:v>
                </c:pt>
                <c:pt idx="898">
                  <c:v>899.93707275390625</c:v>
                </c:pt>
                <c:pt idx="899">
                  <c:v>331.974365234375</c:v>
                </c:pt>
                <c:pt idx="900">
                  <c:v>374.94882202148438</c:v>
                </c:pt>
                <c:pt idx="901">
                  <c:v>362.60916137695313</c:v>
                </c:pt>
                <c:pt idx="902">
                  <c:v>244.22586059570313</c:v>
                </c:pt>
                <c:pt idx="903">
                  <c:v>60.106708526611328</c:v>
                </c:pt>
                <c:pt idx="904">
                  <c:v>6.8959345817565918</c:v>
                </c:pt>
                <c:pt idx="905">
                  <c:v>7.4980721473693848</c:v>
                </c:pt>
                <c:pt idx="906">
                  <c:v>45.505760192871094</c:v>
                </c:pt>
                <c:pt idx="907">
                  <c:v>586.72698974609375</c:v>
                </c:pt>
                <c:pt idx="908">
                  <c:v>835.13330078125</c:v>
                </c:pt>
                <c:pt idx="909">
                  <c:v>1031.7664794921875</c:v>
                </c:pt>
                <c:pt idx="910">
                  <c:v>899.93707275390625</c:v>
                </c:pt>
                <c:pt idx="911">
                  <c:v>331.974365234375</c:v>
                </c:pt>
                <c:pt idx="912">
                  <c:v>374.94882202148438</c:v>
                </c:pt>
                <c:pt idx="913">
                  <c:v>362.60916137695313</c:v>
                </c:pt>
                <c:pt idx="914">
                  <c:v>244.22586059570313</c:v>
                </c:pt>
                <c:pt idx="915">
                  <c:v>60.106708526611328</c:v>
                </c:pt>
                <c:pt idx="916">
                  <c:v>6.9136619567871094</c:v>
                </c:pt>
                <c:pt idx="917">
                  <c:v>7.4980721473693848</c:v>
                </c:pt>
                <c:pt idx="918">
                  <c:v>45.505760192871094</c:v>
                </c:pt>
                <c:pt idx="919">
                  <c:v>586.72698974609375</c:v>
                </c:pt>
                <c:pt idx="920">
                  <c:v>835.13330078125</c:v>
                </c:pt>
                <c:pt idx="921">
                  <c:v>1031.7664794921875</c:v>
                </c:pt>
                <c:pt idx="922">
                  <c:v>899.93707275390625</c:v>
                </c:pt>
                <c:pt idx="923">
                  <c:v>331.974365234375</c:v>
                </c:pt>
                <c:pt idx="924">
                  <c:v>374.94882202148438</c:v>
                </c:pt>
                <c:pt idx="925">
                  <c:v>362.60916137695313</c:v>
                </c:pt>
                <c:pt idx="926">
                  <c:v>244.22586059570313</c:v>
                </c:pt>
                <c:pt idx="927">
                  <c:v>60.106708526611328</c:v>
                </c:pt>
                <c:pt idx="928">
                  <c:v>6.9136619567871094</c:v>
                </c:pt>
                <c:pt idx="929">
                  <c:v>7.4980721473693848</c:v>
                </c:pt>
                <c:pt idx="930">
                  <c:v>45.505760192871094</c:v>
                </c:pt>
                <c:pt idx="931">
                  <c:v>586.72698974609375</c:v>
                </c:pt>
                <c:pt idx="932">
                  <c:v>835.13330078125</c:v>
                </c:pt>
                <c:pt idx="933">
                  <c:v>1031.7664794921875</c:v>
                </c:pt>
                <c:pt idx="934">
                  <c:v>899.93707275390625</c:v>
                </c:pt>
                <c:pt idx="935">
                  <c:v>331.974365234375</c:v>
                </c:pt>
                <c:pt idx="936">
                  <c:v>374.94882202148438</c:v>
                </c:pt>
                <c:pt idx="937">
                  <c:v>362.60916137695313</c:v>
                </c:pt>
                <c:pt idx="938">
                  <c:v>244.22586059570313</c:v>
                </c:pt>
                <c:pt idx="939">
                  <c:v>60.106708526611328</c:v>
                </c:pt>
                <c:pt idx="940">
                  <c:v>6.9136619567871094</c:v>
                </c:pt>
                <c:pt idx="941">
                  <c:v>7.4980721473693848</c:v>
                </c:pt>
                <c:pt idx="942">
                  <c:v>45.505760192871094</c:v>
                </c:pt>
                <c:pt idx="943">
                  <c:v>586.72698974609375</c:v>
                </c:pt>
                <c:pt idx="944">
                  <c:v>835.13330078125</c:v>
                </c:pt>
                <c:pt idx="945">
                  <c:v>1031.7664794921875</c:v>
                </c:pt>
                <c:pt idx="946">
                  <c:v>899.93707275390625</c:v>
                </c:pt>
                <c:pt idx="947">
                  <c:v>331.974365234375</c:v>
                </c:pt>
                <c:pt idx="948">
                  <c:v>374.94882202148438</c:v>
                </c:pt>
                <c:pt idx="949">
                  <c:v>316.90445093656615</c:v>
                </c:pt>
                <c:pt idx="950">
                  <c:v>244.22586059570313</c:v>
                </c:pt>
                <c:pt idx="951">
                  <c:v>60.106708526611328</c:v>
                </c:pt>
                <c:pt idx="952">
                  <c:v>6.8959345817565918</c:v>
                </c:pt>
                <c:pt idx="953">
                  <c:v>7.4980721473693848</c:v>
                </c:pt>
                <c:pt idx="954">
                  <c:v>45.505760192871094</c:v>
                </c:pt>
                <c:pt idx="955">
                  <c:v>586.72698974609375</c:v>
                </c:pt>
                <c:pt idx="956">
                  <c:v>835.13330078125</c:v>
                </c:pt>
                <c:pt idx="957">
                  <c:v>1031.7664794921875</c:v>
                </c:pt>
                <c:pt idx="958">
                  <c:v>899.93707275390625</c:v>
                </c:pt>
                <c:pt idx="959">
                  <c:v>331.974365234375</c:v>
                </c:pt>
                <c:pt idx="960">
                  <c:v>374.94882202148438</c:v>
                </c:pt>
                <c:pt idx="961">
                  <c:v>362.60916137695313</c:v>
                </c:pt>
                <c:pt idx="962">
                  <c:v>244.22586059570313</c:v>
                </c:pt>
                <c:pt idx="963">
                  <c:v>125.7025146484375</c:v>
                </c:pt>
                <c:pt idx="964">
                  <c:v>19.69743537902832</c:v>
                </c:pt>
                <c:pt idx="965">
                  <c:v>20.107677459716797</c:v>
                </c:pt>
                <c:pt idx="966">
                  <c:v>335.56350708007813</c:v>
                </c:pt>
                <c:pt idx="967">
                  <c:v>742.1982421875</c:v>
                </c:pt>
                <c:pt idx="968">
                  <c:v>886.80584716796875</c:v>
                </c:pt>
                <c:pt idx="969">
                  <c:v>971.60296630859375</c:v>
                </c:pt>
                <c:pt idx="970">
                  <c:v>687.861083984375</c:v>
                </c:pt>
                <c:pt idx="971">
                  <c:v>279.77059936523438</c:v>
                </c:pt>
                <c:pt idx="972">
                  <c:v>381.74322509765625</c:v>
                </c:pt>
                <c:pt idx="973">
                  <c:v>357.3189697265625</c:v>
                </c:pt>
                <c:pt idx="974">
                  <c:v>215.19160461425781</c:v>
                </c:pt>
                <c:pt idx="975">
                  <c:v>125.7025146484375</c:v>
                </c:pt>
                <c:pt idx="976">
                  <c:v>19.69743537902832</c:v>
                </c:pt>
                <c:pt idx="977">
                  <c:v>20.107677459716797</c:v>
                </c:pt>
                <c:pt idx="978">
                  <c:v>335.56350708007813</c:v>
                </c:pt>
                <c:pt idx="979">
                  <c:v>742.1982421875</c:v>
                </c:pt>
                <c:pt idx="980">
                  <c:v>886.80584716796875</c:v>
                </c:pt>
                <c:pt idx="981">
                  <c:v>971.60296630859375</c:v>
                </c:pt>
                <c:pt idx="982">
                  <c:v>687.861083984375</c:v>
                </c:pt>
                <c:pt idx="983">
                  <c:v>279.77059936523438</c:v>
                </c:pt>
                <c:pt idx="984">
                  <c:v>381.74322509765625</c:v>
                </c:pt>
                <c:pt idx="985">
                  <c:v>357.3189697265625</c:v>
                </c:pt>
                <c:pt idx="986">
                  <c:v>215.19160461425781</c:v>
                </c:pt>
                <c:pt idx="987">
                  <c:v>60.106708526611328</c:v>
                </c:pt>
                <c:pt idx="988">
                  <c:v>6.9136619567871094</c:v>
                </c:pt>
                <c:pt idx="989">
                  <c:v>7.4980721473693848</c:v>
                </c:pt>
                <c:pt idx="990">
                  <c:v>45.505760192871094</c:v>
                </c:pt>
                <c:pt idx="991">
                  <c:v>586.72698974609375</c:v>
                </c:pt>
                <c:pt idx="992">
                  <c:v>835.13330078125</c:v>
                </c:pt>
                <c:pt idx="993">
                  <c:v>1031.7664794921875</c:v>
                </c:pt>
                <c:pt idx="994">
                  <c:v>899.93707275390625</c:v>
                </c:pt>
                <c:pt idx="995">
                  <c:v>331.974365234375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D-45BF-9AF5-2535BADF1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DEMAND_D_DAGUER_NP!$I$2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DEMAND_D_DAGUER_NP!$H$3:$H$14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DEMAND_D_DAGUER_NP!$I$3:$I$14</c:f>
              <c:numCache>
                <c:formatCode>0.00</c:formatCode>
                <c:ptCount val="12"/>
                <c:pt idx="0">
                  <c:v>86.694236210414346</c:v>
                </c:pt>
                <c:pt idx="1">
                  <c:v>11.951256763367425</c:v>
                </c:pt>
                <c:pt idx="2">
                  <c:v>12.698034153638746</c:v>
                </c:pt>
                <c:pt idx="3">
                  <c:v>164.17793764386857</c:v>
                </c:pt>
                <c:pt idx="4">
                  <c:v>628.42732420421783</c:v>
                </c:pt>
                <c:pt idx="5">
                  <c:v>824.08958980015348</c:v>
                </c:pt>
                <c:pt idx="6">
                  <c:v>966.24704233805335</c:v>
                </c:pt>
                <c:pt idx="7">
                  <c:v>776.482595171247</c:v>
                </c:pt>
                <c:pt idx="8">
                  <c:v>297.52257701328824</c:v>
                </c:pt>
                <c:pt idx="9">
                  <c:v>363.74201474870955</c:v>
                </c:pt>
                <c:pt idx="10">
                  <c:v>335.5054646396452</c:v>
                </c:pt>
                <c:pt idx="11">
                  <c:v>202.05869620186934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71-4375-8040-87D6103D1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DEMAND_C217B!$E$2</c:f>
              <c:strCache>
                <c:ptCount val="1"/>
                <c:pt idx="0">
                  <c:v>C217B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DEMAND_C217B!$B$8:$B$1015</c:f>
              <c:numCache>
                <c:formatCode>ddmmmyyyy</c:formatCode>
                <c:ptCount val="1008"/>
                <c:pt idx="0">
                  <c:v>7610</c:v>
                </c:pt>
                <c:pt idx="1">
                  <c:v>7640</c:v>
                </c:pt>
                <c:pt idx="2">
                  <c:v>7671</c:v>
                </c:pt>
                <c:pt idx="3">
                  <c:v>7702</c:v>
                </c:pt>
                <c:pt idx="4">
                  <c:v>7730</c:v>
                </c:pt>
                <c:pt idx="5">
                  <c:v>7761</c:v>
                </c:pt>
                <c:pt idx="6">
                  <c:v>7791</c:v>
                </c:pt>
                <c:pt idx="7">
                  <c:v>7822</c:v>
                </c:pt>
                <c:pt idx="8">
                  <c:v>7852</c:v>
                </c:pt>
                <c:pt idx="9">
                  <c:v>7883</c:v>
                </c:pt>
                <c:pt idx="10">
                  <c:v>7914</c:v>
                </c:pt>
                <c:pt idx="11">
                  <c:v>7944</c:v>
                </c:pt>
                <c:pt idx="12">
                  <c:v>7975</c:v>
                </c:pt>
                <c:pt idx="13">
                  <c:v>8005</c:v>
                </c:pt>
                <c:pt idx="14">
                  <c:v>8036</c:v>
                </c:pt>
                <c:pt idx="15">
                  <c:v>8067</c:v>
                </c:pt>
                <c:pt idx="16">
                  <c:v>8095</c:v>
                </c:pt>
                <c:pt idx="17">
                  <c:v>8126</c:v>
                </c:pt>
                <c:pt idx="18">
                  <c:v>8156</c:v>
                </c:pt>
                <c:pt idx="19">
                  <c:v>8187</c:v>
                </c:pt>
                <c:pt idx="20">
                  <c:v>8217</c:v>
                </c:pt>
                <c:pt idx="21">
                  <c:v>8248</c:v>
                </c:pt>
                <c:pt idx="22">
                  <c:v>8279</c:v>
                </c:pt>
                <c:pt idx="23">
                  <c:v>8309</c:v>
                </c:pt>
                <c:pt idx="24">
                  <c:v>8340</c:v>
                </c:pt>
                <c:pt idx="25">
                  <c:v>8370</c:v>
                </c:pt>
                <c:pt idx="26">
                  <c:v>8401</c:v>
                </c:pt>
                <c:pt idx="27">
                  <c:v>8432</c:v>
                </c:pt>
                <c:pt idx="28">
                  <c:v>8460</c:v>
                </c:pt>
                <c:pt idx="29">
                  <c:v>8491</c:v>
                </c:pt>
                <c:pt idx="30">
                  <c:v>8521</c:v>
                </c:pt>
                <c:pt idx="31">
                  <c:v>8552</c:v>
                </c:pt>
                <c:pt idx="32">
                  <c:v>8582</c:v>
                </c:pt>
                <c:pt idx="33">
                  <c:v>8613</c:v>
                </c:pt>
                <c:pt idx="34">
                  <c:v>8644</c:v>
                </c:pt>
                <c:pt idx="35">
                  <c:v>8674</c:v>
                </c:pt>
                <c:pt idx="36">
                  <c:v>8705</c:v>
                </c:pt>
                <c:pt idx="37">
                  <c:v>8735</c:v>
                </c:pt>
                <c:pt idx="38">
                  <c:v>8766</c:v>
                </c:pt>
                <c:pt idx="39">
                  <c:v>8797</c:v>
                </c:pt>
                <c:pt idx="40">
                  <c:v>8826</c:v>
                </c:pt>
                <c:pt idx="41">
                  <c:v>8857</c:v>
                </c:pt>
                <c:pt idx="42">
                  <c:v>8887</c:v>
                </c:pt>
                <c:pt idx="43">
                  <c:v>8918</c:v>
                </c:pt>
                <c:pt idx="44">
                  <c:v>8948</c:v>
                </c:pt>
                <c:pt idx="45">
                  <c:v>8979</c:v>
                </c:pt>
                <c:pt idx="46">
                  <c:v>9010</c:v>
                </c:pt>
                <c:pt idx="47">
                  <c:v>9040</c:v>
                </c:pt>
                <c:pt idx="48">
                  <c:v>9071</c:v>
                </c:pt>
                <c:pt idx="49">
                  <c:v>9101</c:v>
                </c:pt>
                <c:pt idx="50">
                  <c:v>9132</c:v>
                </c:pt>
                <c:pt idx="51">
                  <c:v>9163</c:v>
                </c:pt>
                <c:pt idx="52">
                  <c:v>9191</c:v>
                </c:pt>
                <c:pt idx="53">
                  <c:v>9222</c:v>
                </c:pt>
                <c:pt idx="54">
                  <c:v>9252</c:v>
                </c:pt>
                <c:pt idx="55">
                  <c:v>9283</c:v>
                </c:pt>
                <c:pt idx="56">
                  <c:v>9313</c:v>
                </c:pt>
                <c:pt idx="57">
                  <c:v>9344</c:v>
                </c:pt>
                <c:pt idx="58">
                  <c:v>9375</c:v>
                </c:pt>
                <c:pt idx="59">
                  <c:v>9405</c:v>
                </c:pt>
                <c:pt idx="60">
                  <c:v>9436</c:v>
                </c:pt>
                <c:pt idx="61">
                  <c:v>9466</c:v>
                </c:pt>
                <c:pt idx="62">
                  <c:v>9497</c:v>
                </c:pt>
                <c:pt idx="63">
                  <c:v>9528</c:v>
                </c:pt>
                <c:pt idx="64">
                  <c:v>9556</c:v>
                </c:pt>
                <c:pt idx="65">
                  <c:v>9587</c:v>
                </c:pt>
                <c:pt idx="66">
                  <c:v>9617</c:v>
                </c:pt>
                <c:pt idx="67">
                  <c:v>9648</c:v>
                </c:pt>
                <c:pt idx="68">
                  <c:v>9678</c:v>
                </c:pt>
                <c:pt idx="69">
                  <c:v>9709</c:v>
                </c:pt>
                <c:pt idx="70">
                  <c:v>9740</c:v>
                </c:pt>
                <c:pt idx="71">
                  <c:v>9770</c:v>
                </c:pt>
                <c:pt idx="72">
                  <c:v>9801</c:v>
                </c:pt>
                <c:pt idx="73">
                  <c:v>9831</c:v>
                </c:pt>
                <c:pt idx="74">
                  <c:v>9862</c:v>
                </c:pt>
                <c:pt idx="75">
                  <c:v>9893</c:v>
                </c:pt>
                <c:pt idx="76">
                  <c:v>9921</c:v>
                </c:pt>
                <c:pt idx="77">
                  <c:v>9952</c:v>
                </c:pt>
                <c:pt idx="78">
                  <c:v>9982</c:v>
                </c:pt>
                <c:pt idx="79">
                  <c:v>10013</c:v>
                </c:pt>
                <c:pt idx="80">
                  <c:v>10043</c:v>
                </c:pt>
                <c:pt idx="81">
                  <c:v>10074</c:v>
                </c:pt>
                <c:pt idx="82">
                  <c:v>10105</c:v>
                </c:pt>
                <c:pt idx="83">
                  <c:v>10135</c:v>
                </c:pt>
                <c:pt idx="84">
                  <c:v>10166</c:v>
                </c:pt>
                <c:pt idx="85">
                  <c:v>10196</c:v>
                </c:pt>
                <c:pt idx="86">
                  <c:v>10227</c:v>
                </c:pt>
                <c:pt idx="87">
                  <c:v>10258</c:v>
                </c:pt>
                <c:pt idx="88">
                  <c:v>10287</c:v>
                </c:pt>
                <c:pt idx="89">
                  <c:v>10318</c:v>
                </c:pt>
                <c:pt idx="90">
                  <c:v>10348</c:v>
                </c:pt>
                <c:pt idx="91">
                  <c:v>10379</c:v>
                </c:pt>
                <c:pt idx="92">
                  <c:v>10409</c:v>
                </c:pt>
                <c:pt idx="93">
                  <c:v>10440</c:v>
                </c:pt>
                <c:pt idx="94">
                  <c:v>10471</c:v>
                </c:pt>
                <c:pt idx="95">
                  <c:v>10501</c:v>
                </c:pt>
                <c:pt idx="96">
                  <c:v>10532</c:v>
                </c:pt>
                <c:pt idx="97">
                  <c:v>10562</c:v>
                </c:pt>
                <c:pt idx="98">
                  <c:v>10593</c:v>
                </c:pt>
                <c:pt idx="99">
                  <c:v>10624</c:v>
                </c:pt>
                <c:pt idx="100">
                  <c:v>10652</c:v>
                </c:pt>
                <c:pt idx="101">
                  <c:v>10683</c:v>
                </c:pt>
                <c:pt idx="102">
                  <c:v>10713</c:v>
                </c:pt>
                <c:pt idx="103">
                  <c:v>10744</c:v>
                </c:pt>
                <c:pt idx="104">
                  <c:v>10774</c:v>
                </c:pt>
                <c:pt idx="105">
                  <c:v>10805</c:v>
                </c:pt>
                <c:pt idx="106">
                  <c:v>10836</c:v>
                </c:pt>
                <c:pt idx="107">
                  <c:v>10866</c:v>
                </c:pt>
                <c:pt idx="108">
                  <c:v>10897</c:v>
                </c:pt>
                <c:pt idx="109">
                  <c:v>10927</c:v>
                </c:pt>
                <c:pt idx="110">
                  <c:v>10958</c:v>
                </c:pt>
                <c:pt idx="111">
                  <c:v>10989</c:v>
                </c:pt>
                <c:pt idx="112">
                  <c:v>11017</c:v>
                </c:pt>
                <c:pt idx="113">
                  <c:v>11048</c:v>
                </c:pt>
                <c:pt idx="114">
                  <c:v>11078</c:v>
                </c:pt>
                <c:pt idx="115">
                  <c:v>11109</c:v>
                </c:pt>
                <c:pt idx="116">
                  <c:v>11139</c:v>
                </c:pt>
                <c:pt idx="117">
                  <c:v>11170</c:v>
                </c:pt>
                <c:pt idx="118">
                  <c:v>11201</c:v>
                </c:pt>
                <c:pt idx="119">
                  <c:v>11231</c:v>
                </c:pt>
                <c:pt idx="120">
                  <c:v>11262</c:v>
                </c:pt>
                <c:pt idx="121">
                  <c:v>11292</c:v>
                </c:pt>
                <c:pt idx="122">
                  <c:v>11323</c:v>
                </c:pt>
                <c:pt idx="123">
                  <c:v>11354</c:v>
                </c:pt>
                <c:pt idx="124">
                  <c:v>11382</c:v>
                </c:pt>
                <c:pt idx="125">
                  <c:v>11413</c:v>
                </c:pt>
                <c:pt idx="126">
                  <c:v>11443</c:v>
                </c:pt>
                <c:pt idx="127">
                  <c:v>11474</c:v>
                </c:pt>
                <c:pt idx="128">
                  <c:v>11504</c:v>
                </c:pt>
                <c:pt idx="129">
                  <c:v>11535</c:v>
                </c:pt>
                <c:pt idx="130">
                  <c:v>11566</c:v>
                </c:pt>
                <c:pt idx="131">
                  <c:v>11596</c:v>
                </c:pt>
                <c:pt idx="132">
                  <c:v>11627</c:v>
                </c:pt>
                <c:pt idx="133">
                  <c:v>11657</c:v>
                </c:pt>
                <c:pt idx="134">
                  <c:v>11688</c:v>
                </c:pt>
                <c:pt idx="135">
                  <c:v>11719</c:v>
                </c:pt>
                <c:pt idx="136">
                  <c:v>11748</c:v>
                </c:pt>
                <c:pt idx="137">
                  <c:v>11779</c:v>
                </c:pt>
                <c:pt idx="138">
                  <c:v>11809</c:v>
                </c:pt>
                <c:pt idx="139">
                  <c:v>11840</c:v>
                </c:pt>
                <c:pt idx="140">
                  <c:v>11870</c:v>
                </c:pt>
                <c:pt idx="141">
                  <c:v>11901</c:v>
                </c:pt>
                <c:pt idx="142">
                  <c:v>11932</c:v>
                </c:pt>
                <c:pt idx="143">
                  <c:v>11962</c:v>
                </c:pt>
                <c:pt idx="144">
                  <c:v>11993</c:v>
                </c:pt>
                <c:pt idx="145">
                  <c:v>12023</c:v>
                </c:pt>
                <c:pt idx="146">
                  <c:v>12054</c:v>
                </c:pt>
                <c:pt idx="147">
                  <c:v>12085</c:v>
                </c:pt>
                <c:pt idx="148">
                  <c:v>12113</c:v>
                </c:pt>
                <c:pt idx="149">
                  <c:v>12144</c:v>
                </c:pt>
                <c:pt idx="150">
                  <c:v>12174</c:v>
                </c:pt>
                <c:pt idx="151">
                  <c:v>12205</c:v>
                </c:pt>
                <c:pt idx="152">
                  <c:v>12235</c:v>
                </c:pt>
                <c:pt idx="153">
                  <c:v>12266</c:v>
                </c:pt>
                <c:pt idx="154">
                  <c:v>12297</c:v>
                </c:pt>
                <c:pt idx="155">
                  <c:v>12327</c:v>
                </c:pt>
                <c:pt idx="156">
                  <c:v>12358</c:v>
                </c:pt>
                <c:pt idx="157">
                  <c:v>12388</c:v>
                </c:pt>
                <c:pt idx="158">
                  <c:v>12419</c:v>
                </c:pt>
                <c:pt idx="159">
                  <c:v>12450</c:v>
                </c:pt>
                <c:pt idx="160">
                  <c:v>12478</c:v>
                </c:pt>
                <c:pt idx="161">
                  <c:v>12509</c:v>
                </c:pt>
                <c:pt idx="162">
                  <c:v>12539</c:v>
                </c:pt>
                <c:pt idx="163">
                  <c:v>12570</c:v>
                </c:pt>
                <c:pt idx="164">
                  <c:v>12600</c:v>
                </c:pt>
                <c:pt idx="165">
                  <c:v>12631</c:v>
                </c:pt>
                <c:pt idx="166">
                  <c:v>12662</c:v>
                </c:pt>
                <c:pt idx="167">
                  <c:v>12692</c:v>
                </c:pt>
                <c:pt idx="168">
                  <c:v>12723</c:v>
                </c:pt>
                <c:pt idx="169">
                  <c:v>12753</c:v>
                </c:pt>
                <c:pt idx="170">
                  <c:v>12784</c:v>
                </c:pt>
                <c:pt idx="171">
                  <c:v>12815</c:v>
                </c:pt>
                <c:pt idx="172">
                  <c:v>12843</c:v>
                </c:pt>
                <c:pt idx="173">
                  <c:v>12874</c:v>
                </c:pt>
                <c:pt idx="174">
                  <c:v>12904</c:v>
                </c:pt>
                <c:pt idx="175">
                  <c:v>12935</c:v>
                </c:pt>
                <c:pt idx="176">
                  <c:v>12965</c:v>
                </c:pt>
                <c:pt idx="177">
                  <c:v>12996</c:v>
                </c:pt>
                <c:pt idx="178">
                  <c:v>13027</c:v>
                </c:pt>
                <c:pt idx="179">
                  <c:v>13057</c:v>
                </c:pt>
                <c:pt idx="180">
                  <c:v>13088</c:v>
                </c:pt>
                <c:pt idx="181">
                  <c:v>13118</c:v>
                </c:pt>
                <c:pt idx="182">
                  <c:v>13149</c:v>
                </c:pt>
                <c:pt idx="183">
                  <c:v>13180</c:v>
                </c:pt>
                <c:pt idx="184">
                  <c:v>13209</c:v>
                </c:pt>
                <c:pt idx="185">
                  <c:v>13240</c:v>
                </c:pt>
                <c:pt idx="186">
                  <c:v>13270</c:v>
                </c:pt>
                <c:pt idx="187">
                  <c:v>13301</c:v>
                </c:pt>
                <c:pt idx="188">
                  <c:v>13331</c:v>
                </c:pt>
                <c:pt idx="189">
                  <c:v>13362</c:v>
                </c:pt>
                <c:pt idx="190">
                  <c:v>13393</c:v>
                </c:pt>
                <c:pt idx="191">
                  <c:v>13423</c:v>
                </c:pt>
                <c:pt idx="192">
                  <c:v>13454</c:v>
                </c:pt>
                <c:pt idx="193">
                  <c:v>13484</c:v>
                </c:pt>
                <c:pt idx="194">
                  <c:v>13515</c:v>
                </c:pt>
                <c:pt idx="195">
                  <c:v>13546</c:v>
                </c:pt>
                <c:pt idx="196">
                  <c:v>13574</c:v>
                </c:pt>
                <c:pt idx="197">
                  <c:v>13605</c:v>
                </c:pt>
                <c:pt idx="198">
                  <c:v>13635</c:v>
                </c:pt>
                <c:pt idx="199">
                  <c:v>13666</c:v>
                </c:pt>
                <c:pt idx="200">
                  <c:v>13696</c:v>
                </c:pt>
                <c:pt idx="201">
                  <c:v>13727</c:v>
                </c:pt>
                <c:pt idx="202">
                  <c:v>13758</c:v>
                </c:pt>
                <c:pt idx="203">
                  <c:v>13788</c:v>
                </c:pt>
                <c:pt idx="204">
                  <c:v>13819</c:v>
                </c:pt>
                <c:pt idx="205">
                  <c:v>13849</c:v>
                </c:pt>
                <c:pt idx="206">
                  <c:v>13880</c:v>
                </c:pt>
                <c:pt idx="207">
                  <c:v>13911</c:v>
                </c:pt>
                <c:pt idx="208">
                  <c:v>13939</c:v>
                </c:pt>
                <c:pt idx="209">
                  <c:v>13970</c:v>
                </c:pt>
                <c:pt idx="210">
                  <c:v>14000</c:v>
                </c:pt>
                <c:pt idx="211">
                  <c:v>14031</c:v>
                </c:pt>
                <c:pt idx="212">
                  <c:v>14061</c:v>
                </c:pt>
                <c:pt idx="213">
                  <c:v>14092</c:v>
                </c:pt>
                <c:pt idx="214">
                  <c:v>14123</c:v>
                </c:pt>
                <c:pt idx="215">
                  <c:v>14153</c:v>
                </c:pt>
                <c:pt idx="216">
                  <c:v>14184</c:v>
                </c:pt>
                <c:pt idx="217">
                  <c:v>14214</c:v>
                </c:pt>
                <c:pt idx="218">
                  <c:v>14245</c:v>
                </c:pt>
                <c:pt idx="219">
                  <c:v>14276</c:v>
                </c:pt>
                <c:pt idx="220">
                  <c:v>14304</c:v>
                </c:pt>
                <c:pt idx="221">
                  <c:v>14335</c:v>
                </c:pt>
                <c:pt idx="222">
                  <c:v>14365</c:v>
                </c:pt>
                <c:pt idx="223">
                  <c:v>14396</c:v>
                </c:pt>
                <c:pt idx="224">
                  <c:v>14426</c:v>
                </c:pt>
                <c:pt idx="225">
                  <c:v>14457</c:v>
                </c:pt>
                <c:pt idx="226">
                  <c:v>14488</c:v>
                </c:pt>
                <c:pt idx="227">
                  <c:v>14518</c:v>
                </c:pt>
                <c:pt idx="228">
                  <c:v>14549</c:v>
                </c:pt>
                <c:pt idx="229">
                  <c:v>14579</c:v>
                </c:pt>
                <c:pt idx="230">
                  <c:v>14610</c:v>
                </c:pt>
                <c:pt idx="231">
                  <c:v>14641</c:v>
                </c:pt>
                <c:pt idx="232">
                  <c:v>14670</c:v>
                </c:pt>
                <c:pt idx="233">
                  <c:v>14701</c:v>
                </c:pt>
                <c:pt idx="234">
                  <c:v>14731</c:v>
                </c:pt>
                <c:pt idx="235">
                  <c:v>14762</c:v>
                </c:pt>
                <c:pt idx="236">
                  <c:v>14792</c:v>
                </c:pt>
                <c:pt idx="237">
                  <c:v>14823</c:v>
                </c:pt>
                <c:pt idx="238">
                  <c:v>14854</c:v>
                </c:pt>
                <c:pt idx="239">
                  <c:v>14884</c:v>
                </c:pt>
                <c:pt idx="240">
                  <c:v>14915</c:v>
                </c:pt>
                <c:pt idx="241">
                  <c:v>14945</c:v>
                </c:pt>
                <c:pt idx="242">
                  <c:v>14976</c:v>
                </c:pt>
                <c:pt idx="243">
                  <c:v>15007</c:v>
                </c:pt>
                <c:pt idx="244">
                  <c:v>15035</c:v>
                </c:pt>
                <c:pt idx="245">
                  <c:v>15066</c:v>
                </c:pt>
                <c:pt idx="246">
                  <c:v>15096</c:v>
                </c:pt>
                <c:pt idx="247">
                  <c:v>15127</c:v>
                </c:pt>
                <c:pt idx="248">
                  <c:v>15157</c:v>
                </c:pt>
                <c:pt idx="249">
                  <c:v>15188</c:v>
                </c:pt>
                <c:pt idx="250">
                  <c:v>15219</c:v>
                </c:pt>
                <c:pt idx="251">
                  <c:v>15249</c:v>
                </c:pt>
                <c:pt idx="252">
                  <c:v>15280</c:v>
                </c:pt>
                <c:pt idx="253">
                  <c:v>15310</c:v>
                </c:pt>
                <c:pt idx="254">
                  <c:v>15341</c:v>
                </c:pt>
                <c:pt idx="255">
                  <c:v>15372</c:v>
                </c:pt>
                <c:pt idx="256">
                  <c:v>15400</c:v>
                </c:pt>
                <c:pt idx="257">
                  <c:v>15431</c:v>
                </c:pt>
                <c:pt idx="258">
                  <c:v>15461</c:v>
                </c:pt>
                <c:pt idx="259">
                  <c:v>15492</c:v>
                </c:pt>
                <c:pt idx="260">
                  <c:v>15522</c:v>
                </c:pt>
                <c:pt idx="261">
                  <c:v>15553</c:v>
                </c:pt>
                <c:pt idx="262">
                  <c:v>15584</c:v>
                </c:pt>
                <c:pt idx="263">
                  <c:v>15614</c:v>
                </c:pt>
                <c:pt idx="264">
                  <c:v>15645</c:v>
                </c:pt>
                <c:pt idx="265">
                  <c:v>15675</c:v>
                </c:pt>
                <c:pt idx="266">
                  <c:v>15706</c:v>
                </c:pt>
                <c:pt idx="267">
                  <c:v>15737</c:v>
                </c:pt>
                <c:pt idx="268">
                  <c:v>15765</c:v>
                </c:pt>
                <c:pt idx="269">
                  <c:v>15796</c:v>
                </c:pt>
                <c:pt idx="270">
                  <c:v>15826</c:v>
                </c:pt>
                <c:pt idx="271">
                  <c:v>15857</c:v>
                </c:pt>
                <c:pt idx="272">
                  <c:v>15887</c:v>
                </c:pt>
                <c:pt idx="273">
                  <c:v>15918</c:v>
                </c:pt>
                <c:pt idx="274">
                  <c:v>15949</c:v>
                </c:pt>
                <c:pt idx="275">
                  <c:v>15979</c:v>
                </c:pt>
                <c:pt idx="276">
                  <c:v>16010</c:v>
                </c:pt>
                <c:pt idx="277">
                  <c:v>16040</c:v>
                </c:pt>
                <c:pt idx="278">
                  <c:v>16071</c:v>
                </c:pt>
                <c:pt idx="279">
                  <c:v>16102</c:v>
                </c:pt>
                <c:pt idx="280">
                  <c:v>16131</c:v>
                </c:pt>
                <c:pt idx="281">
                  <c:v>16162</c:v>
                </c:pt>
                <c:pt idx="282">
                  <c:v>16192</c:v>
                </c:pt>
                <c:pt idx="283">
                  <c:v>16223</c:v>
                </c:pt>
                <c:pt idx="284">
                  <c:v>16253</c:v>
                </c:pt>
                <c:pt idx="285">
                  <c:v>16284</c:v>
                </c:pt>
                <c:pt idx="286">
                  <c:v>16315</c:v>
                </c:pt>
                <c:pt idx="287">
                  <c:v>16345</c:v>
                </c:pt>
                <c:pt idx="288">
                  <c:v>16376</c:v>
                </c:pt>
                <c:pt idx="289">
                  <c:v>16406</c:v>
                </c:pt>
                <c:pt idx="290">
                  <c:v>16437</c:v>
                </c:pt>
                <c:pt idx="291">
                  <c:v>16468</c:v>
                </c:pt>
                <c:pt idx="292">
                  <c:v>16496</c:v>
                </c:pt>
                <c:pt idx="293">
                  <c:v>16527</c:v>
                </c:pt>
                <c:pt idx="294">
                  <c:v>16557</c:v>
                </c:pt>
                <c:pt idx="295">
                  <c:v>16588</c:v>
                </c:pt>
                <c:pt idx="296">
                  <c:v>16618</c:v>
                </c:pt>
                <c:pt idx="297">
                  <c:v>16649</c:v>
                </c:pt>
                <c:pt idx="298">
                  <c:v>16680</c:v>
                </c:pt>
                <c:pt idx="299">
                  <c:v>16710</c:v>
                </c:pt>
                <c:pt idx="300">
                  <c:v>16741</c:v>
                </c:pt>
                <c:pt idx="301">
                  <c:v>16771</c:v>
                </c:pt>
                <c:pt idx="302">
                  <c:v>16802</c:v>
                </c:pt>
                <c:pt idx="303">
                  <c:v>16833</c:v>
                </c:pt>
                <c:pt idx="304">
                  <c:v>16861</c:v>
                </c:pt>
                <c:pt idx="305">
                  <c:v>16892</c:v>
                </c:pt>
                <c:pt idx="306">
                  <c:v>16922</c:v>
                </c:pt>
                <c:pt idx="307">
                  <c:v>16953</c:v>
                </c:pt>
                <c:pt idx="308">
                  <c:v>16983</c:v>
                </c:pt>
                <c:pt idx="309">
                  <c:v>17014</c:v>
                </c:pt>
                <c:pt idx="310">
                  <c:v>17045</c:v>
                </c:pt>
                <c:pt idx="311">
                  <c:v>17075</c:v>
                </c:pt>
                <c:pt idx="312">
                  <c:v>17106</c:v>
                </c:pt>
                <c:pt idx="313">
                  <c:v>17136</c:v>
                </c:pt>
                <c:pt idx="314">
                  <c:v>17167</c:v>
                </c:pt>
                <c:pt idx="315">
                  <c:v>17198</c:v>
                </c:pt>
                <c:pt idx="316">
                  <c:v>17226</c:v>
                </c:pt>
                <c:pt idx="317">
                  <c:v>17257</c:v>
                </c:pt>
                <c:pt idx="318">
                  <c:v>17287</c:v>
                </c:pt>
                <c:pt idx="319">
                  <c:v>17318</c:v>
                </c:pt>
                <c:pt idx="320">
                  <c:v>17348</c:v>
                </c:pt>
                <c:pt idx="321">
                  <c:v>17379</c:v>
                </c:pt>
                <c:pt idx="322">
                  <c:v>17410</c:v>
                </c:pt>
                <c:pt idx="323">
                  <c:v>17440</c:v>
                </c:pt>
                <c:pt idx="324">
                  <c:v>17471</c:v>
                </c:pt>
                <c:pt idx="325">
                  <c:v>17501</c:v>
                </c:pt>
                <c:pt idx="326">
                  <c:v>17532</c:v>
                </c:pt>
                <c:pt idx="327">
                  <c:v>17563</c:v>
                </c:pt>
                <c:pt idx="328">
                  <c:v>17592</c:v>
                </c:pt>
                <c:pt idx="329">
                  <c:v>17623</c:v>
                </c:pt>
                <c:pt idx="330">
                  <c:v>17653</c:v>
                </c:pt>
                <c:pt idx="331">
                  <c:v>17684</c:v>
                </c:pt>
                <c:pt idx="332">
                  <c:v>17714</c:v>
                </c:pt>
                <c:pt idx="333">
                  <c:v>17745</c:v>
                </c:pt>
                <c:pt idx="334">
                  <c:v>17776</c:v>
                </c:pt>
                <c:pt idx="335">
                  <c:v>17806</c:v>
                </c:pt>
                <c:pt idx="336">
                  <c:v>17837</c:v>
                </c:pt>
                <c:pt idx="337">
                  <c:v>17867</c:v>
                </c:pt>
                <c:pt idx="338">
                  <c:v>17898</c:v>
                </c:pt>
                <c:pt idx="339">
                  <c:v>17929</c:v>
                </c:pt>
                <c:pt idx="340">
                  <c:v>17957</c:v>
                </c:pt>
                <c:pt idx="341">
                  <c:v>17988</c:v>
                </c:pt>
                <c:pt idx="342">
                  <c:v>18018</c:v>
                </c:pt>
                <c:pt idx="343">
                  <c:v>18049</c:v>
                </c:pt>
                <c:pt idx="344">
                  <c:v>18079</c:v>
                </c:pt>
                <c:pt idx="345">
                  <c:v>18110</c:v>
                </c:pt>
                <c:pt idx="346">
                  <c:v>18141</c:v>
                </c:pt>
                <c:pt idx="347">
                  <c:v>18171</c:v>
                </c:pt>
                <c:pt idx="348">
                  <c:v>18202</c:v>
                </c:pt>
                <c:pt idx="349">
                  <c:v>18232</c:v>
                </c:pt>
                <c:pt idx="350">
                  <c:v>18263</c:v>
                </c:pt>
                <c:pt idx="351">
                  <c:v>18294</c:v>
                </c:pt>
                <c:pt idx="352">
                  <c:v>18322</c:v>
                </c:pt>
                <c:pt idx="353">
                  <c:v>18353</c:v>
                </c:pt>
                <c:pt idx="354">
                  <c:v>18383</c:v>
                </c:pt>
                <c:pt idx="355">
                  <c:v>18414</c:v>
                </c:pt>
                <c:pt idx="356">
                  <c:v>18444</c:v>
                </c:pt>
                <c:pt idx="357">
                  <c:v>18475</c:v>
                </c:pt>
                <c:pt idx="358">
                  <c:v>18506</c:v>
                </c:pt>
                <c:pt idx="359">
                  <c:v>18536</c:v>
                </c:pt>
                <c:pt idx="360">
                  <c:v>18567</c:v>
                </c:pt>
                <c:pt idx="361">
                  <c:v>18597</c:v>
                </c:pt>
                <c:pt idx="362">
                  <c:v>18628</c:v>
                </c:pt>
                <c:pt idx="363">
                  <c:v>18659</c:v>
                </c:pt>
                <c:pt idx="364">
                  <c:v>18687</c:v>
                </c:pt>
                <c:pt idx="365">
                  <c:v>18718</c:v>
                </c:pt>
                <c:pt idx="366">
                  <c:v>18748</c:v>
                </c:pt>
                <c:pt idx="367">
                  <c:v>18779</c:v>
                </c:pt>
                <c:pt idx="368">
                  <c:v>18809</c:v>
                </c:pt>
                <c:pt idx="369">
                  <c:v>18840</c:v>
                </c:pt>
                <c:pt idx="370">
                  <c:v>18871</c:v>
                </c:pt>
                <c:pt idx="371">
                  <c:v>18901</c:v>
                </c:pt>
                <c:pt idx="372">
                  <c:v>18932</c:v>
                </c:pt>
                <c:pt idx="373">
                  <c:v>18962</c:v>
                </c:pt>
                <c:pt idx="374">
                  <c:v>18993</c:v>
                </c:pt>
                <c:pt idx="375">
                  <c:v>19024</c:v>
                </c:pt>
                <c:pt idx="376">
                  <c:v>19053</c:v>
                </c:pt>
                <c:pt idx="377">
                  <c:v>19084</c:v>
                </c:pt>
                <c:pt idx="378">
                  <c:v>19114</c:v>
                </c:pt>
                <c:pt idx="379">
                  <c:v>19145</c:v>
                </c:pt>
                <c:pt idx="380">
                  <c:v>19175</c:v>
                </c:pt>
                <c:pt idx="381">
                  <c:v>19206</c:v>
                </c:pt>
                <c:pt idx="382">
                  <c:v>19237</c:v>
                </c:pt>
                <c:pt idx="383">
                  <c:v>19267</c:v>
                </c:pt>
                <c:pt idx="384">
                  <c:v>19298</c:v>
                </c:pt>
                <c:pt idx="385">
                  <c:v>19328</c:v>
                </c:pt>
                <c:pt idx="386">
                  <c:v>19359</c:v>
                </c:pt>
                <c:pt idx="387">
                  <c:v>19390</c:v>
                </c:pt>
                <c:pt idx="388">
                  <c:v>19418</c:v>
                </c:pt>
                <c:pt idx="389">
                  <c:v>19449</c:v>
                </c:pt>
                <c:pt idx="390">
                  <c:v>19479</c:v>
                </c:pt>
                <c:pt idx="391">
                  <c:v>19510</c:v>
                </c:pt>
                <c:pt idx="392">
                  <c:v>19540</c:v>
                </c:pt>
                <c:pt idx="393">
                  <c:v>19571</c:v>
                </c:pt>
                <c:pt idx="394">
                  <c:v>19602</c:v>
                </c:pt>
                <c:pt idx="395">
                  <c:v>19632</c:v>
                </c:pt>
                <c:pt idx="396">
                  <c:v>19663</c:v>
                </c:pt>
                <c:pt idx="397">
                  <c:v>19693</c:v>
                </c:pt>
                <c:pt idx="398">
                  <c:v>19724</c:v>
                </c:pt>
                <c:pt idx="399">
                  <c:v>19755</c:v>
                </c:pt>
                <c:pt idx="400">
                  <c:v>19783</c:v>
                </c:pt>
                <c:pt idx="401">
                  <c:v>19814</c:v>
                </c:pt>
                <c:pt idx="402">
                  <c:v>19844</c:v>
                </c:pt>
                <c:pt idx="403">
                  <c:v>19875</c:v>
                </c:pt>
                <c:pt idx="404">
                  <c:v>19905</c:v>
                </c:pt>
                <c:pt idx="405">
                  <c:v>19936</c:v>
                </c:pt>
                <c:pt idx="406">
                  <c:v>19967</c:v>
                </c:pt>
                <c:pt idx="407">
                  <c:v>19997</c:v>
                </c:pt>
                <c:pt idx="408">
                  <c:v>20028</c:v>
                </c:pt>
                <c:pt idx="409">
                  <c:v>20058</c:v>
                </c:pt>
                <c:pt idx="410">
                  <c:v>20089</c:v>
                </c:pt>
                <c:pt idx="411">
                  <c:v>20120</c:v>
                </c:pt>
                <c:pt idx="412">
                  <c:v>20148</c:v>
                </c:pt>
                <c:pt idx="413">
                  <c:v>20179</c:v>
                </c:pt>
                <c:pt idx="414">
                  <c:v>20209</c:v>
                </c:pt>
                <c:pt idx="415">
                  <c:v>20240</c:v>
                </c:pt>
                <c:pt idx="416">
                  <c:v>20270</c:v>
                </c:pt>
                <c:pt idx="417">
                  <c:v>20301</c:v>
                </c:pt>
                <c:pt idx="418">
                  <c:v>20332</c:v>
                </c:pt>
                <c:pt idx="419">
                  <c:v>20362</c:v>
                </c:pt>
                <c:pt idx="420">
                  <c:v>20393</c:v>
                </c:pt>
                <c:pt idx="421">
                  <c:v>20423</c:v>
                </c:pt>
                <c:pt idx="422">
                  <c:v>20454</c:v>
                </c:pt>
                <c:pt idx="423">
                  <c:v>20485</c:v>
                </c:pt>
                <c:pt idx="424">
                  <c:v>20514</c:v>
                </c:pt>
                <c:pt idx="425">
                  <c:v>20545</c:v>
                </c:pt>
                <c:pt idx="426">
                  <c:v>20575</c:v>
                </c:pt>
                <c:pt idx="427">
                  <c:v>20606</c:v>
                </c:pt>
                <c:pt idx="428">
                  <c:v>20636</c:v>
                </c:pt>
                <c:pt idx="429">
                  <c:v>20667</c:v>
                </c:pt>
                <c:pt idx="430">
                  <c:v>20698</c:v>
                </c:pt>
                <c:pt idx="431">
                  <c:v>20728</c:v>
                </c:pt>
                <c:pt idx="432">
                  <c:v>20759</c:v>
                </c:pt>
                <c:pt idx="433">
                  <c:v>20789</c:v>
                </c:pt>
                <c:pt idx="434">
                  <c:v>20820</c:v>
                </c:pt>
                <c:pt idx="435">
                  <c:v>20851</c:v>
                </c:pt>
                <c:pt idx="436">
                  <c:v>20879</c:v>
                </c:pt>
                <c:pt idx="437">
                  <c:v>20910</c:v>
                </c:pt>
                <c:pt idx="438">
                  <c:v>20940</c:v>
                </c:pt>
                <c:pt idx="439">
                  <c:v>20971</c:v>
                </c:pt>
                <c:pt idx="440">
                  <c:v>21001</c:v>
                </c:pt>
                <c:pt idx="441">
                  <c:v>21032</c:v>
                </c:pt>
                <c:pt idx="442">
                  <c:v>21063</c:v>
                </c:pt>
                <c:pt idx="443">
                  <c:v>21093</c:v>
                </c:pt>
                <c:pt idx="444">
                  <c:v>21124</c:v>
                </c:pt>
                <c:pt idx="445">
                  <c:v>21154</c:v>
                </c:pt>
                <c:pt idx="446">
                  <c:v>21185</c:v>
                </c:pt>
                <c:pt idx="447">
                  <c:v>21216</c:v>
                </c:pt>
                <c:pt idx="448">
                  <c:v>21244</c:v>
                </c:pt>
                <c:pt idx="449">
                  <c:v>21275</c:v>
                </c:pt>
                <c:pt idx="450">
                  <c:v>21305</c:v>
                </c:pt>
                <c:pt idx="451">
                  <c:v>21336</c:v>
                </c:pt>
                <c:pt idx="452">
                  <c:v>21366</c:v>
                </c:pt>
                <c:pt idx="453">
                  <c:v>21397</c:v>
                </c:pt>
                <c:pt idx="454">
                  <c:v>21428</c:v>
                </c:pt>
                <c:pt idx="455">
                  <c:v>21458</c:v>
                </c:pt>
                <c:pt idx="456">
                  <c:v>21489</c:v>
                </c:pt>
                <c:pt idx="457">
                  <c:v>21519</c:v>
                </c:pt>
                <c:pt idx="458">
                  <c:v>21550</c:v>
                </c:pt>
                <c:pt idx="459">
                  <c:v>21581</c:v>
                </c:pt>
                <c:pt idx="460">
                  <c:v>21609</c:v>
                </c:pt>
                <c:pt idx="461">
                  <c:v>21640</c:v>
                </c:pt>
                <c:pt idx="462">
                  <c:v>21670</c:v>
                </c:pt>
                <c:pt idx="463">
                  <c:v>21701</c:v>
                </c:pt>
                <c:pt idx="464">
                  <c:v>21731</c:v>
                </c:pt>
                <c:pt idx="465">
                  <c:v>21762</c:v>
                </c:pt>
                <c:pt idx="466">
                  <c:v>21793</c:v>
                </c:pt>
                <c:pt idx="467">
                  <c:v>21823</c:v>
                </c:pt>
                <c:pt idx="468">
                  <c:v>21854</c:v>
                </c:pt>
                <c:pt idx="469">
                  <c:v>21884</c:v>
                </c:pt>
                <c:pt idx="470">
                  <c:v>21915</c:v>
                </c:pt>
                <c:pt idx="471">
                  <c:v>21946</c:v>
                </c:pt>
                <c:pt idx="472">
                  <c:v>21975</c:v>
                </c:pt>
                <c:pt idx="473">
                  <c:v>22006</c:v>
                </c:pt>
                <c:pt idx="474">
                  <c:v>22036</c:v>
                </c:pt>
                <c:pt idx="475">
                  <c:v>22067</c:v>
                </c:pt>
                <c:pt idx="476">
                  <c:v>22097</c:v>
                </c:pt>
                <c:pt idx="477">
                  <c:v>22128</c:v>
                </c:pt>
                <c:pt idx="478">
                  <c:v>22159</c:v>
                </c:pt>
                <c:pt idx="479">
                  <c:v>22189</c:v>
                </c:pt>
                <c:pt idx="480">
                  <c:v>22220</c:v>
                </c:pt>
                <c:pt idx="481">
                  <c:v>22250</c:v>
                </c:pt>
                <c:pt idx="482">
                  <c:v>22281</c:v>
                </c:pt>
                <c:pt idx="483">
                  <c:v>22312</c:v>
                </c:pt>
                <c:pt idx="484">
                  <c:v>22340</c:v>
                </c:pt>
                <c:pt idx="485">
                  <c:v>22371</c:v>
                </c:pt>
                <c:pt idx="486">
                  <c:v>22401</c:v>
                </c:pt>
                <c:pt idx="487">
                  <c:v>22432</c:v>
                </c:pt>
                <c:pt idx="488">
                  <c:v>22462</c:v>
                </c:pt>
                <c:pt idx="489">
                  <c:v>22493</c:v>
                </c:pt>
                <c:pt idx="490">
                  <c:v>22524</c:v>
                </c:pt>
                <c:pt idx="491">
                  <c:v>22554</c:v>
                </c:pt>
                <c:pt idx="492">
                  <c:v>22585</c:v>
                </c:pt>
                <c:pt idx="493">
                  <c:v>22615</c:v>
                </c:pt>
                <c:pt idx="494">
                  <c:v>22646</c:v>
                </c:pt>
                <c:pt idx="495">
                  <c:v>22677</c:v>
                </c:pt>
                <c:pt idx="496">
                  <c:v>22705</c:v>
                </c:pt>
                <c:pt idx="497">
                  <c:v>22736</c:v>
                </c:pt>
                <c:pt idx="498">
                  <c:v>22766</c:v>
                </c:pt>
                <c:pt idx="499">
                  <c:v>22797</c:v>
                </c:pt>
                <c:pt idx="500">
                  <c:v>22827</c:v>
                </c:pt>
                <c:pt idx="501">
                  <c:v>22858</c:v>
                </c:pt>
                <c:pt idx="502">
                  <c:v>22889</c:v>
                </c:pt>
                <c:pt idx="503">
                  <c:v>22919</c:v>
                </c:pt>
                <c:pt idx="504">
                  <c:v>22950</c:v>
                </c:pt>
                <c:pt idx="505">
                  <c:v>22980</c:v>
                </c:pt>
                <c:pt idx="506">
                  <c:v>23011</c:v>
                </c:pt>
                <c:pt idx="507">
                  <c:v>23042</c:v>
                </c:pt>
                <c:pt idx="508">
                  <c:v>23070</c:v>
                </c:pt>
                <c:pt idx="509">
                  <c:v>23101</c:v>
                </c:pt>
                <c:pt idx="510">
                  <c:v>23131</c:v>
                </c:pt>
                <c:pt idx="511">
                  <c:v>23162</c:v>
                </c:pt>
                <c:pt idx="512">
                  <c:v>23192</c:v>
                </c:pt>
                <c:pt idx="513">
                  <c:v>23223</c:v>
                </c:pt>
                <c:pt idx="514">
                  <c:v>23254</c:v>
                </c:pt>
                <c:pt idx="515">
                  <c:v>23284</c:v>
                </c:pt>
                <c:pt idx="516">
                  <c:v>23315</c:v>
                </c:pt>
                <c:pt idx="517">
                  <c:v>23345</c:v>
                </c:pt>
                <c:pt idx="518">
                  <c:v>23376</c:v>
                </c:pt>
                <c:pt idx="519">
                  <c:v>23407</c:v>
                </c:pt>
                <c:pt idx="520">
                  <c:v>23436</c:v>
                </c:pt>
                <c:pt idx="521">
                  <c:v>23467</c:v>
                </c:pt>
                <c:pt idx="522">
                  <c:v>23497</c:v>
                </c:pt>
                <c:pt idx="523">
                  <c:v>23528</c:v>
                </c:pt>
                <c:pt idx="524">
                  <c:v>23558</c:v>
                </c:pt>
                <c:pt idx="525">
                  <c:v>23589</c:v>
                </c:pt>
                <c:pt idx="526">
                  <c:v>23620</c:v>
                </c:pt>
                <c:pt idx="527">
                  <c:v>23650</c:v>
                </c:pt>
                <c:pt idx="528">
                  <c:v>23681</c:v>
                </c:pt>
                <c:pt idx="529">
                  <c:v>23711</c:v>
                </c:pt>
                <c:pt idx="530">
                  <c:v>23742</c:v>
                </c:pt>
                <c:pt idx="531">
                  <c:v>23773</c:v>
                </c:pt>
                <c:pt idx="532">
                  <c:v>23801</c:v>
                </c:pt>
                <c:pt idx="533">
                  <c:v>23832</c:v>
                </c:pt>
                <c:pt idx="534">
                  <c:v>23862</c:v>
                </c:pt>
                <c:pt idx="535">
                  <c:v>23893</c:v>
                </c:pt>
                <c:pt idx="536">
                  <c:v>23923</c:v>
                </c:pt>
                <c:pt idx="537">
                  <c:v>23954</c:v>
                </c:pt>
                <c:pt idx="538">
                  <c:v>23985</c:v>
                </c:pt>
                <c:pt idx="539">
                  <c:v>24015</c:v>
                </c:pt>
                <c:pt idx="540">
                  <c:v>24046</c:v>
                </c:pt>
                <c:pt idx="541">
                  <c:v>24076</c:v>
                </c:pt>
                <c:pt idx="542">
                  <c:v>24107</c:v>
                </c:pt>
                <c:pt idx="543">
                  <c:v>24138</c:v>
                </c:pt>
                <c:pt idx="544">
                  <c:v>24166</c:v>
                </c:pt>
                <c:pt idx="545">
                  <c:v>24197</c:v>
                </c:pt>
                <c:pt idx="546">
                  <c:v>24227</c:v>
                </c:pt>
                <c:pt idx="547">
                  <c:v>24258</c:v>
                </c:pt>
                <c:pt idx="548">
                  <c:v>24288</c:v>
                </c:pt>
                <c:pt idx="549">
                  <c:v>24319</c:v>
                </c:pt>
                <c:pt idx="550">
                  <c:v>24350</c:v>
                </c:pt>
                <c:pt idx="551">
                  <c:v>24380</c:v>
                </c:pt>
                <c:pt idx="552">
                  <c:v>24411</c:v>
                </c:pt>
                <c:pt idx="553">
                  <c:v>24441</c:v>
                </c:pt>
                <c:pt idx="554">
                  <c:v>24472</c:v>
                </c:pt>
                <c:pt idx="555">
                  <c:v>24503</c:v>
                </c:pt>
                <c:pt idx="556">
                  <c:v>24531</c:v>
                </c:pt>
                <c:pt idx="557">
                  <c:v>24562</c:v>
                </c:pt>
                <c:pt idx="558">
                  <c:v>24592</c:v>
                </c:pt>
                <c:pt idx="559">
                  <c:v>24623</c:v>
                </c:pt>
                <c:pt idx="560">
                  <c:v>24653</c:v>
                </c:pt>
                <c:pt idx="561">
                  <c:v>24684</c:v>
                </c:pt>
                <c:pt idx="562">
                  <c:v>24715</c:v>
                </c:pt>
                <c:pt idx="563">
                  <c:v>24745</c:v>
                </c:pt>
                <c:pt idx="564">
                  <c:v>24776</c:v>
                </c:pt>
                <c:pt idx="565">
                  <c:v>24806</c:v>
                </c:pt>
                <c:pt idx="566">
                  <c:v>24837</c:v>
                </c:pt>
                <c:pt idx="567">
                  <c:v>24868</c:v>
                </c:pt>
                <c:pt idx="568">
                  <c:v>24897</c:v>
                </c:pt>
                <c:pt idx="569">
                  <c:v>24928</c:v>
                </c:pt>
                <c:pt idx="570">
                  <c:v>24958</c:v>
                </c:pt>
                <c:pt idx="571">
                  <c:v>24989</c:v>
                </c:pt>
                <c:pt idx="572">
                  <c:v>25019</c:v>
                </c:pt>
                <c:pt idx="573">
                  <c:v>25050</c:v>
                </c:pt>
                <c:pt idx="574">
                  <c:v>25081</c:v>
                </c:pt>
                <c:pt idx="575">
                  <c:v>25111</c:v>
                </c:pt>
                <c:pt idx="576">
                  <c:v>25142</c:v>
                </c:pt>
                <c:pt idx="577">
                  <c:v>25172</c:v>
                </c:pt>
                <c:pt idx="578">
                  <c:v>25203</c:v>
                </c:pt>
                <c:pt idx="579">
                  <c:v>25234</c:v>
                </c:pt>
                <c:pt idx="580">
                  <c:v>25262</c:v>
                </c:pt>
                <c:pt idx="581">
                  <c:v>25293</c:v>
                </c:pt>
                <c:pt idx="582">
                  <c:v>25323</c:v>
                </c:pt>
                <c:pt idx="583">
                  <c:v>25354</c:v>
                </c:pt>
                <c:pt idx="584">
                  <c:v>25384</c:v>
                </c:pt>
                <c:pt idx="585">
                  <c:v>25415</c:v>
                </c:pt>
                <c:pt idx="586">
                  <c:v>25446</c:v>
                </c:pt>
                <c:pt idx="587">
                  <c:v>25476</c:v>
                </c:pt>
                <c:pt idx="588">
                  <c:v>25507</c:v>
                </c:pt>
                <c:pt idx="589">
                  <c:v>25537</c:v>
                </c:pt>
                <c:pt idx="590">
                  <c:v>25568</c:v>
                </c:pt>
                <c:pt idx="591">
                  <c:v>25599</c:v>
                </c:pt>
                <c:pt idx="592">
                  <c:v>25627</c:v>
                </c:pt>
                <c:pt idx="593">
                  <c:v>25658</c:v>
                </c:pt>
                <c:pt idx="594">
                  <c:v>25688</c:v>
                </c:pt>
                <c:pt idx="595">
                  <c:v>25719</c:v>
                </c:pt>
                <c:pt idx="596">
                  <c:v>25749</c:v>
                </c:pt>
                <c:pt idx="597">
                  <c:v>25780</c:v>
                </c:pt>
                <c:pt idx="598">
                  <c:v>25811</c:v>
                </c:pt>
                <c:pt idx="599">
                  <c:v>25841</c:v>
                </c:pt>
                <c:pt idx="600">
                  <c:v>25872</c:v>
                </c:pt>
                <c:pt idx="601">
                  <c:v>25902</c:v>
                </c:pt>
                <c:pt idx="602">
                  <c:v>25933</c:v>
                </c:pt>
                <c:pt idx="603">
                  <c:v>25964</c:v>
                </c:pt>
                <c:pt idx="604">
                  <c:v>25992</c:v>
                </c:pt>
                <c:pt idx="605">
                  <c:v>26023</c:v>
                </c:pt>
                <c:pt idx="606">
                  <c:v>26053</c:v>
                </c:pt>
                <c:pt idx="607">
                  <c:v>26084</c:v>
                </c:pt>
                <c:pt idx="608">
                  <c:v>26114</c:v>
                </c:pt>
                <c:pt idx="609">
                  <c:v>26145</c:v>
                </c:pt>
                <c:pt idx="610">
                  <c:v>26176</c:v>
                </c:pt>
                <c:pt idx="611">
                  <c:v>26206</c:v>
                </c:pt>
                <c:pt idx="612">
                  <c:v>26237</c:v>
                </c:pt>
                <c:pt idx="613">
                  <c:v>26267</c:v>
                </c:pt>
                <c:pt idx="614">
                  <c:v>26298</c:v>
                </c:pt>
                <c:pt idx="615">
                  <c:v>26329</c:v>
                </c:pt>
                <c:pt idx="616">
                  <c:v>26358</c:v>
                </c:pt>
                <c:pt idx="617">
                  <c:v>26389</c:v>
                </c:pt>
                <c:pt idx="618">
                  <c:v>26419</c:v>
                </c:pt>
                <c:pt idx="619">
                  <c:v>26450</c:v>
                </c:pt>
                <c:pt idx="620">
                  <c:v>26480</c:v>
                </c:pt>
                <c:pt idx="621">
                  <c:v>26511</c:v>
                </c:pt>
                <c:pt idx="622">
                  <c:v>26542</c:v>
                </c:pt>
                <c:pt idx="623">
                  <c:v>26572</c:v>
                </c:pt>
                <c:pt idx="624">
                  <c:v>26603</c:v>
                </c:pt>
                <c:pt idx="625">
                  <c:v>26633</c:v>
                </c:pt>
                <c:pt idx="626">
                  <c:v>26664</c:v>
                </c:pt>
                <c:pt idx="627">
                  <c:v>26695</c:v>
                </c:pt>
                <c:pt idx="628">
                  <c:v>26723</c:v>
                </c:pt>
                <c:pt idx="629">
                  <c:v>26754</c:v>
                </c:pt>
                <c:pt idx="630">
                  <c:v>26784</c:v>
                </c:pt>
                <c:pt idx="631">
                  <c:v>26815</c:v>
                </c:pt>
                <c:pt idx="632">
                  <c:v>26845</c:v>
                </c:pt>
                <c:pt idx="633">
                  <c:v>26876</c:v>
                </c:pt>
                <c:pt idx="634">
                  <c:v>26907</c:v>
                </c:pt>
                <c:pt idx="635">
                  <c:v>26937</c:v>
                </c:pt>
                <c:pt idx="636">
                  <c:v>26968</c:v>
                </c:pt>
                <c:pt idx="637">
                  <c:v>26998</c:v>
                </c:pt>
                <c:pt idx="638">
                  <c:v>27029</c:v>
                </c:pt>
                <c:pt idx="639">
                  <c:v>27060</c:v>
                </c:pt>
                <c:pt idx="640">
                  <c:v>27088</c:v>
                </c:pt>
                <c:pt idx="641">
                  <c:v>27119</c:v>
                </c:pt>
                <c:pt idx="642">
                  <c:v>27149</c:v>
                </c:pt>
                <c:pt idx="643">
                  <c:v>27180</c:v>
                </c:pt>
                <c:pt idx="644">
                  <c:v>27210</c:v>
                </c:pt>
                <c:pt idx="645">
                  <c:v>27241</c:v>
                </c:pt>
                <c:pt idx="646">
                  <c:v>27272</c:v>
                </c:pt>
                <c:pt idx="647">
                  <c:v>27302</c:v>
                </c:pt>
                <c:pt idx="648">
                  <c:v>27333</c:v>
                </c:pt>
                <c:pt idx="649">
                  <c:v>27363</c:v>
                </c:pt>
                <c:pt idx="650">
                  <c:v>27394</c:v>
                </c:pt>
                <c:pt idx="651">
                  <c:v>27425</c:v>
                </c:pt>
                <c:pt idx="652">
                  <c:v>27453</c:v>
                </c:pt>
                <c:pt idx="653">
                  <c:v>27484</c:v>
                </c:pt>
                <c:pt idx="654">
                  <c:v>27514</c:v>
                </c:pt>
                <c:pt idx="655">
                  <c:v>27545</c:v>
                </c:pt>
                <c:pt idx="656">
                  <c:v>27575</c:v>
                </c:pt>
                <c:pt idx="657">
                  <c:v>27606</c:v>
                </c:pt>
                <c:pt idx="658">
                  <c:v>27637</c:v>
                </c:pt>
                <c:pt idx="659">
                  <c:v>27667</c:v>
                </c:pt>
                <c:pt idx="660">
                  <c:v>27698</c:v>
                </c:pt>
                <c:pt idx="661">
                  <c:v>27728</c:v>
                </c:pt>
                <c:pt idx="662">
                  <c:v>27759</c:v>
                </c:pt>
                <c:pt idx="663">
                  <c:v>27790</c:v>
                </c:pt>
                <c:pt idx="664">
                  <c:v>27819</c:v>
                </c:pt>
                <c:pt idx="665">
                  <c:v>27850</c:v>
                </c:pt>
                <c:pt idx="666">
                  <c:v>27880</c:v>
                </c:pt>
                <c:pt idx="667">
                  <c:v>27911</c:v>
                </c:pt>
                <c:pt idx="668">
                  <c:v>27941</c:v>
                </c:pt>
                <c:pt idx="669">
                  <c:v>27972</c:v>
                </c:pt>
                <c:pt idx="670">
                  <c:v>28003</c:v>
                </c:pt>
                <c:pt idx="671">
                  <c:v>28033</c:v>
                </c:pt>
                <c:pt idx="672">
                  <c:v>28064</c:v>
                </c:pt>
                <c:pt idx="673">
                  <c:v>28094</c:v>
                </c:pt>
                <c:pt idx="674">
                  <c:v>28125</c:v>
                </c:pt>
                <c:pt idx="675">
                  <c:v>28156</c:v>
                </c:pt>
                <c:pt idx="676">
                  <c:v>28184</c:v>
                </c:pt>
                <c:pt idx="677">
                  <c:v>28215</c:v>
                </c:pt>
                <c:pt idx="678">
                  <c:v>28245</c:v>
                </c:pt>
                <c:pt idx="679">
                  <c:v>28276</c:v>
                </c:pt>
                <c:pt idx="680">
                  <c:v>28306</c:v>
                </c:pt>
                <c:pt idx="681">
                  <c:v>28337</c:v>
                </c:pt>
                <c:pt idx="682">
                  <c:v>28368</c:v>
                </c:pt>
                <c:pt idx="683">
                  <c:v>28398</c:v>
                </c:pt>
                <c:pt idx="684">
                  <c:v>28429</c:v>
                </c:pt>
                <c:pt idx="685">
                  <c:v>28459</c:v>
                </c:pt>
                <c:pt idx="686">
                  <c:v>28490</c:v>
                </c:pt>
                <c:pt idx="687">
                  <c:v>28521</c:v>
                </c:pt>
                <c:pt idx="688">
                  <c:v>28549</c:v>
                </c:pt>
                <c:pt idx="689">
                  <c:v>28580</c:v>
                </c:pt>
                <c:pt idx="690">
                  <c:v>28610</c:v>
                </c:pt>
                <c:pt idx="691">
                  <c:v>28641</c:v>
                </c:pt>
                <c:pt idx="692">
                  <c:v>28671</c:v>
                </c:pt>
                <c:pt idx="693">
                  <c:v>28702</c:v>
                </c:pt>
                <c:pt idx="694">
                  <c:v>28733</c:v>
                </c:pt>
                <c:pt idx="695">
                  <c:v>28763</c:v>
                </c:pt>
                <c:pt idx="696">
                  <c:v>28794</c:v>
                </c:pt>
                <c:pt idx="697">
                  <c:v>28824</c:v>
                </c:pt>
                <c:pt idx="698">
                  <c:v>28855</c:v>
                </c:pt>
                <c:pt idx="699">
                  <c:v>28886</c:v>
                </c:pt>
                <c:pt idx="700">
                  <c:v>28914</c:v>
                </c:pt>
                <c:pt idx="701">
                  <c:v>28945</c:v>
                </c:pt>
                <c:pt idx="702">
                  <c:v>28975</c:v>
                </c:pt>
                <c:pt idx="703">
                  <c:v>29006</c:v>
                </c:pt>
                <c:pt idx="704">
                  <c:v>29036</c:v>
                </c:pt>
                <c:pt idx="705">
                  <c:v>29067</c:v>
                </c:pt>
                <c:pt idx="706">
                  <c:v>29098</c:v>
                </c:pt>
                <c:pt idx="707">
                  <c:v>29128</c:v>
                </c:pt>
                <c:pt idx="708">
                  <c:v>29159</c:v>
                </c:pt>
                <c:pt idx="709">
                  <c:v>29189</c:v>
                </c:pt>
                <c:pt idx="710">
                  <c:v>29220</c:v>
                </c:pt>
                <c:pt idx="711">
                  <c:v>29251</c:v>
                </c:pt>
                <c:pt idx="712">
                  <c:v>29280</c:v>
                </c:pt>
                <c:pt idx="713">
                  <c:v>29311</c:v>
                </c:pt>
                <c:pt idx="714">
                  <c:v>29341</c:v>
                </c:pt>
                <c:pt idx="715">
                  <c:v>29372</c:v>
                </c:pt>
                <c:pt idx="716">
                  <c:v>29402</c:v>
                </c:pt>
                <c:pt idx="717">
                  <c:v>29433</c:v>
                </c:pt>
                <c:pt idx="718">
                  <c:v>29464</c:v>
                </c:pt>
                <c:pt idx="719">
                  <c:v>29494</c:v>
                </c:pt>
                <c:pt idx="720">
                  <c:v>29525</c:v>
                </c:pt>
                <c:pt idx="721">
                  <c:v>29555</c:v>
                </c:pt>
                <c:pt idx="722">
                  <c:v>29586</c:v>
                </c:pt>
                <c:pt idx="723">
                  <c:v>29617</c:v>
                </c:pt>
                <c:pt idx="724">
                  <c:v>29645</c:v>
                </c:pt>
                <c:pt idx="725">
                  <c:v>29676</c:v>
                </c:pt>
                <c:pt idx="726">
                  <c:v>29706</c:v>
                </c:pt>
                <c:pt idx="727">
                  <c:v>29737</c:v>
                </c:pt>
                <c:pt idx="728">
                  <c:v>29767</c:v>
                </c:pt>
                <c:pt idx="729">
                  <c:v>29798</c:v>
                </c:pt>
                <c:pt idx="730">
                  <c:v>29829</c:v>
                </c:pt>
                <c:pt idx="731">
                  <c:v>29859</c:v>
                </c:pt>
                <c:pt idx="732">
                  <c:v>29890</c:v>
                </c:pt>
                <c:pt idx="733">
                  <c:v>29920</c:v>
                </c:pt>
                <c:pt idx="734">
                  <c:v>29951</c:v>
                </c:pt>
                <c:pt idx="735">
                  <c:v>29982</c:v>
                </c:pt>
                <c:pt idx="736">
                  <c:v>30010</c:v>
                </c:pt>
                <c:pt idx="737">
                  <c:v>30041</c:v>
                </c:pt>
                <c:pt idx="738">
                  <c:v>30071</c:v>
                </c:pt>
                <c:pt idx="739">
                  <c:v>30102</c:v>
                </c:pt>
                <c:pt idx="740">
                  <c:v>30132</c:v>
                </c:pt>
                <c:pt idx="741">
                  <c:v>30163</c:v>
                </c:pt>
                <c:pt idx="742">
                  <c:v>30194</c:v>
                </c:pt>
                <c:pt idx="743">
                  <c:v>30224</c:v>
                </c:pt>
                <c:pt idx="744">
                  <c:v>30255</c:v>
                </c:pt>
                <c:pt idx="745">
                  <c:v>30285</c:v>
                </c:pt>
                <c:pt idx="746">
                  <c:v>30316</c:v>
                </c:pt>
                <c:pt idx="747">
                  <c:v>30347</c:v>
                </c:pt>
                <c:pt idx="748">
                  <c:v>30375</c:v>
                </c:pt>
                <c:pt idx="749">
                  <c:v>30406</c:v>
                </c:pt>
                <c:pt idx="750">
                  <c:v>30436</c:v>
                </c:pt>
                <c:pt idx="751">
                  <c:v>30467</c:v>
                </c:pt>
                <c:pt idx="752">
                  <c:v>30497</c:v>
                </c:pt>
                <c:pt idx="753">
                  <c:v>30528</c:v>
                </c:pt>
                <c:pt idx="754">
                  <c:v>30559</c:v>
                </c:pt>
                <c:pt idx="755">
                  <c:v>30589</c:v>
                </c:pt>
                <c:pt idx="756">
                  <c:v>30620</c:v>
                </c:pt>
                <c:pt idx="757">
                  <c:v>30650</c:v>
                </c:pt>
                <c:pt idx="758">
                  <c:v>30681</c:v>
                </c:pt>
                <c:pt idx="759">
                  <c:v>30712</c:v>
                </c:pt>
                <c:pt idx="760">
                  <c:v>30741</c:v>
                </c:pt>
                <c:pt idx="761">
                  <c:v>30772</c:v>
                </c:pt>
                <c:pt idx="762">
                  <c:v>30802</c:v>
                </c:pt>
                <c:pt idx="763">
                  <c:v>30833</c:v>
                </c:pt>
                <c:pt idx="764">
                  <c:v>30863</c:v>
                </c:pt>
                <c:pt idx="765">
                  <c:v>30894</c:v>
                </c:pt>
                <c:pt idx="766">
                  <c:v>30925</c:v>
                </c:pt>
                <c:pt idx="767">
                  <c:v>30955</c:v>
                </c:pt>
                <c:pt idx="768">
                  <c:v>30986</c:v>
                </c:pt>
                <c:pt idx="769">
                  <c:v>31016</c:v>
                </c:pt>
                <c:pt idx="770">
                  <c:v>31047</c:v>
                </c:pt>
                <c:pt idx="771">
                  <c:v>31078</c:v>
                </c:pt>
                <c:pt idx="772">
                  <c:v>31106</c:v>
                </c:pt>
                <c:pt idx="773">
                  <c:v>31137</c:v>
                </c:pt>
                <c:pt idx="774">
                  <c:v>31167</c:v>
                </c:pt>
                <c:pt idx="775">
                  <c:v>31198</c:v>
                </c:pt>
                <c:pt idx="776">
                  <c:v>31228</c:v>
                </c:pt>
                <c:pt idx="777">
                  <c:v>31259</c:v>
                </c:pt>
                <c:pt idx="778">
                  <c:v>31290</c:v>
                </c:pt>
                <c:pt idx="779">
                  <c:v>31320</c:v>
                </c:pt>
                <c:pt idx="780">
                  <c:v>31351</c:v>
                </c:pt>
                <c:pt idx="781">
                  <c:v>31381</c:v>
                </c:pt>
                <c:pt idx="782">
                  <c:v>31412</c:v>
                </c:pt>
                <c:pt idx="783">
                  <c:v>31443</c:v>
                </c:pt>
                <c:pt idx="784">
                  <c:v>31471</c:v>
                </c:pt>
                <c:pt idx="785">
                  <c:v>31502</c:v>
                </c:pt>
                <c:pt idx="786">
                  <c:v>31532</c:v>
                </c:pt>
                <c:pt idx="787">
                  <c:v>31563</c:v>
                </c:pt>
                <c:pt idx="788">
                  <c:v>31593</c:v>
                </c:pt>
                <c:pt idx="789">
                  <c:v>31624</c:v>
                </c:pt>
                <c:pt idx="790">
                  <c:v>31655</c:v>
                </c:pt>
                <c:pt idx="791">
                  <c:v>31685</c:v>
                </c:pt>
                <c:pt idx="792">
                  <c:v>31716</c:v>
                </c:pt>
                <c:pt idx="793">
                  <c:v>31746</c:v>
                </c:pt>
                <c:pt idx="794">
                  <c:v>31777</c:v>
                </c:pt>
                <c:pt idx="795">
                  <c:v>31808</c:v>
                </c:pt>
                <c:pt idx="796">
                  <c:v>31836</c:v>
                </c:pt>
                <c:pt idx="797">
                  <c:v>31867</c:v>
                </c:pt>
                <c:pt idx="798">
                  <c:v>31897</c:v>
                </c:pt>
                <c:pt idx="799">
                  <c:v>31928</c:v>
                </c:pt>
                <c:pt idx="800">
                  <c:v>31958</c:v>
                </c:pt>
                <c:pt idx="801">
                  <c:v>31989</c:v>
                </c:pt>
                <c:pt idx="802">
                  <c:v>32020</c:v>
                </c:pt>
                <c:pt idx="803">
                  <c:v>32050</c:v>
                </c:pt>
                <c:pt idx="804">
                  <c:v>32081</c:v>
                </c:pt>
                <c:pt idx="805">
                  <c:v>32111</c:v>
                </c:pt>
                <c:pt idx="806">
                  <c:v>32142</c:v>
                </c:pt>
                <c:pt idx="807">
                  <c:v>32173</c:v>
                </c:pt>
                <c:pt idx="808">
                  <c:v>32202</c:v>
                </c:pt>
                <c:pt idx="809">
                  <c:v>32233</c:v>
                </c:pt>
                <c:pt idx="810">
                  <c:v>32263</c:v>
                </c:pt>
                <c:pt idx="811">
                  <c:v>32294</c:v>
                </c:pt>
                <c:pt idx="812">
                  <c:v>32324</c:v>
                </c:pt>
                <c:pt idx="813">
                  <c:v>32355</c:v>
                </c:pt>
                <c:pt idx="814">
                  <c:v>32386</c:v>
                </c:pt>
                <c:pt idx="815">
                  <c:v>32416</c:v>
                </c:pt>
                <c:pt idx="816">
                  <c:v>32447</c:v>
                </c:pt>
                <c:pt idx="817">
                  <c:v>32477</c:v>
                </c:pt>
                <c:pt idx="818">
                  <c:v>32508</c:v>
                </c:pt>
                <c:pt idx="819">
                  <c:v>32539</c:v>
                </c:pt>
                <c:pt idx="820">
                  <c:v>32567</c:v>
                </c:pt>
                <c:pt idx="821">
                  <c:v>32598</c:v>
                </c:pt>
                <c:pt idx="822">
                  <c:v>32628</c:v>
                </c:pt>
                <c:pt idx="823">
                  <c:v>32659</c:v>
                </c:pt>
                <c:pt idx="824">
                  <c:v>32689</c:v>
                </c:pt>
                <c:pt idx="825">
                  <c:v>32720</c:v>
                </c:pt>
                <c:pt idx="826">
                  <c:v>32751</c:v>
                </c:pt>
                <c:pt idx="827">
                  <c:v>32781</c:v>
                </c:pt>
                <c:pt idx="828">
                  <c:v>32812</c:v>
                </c:pt>
                <c:pt idx="829">
                  <c:v>32842</c:v>
                </c:pt>
                <c:pt idx="830">
                  <c:v>32873</c:v>
                </c:pt>
                <c:pt idx="831">
                  <c:v>32904</c:v>
                </c:pt>
                <c:pt idx="832">
                  <c:v>32932</c:v>
                </c:pt>
                <c:pt idx="833">
                  <c:v>32963</c:v>
                </c:pt>
                <c:pt idx="834">
                  <c:v>32993</c:v>
                </c:pt>
                <c:pt idx="835">
                  <c:v>33024</c:v>
                </c:pt>
                <c:pt idx="836">
                  <c:v>33054</c:v>
                </c:pt>
                <c:pt idx="837">
                  <c:v>33085</c:v>
                </c:pt>
                <c:pt idx="838">
                  <c:v>33116</c:v>
                </c:pt>
                <c:pt idx="839">
                  <c:v>33146</c:v>
                </c:pt>
                <c:pt idx="840">
                  <c:v>33177</c:v>
                </c:pt>
                <c:pt idx="841">
                  <c:v>33207</c:v>
                </c:pt>
                <c:pt idx="842">
                  <c:v>33238</c:v>
                </c:pt>
                <c:pt idx="843">
                  <c:v>33269</c:v>
                </c:pt>
                <c:pt idx="844">
                  <c:v>33297</c:v>
                </c:pt>
                <c:pt idx="845">
                  <c:v>33328</c:v>
                </c:pt>
                <c:pt idx="846">
                  <c:v>33358</c:v>
                </c:pt>
                <c:pt idx="847">
                  <c:v>33389</c:v>
                </c:pt>
                <c:pt idx="848">
                  <c:v>33419</c:v>
                </c:pt>
                <c:pt idx="849">
                  <c:v>33450</c:v>
                </c:pt>
                <c:pt idx="850">
                  <c:v>33481</c:v>
                </c:pt>
                <c:pt idx="851">
                  <c:v>33511</c:v>
                </c:pt>
                <c:pt idx="852">
                  <c:v>33542</c:v>
                </c:pt>
                <c:pt idx="853">
                  <c:v>33572</c:v>
                </c:pt>
                <c:pt idx="854">
                  <c:v>33603</c:v>
                </c:pt>
                <c:pt idx="855">
                  <c:v>33634</c:v>
                </c:pt>
                <c:pt idx="856">
                  <c:v>33663</c:v>
                </c:pt>
                <c:pt idx="857">
                  <c:v>33694</c:v>
                </c:pt>
                <c:pt idx="858">
                  <c:v>33724</c:v>
                </c:pt>
                <c:pt idx="859">
                  <c:v>33755</c:v>
                </c:pt>
                <c:pt idx="860">
                  <c:v>33785</c:v>
                </c:pt>
                <c:pt idx="861">
                  <c:v>33816</c:v>
                </c:pt>
                <c:pt idx="862">
                  <c:v>33847</c:v>
                </c:pt>
                <c:pt idx="863">
                  <c:v>33877</c:v>
                </c:pt>
                <c:pt idx="864">
                  <c:v>33908</c:v>
                </c:pt>
                <c:pt idx="865">
                  <c:v>33938</c:v>
                </c:pt>
                <c:pt idx="866">
                  <c:v>33969</c:v>
                </c:pt>
                <c:pt idx="867">
                  <c:v>34000</c:v>
                </c:pt>
                <c:pt idx="868">
                  <c:v>34028</c:v>
                </c:pt>
                <c:pt idx="869">
                  <c:v>34059</c:v>
                </c:pt>
                <c:pt idx="870">
                  <c:v>34089</c:v>
                </c:pt>
                <c:pt idx="871">
                  <c:v>34120</c:v>
                </c:pt>
                <c:pt idx="872">
                  <c:v>34150</c:v>
                </c:pt>
                <c:pt idx="873">
                  <c:v>34181</c:v>
                </c:pt>
                <c:pt idx="874">
                  <c:v>34212</c:v>
                </c:pt>
                <c:pt idx="875">
                  <c:v>34242</c:v>
                </c:pt>
                <c:pt idx="876">
                  <c:v>34273</c:v>
                </c:pt>
                <c:pt idx="877">
                  <c:v>34303</c:v>
                </c:pt>
                <c:pt idx="878">
                  <c:v>34334</c:v>
                </c:pt>
                <c:pt idx="879">
                  <c:v>34365</c:v>
                </c:pt>
                <c:pt idx="880">
                  <c:v>34393</c:v>
                </c:pt>
                <c:pt idx="881">
                  <c:v>34424</c:v>
                </c:pt>
                <c:pt idx="882">
                  <c:v>34454</c:v>
                </c:pt>
                <c:pt idx="883">
                  <c:v>34485</c:v>
                </c:pt>
                <c:pt idx="884">
                  <c:v>34515</c:v>
                </c:pt>
                <c:pt idx="885">
                  <c:v>34546</c:v>
                </c:pt>
                <c:pt idx="886">
                  <c:v>34577</c:v>
                </c:pt>
                <c:pt idx="887">
                  <c:v>34607</c:v>
                </c:pt>
                <c:pt idx="888">
                  <c:v>34638</c:v>
                </c:pt>
                <c:pt idx="889">
                  <c:v>34668</c:v>
                </c:pt>
                <c:pt idx="890">
                  <c:v>34699</c:v>
                </c:pt>
                <c:pt idx="891">
                  <c:v>34730</c:v>
                </c:pt>
                <c:pt idx="892">
                  <c:v>34758</c:v>
                </c:pt>
                <c:pt idx="893">
                  <c:v>34789</c:v>
                </c:pt>
                <c:pt idx="894">
                  <c:v>34819</c:v>
                </c:pt>
                <c:pt idx="895">
                  <c:v>34850</c:v>
                </c:pt>
                <c:pt idx="896">
                  <c:v>34880</c:v>
                </c:pt>
                <c:pt idx="897">
                  <c:v>34911</c:v>
                </c:pt>
                <c:pt idx="898">
                  <c:v>34942</c:v>
                </c:pt>
                <c:pt idx="899">
                  <c:v>34972</c:v>
                </c:pt>
                <c:pt idx="900">
                  <c:v>35003</c:v>
                </c:pt>
                <c:pt idx="901">
                  <c:v>35033</c:v>
                </c:pt>
                <c:pt idx="902">
                  <c:v>35064</c:v>
                </c:pt>
                <c:pt idx="903">
                  <c:v>35095</c:v>
                </c:pt>
                <c:pt idx="904">
                  <c:v>35124</c:v>
                </c:pt>
                <c:pt idx="905">
                  <c:v>35155</c:v>
                </c:pt>
                <c:pt idx="906">
                  <c:v>35185</c:v>
                </c:pt>
                <c:pt idx="907">
                  <c:v>35216</c:v>
                </c:pt>
                <c:pt idx="908">
                  <c:v>35246</c:v>
                </c:pt>
                <c:pt idx="909">
                  <c:v>35277</c:v>
                </c:pt>
                <c:pt idx="910">
                  <c:v>35308</c:v>
                </c:pt>
                <c:pt idx="911">
                  <c:v>35338</c:v>
                </c:pt>
                <c:pt idx="912">
                  <c:v>35369</c:v>
                </c:pt>
                <c:pt idx="913">
                  <c:v>35399</c:v>
                </c:pt>
                <c:pt idx="914">
                  <c:v>35430</c:v>
                </c:pt>
                <c:pt idx="915">
                  <c:v>35461</c:v>
                </c:pt>
                <c:pt idx="916">
                  <c:v>35489</c:v>
                </c:pt>
                <c:pt idx="917">
                  <c:v>35520</c:v>
                </c:pt>
                <c:pt idx="918">
                  <c:v>35550</c:v>
                </c:pt>
                <c:pt idx="919">
                  <c:v>35581</c:v>
                </c:pt>
                <c:pt idx="920">
                  <c:v>35611</c:v>
                </c:pt>
                <c:pt idx="921">
                  <c:v>35642</c:v>
                </c:pt>
                <c:pt idx="922">
                  <c:v>35673</c:v>
                </c:pt>
                <c:pt idx="923">
                  <c:v>35703</c:v>
                </c:pt>
                <c:pt idx="924">
                  <c:v>35734</c:v>
                </c:pt>
                <c:pt idx="925">
                  <c:v>35764</c:v>
                </c:pt>
                <c:pt idx="926">
                  <c:v>35795</c:v>
                </c:pt>
                <c:pt idx="927">
                  <c:v>35826</c:v>
                </c:pt>
                <c:pt idx="928">
                  <c:v>35854</c:v>
                </c:pt>
                <c:pt idx="929">
                  <c:v>35885</c:v>
                </c:pt>
                <c:pt idx="930">
                  <c:v>35915</c:v>
                </c:pt>
                <c:pt idx="931">
                  <c:v>35946</c:v>
                </c:pt>
                <c:pt idx="932">
                  <c:v>35976</c:v>
                </c:pt>
                <c:pt idx="933">
                  <c:v>36007</c:v>
                </c:pt>
                <c:pt idx="934">
                  <c:v>36038</c:v>
                </c:pt>
                <c:pt idx="935">
                  <c:v>36068</c:v>
                </c:pt>
                <c:pt idx="936">
                  <c:v>36099</c:v>
                </c:pt>
                <c:pt idx="937">
                  <c:v>36129</c:v>
                </c:pt>
                <c:pt idx="938">
                  <c:v>36160</c:v>
                </c:pt>
                <c:pt idx="939">
                  <c:v>36191</c:v>
                </c:pt>
                <c:pt idx="940">
                  <c:v>36219</c:v>
                </c:pt>
                <c:pt idx="941">
                  <c:v>36250</c:v>
                </c:pt>
                <c:pt idx="942">
                  <c:v>36280</c:v>
                </c:pt>
                <c:pt idx="943">
                  <c:v>36311</c:v>
                </c:pt>
                <c:pt idx="944">
                  <c:v>36341</c:v>
                </c:pt>
                <c:pt idx="945">
                  <c:v>36372</c:v>
                </c:pt>
                <c:pt idx="946">
                  <c:v>36403</c:v>
                </c:pt>
                <c:pt idx="947">
                  <c:v>36433</c:v>
                </c:pt>
                <c:pt idx="948">
                  <c:v>36464</c:v>
                </c:pt>
                <c:pt idx="949">
                  <c:v>36494</c:v>
                </c:pt>
                <c:pt idx="950">
                  <c:v>36525</c:v>
                </c:pt>
                <c:pt idx="951">
                  <c:v>36556</c:v>
                </c:pt>
                <c:pt idx="952">
                  <c:v>36585</c:v>
                </c:pt>
                <c:pt idx="953">
                  <c:v>36616</c:v>
                </c:pt>
                <c:pt idx="954">
                  <c:v>36646</c:v>
                </c:pt>
                <c:pt idx="955">
                  <c:v>36677</c:v>
                </c:pt>
                <c:pt idx="956">
                  <c:v>36707</c:v>
                </c:pt>
                <c:pt idx="957">
                  <c:v>36738</c:v>
                </c:pt>
                <c:pt idx="958">
                  <c:v>36769</c:v>
                </c:pt>
                <c:pt idx="959">
                  <c:v>36799</c:v>
                </c:pt>
                <c:pt idx="960">
                  <c:v>36830</c:v>
                </c:pt>
                <c:pt idx="961">
                  <c:v>36860</c:v>
                </c:pt>
                <c:pt idx="962">
                  <c:v>36891</c:v>
                </c:pt>
                <c:pt idx="963">
                  <c:v>36922</c:v>
                </c:pt>
                <c:pt idx="964">
                  <c:v>36950</c:v>
                </c:pt>
                <c:pt idx="965">
                  <c:v>36981</c:v>
                </c:pt>
                <c:pt idx="966">
                  <c:v>37011</c:v>
                </c:pt>
                <c:pt idx="967">
                  <c:v>37042</c:v>
                </c:pt>
                <c:pt idx="968">
                  <c:v>37072</c:v>
                </c:pt>
                <c:pt idx="969">
                  <c:v>37103</c:v>
                </c:pt>
                <c:pt idx="970">
                  <c:v>37134</c:v>
                </c:pt>
                <c:pt idx="971">
                  <c:v>37164</c:v>
                </c:pt>
                <c:pt idx="972">
                  <c:v>37195</c:v>
                </c:pt>
                <c:pt idx="973">
                  <c:v>37225</c:v>
                </c:pt>
                <c:pt idx="974">
                  <c:v>37256</c:v>
                </c:pt>
                <c:pt idx="975">
                  <c:v>37287</c:v>
                </c:pt>
                <c:pt idx="976">
                  <c:v>37315</c:v>
                </c:pt>
                <c:pt idx="977">
                  <c:v>37346</c:v>
                </c:pt>
                <c:pt idx="978">
                  <c:v>37376</c:v>
                </c:pt>
                <c:pt idx="979">
                  <c:v>37407</c:v>
                </c:pt>
                <c:pt idx="980">
                  <c:v>37437</c:v>
                </c:pt>
                <c:pt idx="981">
                  <c:v>37468</c:v>
                </c:pt>
                <c:pt idx="982">
                  <c:v>37499</c:v>
                </c:pt>
                <c:pt idx="983">
                  <c:v>37529</c:v>
                </c:pt>
                <c:pt idx="984">
                  <c:v>37560</c:v>
                </c:pt>
                <c:pt idx="985">
                  <c:v>37590</c:v>
                </c:pt>
                <c:pt idx="986">
                  <c:v>37621</c:v>
                </c:pt>
                <c:pt idx="987">
                  <c:v>37652</c:v>
                </c:pt>
                <c:pt idx="988">
                  <c:v>37680</c:v>
                </c:pt>
                <c:pt idx="989">
                  <c:v>37711</c:v>
                </c:pt>
                <c:pt idx="990">
                  <c:v>37741</c:v>
                </c:pt>
                <c:pt idx="991">
                  <c:v>37772</c:v>
                </c:pt>
                <c:pt idx="992">
                  <c:v>37802</c:v>
                </c:pt>
                <c:pt idx="993">
                  <c:v>37833</c:v>
                </c:pt>
                <c:pt idx="994">
                  <c:v>37864</c:v>
                </c:pt>
                <c:pt idx="995">
                  <c:v>37894</c:v>
                </c:pt>
                <c:pt idx="996">
                  <c:v>37925</c:v>
                </c:pt>
                <c:pt idx="997">
                  <c:v>37955</c:v>
                </c:pt>
                <c:pt idx="998">
                  <c:v>37986</c:v>
                </c:pt>
                <c:pt idx="999">
                  <c:v>38017</c:v>
                </c:pt>
                <c:pt idx="1000">
                  <c:v>38046</c:v>
                </c:pt>
                <c:pt idx="1001">
                  <c:v>38077</c:v>
                </c:pt>
                <c:pt idx="1002">
                  <c:v>38107</c:v>
                </c:pt>
                <c:pt idx="1003">
                  <c:v>38138</c:v>
                </c:pt>
                <c:pt idx="1004">
                  <c:v>38168</c:v>
                </c:pt>
                <c:pt idx="1005">
                  <c:v>38199</c:v>
                </c:pt>
                <c:pt idx="1006">
                  <c:v>38230</c:v>
                </c:pt>
                <c:pt idx="1007">
                  <c:v>38260</c:v>
                </c:pt>
              </c:numCache>
            </c:numRef>
          </c:cat>
          <c:val>
            <c:numRef>
              <c:f>DEMAND_C217B!$E$8:$E$1015</c:f>
              <c:numCache>
                <c:formatCode>0.000</c:formatCode>
                <c:ptCount val="10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10.135390696799732</c:v>
                </c:pt>
                <c:pt idx="13">
                  <c:v>6.9821580355731996</c:v>
                </c:pt>
                <c:pt idx="14">
                  <c:v>9.75806490452484</c:v>
                </c:pt>
                <c:pt idx="15">
                  <c:v>8.1317204306451618</c:v>
                </c:pt>
                <c:pt idx="16">
                  <c:v>9.0029761910714292</c:v>
                </c:pt>
                <c:pt idx="17">
                  <c:v>8.1317204306451618</c:v>
                </c:pt>
                <c:pt idx="18">
                  <c:v>8.4027777783333342</c:v>
                </c:pt>
                <c:pt idx="19">
                  <c:v>17.889785335170004</c:v>
                </c:pt>
                <c:pt idx="20">
                  <c:v>25.208333335000003</c:v>
                </c:pt>
                <c:pt idx="21">
                  <c:v>17.889785335170004</c:v>
                </c:pt>
                <c:pt idx="22">
                  <c:v>19.51612980904968</c:v>
                </c:pt>
                <c:pt idx="23">
                  <c:v>52.097220622964016</c:v>
                </c:pt>
                <c:pt idx="24">
                  <c:v>0</c:v>
                </c:pt>
                <c:pt idx="25">
                  <c:v>33.611111113333337</c:v>
                </c:pt>
                <c:pt idx="26">
                  <c:v>9.75806490452484</c:v>
                </c:pt>
                <c:pt idx="27">
                  <c:v>8.1317204306451618</c:v>
                </c:pt>
                <c:pt idx="28">
                  <c:v>9.0029761910714292</c:v>
                </c:pt>
                <c:pt idx="29">
                  <c:v>8.1317204306452755</c:v>
                </c:pt>
                <c:pt idx="30">
                  <c:v>8.4027777783333342</c:v>
                </c:pt>
                <c:pt idx="31">
                  <c:v>17.889785335140616</c:v>
                </c:pt>
                <c:pt idx="32">
                  <c:v>25.208333335000003</c:v>
                </c:pt>
                <c:pt idx="33">
                  <c:v>17.889785335170004</c:v>
                </c:pt>
                <c:pt idx="34">
                  <c:v>19.51612980904968</c:v>
                </c:pt>
                <c:pt idx="35">
                  <c:v>52.097220622969743</c:v>
                </c:pt>
                <c:pt idx="36">
                  <c:v>48.790322583870974</c:v>
                </c:pt>
                <c:pt idx="37">
                  <c:v>33.611111113333337</c:v>
                </c:pt>
                <c:pt idx="38">
                  <c:v>9.75806490452484</c:v>
                </c:pt>
                <c:pt idx="39">
                  <c:v>8.1317204306451618</c:v>
                </c:pt>
                <c:pt idx="40">
                  <c:v>8.6925287362068975</c:v>
                </c:pt>
                <c:pt idx="41">
                  <c:v>8.1317204306451618</c:v>
                </c:pt>
                <c:pt idx="42">
                  <c:v>8.4027777783333306</c:v>
                </c:pt>
                <c:pt idx="43">
                  <c:v>17.889785335155025</c:v>
                </c:pt>
                <c:pt idx="44">
                  <c:v>25.208333334999992</c:v>
                </c:pt>
                <c:pt idx="45">
                  <c:v>17.889785335170004</c:v>
                </c:pt>
                <c:pt idx="46">
                  <c:v>19.51612980904968</c:v>
                </c:pt>
                <c:pt idx="47">
                  <c:v>52.097220622963988</c:v>
                </c:pt>
                <c:pt idx="48">
                  <c:v>48.790322583870974</c:v>
                </c:pt>
                <c:pt idx="49">
                  <c:v>33.611111113333337</c:v>
                </c:pt>
                <c:pt idx="50">
                  <c:v>9.75806490452484</c:v>
                </c:pt>
                <c:pt idx="51">
                  <c:v>8.1317204306451618</c:v>
                </c:pt>
                <c:pt idx="52">
                  <c:v>9.0029761910714292</c:v>
                </c:pt>
                <c:pt idx="53">
                  <c:v>8.1317204306451618</c:v>
                </c:pt>
                <c:pt idx="54">
                  <c:v>8.4027777783333342</c:v>
                </c:pt>
                <c:pt idx="55">
                  <c:v>17.889785335170004</c:v>
                </c:pt>
                <c:pt idx="56">
                  <c:v>20.192299875697202</c:v>
                </c:pt>
                <c:pt idx="57">
                  <c:v>17.889785335170046</c:v>
                </c:pt>
                <c:pt idx="58">
                  <c:v>11.082814640065344</c:v>
                </c:pt>
                <c:pt idx="59">
                  <c:v>52.097220622964002</c:v>
                </c:pt>
                <c:pt idx="60">
                  <c:v>48.790322583870974</c:v>
                </c:pt>
                <c:pt idx="61">
                  <c:v>33.611111113333337</c:v>
                </c:pt>
                <c:pt idx="62">
                  <c:v>9.75806490452484</c:v>
                </c:pt>
                <c:pt idx="63">
                  <c:v>8.1317204306451618</c:v>
                </c:pt>
                <c:pt idx="64">
                  <c:v>9.0029761910714292</c:v>
                </c:pt>
                <c:pt idx="65">
                  <c:v>8.1317204306451618</c:v>
                </c:pt>
                <c:pt idx="66">
                  <c:v>8.4027777783333342</c:v>
                </c:pt>
                <c:pt idx="67">
                  <c:v>17.889785335144566</c:v>
                </c:pt>
                <c:pt idx="68">
                  <c:v>25.208333335000688</c:v>
                </c:pt>
                <c:pt idx="69">
                  <c:v>17.889785335144509</c:v>
                </c:pt>
                <c:pt idx="70">
                  <c:v>5.7205052673883223</c:v>
                </c:pt>
                <c:pt idx="71">
                  <c:v>52.09722062296332</c:v>
                </c:pt>
                <c:pt idx="72">
                  <c:v>48.790322583870974</c:v>
                </c:pt>
                <c:pt idx="73">
                  <c:v>33.611111113333337</c:v>
                </c:pt>
                <c:pt idx="74">
                  <c:v>9.75806490452484</c:v>
                </c:pt>
                <c:pt idx="75">
                  <c:v>8.1317204306451618</c:v>
                </c:pt>
                <c:pt idx="76">
                  <c:v>9.0029761910714292</c:v>
                </c:pt>
                <c:pt idx="77">
                  <c:v>8.1317204306451618</c:v>
                </c:pt>
                <c:pt idx="78">
                  <c:v>8.4027777783333342</c:v>
                </c:pt>
                <c:pt idx="79">
                  <c:v>17.889785335170004</c:v>
                </c:pt>
                <c:pt idx="80">
                  <c:v>25.208333335000003</c:v>
                </c:pt>
                <c:pt idx="81">
                  <c:v>17.889785335170004</c:v>
                </c:pt>
                <c:pt idx="82">
                  <c:v>19.51612980904968</c:v>
                </c:pt>
                <c:pt idx="83">
                  <c:v>52.09722062296396</c:v>
                </c:pt>
                <c:pt idx="84">
                  <c:v>0</c:v>
                </c:pt>
                <c:pt idx="85">
                  <c:v>33.611111113333337</c:v>
                </c:pt>
                <c:pt idx="86">
                  <c:v>9.75806490452484</c:v>
                </c:pt>
                <c:pt idx="87">
                  <c:v>8.1317204306451618</c:v>
                </c:pt>
                <c:pt idx="88">
                  <c:v>8.6925287362068975</c:v>
                </c:pt>
                <c:pt idx="89">
                  <c:v>8.1317204306451618</c:v>
                </c:pt>
                <c:pt idx="90">
                  <c:v>8.4027777783333342</c:v>
                </c:pt>
                <c:pt idx="91">
                  <c:v>17.889785335140616</c:v>
                </c:pt>
                <c:pt idx="92">
                  <c:v>25.208333335001356</c:v>
                </c:pt>
                <c:pt idx="93">
                  <c:v>17.889785335170046</c:v>
                </c:pt>
                <c:pt idx="94">
                  <c:v>19.51612980904968</c:v>
                </c:pt>
                <c:pt idx="95">
                  <c:v>52.09722062296396</c:v>
                </c:pt>
                <c:pt idx="96">
                  <c:v>48.790322583870974</c:v>
                </c:pt>
                <c:pt idx="97">
                  <c:v>33.611111113333337</c:v>
                </c:pt>
                <c:pt idx="98">
                  <c:v>9.75806490452484</c:v>
                </c:pt>
                <c:pt idx="99">
                  <c:v>8.1317204306451618</c:v>
                </c:pt>
                <c:pt idx="100">
                  <c:v>9.0029761910714292</c:v>
                </c:pt>
                <c:pt idx="101">
                  <c:v>8.1317204306451618</c:v>
                </c:pt>
                <c:pt idx="102">
                  <c:v>8.4027777783334727</c:v>
                </c:pt>
                <c:pt idx="103">
                  <c:v>17.889785335144538</c:v>
                </c:pt>
                <c:pt idx="104">
                  <c:v>25.208333334999935</c:v>
                </c:pt>
                <c:pt idx="105">
                  <c:v>17.889785335170075</c:v>
                </c:pt>
                <c:pt idx="106">
                  <c:v>19.51612980901691</c:v>
                </c:pt>
                <c:pt idx="107">
                  <c:v>52.097220622964059</c:v>
                </c:pt>
                <c:pt idx="108">
                  <c:v>48.790322583870974</c:v>
                </c:pt>
                <c:pt idx="109">
                  <c:v>33.611111113333337</c:v>
                </c:pt>
                <c:pt idx="110">
                  <c:v>9.75806490452484</c:v>
                </c:pt>
                <c:pt idx="111">
                  <c:v>8.1317204306451618</c:v>
                </c:pt>
                <c:pt idx="112">
                  <c:v>9.0029761910714292</c:v>
                </c:pt>
                <c:pt idx="113">
                  <c:v>8.1317204306451618</c:v>
                </c:pt>
                <c:pt idx="114">
                  <c:v>8.4027777783333342</c:v>
                </c:pt>
                <c:pt idx="115">
                  <c:v>17.889785335170004</c:v>
                </c:pt>
                <c:pt idx="116">
                  <c:v>25.208333335000003</c:v>
                </c:pt>
                <c:pt idx="117">
                  <c:v>17.889785335170004</c:v>
                </c:pt>
                <c:pt idx="118">
                  <c:v>16.026203350953089</c:v>
                </c:pt>
                <c:pt idx="119">
                  <c:v>52.09722062296423</c:v>
                </c:pt>
                <c:pt idx="120">
                  <c:v>48.790322583870974</c:v>
                </c:pt>
                <c:pt idx="121">
                  <c:v>33.611111113333337</c:v>
                </c:pt>
                <c:pt idx="122">
                  <c:v>9.75806490452484</c:v>
                </c:pt>
                <c:pt idx="123">
                  <c:v>8.1317204306451618</c:v>
                </c:pt>
                <c:pt idx="124">
                  <c:v>9.0029761910714292</c:v>
                </c:pt>
                <c:pt idx="125">
                  <c:v>8.1317204306451618</c:v>
                </c:pt>
                <c:pt idx="126">
                  <c:v>8.402777778333359</c:v>
                </c:pt>
                <c:pt idx="127">
                  <c:v>17.889785335170004</c:v>
                </c:pt>
                <c:pt idx="128">
                  <c:v>25.208333334999992</c:v>
                </c:pt>
                <c:pt idx="129">
                  <c:v>17.889785335144424</c:v>
                </c:pt>
                <c:pt idx="130">
                  <c:v>19.51612980904968</c:v>
                </c:pt>
                <c:pt idx="131">
                  <c:v>52.097220622964002</c:v>
                </c:pt>
                <c:pt idx="132">
                  <c:v>48.790322583870974</c:v>
                </c:pt>
                <c:pt idx="133">
                  <c:v>33.611111113333337</c:v>
                </c:pt>
                <c:pt idx="134">
                  <c:v>9.75806490452484</c:v>
                </c:pt>
                <c:pt idx="135">
                  <c:v>8.1317204306451618</c:v>
                </c:pt>
                <c:pt idx="136">
                  <c:v>8.6925287362068975</c:v>
                </c:pt>
                <c:pt idx="137">
                  <c:v>8.1317204306451618</c:v>
                </c:pt>
                <c:pt idx="138">
                  <c:v>8.4027777783333342</c:v>
                </c:pt>
                <c:pt idx="139">
                  <c:v>17.889785335129588</c:v>
                </c:pt>
                <c:pt idx="140">
                  <c:v>25.208333335000003</c:v>
                </c:pt>
                <c:pt idx="141">
                  <c:v>17.889785335170004</c:v>
                </c:pt>
                <c:pt idx="142">
                  <c:v>19.51612980904968</c:v>
                </c:pt>
                <c:pt idx="143">
                  <c:v>52.097220622964016</c:v>
                </c:pt>
                <c:pt idx="144">
                  <c:v>95.954302632615494</c:v>
                </c:pt>
                <c:pt idx="145">
                  <c:v>67.222222226666673</c:v>
                </c:pt>
                <c:pt idx="146">
                  <c:v>19.51612980904968</c:v>
                </c:pt>
                <c:pt idx="147">
                  <c:v>14.637096387410645</c:v>
                </c:pt>
                <c:pt idx="148">
                  <c:v>16.205356714633215</c:v>
                </c:pt>
                <c:pt idx="149">
                  <c:v>14.637096387410645</c:v>
                </c:pt>
                <c:pt idx="150">
                  <c:v>15.124999600324333</c:v>
                </c:pt>
                <c:pt idx="151">
                  <c:v>35.779570670340007</c:v>
                </c:pt>
                <c:pt idx="152">
                  <c:v>52.097220622963988</c:v>
                </c:pt>
                <c:pt idx="153">
                  <c:v>35.779570670318122</c:v>
                </c:pt>
                <c:pt idx="154">
                  <c:v>40.658602153225729</c:v>
                </c:pt>
                <c:pt idx="155">
                  <c:v>89.069447655738685</c:v>
                </c:pt>
                <c:pt idx="156">
                  <c:v>48.790322583870974</c:v>
                </c:pt>
                <c:pt idx="157">
                  <c:v>33.611111113333337</c:v>
                </c:pt>
                <c:pt idx="158">
                  <c:v>9.75806490452484</c:v>
                </c:pt>
                <c:pt idx="159">
                  <c:v>8.1317204306451618</c:v>
                </c:pt>
                <c:pt idx="160">
                  <c:v>9.0029761910714292</c:v>
                </c:pt>
                <c:pt idx="161">
                  <c:v>8.1317204306451618</c:v>
                </c:pt>
                <c:pt idx="162">
                  <c:v>8.4027777783333306</c:v>
                </c:pt>
                <c:pt idx="163">
                  <c:v>17.889785335144509</c:v>
                </c:pt>
                <c:pt idx="164">
                  <c:v>25.208333335000077</c:v>
                </c:pt>
                <c:pt idx="165">
                  <c:v>17.889785335170004</c:v>
                </c:pt>
                <c:pt idx="166">
                  <c:v>19.51612980904968</c:v>
                </c:pt>
                <c:pt idx="167">
                  <c:v>52.097220622964002</c:v>
                </c:pt>
                <c:pt idx="168">
                  <c:v>48.790322583870974</c:v>
                </c:pt>
                <c:pt idx="169">
                  <c:v>33.611111113333337</c:v>
                </c:pt>
                <c:pt idx="170">
                  <c:v>9.75806490452484</c:v>
                </c:pt>
                <c:pt idx="171">
                  <c:v>8.1317204306451618</c:v>
                </c:pt>
                <c:pt idx="172">
                  <c:v>9.0029761910714292</c:v>
                </c:pt>
                <c:pt idx="173">
                  <c:v>8.1317204306451618</c:v>
                </c:pt>
                <c:pt idx="174">
                  <c:v>8.4027777783333342</c:v>
                </c:pt>
                <c:pt idx="175">
                  <c:v>17.889785335140672</c:v>
                </c:pt>
                <c:pt idx="176">
                  <c:v>25.208333335000003</c:v>
                </c:pt>
                <c:pt idx="177">
                  <c:v>17.889785335169961</c:v>
                </c:pt>
                <c:pt idx="178">
                  <c:v>19.51612980904968</c:v>
                </c:pt>
                <c:pt idx="179">
                  <c:v>52.097220622964002</c:v>
                </c:pt>
                <c:pt idx="180">
                  <c:v>48.790322583870974</c:v>
                </c:pt>
                <c:pt idx="181">
                  <c:v>33.611111113333337</c:v>
                </c:pt>
                <c:pt idx="182">
                  <c:v>9.75806490452484</c:v>
                </c:pt>
                <c:pt idx="183">
                  <c:v>8.1317204306451618</c:v>
                </c:pt>
                <c:pt idx="184">
                  <c:v>8.6925287362068975</c:v>
                </c:pt>
                <c:pt idx="185">
                  <c:v>8.1317204306451618</c:v>
                </c:pt>
                <c:pt idx="186">
                  <c:v>8.4027777783333342</c:v>
                </c:pt>
                <c:pt idx="187">
                  <c:v>17.889785335170004</c:v>
                </c:pt>
                <c:pt idx="188">
                  <c:v>25.208333335000003</c:v>
                </c:pt>
                <c:pt idx="189">
                  <c:v>17.889785335165797</c:v>
                </c:pt>
                <c:pt idx="190">
                  <c:v>19.51612980904968</c:v>
                </c:pt>
                <c:pt idx="191">
                  <c:v>52.09722062296396</c:v>
                </c:pt>
                <c:pt idx="192">
                  <c:v>95.954302632615494</c:v>
                </c:pt>
                <c:pt idx="193">
                  <c:v>67.222222226666673</c:v>
                </c:pt>
                <c:pt idx="194">
                  <c:v>19.51612980904968</c:v>
                </c:pt>
                <c:pt idx="195">
                  <c:v>14.637096387410645</c:v>
                </c:pt>
                <c:pt idx="196">
                  <c:v>16.205356714633215</c:v>
                </c:pt>
                <c:pt idx="197">
                  <c:v>14.637096387410645</c:v>
                </c:pt>
                <c:pt idx="198">
                  <c:v>15.124999600324333</c:v>
                </c:pt>
                <c:pt idx="199">
                  <c:v>35.779570670340007</c:v>
                </c:pt>
                <c:pt idx="200">
                  <c:v>52.097220622964002</c:v>
                </c:pt>
                <c:pt idx="201">
                  <c:v>35.779570670340007</c:v>
                </c:pt>
                <c:pt idx="202">
                  <c:v>40.658602153225807</c:v>
                </c:pt>
                <c:pt idx="203">
                  <c:v>99.15277938703602</c:v>
                </c:pt>
                <c:pt idx="204">
                  <c:v>40.658602153225807</c:v>
                </c:pt>
                <c:pt idx="205">
                  <c:v>28.569445247684673</c:v>
                </c:pt>
                <c:pt idx="206">
                  <c:v>8.1317204306451618</c:v>
                </c:pt>
                <c:pt idx="207">
                  <c:v>6.5053764414537909</c:v>
                </c:pt>
                <c:pt idx="208">
                  <c:v>7.2023810601809828</c:v>
                </c:pt>
                <c:pt idx="209">
                  <c:v>6.5053764414537909</c:v>
                </c:pt>
                <c:pt idx="210">
                  <c:v>6.7222223228355844</c:v>
                </c:pt>
                <c:pt idx="211">
                  <c:v>14.637096387410645</c:v>
                </c:pt>
                <c:pt idx="212">
                  <c:v>21.847221422315332</c:v>
                </c:pt>
                <c:pt idx="213">
                  <c:v>14.637096387410645</c:v>
                </c:pt>
                <c:pt idx="214">
                  <c:v>17.889785335170004</c:v>
                </c:pt>
                <c:pt idx="215">
                  <c:v>45.375000804351345</c:v>
                </c:pt>
                <c:pt idx="216">
                  <c:v>0</c:v>
                </c:pt>
                <c:pt idx="217">
                  <c:v>1.7018880834247696</c:v>
                </c:pt>
                <c:pt idx="218">
                  <c:v>9.75806490452484</c:v>
                </c:pt>
                <c:pt idx="219">
                  <c:v>8.1317204306451618</c:v>
                </c:pt>
                <c:pt idx="220">
                  <c:v>9.0029761910714292</c:v>
                </c:pt>
                <c:pt idx="221">
                  <c:v>8.1317204306457302</c:v>
                </c:pt>
                <c:pt idx="222">
                  <c:v>8.402777778333359</c:v>
                </c:pt>
                <c:pt idx="223">
                  <c:v>17.889785335144509</c:v>
                </c:pt>
                <c:pt idx="224">
                  <c:v>25.208333335000049</c:v>
                </c:pt>
                <c:pt idx="225">
                  <c:v>17.889785335170004</c:v>
                </c:pt>
                <c:pt idx="226">
                  <c:v>19.51612980901681</c:v>
                </c:pt>
                <c:pt idx="227">
                  <c:v>52.097220622964002</c:v>
                </c:pt>
                <c:pt idx="228">
                  <c:v>48.790322583870974</c:v>
                </c:pt>
                <c:pt idx="229">
                  <c:v>33.611111113333337</c:v>
                </c:pt>
                <c:pt idx="230">
                  <c:v>9.75806490452484</c:v>
                </c:pt>
                <c:pt idx="231">
                  <c:v>8.1317204306451618</c:v>
                </c:pt>
                <c:pt idx="232">
                  <c:v>8.6925287362068975</c:v>
                </c:pt>
                <c:pt idx="233">
                  <c:v>8.1317204306451618</c:v>
                </c:pt>
                <c:pt idx="234">
                  <c:v>8.4027777783333342</c:v>
                </c:pt>
                <c:pt idx="235">
                  <c:v>17.889785335149028</c:v>
                </c:pt>
                <c:pt idx="236">
                  <c:v>25.20833333500272</c:v>
                </c:pt>
                <c:pt idx="237">
                  <c:v>17.889785335144524</c:v>
                </c:pt>
                <c:pt idx="238">
                  <c:v>19.51612980904968</c:v>
                </c:pt>
                <c:pt idx="239">
                  <c:v>52.09722062296396</c:v>
                </c:pt>
                <c:pt idx="240">
                  <c:v>40.658602153225807</c:v>
                </c:pt>
                <c:pt idx="241">
                  <c:v>28.569445247684673</c:v>
                </c:pt>
                <c:pt idx="242">
                  <c:v>8.1317204306451618</c:v>
                </c:pt>
                <c:pt idx="243">
                  <c:v>6.5053764414537909</c:v>
                </c:pt>
                <c:pt idx="244">
                  <c:v>7.2023810601809828</c:v>
                </c:pt>
                <c:pt idx="245">
                  <c:v>6.5053764414537909</c:v>
                </c:pt>
                <c:pt idx="246">
                  <c:v>6.7222223228355844</c:v>
                </c:pt>
                <c:pt idx="247">
                  <c:v>14.637096387391543</c:v>
                </c:pt>
                <c:pt idx="248">
                  <c:v>21.847221422315332</c:v>
                </c:pt>
                <c:pt idx="249">
                  <c:v>14.637096387384586</c:v>
                </c:pt>
                <c:pt idx="250">
                  <c:v>17.889785335170004</c:v>
                </c:pt>
                <c:pt idx="251">
                  <c:v>45.375000804351288</c:v>
                </c:pt>
                <c:pt idx="252">
                  <c:v>0</c:v>
                </c:pt>
                <c:pt idx="253">
                  <c:v>28.569445247684673</c:v>
                </c:pt>
                <c:pt idx="254">
                  <c:v>8.1317204306451618</c:v>
                </c:pt>
                <c:pt idx="255">
                  <c:v>6.5053764414537909</c:v>
                </c:pt>
                <c:pt idx="256">
                  <c:v>7.2023810601809828</c:v>
                </c:pt>
                <c:pt idx="257">
                  <c:v>6.5053764414537909</c:v>
                </c:pt>
                <c:pt idx="258">
                  <c:v>6.7222223228355844</c:v>
                </c:pt>
                <c:pt idx="259">
                  <c:v>14.637096387410645</c:v>
                </c:pt>
                <c:pt idx="260">
                  <c:v>21.847221422315332</c:v>
                </c:pt>
                <c:pt idx="261">
                  <c:v>14.637096387410645</c:v>
                </c:pt>
                <c:pt idx="262">
                  <c:v>17.889785335170004</c:v>
                </c:pt>
                <c:pt idx="263">
                  <c:v>45.375000804351401</c:v>
                </c:pt>
                <c:pt idx="264">
                  <c:v>0</c:v>
                </c:pt>
                <c:pt idx="265">
                  <c:v>33.611111113333337</c:v>
                </c:pt>
                <c:pt idx="266">
                  <c:v>9.75806490452484</c:v>
                </c:pt>
                <c:pt idx="267">
                  <c:v>8.1317204306451618</c:v>
                </c:pt>
                <c:pt idx="268">
                  <c:v>9.0029761910714292</c:v>
                </c:pt>
                <c:pt idx="269">
                  <c:v>8.1317204306451618</c:v>
                </c:pt>
                <c:pt idx="270">
                  <c:v>8.4027777783333342</c:v>
                </c:pt>
                <c:pt idx="271">
                  <c:v>17.889785335170004</c:v>
                </c:pt>
                <c:pt idx="272">
                  <c:v>25.208333335000003</c:v>
                </c:pt>
                <c:pt idx="273">
                  <c:v>17.889785335169933</c:v>
                </c:pt>
                <c:pt idx="274">
                  <c:v>19.51612980904968</c:v>
                </c:pt>
                <c:pt idx="275">
                  <c:v>52.097220622964031</c:v>
                </c:pt>
                <c:pt idx="276">
                  <c:v>0</c:v>
                </c:pt>
                <c:pt idx="277">
                  <c:v>0</c:v>
                </c:pt>
                <c:pt idx="278">
                  <c:v>9.75806490452484</c:v>
                </c:pt>
                <c:pt idx="279">
                  <c:v>8.1317204306451618</c:v>
                </c:pt>
                <c:pt idx="280">
                  <c:v>8.6925287362068975</c:v>
                </c:pt>
                <c:pt idx="281">
                  <c:v>8.1317204306451618</c:v>
                </c:pt>
                <c:pt idx="282">
                  <c:v>8.4027777783334159</c:v>
                </c:pt>
                <c:pt idx="283">
                  <c:v>17.889785335144481</c:v>
                </c:pt>
                <c:pt idx="284">
                  <c:v>25.208333334999992</c:v>
                </c:pt>
                <c:pt idx="285">
                  <c:v>17.889785335144595</c:v>
                </c:pt>
                <c:pt idx="286">
                  <c:v>6.2995152687703015</c:v>
                </c:pt>
                <c:pt idx="287">
                  <c:v>52.09722062296423</c:v>
                </c:pt>
                <c:pt idx="288">
                  <c:v>48.790322583870974</c:v>
                </c:pt>
                <c:pt idx="289">
                  <c:v>33.611111113333735</c:v>
                </c:pt>
                <c:pt idx="290">
                  <c:v>9.75806490452484</c:v>
                </c:pt>
                <c:pt idx="291">
                  <c:v>8.1317204306451618</c:v>
                </c:pt>
                <c:pt idx="292">
                  <c:v>9.0029761910714292</c:v>
                </c:pt>
                <c:pt idx="293">
                  <c:v>8.1317204306451618</c:v>
                </c:pt>
                <c:pt idx="294">
                  <c:v>8.4027777783333342</c:v>
                </c:pt>
                <c:pt idx="295">
                  <c:v>17.889785335170004</c:v>
                </c:pt>
                <c:pt idx="296">
                  <c:v>25.208333334999907</c:v>
                </c:pt>
                <c:pt idx="297">
                  <c:v>17.889785335144452</c:v>
                </c:pt>
                <c:pt idx="298">
                  <c:v>19.516129809016824</c:v>
                </c:pt>
                <c:pt idx="299">
                  <c:v>52.097220622963988</c:v>
                </c:pt>
                <c:pt idx="300">
                  <c:v>40.658602153225807</c:v>
                </c:pt>
                <c:pt idx="301">
                  <c:v>28.569445247684673</c:v>
                </c:pt>
                <c:pt idx="302">
                  <c:v>8.1317204306451618</c:v>
                </c:pt>
                <c:pt idx="303">
                  <c:v>6.5053764414537909</c:v>
                </c:pt>
                <c:pt idx="304">
                  <c:v>7.2023810601809828</c:v>
                </c:pt>
                <c:pt idx="305">
                  <c:v>6.5053764414537909</c:v>
                </c:pt>
                <c:pt idx="306">
                  <c:v>6.7222223228355844</c:v>
                </c:pt>
                <c:pt idx="307">
                  <c:v>14.637096387410645</c:v>
                </c:pt>
                <c:pt idx="308">
                  <c:v>21.847221422315243</c:v>
                </c:pt>
                <c:pt idx="309">
                  <c:v>14.637096387370743</c:v>
                </c:pt>
                <c:pt idx="310">
                  <c:v>17.889785335170004</c:v>
                </c:pt>
                <c:pt idx="311">
                  <c:v>45.37500080435133</c:v>
                </c:pt>
                <c:pt idx="312">
                  <c:v>48.790322583870974</c:v>
                </c:pt>
                <c:pt idx="313">
                  <c:v>33.611111113333337</c:v>
                </c:pt>
                <c:pt idx="314">
                  <c:v>9.75806490452484</c:v>
                </c:pt>
                <c:pt idx="315">
                  <c:v>8.1317204306451618</c:v>
                </c:pt>
                <c:pt idx="316">
                  <c:v>9.0029761910714292</c:v>
                </c:pt>
                <c:pt idx="317">
                  <c:v>8.1317204306451618</c:v>
                </c:pt>
                <c:pt idx="318">
                  <c:v>8.4027777783333342</c:v>
                </c:pt>
                <c:pt idx="319">
                  <c:v>17.889785335169876</c:v>
                </c:pt>
                <c:pt idx="320">
                  <c:v>25.208333334999992</c:v>
                </c:pt>
                <c:pt idx="321">
                  <c:v>17.889785335170004</c:v>
                </c:pt>
                <c:pt idx="322">
                  <c:v>19.51612980904968</c:v>
                </c:pt>
                <c:pt idx="323">
                  <c:v>52.097220622964045</c:v>
                </c:pt>
                <c:pt idx="324">
                  <c:v>48.790322583870974</c:v>
                </c:pt>
                <c:pt idx="325">
                  <c:v>33.611111113333337</c:v>
                </c:pt>
                <c:pt idx="326">
                  <c:v>9.75806490452484</c:v>
                </c:pt>
                <c:pt idx="327">
                  <c:v>8.1317204306451618</c:v>
                </c:pt>
                <c:pt idx="328">
                  <c:v>8.6925287362068975</c:v>
                </c:pt>
                <c:pt idx="329">
                  <c:v>8.1317204306451618</c:v>
                </c:pt>
                <c:pt idx="330">
                  <c:v>8.4027777783333342</c:v>
                </c:pt>
                <c:pt idx="331">
                  <c:v>17.889785335170004</c:v>
                </c:pt>
                <c:pt idx="332">
                  <c:v>25.208333335000003</c:v>
                </c:pt>
                <c:pt idx="333">
                  <c:v>17.889785335144538</c:v>
                </c:pt>
                <c:pt idx="334">
                  <c:v>19.51612980904968</c:v>
                </c:pt>
                <c:pt idx="335">
                  <c:v>52.097220622964045</c:v>
                </c:pt>
                <c:pt idx="336">
                  <c:v>48.790322583870974</c:v>
                </c:pt>
                <c:pt idx="337">
                  <c:v>33.611111113333337</c:v>
                </c:pt>
                <c:pt idx="338">
                  <c:v>9.75806490452484</c:v>
                </c:pt>
                <c:pt idx="339">
                  <c:v>8.1317204306451618</c:v>
                </c:pt>
                <c:pt idx="340">
                  <c:v>9.0029761910714292</c:v>
                </c:pt>
                <c:pt idx="341">
                  <c:v>8.1317204306451618</c:v>
                </c:pt>
                <c:pt idx="342">
                  <c:v>8.4027777783333022</c:v>
                </c:pt>
                <c:pt idx="343">
                  <c:v>17.889785335144538</c:v>
                </c:pt>
                <c:pt idx="344">
                  <c:v>21.968077560700365</c:v>
                </c:pt>
                <c:pt idx="345">
                  <c:v>17.889785335144552</c:v>
                </c:pt>
                <c:pt idx="346">
                  <c:v>14.051686752624555</c:v>
                </c:pt>
                <c:pt idx="347">
                  <c:v>51.308067649389386</c:v>
                </c:pt>
                <c:pt idx="348">
                  <c:v>48.790322583870974</c:v>
                </c:pt>
                <c:pt idx="349">
                  <c:v>33.611111113333337</c:v>
                </c:pt>
                <c:pt idx="350">
                  <c:v>9.75806490452484</c:v>
                </c:pt>
                <c:pt idx="351">
                  <c:v>8.1317204306451618</c:v>
                </c:pt>
                <c:pt idx="352">
                  <c:v>9.0029761910714292</c:v>
                </c:pt>
                <c:pt idx="353">
                  <c:v>8.1317204306451618</c:v>
                </c:pt>
                <c:pt idx="354">
                  <c:v>8.4027777783333342</c:v>
                </c:pt>
                <c:pt idx="355">
                  <c:v>17.889785335170004</c:v>
                </c:pt>
                <c:pt idx="356">
                  <c:v>25.208333335000003</c:v>
                </c:pt>
                <c:pt idx="357">
                  <c:v>17.889785335170004</c:v>
                </c:pt>
                <c:pt idx="358">
                  <c:v>19.51612980904968</c:v>
                </c:pt>
                <c:pt idx="359">
                  <c:v>52.097220622963988</c:v>
                </c:pt>
                <c:pt idx="360">
                  <c:v>40.658602153225807</c:v>
                </c:pt>
                <c:pt idx="361">
                  <c:v>28.569445247684524</c:v>
                </c:pt>
                <c:pt idx="362">
                  <c:v>8.1317204306451618</c:v>
                </c:pt>
                <c:pt idx="363">
                  <c:v>6.5053764414537909</c:v>
                </c:pt>
                <c:pt idx="364">
                  <c:v>7.2023810601809828</c:v>
                </c:pt>
                <c:pt idx="365">
                  <c:v>6.5053764414537909</c:v>
                </c:pt>
                <c:pt idx="366">
                  <c:v>6.7222223228355844</c:v>
                </c:pt>
                <c:pt idx="367">
                  <c:v>14.637096387410645</c:v>
                </c:pt>
                <c:pt idx="368">
                  <c:v>21.847221422315442</c:v>
                </c:pt>
                <c:pt idx="369">
                  <c:v>14.637096387410645</c:v>
                </c:pt>
                <c:pt idx="370">
                  <c:v>17.889785335170004</c:v>
                </c:pt>
                <c:pt idx="371">
                  <c:v>45.375000804351274</c:v>
                </c:pt>
                <c:pt idx="372">
                  <c:v>0</c:v>
                </c:pt>
                <c:pt idx="373">
                  <c:v>33.611111113333337</c:v>
                </c:pt>
                <c:pt idx="374">
                  <c:v>9.75806490452484</c:v>
                </c:pt>
                <c:pt idx="375">
                  <c:v>8.1317204306451618</c:v>
                </c:pt>
                <c:pt idx="376">
                  <c:v>8.6925287362068975</c:v>
                </c:pt>
                <c:pt idx="377">
                  <c:v>8.1317204306451618</c:v>
                </c:pt>
                <c:pt idx="378">
                  <c:v>8.4027777783333342</c:v>
                </c:pt>
                <c:pt idx="379">
                  <c:v>17.88978533513145</c:v>
                </c:pt>
                <c:pt idx="380">
                  <c:v>25.208333335000003</c:v>
                </c:pt>
                <c:pt idx="381">
                  <c:v>17.889785335170004</c:v>
                </c:pt>
                <c:pt idx="382">
                  <c:v>19.51612980904968</c:v>
                </c:pt>
                <c:pt idx="383">
                  <c:v>52.09722062296396</c:v>
                </c:pt>
                <c:pt idx="384">
                  <c:v>0</c:v>
                </c:pt>
                <c:pt idx="385">
                  <c:v>28.569445247684673</c:v>
                </c:pt>
                <c:pt idx="386">
                  <c:v>8.1317204306451618</c:v>
                </c:pt>
                <c:pt idx="387">
                  <c:v>6.5053764414537909</c:v>
                </c:pt>
                <c:pt idx="388">
                  <c:v>7.2023810601809828</c:v>
                </c:pt>
                <c:pt idx="389">
                  <c:v>6.5053764414537909</c:v>
                </c:pt>
                <c:pt idx="390">
                  <c:v>6.7222223228355844</c:v>
                </c:pt>
                <c:pt idx="391">
                  <c:v>14.637096387410645</c:v>
                </c:pt>
                <c:pt idx="392">
                  <c:v>21.847221422315332</c:v>
                </c:pt>
                <c:pt idx="393">
                  <c:v>14.637096387410645</c:v>
                </c:pt>
                <c:pt idx="394">
                  <c:v>17.889785335170004</c:v>
                </c:pt>
                <c:pt idx="395">
                  <c:v>45.375000804351316</c:v>
                </c:pt>
                <c:pt idx="396">
                  <c:v>0</c:v>
                </c:pt>
                <c:pt idx="397">
                  <c:v>33.611111113333337</c:v>
                </c:pt>
                <c:pt idx="398">
                  <c:v>9.75806490452484</c:v>
                </c:pt>
                <c:pt idx="399">
                  <c:v>8.1317204306451618</c:v>
                </c:pt>
                <c:pt idx="400">
                  <c:v>9.0029761910714292</c:v>
                </c:pt>
                <c:pt idx="401">
                  <c:v>8.1317204306451618</c:v>
                </c:pt>
                <c:pt idx="402">
                  <c:v>8.4027777783333342</c:v>
                </c:pt>
                <c:pt idx="403">
                  <c:v>17.889785335144481</c:v>
                </c:pt>
                <c:pt idx="404">
                  <c:v>25.208333335011389</c:v>
                </c:pt>
                <c:pt idx="405">
                  <c:v>17.889785335144481</c:v>
                </c:pt>
                <c:pt idx="406">
                  <c:v>19.51612980904968</c:v>
                </c:pt>
                <c:pt idx="407">
                  <c:v>52.097220622964016</c:v>
                </c:pt>
                <c:pt idx="408">
                  <c:v>48.790322583870974</c:v>
                </c:pt>
                <c:pt idx="409">
                  <c:v>33.611111113333337</c:v>
                </c:pt>
                <c:pt idx="410">
                  <c:v>9.75806490452484</c:v>
                </c:pt>
                <c:pt idx="411">
                  <c:v>8.1317204306451618</c:v>
                </c:pt>
                <c:pt idx="412">
                  <c:v>9.0029761910714292</c:v>
                </c:pt>
                <c:pt idx="413">
                  <c:v>8.1317204306451618</c:v>
                </c:pt>
                <c:pt idx="414">
                  <c:v>8.4027777783333022</c:v>
                </c:pt>
                <c:pt idx="415">
                  <c:v>17.889785335170018</c:v>
                </c:pt>
                <c:pt idx="416">
                  <c:v>25.208333334999907</c:v>
                </c:pt>
                <c:pt idx="417">
                  <c:v>17.889785335144396</c:v>
                </c:pt>
                <c:pt idx="418">
                  <c:v>19.516129809049687</c:v>
                </c:pt>
                <c:pt idx="419">
                  <c:v>52.097220622964002</c:v>
                </c:pt>
                <c:pt idx="420">
                  <c:v>40.658602153225807</c:v>
                </c:pt>
                <c:pt idx="421">
                  <c:v>28.569445247684673</c:v>
                </c:pt>
                <c:pt idx="422">
                  <c:v>8.1317204306451618</c:v>
                </c:pt>
                <c:pt idx="423">
                  <c:v>6.5053764414537909</c:v>
                </c:pt>
                <c:pt idx="424">
                  <c:v>6.9540230925885353</c:v>
                </c:pt>
                <c:pt idx="425">
                  <c:v>6.5053764414537909</c:v>
                </c:pt>
                <c:pt idx="426">
                  <c:v>6.7222223228355844</c:v>
                </c:pt>
                <c:pt idx="427">
                  <c:v>14.637096387410645</c:v>
                </c:pt>
                <c:pt idx="428">
                  <c:v>21.847221422315332</c:v>
                </c:pt>
                <c:pt idx="429">
                  <c:v>14.637096387410645</c:v>
                </c:pt>
                <c:pt idx="430">
                  <c:v>17.889785335170004</c:v>
                </c:pt>
                <c:pt idx="431">
                  <c:v>45.375000804351316</c:v>
                </c:pt>
                <c:pt idx="432">
                  <c:v>0</c:v>
                </c:pt>
                <c:pt idx="433">
                  <c:v>0</c:v>
                </c:pt>
                <c:pt idx="434">
                  <c:v>9.75806490452484</c:v>
                </c:pt>
                <c:pt idx="435">
                  <c:v>8.1317204306451618</c:v>
                </c:pt>
                <c:pt idx="436">
                  <c:v>9.0029761910714292</c:v>
                </c:pt>
                <c:pt idx="437">
                  <c:v>8.1317204306451618</c:v>
                </c:pt>
                <c:pt idx="438">
                  <c:v>8.4027777783333342</c:v>
                </c:pt>
                <c:pt idx="439">
                  <c:v>17.889785335170004</c:v>
                </c:pt>
                <c:pt idx="440">
                  <c:v>25.208333335002749</c:v>
                </c:pt>
                <c:pt idx="441">
                  <c:v>17.889785335144424</c:v>
                </c:pt>
                <c:pt idx="442">
                  <c:v>19.516129809016967</c:v>
                </c:pt>
                <c:pt idx="443">
                  <c:v>52.097220622964002</c:v>
                </c:pt>
                <c:pt idx="444">
                  <c:v>48.790322583870974</c:v>
                </c:pt>
                <c:pt idx="445">
                  <c:v>33.611111113333337</c:v>
                </c:pt>
                <c:pt idx="446">
                  <c:v>9.75806490452484</c:v>
                </c:pt>
                <c:pt idx="447">
                  <c:v>8.1317204306451618</c:v>
                </c:pt>
                <c:pt idx="448">
                  <c:v>9.0029761910777779</c:v>
                </c:pt>
                <c:pt idx="449">
                  <c:v>8.1317204306451618</c:v>
                </c:pt>
                <c:pt idx="450">
                  <c:v>8.4027777783333342</c:v>
                </c:pt>
                <c:pt idx="451">
                  <c:v>17.889785335134292</c:v>
                </c:pt>
                <c:pt idx="452">
                  <c:v>25.208333335000003</c:v>
                </c:pt>
                <c:pt idx="453">
                  <c:v>17.889785335130298</c:v>
                </c:pt>
                <c:pt idx="454">
                  <c:v>19.51612980904968</c:v>
                </c:pt>
                <c:pt idx="455">
                  <c:v>52.097220622954438</c:v>
                </c:pt>
                <c:pt idx="456">
                  <c:v>0</c:v>
                </c:pt>
                <c:pt idx="457">
                  <c:v>0</c:v>
                </c:pt>
                <c:pt idx="458">
                  <c:v>9.75806490452484</c:v>
                </c:pt>
                <c:pt idx="459">
                  <c:v>8.1317204306451618</c:v>
                </c:pt>
                <c:pt idx="460">
                  <c:v>9.0029761910648176</c:v>
                </c:pt>
                <c:pt idx="461">
                  <c:v>8.1317204306451618</c:v>
                </c:pt>
                <c:pt idx="462">
                  <c:v>8.4027777783334727</c:v>
                </c:pt>
                <c:pt idx="463">
                  <c:v>17.889785335169904</c:v>
                </c:pt>
                <c:pt idx="464">
                  <c:v>25.208333334999963</c:v>
                </c:pt>
                <c:pt idx="465">
                  <c:v>4.2719996999341276</c:v>
                </c:pt>
                <c:pt idx="466">
                  <c:v>19.51612980901691</c:v>
                </c:pt>
                <c:pt idx="467">
                  <c:v>52.097220622963988</c:v>
                </c:pt>
                <c:pt idx="468">
                  <c:v>48.790322583870974</c:v>
                </c:pt>
                <c:pt idx="469">
                  <c:v>33.611111113333337</c:v>
                </c:pt>
                <c:pt idx="470">
                  <c:v>9.75806490452484</c:v>
                </c:pt>
                <c:pt idx="471">
                  <c:v>8.1317204306451618</c:v>
                </c:pt>
                <c:pt idx="472">
                  <c:v>8.6925287362068975</c:v>
                </c:pt>
                <c:pt idx="473">
                  <c:v>8.1317204306451618</c:v>
                </c:pt>
                <c:pt idx="474">
                  <c:v>8.402777778333359</c:v>
                </c:pt>
                <c:pt idx="475">
                  <c:v>17.889785335144595</c:v>
                </c:pt>
                <c:pt idx="476">
                  <c:v>25.208333334999935</c:v>
                </c:pt>
                <c:pt idx="477">
                  <c:v>17.889785335170018</c:v>
                </c:pt>
                <c:pt idx="478">
                  <c:v>19.516129809016995</c:v>
                </c:pt>
                <c:pt idx="479">
                  <c:v>52.097220622963889</c:v>
                </c:pt>
                <c:pt idx="480">
                  <c:v>48.790322583870974</c:v>
                </c:pt>
                <c:pt idx="481">
                  <c:v>33.611111113333337</c:v>
                </c:pt>
                <c:pt idx="482">
                  <c:v>9.75806490452484</c:v>
                </c:pt>
                <c:pt idx="483">
                  <c:v>8.1317204306451618</c:v>
                </c:pt>
                <c:pt idx="484">
                  <c:v>9.0029761910714292</c:v>
                </c:pt>
                <c:pt idx="485">
                  <c:v>8.1317204306451618</c:v>
                </c:pt>
                <c:pt idx="486">
                  <c:v>8.402777778333359</c:v>
                </c:pt>
                <c:pt idx="487">
                  <c:v>17.889785335144595</c:v>
                </c:pt>
                <c:pt idx="488">
                  <c:v>25.208333334999907</c:v>
                </c:pt>
                <c:pt idx="489">
                  <c:v>17.889785335144623</c:v>
                </c:pt>
                <c:pt idx="490">
                  <c:v>19.51612980904968</c:v>
                </c:pt>
                <c:pt idx="491">
                  <c:v>52.09722062296396</c:v>
                </c:pt>
                <c:pt idx="492">
                  <c:v>48.790322583870974</c:v>
                </c:pt>
                <c:pt idx="493">
                  <c:v>33.611111113333337</c:v>
                </c:pt>
                <c:pt idx="494">
                  <c:v>9.75806490452484</c:v>
                </c:pt>
                <c:pt idx="495">
                  <c:v>8.1317204306451618</c:v>
                </c:pt>
                <c:pt idx="496">
                  <c:v>9.0029761910714292</c:v>
                </c:pt>
                <c:pt idx="497">
                  <c:v>8.1317204306451618</c:v>
                </c:pt>
                <c:pt idx="498">
                  <c:v>8.4027777783333022</c:v>
                </c:pt>
                <c:pt idx="499">
                  <c:v>17.889785335144538</c:v>
                </c:pt>
                <c:pt idx="500">
                  <c:v>25.208333334999992</c:v>
                </c:pt>
                <c:pt idx="501">
                  <c:v>17.889785335144424</c:v>
                </c:pt>
                <c:pt idx="502">
                  <c:v>19.51612980904968</c:v>
                </c:pt>
                <c:pt idx="503">
                  <c:v>52.097220622964073</c:v>
                </c:pt>
                <c:pt idx="504">
                  <c:v>48.790322583870974</c:v>
                </c:pt>
                <c:pt idx="505">
                  <c:v>33.611111113333337</c:v>
                </c:pt>
                <c:pt idx="506">
                  <c:v>9.75806490452484</c:v>
                </c:pt>
                <c:pt idx="507">
                  <c:v>8.1317204306451618</c:v>
                </c:pt>
                <c:pt idx="508">
                  <c:v>9.0029761910714292</c:v>
                </c:pt>
                <c:pt idx="509">
                  <c:v>8.1317204306451618</c:v>
                </c:pt>
                <c:pt idx="510">
                  <c:v>8.4027777783333342</c:v>
                </c:pt>
                <c:pt idx="511">
                  <c:v>17.889785335170004</c:v>
                </c:pt>
                <c:pt idx="512">
                  <c:v>25.208333335000003</c:v>
                </c:pt>
                <c:pt idx="513">
                  <c:v>17.889785335170004</c:v>
                </c:pt>
                <c:pt idx="514">
                  <c:v>19.51612980904968</c:v>
                </c:pt>
                <c:pt idx="515">
                  <c:v>52.097220622964002</c:v>
                </c:pt>
                <c:pt idx="516">
                  <c:v>48.790322583870974</c:v>
                </c:pt>
                <c:pt idx="517">
                  <c:v>33.611111113333337</c:v>
                </c:pt>
                <c:pt idx="518">
                  <c:v>9.75806490452484</c:v>
                </c:pt>
                <c:pt idx="519">
                  <c:v>8.1317204306451618</c:v>
                </c:pt>
                <c:pt idx="520">
                  <c:v>8.6925287362068975</c:v>
                </c:pt>
                <c:pt idx="521">
                  <c:v>8.1317204306451618</c:v>
                </c:pt>
                <c:pt idx="522">
                  <c:v>8.4027777783333022</c:v>
                </c:pt>
                <c:pt idx="523">
                  <c:v>17.889785335144538</c:v>
                </c:pt>
                <c:pt idx="524">
                  <c:v>25.208333334999992</c:v>
                </c:pt>
                <c:pt idx="525">
                  <c:v>17.889785335170075</c:v>
                </c:pt>
                <c:pt idx="526">
                  <c:v>0.51936368406967048</c:v>
                </c:pt>
                <c:pt idx="527">
                  <c:v>52.097220622963775</c:v>
                </c:pt>
                <c:pt idx="528">
                  <c:v>40.658602153225807</c:v>
                </c:pt>
                <c:pt idx="529">
                  <c:v>28.569445247684673</c:v>
                </c:pt>
                <c:pt idx="530">
                  <c:v>8.1317204306451618</c:v>
                </c:pt>
                <c:pt idx="531">
                  <c:v>6.5053764414537909</c:v>
                </c:pt>
                <c:pt idx="532">
                  <c:v>7.2023810601809828</c:v>
                </c:pt>
                <c:pt idx="533">
                  <c:v>6.5053764414537909</c:v>
                </c:pt>
                <c:pt idx="534">
                  <c:v>6.7222223228355844</c:v>
                </c:pt>
                <c:pt idx="535">
                  <c:v>14.637096387410645</c:v>
                </c:pt>
                <c:pt idx="536">
                  <c:v>21.847221422315332</c:v>
                </c:pt>
                <c:pt idx="537">
                  <c:v>14.637096387410645</c:v>
                </c:pt>
                <c:pt idx="538">
                  <c:v>17.889785335170004</c:v>
                </c:pt>
                <c:pt idx="539">
                  <c:v>45.375000804351345</c:v>
                </c:pt>
                <c:pt idx="540">
                  <c:v>8.2870651841052876</c:v>
                </c:pt>
                <c:pt idx="541">
                  <c:v>33.611111113333337</c:v>
                </c:pt>
                <c:pt idx="542">
                  <c:v>9.75806490452484</c:v>
                </c:pt>
                <c:pt idx="543">
                  <c:v>8.1317204306451618</c:v>
                </c:pt>
                <c:pt idx="544">
                  <c:v>9.0029761910714292</c:v>
                </c:pt>
                <c:pt idx="545">
                  <c:v>8.1317204306451618</c:v>
                </c:pt>
                <c:pt idx="546">
                  <c:v>8.4027777783333342</c:v>
                </c:pt>
                <c:pt idx="547">
                  <c:v>17.889785335144538</c:v>
                </c:pt>
                <c:pt idx="548">
                  <c:v>25.208333334999992</c:v>
                </c:pt>
                <c:pt idx="549">
                  <c:v>0</c:v>
                </c:pt>
                <c:pt idx="550">
                  <c:v>19.516129809016896</c:v>
                </c:pt>
                <c:pt idx="551">
                  <c:v>52.097220622964031</c:v>
                </c:pt>
                <c:pt idx="552">
                  <c:v>40.658602153225807</c:v>
                </c:pt>
                <c:pt idx="553">
                  <c:v>28.569445247684673</c:v>
                </c:pt>
                <c:pt idx="554">
                  <c:v>8.1317204306451618</c:v>
                </c:pt>
                <c:pt idx="555">
                  <c:v>6.5053764414537909</c:v>
                </c:pt>
                <c:pt idx="556">
                  <c:v>7.2023810601809828</c:v>
                </c:pt>
                <c:pt idx="557">
                  <c:v>6.5053764414537909</c:v>
                </c:pt>
                <c:pt idx="558">
                  <c:v>6.7222223228355844</c:v>
                </c:pt>
                <c:pt idx="559">
                  <c:v>14.637096387395664</c:v>
                </c:pt>
                <c:pt idx="560">
                  <c:v>21.847221422315332</c:v>
                </c:pt>
                <c:pt idx="561">
                  <c:v>14.637096387384672</c:v>
                </c:pt>
                <c:pt idx="562">
                  <c:v>17.889785335170004</c:v>
                </c:pt>
                <c:pt idx="563">
                  <c:v>45.375000804351345</c:v>
                </c:pt>
                <c:pt idx="564">
                  <c:v>0</c:v>
                </c:pt>
                <c:pt idx="565">
                  <c:v>33.611111113333337</c:v>
                </c:pt>
                <c:pt idx="566">
                  <c:v>9.75806490452484</c:v>
                </c:pt>
                <c:pt idx="567">
                  <c:v>8.1317204306451618</c:v>
                </c:pt>
                <c:pt idx="568">
                  <c:v>8.6925287362068975</c:v>
                </c:pt>
                <c:pt idx="569">
                  <c:v>8.1317204306451618</c:v>
                </c:pt>
                <c:pt idx="570">
                  <c:v>8.4027777783334159</c:v>
                </c:pt>
                <c:pt idx="571">
                  <c:v>17.889785335170004</c:v>
                </c:pt>
                <c:pt idx="572">
                  <c:v>25.20833333500002</c:v>
                </c:pt>
                <c:pt idx="573">
                  <c:v>0</c:v>
                </c:pt>
                <c:pt idx="574">
                  <c:v>19.51612980904968</c:v>
                </c:pt>
                <c:pt idx="575">
                  <c:v>52.097220622963988</c:v>
                </c:pt>
                <c:pt idx="576">
                  <c:v>40.658602153225807</c:v>
                </c:pt>
                <c:pt idx="577">
                  <c:v>28.569445247684673</c:v>
                </c:pt>
                <c:pt idx="578">
                  <c:v>8.1317204306451618</c:v>
                </c:pt>
                <c:pt idx="579">
                  <c:v>6.5053764414537909</c:v>
                </c:pt>
                <c:pt idx="580">
                  <c:v>7.2023810601809828</c:v>
                </c:pt>
                <c:pt idx="581">
                  <c:v>6.5053764414537909</c:v>
                </c:pt>
                <c:pt idx="582">
                  <c:v>6.7222223228355844</c:v>
                </c:pt>
                <c:pt idx="583">
                  <c:v>14.637096387410645</c:v>
                </c:pt>
                <c:pt idx="584">
                  <c:v>21.847221422315332</c:v>
                </c:pt>
                <c:pt idx="585">
                  <c:v>14.637096387410645</c:v>
                </c:pt>
                <c:pt idx="586">
                  <c:v>17.889785335170004</c:v>
                </c:pt>
                <c:pt idx="587">
                  <c:v>45.375000804351316</c:v>
                </c:pt>
                <c:pt idx="588">
                  <c:v>40.658602153225807</c:v>
                </c:pt>
                <c:pt idx="589">
                  <c:v>28.569445247684673</c:v>
                </c:pt>
                <c:pt idx="590">
                  <c:v>8.1317204306451618</c:v>
                </c:pt>
                <c:pt idx="591">
                  <c:v>6.5053764414537909</c:v>
                </c:pt>
                <c:pt idx="592">
                  <c:v>7.2023810601809828</c:v>
                </c:pt>
                <c:pt idx="593">
                  <c:v>6.5053764414537909</c:v>
                </c:pt>
                <c:pt idx="594">
                  <c:v>6.7222223228355915</c:v>
                </c:pt>
                <c:pt idx="595">
                  <c:v>14.637096387388651</c:v>
                </c:pt>
                <c:pt idx="596">
                  <c:v>21.847221422315386</c:v>
                </c:pt>
                <c:pt idx="597">
                  <c:v>14.637096387370658</c:v>
                </c:pt>
                <c:pt idx="598">
                  <c:v>17.889785335170004</c:v>
                </c:pt>
                <c:pt idx="599">
                  <c:v>45.375000804351401</c:v>
                </c:pt>
                <c:pt idx="600">
                  <c:v>48.790322583870974</c:v>
                </c:pt>
                <c:pt idx="601">
                  <c:v>33.611111113333337</c:v>
                </c:pt>
                <c:pt idx="602">
                  <c:v>9.75806490452484</c:v>
                </c:pt>
                <c:pt idx="603">
                  <c:v>8.1317204306451618</c:v>
                </c:pt>
                <c:pt idx="604">
                  <c:v>9.0029761910714292</c:v>
                </c:pt>
                <c:pt idx="605">
                  <c:v>8.1317204306451618</c:v>
                </c:pt>
                <c:pt idx="606">
                  <c:v>8.4027777783333342</c:v>
                </c:pt>
                <c:pt idx="607">
                  <c:v>17.889785335170004</c:v>
                </c:pt>
                <c:pt idx="608">
                  <c:v>25.208333335000003</c:v>
                </c:pt>
                <c:pt idx="609">
                  <c:v>17.889785335170004</c:v>
                </c:pt>
                <c:pt idx="610">
                  <c:v>19.51612980904968</c:v>
                </c:pt>
                <c:pt idx="611">
                  <c:v>52.097220622964045</c:v>
                </c:pt>
                <c:pt idx="612">
                  <c:v>48.790322583870974</c:v>
                </c:pt>
                <c:pt idx="613">
                  <c:v>33.611111113333337</c:v>
                </c:pt>
                <c:pt idx="614">
                  <c:v>9.75806490452484</c:v>
                </c:pt>
                <c:pt idx="615">
                  <c:v>8.1317204306451618</c:v>
                </c:pt>
                <c:pt idx="616">
                  <c:v>8.6925287362068975</c:v>
                </c:pt>
                <c:pt idx="617">
                  <c:v>8.1317204306451618</c:v>
                </c:pt>
                <c:pt idx="618">
                  <c:v>8.4027777783333342</c:v>
                </c:pt>
                <c:pt idx="619">
                  <c:v>17.889785335140559</c:v>
                </c:pt>
                <c:pt idx="620">
                  <c:v>20.713503893259158</c:v>
                </c:pt>
                <c:pt idx="621">
                  <c:v>17.889785335144452</c:v>
                </c:pt>
                <c:pt idx="622">
                  <c:v>11.942296239747456</c:v>
                </c:pt>
                <c:pt idx="623">
                  <c:v>52.097220622964031</c:v>
                </c:pt>
                <c:pt idx="624">
                  <c:v>48.790322583870974</c:v>
                </c:pt>
                <c:pt idx="625">
                  <c:v>33.611111113333337</c:v>
                </c:pt>
                <c:pt idx="626">
                  <c:v>9.75806490452484</c:v>
                </c:pt>
                <c:pt idx="627">
                  <c:v>8.1317204306451618</c:v>
                </c:pt>
                <c:pt idx="628">
                  <c:v>9.0029761910714292</c:v>
                </c:pt>
                <c:pt idx="629">
                  <c:v>8.1317204306451618</c:v>
                </c:pt>
                <c:pt idx="630">
                  <c:v>8.4027777783333342</c:v>
                </c:pt>
                <c:pt idx="631">
                  <c:v>17.889785335170004</c:v>
                </c:pt>
                <c:pt idx="632">
                  <c:v>25.208333334995018</c:v>
                </c:pt>
                <c:pt idx="633">
                  <c:v>17.889785335144566</c:v>
                </c:pt>
                <c:pt idx="634">
                  <c:v>19.516129809016995</c:v>
                </c:pt>
                <c:pt idx="635">
                  <c:v>52.097220622964016</c:v>
                </c:pt>
                <c:pt idx="636">
                  <c:v>0</c:v>
                </c:pt>
                <c:pt idx="637">
                  <c:v>28.569445247684673</c:v>
                </c:pt>
                <c:pt idx="638">
                  <c:v>8.1317204306451618</c:v>
                </c:pt>
                <c:pt idx="639">
                  <c:v>6.5053764414537909</c:v>
                </c:pt>
                <c:pt idx="640">
                  <c:v>7.2023810601809828</c:v>
                </c:pt>
                <c:pt idx="641">
                  <c:v>6.5053764414537909</c:v>
                </c:pt>
                <c:pt idx="642">
                  <c:v>6.7222223228355844</c:v>
                </c:pt>
                <c:pt idx="643">
                  <c:v>14.637096387410645</c:v>
                </c:pt>
                <c:pt idx="644">
                  <c:v>21.847221422315332</c:v>
                </c:pt>
                <c:pt idx="645">
                  <c:v>14.637096387410645</c:v>
                </c:pt>
                <c:pt idx="646">
                  <c:v>17.889785335170004</c:v>
                </c:pt>
                <c:pt idx="647">
                  <c:v>45.375000804351316</c:v>
                </c:pt>
                <c:pt idx="648">
                  <c:v>0</c:v>
                </c:pt>
                <c:pt idx="649">
                  <c:v>33.611111113333337</c:v>
                </c:pt>
                <c:pt idx="650">
                  <c:v>9.75806490452484</c:v>
                </c:pt>
                <c:pt idx="651">
                  <c:v>8.1317204306451618</c:v>
                </c:pt>
                <c:pt idx="652">
                  <c:v>9.0029761910714292</c:v>
                </c:pt>
                <c:pt idx="653">
                  <c:v>8.1317204306451618</c:v>
                </c:pt>
                <c:pt idx="654">
                  <c:v>8.4027777783333342</c:v>
                </c:pt>
                <c:pt idx="655">
                  <c:v>17.889785335170004</c:v>
                </c:pt>
                <c:pt idx="656">
                  <c:v>25.208333335000003</c:v>
                </c:pt>
                <c:pt idx="657">
                  <c:v>17.889785335170004</c:v>
                </c:pt>
                <c:pt idx="658">
                  <c:v>19.51612980904968</c:v>
                </c:pt>
                <c:pt idx="659">
                  <c:v>52.097220622964016</c:v>
                </c:pt>
                <c:pt idx="660">
                  <c:v>48.790322583870974</c:v>
                </c:pt>
                <c:pt idx="661">
                  <c:v>33.611111113333337</c:v>
                </c:pt>
                <c:pt idx="662">
                  <c:v>9.75806490452484</c:v>
                </c:pt>
                <c:pt idx="663">
                  <c:v>8.1317204306451618</c:v>
                </c:pt>
                <c:pt idx="664">
                  <c:v>8.6925287362068975</c:v>
                </c:pt>
                <c:pt idx="665">
                  <c:v>8.1317204306451618</c:v>
                </c:pt>
                <c:pt idx="666">
                  <c:v>8.4027777783333342</c:v>
                </c:pt>
                <c:pt idx="667">
                  <c:v>17.889785335170046</c:v>
                </c:pt>
                <c:pt idx="668">
                  <c:v>25.208333335000106</c:v>
                </c:pt>
                <c:pt idx="669">
                  <c:v>17.889785335170046</c:v>
                </c:pt>
                <c:pt idx="670">
                  <c:v>19.516129809016938</c:v>
                </c:pt>
                <c:pt idx="671">
                  <c:v>52.097220622964016</c:v>
                </c:pt>
                <c:pt idx="672">
                  <c:v>84.569889376704509</c:v>
                </c:pt>
                <c:pt idx="673">
                  <c:v>67.222222226666673</c:v>
                </c:pt>
                <c:pt idx="674">
                  <c:v>19.51612980904968</c:v>
                </c:pt>
                <c:pt idx="675">
                  <c:v>14.637096387410645</c:v>
                </c:pt>
                <c:pt idx="676">
                  <c:v>16.205356714633215</c:v>
                </c:pt>
                <c:pt idx="677">
                  <c:v>14.637096387410651</c:v>
                </c:pt>
                <c:pt idx="678">
                  <c:v>15.12499960032433</c:v>
                </c:pt>
                <c:pt idx="679">
                  <c:v>35.779570670369139</c:v>
                </c:pt>
                <c:pt idx="680">
                  <c:v>52.097220622963889</c:v>
                </c:pt>
                <c:pt idx="681">
                  <c:v>35.779570670340007</c:v>
                </c:pt>
                <c:pt idx="682">
                  <c:v>40.658602153209507</c:v>
                </c:pt>
                <c:pt idx="683">
                  <c:v>67.222222226666673</c:v>
                </c:pt>
                <c:pt idx="684">
                  <c:v>48.790322583870974</c:v>
                </c:pt>
                <c:pt idx="685">
                  <c:v>33.611111113333337</c:v>
                </c:pt>
                <c:pt idx="686">
                  <c:v>9.75806490452484</c:v>
                </c:pt>
                <c:pt idx="687">
                  <c:v>8.1317204306451618</c:v>
                </c:pt>
                <c:pt idx="688">
                  <c:v>9.0029761910714292</c:v>
                </c:pt>
                <c:pt idx="689">
                  <c:v>8.1317204306451618</c:v>
                </c:pt>
                <c:pt idx="690">
                  <c:v>8.4027777783333342</c:v>
                </c:pt>
                <c:pt idx="691">
                  <c:v>17.889785335170004</c:v>
                </c:pt>
                <c:pt idx="692">
                  <c:v>25.208333335000003</c:v>
                </c:pt>
                <c:pt idx="693">
                  <c:v>17.889785335170004</c:v>
                </c:pt>
                <c:pt idx="694">
                  <c:v>19.51612980904968</c:v>
                </c:pt>
                <c:pt idx="695">
                  <c:v>52.09722062296396</c:v>
                </c:pt>
                <c:pt idx="696">
                  <c:v>0</c:v>
                </c:pt>
                <c:pt idx="697">
                  <c:v>33.611111113333337</c:v>
                </c:pt>
                <c:pt idx="698">
                  <c:v>9.75806490452484</c:v>
                </c:pt>
                <c:pt idx="699">
                  <c:v>8.1317204306451618</c:v>
                </c:pt>
                <c:pt idx="700">
                  <c:v>9.0029761910714292</c:v>
                </c:pt>
                <c:pt idx="701">
                  <c:v>8.1317204306451618</c:v>
                </c:pt>
                <c:pt idx="702">
                  <c:v>8.4027777783333342</c:v>
                </c:pt>
                <c:pt idx="703">
                  <c:v>17.889785335170004</c:v>
                </c:pt>
                <c:pt idx="704">
                  <c:v>25.208333334999878</c:v>
                </c:pt>
                <c:pt idx="705">
                  <c:v>17.889785335144424</c:v>
                </c:pt>
                <c:pt idx="706">
                  <c:v>19.51612980904968</c:v>
                </c:pt>
                <c:pt idx="707">
                  <c:v>52.097220622964031</c:v>
                </c:pt>
                <c:pt idx="708">
                  <c:v>40.658602153225807</c:v>
                </c:pt>
                <c:pt idx="709">
                  <c:v>28.569445247684673</c:v>
                </c:pt>
                <c:pt idx="710">
                  <c:v>8.1317204306451618</c:v>
                </c:pt>
                <c:pt idx="711">
                  <c:v>6.5053764414537909</c:v>
                </c:pt>
                <c:pt idx="712">
                  <c:v>6.9540230925885353</c:v>
                </c:pt>
                <c:pt idx="713">
                  <c:v>6.5053764414537909</c:v>
                </c:pt>
                <c:pt idx="714">
                  <c:v>6.7222223228355844</c:v>
                </c:pt>
                <c:pt idx="715">
                  <c:v>14.637096387388651</c:v>
                </c:pt>
                <c:pt idx="716">
                  <c:v>21.847221422315332</c:v>
                </c:pt>
                <c:pt idx="717">
                  <c:v>14.637096387410645</c:v>
                </c:pt>
                <c:pt idx="718">
                  <c:v>17.889785335170004</c:v>
                </c:pt>
                <c:pt idx="719">
                  <c:v>45.375000804351316</c:v>
                </c:pt>
                <c:pt idx="720">
                  <c:v>0</c:v>
                </c:pt>
                <c:pt idx="721">
                  <c:v>0</c:v>
                </c:pt>
                <c:pt idx="722">
                  <c:v>9.75806490452484</c:v>
                </c:pt>
                <c:pt idx="723">
                  <c:v>8.1317204306451618</c:v>
                </c:pt>
                <c:pt idx="724">
                  <c:v>9.0029761910714292</c:v>
                </c:pt>
                <c:pt idx="725">
                  <c:v>8.1317204306451618</c:v>
                </c:pt>
                <c:pt idx="726">
                  <c:v>8.4027777783333342</c:v>
                </c:pt>
                <c:pt idx="727">
                  <c:v>17.889785335170004</c:v>
                </c:pt>
                <c:pt idx="728">
                  <c:v>25.208333334999963</c:v>
                </c:pt>
                <c:pt idx="729">
                  <c:v>17.889785335170075</c:v>
                </c:pt>
                <c:pt idx="730">
                  <c:v>19.51612980904968</c:v>
                </c:pt>
                <c:pt idx="731">
                  <c:v>52.097220622964031</c:v>
                </c:pt>
                <c:pt idx="732">
                  <c:v>40.658602153225807</c:v>
                </c:pt>
                <c:pt idx="733">
                  <c:v>28.569445247684673</c:v>
                </c:pt>
                <c:pt idx="734">
                  <c:v>8.1317204306451618</c:v>
                </c:pt>
                <c:pt idx="735">
                  <c:v>6.5053764414537909</c:v>
                </c:pt>
                <c:pt idx="736">
                  <c:v>7.2023810601809828</c:v>
                </c:pt>
                <c:pt idx="737">
                  <c:v>6.5053764414537909</c:v>
                </c:pt>
                <c:pt idx="738">
                  <c:v>6.7222223228355844</c:v>
                </c:pt>
                <c:pt idx="739">
                  <c:v>14.637096387410645</c:v>
                </c:pt>
                <c:pt idx="740">
                  <c:v>21.847221422315332</c:v>
                </c:pt>
                <c:pt idx="741">
                  <c:v>14.637096387410645</c:v>
                </c:pt>
                <c:pt idx="742">
                  <c:v>17.889785335170004</c:v>
                </c:pt>
                <c:pt idx="743">
                  <c:v>45.375000804351345</c:v>
                </c:pt>
                <c:pt idx="744">
                  <c:v>0</c:v>
                </c:pt>
                <c:pt idx="745">
                  <c:v>28.569445247684673</c:v>
                </c:pt>
                <c:pt idx="746">
                  <c:v>8.1317204306451618</c:v>
                </c:pt>
                <c:pt idx="747">
                  <c:v>6.5053764414537909</c:v>
                </c:pt>
                <c:pt idx="748">
                  <c:v>7.2023810601809828</c:v>
                </c:pt>
                <c:pt idx="749">
                  <c:v>6.5053764414537909</c:v>
                </c:pt>
                <c:pt idx="750">
                  <c:v>6.7222223228355844</c:v>
                </c:pt>
                <c:pt idx="751">
                  <c:v>14.637096387379037</c:v>
                </c:pt>
                <c:pt idx="752">
                  <c:v>21.847221422315332</c:v>
                </c:pt>
                <c:pt idx="753">
                  <c:v>14.637096387410645</c:v>
                </c:pt>
                <c:pt idx="754">
                  <c:v>17.889785335170004</c:v>
                </c:pt>
                <c:pt idx="755">
                  <c:v>45.37500080435305</c:v>
                </c:pt>
                <c:pt idx="756">
                  <c:v>40.658602153225807</c:v>
                </c:pt>
                <c:pt idx="757">
                  <c:v>28.569445247684673</c:v>
                </c:pt>
                <c:pt idx="758">
                  <c:v>8.1317204306451618</c:v>
                </c:pt>
                <c:pt idx="759">
                  <c:v>6.5053764414537909</c:v>
                </c:pt>
                <c:pt idx="760">
                  <c:v>6.9540230925885353</c:v>
                </c:pt>
                <c:pt idx="761">
                  <c:v>6.5053764414537909</c:v>
                </c:pt>
                <c:pt idx="762">
                  <c:v>6.7222223228355844</c:v>
                </c:pt>
                <c:pt idx="763">
                  <c:v>14.637096387410645</c:v>
                </c:pt>
                <c:pt idx="764">
                  <c:v>21.847221422315386</c:v>
                </c:pt>
                <c:pt idx="765">
                  <c:v>14.637096387410566</c:v>
                </c:pt>
                <c:pt idx="766">
                  <c:v>17.889785335170004</c:v>
                </c:pt>
                <c:pt idx="767">
                  <c:v>45.375000804351373</c:v>
                </c:pt>
                <c:pt idx="768">
                  <c:v>0</c:v>
                </c:pt>
                <c:pt idx="769">
                  <c:v>33.611111113333337</c:v>
                </c:pt>
                <c:pt idx="770">
                  <c:v>9.75806490452484</c:v>
                </c:pt>
                <c:pt idx="771">
                  <c:v>8.1317204306451618</c:v>
                </c:pt>
                <c:pt idx="772">
                  <c:v>9.0029761910714292</c:v>
                </c:pt>
                <c:pt idx="773">
                  <c:v>8.1317204306451618</c:v>
                </c:pt>
                <c:pt idx="774">
                  <c:v>8.4027777783333342</c:v>
                </c:pt>
                <c:pt idx="775">
                  <c:v>17.889785335144538</c:v>
                </c:pt>
                <c:pt idx="776">
                  <c:v>25.208333334999992</c:v>
                </c:pt>
                <c:pt idx="777">
                  <c:v>17.889785335170018</c:v>
                </c:pt>
                <c:pt idx="778">
                  <c:v>0</c:v>
                </c:pt>
                <c:pt idx="779">
                  <c:v>52.097220622961842</c:v>
                </c:pt>
                <c:pt idx="780">
                  <c:v>48.790322583870974</c:v>
                </c:pt>
                <c:pt idx="781">
                  <c:v>33.611111113333337</c:v>
                </c:pt>
                <c:pt idx="782">
                  <c:v>9.75806490452484</c:v>
                </c:pt>
                <c:pt idx="783">
                  <c:v>8.1317204306451618</c:v>
                </c:pt>
                <c:pt idx="784">
                  <c:v>9.0029761910714292</c:v>
                </c:pt>
                <c:pt idx="785">
                  <c:v>8.1317204306451618</c:v>
                </c:pt>
                <c:pt idx="786">
                  <c:v>8.4027777783333342</c:v>
                </c:pt>
                <c:pt idx="787">
                  <c:v>17.889785335140672</c:v>
                </c:pt>
                <c:pt idx="788">
                  <c:v>25.208333335000003</c:v>
                </c:pt>
                <c:pt idx="789">
                  <c:v>17.889785335144538</c:v>
                </c:pt>
                <c:pt idx="790">
                  <c:v>19.51612980904968</c:v>
                </c:pt>
                <c:pt idx="791">
                  <c:v>52.097220622963988</c:v>
                </c:pt>
                <c:pt idx="792">
                  <c:v>0</c:v>
                </c:pt>
                <c:pt idx="793">
                  <c:v>0</c:v>
                </c:pt>
                <c:pt idx="794">
                  <c:v>9.75806490452484</c:v>
                </c:pt>
                <c:pt idx="795">
                  <c:v>8.1317204306451618</c:v>
                </c:pt>
                <c:pt idx="796">
                  <c:v>9.0029761910714292</c:v>
                </c:pt>
                <c:pt idx="797">
                  <c:v>8.1317204306451618</c:v>
                </c:pt>
                <c:pt idx="798">
                  <c:v>8.4027777783333022</c:v>
                </c:pt>
                <c:pt idx="799">
                  <c:v>17.889785335144424</c:v>
                </c:pt>
                <c:pt idx="800">
                  <c:v>25.208333335000574</c:v>
                </c:pt>
                <c:pt idx="801">
                  <c:v>17.889785335144509</c:v>
                </c:pt>
                <c:pt idx="802">
                  <c:v>19.51612980904968</c:v>
                </c:pt>
                <c:pt idx="803">
                  <c:v>52.097220622963974</c:v>
                </c:pt>
                <c:pt idx="804">
                  <c:v>48.790322583870974</c:v>
                </c:pt>
                <c:pt idx="805">
                  <c:v>33.611111113333337</c:v>
                </c:pt>
                <c:pt idx="806">
                  <c:v>9.75806490452484</c:v>
                </c:pt>
                <c:pt idx="807">
                  <c:v>8.1317204306451618</c:v>
                </c:pt>
                <c:pt idx="808">
                  <c:v>8.6925287362068975</c:v>
                </c:pt>
                <c:pt idx="809">
                  <c:v>8.1317204306451618</c:v>
                </c:pt>
                <c:pt idx="810">
                  <c:v>8.4027777783333342</c:v>
                </c:pt>
                <c:pt idx="811">
                  <c:v>17.889785335169961</c:v>
                </c:pt>
                <c:pt idx="812">
                  <c:v>25.208333334999878</c:v>
                </c:pt>
                <c:pt idx="813">
                  <c:v>17.889785335170032</c:v>
                </c:pt>
                <c:pt idx="814">
                  <c:v>19.51612980904973</c:v>
                </c:pt>
                <c:pt idx="815">
                  <c:v>52.09722062296396</c:v>
                </c:pt>
                <c:pt idx="816">
                  <c:v>48.790322583870974</c:v>
                </c:pt>
                <c:pt idx="817">
                  <c:v>33.611111113333337</c:v>
                </c:pt>
                <c:pt idx="818">
                  <c:v>9.75806490452484</c:v>
                </c:pt>
                <c:pt idx="819">
                  <c:v>8.1317204306451618</c:v>
                </c:pt>
                <c:pt idx="820">
                  <c:v>9.0029761910714292</c:v>
                </c:pt>
                <c:pt idx="821">
                  <c:v>8.1317204306451618</c:v>
                </c:pt>
                <c:pt idx="822">
                  <c:v>8.4027777783333342</c:v>
                </c:pt>
                <c:pt idx="823">
                  <c:v>17.889785335170004</c:v>
                </c:pt>
                <c:pt idx="824">
                  <c:v>25.208333335000049</c:v>
                </c:pt>
                <c:pt idx="825">
                  <c:v>17.889785335170075</c:v>
                </c:pt>
                <c:pt idx="826">
                  <c:v>0</c:v>
                </c:pt>
                <c:pt idx="827">
                  <c:v>52.097220622964002</c:v>
                </c:pt>
                <c:pt idx="828">
                  <c:v>48.790322583870974</c:v>
                </c:pt>
                <c:pt idx="829">
                  <c:v>33.611111113333337</c:v>
                </c:pt>
                <c:pt idx="830">
                  <c:v>9.75806490452484</c:v>
                </c:pt>
                <c:pt idx="831">
                  <c:v>8.1317204306451618</c:v>
                </c:pt>
                <c:pt idx="832">
                  <c:v>9.0029761910714292</c:v>
                </c:pt>
                <c:pt idx="833">
                  <c:v>8.1317204306451618</c:v>
                </c:pt>
                <c:pt idx="834">
                  <c:v>8.4027777783333342</c:v>
                </c:pt>
                <c:pt idx="835">
                  <c:v>17.889785335153334</c:v>
                </c:pt>
                <c:pt idx="836">
                  <c:v>23.847060888395916</c:v>
                </c:pt>
                <c:pt idx="837">
                  <c:v>15.267046296169568</c:v>
                </c:pt>
                <c:pt idx="838">
                  <c:v>16.192598012898188</c:v>
                </c:pt>
                <c:pt idx="839">
                  <c:v>52.097220622964059</c:v>
                </c:pt>
                <c:pt idx="840">
                  <c:v>76.438168946059349</c:v>
                </c:pt>
                <c:pt idx="841">
                  <c:v>67.222222226666673</c:v>
                </c:pt>
                <c:pt idx="842">
                  <c:v>19.51612980904968</c:v>
                </c:pt>
                <c:pt idx="843">
                  <c:v>14.637096387410645</c:v>
                </c:pt>
                <c:pt idx="844">
                  <c:v>16.205356714633215</c:v>
                </c:pt>
                <c:pt idx="845">
                  <c:v>14.637096387410645</c:v>
                </c:pt>
                <c:pt idx="846">
                  <c:v>15.124999600324333</c:v>
                </c:pt>
                <c:pt idx="847">
                  <c:v>35.779570670318179</c:v>
                </c:pt>
                <c:pt idx="848">
                  <c:v>52.09722062296413</c:v>
                </c:pt>
                <c:pt idx="849">
                  <c:v>35.779570670318165</c:v>
                </c:pt>
                <c:pt idx="850">
                  <c:v>18.200482493852874</c:v>
                </c:pt>
                <c:pt idx="851">
                  <c:v>87.388885689261329</c:v>
                </c:pt>
                <c:pt idx="852">
                  <c:v>65.053763445161294</c:v>
                </c:pt>
                <c:pt idx="853">
                  <c:v>67.222222226666673</c:v>
                </c:pt>
                <c:pt idx="854">
                  <c:v>19.51612980904968</c:v>
                </c:pt>
                <c:pt idx="855">
                  <c:v>14.637096387410645</c:v>
                </c:pt>
                <c:pt idx="856">
                  <c:v>15.646551310680346</c:v>
                </c:pt>
                <c:pt idx="857">
                  <c:v>14.637096387410645</c:v>
                </c:pt>
                <c:pt idx="858">
                  <c:v>15.124999600324333</c:v>
                </c:pt>
                <c:pt idx="859">
                  <c:v>35.779570670340007</c:v>
                </c:pt>
                <c:pt idx="860">
                  <c:v>52.097220622963903</c:v>
                </c:pt>
                <c:pt idx="861">
                  <c:v>35.779570670318151</c:v>
                </c:pt>
                <c:pt idx="862">
                  <c:v>40.658602153225829</c:v>
                </c:pt>
                <c:pt idx="863">
                  <c:v>52.097220622964002</c:v>
                </c:pt>
                <c:pt idx="864">
                  <c:v>48.790322583870974</c:v>
                </c:pt>
                <c:pt idx="865">
                  <c:v>33.611111113333337</c:v>
                </c:pt>
                <c:pt idx="866">
                  <c:v>9.75806490452484</c:v>
                </c:pt>
                <c:pt idx="867">
                  <c:v>8.1317204306451618</c:v>
                </c:pt>
                <c:pt idx="868">
                  <c:v>9.0029761910714292</c:v>
                </c:pt>
                <c:pt idx="869">
                  <c:v>8.1317204306451618</c:v>
                </c:pt>
                <c:pt idx="870">
                  <c:v>8.4027777783333342</c:v>
                </c:pt>
                <c:pt idx="871">
                  <c:v>17.889785335170004</c:v>
                </c:pt>
                <c:pt idx="872">
                  <c:v>25.208333335000003</c:v>
                </c:pt>
                <c:pt idx="873">
                  <c:v>17.889785335170004</c:v>
                </c:pt>
                <c:pt idx="874">
                  <c:v>19.51612980904968</c:v>
                </c:pt>
                <c:pt idx="875">
                  <c:v>52.097220622963988</c:v>
                </c:pt>
                <c:pt idx="876">
                  <c:v>0</c:v>
                </c:pt>
                <c:pt idx="877">
                  <c:v>0</c:v>
                </c:pt>
                <c:pt idx="878">
                  <c:v>9.75806490452484</c:v>
                </c:pt>
                <c:pt idx="879">
                  <c:v>8.1317204306451618</c:v>
                </c:pt>
                <c:pt idx="880">
                  <c:v>9.0029761910714292</c:v>
                </c:pt>
                <c:pt idx="881">
                  <c:v>8.1317204306451618</c:v>
                </c:pt>
                <c:pt idx="882">
                  <c:v>8.4027777783333342</c:v>
                </c:pt>
                <c:pt idx="883">
                  <c:v>17.889785335145447</c:v>
                </c:pt>
                <c:pt idx="884">
                  <c:v>25.20833333500002</c:v>
                </c:pt>
                <c:pt idx="885">
                  <c:v>17.889785335170075</c:v>
                </c:pt>
                <c:pt idx="886">
                  <c:v>16.612522308641907</c:v>
                </c:pt>
                <c:pt idx="887">
                  <c:v>52.097220622964016</c:v>
                </c:pt>
                <c:pt idx="888">
                  <c:v>40.658602153225807</c:v>
                </c:pt>
                <c:pt idx="889">
                  <c:v>28.569445247684673</c:v>
                </c:pt>
                <c:pt idx="890">
                  <c:v>8.1317204306451618</c:v>
                </c:pt>
                <c:pt idx="891">
                  <c:v>6.5053764414537909</c:v>
                </c:pt>
                <c:pt idx="892">
                  <c:v>7.2023810601809828</c:v>
                </c:pt>
                <c:pt idx="893">
                  <c:v>6.5053764414537909</c:v>
                </c:pt>
                <c:pt idx="894">
                  <c:v>6.7222223228355844</c:v>
                </c:pt>
                <c:pt idx="895">
                  <c:v>14.637096387410645</c:v>
                </c:pt>
                <c:pt idx="896">
                  <c:v>21.847221422315453</c:v>
                </c:pt>
                <c:pt idx="897">
                  <c:v>14.637096387410645</c:v>
                </c:pt>
                <c:pt idx="898">
                  <c:v>17.889785335170004</c:v>
                </c:pt>
                <c:pt idx="899">
                  <c:v>45.375000804351274</c:v>
                </c:pt>
                <c:pt idx="900">
                  <c:v>0</c:v>
                </c:pt>
                <c:pt idx="901">
                  <c:v>0</c:v>
                </c:pt>
                <c:pt idx="902">
                  <c:v>9.75806490452484</c:v>
                </c:pt>
                <c:pt idx="903">
                  <c:v>8.1317204306451618</c:v>
                </c:pt>
                <c:pt idx="904">
                  <c:v>8.6925287362068975</c:v>
                </c:pt>
                <c:pt idx="905">
                  <c:v>8.1317204306451618</c:v>
                </c:pt>
                <c:pt idx="906">
                  <c:v>8.4027777783333342</c:v>
                </c:pt>
                <c:pt idx="907">
                  <c:v>17.88978533513486</c:v>
                </c:pt>
                <c:pt idx="908">
                  <c:v>25.208333335000003</c:v>
                </c:pt>
                <c:pt idx="909">
                  <c:v>17.889785335170004</c:v>
                </c:pt>
                <c:pt idx="910">
                  <c:v>19.51612980904968</c:v>
                </c:pt>
                <c:pt idx="911">
                  <c:v>52.097220622964002</c:v>
                </c:pt>
                <c:pt idx="912">
                  <c:v>0</c:v>
                </c:pt>
                <c:pt idx="913">
                  <c:v>28.569445247684673</c:v>
                </c:pt>
                <c:pt idx="914">
                  <c:v>8.1317204306451618</c:v>
                </c:pt>
                <c:pt idx="915">
                  <c:v>6.5053764414537909</c:v>
                </c:pt>
                <c:pt idx="916">
                  <c:v>7.2023810601809828</c:v>
                </c:pt>
                <c:pt idx="917">
                  <c:v>6.5053764414537909</c:v>
                </c:pt>
                <c:pt idx="918">
                  <c:v>6.7222223228355844</c:v>
                </c:pt>
                <c:pt idx="919">
                  <c:v>14.637096387388594</c:v>
                </c:pt>
                <c:pt idx="920">
                  <c:v>21.847221422315329</c:v>
                </c:pt>
                <c:pt idx="921">
                  <c:v>14.637096387370772</c:v>
                </c:pt>
                <c:pt idx="922">
                  <c:v>17.889785335170004</c:v>
                </c:pt>
                <c:pt idx="923">
                  <c:v>45.375000804351345</c:v>
                </c:pt>
                <c:pt idx="924">
                  <c:v>0</c:v>
                </c:pt>
                <c:pt idx="925">
                  <c:v>28.569445247684673</c:v>
                </c:pt>
                <c:pt idx="926">
                  <c:v>8.1317204306451618</c:v>
                </c:pt>
                <c:pt idx="927">
                  <c:v>6.5053764414537909</c:v>
                </c:pt>
                <c:pt idx="928">
                  <c:v>7.2023810601809828</c:v>
                </c:pt>
                <c:pt idx="929">
                  <c:v>6.5053764414537909</c:v>
                </c:pt>
                <c:pt idx="930">
                  <c:v>6.7222223228355844</c:v>
                </c:pt>
                <c:pt idx="931">
                  <c:v>14.637096387410645</c:v>
                </c:pt>
                <c:pt idx="932">
                  <c:v>21.847221422315332</c:v>
                </c:pt>
                <c:pt idx="933">
                  <c:v>14.637096387410645</c:v>
                </c:pt>
                <c:pt idx="934">
                  <c:v>17.889785335170004</c:v>
                </c:pt>
                <c:pt idx="935">
                  <c:v>45.375000804351345</c:v>
                </c:pt>
                <c:pt idx="936">
                  <c:v>40.658602153225807</c:v>
                </c:pt>
                <c:pt idx="937">
                  <c:v>28.569445247684673</c:v>
                </c:pt>
                <c:pt idx="938">
                  <c:v>8.1317204306451618</c:v>
                </c:pt>
                <c:pt idx="939">
                  <c:v>6.5053764414537909</c:v>
                </c:pt>
                <c:pt idx="940">
                  <c:v>7.2023810601809828</c:v>
                </c:pt>
                <c:pt idx="941">
                  <c:v>6.5053764414537909</c:v>
                </c:pt>
                <c:pt idx="942">
                  <c:v>6.7222223228355844</c:v>
                </c:pt>
                <c:pt idx="943">
                  <c:v>14.637096387410645</c:v>
                </c:pt>
                <c:pt idx="944">
                  <c:v>21.847221422315332</c:v>
                </c:pt>
                <c:pt idx="945">
                  <c:v>14.637096387410645</c:v>
                </c:pt>
                <c:pt idx="946">
                  <c:v>17.889785335170004</c:v>
                </c:pt>
                <c:pt idx="947">
                  <c:v>45.375000804351373</c:v>
                </c:pt>
                <c:pt idx="948">
                  <c:v>0</c:v>
                </c:pt>
                <c:pt idx="949">
                  <c:v>28.569445247684673</c:v>
                </c:pt>
                <c:pt idx="950">
                  <c:v>8.1317204306451618</c:v>
                </c:pt>
                <c:pt idx="951">
                  <c:v>6.5053764414537909</c:v>
                </c:pt>
                <c:pt idx="952">
                  <c:v>6.9540230925885353</c:v>
                </c:pt>
                <c:pt idx="953">
                  <c:v>6.5053764414537909</c:v>
                </c:pt>
                <c:pt idx="954">
                  <c:v>6.7222223228355844</c:v>
                </c:pt>
                <c:pt idx="955">
                  <c:v>14.637096387410645</c:v>
                </c:pt>
                <c:pt idx="956">
                  <c:v>21.847221422335167</c:v>
                </c:pt>
                <c:pt idx="957">
                  <c:v>14.637096387410645</c:v>
                </c:pt>
                <c:pt idx="958">
                  <c:v>17.889785335170004</c:v>
                </c:pt>
                <c:pt idx="959">
                  <c:v>45.375000804351345</c:v>
                </c:pt>
                <c:pt idx="960">
                  <c:v>0</c:v>
                </c:pt>
                <c:pt idx="961">
                  <c:v>28.56944524767988</c:v>
                </c:pt>
                <c:pt idx="962">
                  <c:v>8.1317204306451618</c:v>
                </c:pt>
                <c:pt idx="963">
                  <c:v>6.5053764414537909</c:v>
                </c:pt>
                <c:pt idx="964">
                  <c:v>7.2023810601809828</c:v>
                </c:pt>
                <c:pt idx="965">
                  <c:v>6.5053764414537909</c:v>
                </c:pt>
                <c:pt idx="966">
                  <c:v>6.7222223228355844</c:v>
                </c:pt>
                <c:pt idx="967">
                  <c:v>14.637096387370629</c:v>
                </c:pt>
                <c:pt idx="968">
                  <c:v>21.847221422315329</c:v>
                </c:pt>
                <c:pt idx="969">
                  <c:v>14.637096387370629</c:v>
                </c:pt>
                <c:pt idx="970">
                  <c:v>7.6588374144084668</c:v>
                </c:pt>
                <c:pt idx="971">
                  <c:v>45.37500080435111</c:v>
                </c:pt>
                <c:pt idx="972">
                  <c:v>40.658602153225807</c:v>
                </c:pt>
                <c:pt idx="973">
                  <c:v>28.569445247684673</c:v>
                </c:pt>
                <c:pt idx="974">
                  <c:v>8.1317204306451618</c:v>
                </c:pt>
                <c:pt idx="975">
                  <c:v>6.5053764414537909</c:v>
                </c:pt>
                <c:pt idx="976">
                  <c:v>7.2023810601809828</c:v>
                </c:pt>
                <c:pt idx="977">
                  <c:v>6.5053764414537909</c:v>
                </c:pt>
                <c:pt idx="978">
                  <c:v>6.7222223228355844</c:v>
                </c:pt>
                <c:pt idx="979">
                  <c:v>14.63709638736705</c:v>
                </c:pt>
                <c:pt idx="980">
                  <c:v>21.847221422315215</c:v>
                </c:pt>
                <c:pt idx="981">
                  <c:v>14.637096387389018</c:v>
                </c:pt>
                <c:pt idx="982">
                  <c:v>17.889785335170004</c:v>
                </c:pt>
                <c:pt idx="983">
                  <c:v>45.375000804351565</c:v>
                </c:pt>
                <c:pt idx="984">
                  <c:v>40.658602153225807</c:v>
                </c:pt>
                <c:pt idx="985">
                  <c:v>28.569445247684673</c:v>
                </c:pt>
                <c:pt idx="986">
                  <c:v>8.1317204306451618</c:v>
                </c:pt>
                <c:pt idx="987">
                  <c:v>6.5053764414537909</c:v>
                </c:pt>
                <c:pt idx="988">
                  <c:v>7.2023810601809828</c:v>
                </c:pt>
                <c:pt idx="989">
                  <c:v>6.5053764414537909</c:v>
                </c:pt>
                <c:pt idx="990">
                  <c:v>6.7222223228355844</c:v>
                </c:pt>
                <c:pt idx="991">
                  <c:v>14.637096387410645</c:v>
                </c:pt>
                <c:pt idx="992">
                  <c:v>21.847221422315332</c:v>
                </c:pt>
                <c:pt idx="993">
                  <c:v>14.637096387410645</c:v>
                </c:pt>
                <c:pt idx="994">
                  <c:v>17.889785335170004</c:v>
                </c:pt>
                <c:pt idx="995">
                  <c:v>45.375000804351373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8-4EF5-8C1F-5FAE93DE0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DEMAND_C217B!$I$2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DEMAND_C217B!$H$3:$H$14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DEMAND_C217B!$I$3:$I$14</c:f>
              <c:numCache>
                <c:formatCode>0.00</c:formatCode>
                <c:ptCount val="12"/>
                <c:pt idx="0">
                  <c:v>7.8606630875730659</c:v>
                </c:pt>
                <c:pt idx="1">
                  <c:v>8.6289609291310025</c:v>
                </c:pt>
                <c:pt idx="2">
                  <c:v>7.8606630875730747</c:v>
                </c:pt>
                <c:pt idx="3">
                  <c:v>8.1226851904921791</c:v>
                </c:pt>
                <c:pt idx="4">
                  <c:v>17.599366540626505</c:v>
                </c:pt>
                <c:pt idx="5">
                  <c:v>25.080341581946126</c:v>
                </c:pt>
                <c:pt idx="6">
                  <c:v>16.98007969128825</c:v>
                </c:pt>
                <c:pt idx="7">
                  <c:v>18.072425580178678</c:v>
                </c:pt>
                <c:pt idx="8">
                  <c:v>50.527310892019145</c:v>
                </c:pt>
                <c:pt idx="9">
                  <c:v>32.688112919253385</c:v>
                </c:pt>
                <c:pt idx="10">
                  <c:v>29.873223002183654</c:v>
                </c:pt>
                <c:pt idx="11">
                  <c:v>9.6418973728636708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F9-4471-83EB-2486F4AEA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034400"/>
        <c:axId val="361032760"/>
      </c:scatterChart>
      <c:val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crossBetween val="midCat"/>
      </c:val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Therm!$F$2</c:f>
              <c:strCache>
                <c:ptCount val="1"/>
                <c:pt idx="0">
                  <c:v>AD_THERM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Therm!$B$8:$B$991</c:f>
              <c:numCache>
                <c:formatCode>ddmmmyyyy</c:formatCode>
                <c:ptCount val="984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</c:numCache>
            </c:numRef>
          </c:cat>
          <c:val>
            <c:numRef>
              <c:f>Therm!$F$8:$F$991</c:f>
              <c:numCache>
                <c:formatCode>0.00</c:formatCode>
                <c:ptCount val="984"/>
                <c:pt idx="0">
                  <c:v>-618.92598213813039</c:v>
                </c:pt>
                <c:pt idx="1">
                  <c:v>65.196051969010796</c:v>
                </c:pt>
                <c:pt idx="2">
                  <c:v>71.328297928740312</c:v>
                </c:pt>
                <c:pt idx="3">
                  <c:v>209.25422854658598</c:v>
                </c:pt>
                <c:pt idx="4">
                  <c:v>204.7587373653586</c:v>
                </c:pt>
                <c:pt idx="5">
                  <c:v>200.87387898396719</c:v>
                </c:pt>
                <c:pt idx="6">
                  <c:v>218.34360235859276</c:v>
                </c:pt>
                <c:pt idx="7">
                  <c:v>204.04562934157843</c:v>
                </c:pt>
                <c:pt idx="8">
                  <c:v>195.63694234207878</c:v>
                </c:pt>
                <c:pt idx="9">
                  <c:v>192.57936743249934</c:v>
                </c:pt>
                <c:pt idx="10">
                  <c:v>191.43248894074213</c:v>
                </c:pt>
                <c:pt idx="11">
                  <c:v>158.49206800816978</c:v>
                </c:pt>
                <c:pt idx="12">
                  <c:v>79.337382400132356</c:v>
                </c:pt>
                <c:pt idx="13">
                  <c:v>65.626882661077843</c:v>
                </c:pt>
                <c:pt idx="14">
                  <c:v>71.328297928740426</c:v>
                </c:pt>
                <c:pt idx="15">
                  <c:v>209.23338242206921</c:v>
                </c:pt>
                <c:pt idx="16">
                  <c:v>204.71257698909324</c:v>
                </c:pt>
                <c:pt idx="17">
                  <c:v>199.87324028029488</c:v>
                </c:pt>
                <c:pt idx="18">
                  <c:v>218.12818701255947</c:v>
                </c:pt>
                <c:pt idx="19">
                  <c:v>204.25409555696274</c:v>
                </c:pt>
                <c:pt idx="20">
                  <c:v>198.48042460154966</c:v>
                </c:pt>
                <c:pt idx="21">
                  <c:v>192.97545274472327</c:v>
                </c:pt>
                <c:pt idx="22">
                  <c:v>191.72434263635614</c:v>
                </c:pt>
                <c:pt idx="23">
                  <c:v>159.37527141479768</c:v>
                </c:pt>
                <c:pt idx="24">
                  <c:v>729.7800040142165</c:v>
                </c:pt>
                <c:pt idx="25">
                  <c:v>62.392792960764382</c:v>
                </c:pt>
                <c:pt idx="26">
                  <c:v>67.119367041570058</c:v>
                </c:pt>
                <c:pt idx="27">
                  <c:v>109.01178144814224</c:v>
                </c:pt>
                <c:pt idx="28">
                  <c:v>110.66864827791208</c:v>
                </c:pt>
                <c:pt idx="29">
                  <c:v>134.45166127901916</c:v>
                </c:pt>
                <c:pt idx="30">
                  <c:v>97.250177494047875</c:v>
                </c:pt>
                <c:pt idx="31">
                  <c:v>82.953768945793968</c:v>
                </c:pt>
                <c:pt idx="32">
                  <c:v>107.23619291747684</c:v>
                </c:pt>
                <c:pt idx="33">
                  <c:v>186.85678447950636</c:v>
                </c:pt>
                <c:pt idx="34">
                  <c:v>187.24590975193792</c:v>
                </c:pt>
                <c:pt idx="35">
                  <c:v>148.56985687221211</c:v>
                </c:pt>
                <c:pt idx="36">
                  <c:v>88.939822909257401</c:v>
                </c:pt>
                <c:pt idx="37">
                  <c:v>86.352090224388931</c:v>
                </c:pt>
                <c:pt idx="38">
                  <c:v>163.15908736724333</c:v>
                </c:pt>
                <c:pt idx="39">
                  <c:v>138.28597034545717</c:v>
                </c:pt>
                <c:pt idx="40">
                  <c:v>150.65402023057396</c:v>
                </c:pt>
                <c:pt idx="41">
                  <c:v>-467.06740911530215</c:v>
                </c:pt>
                <c:pt idx="42">
                  <c:v>217.97739645009244</c:v>
                </c:pt>
                <c:pt idx="43">
                  <c:v>204.40002240475997</c:v>
                </c:pt>
                <c:pt idx="44">
                  <c:v>137.16216203650606</c:v>
                </c:pt>
                <c:pt idx="45">
                  <c:v>190.9530171423612</c:v>
                </c:pt>
                <c:pt idx="46">
                  <c:v>840.95238078796388</c:v>
                </c:pt>
                <c:pt idx="47">
                  <c:v>154.15092389200913</c:v>
                </c:pt>
                <c:pt idx="48">
                  <c:v>80.665739430569374</c:v>
                </c:pt>
                <c:pt idx="49">
                  <c:v>62.706624243028728</c:v>
                </c:pt>
                <c:pt idx="50">
                  <c:v>67.090894250937481</c:v>
                </c:pt>
                <c:pt idx="51">
                  <c:v>203.34922441912295</c:v>
                </c:pt>
                <c:pt idx="52">
                  <c:v>-515.5689468487551</c:v>
                </c:pt>
                <c:pt idx="53">
                  <c:v>198.93514144123998</c:v>
                </c:pt>
                <c:pt idx="54">
                  <c:v>217.00802752133859</c:v>
                </c:pt>
                <c:pt idx="55">
                  <c:v>204.17070907080574</c:v>
                </c:pt>
                <c:pt idx="56">
                  <c:v>194.81836397576944</c:v>
                </c:pt>
                <c:pt idx="57">
                  <c:v>192.78783464193998</c:v>
                </c:pt>
                <c:pt idx="58">
                  <c:v>846.10443720193916</c:v>
                </c:pt>
                <c:pt idx="59">
                  <c:v>167.5365282430862</c:v>
                </c:pt>
                <c:pt idx="60">
                  <c:v>82.01684695067388</c:v>
                </c:pt>
                <c:pt idx="61">
                  <c:v>62.304528011270577</c:v>
                </c:pt>
                <c:pt idx="62">
                  <c:v>67.081403396153291</c:v>
                </c:pt>
                <c:pt idx="63">
                  <c:v>-442.62473225913988</c:v>
                </c:pt>
                <c:pt idx="64">
                  <c:v>204.68949625068549</c:v>
                </c:pt>
                <c:pt idx="65">
                  <c:v>200.7904924978202</c:v>
                </c:pt>
                <c:pt idx="66">
                  <c:v>218.30051934077596</c:v>
                </c:pt>
                <c:pt idx="67">
                  <c:v>204.40002240478952</c:v>
                </c:pt>
                <c:pt idx="68">
                  <c:v>196.90789290937164</c:v>
                </c:pt>
                <c:pt idx="69">
                  <c:v>192.89206625856741</c:v>
                </c:pt>
                <c:pt idx="70">
                  <c:v>193.14191488907227</c:v>
                </c:pt>
                <c:pt idx="71">
                  <c:v>160.45234788820903</c:v>
                </c:pt>
                <c:pt idx="72">
                  <c:v>79.045529201563795</c:v>
                </c:pt>
                <c:pt idx="73">
                  <c:v>65.066802401877339</c:v>
                </c:pt>
                <c:pt idx="74">
                  <c:v>71.49507090105385</c:v>
                </c:pt>
                <c:pt idx="75">
                  <c:v>209.23338242206944</c:v>
                </c:pt>
                <c:pt idx="76">
                  <c:v>204.58525411637464</c:v>
                </c:pt>
                <c:pt idx="77">
                  <c:v>199.97747351225098</c:v>
                </c:pt>
                <c:pt idx="78">
                  <c:v>216.53380736559961</c:v>
                </c:pt>
                <c:pt idx="79">
                  <c:v>137.21960426849841</c:v>
                </c:pt>
                <c:pt idx="80">
                  <c:v>121.84327935256579</c:v>
                </c:pt>
                <c:pt idx="81">
                  <c:v>193.14222571703613</c:v>
                </c:pt>
                <c:pt idx="82">
                  <c:v>187.26225521675588</c:v>
                </c:pt>
                <c:pt idx="83">
                  <c:v>713.43250551426945</c:v>
                </c:pt>
                <c:pt idx="84">
                  <c:v>193.09538103372529</c:v>
                </c:pt>
                <c:pt idx="85">
                  <c:v>77.861047496562151</c:v>
                </c:pt>
                <c:pt idx="86">
                  <c:v>89.945130927083937</c:v>
                </c:pt>
                <c:pt idx="87">
                  <c:v>99.263209110874868</c:v>
                </c:pt>
                <c:pt idx="88">
                  <c:v>138.08138044420849</c:v>
                </c:pt>
                <c:pt idx="89">
                  <c:v>145.69370384501386</c:v>
                </c:pt>
                <c:pt idx="90">
                  <c:v>133.15969790826512</c:v>
                </c:pt>
                <c:pt idx="91">
                  <c:v>99.378554564695605</c:v>
                </c:pt>
                <c:pt idx="92">
                  <c:v>115.93318719412059</c:v>
                </c:pt>
                <c:pt idx="93">
                  <c:v>193.36215462001019</c:v>
                </c:pt>
                <c:pt idx="94">
                  <c:v>188.47364368858121</c:v>
                </c:pt>
                <c:pt idx="95">
                  <c:v>148.67773602110333</c:v>
                </c:pt>
                <c:pt idx="96">
                  <c:v>83.56727040253935</c:v>
                </c:pt>
                <c:pt idx="97">
                  <c:v>70.991715422037828</c:v>
                </c:pt>
                <c:pt idx="98">
                  <c:v>198.68240085462298</c:v>
                </c:pt>
                <c:pt idx="99">
                  <c:v>203.33973379061854</c:v>
                </c:pt>
                <c:pt idx="100">
                  <c:v>-515.58574080886251</c:v>
                </c:pt>
                <c:pt idx="101">
                  <c:v>200.12339998727668</c:v>
                </c:pt>
                <c:pt idx="102">
                  <c:v>176.00659057627354</c:v>
                </c:pt>
                <c:pt idx="103">
                  <c:v>126.81497596098598</c:v>
                </c:pt>
                <c:pt idx="104">
                  <c:v>124.23471162712121</c:v>
                </c:pt>
                <c:pt idx="105">
                  <c:v>194.9353509675816</c:v>
                </c:pt>
                <c:pt idx="106">
                  <c:v>837.60866705541298</c:v>
                </c:pt>
                <c:pt idx="107">
                  <c:v>157.53164623115799</c:v>
                </c:pt>
                <c:pt idx="108">
                  <c:v>85.478338807472028</c:v>
                </c:pt>
                <c:pt idx="109">
                  <c:v>77.674710147143287</c:v>
                </c:pt>
                <c:pt idx="110">
                  <c:v>75.222614681582854</c:v>
                </c:pt>
                <c:pt idx="111">
                  <c:v>109.01178144814236</c:v>
                </c:pt>
                <c:pt idx="112">
                  <c:v>109.20881170694213</c:v>
                </c:pt>
                <c:pt idx="113">
                  <c:v>-116.07443888862815</c:v>
                </c:pt>
                <c:pt idx="114">
                  <c:v>354.91045661339433</c:v>
                </c:pt>
                <c:pt idx="115">
                  <c:v>82.773442478614015</c:v>
                </c:pt>
                <c:pt idx="116">
                  <c:v>107.48137356655764</c:v>
                </c:pt>
                <c:pt idx="117">
                  <c:v>188.00859157787499</c:v>
                </c:pt>
                <c:pt idx="118">
                  <c:v>188.15095417335874</c:v>
                </c:pt>
                <c:pt idx="119">
                  <c:v>148.93272412061765</c:v>
                </c:pt>
                <c:pt idx="120">
                  <c:v>90.442784105909311</c:v>
                </c:pt>
                <c:pt idx="121">
                  <c:v>86.244210841675027</c:v>
                </c:pt>
                <c:pt idx="122">
                  <c:v>164.66204080888213</c:v>
                </c:pt>
                <c:pt idx="123">
                  <c:v>138.28597034545717</c:v>
                </c:pt>
                <c:pt idx="124">
                  <c:v>148.96649862563854</c:v>
                </c:pt>
                <c:pt idx="125">
                  <c:v>185.98216232223621</c:v>
                </c:pt>
                <c:pt idx="126">
                  <c:v>-452.95948043075259</c:v>
                </c:pt>
                <c:pt idx="127">
                  <c:v>204.35832916168124</c:v>
                </c:pt>
                <c:pt idx="128">
                  <c:v>137.63607626001294</c:v>
                </c:pt>
                <c:pt idx="129">
                  <c:v>193.22561419130579</c:v>
                </c:pt>
                <c:pt idx="130">
                  <c:v>841.01305574059154</c:v>
                </c:pt>
                <c:pt idx="131">
                  <c:v>143.19474116741003</c:v>
                </c:pt>
                <c:pt idx="132">
                  <c:v>80.456940625317202</c:v>
                </c:pt>
                <c:pt idx="133">
                  <c:v>64.004700404209416</c:v>
                </c:pt>
                <c:pt idx="134">
                  <c:v>67.261729863335631</c:v>
                </c:pt>
                <c:pt idx="135">
                  <c:v>94.384173750482944</c:v>
                </c:pt>
                <c:pt idx="136">
                  <c:v>94.877600741966788</c:v>
                </c:pt>
                <c:pt idx="137">
                  <c:v>148.90844094958567</c:v>
                </c:pt>
                <c:pt idx="138">
                  <c:v>134.3204768098376</c:v>
                </c:pt>
                <c:pt idx="139">
                  <c:v>130.47840192889794</c:v>
                </c:pt>
                <c:pt idx="140">
                  <c:v>142.97898240198174</c:v>
                </c:pt>
                <c:pt idx="141">
                  <c:v>189.69187193925313</c:v>
                </c:pt>
                <c:pt idx="142">
                  <c:v>188.09400949721271</c:v>
                </c:pt>
                <c:pt idx="143">
                  <c:v>148.83465195451402</c:v>
                </c:pt>
                <c:pt idx="144">
                  <c:v>89.79740552802329</c:v>
                </c:pt>
                <c:pt idx="145">
                  <c:v>70.874028588891107</c:v>
                </c:pt>
                <c:pt idx="146">
                  <c:v>117.4790868055826</c:v>
                </c:pt>
                <c:pt idx="147">
                  <c:v>157.80209627700015</c:v>
                </c:pt>
                <c:pt idx="148">
                  <c:v>184.85483232765165</c:v>
                </c:pt>
                <c:pt idx="149">
                  <c:v>190.58596261103614</c:v>
                </c:pt>
                <c:pt idx="150">
                  <c:v>125.46655870318091</c:v>
                </c:pt>
                <c:pt idx="151">
                  <c:v>81.317935782163204</c:v>
                </c:pt>
                <c:pt idx="152">
                  <c:v>105.57524538421967</c:v>
                </c:pt>
                <c:pt idx="153">
                  <c:v>188.40720793137166</c:v>
                </c:pt>
                <c:pt idx="154">
                  <c:v>186.6195128836207</c:v>
                </c:pt>
                <c:pt idx="155">
                  <c:v>146.66374471690096</c:v>
                </c:pt>
                <c:pt idx="156">
                  <c:v>83.671669805165649</c:v>
                </c:pt>
                <c:pt idx="157">
                  <c:v>96.111783573722249</c:v>
                </c:pt>
                <c:pt idx="158">
                  <c:v>102.7850433507132</c:v>
                </c:pt>
                <c:pt idx="159">
                  <c:v>154.54941120674746</c:v>
                </c:pt>
                <c:pt idx="160">
                  <c:v>134.46968567006019</c:v>
                </c:pt>
                <c:pt idx="161">
                  <c:v>157.43877767715753</c:v>
                </c:pt>
                <c:pt idx="162">
                  <c:v>-453.10054988250954</c:v>
                </c:pt>
                <c:pt idx="163">
                  <c:v>204.42086852927628</c:v>
                </c:pt>
                <c:pt idx="164">
                  <c:v>145.1987346767246</c:v>
                </c:pt>
                <c:pt idx="165">
                  <c:v>193.28815355887946</c:v>
                </c:pt>
                <c:pt idx="166">
                  <c:v>183.23822914250081</c:v>
                </c:pt>
                <c:pt idx="167">
                  <c:v>824.02553087390947</c:v>
                </c:pt>
                <c:pt idx="168">
                  <c:v>83.937413965403266</c:v>
                </c:pt>
                <c:pt idx="169">
                  <c:v>66.175615538426882</c:v>
                </c:pt>
                <c:pt idx="170">
                  <c:v>80.073169722609236</c:v>
                </c:pt>
                <c:pt idx="171">
                  <c:v>-442.62473225913976</c:v>
                </c:pt>
                <c:pt idx="172">
                  <c:v>204.58525411637493</c:v>
                </c:pt>
                <c:pt idx="173">
                  <c:v>199.87324028029468</c:v>
                </c:pt>
                <c:pt idx="174">
                  <c:v>215.99526912891304</c:v>
                </c:pt>
                <c:pt idx="175">
                  <c:v>204.14986195224355</c:v>
                </c:pt>
                <c:pt idx="176">
                  <c:v>198.52381380842576</c:v>
                </c:pt>
                <c:pt idx="177">
                  <c:v>194.33079844592203</c:v>
                </c:pt>
                <c:pt idx="178">
                  <c:v>192.78783464193771</c:v>
                </c:pt>
                <c:pt idx="179">
                  <c:v>157.95320755542821</c:v>
                </c:pt>
                <c:pt idx="180">
                  <c:v>78.711983256935127</c:v>
                </c:pt>
                <c:pt idx="181">
                  <c:v>734.36463300857304</c:v>
                </c:pt>
                <c:pt idx="182">
                  <c:v>67.100385105721898</c:v>
                </c:pt>
                <c:pt idx="183">
                  <c:v>81.373417959445305</c:v>
                </c:pt>
                <c:pt idx="184">
                  <c:v>-531.72391484323634</c:v>
                </c:pt>
                <c:pt idx="185">
                  <c:v>191.99167955663157</c:v>
                </c:pt>
                <c:pt idx="186">
                  <c:v>182.81498845085207</c:v>
                </c:pt>
                <c:pt idx="187">
                  <c:v>205.73451899930456</c:v>
                </c:pt>
                <c:pt idx="188">
                  <c:v>198.39456475488259</c:v>
                </c:pt>
                <c:pt idx="189">
                  <c:v>194.47672429967315</c:v>
                </c:pt>
                <c:pt idx="190">
                  <c:v>191.45333605930318</c:v>
                </c:pt>
                <c:pt idx="191">
                  <c:v>656.57799164355174</c:v>
                </c:pt>
                <c:pt idx="192">
                  <c:v>263.77590385957478</c:v>
                </c:pt>
                <c:pt idx="193">
                  <c:v>195.28417739397878</c:v>
                </c:pt>
                <c:pt idx="194">
                  <c:v>-448.01621158010221</c:v>
                </c:pt>
                <c:pt idx="195">
                  <c:v>209.2333824220695</c:v>
                </c:pt>
                <c:pt idx="196">
                  <c:v>204.71257698909989</c:v>
                </c:pt>
                <c:pt idx="197">
                  <c:v>200.99895896172529</c:v>
                </c:pt>
                <c:pt idx="198">
                  <c:v>216.51226559991301</c:v>
                </c:pt>
                <c:pt idx="199">
                  <c:v>204.10816870918075</c:v>
                </c:pt>
                <c:pt idx="200">
                  <c:v>197.74831845999734</c:v>
                </c:pt>
                <c:pt idx="201">
                  <c:v>194.60180303486322</c:v>
                </c:pt>
                <c:pt idx="202">
                  <c:v>195.74836871058824</c:v>
                </c:pt>
                <c:pt idx="203">
                  <c:v>171.24686413011091</c:v>
                </c:pt>
                <c:pt idx="204">
                  <c:v>177.14734040480607</c:v>
                </c:pt>
                <c:pt idx="205">
                  <c:v>88.917704931361413</c:v>
                </c:pt>
                <c:pt idx="206">
                  <c:v>125.03934136106932</c:v>
                </c:pt>
                <c:pt idx="207">
                  <c:v>110.02639471920122</c:v>
                </c:pt>
                <c:pt idx="208">
                  <c:v>105.72599926357286</c:v>
                </c:pt>
                <c:pt idx="209">
                  <c:v>146.82928160348632</c:v>
                </c:pt>
                <c:pt idx="210">
                  <c:v>154.50435201962887</c:v>
                </c:pt>
                <c:pt idx="211">
                  <c:v>91.932126213351239</c:v>
                </c:pt>
                <c:pt idx="212">
                  <c:v>99.047919287454533</c:v>
                </c:pt>
                <c:pt idx="213">
                  <c:v>832.28975343670299</c:v>
                </c:pt>
                <c:pt idx="214">
                  <c:v>188.61600718918407</c:v>
                </c:pt>
                <c:pt idx="215">
                  <c:v>151.67597667862606</c:v>
                </c:pt>
                <c:pt idx="216">
                  <c:v>85.392921114414321</c:v>
                </c:pt>
                <c:pt idx="217">
                  <c:v>69.301354018640495</c:v>
                </c:pt>
                <c:pt idx="218">
                  <c:v>89.764804459904781</c:v>
                </c:pt>
                <c:pt idx="219">
                  <c:v>203.33973379061848</c:v>
                </c:pt>
                <c:pt idx="220">
                  <c:v>-490.86912066122386</c:v>
                </c:pt>
                <c:pt idx="221">
                  <c:v>199.7481604268049</c:v>
                </c:pt>
                <c:pt idx="222">
                  <c:v>215.7583122739552</c:v>
                </c:pt>
                <c:pt idx="223">
                  <c:v>142.20285772358375</c:v>
                </c:pt>
                <c:pt idx="224">
                  <c:v>114.02244504482314</c:v>
                </c:pt>
                <c:pt idx="225">
                  <c:v>185.21897249582798</c:v>
                </c:pt>
                <c:pt idx="226">
                  <c:v>162.70032095250644</c:v>
                </c:pt>
                <c:pt idx="227">
                  <c:v>149.8735529245439</c:v>
                </c:pt>
                <c:pt idx="228">
                  <c:v>731.02713548866268</c:v>
                </c:pt>
                <c:pt idx="229">
                  <c:v>84.485199155828241</c:v>
                </c:pt>
                <c:pt idx="230">
                  <c:v>-448.22857391436651</c:v>
                </c:pt>
                <c:pt idx="231">
                  <c:v>209.23338242206927</c:v>
                </c:pt>
                <c:pt idx="232">
                  <c:v>204.6433358744215</c:v>
                </c:pt>
                <c:pt idx="233">
                  <c:v>199.66477394065441</c:v>
                </c:pt>
                <c:pt idx="234">
                  <c:v>216.29685051067327</c:v>
                </c:pt>
                <c:pt idx="235">
                  <c:v>204.17070907081506</c:v>
                </c:pt>
                <c:pt idx="236">
                  <c:v>198.56689682627484</c:v>
                </c:pt>
                <c:pt idx="237">
                  <c:v>194.45587718111233</c:v>
                </c:pt>
                <c:pt idx="238">
                  <c:v>195.68582934299297</c:v>
                </c:pt>
                <c:pt idx="239">
                  <c:v>173.22900824870044</c:v>
                </c:pt>
                <c:pt idx="240">
                  <c:v>97.164633686945535</c:v>
                </c:pt>
                <c:pt idx="241">
                  <c:v>98.397873899199112</c:v>
                </c:pt>
                <c:pt idx="242">
                  <c:v>202.91624100343006</c:v>
                </c:pt>
                <c:pt idx="243">
                  <c:v>209.23338242207132</c:v>
                </c:pt>
                <c:pt idx="244">
                  <c:v>204.68949625069121</c:v>
                </c:pt>
                <c:pt idx="245">
                  <c:v>200.47779292622045</c:v>
                </c:pt>
                <c:pt idx="246">
                  <c:v>216.44764107313028</c:v>
                </c:pt>
                <c:pt idx="247">
                  <c:v>212.65682256464788</c:v>
                </c:pt>
                <c:pt idx="248">
                  <c:v>197.81294350036001</c:v>
                </c:pt>
                <c:pt idx="249">
                  <c:v>194.26825709023638</c:v>
                </c:pt>
                <c:pt idx="250">
                  <c:v>194.9353509675816</c:v>
                </c:pt>
                <c:pt idx="251">
                  <c:v>180.05893109158637</c:v>
                </c:pt>
                <c:pt idx="252">
                  <c:v>171.43443968582346</c:v>
                </c:pt>
                <c:pt idx="253">
                  <c:v>197.87377643368313</c:v>
                </c:pt>
                <c:pt idx="254">
                  <c:v>203.08301397572836</c:v>
                </c:pt>
                <c:pt idx="255">
                  <c:v>209.23338242208172</c:v>
                </c:pt>
                <c:pt idx="256">
                  <c:v>204.66641606255956</c:v>
                </c:pt>
                <c:pt idx="257">
                  <c:v>200.24847984077678</c:v>
                </c:pt>
                <c:pt idx="258">
                  <c:v>216.01681063786964</c:v>
                </c:pt>
                <c:pt idx="259">
                  <c:v>212.05227004298013</c:v>
                </c:pt>
                <c:pt idx="260">
                  <c:v>199.73013933537095</c:v>
                </c:pt>
                <c:pt idx="261">
                  <c:v>194.43503006255014</c:v>
                </c:pt>
                <c:pt idx="262">
                  <c:v>195.70667646155562</c:v>
                </c:pt>
                <c:pt idx="263">
                  <c:v>154.09664443066094</c:v>
                </c:pt>
                <c:pt idx="264">
                  <c:v>145.87156978465987</c:v>
                </c:pt>
                <c:pt idx="265">
                  <c:v>83.531370402583434</c:v>
                </c:pt>
                <c:pt idx="266">
                  <c:v>742.42215480286768</c:v>
                </c:pt>
                <c:pt idx="267">
                  <c:v>-512.55752330968153</c:v>
                </c:pt>
                <c:pt idx="268">
                  <c:v>173.31444878065301</c:v>
                </c:pt>
                <c:pt idx="269">
                  <c:v>200.37355969425869</c:v>
                </c:pt>
                <c:pt idx="270">
                  <c:v>148.0618536077277</c:v>
                </c:pt>
                <c:pt idx="271">
                  <c:v>212.30242950145089</c:v>
                </c:pt>
                <c:pt idx="272">
                  <c:v>199.73013933534139</c:v>
                </c:pt>
                <c:pt idx="273">
                  <c:v>848.75038825574939</c:v>
                </c:pt>
                <c:pt idx="274">
                  <c:v>196.69078203856452</c:v>
                </c:pt>
                <c:pt idx="275">
                  <c:v>153.12116544645551</c:v>
                </c:pt>
                <c:pt idx="276">
                  <c:v>150.26635033738307</c:v>
                </c:pt>
                <c:pt idx="277">
                  <c:v>118.17476800204417</c:v>
                </c:pt>
                <c:pt idx="278">
                  <c:v>198.75832769289741</c:v>
                </c:pt>
                <c:pt idx="279">
                  <c:v>203.33973379061842</c:v>
                </c:pt>
                <c:pt idx="280">
                  <c:v>-515.55215288864747</c:v>
                </c:pt>
                <c:pt idx="281">
                  <c:v>201.24911866869584</c:v>
                </c:pt>
                <c:pt idx="282">
                  <c:v>215.62906322041226</c:v>
                </c:pt>
                <c:pt idx="283">
                  <c:v>212.67766868915669</c:v>
                </c:pt>
                <c:pt idx="284">
                  <c:v>197.03744815190885</c:v>
                </c:pt>
                <c:pt idx="285">
                  <c:v>194.28910420879674</c:v>
                </c:pt>
                <c:pt idx="286">
                  <c:v>195.39397564741512</c:v>
                </c:pt>
                <c:pt idx="287">
                  <c:v>818.34121175432915</c:v>
                </c:pt>
                <c:pt idx="288">
                  <c:v>91.698990833184553</c:v>
                </c:pt>
                <c:pt idx="289">
                  <c:v>187.01870088201326</c:v>
                </c:pt>
                <c:pt idx="290">
                  <c:v>-447.985874103779</c:v>
                </c:pt>
                <c:pt idx="291">
                  <c:v>209.23338242206933</c:v>
                </c:pt>
                <c:pt idx="292">
                  <c:v>204.78181755349155</c:v>
                </c:pt>
                <c:pt idx="293">
                  <c:v>200.58202603390654</c:v>
                </c:pt>
                <c:pt idx="294">
                  <c:v>216.12451818245586</c:v>
                </c:pt>
                <c:pt idx="295">
                  <c:v>212.59428220300083</c:v>
                </c:pt>
                <c:pt idx="296">
                  <c:v>199.42855821040826</c:v>
                </c:pt>
                <c:pt idx="297">
                  <c:v>194.5601107858306</c:v>
                </c:pt>
                <c:pt idx="298">
                  <c:v>195.35228339836704</c:v>
                </c:pt>
                <c:pt idx="299">
                  <c:v>149.48580473673246</c:v>
                </c:pt>
                <c:pt idx="300">
                  <c:v>728.16883021725221</c:v>
                </c:pt>
                <c:pt idx="301">
                  <c:v>104.71070591808507</c:v>
                </c:pt>
                <c:pt idx="302">
                  <c:v>198.8342545311707</c:v>
                </c:pt>
                <c:pt idx="303">
                  <c:v>102.51589418112781</c:v>
                </c:pt>
                <c:pt idx="304">
                  <c:v>-515.55215288864758</c:v>
                </c:pt>
                <c:pt idx="305">
                  <c:v>199.89408690183376</c:v>
                </c:pt>
                <c:pt idx="306">
                  <c:v>149.87197133036693</c:v>
                </c:pt>
                <c:pt idx="307">
                  <c:v>81.757123061781385</c:v>
                </c:pt>
                <c:pt idx="308">
                  <c:v>116.9308665472181</c:v>
                </c:pt>
                <c:pt idx="309">
                  <c:v>848.72005150272616</c:v>
                </c:pt>
                <c:pt idx="310">
                  <c:v>190.52706716026387</c:v>
                </c:pt>
                <c:pt idx="311">
                  <c:v>141.34747231176061</c:v>
                </c:pt>
                <c:pt idx="312">
                  <c:v>91.91728071950115</c:v>
                </c:pt>
                <c:pt idx="313">
                  <c:v>82.902717368967842</c:v>
                </c:pt>
                <c:pt idx="314">
                  <c:v>78.484790606619754</c:v>
                </c:pt>
                <c:pt idx="315">
                  <c:v>203.33973379061837</c:v>
                </c:pt>
                <c:pt idx="316">
                  <c:v>122.89906610335264</c:v>
                </c:pt>
                <c:pt idx="317">
                  <c:v>-498.89652815914144</c:v>
                </c:pt>
                <c:pt idx="318">
                  <c:v>217.30930220044851</c:v>
                </c:pt>
                <c:pt idx="319">
                  <c:v>212.82359553695414</c:v>
                </c:pt>
                <c:pt idx="320">
                  <c:v>198.39456475488237</c:v>
                </c:pt>
                <c:pt idx="321">
                  <c:v>194.72688375814369</c:v>
                </c:pt>
                <c:pt idx="322">
                  <c:v>195.9359888014651</c:v>
                </c:pt>
                <c:pt idx="323">
                  <c:v>149.83046990669504</c:v>
                </c:pt>
                <c:pt idx="324">
                  <c:v>781.4892990671317</c:v>
                </c:pt>
                <c:pt idx="325">
                  <c:v>81.104468803166355</c:v>
                </c:pt>
                <c:pt idx="326">
                  <c:v>158.22310687814638</c:v>
                </c:pt>
                <c:pt idx="327">
                  <c:v>91.131488680230177</c:v>
                </c:pt>
                <c:pt idx="328">
                  <c:v>98.478796369939644</c:v>
                </c:pt>
                <c:pt idx="329">
                  <c:v>-494.45740225794179</c:v>
                </c:pt>
                <c:pt idx="330">
                  <c:v>215.45673063543109</c:v>
                </c:pt>
                <c:pt idx="331">
                  <c:v>212.32327562596743</c:v>
                </c:pt>
                <c:pt idx="332">
                  <c:v>109.95014461476171</c:v>
                </c:pt>
                <c:pt idx="333">
                  <c:v>848.6442074502678</c:v>
                </c:pt>
                <c:pt idx="334">
                  <c:v>200.4939371388607</c:v>
                </c:pt>
                <c:pt idx="335">
                  <c:v>146.6147084000263</c:v>
                </c:pt>
                <c:pt idx="336">
                  <c:v>82.159209998716506</c:v>
                </c:pt>
                <c:pt idx="337">
                  <c:v>72.55458254185578</c:v>
                </c:pt>
                <c:pt idx="338">
                  <c:v>63.885659803378985</c:v>
                </c:pt>
                <c:pt idx="339">
                  <c:v>203.34922441912289</c:v>
                </c:pt>
                <c:pt idx="340">
                  <c:v>-515.55215288864747</c:v>
                </c:pt>
                <c:pt idx="341">
                  <c:v>200.93641909708171</c:v>
                </c:pt>
                <c:pt idx="342">
                  <c:v>215.58598020256409</c:v>
                </c:pt>
                <c:pt idx="343">
                  <c:v>212.30242950145112</c:v>
                </c:pt>
                <c:pt idx="344">
                  <c:v>166.95947082686507</c:v>
                </c:pt>
                <c:pt idx="345">
                  <c:v>194.24740997167532</c:v>
                </c:pt>
                <c:pt idx="346">
                  <c:v>177.8797374937551</c:v>
                </c:pt>
                <c:pt idx="347">
                  <c:v>139.16552493437644</c:v>
                </c:pt>
                <c:pt idx="348">
                  <c:v>166.76388605084844</c:v>
                </c:pt>
                <c:pt idx="349">
                  <c:v>197.24907190450676</c:v>
                </c:pt>
                <c:pt idx="350">
                  <c:v>202.87454776034019</c:v>
                </c:pt>
                <c:pt idx="351">
                  <c:v>209.2333824220716</c:v>
                </c:pt>
                <c:pt idx="352">
                  <c:v>204.68949625069303</c:v>
                </c:pt>
                <c:pt idx="353">
                  <c:v>200.20678659769555</c:v>
                </c:pt>
                <c:pt idx="354">
                  <c:v>216.08143516460837</c:v>
                </c:pt>
                <c:pt idx="355">
                  <c:v>212.23988913982862</c:v>
                </c:pt>
                <c:pt idx="356">
                  <c:v>186.50143001707829</c:v>
                </c:pt>
                <c:pt idx="357">
                  <c:v>194.89365673045586</c:v>
                </c:pt>
                <c:pt idx="358">
                  <c:v>183.78024229656876</c:v>
                </c:pt>
                <c:pt idx="359">
                  <c:v>145.75849169269009</c:v>
                </c:pt>
                <c:pt idx="360">
                  <c:v>148.89494152095745</c:v>
                </c:pt>
                <c:pt idx="361">
                  <c:v>137.15836242955857</c:v>
                </c:pt>
                <c:pt idx="362">
                  <c:v>203.12470721880709</c:v>
                </c:pt>
                <c:pt idx="363">
                  <c:v>209.23338242206935</c:v>
                </c:pt>
                <c:pt idx="364">
                  <c:v>204.58525411637535</c:v>
                </c:pt>
                <c:pt idx="365">
                  <c:v>200.91557247556739</c:v>
                </c:pt>
                <c:pt idx="366">
                  <c:v>215.80139529182929</c:v>
                </c:pt>
                <c:pt idx="367">
                  <c:v>212.11480941059472</c:v>
                </c:pt>
                <c:pt idx="368">
                  <c:v>200.46255166596166</c:v>
                </c:pt>
                <c:pt idx="369">
                  <c:v>194.24740997168919</c:v>
                </c:pt>
                <c:pt idx="370">
                  <c:v>194.81027024430091</c:v>
                </c:pt>
                <c:pt idx="371">
                  <c:v>153.66581425218374</c:v>
                </c:pt>
                <c:pt idx="372">
                  <c:v>159.79987422943259</c:v>
                </c:pt>
                <c:pt idx="373">
                  <c:v>83.682161478640182</c:v>
                </c:pt>
                <c:pt idx="374">
                  <c:v>203.04132073266726</c:v>
                </c:pt>
                <c:pt idx="375">
                  <c:v>209.23338242207257</c:v>
                </c:pt>
                <c:pt idx="376">
                  <c:v>204.66641606255274</c:v>
                </c:pt>
                <c:pt idx="377">
                  <c:v>200.37355969427861</c:v>
                </c:pt>
                <c:pt idx="378">
                  <c:v>216.40455805528131</c:v>
                </c:pt>
                <c:pt idx="379">
                  <c:v>212.88613490460466</c:v>
                </c:pt>
                <c:pt idx="380">
                  <c:v>199.45010023295663</c:v>
                </c:pt>
                <c:pt idx="381">
                  <c:v>194.26825709023615</c:v>
                </c:pt>
                <c:pt idx="382">
                  <c:v>195.72752159202514</c:v>
                </c:pt>
                <c:pt idx="383">
                  <c:v>152.02833530355201</c:v>
                </c:pt>
                <c:pt idx="384">
                  <c:v>144.0784460251823</c:v>
                </c:pt>
                <c:pt idx="385">
                  <c:v>105.22780526919018</c:v>
                </c:pt>
                <c:pt idx="386">
                  <c:v>202.89539438187558</c:v>
                </c:pt>
                <c:pt idx="387">
                  <c:v>209.23338242206938</c:v>
                </c:pt>
                <c:pt idx="388">
                  <c:v>204.71257698909326</c:v>
                </c:pt>
                <c:pt idx="389">
                  <c:v>200.95726571864543</c:v>
                </c:pt>
                <c:pt idx="390">
                  <c:v>215.21977403727999</c:v>
                </c:pt>
                <c:pt idx="391">
                  <c:v>212.15650265365366</c:v>
                </c:pt>
                <c:pt idx="392">
                  <c:v>166.22705849627368</c:v>
                </c:pt>
                <c:pt idx="393">
                  <c:v>194.18487060407801</c:v>
                </c:pt>
                <c:pt idx="394">
                  <c:v>191.61981271965374</c:v>
                </c:pt>
                <c:pt idx="395">
                  <c:v>146.46936200076675</c:v>
                </c:pt>
                <c:pt idx="396">
                  <c:v>786.38350316568608</c:v>
                </c:pt>
                <c:pt idx="397">
                  <c:v>89.556282664551418</c:v>
                </c:pt>
                <c:pt idx="398">
                  <c:v>198.8627273218035</c:v>
                </c:pt>
                <c:pt idx="399">
                  <c:v>-60.257632406374341</c:v>
                </c:pt>
                <c:pt idx="400">
                  <c:v>-353.33694871694161</c:v>
                </c:pt>
                <c:pt idx="401">
                  <c:v>136.75852682112816</c:v>
                </c:pt>
                <c:pt idx="402">
                  <c:v>136.49184176057634</c:v>
                </c:pt>
                <c:pt idx="403">
                  <c:v>143.89174738131805</c:v>
                </c:pt>
                <c:pt idx="404">
                  <c:v>126.19529769617202</c:v>
                </c:pt>
                <c:pt idx="405">
                  <c:v>183.57177508712721</c:v>
                </c:pt>
                <c:pt idx="406">
                  <c:v>833.88575146379787</c:v>
                </c:pt>
                <c:pt idx="407">
                  <c:v>149.92678045672528</c:v>
                </c:pt>
                <c:pt idx="408">
                  <c:v>78.697725896931161</c:v>
                </c:pt>
                <c:pt idx="409">
                  <c:v>67.650221949330898</c:v>
                </c:pt>
                <c:pt idx="410">
                  <c:v>-448.15273022355791</c:v>
                </c:pt>
                <c:pt idx="411">
                  <c:v>209.23338242207086</c:v>
                </c:pt>
                <c:pt idx="412">
                  <c:v>197.67580692973613</c:v>
                </c:pt>
                <c:pt idx="413">
                  <c:v>200.18593997618609</c:v>
                </c:pt>
                <c:pt idx="414">
                  <c:v>216.08143516462042</c:v>
                </c:pt>
                <c:pt idx="415">
                  <c:v>210.65524760280687</c:v>
                </c:pt>
                <c:pt idx="416">
                  <c:v>195.89544044916738</c:v>
                </c:pt>
                <c:pt idx="417">
                  <c:v>192.99629986328523</c:v>
                </c:pt>
                <c:pt idx="418">
                  <c:v>193.89270608054085</c:v>
                </c:pt>
                <c:pt idx="419">
                  <c:v>154.35514253774636</c:v>
                </c:pt>
                <c:pt idx="420">
                  <c:v>149.12425485491303</c:v>
                </c:pt>
                <c:pt idx="421">
                  <c:v>88.486874239294139</c:v>
                </c:pt>
                <c:pt idx="422">
                  <c:v>123.51723193363955</c:v>
                </c:pt>
                <c:pt idx="423">
                  <c:v>119.78445768497176</c:v>
                </c:pt>
                <c:pt idx="424">
                  <c:v>204.64333587442039</c:v>
                </c:pt>
                <c:pt idx="425">
                  <c:v>200.10255336573755</c:v>
                </c:pt>
                <c:pt idx="426">
                  <c:v>215.65060472933624</c:v>
                </c:pt>
                <c:pt idx="427">
                  <c:v>210.86371481221295</c:v>
                </c:pt>
                <c:pt idx="428">
                  <c:v>194.15057668554118</c:v>
                </c:pt>
                <c:pt idx="429">
                  <c:v>192.76698752337597</c:v>
                </c:pt>
                <c:pt idx="430">
                  <c:v>180.86110317091743</c:v>
                </c:pt>
                <c:pt idx="431">
                  <c:v>152.58841453559569</c:v>
                </c:pt>
                <c:pt idx="432">
                  <c:v>131.46377654041362</c:v>
                </c:pt>
                <c:pt idx="433">
                  <c:v>98.699455537724361</c:v>
                </c:pt>
                <c:pt idx="434">
                  <c:v>203.14555384034634</c:v>
                </c:pt>
                <c:pt idx="435">
                  <c:v>209.23338242206916</c:v>
                </c:pt>
                <c:pt idx="436">
                  <c:v>204.62025568628749</c:v>
                </c:pt>
                <c:pt idx="437">
                  <c:v>200.95726571864361</c:v>
                </c:pt>
                <c:pt idx="438">
                  <c:v>215.82293680074906</c:v>
                </c:pt>
                <c:pt idx="439">
                  <c:v>210.40508814430677</c:v>
                </c:pt>
                <c:pt idx="440">
                  <c:v>196.13239756091139</c:v>
                </c:pt>
                <c:pt idx="441">
                  <c:v>192.97545274472304</c:v>
                </c:pt>
                <c:pt idx="442">
                  <c:v>190.70317049992559</c:v>
                </c:pt>
                <c:pt idx="443">
                  <c:v>148.34410425017768</c:v>
                </c:pt>
                <c:pt idx="444">
                  <c:v>115.49250119670569</c:v>
                </c:pt>
                <c:pt idx="445">
                  <c:v>69.699183347935559</c:v>
                </c:pt>
                <c:pt idx="446">
                  <c:v>93.805263984000021</c:v>
                </c:pt>
                <c:pt idx="447">
                  <c:v>253.14466964554794</c:v>
                </c:pt>
                <c:pt idx="448">
                  <c:v>247.90377509910715</c:v>
                </c:pt>
                <c:pt idx="449">
                  <c:v>243.32590139503881</c:v>
                </c:pt>
                <c:pt idx="450">
                  <c:v>184.47431561102485</c:v>
                </c:pt>
                <c:pt idx="451">
                  <c:v>184.63373602070033</c:v>
                </c:pt>
                <c:pt idx="452">
                  <c:v>97.130723452460188</c:v>
                </c:pt>
                <c:pt idx="453">
                  <c:v>177.75465677047396</c:v>
                </c:pt>
                <c:pt idx="454">
                  <c:v>178.40090352925836</c:v>
                </c:pt>
                <c:pt idx="455">
                  <c:v>141.12610997624711</c:v>
                </c:pt>
                <c:pt idx="456">
                  <c:v>740.2391235189607</c:v>
                </c:pt>
                <c:pt idx="457">
                  <c:v>65.812748290021773</c:v>
                </c:pt>
                <c:pt idx="458">
                  <c:v>71.884504163258953</c:v>
                </c:pt>
                <c:pt idx="459">
                  <c:v>110.63812398326871</c:v>
                </c:pt>
                <c:pt idx="460">
                  <c:v>-456.06657600032668</c:v>
                </c:pt>
                <c:pt idx="461">
                  <c:v>243.57606116412549</c:v>
                </c:pt>
                <c:pt idx="462">
                  <c:v>231.05563793553551</c:v>
                </c:pt>
                <c:pt idx="463">
                  <c:v>212.38581598760811</c:v>
                </c:pt>
                <c:pt idx="464">
                  <c:v>161.46605715855276</c:v>
                </c:pt>
                <c:pt idx="465">
                  <c:v>194.51841654870623</c:v>
                </c:pt>
                <c:pt idx="466">
                  <c:v>833.29089087867919</c:v>
                </c:pt>
                <c:pt idx="467">
                  <c:v>148.64831460509527</c:v>
                </c:pt>
                <c:pt idx="468">
                  <c:v>100.05849200493071</c:v>
                </c:pt>
                <c:pt idx="469">
                  <c:v>86.214789191844147</c:v>
                </c:pt>
                <c:pt idx="470">
                  <c:v>169.55056702405932</c:v>
                </c:pt>
                <c:pt idx="471">
                  <c:v>125.27522230943259</c:v>
                </c:pt>
                <c:pt idx="472">
                  <c:v>-472.35466800033805</c:v>
                </c:pt>
                <c:pt idx="473">
                  <c:v>198.93484463225377</c:v>
                </c:pt>
                <c:pt idx="474">
                  <c:v>120.31130519242424</c:v>
                </c:pt>
                <c:pt idx="475">
                  <c:v>201.56426976529133</c:v>
                </c:pt>
                <c:pt idx="476">
                  <c:v>143.32429861634205</c:v>
                </c:pt>
                <c:pt idx="477">
                  <c:v>848.4318443927026</c:v>
                </c:pt>
                <c:pt idx="478">
                  <c:v>191.72632875883392</c:v>
                </c:pt>
                <c:pt idx="479">
                  <c:v>155.55688379339699</c:v>
                </c:pt>
                <c:pt idx="480">
                  <c:v>98.375196586086076</c:v>
                </c:pt>
                <c:pt idx="481">
                  <c:v>69.370004768735953</c:v>
                </c:pt>
                <c:pt idx="482">
                  <c:v>159.80200266808424</c:v>
                </c:pt>
                <c:pt idx="483">
                  <c:v>89.495647761586042</c:v>
                </c:pt>
                <c:pt idx="484">
                  <c:v>-472.32107967972308</c:v>
                </c:pt>
                <c:pt idx="485">
                  <c:v>244.91024618519234</c:v>
                </c:pt>
                <c:pt idx="486">
                  <c:v>230.68943177023925</c:v>
                </c:pt>
                <c:pt idx="487">
                  <c:v>212.71936193223542</c:v>
                </c:pt>
                <c:pt idx="488">
                  <c:v>198.69614587981641</c:v>
                </c:pt>
                <c:pt idx="489">
                  <c:v>195.01873745373655</c:v>
                </c:pt>
                <c:pt idx="490">
                  <c:v>849.75152569772672</c:v>
                </c:pt>
                <c:pt idx="491">
                  <c:v>167.37960562731951</c:v>
                </c:pt>
                <c:pt idx="492">
                  <c:v>-429.89433495557478</c:v>
                </c:pt>
                <c:pt idx="493">
                  <c:v>241.33127018007553</c:v>
                </c:pt>
                <c:pt idx="494">
                  <c:v>246.99430119920726</c:v>
                </c:pt>
                <c:pt idx="495">
                  <c:v>253.16551577006442</c:v>
                </c:pt>
                <c:pt idx="496">
                  <c:v>247.78837415844549</c:v>
                </c:pt>
                <c:pt idx="497">
                  <c:v>244.78516620745449</c:v>
                </c:pt>
                <c:pt idx="498">
                  <c:v>232.71433566344717</c:v>
                </c:pt>
                <c:pt idx="499">
                  <c:v>212.71936193225338</c:v>
                </c:pt>
                <c:pt idx="500">
                  <c:v>199.21314312116988</c:v>
                </c:pt>
                <c:pt idx="501">
                  <c:v>195.28974204267956</c:v>
                </c:pt>
                <c:pt idx="502">
                  <c:v>195.8734494338687</c:v>
                </c:pt>
                <c:pt idx="503">
                  <c:v>189.94839776967183</c:v>
                </c:pt>
                <c:pt idx="504">
                  <c:v>154.06583007992208</c:v>
                </c:pt>
                <c:pt idx="505">
                  <c:v>223.27598334899926</c:v>
                </c:pt>
                <c:pt idx="506">
                  <c:v>247.39038750547502</c:v>
                </c:pt>
                <c:pt idx="507">
                  <c:v>253.14466964554754</c:v>
                </c:pt>
                <c:pt idx="508">
                  <c:v>239.35536906120294</c:v>
                </c:pt>
                <c:pt idx="509">
                  <c:v>236.52836604756513</c:v>
                </c:pt>
                <c:pt idx="510">
                  <c:v>98.873368689700101</c:v>
                </c:pt>
                <c:pt idx="511">
                  <c:v>136.42711983397294</c:v>
                </c:pt>
                <c:pt idx="512">
                  <c:v>157.91012453758049</c:v>
                </c:pt>
                <c:pt idx="513">
                  <c:v>817.94085446555528</c:v>
                </c:pt>
                <c:pt idx="514">
                  <c:v>174.27311738003755</c:v>
                </c:pt>
                <c:pt idx="515">
                  <c:v>189.1679949067302</c:v>
                </c:pt>
                <c:pt idx="516">
                  <c:v>179.51207442535815</c:v>
                </c:pt>
                <c:pt idx="517">
                  <c:v>140.06121428404481</c:v>
                </c:pt>
                <c:pt idx="518">
                  <c:v>-404.24144300007924</c:v>
                </c:pt>
                <c:pt idx="519">
                  <c:v>253.14466964556664</c:v>
                </c:pt>
                <c:pt idx="520">
                  <c:v>247.92685583751694</c:v>
                </c:pt>
                <c:pt idx="521">
                  <c:v>244.40992677125178</c:v>
                </c:pt>
                <c:pt idx="522">
                  <c:v>231.46492711872997</c:v>
                </c:pt>
                <c:pt idx="523">
                  <c:v>212.34412274455326</c:v>
                </c:pt>
                <c:pt idx="524">
                  <c:v>153.01924574125792</c:v>
                </c:pt>
                <c:pt idx="525">
                  <c:v>155.88223647590667</c:v>
                </c:pt>
                <c:pt idx="526">
                  <c:v>155.61122989887485</c:v>
                </c:pt>
                <c:pt idx="527">
                  <c:v>203.11248204757476</c:v>
                </c:pt>
                <c:pt idx="528">
                  <c:v>216.97207719944049</c:v>
                </c:pt>
                <c:pt idx="529">
                  <c:v>241.37435319792348</c:v>
                </c:pt>
                <c:pt idx="530">
                  <c:v>247.39038750547525</c:v>
                </c:pt>
                <c:pt idx="531">
                  <c:v>253.14466964554788</c:v>
                </c:pt>
                <c:pt idx="532">
                  <c:v>168.72375241294037</c:v>
                </c:pt>
                <c:pt idx="533">
                  <c:v>169.43133501873893</c:v>
                </c:pt>
                <c:pt idx="534">
                  <c:v>230.2586015917625</c:v>
                </c:pt>
                <c:pt idx="535">
                  <c:v>212.1981958967317</c:v>
                </c:pt>
                <c:pt idx="536">
                  <c:v>152.3948636849068</c:v>
                </c:pt>
                <c:pt idx="537">
                  <c:v>151.31589994158139</c:v>
                </c:pt>
                <c:pt idx="538">
                  <c:v>122.95926745301153</c:v>
                </c:pt>
                <c:pt idx="539">
                  <c:v>828.89478238217043</c:v>
                </c:pt>
                <c:pt idx="540">
                  <c:v>199.17056317866422</c:v>
                </c:pt>
                <c:pt idx="541">
                  <c:v>181.84953695985064</c:v>
                </c:pt>
                <c:pt idx="542">
                  <c:v>-449.56671817943356</c:v>
                </c:pt>
                <c:pt idx="543">
                  <c:v>220.6177879229673</c:v>
                </c:pt>
                <c:pt idx="544">
                  <c:v>220.91792726429605</c:v>
                </c:pt>
                <c:pt idx="545">
                  <c:v>213.9471748881424</c:v>
                </c:pt>
                <c:pt idx="546">
                  <c:v>203.47678440265202</c:v>
                </c:pt>
                <c:pt idx="547">
                  <c:v>157.11097038179878</c:v>
                </c:pt>
                <c:pt idx="548">
                  <c:v>205.95691595540393</c:v>
                </c:pt>
                <c:pt idx="549">
                  <c:v>184.51018636947401</c:v>
                </c:pt>
                <c:pt idx="550">
                  <c:v>161.8459062783827</c:v>
                </c:pt>
                <c:pt idx="551">
                  <c:v>165.47278295429351</c:v>
                </c:pt>
                <c:pt idx="552">
                  <c:v>125.95935754684774</c:v>
                </c:pt>
                <c:pt idx="553">
                  <c:v>202.48461561402246</c:v>
                </c:pt>
                <c:pt idx="554">
                  <c:v>212.98701104728798</c:v>
                </c:pt>
                <c:pt idx="555">
                  <c:v>236.88122878425793</c:v>
                </c:pt>
                <c:pt idx="556">
                  <c:v>246.22026471967226</c:v>
                </c:pt>
                <c:pt idx="557">
                  <c:v>234.19324538959427</c:v>
                </c:pt>
                <c:pt idx="558">
                  <c:v>220.64917555686702</c:v>
                </c:pt>
                <c:pt idx="559">
                  <c:v>153.85828531154039</c:v>
                </c:pt>
                <c:pt idx="560">
                  <c:v>151.14545514014094</c:v>
                </c:pt>
                <c:pt idx="561">
                  <c:v>147.47950946823016</c:v>
                </c:pt>
                <c:pt idx="562">
                  <c:v>148.85538748386261</c:v>
                </c:pt>
                <c:pt idx="563">
                  <c:v>152.60995655808847</c:v>
                </c:pt>
                <c:pt idx="564">
                  <c:v>165.53362206697739</c:v>
                </c:pt>
                <c:pt idx="565">
                  <c:v>843.79582974689299</c:v>
                </c:pt>
                <c:pt idx="566">
                  <c:v>-421.79829224616037</c:v>
                </c:pt>
                <c:pt idx="567">
                  <c:v>201.10166199142409</c:v>
                </c:pt>
                <c:pt idx="568">
                  <c:v>147.13969317687128</c:v>
                </c:pt>
                <c:pt idx="569">
                  <c:v>195.70299067352425</c:v>
                </c:pt>
                <c:pt idx="570">
                  <c:v>222.97598330466076</c:v>
                </c:pt>
                <c:pt idx="571">
                  <c:v>205.46351341632317</c:v>
                </c:pt>
                <c:pt idx="572">
                  <c:v>186.50143001708034</c:v>
                </c:pt>
                <c:pt idx="573">
                  <c:v>181.46596850863534</c:v>
                </c:pt>
                <c:pt idx="574">
                  <c:v>172.64630907017386</c:v>
                </c:pt>
                <c:pt idx="575">
                  <c:v>179.24035272529841</c:v>
                </c:pt>
                <c:pt idx="576">
                  <c:v>180.23325250274661</c:v>
                </c:pt>
                <c:pt idx="577">
                  <c:v>202.78619673895651</c:v>
                </c:pt>
                <c:pt idx="578">
                  <c:v>217.57417819612192</c:v>
                </c:pt>
                <c:pt idx="579">
                  <c:v>194.59629185092828</c:v>
                </c:pt>
                <c:pt idx="580">
                  <c:v>193.8397575764165</c:v>
                </c:pt>
                <c:pt idx="581">
                  <c:v>193.51379661482906</c:v>
                </c:pt>
                <c:pt idx="582">
                  <c:v>211.77217736599937</c:v>
                </c:pt>
                <c:pt idx="583">
                  <c:v>197.4568727149076</c:v>
                </c:pt>
                <c:pt idx="584">
                  <c:v>182.79565796836846</c:v>
                </c:pt>
                <c:pt idx="585">
                  <c:v>178.19243631981772</c:v>
                </c:pt>
                <c:pt idx="586">
                  <c:v>197.66655718629886</c:v>
                </c:pt>
                <c:pt idx="587">
                  <c:v>198.37271654334222</c:v>
                </c:pt>
                <c:pt idx="588">
                  <c:v>783.38868700583134</c:v>
                </c:pt>
                <c:pt idx="589">
                  <c:v>-477.48833580942255</c:v>
                </c:pt>
                <c:pt idx="590">
                  <c:v>206.37739228905957</c:v>
                </c:pt>
                <c:pt idx="591">
                  <c:v>217.36510285271436</c:v>
                </c:pt>
                <c:pt idx="592">
                  <c:v>235.32269260437317</c:v>
                </c:pt>
                <c:pt idx="593">
                  <c:v>210.4234834893652</c:v>
                </c:pt>
                <c:pt idx="594">
                  <c:v>193.30760135180935</c:v>
                </c:pt>
                <c:pt idx="595">
                  <c:v>159.0708511065593</c:v>
                </c:pt>
                <c:pt idx="596">
                  <c:v>197.2956400699743</c:v>
                </c:pt>
                <c:pt idx="597">
                  <c:v>196.24898493353953</c:v>
                </c:pt>
                <c:pt idx="598">
                  <c:v>195.81120538419259</c:v>
                </c:pt>
                <c:pt idx="599">
                  <c:v>177.96907994196545</c:v>
                </c:pt>
                <c:pt idx="600">
                  <c:v>151.06330446813968</c:v>
                </c:pt>
                <c:pt idx="601">
                  <c:v>238.27172788564576</c:v>
                </c:pt>
                <c:pt idx="602">
                  <c:v>227.74918184469584</c:v>
                </c:pt>
                <c:pt idx="603">
                  <c:v>230.39670476826825</c:v>
                </c:pt>
                <c:pt idx="604">
                  <c:v>232.37906838453367</c:v>
                </c:pt>
                <c:pt idx="605">
                  <c:v>222.05836082986798</c:v>
                </c:pt>
                <c:pt idx="606">
                  <c:v>217.84814713975425</c:v>
                </c:pt>
                <c:pt idx="607">
                  <c:v>184.57119665310552</c:v>
                </c:pt>
                <c:pt idx="608">
                  <c:v>186.1136828564488</c:v>
                </c:pt>
                <c:pt idx="609">
                  <c:v>173.52186816886501</c:v>
                </c:pt>
                <c:pt idx="610">
                  <c:v>176.94132621143149</c:v>
                </c:pt>
                <c:pt idx="611">
                  <c:v>41.046734996110217</c:v>
                </c:pt>
                <c:pt idx="612">
                  <c:v>175.24999954468262</c:v>
                </c:pt>
                <c:pt idx="613">
                  <c:v>211.68442973612878</c:v>
                </c:pt>
                <c:pt idx="614">
                  <c:v>229.50061186407129</c:v>
                </c:pt>
                <c:pt idx="615">
                  <c:v>222.24413821310688</c:v>
                </c:pt>
                <c:pt idx="616">
                  <c:v>217.27057929568937</c:v>
                </c:pt>
                <c:pt idx="617">
                  <c:v>215.55267855674356</c:v>
                </c:pt>
                <c:pt idx="618">
                  <c:v>220.64917555686702</c:v>
                </c:pt>
                <c:pt idx="619">
                  <c:v>184.3001900761019</c:v>
                </c:pt>
                <c:pt idx="620">
                  <c:v>174.80247556220706</c:v>
                </c:pt>
                <c:pt idx="621">
                  <c:v>189.84784839775011</c:v>
                </c:pt>
                <c:pt idx="622">
                  <c:v>114.38947215510416</c:v>
                </c:pt>
                <c:pt idx="623">
                  <c:v>50.871567593138707</c:v>
                </c:pt>
                <c:pt idx="624">
                  <c:v>211.00871971597667</c:v>
                </c:pt>
                <c:pt idx="625">
                  <c:v>211.44747313796597</c:v>
                </c:pt>
                <c:pt idx="626">
                  <c:v>235.56820245524432</c:v>
                </c:pt>
                <c:pt idx="627">
                  <c:v>243.38661443479117</c:v>
                </c:pt>
                <c:pt idx="628">
                  <c:v>231.72150556230724</c:v>
                </c:pt>
                <c:pt idx="629">
                  <c:v>161.2787679665671</c:v>
                </c:pt>
                <c:pt idx="630">
                  <c:v>193.04910298790605</c:v>
                </c:pt>
                <c:pt idx="631">
                  <c:v>174.91735854300759</c:v>
                </c:pt>
                <c:pt idx="632">
                  <c:v>198.84725917194419</c:v>
                </c:pt>
                <c:pt idx="633">
                  <c:v>199.58505648994742</c:v>
                </c:pt>
                <c:pt idx="634">
                  <c:v>193.30900067744142</c:v>
                </c:pt>
                <c:pt idx="635">
                  <c:v>199.45010023292207</c:v>
                </c:pt>
                <c:pt idx="636">
                  <c:v>208.63189005638083</c:v>
                </c:pt>
                <c:pt idx="637">
                  <c:v>224.95654531547575</c:v>
                </c:pt>
                <c:pt idx="638">
                  <c:v>165.76048337891234</c:v>
                </c:pt>
                <c:pt idx="639">
                  <c:v>97.015646683176442</c:v>
                </c:pt>
                <c:pt idx="640">
                  <c:v>210.11436613811384</c:v>
                </c:pt>
                <c:pt idx="641">
                  <c:v>234.94372451054005</c:v>
                </c:pt>
                <c:pt idx="642">
                  <c:v>229.1808956861239</c:v>
                </c:pt>
                <c:pt idx="643">
                  <c:v>199.12490073813115</c:v>
                </c:pt>
                <c:pt idx="644">
                  <c:v>198.13606664782537</c:v>
                </c:pt>
                <c:pt idx="645">
                  <c:v>201.64918632943272</c:v>
                </c:pt>
                <c:pt idx="646">
                  <c:v>199.5013726977827</c:v>
                </c:pt>
                <c:pt idx="647">
                  <c:v>198.09267641373958</c:v>
                </c:pt>
                <c:pt idx="648">
                  <c:v>206.4006904355947</c:v>
                </c:pt>
                <c:pt idx="649">
                  <c:v>223.46985692931389</c:v>
                </c:pt>
                <c:pt idx="650">
                  <c:v>212.84108469651278</c:v>
                </c:pt>
                <c:pt idx="651">
                  <c:v>233.62854371400499</c:v>
                </c:pt>
                <c:pt idx="652">
                  <c:v>117.63769072457083</c:v>
                </c:pt>
                <c:pt idx="653">
                  <c:v>81.733832670260028</c:v>
                </c:pt>
                <c:pt idx="654">
                  <c:v>3.318660574529531</c:v>
                </c:pt>
                <c:pt idx="655">
                  <c:v>2.2121929851368805</c:v>
                </c:pt>
                <c:pt idx="656">
                  <c:v>9.5476414532392937</c:v>
                </c:pt>
                <c:pt idx="657">
                  <c:v>6.0084241955701145</c:v>
                </c:pt>
                <c:pt idx="658">
                  <c:v>-12.945152122948457</c:v>
                </c:pt>
                <c:pt idx="659">
                  <c:v>869.25945803288994</c:v>
                </c:pt>
                <c:pt idx="660">
                  <c:v>168.1941049079494</c:v>
                </c:pt>
                <c:pt idx="661">
                  <c:v>112.94676078021985</c:v>
                </c:pt>
                <c:pt idx="662">
                  <c:v>11.823666562180279</c:v>
                </c:pt>
                <c:pt idx="663">
                  <c:v>4.9352490133859419</c:v>
                </c:pt>
                <c:pt idx="664">
                  <c:v>3.0052141313653138</c:v>
                </c:pt>
                <c:pt idx="665">
                  <c:v>1.2148305437780209</c:v>
                </c:pt>
                <c:pt idx="666">
                  <c:v>-0.40838366169850815</c:v>
                </c:pt>
                <c:pt idx="667">
                  <c:v>-4.4132517739747072</c:v>
                </c:pt>
                <c:pt idx="668">
                  <c:v>2.7082998290171645</c:v>
                </c:pt>
                <c:pt idx="669">
                  <c:v>-4.9948720539866827</c:v>
                </c:pt>
                <c:pt idx="670">
                  <c:v>-8.2095968555762511</c:v>
                </c:pt>
                <c:pt idx="671">
                  <c:v>-0.72498211128791468</c:v>
                </c:pt>
                <c:pt idx="672">
                  <c:v>2.269044897526328</c:v>
                </c:pt>
                <c:pt idx="673">
                  <c:v>5.3912068703402838</c:v>
                </c:pt>
                <c:pt idx="674">
                  <c:v>88.062527331491424</c:v>
                </c:pt>
                <c:pt idx="675">
                  <c:v>219.60317465190872</c:v>
                </c:pt>
                <c:pt idx="676">
                  <c:v>-614.58489099043334</c:v>
                </c:pt>
                <c:pt idx="677">
                  <c:v>1.1674119244975145</c:v>
                </c:pt>
                <c:pt idx="678">
                  <c:v>36.865148663665877</c:v>
                </c:pt>
                <c:pt idx="679">
                  <c:v>152.00262168744666</c:v>
                </c:pt>
                <c:pt idx="680">
                  <c:v>119.10687571903554</c:v>
                </c:pt>
                <c:pt idx="681">
                  <c:v>123.06350105773276</c:v>
                </c:pt>
                <c:pt idx="682">
                  <c:v>114.68162116861549</c:v>
                </c:pt>
                <c:pt idx="683">
                  <c:v>114.56034583573205</c:v>
                </c:pt>
                <c:pt idx="684">
                  <c:v>135.38386631595722</c:v>
                </c:pt>
                <c:pt idx="685">
                  <c:v>149.59004341756236</c:v>
                </c:pt>
                <c:pt idx="686">
                  <c:v>458.01217285006624</c:v>
                </c:pt>
                <c:pt idx="687">
                  <c:v>-391.90367189913513</c:v>
                </c:pt>
                <c:pt idx="688">
                  <c:v>152.49532194960457</c:v>
                </c:pt>
                <c:pt idx="689">
                  <c:v>161.32046120963298</c:v>
                </c:pt>
                <c:pt idx="690">
                  <c:v>140.90880736059921</c:v>
                </c:pt>
                <c:pt idx="691">
                  <c:v>116.07712804681569</c:v>
                </c:pt>
                <c:pt idx="692">
                  <c:v>111.69532258090794</c:v>
                </c:pt>
                <c:pt idx="693">
                  <c:v>108.40556336801819</c:v>
                </c:pt>
                <c:pt idx="694">
                  <c:v>126.10742360062977</c:v>
                </c:pt>
                <c:pt idx="695">
                  <c:v>293.14782903508467</c:v>
                </c:pt>
                <c:pt idx="696">
                  <c:v>711.63080334498216</c:v>
                </c:pt>
                <c:pt idx="697">
                  <c:v>25.724596003778743</c:v>
                </c:pt>
                <c:pt idx="698">
                  <c:v>58.902228691587425</c:v>
                </c:pt>
                <c:pt idx="699">
                  <c:v>-431.24032675824162</c:v>
                </c:pt>
                <c:pt idx="700">
                  <c:v>230.61827168584247</c:v>
                </c:pt>
                <c:pt idx="701">
                  <c:v>237.98794311689016</c:v>
                </c:pt>
                <c:pt idx="702">
                  <c:v>238.10097689483973</c:v>
                </c:pt>
                <c:pt idx="703">
                  <c:v>212.59428220299992</c:v>
                </c:pt>
                <c:pt idx="704">
                  <c:v>223.68875793654865</c:v>
                </c:pt>
                <c:pt idx="705">
                  <c:v>219.2054315362368</c:v>
                </c:pt>
                <c:pt idx="706">
                  <c:v>222.47865090901655</c:v>
                </c:pt>
                <c:pt idx="707">
                  <c:v>227.5668620566496</c:v>
                </c:pt>
                <c:pt idx="708">
                  <c:v>4.1503182432243193</c:v>
                </c:pt>
                <c:pt idx="709">
                  <c:v>96.91119352655096</c:v>
                </c:pt>
                <c:pt idx="710">
                  <c:v>206.37739228906003</c:v>
                </c:pt>
                <c:pt idx="711">
                  <c:v>129.54252840575685</c:v>
                </c:pt>
                <c:pt idx="712">
                  <c:v>224.47297055163608</c:v>
                </c:pt>
                <c:pt idx="713">
                  <c:v>242.92951859040014</c:v>
                </c:pt>
                <c:pt idx="714">
                  <c:v>99.950759879206089</c:v>
                </c:pt>
                <c:pt idx="715">
                  <c:v>202.31506095673785</c:v>
                </c:pt>
                <c:pt idx="716">
                  <c:v>203.13528190743864</c:v>
                </c:pt>
                <c:pt idx="717">
                  <c:v>166.97478828121075</c:v>
                </c:pt>
                <c:pt idx="718">
                  <c:v>852.35195538867492</c:v>
                </c:pt>
                <c:pt idx="719">
                  <c:v>-4.4489606463225755</c:v>
                </c:pt>
                <c:pt idx="720">
                  <c:v>105.07988243207296</c:v>
                </c:pt>
                <c:pt idx="721">
                  <c:v>-479.21592086420151</c:v>
                </c:pt>
                <c:pt idx="722">
                  <c:v>248.49557176011194</c:v>
                </c:pt>
                <c:pt idx="723">
                  <c:v>251.53918098995314</c:v>
                </c:pt>
                <c:pt idx="724">
                  <c:v>246.10319016397614</c:v>
                </c:pt>
                <c:pt idx="725">
                  <c:v>243.20052491893148</c:v>
                </c:pt>
                <c:pt idx="726">
                  <c:v>235.32149024349508</c:v>
                </c:pt>
                <c:pt idx="727">
                  <c:v>230.10883416675279</c:v>
                </c:pt>
                <c:pt idx="728">
                  <c:v>226.33899553442734</c:v>
                </c:pt>
                <c:pt idx="729">
                  <c:v>222.60404246024086</c:v>
                </c:pt>
                <c:pt idx="730">
                  <c:v>216.45304987289865</c:v>
                </c:pt>
                <c:pt idx="731">
                  <c:v>132.96028930968907</c:v>
                </c:pt>
                <c:pt idx="732">
                  <c:v>181.71367644212614</c:v>
                </c:pt>
                <c:pt idx="733">
                  <c:v>250.63879236041225</c:v>
                </c:pt>
                <c:pt idx="734">
                  <c:v>251.97756966730913</c:v>
                </c:pt>
                <c:pt idx="735">
                  <c:v>256.39737022583148</c:v>
                </c:pt>
                <c:pt idx="736">
                  <c:v>251.50497931299009</c:v>
                </c:pt>
                <c:pt idx="737">
                  <c:v>63.84404539634852</c:v>
                </c:pt>
                <c:pt idx="738">
                  <c:v>200.28833155459142</c:v>
                </c:pt>
                <c:pt idx="739">
                  <c:v>230.21306677740108</c:v>
                </c:pt>
                <c:pt idx="740">
                  <c:v>225.56317694274594</c:v>
                </c:pt>
                <c:pt idx="741">
                  <c:v>221.01938640724165</c:v>
                </c:pt>
                <c:pt idx="742">
                  <c:v>218.49664540986828</c:v>
                </c:pt>
                <c:pt idx="743">
                  <c:v>172.41042988242975</c:v>
                </c:pt>
                <c:pt idx="744">
                  <c:v>132.36049457965737</c:v>
                </c:pt>
                <c:pt idx="745">
                  <c:v>197.95994246940131</c:v>
                </c:pt>
                <c:pt idx="746">
                  <c:v>253.41630036359163</c:v>
                </c:pt>
                <c:pt idx="747">
                  <c:v>256.39737022583097</c:v>
                </c:pt>
                <c:pt idx="748">
                  <c:v>242.85467867030863</c:v>
                </c:pt>
                <c:pt idx="749">
                  <c:v>246.68283514512768</c:v>
                </c:pt>
                <c:pt idx="750">
                  <c:v>239.8246218791644</c:v>
                </c:pt>
                <c:pt idx="751">
                  <c:v>195.55951584773584</c:v>
                </c:pt>
                <c:pt idx="752">
                  <c:v>196.13239756089706</c:v>
                </c:pt>
                <c:pt idx="753">
                  <c:v>218.51749252841228</c:v>
                </c:pt>
                <c:pt idx="754">
                  <c:v>223.85513904670256</c:v>
                </c:pt>
                <c:pt idx="755">
                  <c:v>191.93084705011256</c:v>
                </c:pt>
                <c:pt idx="756">
                  <c:v>237.36376173265285</c:v>
                </c:pt>
                <c:pt idx="757">
                  <c:v>250.3802937397154</c:v>
                </c:pt>
                <c:pt idx="758">
                  <c:v>253.72900018369273</c:v>
                </c:pt>
                <c:pt idx="759">
                  <c:v>82.399394481529157</c:v>
                </c:pt>
                <c:pt idx="760">
                  <c:v>188.48414597548256</c:v>
                </c:pt>
                <c:pt idx="761">
                  <c:v>236.90360548378248</c:v>
                </c:pt>
                <c:pt idx="762">
                  <c:v>245.31897065518001</c:v>
                </c:pt>
                <c:pt idx="763">
                  <c:v>152.31532150755675</c:v>
                </c:pt>
                <c:pt idx="764">
                  <c:v>54.836794431194448</c:v>
                </c:pt>
                <c:pt idx="765">
                  <c:v>773.46832212183494</c:v>
                </c:pt>
                <c:pt idx="766">
                  <c:v>216.79534141928752</c:v>
                </c:pt>
                <c:pt idx="767">
                  <c:v>105.23828127598665</c:v>
                </c:pt>
                <c:pt idx="768">
                  <c:v>73.980035294150412</c:v>
                </c:pt>
                <c:pt idx="769">
                  <c:v>98.125783359082789</c:v>
                </c:pt>
                <c:pt idx="770">
                  <c:v>236.35406209783423</c:v>
                </c:pt>
                <c:pt idx="771">
                  <c:v>250.50372159437569</c:v>
                </c:pt>
                <c:pt idx="772">
                  <c:v>-490.39420830269421</c:v>
                </c:pt>
                <c:pt idx="773">
                  <c:v>241.82464653053103</c:v>
                </c:pt>
                <c:pt idx="774">
                  <c:v>239.67383105990257</c:v>
                </c:pt>
                <c:pt idx="775">
                  <c:v>152.06516105504147</c:v>
                </c:pt>
                <c:pt idx="776">
                  <c:v>175.59951190597985</c:v>
                </c:pt>
                <c:pt idx="777">
                  <c:v>219.2054315362368</c:v>
                </c:pt>
                <c:pt idx="778">
                  <c:v>219.70575045319993</c:v>
                </c:pt>
                <c:pt idx="779">
                  <c:v>140.91038869795671</c:v>
                </c:pt>
                <c:pt idx="780">
                  <c:v>-0.85379393827270178</c:v>
                </c:pt>
                <c:pt idx="781">
                  <c:v>217.65269222205939</c:v>
                </c:pt>
                <c:pt idx="782">
                  <c:v>833.6794469330307</c:v>
                </c:pt>
                <c:pt idx="783">
                  <c:v>50.46339202099324</c:v>
                </c:pt>
                <c:pt idx="784">
                  <c:v>-589.37655593825184</c:v>
                </c:pt>
                <c:pt idx="785">
                  <c:v>223.28831268111071</c:v>
                </c:pt>
                <c:pt idx="786">
                  <c:v>238.57521333440059</c:v>
                </c:pt>
                <c:pt idx="787">
                  <c:v>104.54678893715254</c:v>
                </c:pt>
                <c:pt idx="788">
                  <c:v>575.03879143747417</c:v>
                </c:pt>
                <c:pt idx="789">
                  <c:v>301.52382036473955</c:v>
                </c:pt>
                <c:pt idx="790">
                  <c:v>219.57348329777074</c:v>
                </c:pt>
                <c:pt idx="791">
                  <c:v>135.09598733781991</c:v>
                </c:pt>
                <c:pt idx="792">
                  <c:v>198.90481901842691</c:v>
                </c:pt>
                <c:pt idx="793">
                  <c:v>245.85775976356672</c:v>
                </c:pt>
                <c:pt idx="794">
                  <c:v>245.9982268249023</c:v>
                </c:pt>
                <c:pt idx="795">
                  <c:v>247.25102101409706</c:v>
                </c:pt>
                <c:pt idx="796">
                  <c:v>209.78376334772111</c:v>
                </c:pt>
                <c:pt idx="797">
                  <c:v>-572.49276046560726</c:v>
                </c:pt>
                <c:pt idx="798">
                  <c:v>-21.736209272064571</c:v>
                </c:pt>
                <c:pt idx="799">
                  <c:v>201.10564409142762</c:v>
                </c:pt>
                <c:pt idx="800">
                  <c:v>844.08587745270677</c:v>
                </c:pt>
                <c:pt idx="801">
                  <c:v>201.04780419695931</c:v>
                </c:pt>
                <c:pt idx="802">
                  <c:v>220.972053073089</c:v>
                </c:pt>
                <c:pt idx="803">
                  <c:v>77.800189390198625</c:v>
                </c:pt>
                <c:pt idx="804">
                  <c:v>96.549545874211617</c:v>
                </c:pt>
                <c:pt idx="805">
                  <c:v>118.05708140272009</c:v>
                </c:pt>
                <c:pt idx="806">
                  <c:v>215.05973197332423</c:v>
                </c:pt>
                <c:pt idx="807">
                  <c:v>245.62468623398337</c:v>
                </c:pt>
                <c:pt idx="808">
                  <c:v>238.92522838501674</c:v>
                </c:pt>
                <c:pt idx="809">
                  <c:v>-408.51903132067264</c:v>
                </c:pt>
                <c:pt idx="810">
                  <c:v>238.85525295041066</c:v>
                </c:pt>
                <c:pt idx="811">
                  <c:v>233.96607175863619</c:v>
                </c:pt>
                <c:pt idx="812">
                  <c:v>224.83108785536933</c:v>
                </c:pt>
                <c:pt idx="813">
                  <c:v>219.03865856392122</c:v>
                </c:pt>
                <c:pt idx="814">
                  <c:v>872.14111788382638</c:v>
                </c:pt>
                <c:pt idx="815">
                  <c:v>143.71452434922594</c:v>
                </c:pt>
                <c:pt idx="816">
                  <c:v>199.28445366235451</c:v>
                </c:pt>
                <c:pt idx="817">
                  <c:v>139.89449160166873</c:v>
                </c:pt>
                <c:pt idx="818">
                  <c:v>242.80248710963451</c:v>
                </c:pt>
                <c:pt idx="819">
                  <c:v>-411.7241853166729</c:v>
                </c:pt>
                <c:pt idx="820">
                  <c:v>246.17243127865009</c:v>
                </c:pt>
                <c:pt idx="821">
                  <c:v>244.03468721075535</c:v>
                </c:pt>
                <c:pt idx="822">
                  <c:v>198.15571985992574</c:v>
                </c:pt>
                <c:pt idx="823">
                  <c:v>147.29035929936799</c:v>
                </c:pt>
                <c:pt idx="824">
                  <c:v>228.19219576129694</c:v>
                </c:pt>
                <c:pt idx="825">
                  <c:v>875.92800264997027</c:v>
                </c:pt>
                <c:pt idx="826">
                  <c:v>233.60315916273248</c:v>
                </c:pt>
                <c:pt idx="827">
                  <c:v>144.94395388398198</c:v>
                </c:pt>
                <c:pt idx="828">
                  <c:v>16.811233706471967</c:v>
                </c:pt>
                <c:pt idx="829">
                  <c:v>244.12816171403824</c:v>
                </c:pt>
                <c:pt idx="830">
                  <c:v>85.113549840613359</c:v>
                </c:pt>
                <c:pt idx="831">
                  <c:v>34.199951159702891</c:v>
                </c:pt>
                <c:pt idx="832">
                  <c:v>26.391935905395282</c:v>
                </c:pt>
                <c:pt idx="833">
                  <c:v>207.81747162200514</c:v>
                </c:pt>
                <c:pt idx="834">
                  <c:v>-69.142313043124886</c:v>
                </c:pt>
                <c:pt idx="835">
                  <c:v>-122.88387939867266</c:v>
                </c:pt>
                <c:pt idx="836">
                  <c:v>228.96769110973594</c:v>
                </c:pt>
                <c:pt idx="837">
                  <c:v>875.94317174978323</c:v>
                </c:pt>
                <c:pt idx="838">
                  <c:v>229.59729795251303</c:v>
                </c:pt>
                <c:pt idx="839">
                  <c:v>62.292706104869467</c:v>
                </c:pt>
                <c:pt idx="840">
                  <c:v>8.4137679199325248</c:v>
                </c:pt>
                <c:pt idx="841">
                  <c:v>250.66405620350133</c:v>
                </c:pt>
                <c:pt idx="842">
                  <c:v>36.123919079993811</c:v>
                </c:pt>
                <c:pt idx="843">
                  <c:v>130.15424991481183</c:v>
                </c:pt>
                <c:pt idx="844">
                  <c:v>180.20887816756735</c:v>
                </c:pt>
                <c:pt idx="845">
                  <c:v>254.2886263476758</c:v>
                </c:pt>
                <c:pt idx="846">
                  <c:v>-423.77535085280283</c:v>
                </c:pt>
                <c:pt idx="847">
                  <c:v>892.83383462815254</c:v>
                </c:pt>
                <c:pt idx="848">
                  <c:v>243.26311067651295</c:v>
                </c:pt>
                <c:pt idx="849">
                  <c:v>243.68391849361933</c:v>
                </c:pt>
                <c:pt idx="850">
                  <c:v>160.2373483671854</c:v>
                </c:pt>
                <c:pt idx="851">
                  <c:v>2.0378883526536811</c:v>
                </c:pt>
                <c:pt idx="852">
                  <c:v>5.331915553945052</c:v>
                </c:pt>
                <c:pt idx="853">
                  <c:v>146.54807269045619</c:v>
                </c:pt>
                <c:pt idx="854">
                  <c:v>172.85070659451264</c:v>
                </c:pt>
                <c:pt idx="855">
                  <c:v>250.50372159437586</c:v>
                </c:pt>
                <c:pt idx="856">
                  <c:v>-457.91631433964608</c:v>
                </c:pt>
                <c:pt idx="857">
                  <c:v>256.35750386972018</c:v>
                </c:pt>
                <c:pt idx="858">
                  <c:v>251.33000919955043</c:v>
                </c:pt>
                <c:pt idx="859">
                  <c:v>238.32394108353992</c:v>
                </c:pt>
                <c:pt idx="860">
                  <c:v>237.82316330514186</c:v>
                </c:pt>
                <c:pt idx="861">
                  <c:v>227.17037899456773</c:v>
                </c:pt>
                <c:pt idx="862">
                  <c:v>235.23956005760147</c:v>
                </c:pt>
                <c:pt idx="863">
                  <c:v>46.670336318849422</c:v>
                </c:pt>
                <c:pt idx="864">
                  <c:v>213.59431239995229</c:v>
                </c:pt>
                <c:pt idx="865">
                  <c:v>238.27172788564508</c:v>
                </c:pt>
                <c:pt idx="866">
                  <c:v>240.6765511495787</c:v>
                </c:pt>
                <c:pt idx="867">
                  <c:v>147.43230404715899</c:v>
                </c:pt>
                <c:pt idx="868">
                  <c:v>231.74458575044025</c:v>
                </c:pt>
                <c:pt idx="869">
                  <c:v>243.80537412531251</c:v>
                </c:pt>
                <c:pt idx="870">
                  <c:v>78.060459445799552</c:v>
                </c:pt>
                <c:pt idx="871">
                  <c:v>33.446277147842238</c:v>
                </c:pt>
                <c:pt idx="872">
                  <c:v>871.08449291984721</c:v>
                </c:pt>
                <c:pt idx="873">
                  <c:v>181.98724020017744</c:v>
                </c:pt>
                <c:pt idx="874">
                  <c:v>174.12126370348983</c:v>
                </c:pt>
                <c:pt idx="875">
                  <c:v>104.73811252739188</c:v>
                </c:pt>
                <c:pt idx="876">
                  <c:v>207.34973810951055</c:v>
                </c:pt>
                <c:pt idx="877">
                  <c:v>157.09233605657175</c:v>
                </c:pt>
                <c:pt idx="878">
                  <c:v>228.17488739326791</c:v>
                </c:pt>
                <c:pt idx="879">
                  <c:v>-390.58172460501606</c:v>
                </c:pt>
                <c:pt idx="880">
                  <c:v>258.6611930208486</c:v>
                </c:pt>
                <c:pt idx="881">
                  <c:v>242.90867172036087</c:v>
                </c:pt>
                <c:pt idx="882">
                  <c:v>248.22739965752976</c:v>
                </c:pt>
                <c:pt idx="883">
                  <c:v>240.15874207906927</c:v>
                </c:pt>
                <c:pt idx="884">
                  <c:v>237.17659479419808</c:v>
                </c:pt>
                <c:pt idx="885">
                  <c:v>230.38136982770811</c:v>
                </c:pt>
                <c:pt idx="886">
                  <c:v>231.69500578174893</c:v>
                </c:pt>
                <c:pt idx="887">
                  <c:v>112.36279566865051</c:v>
                </c:pt>
                <c:pt idx="888">
                  <c:v>213.6985455076474</c:v>
                </c:pt>
                <c:pt idx="889">
                  <c:v>247.55803077309224</c:v>
                </c:pt>
                <c:pt idx="890">
                  <c:v>197.97466577841772</c:v>
                </c:pt>
                <c:pt idx="891">
                  <c:v>258.02370500594282</c:v>
                </c:pt>
                <c:pt idx="892">
                  <c:v>261.91137845212546</c:v>
                </c:pt>
                <c:pt idx="893">
                  <c:v>256.85782328369169</c:v>
                </c:pt>
                <c:pt idx="894">
                  <c:v>249.21863282482502</c:v>
                </c:pt>
                <c:pt idx="895">
                  <c:v>236.65589755031374</c:v>
                </c:pt>
                <c:pt idx="896">
                  <c:v>234.46203937217933</c:v>
                </c:pt>
                <c:pt idx="897">
                  <c:v>231.59077217702679</c:v>
                </c:pt>
                <c:pt idx="898">
                  <c:v>232.19563751472015</c:v>
                </c:pt>
                <c:pt idx="899">
                  <c:v>148.06375793154893</c:v>
                </c:pt>
                <c:pt idx="900">
                  <c:v>38.366084304302376</c:v>
                </c:pt>
                <c:pt idx="901">
                  <c:v>81.743108905000781</c:v>
                </c:pt>
                <c:pt idx="902">
                  <c:v>240.34300470794153</c:v>
                </c:pt>
                <c:pt idx="903">
                  <c:v>246.63929950505053</c:v>
                </c:pt>
                <c:pt idx="904">
                  <c:v>260.46179512779503</c:v>
                </c:pt>
                <c:pt idx="905">
                  <c:v>254.73116908961458</c:v>
                </c:pt>
                <c:pt idx="906">
                  <c:v>213.60383659756303</c:v>
                </c:pt>
                <c:pt idx="907">
                  <c:v>162.84501403427907</c:v>
                </c:pt>
                <c:pt idx="908">
                  <c:v>224.24946660083424</c:v>
                </c:pt>
                <c:pt idx="909">
                  <c:v>230.44391118338081</c:v>
                </c:pt>
                <c:pt idx="910">
                  <c:v>197.79194873752158</c:v>
                </c:pt>
                <c:pt idx="911">
                  <c:v>82.996318083891993</c:v>
                </c:pt>
                <c:pt idx="912">
                  <c:v>18.933341478432339</c:v>
                </c:pt>
                <c:pt idx="913">
                  <c:v>49.575599153225767</c:v>
                </c:pt>
                <c:pt idx="914">
                  <c:v>204.75105750894613</c:v>
                </c:pt>
                <c:pt idx="915">
                  <c:v>266.15542543658546</c:v>
                </c:pt>
                <c:pt idx="916">
                  <c:v>262.33162117759082</c:v>
                </c:pt>
                <c:pt idx="917">
                  <c:v>255.52334145363966</c:v>
                </c:pt>
                <c:pt idx="918">
                  <c:v>248.42127323782188</c:v>
                </c:pt>
                <c:pt idx="919">
                  <c:v>245.57979059348975</c:v>
                </c:pt>
                <c:pt idx="920">
                  <c:v>236.616192318917</c:v>
                </c:pt>
                <c:pt idx="921">
                  <c:v>230.25629109253168</c:v>
                </c:pt>
                <c:pt idx="922">
                  <c:v>228.79702659073655</c:v>
                </c:pt>
                <c:pt idx="923">
                  <c:v>211.08473583650175</c:v>
                </c:pt>
                <c:pt idx="924">
                  <c:v>147.58129105092939</c:v>
                </c:pt>
                <c:pt idx="925">
                  <c:v>258.37378284851525</c:v>
                </c:pt>
                <c:pt idx="926">
                  <c:v>258.64971327715034</c:v>
                </c:pt>
                <c:pt idx="927">
                  <c:v>264.52909065647657</c:v>
                </c:pt>
                <c:pt idx="928">
                  <c:v>253.39788555091849</c:v>
                </c:pt>
                <c:pt idx="929">
                  <c:v>256.14874059683643</c:v>
                </c:pt>
                <c:pt idx="930">
                  <c:v>243.05648047475415</c:v>
                </c:pt>
                <c:pt idx="931">
                  <c:v>243.05704959612103</c:v>
                </c:pt>
                <c:pt idx="932">
                  <c:v>233.49236374082352</c:v>
                </c:pt>
                <c:pt idx="933">
                  <c:v>227.83747088382279</c:v>
                </c:pt>
                <c:pt idx="934">
                  <c:v>229.00518098411908</c:v>
                </c:pt>
                <c:pt idx="935">
                  <c:v>143.8409726144605</c:v>
                </c:pt>
                <c:pt idx="936">
                  <c:v>200.20831692418597</c:v>
                </c:pt>
                <c:pt idx="937">
                  <c:v>197.5291117773138</c:v>
                </c:pt>
                <c:pt idx="938">
                  <c:v>113.50900950939467</c:v>
                </c:pt>
                <c:pt idx="939">
                  <c:v>173.45381562923598</c:v>
                </c:pt>
                <c:pt idx="940">
                  <c:v>260.19516697226902</c:v>
                </c:pt>
                <c:pt idx="941">
                  <c:v>256.75359005174141</c:v>
                </c:pt>
                <c:pt idx="942">
                  <c:v>248.72317760598253</c:v>
                </c:pt>
                <c:pt idx="943">
                  <c:v>242.86943049929005</c:v>
                </c:pt>
                <c:pt idx="944">
                  <c:v>233.14800578703625</c:v>
                </c:pt>
                <c:pt idx="945">
                  <c:v>216.11950392827248</c:v>
                </c:pt>
                <c:pt idx="946">
                  <c:v>228.52570719764685</c:v>
                </c:pt>
                <c:pt idx="947">
                  <c:v>187.72929756650683</c:v>
                </c:pt>
                <c:pt idx="948">
                  <c:v>192.93130847367138</c:v>
                </c:pt>
                <c:pt idx="949">
                  <c:v>800.28248636239414</c:v>
                </c:pt>
                <c:pt idx="950">
                  <c:v>52.358887376931534</c:v>
                </c:pt>
                <c:pt idx="951">
                  <c:v>-82.700695663520037</c:v>
                </c:pt>
                <c:pt idx="952">
                  <c:v>-346.75917860038874</c:v>
                </c:pt>
                <c:pt idx="953">
                  <c:v>256.19073071102287</c:v>
                </c:pt>
                <c:pt idx="954">
                  <c:v>160.92468000393205</c:v>
                </c:pt>
                <c:pt idx="955">
                  <c:v>193.41201503211801</c:v>
                </c:pt>
                <c:pt idx="956">
                  <c:v>209.70640148138773</c:v>
                </c:pt>
                <c:pt idx="957">
                  <c:v>886.00460172377848</c:v>
                </c:pt>
                <c:pt idx="958">
                  <c:v>235.24849070988012</c:v>
                </c:pt>
                <c:pt idx="959">
                  <c:v>113.02320370640064</c:v>
                </c:pt>
                <c:pt idx="960">
                  <c:v>-2.8947134245422603</c:v>
                </c:pt>
                <c:pt idx="961">
                  <c:v>6.8952325603629561</c:v>
                </c:pt>
                <c:pt idx="962">
                  <c:v>210.09527891987409</c:v>
                </c:pt>
                <c:pt idx="963">
                  <c:v>214.72413929151651</c:v>
                </c:pt>
                <c:pt idx="964">
                  <c:v>-456.14930055332121</c:v>
                </c:pt>
                <c:pt idx="965">
                  <c:v>257.19136947682313</c:v>
                </c:pt>
                <c:pt idx="966">
                  <c:v>244.28467049703568</c:v>
                </c:pt>
                <c:pt idx="967">
                  <c:v>239.95027586363904</c:v>
                </c:pt>
                <c:pt idx="968">
                  <c:v>233.55729497017956</c:v>
                </c:pt>
                <c:pt idx="969">
                  <c:v>884.12039947986682</c:v>
                </c:pt>
                <c:pt idx="970">
                  <c:v>185.22094310830244</c:v>
                </c:pt>
                <c:pt idx="971">
                  <c:v>40.602400148319703</c:v>
                </c:pt>
                <c:pt idx="972">
                  <c:v>153.59497775593513</c:v>
                </c:pt>
                <c:pt idx="973">
                  <c:v>240.5807164586904</c:v>
                </c:pt>
                <c:pt idx="974">
                  <c:v>-387.96283340062735</c:v>
                </c:pt>
                <c:pt idx="975">
                  <c:v>266.15542543658546</c:v>
                </c:pt>
                <c:pt idx="976">
                  <c:v>265.9097274812454</c:v>
                </c:pt>
                <c:pt idx="977">
                  <c:v>256.50343034475048</c:v>
                </c:pt>
                <c:pt idx="978">
                  <c:v>250.53266589635757</c:v>
                </c:pt>
                <c:pt idx="979">
                  <c:v>244.72507761931865</c:v>
                </c:pt>
                <c:pt idx="980">
                  <c:v>233.81579410441668</c:v>
                </c:pt>
                <c:pt idx="981">
                  <c:v>231.31976559999384</c:v>
                </c:pt>
                <c:pt idx="982">
                  <c:v>231.65331154462137</c:v>
                </c:pt>
                <c:pt idx="983">
                  <c:v>224.2276023622635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E5-4D62-8AC5-3D1A9D70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Therm!$P$3:$P$14</c:f>
              <c:numCache>
                <c:formatCode>0.00</c:formatCode>
                <c:ptCount val="12"/>
                <c:pt idx="0">
                  <c:v>203.33973379061854</c:v>
                </c:pt>
                <c:pt idx="1">
                  <c:v>-515.58574080886251</c:v>
                </c:pt>
                <c:pt idx="2">
                  <c:v>200.12339998727668</c:v>
                </c:pt>
                <c:pt idx="3">
                  <c:v>176.00659057627354</c:v>
                </c:pt>
                <c:pt idx="4">
                  <c:v>126.81497596098598</c:v>
                </c:pt>
                <c:pt idx="5">
                  <c:v>124.23471162712121</c:v>
                </c:pt>
                <c:pt idx="6">
                  <c:v>194.9353509675816</c:v>
                </c:pt>
                <c:pt idx="7">
                  <c:v>837.60866705541298</c:v>
                </c:pt>
                <c:pt idx="8">
                  <c:v>157.53164623115799</c:v>
                </c:pt>
                <c:pt idx="9">
                  <c:v>83.56727040253935</c:v>
                </c:pt>
                <c:pt idx="10">
                  <c:v>70.991715422037828</c:v>
                </c:pt>
                <c:pt idx="11">
                  <c:v>198.68240085462298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4-451B-9A8E-D953C39C7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depletion long term (cfs/month)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Therm!$I$3:$I$14</c:f>
              <c:numCache>
                <c:formatCode>0.00</c:formatCode>
                <c:ptCount val="12"/>
                <c:pt idx="0">
                  <c:v>127.11672601063268</c:v>
                </c:pt>
                <c:pt idx="1">
                  <c:v>54.083536879811518</c:v>
                </c:pt>
                <c:pt idx="2">
                  <c:v>157.05095587726697</c:v>
                </c:pt>
                <c:pt idx="3">
                  <c:v>168.66481876056335</c:v>
                </c:pt>
                <c:pt idx="4">
                  <c:v>185.97300025334454</c:v>
                </c:pt>
                <c:pt idx="5">
                  <c:v>196.47596903146416</c:v>
                </c:pt>
                <c:pt idx="6">
                  <c:v>279.11650976126663</c:v>
                </c:pt>
                <c:pt idx="7">
                  <c:v>259.56698158306057</c:v>
                </c:pt>
                <c:pt idx="8">
                  <c:v>191.30026055867017</c:v>
                </c:pt>
                <c:pt idx="9">
                  <c:v>170.66013442592998</c:v>
                </c:pt>
                <c:pt idx="10">
                  <c:v>142.62768799540194</c:v>
                </c:pt>
                <c:pt idx="11">
                  <c:v>122.86855729496422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D-464B-8B88-B2A16A89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750712"/>
        <c:axId val="798752352"/>
      </c:barChart>
      <c:catAx>
        <c:axId val="7987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2352"/>
        <c:crosses val="autoZero"/>
        <c:auto val="1"/>
        <c:lblAlgn val="ctr"/>
        <c:lblOffset val="100"/>
        <c:noMultiLvlLbl val="0"/>
      </c:catAx>
      <c:valAx>
        <c:axId val="7987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accretion deplection (cfs/day) in selected year</a:t>
            </a:r>
          </a:p>
        </c:rich>
      </c:tx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Therm!$O$3:$O$14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Therm!$R$3:$R$14</c:f>
              <c:numCache>
                <c:formatCode>0.000</c:formatCode>
                <c:ptCount val="12"/>
                <c:pt idx="0">
                  <c:v>6.5593462513102754</c:v>
                </c:pt>
                <c:pt idx="1">
                  <c:v>-18.413776457459374</c:v>
                </c:pt>
                <c:pt idx="2">
                  <c:v>6.4555935479766671</c:v>
                </c:pt>
                <c:pt idx="3">
                  <c:v>5.8668863525424513</c:v>
                </c:pt>
                <c:pt idx="4">
                  <c:v>4.090805676160838</c:v>
                </c:pt>
                <c:pt idx="5">
                  <c:v>4.1411570542373735</c:v>
                </c:pt>
                <c:pt idx="6">
                  <c:v>6.2882371279865028</c:v>
                </c:pt>
                <c:pt idx="7">
                  <c:v>27.019634421142353</c:v>
                </c:pt>
                <c:pt idx="8">
                  <c:v>5.251054874371933</c:v>
                </c:pt>
                <c:pt idx="9">
                  <c:v>2.6957184000819145</c:v>
                </c:pt>
                <c:pt idx="10">
                  <c:v>2.3663905140679278</c:v>
                </c:pt>
                <c:pt idx="11">
                  <c:v>6.4091097049878378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E-4E4F-8AFF-A43FD3D2D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Yubfea!$F$2</c:f>
              <c:strCache>
                <c:ptCount val="1"/>
                <c:pt idx="0">
                  <c:v>AD_YUBFEA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Yubfea!$B$8:$B$991</c:f>
              <c:numCache>
                <c:formatCode>ddmmmyyyy</c:formatCode>
                <c:ptCount val="984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</c:numCache>
            </c:numRef>
          </c:cat>
          <c:val>
            <c:numRef>
              <c:f>Yubfea!$F$8:$F$991</c:f>
              <c:numCache>
                <c:formatCode>0</c:formatCode>
                <c:ptCount val="984"/>
                <c:pt idx="0">
                  <c:v>700.2814691212991</c:v>
                </c:pt>
                <c:pt idx="1">
                  <c:v>-252.48102944008724</c:v>
                </c:pt>
                <c:pt idx="2">
                  <c:v>-2443.5818945570777</c:v>
                </c:pt>
                <c:pt idx="3">
                  <c:v>1761.0081445003934</c:v>
                </c:pt>
                <c:pt idx="4">
                  <c:v>-1413.6910817142866</c:v>
                </c:pt>
                <c:pt idx="5">
                  <c:v>5215.4987978217614</c:v>
                </c:pt>
                <c:pt idx="6">
                  <c:v>5082.1336649497171</c:v>
                </c:pt>
                <c:pt idx="7">
                  <c:v>5215.4923301001545</c:v>
                </c:pt>
                <c:pt idx="8">
                  <c:v>4128.3959945302977</c:v>
                </c:pt>
                <c:pt idx="9">
                  <c:v>81.858805996287629</c:v>
                </c:pt>
                <c:pt idx="10">
                  <c:v>207.1916708316416</c:v>
                </c:pt>
                <c:pt idx="11">
                  <c:v>1944.9349063003028</c:v>
                </c:pt>
                <c:pt idx="12">
                  <c:v>-470.17932900561755</c:v>
                </c:pt>
                <c:pt idx="13">
                  <c:v>-700.6699857180821</c:v>
                </c:pt>
                <c:pt idx="14">
                  <c:v>-5093.7804519068741</c:v>
                </c:pt>
                <c:pt idx="15">
                  <c:v>3614.7233948112284</c:v>
                </c:pt>
                <c:pt idx="16">
                  <c:v>-709.10494813113201</c:v>
                </c:pt>
                <c:pt idx="17">
                  <c:v>525.13657887072077</c:v>
                </c:pt>
                <c:pt idx="18">
                  <c:v>5253.4211561194916</c:v>
                </c:pt>
                <c:pt idx="19">
                  <c:v>1520.7837330629238</c:v>
                </c:pt>
                <c:pt idx="20">
                  <c:v>669.494151167891</c:v>
                </c:pt>
                <c:pt idx="21">
                  <c:v>-564.19657118212695</c:v>
                </c:pt>
                <c:pt idx="22">
                  <c:v>-244.38014875270352</c:v>
                </c:pt>
                <c:pt idx="23">
                  <c:v>917.91632689949779</c:v>
                </c:pt>
                <c:pt idx="24">
                  <c:v>14.759657042465804</c:v>
                </c:pt>
                <c:pt idx="25">
                  <c:v>-303.29694510853568</c:v>
                </c:pt>
                <c:pt idx="26">
                  <c:v>-896.54075874092314</c:v>
                </c:pt>
                <c:pt idx="27">
                  <c:v>1496.5938675325106</c:v>
                </c:pt>
                <c:pt idx="28">
                  <c:v>57.676245599354843</c:v>
                </c:pt>
                <c:pt idx="29">
                  <c:v>-805.32104947433334</c:v>
                </c:pt>
                <c:pt idx="30">
                  <c:v>308.77493608218782</c:v>
                </c:pt>
                <c:pt idx="31">
                  <c:v>-497.70429355405224</c:v>
                </c:pt>
                <c:pt idx="32">
                  <c:v>-856.22415336128108</c:v>
                </c:pt>
                <c:pt idx="33">
                  <c:v>-717.25096558595567</c:v>
                </c:pt>
                <c:pt idx="34">
                  <c:v>-569.96090291637688</c:v>
                </c:pt>
                <c:pt idx="35">
                  <c:v>-305.96941469478315</c:v>
                </c:pt>
                <c:pt idx="36">
                  <c:v>9.8344279229912512</c:v>
                </c:pt>
                <c:pt idx="37">
                  <c:v>-168.4626043829424</c:v>
                </c:pt>
                <c:pt idx="38">
                  <c:v>-868.02897497436811</c:v>
                </c:pt>
                <c:pt idx="39">
                  <c:v>2581.038869277545</c:v>
                </c:pt>
                <c:pt idx="40">
                  <c:v>6440.7349368074265</c:v>
                </c:pt>
                <c:pt idx="41">
                  <c:v>3138.860051925712</c:v>
                </c:pt>
                <c:pt idx="42">
                  <c:v>2314.8580602562706</c:v>
                </c:pt>
                <c:pt idx="43">
                  <c:v>1013.6446177139312</c:v>
                </c:pt>
                <c:pt idx="44">
                  <c:v>748.92819288110059</c:v>
                </c:pt>
                <c:pt idx="45">
                  <c:v>-100.15124521068495</c:v>
                </c:pt>
                <c:pt idx="46">
                  <c:v>-340.57192632252975</c:v>
                </c:pt>
                <c:pt idx="47">
                  <c:v>1460.8281573618042</c:v>
                </c:pt>
                <c:pt idx="48">
                  <c:v>194.19243084317679</c:v>
                </c:pt>
                <c:pt idx="49">
                  <c:v>-316.15276863378978</c:v>
                </c:pt>
                <c:pt idx="50">
                  <c:v>-1664.0701639526264</c:v>
                </c:pt>
                <c:pt idx="51">
                  <c:v>3209.1867768730267</c:v>
                </c:pt>
                <c:pt idx="52">
                  <c:v>378.82431362855277</c:v>
                </c:pt>
                <c:pt idx="53">
                  <c:v>1147.5558888949513</c:v>
                </c:pt>
                <c:pt idx="54">
                  <c:v>2704.0005553313044</c:v>
                </c:pt>
                <c:pt idx="55">
                  <c:v>1462.5819367974698</c:v>
                </c:pt>
                <c:pt idx="56">
                  <c:v>-268.77775876930519</c:v>
                </c:pt>
                <c:pt idx="57">
                  <c:v>-491.63154280203355</c:v>
                </c:pt>
                <c:pt idx="58">
                  <c:v>-419.33079397638312</c:v>
                </c:pt>
                <c:pt idx="59">
                  <c:v>1309.4796543024274</c:v>
                </c:pt>
                <c:pt idx="60">
                  <c:v>28.433090296751452</c:v>
                </c:pt>
                <c:pt idx="61">
                  <c:v>2174.8179596380846</c:v>
                </c:pt>
                <c:pt idx="62">
                  <c:v>-5653.3282051649348</c:v>
                </c:pt>
                <c:pt idx="63">
                  <c:v>5580.9995054851024</c:v>
                </c:pt>
                <c:pt idx="64">
                  <c:v>12384.539414114466</c:v>
                </c:pt>
                <c:pt idx="65">
                  <c:v>6124.8103207754939</c:v>
                </c:pt>
                <c:pt idx="66">
                  <c:v>3905.496534468673</c:v>
                </c:pt>
                <c:pt idx="67">
                  <c:v>1658.7707228523277</c:v>
                </c:pt>
                <c:pt idx="68">
                  <c:v>1149.9306582558665</c:v>
                </c:pt>
                <c:pt idx="69">
                  <c:v>26.811731703928757</c:v>
                </c:pt>
                <c:pt idx="70">
                  <c:v>352.46860876899922</c:v>
                </c:pt>
                <c:pt idx="71">
                  <c:v>1510.1761413460222</c:v>
                </c:pt>
                <c:pt idx="72">
                  <c:v>-38.212330592500621</c:v>
                </c:pt>
                <c:pt idx="73">
                  <c:v>-970.92575396638131</c:v>
                </c:pt>
                <c:pt idx="74">
                  <c:v>-2678.883930404133</c:v>
                </c:pt>
                <c:pt idx="75">
                  <c:v>4117.8425223237246</c:v>
                </c:pt>
                <c:pt idx="76">
                  <c:v>-4305.2795557352811</c:v>
                </c:pt>
                <c:pt idx="77">
                  <c:v>11940.532969824078</c:v>
                </c:pt>
                <c:pt idx="78">
                  <c:v>2220.8836643933278</c:v>
                </c:pt>
                <c:pt idx="79">
                  <c:v>163.35681592319048</c:v>
                </c:pt>
                <c:pt idx="80">
                  <c:v>-274.44876778705702</c:v>
                </c:pt>
                <c:pt idx="81">
                  <c:v>17.669043336830015</c:v>
                </c:pt>
                <c:pt idx="82">
                  <c:v>286.67618504488183</c:v>
                </c:pt>
                <c:pt idx="83">
                  <c:v>1492.4989481907705</c:v>
                </c:pt>
                <c:pt idx="84">
                  <c:v>468.42896522156553</c:v>
                </c:pt>
                <c:pt idx="85">
                  <c:v>125.88532923609483</c:v>
                </c:pt>
                <c:pt idx="86">
                  <c:v>-458.2755747134637</c:v>
                </c:pt>
                <c:pt idx="87">
                  <c:v>1623.3204209303869</c:v>
                </c:pt>
                <c:pt idx="88">
                  <c:v>-249.88616969821192</c:v>
                </c:pt>
                <c:pt idx="89">
                  <c:v>711.354980278889</c:v>
                </c:pt>
                <c:pt idx="90">
                  <c:v>143.27371684959371</c:v>
                </c:pt>
                <c:pt idx="91">
                  <c:v>29.167145908117249</c:v>
                </c:pt>
                <c:pt idx="92">
                  <c:v>261.75021430027465</c:v>
                </c:pt>
                <c:pt idx="93">
                  <c:v>-81.374300408521918</c:v>
                </c:pt>
                <c:pt idx="94">
                  <c:v>-307.71095285189415</c:v>
                </c:pt>
                <c:pt idx="95">
                  <c:v>56.911271526204203</c:v>
                </c:pt>
                <c:pt idx="96">
                  <c:v>-1.9067327430989227</c:v>
                </c:pt>
                <c:pt idx="97">
                  <c:v>-518.37424027910538</c:v>
                </c:pt>
                <c:pt idx="98">
                  <c:v>-4496.1907187639054</c:v>
                </c:pt>
                <c:pt idx="99">
                  <c:v>4201.8599482767531</c:v>
                </c:pt>
                <c:pt idx="100">
                  <c:v>-5252.7726150822436</c:v>
                </c:pt>
                <c:pt idx="101">
                  <c:v>6392.1715553750746</c:v>
                </c:pt>
                <c:pt idx="102">
                  <c:v>3486.7898287612379</c:v>
                </c:pt>
                <c:pt idx="103">
                  <c:v>2798.1744396051172</c:v>
                </c:pt>
                <c:pt idx="104">
                  <c:v>1103.8982246243713</c:v>
                </c:pt>
                <c:pt idx="105">
                  <c:v>145.16763426198281</c:v>
                </c:pt>
                <c:pt idx="106">
                  <c:v>264.68226103747065</c:v>
                </c:pt>
                <c:pt idx="107">
                  <c:v>1984.7440793729043</c:v>
                </c:pt>
                <c:pt idx="108">
                  <c:v>248.11120305126121</c:v>
                </c:pt>
                <c:pt idx="109">
                  <c:v>-80.972224048294336</c:v>
                </c:pt>
                <c:pt idx="110">
                  <c:v>58.620045642918171</c:v>
                </c:pt>
                <c:pt idx="111">
                  <c:v>-467.81810510515686</c:v>
                </c:pt>
                <c:pt idx="112">
                  <c:v>353.644428747115</c:v>
                </c:pt>
                <c:pt idx="113">
                  <c:v>-646.06087447660889</c:v>
                </c:pt>
                <c:pt idx="114">
                  <c:v>61.49337184615684</c:v>
                </c:pt>
                <c:pt idx="115">
                  <c:v>-47.748472097790909</c:v>
                </c:pt>
                <c:pt idx="116">
                  <c:v>-285.12348957643178</c:v>
                </c:pt>
                <c:pt idx="117">
                  <c:v>-767.99360823924621</c:v>
                </c:pt>
                <c:pt idx="118">
                  <c:v>-863.80332638633388</c:v>
                </c:pt>
                <c:pt idx="119">
                  <c:v>-240.9826010433203</c:v>
                </c:pt>
                <c:pt idx="120">
                  <c:v>-184.4076411037025</c:v>
                </c:pt>
                <c:pt idx="121">
                  <c:v>-482.96998248303123</c:v>
                </c:pt>
                <c:pt idx="122">
                  <c:v>-4506.572141952478</c:v>
                </c:pt>
                <c:pt idx="123">
                  <c:v>7856.0751821156582</c:v>
                </c:pt>
                <c:pt idx="124">
                  <c:v>2068.109186230372</c:v>
                </c:pt>
                <c:pt idx="125">
                  <c:v>-3596.6989623495065</c:v>
                </c:pt>
                <c:pt idx="126">
                  <c:v>529.88172864753801</c:v>
                </c:pt>
                <c:pt idx="127">
                  <c:v>1461.8689730507001</c:v>
                </c:pt>
                <c:pt idx="128">
                  <c:v>598.58860516949301</c:v>
                </c:pt>
                <c:pt idx="129">
                  <c:v>47.565094689531463</c:v>
                </c:pt>
                <c:pt idx="130">
                  <c:v>218.29843605382504</c:v>
                </c:pt>
                <c:pt idx="131">
                  <c:v>1558.5351309698244</c:v>
                </c:pt>
                <c:pt idx="132">
                  <c:v>162.70706134782736</c:v>
                </c:pt>
                <c:pt idx="133">
                  <c:v>-1150.9606254203009</c:v>
                </c:pt>
                <c:pt idx="134">
                  <c:v>164.24598837769361</c:v>
                </c:pt>
                <c:pt idx="135">
                  <c:v>364.88482024402595</c:v>
                </c:pt>
                <c:pt idx="136">
                  <c:v>2160.1162918453033</c:v>
                </c:pt>
                <c:pt idx="137">
                  <c:v>-5078.2343871249759</c:v>
                </c:pt>
                <c:pt idx="138">
                  <c:v>1434.4972175404034</c:v>
                </c:pt>
                <c:pt idx="139">
                  <c:v>2.4693942592339226</c:v>
                </c:pt>
                <c:pt idx="140">
                  <c:v>667.54522375419788</c:v>
                </c:pt>
                <c:pt idx="141">
                  <c:v>-226.4059355830945</c:v>
                </c:pt>
                <c:pt idx="142">
                  <c:v>-322.34628815771163</c:v>
                </c:pt>
                <c:pt idx="143">
                  <c:v>96.68564160385948</c:v>
                </c:pt>
                <c:pt idx="144">
                  <c:v>-385.44299464733831</c:v>
                </c:pt>
                <c:pt idx="145">
                  <c:v>-195.08973426030875</c:v>
                </c:pt>
                <c:pt idx="146">
                  <c:v>-2810.6488237395934</c:v>
                </c:pt>
                <c:pt idx="147">
                  <c:v>3630.2042745572107</c:v>
                </c:pt>
                <c:pt idx="148">
                  <c:v>-3953.4021966033283</c:v>
                </c:pt>
                <c:pt idx="149">
                  <c:v>449.30667559253214</c:v>
                </c:pt>
                <c:pt idx="150">
                  <c:v>1480.9227430173512</c:v>
                </c:pt>
                <c:pt idx="151">
                  <c:v>-512.46407261878369</c:v>
                </c:pt>
                <c:pt idx="152">
                  <c:v>-396.58905136530387</c:v>
                </c:pt>
                <c:pt idx="153">
                  <c:v>-675.27463261538787</c:v>
                </c:pt>
                <c:pt idx="154">
                  <c:v>-696.68254946874401</c:v>
                </c:pt>
                <c:pt idx="155">
                  <c:v>-284.25444938359988</c:v>
                </c:pt>
                <c:pt idx="156">
                  <c:v>-552.22672607696143</c:v>
                </c:pt>
                <c:pt idx="157">
                  <c:v>-283.31463431256356</c:v>
                </c:pt>
                <c:pt idx="158">
                  <c:v>191.68927096601743</c:v>
                </c:pt>
                <c:pt idx="159">
                  <c:v>6922.9537858623989</c:v>
                </c:pt>
                <c:pt idx="160">
                  <c:v>-1071.8520141287345</c:v>
                </c:pt>
                <c:pt idx="161">
                  <c:v>4890.6552270577031</c:v>
                </c:pt>
                <c:pt idx="162">
                  <c:v>3350.2321392906924</c:v>
                </c:pt>
                <c:pt idx="163">
                  <c:v>4547.7323102323026</c:v>
                </c:pt>
                <c:pt idx="164">
                  <c:v>1567.459724966533</c:v>
                </c:pt>
                <c:pt idx="165">
                  <c:v>266.6989746088322</c:v>
                </c:pt>
                <c:pt idx="166">
                  <c:v>374.13196045965623</c:v>
                </c:pt>
                <c:pt idx="167">
                  <c:v>1813.7258531982363</c:v>
                </c:pt>
                <c:pt idx="168">
                  <c:v>308.63439669041946</c:v>
                </c:pt>
                <c:pt idx="169">
                  <c:v>-22.232185083559699</c:v>
                </c:pt>
                <c:pt idx="170">
                  <c:v>-473.09050278512677</c:v>
                </c:pt>
                <c:pt idx="171">
                  <c:v>3430.8445894862089</c:v>
                </c:pt>
                <c:pt idx="172">
                  <c:v>6284.2346038331343</c:v>
                </c:pt>
                <c:pt idx="173">
                  <c:v>7878.1940724375527</c:v>
                </c:pt>
                <c:pt idx="174">
                  <c:v>3852.1585907443009</c:v>
                </c:pt>
                <c:pt idx="175">
                  <c:v>966.34537749133779</c:v>
                </c:pt>
                <c:pt idx="176">
                  <c:v>665.65008741404699</c:v>
                </c:pt>
                <c:pt idx="177">
                  <c:v>56.357069892502466</c:v>
                </c:pt>
                <c:pt idx="178">
                  <c:v>244.61430117616081</c:v>
                </c:pt>
                <c:pt idx="179">
                  <c:v>1305.6094418550958</c:v>
                </c:pt>
                <c:pt idx="180">
                  <c:v>95.063101384242941</c:v>
                </c:pt>
                <c:pt idx="181">
                  <c:v>-489.91244832752949</c:v>
                </c:pt>
                <c:pt idx="182">
                  <c:v>-64.222555578719735</c:v>
                </c:pt>
                <c:pt idx="183">
                  <c:v>954.35414141872434</c:v>
                </c:pt>
                <c:pt idx="184">
                  <c:v>7711.193266644319</c:v>
                </c:pt>
                <c:pt idx="185">
                  <c:v>8910.2386719959686</c:v>
                </c:pt>
                <c:pt idx="186">
                  <c:v>3562.7989134354834</c:v>
                </c:pt>
                <c:pt idx="187">
                  <c:v>1831.8306114557054</c:v>
                </c:pt>
                <c:pt idx="188">
                  <c:v>721.87940377406653</c:v>
                </c:pt>
                <c:pt idx="189">
                  <c:v>224.08602553155922</c:v>
                </c:pt>
                <c:pt idx="190">
                  <c:v>436.06508921799411</c:v>
                </c:pt>
                <c:pt idx="191">
                  <c:v>1485.9400728356927</c:v>
                </c:pt>
                <c:pt idx="192">
                  <c:v>-103.51219451500887</c:v>
                </c:pt>
                <c:pt idx="193">
                  <c:v>-3.1293497593354629</c:v>
                </c:pt>
                <c:pt idx="194">
                  <c:v>6465.3216618345514</c:v>
                </c:pt>
                <c:pt idx="195">
                  <c:v>3072.3638169140659</c:v>
                </c:pt>
                <c:pt idx="196">
                  <c:v>5541.3917762425117</c:v>
                </c:pt>
                <c:pt idx="197">
                  <c:v>8383.6369511443409</c:v>
                </c:pt>
                <c:pt idx="198">
                  <c:v>8186.1293657670049</c:v>
                </c:pt>
                <c:pt idx="199">
                  <c:v>-563.41976613871429</c:v>
                </c:pt>
                <c:pt idx="200">
                  <c:v>4583.9862257539035</c:v>
                </c:pt>
                <c:pt idx="201">
                  <c:v>400.87058058115952</c:v>
                </c:pt>
                <c:pt idx="202">
                  <c:v>190.55439664239952</c:v>
                </c:pt>
                <c:pt idx="203">
                  <c:v>1036.5246854592151</c:v>
                </c:pt>
                <c:pt idx="204">
                  <c:v>-511.83174792599209</c:v>
                </c:pt>
                <c:pt idx="205">
                  <c:v>-231.01539067176259</c:v>
                </c:pt>
                <c:pt idx="206">
                  <c:v>130.52922604228172</c:v>
                </c:pt>
                <c:pt idx="207">
                  <c:v>-223.27753701756188</c:v>
                </c:pt>
                <c:pt idx="208">
                  <c:v>-328.53205962564567</c:v>
                </c:pt>
                <c:pt idx="209">
                  <c:v>-264.22340344433275</c:v>
                </c:pt>
                <c:pt idx="210">
                  <c:v>-338.97577403374544</c:v>
                </c:pt>
                <c:pt idx="211">
                  <c:v>522.23124186030395</c:v>
                </c:pt>
                <c:pt idx="212">
                  <c:v>94.116450153708087</c:v>
                </c:pt>
                <c:pt idx="213">
                  <c:v>-337.92444893015232</c:v>
                </c:pt>
                <c:pt idx="214">
                  <c:v>-293.46737185261412</c:v>
                </c:pt>
                <c:pt idx="215">
                  <c:v>1440.7909478895276</c:v>
                </c:pt>
                <c:pt idx="216">
                  <c:v>109.70631011348001</c:v>
                </c:pt>
                <c:pt idx="217">
                  <c:v>-362.84722911827765</c:v>
                </c:pt>
                <c:pt idx="218">
                  <c:v>-298.15986867036423</c:v>
                </c:pt>
                <c:pt idx="219">
                  <c:v>1149.4300384238177</c:v>
                </c:pt>
                <c:pt idx="220">
                  <c:v>-1659.5747293407117</c:v>
                </c:pt>
                <c:pt idx="221">
                  <c:v>15497.14047263188</c:v>
                </c:pt>
                <c:pt idx="222">
                  <c:v>22468.542307234147</c:v>
                </c:pt>
                <c:pt idx="223">
                  <c:v>2003.1551898988025</c:v>
                </c:pt>
                <c:pt idx="224">
                  <c:v>1022.3169572121191</c:v>
                </c:pt>
                <c:pt idx="225">
                  <c:v>329.87378596651195</c:v>
                </c:pt>
                <c:pt idx="226">
                  <c:v>209.01680420492258</c:v>
                </c:pt>
                <c:pt idx="227">
                  <c:v>1617.031272653219</c:v>
                </c:pt>
                <c:pt idx="228">
                  <c:v>-371.78665672623026</c:v>
                </c:pt>
                <c:pt idx="229">
                  <c:v>976.35957285000813</c:v>
                </c:pt>
                <c:pt idx="230">
                  <c:v>631.06581849771601</c:v>
                </c:pt>
                <c:pt idx="231">
                  <c:v>4081.963963824061</c:v>
                </c:pt>
                <c:pt idx="232">
                  <c:v>4059.9579501453809</c:v>
                </c:pt>
                <c:pt idx="233">
                  <c:v>6445.683772324086</c:v>
                </c:pt>
                <c:pt idx="234">
                  <c:v>-1466.8808422455811</c:v>
                </c:pt>
                <c:pt idx="235">
                  <c:v>2396.349611885903</c:v>
                </c:pt>
                <c:pt idx="236">
                  <c:v>824.11694690498916</c:v>
                </c:pt>
                <c:pt idx="237">
                  <c:v>281.58826035907146</c:v>
                </c:pt>
                <c:pt idx="238">
                  <c:v>473.22347678056627</c:v>
                </c:pt>
                <c:pt idx="239">
                  <c:v>1489.3862426326548</c:v>
                </c:pt>
                <c:pt idx="240">
                  <c:v>-536.55153224725825</c:v>
                </c:pt>
                <c:pt idx="241">
                  <c:v>-59.930769923721691</c:v>
                </c:pt>
                <c:pt idx="242">
                  <c:v>-1531.7910295852741</c:v>
                </c:pt>
                <c:pt idx="243">
                  <c:v>-472.77392914460825</c:v>
                </c:pt>
                <c:pt idx="244">
                  <c:v>9752.6159789448357</c:v>
                </c:pt>
                <c:pt idx="245">
                  <c:v>2673.7943621976619</c:v>
                </c:pt>
                <c:pt idx="246">
                  <c:v>6679.2278844211469</c:v>
                </c:pt>
                <c:pt idx="247">
                  <c:v>3638.2661911902519</c:v>
                </c:pt>
                <c:pt idx="248">
                  <c:v>1828.3950694753657</c:v>
                </c:pt>
                <c:pt idx="249">
                  <c:v>-59.167105266106944</c:v>
                </c:pt>
                <c:pt idx="250">
                  <c:v>118.99342953208918</c:v>
                </c:pt>
                <c:pt idx="251">
                  <c:v>1287.2996149008989</c:v>
                </c:pt>
                <c:pt idx="252">
                  <c:v>136.91844185078025</c:v>
                </c:pt>
                <c:pt idx="253">
                  <c:v>-691.95006260251569</c:v>
                </c:pt>
                <c:pt idx="254">
                  <c:v>-200.34811711638065</c:v>
                </c:pt>
                <c:pt idx="255">
                  <c:v>859.07848817919921</c:v>
                </c:pt>
                <c:pt idx="256">
                  <c:v>4098.4597862480041</c:v>
                </c:pt>
                <c:pt idx="257">
                  <c:v>2520.2141605947127</c:v>
                </c:pt>
                <c:pt idx="258">
                  <c:v>2882.8859251387107</c:v>
                </c:pt>
                <c:pt idx="259">
                  <c:v>1989.1589879100691</c:v>
                </c:pt>
                <c:pt idx="260">
                  <c:v>-20.744712198619368</c:v>
                </c:pt>
                <c:pt idx="261">
                  <c:v>-118.96020963751801</c:v>
                </c:pt>
                <c:pt idx="262">
                  <c:v>-166.85744329292746</c:v>
                </c:pt>
                <c:pt idx="263">
                  <c:v>1209.9212799233653</c:v>
                </c:pt>
                <c:pt idx="264">
                  <c:v>319.3146791869201</c:v>
                </c:pt>
                <c:pt idx="265">
                  <c:v>-246.52692888527889</c:v>
                </c:pt>
                <c:pt idx="266">
                  <c:v>141.59778956665525</c:v>
                </c:pt>
                <c:pt idx="267">
                  <c:v>921.54509534259228</c:v>
                </c:pt>
                <c:pt idx="268">
                  <c:v>3359.5292822159045</c:v>
                </c:pt>
                <c:pt idx="269">
                  <c:v>2942.1852215675699</c:v>
                </c:pt>
                <c:pt idx="270">
                  <c:v>385.90412854783915</c:v>
                </c:pt>
                <c:pt idx="271">
                  <c:v>436.73464369567932</c:v>
                </c:pt>
                <c:pt idx="272">
                  <c:v>274.19220697448344</c:v>
                </c:pt>
                <c:pt idx="273">
                  <c:v>-175.91099716021517</c:v>
                </c:pt>
                <c:pt idx="274">
                  <c:v>-113.71231914147239</c:v>
                </c:pt>
                <c:pt idx="275">
                  <c:v>1291.2120363645424</c:v>
                </c:pt>
                <c:pt idx="276">
                  <c:v>-485.47953079434956</c:v>
                </c:pt>
                <c:pt idx="277">
                  <c:v>645.25455155746238</c:v>
                </c:pt>
                <c:pt idx="278">
                  <c:v>489.63110644391958</c:v>
                </c:pt>
                <c:pt idx="279">
                  <c:v>-138.74594858996716</c:v>
                </c:pt>
                <c:pt idx="280">
                  <c:v>3971.6824505384575</c:v>
                </c:pt>
                <c:pt idx="281">
                  <c:v>1638.107432781243</c:v>
                </c:pt>
                <c:pt idx="282">
                  <c:v>826.19318632204067</c:v>
                </c:pt>
                <c:pt idx="283">
                  <c:v>-185.26936835609388</c:v>
                </c:pt>
                <c:pt idx="284">
                  <c:v>387.58946454689283</c:v>
                </c:pt>
                <c:pt idx="285">
                  <c:v>-295.48768548123809</c:v>
                </c:pt>
                <c:pt idx="286">
                  <c:v>76.012557554937757</c:v>
                </c:pt>
                <c:pt idx="287">
                  <c:v>1141.3584634692743</c:v>
                </c:pt>
                <c:pt idx="288">
                  <c:v>-726.43448273901799</c:v>
                </c:pt>
                <c:pt idx="289">
                  <c:v>83.546622079085182</c:v>
                </c:pt>
                <c:pt idx="290">
                  <c:v>-513.19185638053114</c:v>
                </c:pt>
                <c:pt idx="291">
                  <c:v>6955.1445337968507</c:v>
                </c:pt>
                <c:pt idx="292">
                  <c:v>-226.53341798682868</c:v>
                </c:pt>
                <c:pt idx="293">
                  <c:v>395.48910364842777</c:v>
                </c:pt>
                <c:pt idx="294">
                  <c:v>626.83144536464761</c:v>
                </c:pt>
                <c:pt idx="295">
                  <c:v>-13.06004294393108</c:v>
                </c:pt>
                <c:pt idx="296">
                  <c:v>-28.805056104841583</c:v>
                </c:pt>
                <c:pt idx="297">
                  <c:v>-372.40830681784769</c:v>
                </c:pt>
                <c:pt idx="298">
                  <c:v>-6.1826406858736362</c:v>
                </c:pt>
                <c:pt idx="299">
                  <c:v>1349.9894865310732</c:v>
                </c:pt>
                <c:pt idx="300">
                  <c:v>236.33434687496927</c:v>
                </c:pt>
                <c:pt idx="301">
                  <c:v>-391.7694714462499</c:v>
                </c:pt>
                <c:pt idx="302">
                  <c:v>816.55874106919578</c:v>
                </c:pt>
                <c:pt idx="303">
                  <c:v>-252.80178146726325</c:v>
                </c:pt>
                <c:pt idx="304">
                  <c:v>-121.8653685540653</c:v>
                </c:pt>
                <c:pt idx="305">
                  <c:v>549.77932416648764</c:v>
                </c:pt>
                <c:pt idx="306">
                  <c:v>1727.8792696861162</c:v>
                </c:pt>
                <c:pt idx="307">
                  <c:v>27.115874084178479</c:v>
                </c:pt>
                <c:pt idx="308">
                  <c:v>206.87796896002698</c:v>
                </c:pt>
                <c:pt idx="309">
                  <c:v>-452.15828125814755</c:v>
                </c:pt>
                <c:pt idx="310">
                  <c:v>-10.55823238796043</c:v>
                </c:pt>
                <c:pt idx="311">
                  <c:v>1573.5156004477694</c:v>
                </c:pt>
                <c:pt idx="312">
                  <c:v>29.752249324556121</c:v>
                </c:pt>
                <c:pt idx="313">
                  <c:v>48.245876563594678</c:v>
                </c:pt>
                <c:pt idx="314">
                  <c:v>-241.55978139447976</c:v>
                </c:pt>
                <c:pt idx="315">
                  <c:v>-1314.1434658929954</c:v>
                </c:pt>
                <c:pt idx="316">
                  <c:v>-472.65369672452721</c:v>
                </c:pt>
                <c:pt idx="317">
                  <c:v>-72.160819414968955</c:v>
                </c:pt>
                <c:pt idx="318">
                  <c:v>2989.9811798573251</c:v>
                </c:pt>
                <c:pt idx="319">
                  <c:v>5502.7571130606411</c:v>
                </c:pt>
                <c:pt idx="320">
                  <c:v>1430.9827997092868</c:v>
                </c:pt>
                <c:pt idx="321">
                  <c:v>470.14796127618661</c:v>
                </c:pt>
                <c:pt idx="322">
                  <c:v>720.04814374014938</c:v>
                </c:pt>
                <c:pt idx="323">
                  <c:v>1948.9893825695719</c:v>
                </c:pt>
                <c:pt idx="324">
                  <c:v>567.46692493029354</c:v>
                </c:pt>
                <c:pt idx="325">
                  <c:v>-454.20216483088336</c:v>
                </c:pt>
                <c:pt idx="326">
                  <c:v>128.54431892533103</c:v>
                </c:pt>
                <c:pt idx="327">
                  <c:v>-157.02438634568261</c:v>
                </c:pt>
                <c:pt idx="328">
                  <c:v>-262.43488125790145</c:v>
                </c:pt>
                <c:pt idx="329">
                  <c:v>3289.4469381035269</c:v>
                </c:pt>
                <c:pt idx="330">
                  <c:v>139.20607774265034</c:v>
                </c:pt>
                <c:pt idx="331">
                  <c:v>596.79138986299972</c:v>
                </c:pt>
                <c:pt idx="332">
                  <c:v>-107.14881578252385</c:v>
                </c:pt>
                <c:pt idx="333">
                  <c:v>-490.7119107103025</c:v>
                </c:pt>
                <c:pt idx="334">
                  <c:v>-460.18502511250995</c:v>
                </c:pt>
                <c:pt idx="335">
                  <c:v>1481.932987763274</c:v>
                </c:pt>
                <c:pt idx="336">
                  <c:v>226.79643642289795</c:v>
                </c:pt>
                <c:pt idx="337">
                  <c:v>-234.77171584409959</c:v>
                </c:pt>
                <c:pt idx="338">
                  <c:v>-346.05160752766909</c:v>
                </c:pt>
                <c:pt idx="339">
                  <c:v>413.62017961497168</c:v>
                </c:pt>
                <c:pt idx="340">
                  <c:v>2222.088355761065</c:v>
                </c:pt>
                <c:pt idx="341">
                  <c:v>438.55978169421633</c:v>
                </c:pt>
                <c:pt idx="342">
                  <c:v>1599.2764229621646</c:v>
                </c:pt>
                <c:pt idx="343">
                  <c:v>917.705942548758</c:v>
                </c:pt>
                <c:pt idx="344">
                  <c:v>800.05404708984781</c:v>
                </c:pt>
                <c:pt idx="345">
                  <c:v>108.60084471033676</c:v>
                </c:pt>
                <c:pt idx="346">
                  <c:v>360.36049029715741</c:v>
                </c:pt>
                <c:pt idx="347">
                  <c:v>1691.3982593084243</c:v>
                </c:pt>
                <c:pt idx="348">
                  <c:v>-834.24781679983403</c:v>
                </c:pt>
                <c:pt idx="349">
                  <c:v>3838.2546454991771</c:v>
                </c:pt>
                <c:pt idx="350">
                  <c:v>8993.6961015396628</c:v>
                </c:pt>
                <c:pt idx="351">
                  <c:v>4158.8955221912984</c:v>
                </c:pt>
                <c:pt idx="352">
                  <c:v>4076.5427307882965</c:v>
                </c:pt>
                <c:pt idx="353">
                  <c:v>2377.8517952394254</c:v>
                </c:pt>
                <c:pt idx="354">
                  <c:v>553.79239364219768</c:v>
                </c:pt>
                <c:pt idx="355">
                  <c:v>1435.2211101046514</c:v>
                </c:pt>
                <c:pt idx="356">
                  <c:v>-225.67155920709081</c:v>
                </c:pt>
                <c:pt idx="357">
                  <c:v>-401.26831961745762</c:v>
                </c:pt>
                <c:pt idx="358">
                  <c:v>85.068136979815293</c:v>
                </c:pt>
                <c:pt idx="359">
                  <c:v>1733.8983454219176</c:v>
                </c:pt>
                <c:pt idx="360">
                  <c:v>-41.945063347103662</c:v>
                </c:pt>
                <c:pt idx="361">
                  <c:v>363.24487436269737</c:v>
                </c:pt>
                <c:pt idx="362">
                  <c:v>-2776.8504581087136</c:v>
                </c:pt>
                <c:pt idx="363">
                  <c:v>10224.030413949835</c:v>
                </c:pt>
                <c:pt idx="364">
                  <c:v>3732.1706229780275</c:v>
                </c:pt>
                <c:pt idx="365">
                  <c:v>3802.3698557650714</c:v>
                </c:pt>
                <c:pt idx="366">
                  <c:v>4538.9615199795371</c:v>
                </c:pt>
                <c:pt idx="367">
                  <c:v>3783.3183454916662</c:v>
                </c:pt>
                <c:pt idx="368">
                  <c:v>1662.2888219999063</c:v>
                </c:pt>
                <c:pt idx="369">
                  <c:v>71.646796548628885</c:v>
                </c:pt>
                <c:pt idx="370">
                  <c:v>-20.463672601804262</c:v>
                </c:pt>
                <c:pt idx="371">
                  <c:v>1220.8399877629836</c:v>
                </c:pt>
                <c:pt idx="372">
                  <c:v>284.70279854545379</c:v>
                </c:pt>
                <c:pt idx="373">
                  <c:v>-229.56663556325356</c:v>
                </c:pt>
                <c:pt idx="374">
                  <c:v>-38.521608733154018</c:v>
                </c:pt>
                <c:pt idx="375">
                  <c:v>-4651.8002015334387</c:v>
                </c:pt>
                <c:pt idx="376">
                  <c:v>2533.7750025735031</c:v>
                </c:pt>
                <c:pt idx="377">
                  <c:v>-255.52077965652597</c:v>
                </c:pt>
                <c:pt idx="378">
                  <c:v>-706.12813687448352</c:v>
                </c:pt>
                <c:pt idx="379">
                  <c:v>3417.6208832854522</c:v>
                </c:pt>
                <c:pt idx="380">
                  <c:v>1086.5893188068867</c:v>
                </c:pt>
                <c:pt idx="381">
                  <c:v>-1068.3475443344096</c:v>
                </c:pt>
                <c:pt idx="382">
                  <c:v>-179.27848566995391</c:v>
                </c:pt>
                <c:pt idx="383">
                  <c:v>1681.8791680407301</c:v>
                </c:pt>
                <c:pt idx="384">
                  <c:v>120.71263494995353</c:v>
                </c:pt>
                <c:pt idx="385">
                  <c:v>-132.98251941329517</c:v>
                </c:pt>
                <c:pt idx="386">
                  <c:v>-102.62914766977235</c:v>
                </c:pt>
                <c:pt idx="387">
                  <c:v>-3638.8297079768513</c:v>
                </c:pt>
                <c:pt idx="388">
                  <c:v>2838.5151599182827</c:v>
                </c:pt>
                <c:pt idx="389">
                  <c:v>3154.239628750659</c:v>
                </c:pt>
                <c:pt idx="390">
                  <c:v>3829.4983412478782</c:v>
                </c:pt>
                <c:pt idx="391">
                  <c:v>1503.8814612167691</c:v>
                </c:pt>
                <c:pt idx="392">
                  <c:v>255.57633369838999</c:v>
                </c:pt>
                <c:pt idx="393">
                  <c:v>-499.70836493824766</c:v>
                </c:pt>
                <c:pt idx="394">
                  <c:v>-179.54459716253012</c:v>
                </c:pt>
                <c:pt idx="395">
                  <c:v>1657.4432882539256</c:v>
                </c:pt>
                <c:pt idx="396">
                  <c:v>445.39205101392804</c:v>
                </c:pt>
                <c:pt idx="397">
                  <c:v>-110.99425642657587</c:v>
                </c:pt>
                <c:pt idx="398">
                  <c:v>1281.2923690342018</c:v>
                </c:pt>
                <c:pt idx="399">
                  <c:v>1023.8047935563768</c:v>
                </c:pt>
                <c:pt idx="400">
                  <c:v>-655.52680008412904</c:v>
                </c:pt>
                <c:pt idx="401">
                  <c:v>-481.51827049332371</c:v>
                </c:pt>
                <c:pt idx="402">
                  <c:v>627.80935265131086</c:v>
                </c:pt>
                <c:pt idx="403">
                  <c:v>792.4883715454007</c:v>
                </c:pt>
                <c:pt idx="404">
                  <c:v>-310.36228005261512</c:v>
                </c:pt>
                <c:pt idx="405">
                  <c:v>-1127.686700223961</c:v>
                </c:pt>
                <c:pt idx="406">
                  <c:v>-977.4254493135154</c:v>
                </c:pt>
                <c:pt idx="407">
                  <c:v>1506.529963220315</c:v>
                </c:pt>
                <c:pt idx="408">
                  <c:v>-204.55183754800021</c:v>
                </c:pt>
                <c:pt idx="409">
                  <c:v>-574.63206188753009</c:v>
                </c:pt>
                <c:pt idx="410">
                  <c:v>-9716.9498538451662</c:v>
                </c:pt>
                <c:pt idx="411">
                  <c:v>5296.506062753142</c:v>
                </c:pt>
                <c:pt idx="412">
                  <c:v>2390.3708811946217</c:v>
                </c:pt>
                <c:pt idx="413">
                  <c:v>6109.8936846528786</c:v>
                </c:pt>
                <c:pt idx="414">
                  <c:v>1859.4633970818134</c:v>
                </c:pt>
                <c:pt idx="415">
                  <c:v>2703.4675027343646</c:v>
                </c:pt>
                <c:pt idx="416">
                  <c:v>1133.8302746203108</c:v>
                </c:pt>
                <c:pt idx="417">
                  <c:v>-645.88558826013139</c:v>
                </c:pt>
                <c:pt idx="418">
                  <c:v>-409.85200794133345</c:v>
                </c:pt>
                <c:pt idx="419">
                  <c:v>1453.6873772517952</c:v>
                </c:pt>
                <c:pt idx="420">
                  <c:v>-701.57322998755728</c:v>
                </c:pt>
                <c:pt idx="421">
                  <c:v>-217.13065205375824</c:v>
                </c:pt>
                <c:pt idx="422">
                  <c:v>-557.4203743909593</c:v>
                </c:pt>
                <c:pt idx="423">
                  <c:v>32.436912590994311</c:v>
                </c:pt>
                <c:pt idx="424">
                  <c:v>-5651.0022411431564</c:v>
                </c:pt>
                <c:pt idx="425">
                  <c:v>6580.7069577892071</c:v>
                </c:pt>
                <c:pt idx="426">
                  <c:v>1316.7163883887749</c:v>
                </c:pt>
                <c:pt idx="427">
                  <c:v>1615.6319477135451</c:v>
                </c:pt>
                <c:pt idx="428">
                  <c:v>447.13566516240002</c:v>
                </c:pt>
                <c:pt idx="429">
                  <c:v>-682.08700823473987</c:v>
                </c:pt>
                <c:pt idx="430">
                  <c:v>35.567184298246133</c:v>
                </c:pt>
                <c:pt idx="431">
                  <c:v>1238.4114109183972</c:v>
                </c:pt>
                <c:pt idx="432">
                  <c:v>14.848248279592685</c:v>
                </c:pt>
                <c:pt idx="433">
                  <c:v>-911.82913905499015</c:v>
                </c:pt>
                <c:pt idx="434">
                  <c:v>-45.710783922637681</c:v>
                </c:pt>
                <c:pt idx="435">
                  <c:v>-550.67262908133307</c:v>
                </c:pt>
                <c:pt idx="436">
                  <c:v>-2999.9644321525175</c:v>
                </c:pt>
                <c:pt idx="437">
                  <c:v>12951.591553300335</c:v>
                </c:pt>
                <c:pt idx="438">
                  <c:v>11018.864889050477</c:v>
                </c:pt>
                <c:pt idx="439">
                  <c:v>833.46091150823349</c:v>
                </c:pt>
                <c:pt idx="440">
                  <c:v>1019.5993979402556</c:v>
                </c:pt>
                <c:pt idx="441">
                  <c:v>-199.45364778422413</c:v>
                </c:pt>
                <c:pt idx="442">
                  <c:v>-95.239431841739787</c:v>
                </c:pt>
                <c:pt idx="443">
                  <c:v>1582.2969583159531</c:v>
                </c:pt>
                <c:pt idx="444">
                  <c:v>501.16188713881922</c:v>
                </c:pt>
                <c:pt idx="445">
                  <c:v>-425.54590008087752</c:v>
                </c:pt>
                <c:pt idx="446">
                  <c:v>-596.62705684736363</c:v>
                </c:pt>
                <c:pt idx="447">
                  <c:v>-880.20675408617581</c:v>
                </c:pt>
                <c:pt idx="448">
                  <c:v>4888.8294329033288</c:v>
                </c:pt>
                <c:pt idx="449">
                  <c:v>1985.3961306480367</c:v>
                </c:pt>
                <c:pt idx="450">
                  <c:v>439.59284799079285</c:v>
                </c:pt>
                <c:pt idx="451">
                  <c:v>691.22784202121591</c:v>
                </c:pt>
                <c:pt idx="452">
                  <c:v>175.738831470413</c:v>
                </c:pt>
                <c:pt idx="453">
                  <c:v>-550.78814558733472</c:v>
                </c:pt>
                <c:pt idx="454">
                  <c:v>-550.34277010813321</c:v>
                </c:pt>
                <c:pt idx="455">
                  <c:v>1100.7702696842712</c:v>
                </c:pt>
                <c:pt idx="456">
                  <c:v>8.7009292508654106</c:v>
                </c:pt>
                <c:pt idx="457">
                  <c:v>-480.45261691213</c:v>
                </c:pt>
                <c:pt idx="458">
                  <c:v>-284.04782886932162</c:v>
                </c:pt>
                <c:pt idx="459">
                  <c:v>382.25629255175636</c:v>
                </c:pt>
                <c:pt idx="460">
                  <c:v>189.66428507518276</c:v>
                </c:pt>
                <c:pt idx="461">
                  <c:v>-909.98037589396108</c:v>
                </c:pt>
                <c:pt idx="462">
                  <c:v>575.41675022309198</c:v>
                </c:pt>
                <c:pt idx="463">
                  <c:v>466.41907608840779</c:v>
                </c:pt>
                <c:pt idx="464">
                  <c:v>-78.230012814884091</c:v>
                </c:pt>
                <c:pt idx="465">
                  <c:v>-314.57624764621028</c:v>
                </c:pt>
                <c:pt idx="466">
                  <c:v>-236.46198708393109</c:v>
                </c:pt>
                <c:pt idx="467">
                  <c:v>1378.4151036515209</c:v>
                </c:pt>
                <c:pt idx="468">
                  <c:v>352.82569270079841</c:v>
                </c:pt>
                <c:pt idx="469">
                  <c:v>302.856547619732</c:v>
                </c:pt>
                <c:pt idx="470">
                  <c:v>-1009.2060974720818</c:v>
                </c:pt>
                <c:pt idx="471">
                  <c:v>-252.37804155564834</c:v>
                </c:pt>
                <c:pt idx="472">
                  <c:v>1713.311275532099</c:v>
                </c:pt>
                <c:pt idx="473">
                  <c:v>-1339.8470418743655</c:v>
                </c:pt>
                <c:pt idx="474">
                  <c:v>1024.9567238934023</c:v>
                </c:pt>
                <c:pt idx="475">
                  <c:v>1236.7431812009622</c:v>
                </c:pt>
                <c:pt idx="476">
                  <c:v>88.458966364777638</c:v>
                </c:pt>
                <c:pt idx="477">
                  <c:v>-455.64286656366482</c:v>
                </c:pt>
                <c:pt idx="478">
                  <c:v>-613.28248667831519</c:v>
                </c:pt>
                <c:pt idx="479">
                  <c:v>1633.8375782650828</c:v>
                </c:pt>
                <c:pt idx="480">
                  <c:v>271.30709549126868</c:v>
                </c:pt>
                <c:pt idx="481">
                  <c:v>-404.69623552747987</c:v>
                </c:pt>
                <c:pt idx="482">
                  <c:v>-604.48570050553326</c:v>
                </c:pt>
                <c:pt idx="483">
                  <c:v>-511.49228291747318</c:v>
                </c:pt>
                <c:pt idx="484">
                  <c:v>6053.5289305154802</c:v>
                </c:pt>
                <c:pt idx="485">
                  <c:v>2214.2320015493569</c:v>
                </c:pt>
                <c:pt idx="486">
                  <c:v>-283.94887070787757</c:v>
                </c:pt>
                <c:pt idx="487">
                  <c:v>421.49552281669025</c:v>
                </c:pt>
                <c:pt idx="488">
                  <c:v>-445.61180942106978</c:v>
                </c:pt>
                <c:pt idx="489">
                  <c:v>-734.40031248178855</c:v>
                </c:pt>
                <c:pt idx="490">
                  <c:v>-184.39205536524304</c:v>
                </c:pt>
                <c:pt idx="491">
                  <c:v>1586.6047658528209</c:v>
                </c:pt>
                <c:pt idx="492">
                  <c:v>5365.8920787738225</c:v>
                </c:pt>
                <c:pt idx="493">
                  <c:v>-294.36762826414542</c:v>
                </c:pt>
                <c:pt idx="494">
                  <c:v>1880.4664668283795</c:v>
                </c:pt>
                <c:pt idx="495">
                  <c:v>-4333.2415065149062</c:v>
                </c:pt>
                <c:pt idx="496">
                  <c:v>8316.2169175720792</c:v>
                </c:pt>
                <c:pt idx="497">
                  <c:v>-227.25328674874982</c:v>
                </c:pt>
                <c:pt idx="498">
                  <c:v>8849.9975925667477</c:v>
                </c:pt>
                <c:pt idx="499">
                  <c:v>4011.6570441296208</c:v>
                </c:pt>
                <c:pt idx="500">
                  <c:v>709.23979033847525</c:v>
                </c:pt>
                <c:pt idx="501">
                  <c:v>184.993906741432</c:v>
                </c:pt>
                <c:pt idx="502">
                  <c:v>423.40652429972636</c:v>
                </c:pt>
                <c:pt idx="503">
                  <c:v>1727.3120460176078</c:v>
                </c:pt>
                <c:pt idx="504">
                  <c:v>90.643144441001368</c:v>
                </c:pt>
                <c:pt idx="505">
                  <c:v>911.08561521988599</c:v>
                </c:pt>
                <c:pt idx="506">
                  <c:v>-592.65263184654839</c:v>
                </c:pt>
                <c:pt idx="507">
                  <c:v>2381.3959483032231</c:v>
                </c:pt>
                <c:pt idx="508">
                  <c:v>-674.37612268413886</c:v>
                </c:pt>
                <c:pt idx="509">
                  <c:v>-420.07982469418181</c:v>
                </c:pt>
                <c:pt idx="510">
                  <c:v>1078.4618322881277</c:v>
                </c:pt>
                <c:pt idx="511">
                  <c:v>881.78382057727663</c:v>
                </c:pt>
                <c:pt idx="512">
                  <c:v>535.51109280223045</c:v>
                </c:pt>
                <c:pt idx="513">
                  <c:v>-126.00569118314783</c:v>
                </c:pt>
                <c:pt idx="514">
                  <c:v>335.82029900705555</c:v>
                </c:pt>
                <c:pt idx="515">
                  <c:v>1258.8566923022204</c:v>
                </c:pt>
                <c:pt idx="516">
                  <c:v>-315.7384029296548</c:v>
                </c:pt>
                <c:pt idx="517">
                  <c:v>474.60343798820378</c:v>
                </c:pt>
                <c:pt idx="518">
                  <c:v>-8818.0687081260603</c:v>
                </c:pt>
                <c:pt idx="519">
                  <c:v>8705.9679804862681</c:v>
                </c:pt>
                <c:pt idx="520">
                  <c:v>3354.0412370064532</c:v>
                </c:pt>
                <c:pt idx="521">
                  <c:v>231.54031907938136</c:v>
                </c:pt>
                <c:pt idx="522">
                  <c:v>1295.6600447665817</c:v>
                </c:pt>
                <c:pt idx="523">
                  <c:v>2034.7862737740254</c:v>
                </c:pt>
                <c:pt idx="524">
                  <c:v>670.48083444240388</c:v>
                </c:pt>
                <c:pt idx="525">
                  <c:v>56.799376416162936</c:v>
                </c:pt>
                <c:pt idx="526">
                  <c:v>1017.3804437194603</c:v>
                </c:pt>
                <c:pt idx="527">
                  <c:v>2016.4001676680505</c:v>
                </c:pt>
                <c:pt idx="528">
                  <c:v>531.8560074166088</c:v>
                </c:pt>
                <c:pt idx="529">
                  <c:v>534.18372345101852</c:v>
                </c:pt>
                <c:pt idx="530">
                  <c:v>1040.7328495470988</c:v>
                </c:pt>
                <c:pt idx="531">
                  <c:v>1341.4228227213412</c:v>
                </c:pt>
                <c:pt idx="532">
                  <c:v>2086.773031832895</c:v>
                </c:pt>
                <c:pt idx="533">
                  <c:v>412.40523573322298</c:v>
                </c:pt>
                <c:pt idx="534">
                  <c:v>1942.4059817058592</c:v>
                </c:pt>
                <c:pt idx="535">
                  <c:v>1529.353356052017</c:v>
                </c:pt>
                <c:pt idx="536">
                  <c:v>217.4268159205692</c:v>
                </c:pt>
                <c:pt idx="537">
                  <c:v>-262.00528830493477</c:v>
                </c:pt>
                <c:pt idx="538">
                  <c:v>-129.41546105257112</c:v>
                </c:pt>
                <c:pt idx="539">
                  <c:v>1174.8175028330434</c:v>
                </c:pt>
                <c:pt idx="540">
                  <c:v>201.80559722503429</c:v>
                </c:pt>
                <c:pt idx="541">
                  <c:v>-504.05947244482701</c:v>
                </c:pt>
                <c:pt idx="542">
                  <c:v>2547.8184795183861</c:v>
                </c:pt>
                <c:pt idx="543">
                  <c:v>-1915.8580597440564</c:v>
                </c:pt>
                <c:pt idx="544">
                  <c:v>11964.215169790554</c:v>
                </c:pt>
                <c:pt idx="545">
                  <c:v>1596.9863728500004</c:v>
                </c:pt>
                <c:pt idx="546">
                  <c:v>3719.309199241985</c:v>
                </c:pt>
                <c:pt idx="547">
                  <c:v>1760.3444632163137</c:v>
                </c:pt>
                <c:pt idx="548">
                  <c:v>2863.9414779506865</c:v>
                </c:pt>
                <c:pt idx="549">
                  <c:v>845.31764710398897</c:v>
                </c:pt>
                <c:pt idx="550">
                  <c:v>351.68489497640053</c:v>
                </c:pt>
                <c:pt idx="551">
                  <c:v>1281.8241092909395</c:v>
                </c:pt>
                <c:pt idx="552">
                  <c:v>2.6271018740110357</c:v>
                </c:pt>
                <c:pt idx="553">
                  <c:v>-472.90777019753091</c:v>
                </c:pt>
                <c:pt idx="554">
                  <c:v>-66.196029497420014</c:v>
                </c:pt>
                <c:pt idx="555">
                  <c:v>453.84214287939949</c:v>
                </c:pt>
                <c:pt idx="556">
                  <c:v>-427.0221769079111</c:v>
                </c:pt>
                <c:pt idx="557">
                  <c:v>6103.5483025793383</c:v>
                </c:pt>
                <c:pt idx="558">
                  <c:v>201.87918375811512</c:v>
                </c:pt>
                <c:pt idx="559">
                  <c:v>588.33777574738849</c:v>
                </c:pt>
                <c:pt idx="560">
                  <c:v>60.805194893577749</c:v>
                </c:pt>
                <c:pt idx="561">
                  <c:v>-25.586485791127814</c:v>
                </c:pt>
                <c:pt idx="562">
                  <c:v>-589.58656337512173</c:v>
                </c:pt>
                <c:pt idx="563">
                  <c:v>467.28465383577264</c:v>
                </c:pt>
                <c:pt idx="564">
                  <c:v>-115.39732368929471</c:v>
                </c:pt>
                <c:pt idx="565">
                  <c:v>-35.944966898201557</c:v>
                </c:pt>
                <c:pt idx="566">
                  <c:v>103.80977333027138</c:v>
                </c:pt>
                <c:pt idx="567">
                  <c:v>8903.8725562276632</c:v>
                </c:pt>
                <c:pt idx="568">
                  <c:v>12009.465187846145</c:v>
                </c:pt>
                <c:pt idx="569">
                  <c:v>7398.2369165029668</c:v>
                </c:pt>
                <c:pt idx="570">
                  <c:v>3097.7742523303255</c:v>
                </c:pt>
                <c:pt idx="571">
                  <c:v>1833.0773791290503</c:v>
                </c:pt>
                <c:pt idx="572">
                  <c:v>299.52590083347116</c:v>
                </c:pt>
                <c:pt idx="573">
                  <c:v>-796.60252300174716</c:v>
                </c:pt>
                <c:pt idx="574">
                  <c:v>-187.37020388701765</c:v>
                </c:pt>
                <c:pt idx="575">
                  <c:v>1545.4217516699737</c:v>
                </c:pt>
                <c:pt idx="576">
                  <c:v>-430.15042721911811</c:v>
                </c:pt>
                <c:pt idx="577">
                  <c:v>-619.09777609729622</c:v>
                </c:pt>
                <c:pt idx="578">
                  <c:v>3032.8835399886634</c:v>
                </c:pt>
                <c:pt idx="579">
                  <c:v>16142.475108938277</c:v>
                </c:pt>
                <c:pt idx="580">
                  <c:v>18203.774085672499</c:v>
                </c:pt>
                <c:pt idx="581">
                  <c:v>5100.9545416178498</c:v>
                </c:pt>
                <c:pt idx="582">
                  <c:v>296.71641240448605</c:v>
                </c:pt>
                <c:pt idx="583">
                  <c:v>232.88808900812376</c:v>
                </c:pt>
                <c:pt idx="584">
                  <c:v>355.23899112284505</c:v>
                </c:pt>
                <c:pt idx="585">
                  <c:v>70.648376458903059</c:v>
                </c:pt>
                <c:pt idx="586">
                  <c:v>210.3087551617611</c:v>
                </c:pt>
                <c:pt idx="587">
                  <c:v>1280.5008957085415</c:v>
                </c:pt>
                <c:pt idx="588">
                  <c:v>-91.350195429931688</c:v>
                </c:pt>
                <c:pt idx="589">
                  <c:v>-2082.6719388704669</c:v>
                </c:pt>
                <c:pt idx="590">
                  <c:v>8143.0963964763814</c:v>
                </c:pt>
                <c:pt idx="591">
                  <c:v>2441.4870171280631</c:v>
                </c:pt>
                <c:pt idx="592">
                  <c:v>1428.3335467134575</c:v>
                </c:pt>
                <c:pt idx="593">
                  <c:v>-875.31348879754694</c:v>
                </c:pt>
                <c:pt idx="594">
                  <c:v>6464.2444923516559</c:v>
                </c:pt>
                <c:pt idx="595">
                  <c:v>1153.1738916972661</c:v>
                </c:pt>
                <c:pt idx="596">
                  <c:v>857.95016030987449</c:v>
                </c:pt>
                <c:pt idx="597">
                  <c:v>423.14833187009879</c:v>
                </c:pt>
                <c:pt idx="598">
                  <c:v>1087.6674399872725</c:v>
                </c:pt>
                <c:pt idx="599">
                  <c:v>2335.4164799734285</c:v>
                </c:pt>
                <c:pt idx="600">
                  <c:v>683.06601004394179</c:v>
                </c:pt>
                <c:pt idx="601">
                  <c:v>-333.40624205293983</c:v>
                </c:pt>
                <c:pt idx="602">
                  <c:v>774.34267503237982</c:v>
                </c:pt>
                <c:pt idx="603">
                  <c:v>168.31640371141702</c:v>
                </c:pt>
                <c:pt idx="604">
                  <c:v>766.19880331011939</c:v>
                </c:pt>
                <c:pt idx="605">
                  <c:v>729.41014141760672</c:v>
                </c:pt>
                <c:pt idx="606">
                  <c:v>2036.2852572743889</c:v>
                </c:pt>
                <c:pt idx="607">
                  <c:v>1845.4845359958038</c:v>
                </c:pt>
                <c:pt idx="608">
                  <c:v>1107.9330914077314</c:v>
                </c:pt>
                <c:pt idx="609">
                  <c:v>873.82040603365476</c:v>
                </c:pt>
                <c:pt idx="610">
                  <c:v>1060.7207204519063</c:v>
                </c:pt>
                <c:pt idx="611">
                  <c:v>2191.0844593903457</c:v>
                </c:pt>
                <c:pt idx="612">
                  <c:v>194.66783807781397</c:v>
                </c:pt>
                <c:pt idx="613">
                  <c:v>1532.5075163530237</c:v>
                </c:pt>
                <c:pt idx="614">
                  <c:v>1381.7866761921839</c:v>
                </c:pt>
                <c:pt idx="615">
                  <c:v>8852.3786366788918</c:v>
                </c:pt>
                <c:pt idx="616">
                  <c:v>8165.8503456914441</c:v>
                </c:pt>
                <c:pt idx="617">
                  <c:v>8592.0904733226307</c:v>
                </c:pt>
                <c:pt idx="618">
                  <c:v>2018.0236853764775</c:v>
                </c:pt>
                <c:pt idx="619">
                  <c:v>1532.0783493342547</c:v>
                </c:pt>
                <c:pt idx="620">
                  <c:v>1563.3012909716811</c:v>
                </c:pt>
                <c:pt idx="621">
                  <c:v>765.02110274681615</c:v>
                </c:pt>
                <c:pt idx="622">
                  <c:v>1579.8341960160933</c:v>
                </c:pt>
                <c:pt idx="623">
                  <c:v>2232.4841053815285</c:v>
                </c:pt>
                <c:pt idx="624">
                  <c:v>93.483054474739774</c:v>
                </c:pt>
                <c:pt idx="625">
                  <c:v>1060.1301065058817</c:v>
                </c:pt>
                <c:pt idx="626">
                  <c:v>3725.6295138395312</c:v>
                </c:pt>
                <c:pt idx="627">
                  <c:v>8636.8972470149802</c:v>
                </c:pt>
                <c:pt idx="628">
                  <c:v>5187.6681217152545</c:v>
                </c:pt>
                <c:pt idx="629">
                  <c:v>-782.15906877730959</c:v>
                </c:pt>
                <c:pt idx="630">
                  <c:v>14188.442689761026</c:v>
                </c:pt>
                <c:pt idx="631">
                  <c:v>50.664423496660234</c:v>
                </c:pt>
                <c:pt idx="632">
                  <c:v>1676.4179372831227</c:v>
                </c:pt>
                <c:pt idx="633">
                  <c:v>1315.576775306894</c:v>
                </c:pt>
                <c:pt idx="634">
                  <c:v>929.22092108777315</c:v>
                </c:pt>
                <c:pt idx="635">
                  <c:v>2600.8261245735857</c:v>
                </c:pt>
                <c:pt idx="636">
                  <c:v>-508.51784089917589</c:v>
                </c:pt>
                <c:pt idx="637">
                  <c:v>-934.71889648118542</c:v>
                </c:pt>
                <c:pt idx="638">
                  <c:v>677.03418933336263</c:v>
                </c:pt>
                <c:pt idx="639">
                  <c:v>166.52768936894881</c:v>
                </c:pt>
                <c:pt idx="640">
                  <c:v>7070.8750260989673</c:v>
                </c:pt>
                <c:pt idx="641">
                  <c:v>1920.4022608933883</c:v>
                </c:pt>
                <c:pt idx="642">
                  <c:v>4388.3241597364822</c:v>
                </c:pt>
                <c:pt idx="643">
                  <c:v>1462.795089386964</c:v>
                </c:pt>
                <c:pt idx="644">
                  <c:v>1020.7454642888225</c:v>
                </c:pt>
                <c:pt idx="645">
                  <c:v>280.54402670278432</c:v>
                </c:pt>
                <c:pt idx="646">
                  <c:v>1352.6367454885383</c:v>
                </c:pt>
                <c:pt idx="647">
                  <c:v>2478.7550888985093</c:v>
                </c:pt>
                <c:pt idx="648">
                  <c:v>121.03565418425616</c:v>
                </c:pt>
                <c:pt idx="649">
                  <c:v>-602.81694838442263</c:v>
                </c:pt>
                <c:pt idx="650">
                  <c:v>793.53070781275835</c:v>
                </c:pt>
                <c:pt idx="651">
                  <c:v>-36.01282379578042</c:v>
                </c:pt>
                <c:pt idx="652">
                  <c:v>-120.9230452569294</c:v>
                </c:pt>
                <c:pt idx="653">
                  <c:v>537.28790120169276</c:v>
                </c:pt>
                <c:pt idx="654">
                  <c:v>2279.3118616492484</c:v>
                </c:pt>
                <c:pt idx="655">
                  <c:v>-519.90960765703733</c:v>
                </c:pt>
                <c:pt idx="656">
                  <c:v>-190.43109072489119</c:v>
                </c:pt>
                <c:pt idx="657">
                  <c:v>344.84507641352974</c:v>
                </c:pt>
                <c:pt idx="658">
                  <c:v>690.60943346653585</c:v>
                </c:pt>
                <c:pt idx="659">
                  <c:v>1028.7402880694515</c:v>
                </c:pt>
                <c:pt idx="660">
                  <c:v>171.76736946851398</c:v>
                </c:pt>
                <c:pt idx="661">
                  <c:v>-237.95965817774598</c:v>
                </c:pt>
                <c:pt idx="662">
                  <c:v>171.5540429561066</c:v>
                </c:pt>
                <c:pt idx="663">
                  <c:v>634.21842833750907</c:v>
                </c:pt>
                <c:pt idx="664">
                  <c:v>-554.45248094212582</c:v>
                </c:pt>
                <c:pt idx="665">
                  <c:v>-117.41402455895606</c:v>
                </c:pt>
                <c:pt idx="666">
                  <c:v>46.175219429053037</c:v>
                </c:pt>
                <c:pt idx="667">
                  <c:v>-166.66502122935952</c:v>
                </c:pt>
                <c:pt idx="668">
                  <c:v>-1459.6428931165001</c:v>
                </c:pt>
                <c:pt idx="669">
                  <c:v>-1431.9339614537555</c:v>
                </c:pt>
                <c:pt idx="670">
                  <c:v>-1161.4323344388317</c:v>
                </c:pt>
                <c:pt idx="671">
                  <c:v>-198.85446969933034</c:v>
                </c:pt>
                <c:pt idx="672">
                  <c:v>-359.92350233285282</c:v>
                </c:pt>
                <c:pt idx="673">
                  <c:v>65.511636516833121</c:v>
                </c:pt>
                <c:pt idx="674">
                  <c:v>885.04582567797127</c:v>
                </c:pt>
                <c:pt idx="675">
                  <c:v>6869.4294273585565</c:v>
                </c:pt>
                <c:pt idx="676">
                  <c:v>3117.7181651005117</c:v>
                </c:pt>
                <c:pt idx="677">
                  <c:v>3909.5613702370033</c:v>
                </c:pt>
                <c:pt idx="678">
                  <c:v>548.99373490293351</c:v>
                </c:pt>
                <c:pt idx="679">
                  <c:v>1407.5218545302998</c:v>
                </c:pt>
                <c:pt idx="680">
                  <c:v>775.54909884882954</c:v>
                </c:pt>
                <c:pt idx="681">
                  <c:v>298.36558481545285</c:v>
                </c:pt>
                <c:pt idx="682">
                  <c:v>1201.1110840163292</c:v>
                </c:pt>
                <c:pt idx="683">
                  <c:v>1908.5819314512789</c:v>
                </c:pt>
                <c:pt idx="684">
                  <c:v>502.6155185666513</c:v>
                </c:pt>
                <c:pt idx="685">
                  <c:v>211.6348713826174</c:v>
                </c:pt>
                <c:pt idx="686">
                  <c:v>141.07093334250939</c:v>
                </c:pt>
                <c:pt idx="687">
                  <c:v>3044.3646961619529</c:v>
                </c:pt>
                <c:pt idx="688">
                  <c:v>3842.9474505537282</c:v>
                </c:pt>
                <c:pt idx="689">
                  <c:v>3870.1152416710784</c:v>
                </c:pt>
                <c:pt idx="690">
                  <c:v>1793.3237931924307</c:v>
                </c:pt>
                <c:pt idx="691">
                  <c:v>1454.6867089618756</c:v>
                </c:pt>
                <c:pt idx="692">
                  <c:v>288.17642015587455</c:v>
                </c:pt>
                <c:pt idx="693">
                  <c:v>483.46566205858835</c:v>
                </c:pt>
                <c:pt idx="694">
                  <c:v>953.40605348332679</c:v>
                </c:pt>
                <c:pt idx="695">
                  <c:v>2032.0708848807838</c:v>
                </c:pt>
                <c:pt idx="696">
                  <c:v>124.96062350879009</c:v>
                </c:pt>
                <c:pt idx="697">
                  <c:v>91.183649200679127</c:v>
                </c:pt>
                <c:pt idx="698">
                  <c:v>245.72842030802056</c:v>
                </c:pt>
                <c:pt idx="699">
                  <c:v>10880.08150447872</c:v>
                </c:pt>
                <c:pt idx="700">
                  <c:v>9123.4611040989457</c:v>
                </c:pt>
                <c:pt idx="701">
                  <c:v>11671.272007191466</c:v>
                </c:pt>
                <c:pt idx="702">
                  <c:v>3343.0662152222376</c:v>
                </c:pt>
                <c:pt idx="703">
                  <c:v>1748.4162452086591</c:v>
                </c:pt>
                <c:pt idx="704">
                  <c:v>720.12651000109065</c:v>
                </c:pt>
                <c:pt idx="705">
                  <c:v>696.14221668503137</c:v>
                </c:pt>
                <c:pt idx="706">
                  <c:v>556.6923391564161</c:v>
                </c:pt>
                <c:pt idx="707">
                  <c:v>1624.6355891104272</c:v>
                </c:pt>
                <c:pt idx="708">
                  <c:v>345.09746709152819</c:v>
                </c:pt>
                <c:pt idx="709">
                  <c:v>-354.8605339663643</c:v>
                </c:pt>
                <c:pt idx="710">
                  <c:v>-182.79411091729696</c:v>
                </c:pt>
                <c:pt idx="711">
                  <c:v>-1199.5654595084334</c:v>
                </c:pt>
                <c:pt idx="712">
                  <c:v>3575.2541086731508</c:v>
                </c:pt>
                <c:pt idx="713">
                  <c:v>882.73868228670835</c:v>
                </c:pt>
                <c:pt idx="714">
                  <c:v>3452.7904391824341</c:v>
                </c:pt>
                <c:pt idx="715">
                  <c:v>1803.3715011270249</c:v>
                </c:pt>
                <c:pt idx="716">
                  <c:v>180.50967222348419</c:v>
                </c:pt>
                <c:pt idx="717">
                  <c:v>-11.327873848550453</c:v>
                </c:pt>
                <c:pt idx="718">
                  <c:v>1153.0090535865597</c:v>
                </c:pt>
                <c:pt idx="719">
                  <c:v>1803.4011457190823</c:v>
                </c:pt>
                <c:pt idx="720">
                  <c:v>23.644964251373882</c:v>
                </c:pt>
                <c:pt idx="721">
                  <c:v>168.68568818159775</c:v>
                </c:pt>
                <c:pt idx="722">
                  <c:v>7421.4211381448367</c:v>
                </c:pt>
                <c:pt idx="723">
                  <c:v>17475.201268915789</c:v>
                </c:pt>
                <c:pt idx="724">
                  <c:v>6835.2282073205188</c:v>
                </c:pt>
                <c:pt idx="725">
                  <c:v>8649.4276473502287</c:v>
                </c:pt>
                <c:pt idx="726">
                  <c:v>18450.584219722758</c:v>
                </c:pt>
                <c:pt idx="727">
                  <c:v>2598.0293998905217</c:v>
                </c:pt>
                <c:pt idx="728">
                  <c:v>2386.9924963444982</c:v>
                </c:pt>
                <c:pt idx="729">
                  <c:v>1107.5778281396313</c:v>
                </c:pt>
                <c:pt idx="730">
                  <c:v>953.63194124820416</c:v>
                </c:pt>
                <c:pt idx="731">
                  <c:v>1900.6124662108343</c:v>
                </c:pt>
                <c:pt idx="732">
                  <c:v>726.61805184734203</c:v>
                </c:pt>
                <c:pt idx="733">
                  <c:v>1571.450832474522</c:v>
                </c:pt>
                <c:pt idx="734">
                  <c:v>5648.57357453232</c:v>
                </c:pt>
                <c:pt idx="735">
                  <c:v>-1603.0512233288882</c:v>
                </c:pt>
                <c:pt idx="736">
                  <c:v>7032.9653618936682</c:v>
                </c:pt>
                <c:pt idx="737">
                  <c:v>12742.377818720022</c:v>
                </c:pt>
                <c:pt idx="738">
                  <c:v>4703.1776446021468</c:v>
                </c:pt>
                <c:pt idx="739">
                  <c:v>5444.3198215564535</c:v>
                </c:pt>
                <c:pt idx="740">
                  <c:v>1850.2407190992669</c:v>
                </c:pt>
                <c:pt idx="741">
                  <c:v>1327.478690292678</c:v>
                </c:pt>
                <c:pt idx="742">
                  <c:v>1128.6400899311523</c:v>
                </c:pt>
                <c:pt idx="743">
                  <c:v>1440.9891899808081</c:v>
                </c:pt>
                <c:pt idx="744">
                  <c:v>624.42751129121473</c:v>
                </c:pt>
                <c:pt idx="745">
                  <c:v>3959.1806788292633</c:v>
                </c:pt>
                <c:pt idx="746">
                  <c:v>13092.459645487635</c:v>
                </c:pt>
                <c:pt idx="747">
                  <c:v>11589.570585220667</c:v>
                </c:pt>
                <c:pt idx="748">
                  <c:v>2910.0148892281768</c:v>
                </c:pt>
                <c:pt idx="749">
                  <c:v>1666.0315985513516</c:v>
                </c:pt>
                <c:pt idx="750">
                  <c:v>2774.2693438130636</c:v>
                </c:pt>
                <c:pt idx="751">
                  <c:v>2240.0706095114128</c:v>
                </c:pt>
                <c:pt idx="752">
                  <c:v>769.13371760034283</c:v>
                </c:pt>
                <c:pt idx="753">
                  <c:v>512.71132058242256</c:v>
                </c:pt>
                <c:pt idx="754">
                  <c:v>1403.5704304670862</c:v>
                </c:pt>
                <c:pt idx="755">
                  <c:v>1061.3646803131123</c:v>
                </c:pt>
                <c:pt idx="756">
                  <c:v>-929.51739328451356</c:v>
                </c:pt>
                <c:pt idx="757">
                  <c:v>-862.13731148486409</c:v>
                </c:pt>
                <c:pt idx="758">
                  <c:v>666.0575652729209</c:v>
                </c:pt>
                <c:pt idx="759">
                  <c:v>-82.760275333394745</c:v>
                </c:pt>
                <c:pt idx="760">
                  <c:v>987.72768948395787</c:v>
                </c:pt>
                <c:pt idx="761">
                  <c:v>736.06592155844419</c:v>
                </c:pt>
                <c:pt idx="762">
                  <c:v>2216.0148289533099</c:v>
                </c:pt>
                <c:pt idx="763">
                  <c:v>1145.380155745328</c:v>
                </c:pt>
                <c:pt idx="764">
                  <c:v>396.9432632101155</c:v>
                </c:pt>
                <c:pt idx="765">
                  <c:v>859.14511877514963</c:v>
                </c:pt>
                <c:pt idx="766">
                  <c:v>1616.5375472601047</c:v>
                </c:pt>
                <c:pt idx="767">
                  <c:v>3213.7207757188348</c:v>
                </c:pt>
                <c:pt idx="768">
                  <c:v>481.49229775945139</c:v>
                </c:pt>
                <c:pt idx="769">
                  <c:v>398.7327919159855</c:v>
                </c:pt>
                <c:pt idx="770">
                  <c:v>2278.4650316975894</c:v>
                </c:pt>
                <c:pt idx="771">
                  <c:v>1704.9753178641595</c:v>
                </c:pt>
                <c:pt idx="772">
                  <c:v>7145.6380446259118</c:v>
                </c:pt>
                <c:pt idx="773">
                  <c:v>14546.737323082132</c:v>
                </c:pt>
                <c:pt idx="774">
                  <c:v>3350.65011729857</c:v>
                </c:pt>
                <c:pt idx="775">
                  <c:v>1097.054463300492</c:v>
                </c:pt>
                <c:pt idx="776">
                  <c:v>201.84524367602242</c:v>
                </c:pt>
                <c:pt idx="777">
                  <c:v>454.1634183756546</c:v>
                </c:pt>
                <c:pt idx="778">
                  <c:v>836.61008590154211</c:v>
                </c:pt>
                <c:pt idx="779">
                  <c:v>1888.9712005174551</c:v>
                </c:pt>
                <c:pt idx="780">
                  <c:v>498.51621355502039</c:v>
                </c:pt>
                <c:pt idx="781">
                  <c:v>-413.81453313140901</c:v>
                </c:pt>
                <c:pt idx="782">
                  <c:v>-108.67187548133825</c:v>
                </c:pt>
                <c:pt idx="783">
                  <c:v>917.2218348409242</c:v>
                </c:pt>
                <c:pt idx="784">
                  <c:v>1864.6784826374424</c:v>
                </c:pt>
                <c:pt idx="785">
                  <c:v>1671.8784316389783</c:v>
                </c:pt>
                <c:pt idx="786">
                  <c:v>658.47931557345521</c:v>
                </c:pt>
                <c:pt idx="787">
                  <c:v>1731.4384053081908</c:v>
                </c:pt>
                <c:pt idx="788">
                  <c:v>-109.37724583119598</c:v>
                </c:pt>
                <c:pt idx="789">
                  <c:v>-912.63095248514753</c:v>
                </c:pt>
                <c:pt idx="790">
                  <c:v>-69.572367504959402</c:v>
                </c:pt>
                <c:pt idx="791">
                  <c:v>1428.1230740958858</c:v>
                </c:pt>
                <c:pt idx="792">
                  <c:v>319.6816806922414</c:v>
                </c:pt>
                <c:pt idx="793">
                  <c:v>-98.524182806835768</c:v>
                </c:pt>
                <c:pt idx="794">
                  <c:v>353.89035038358378</c:v>
                </c:pt>
                <c:pt idx="795">
                  <c:v>2242.2147723400453</c:v>
                </c:pt>
                <c:pt idx="796">
                  <c:v>-212.78636918942834</c:v>
                </c:pt>
                <c:pt idx="797">
                  <c:v>-1016.3310626276718</c:v>
                </c:pt>
                <c:pt idx="798">
                  <c:v>2164.8097145605238</c:v>
                </c:pt>
                <c:pt idx="799">
                  <c:v>1009.30985657204</c:v>
                </c:pt>
                <c:pt idx="800">
                  <c:v>-574.18094917339636</c:v>
                </c:pt>
                <c:pt idx="801">
                  <c:v>-1507.8763118158051</c:v>
                </c:pt>
                <c:pt idx="802">
                  <c:v>8.2684355540079402</c:v>
                </c:pt>
                <c:pt idx="803">
                  <c:v>1055.8443121731023</c:v>
                </c:pt>
                <c:pt idx="804">
                  <c:v>90.065465432568402</c:v>
                </c:pt>
                <c:pt idx="805">
                  <c:v>-90.077127878338587</c:v>
                </c:pt>
                <c:pt idx="806">
                  <c:v>85.178678999012106</c:v>
                </c:pt>
                <c:pt idx="807">
                  <c:v>854.57411910717246</c:v>
                </c:pt>
                <c:pt idx="808">
                  <c:v>-143.23005392319578</c:v>
                </c:pt>
                <c:pt idx="809">
                  <c:v>5151.4988862576392</c:v>
                </c:pt>
                <c:pt idx="810">
                  <c:v>4398.039800286906</c:v>
                </c:pt>
                <c:pt idx="811">
                  <c:v>1310.3438419595025</c:v>
                </c:pt>
                <c:pt idx="812">
                  <c:v>361.38462645710433</c:v>
                </c:pt>
                <c:pt idx="813">
                  <c:v>-264.4097950150699</c:v>
                </c:pt>
                <c:pt idx="814">
                  <c:v>495.76254277747012</c:v>
                </c:pt>
                <c:pt idx="815">
                  <c:v>1208.3675773332961</c:v>
                </c:pt>
                <c:pt idx="816">
                  <c:v>-513.46245576983654</c:v>
                </c:pt>
                <c:pt idx="817">
                  <c:v>-528.16032060152963</c:v>
                </c:pt>
                <c:pt idx="818">
                  <c:v>-691.8952347293515</c:v>
                </c:pt>
                <c:pt idx="819">
                  <c:v>2096.136157681332</c:v>
                </c:pt>
                <c:pt idx="820">
                  <c:v>1978.1506546957262</c:v>
                </c:pt>
                <c:pt idx="821">
                  <c:v>760.59052437943365</c:v>
                </c:pt>
                <c:pt idx="822">
                  <c:v>2632.0831481644127</c:v>
                </c:pt>
                <c:pt idx="823">
                  <c:v>596.13079386140748</c:v>
                </c:pt>
                <c:pt idx="824">
                  <c:v>733.77756336923358</c:v>
                </c:pt>
                <c:pt idx="825">
                  <c:v>371.68290772475552</c:v>
                </c:pt>
                <c:pt idx="826">
                  <c:v>1062.7430381122197</c:v>
                </c:pt>
                <c:pt idx="827">
                  <c:v>1118.9667237037204</c:v>
                </c:pt>
                <c:pt idx="828">
                  <c:v>-517.56953314611189</c:v>
                </c:pt>
                <c:pt idx="829">
                  <c:v>-724.73869643474961</c:v>
                </c:pt>
                <c:pt idx="830">
                  <c:v>-1245.537493595285</c:v>
                </c:pt>
                <c:pt idx="831">
                  <c:v>-85.377344781241192</c:v>
                </c:pt>
                <c:pt idx="832">
                  <c:v>1.683409179034153</c:v>
                </c:pt>
                <c:pt idx="833">
                  <c:v>4628.5479486665627</c:v>
                </c:pt>
                <c:pt idx="834">
                  <c:v>2620.2460076958073</c:v>
                </c:pt>
                <c:pt idx="835">
                  <c:v>1521.65131839776</c:v>
                </c:pt>
                <c:pt idx="836">
                  <c:v>630.84065467084827</c:v>
                </c:pt>
                <c:pt idx="837">
                  <c:v>673.2389456077475</c:v>
                </c:pt>
                <c:pt idx="838">
                  <c:v>613.58527886672914</c:v>
                </c:pt>
                <c:pt idx="839">
                  <c:v>852.77057386195202</c:v>
                </c:pt>
                <c:pt idx="840">
                  <c:v>256.18083108542362</c:v>
                </c:pt>
                <c:pt idx="841">
                  <c:v>-711.23768745360837</c:v>
                </c:pt>
                <c:pt idx="842">
                  <c:v>72.857506695129189</c:v>
                </c:pt>
                <c:pt idx="843">
                  <c:v>978.29398498699265</c:v>
                </c:pt>
                <c:pt idx="844">
                  <c:v>5080.8058669521633</c:v>
                </c:pt>
                <c:pt idx="845">
                  <c:v>2270.3038699476292</c:v>
                </c:pt>
                <c:pt idx="846">
                  <c:v>2574.1130413549831</c:v>
                </c:pt>
                <c:pt idx="847">
                  <c:v>346.87695524611138</c:v>
                </c:pt>
                <c:pt idx="848">
                  <c:v>297.61884444240195</c:v>
                </c:pt>
                <c:pt idx="849">
                  <c:v>-395.54865565491559</c:v>
                </c:pt>
                <c:pt idx="850">
                  <c:v>-122.23909538215761</c:v>
                </c:pt>
                <c:pt idx="851">
                  <c:v>531.169316782186</c:v>
                </c:pt>
                <c:pt idx="852">
                  <c:v>-455.51309225178699</c:v>
                </c:pt>
                <c:pt idx="853">
                  <c:v>-384.95410684344625</c:v>
                </c:pt>
                <c:pt idx="854">
                  <c:v>144.34749139724858</c:v>
                </c:pt>
                <c:pt idx="855">
                  <c:v>7450.1802344415755</c:v>
                </c:pt>
                <c:pt idx="856">
                  <c:v>6291.754526826212</c:v>
                </c:pt>
                <c:pt idx="857">
                  <c:v>768.2760731089752</c:v>
                </c:pt>
                <c:pt idx="858">
                  <c:v>7454.7035645567894</c:v>
                </c:pt>
                <c:pt idx="859">
                  <c:v>149.04104005951973</c:v>
                </c:pt>
                <c:pt idx="860">
                  <c:v>478.72017732428219</c:v>
                </c:pt>
                <c:pt idx="861">
                  <c:v>-939.63305784185604</c:v>
                </c:pt>
                <c:pt idx="862">
                  <c:v>-155.70136381141143</c:v>
                </c:pt>
                <c:pt idx="863">
                  <c:v>904.40940216103695</c:v>
                </c:pt>
                <c:pt idx="864">
                  <c:v>-256.40373912134896</c:v>
                </c:pt>
                <c:pt idx="865">
                  <c:v>-772.00178711999331</c:v>
                </c:pt>
                <c:pt idx="866">
                  <c:v>-589.20405162043232</c:v>
                </c:pt>
                <c:pt idx="867">
                  <c:v>300.11237957887278</c:v>
                </c:pt>
                <c:pt idx="868">
                  <c:v>1694.7590751056043</c:v>
                </c:pt>
                <c:pt idx="869">
                  <c:v>400.29867740247676</c:v>
                </c:pt>
                <c:pt idx="870">
                  <c:v>2319.1863820841845</c:v>
                </c:pt>
                <c:pt idx="871">
                  <c:v>1128.7739907642488</c:v>
                </c:pt>
                <c:pt idx="872">
                  <c:v>-362.76596583190678</c:v>
                </c:pt>
                <c:pt idx="873">
                  <c:v>-571.26471154195372</c:v>
                </c:pt>
                <c:pt idx="874">
                  <c:v>-76.546347413816761</c:v>
                </c:pt>
                <c:pt idx="875">
                  <c:v>612.20011334572428</c:v>
                </c:pt>
                <c:pt idx="876">
                  <c:v>-1178.0186985619214</c:v>
                </c:pt>
                <c:pt idx="877">
                  <c:v>-496.10347390791298</c:v>
                </c:pt>
                <c:pt idx="878">
                  <c:v>2700.3672850526295</c:v>
                </c:pt>
                <c:pt idx="879">
                  <c:v>10651.972779812137</c:v>
                </c:pt>
                <c:pt idx="880">
                  <c:v>8567.5497921587448</c:v>
                </c:pt>
                <c:pt idx="881">
                  <c:v>10018.567274493296</c:v>
                </c:pt>
                <c:pt idx="882">
                  <c:v>7498.2470469418349</c:v>
                </c:pt>
                <c:pt idx="883">
                  <c:v>4868.655271319155</c:v>
                </c:pt>
                <c:pt idx="884">
                  <c:v>-317.84580417786481</c:v>
                </c:pt>
                <c:pt idx="885">
                  <c:v>-684.59254978903493</c:v>
                </c:pt>
                <c:pt idx="886">
                  <c:v>-1158.3639777816791</c:v>
                </c:pt>
                <c:pt idx="887">
                  <c:v>1925.9639073294491</c:v>
                </c:pt>
                <c:pt idx="888">
                  <c:v>440.88013167372168</c:v>
                </c:pt>
                <c:pt idx="889">
                  <c:v>-863.84190214493799</c:v>
                </c:pt>
                <c:pt idx="890">
                  <c:v>878.50649058022566</c:v>
                </c:pt>
                <c:pt idx="891">
                  <c:v>1071.018839642928</c:v>
                </c:pt>
                <c:pt idx="892">
                  <c:v>6915.4759292391545</c:v>
                </c:pt>
                <c:pt idx="893">
                  <c:v>10633.165070393406</c:v>
                </c:pt>
                <c:pt idx="894">
                  <c:v>3927.7288852592596</c:v>
                </c:pt>
                <c:pt idx="895">
                  <c:v>774.91889753579403</c:v>
                </c:pt>
                <c:pt idx="896">
                  <c:v>-6.0211722334868227</c:v>
                </c:pt>
                <c:pt idx="897">
                  <c:v>-1184.1663547105218</c:v>
                </c:pt>
                <c:pt idx="898">
                  <c:v>-171.12982614069571</c:v>
                </c:pt>
                <c:pt idx="899">
                  <c:v>2248.2875306636456</c:v>
                </c:pt>
                <c:pt idx="900">
                  <c:v>-1655.3255199148473</c:v>
                </c:pt>
                <c:pt idx="901">
                  <c:v>-590.37762296460016</c:v>
                </c:pt>
                <c:pt idx="902">
                  <c:v>-3734.7869236363622</c:v>
                </c:pt>
                <c:pt idx="903">
                  <c:v>35285.974543445082</c:v>
                </c:pt>
                <c:pt idx="904">
                  <c:v>15076.985074522636</c:v>
                </c:pt>
                <c:pt idx="905">
                  <c:v>1872.1234385645098</c:v>
                </c:pt>
                <c:pt idx="906">
                  <c:v>3633.8592729895759</c:v>
                </c:pt>
                <c:pt idx="907">
                  <c:v>877.00489267296723</c:v>
                </c:pt>
                <c:pt idx="908">
                  <c:v>-141.69865374716224</c:v>
                </c:pt>
                <c:pt idx="909">
                  <c:v>48.436374705512833</c:v>
                </c:pt>
                <c:pt idx="910">
                  <c:v>1759.0112761150663</c:v>
                </c:pt>
                <c:pt idx="911">
                  <c:v>986.22621967049065</c:v>
                </c:pt>
                <c:pt idx="912">
                  <c:v>-558.1098573202529</c:v>
                </c:pt>
                <c:pt idx="913">
                  <c:v>-318.21733760387013</c:v>
                </c:pt>
                <c:pt idx="914">
                  <c:v>-1294.5560047497227</c:v>
                </c:pt>
                <c:pt idx="915">
                  <c:v>9491.6075321448789</c:v>
                </c:pt>
                <c:pt idx="916">
                  <c:v>52141.776870620313</c:v>
                </c:pt>
                <c:pt idx="917">
                  <c:v>8982.1727862146381</c:v>
                </c:pt>
                <c:pt idx="918">
                  <c:v>11544.146224631328</c:v>
                </c:pt>
                <c:pt idx="919">
                  <c:v>-3909.8268188286306</c:v>
                </c:pt>
                <c:pt idx="920">
                  <c:v>6162.1186092228036</c:v>
                </c:pt>
                <c:pt idx="921">
                  <c:v>249.7688839849634</c:v>
                </c:pt>
                <c:pt idx="922">
                  <c:v>759.55043854730729</c:v>
                </c:pt>
                <c:pt idx="923">
                  <c:v>2368.7708985792869</c:v>
                </c:pt>
                <c:pt idx="924">
                  <c:v>-734.50402075599038</c:v>
                </c:pt>
                <c:pt idx="925">
                  <c:v>-694.28732830516503</c:v>
                </c:pt>
                <c:pt idx="926">
                  <c:v>2005.5330109561667</c:v>
                </c:pt>
                <c:pt idx="927">
                  <c:v>2204.6908776312744</c:v>
                </c:pt>
                <c:pt idx="928">
                  <c:v>3359.264578477043</c:v>
                </c:pt>
                <c:pt idx="929">
                  <c:v>5939.0166703457744</c:v>
                </c:pt>
                <c:pt idx="930">
                  <c:v>3586.6942042767009</c:v>
                </c:pt>
                <c:pt idx="931">
                  <c:v>954.97262081036774</c:v>
                </c:pt>
                <c:pt idx="932">
                  <c:v>-119.88201651004346</c:v>
                </c:pt>
                <c:pt idx="933">
                  <c:v>-479.51359084074079</c:v>
                </c:pt>
                <c:pt idx="934">
                  <c:v>1413.6958526943906</c:v>
                </c:pt>
                <c:pt idx="935">
                  <c:v>2187.688116177208</c:v>
                </c:pt>
                <c:pt idx="936">
                  <c:v>-759.67895407974322</c:v>
                </c:pt>
                <c:pt idx="937">
                  <c:v>-1371.7036132558776</c:v>
                </c:pt>
                <c:pt idx="938">
                  <c:v>-1216.9746204177534</c:v>
                </c:pt>
                <c:pt idx="939">
                  <c:v>668.51287278595964</c:v>
                </c:pt>
                <c:pt idx="940">
                  <c:v>15629.733529842602</c:v>
                </c:pt>
                <c:pt idx="941">
                  <c:v>18847.674917618155</c:v>
                </c:pt>
                <c:pt idx="942">
                  <c:v>2994.6384377917357</c:v>
                </c:pt>
                <c:pt idx="943">
                  <c:v>1723.1885514353673</c:v>
                </c:pt>
                <c:pt idx="944">
                  <c:v>-310.03067414911584</c:v>
                </c:pt>
                <c:pt idx="945">
                  <c:v>-287.42351238711274</c:v>
                </c:pt>
                <c:pt idx="946">
                  <c:v>1059.6776606385843</c:v>
                </c:pt>
                <c:pt idx="947">
                  <c:v>1680.1796445730499</c:v>
                </c:pt>
                <c:pt idx="948">
                  <c:v>-1491.1091330897791</c:v>
                </c:pt>
                <c:pt idx="949">
                  <c:v>-747.07842928133471</c:v>
                </c:pt>
                <c:pt idx="950">
                  <c:v>-169.35279484158204</c:v>
                </c:pt>
                <c:pt idx="951">
                  <c:v>1637.2378507274618</c:v>
                </c:pt>
                <c:pt idx="952">
                  <c:v>1638.1227906943568</c:v>
                </c:pt>
                <c:pt idx="953">
                  <c:v>1308.8985869692528</c:v>
                </c:pt>
                <c:pt idx="954">
                  <c:v>2429.7490498554489</c:v>
                </c:pt>
                <c:pt idx="955">
                  <c:v>621.1773070923075</c:v>
                </c:pt>
                <c:pt idx="956">
                  <c:v>-374.30049048647481</c:v>
                </c:pt>
                <c:pt idx="957">
                  <c:v>-21.148347576444252</c:v>
                </c:pt>
                <c:pt idx="958">
                  <c:v>1265.4981108101033</c:v>
                </c:pt>
                <c:pt idx="959">
                  <c:v>1918.6624461786346</c:v>
                </c:pt>
                <c:pt idx="960">
                  <c:v>-1693.7327200201582</c:v>
                </c:pt>
                <c:pt idx="961">
                  <c:v>54.796767270909932</c:v>
                </c:pt>
                <c:pt idx="962">
                  <c:v>2051.6527357697287</c:v>
                </c:pt>
                <c:pt idx="963">
                  <c:v>4798.1189192784159</c:v>
                </c:pt>
                <c:pt idx="964">
                  <c:v>1145.7144764470841</c:v>
                </c:pt>
                <c:pt idx="965">
                  <c:v>2271.8916070382697</c:v>
                </c:pt>
                <c:pt idx="966">
                  <c:v>4467.5400878639584</c:v>
                </c:pt>
                <c:pt idx="967">
                  <c:v>2094.0925008450845</c:v>
                </c:pt>
                <c:pt idx="968">
                  <c:v>842.57453939004154</c:v>
                </c:pt>
                <c:pt idx="969">
                  <c:v>567.18923119946521</c:v>
                </c:pt>
                <c:pt idx="970">
                  <c:v>1760.0819134114788</c:v>
                </c:pt>
                <c:pt idx="971">
                  <c:v>1498.6237659388114</c:v>
                </c:pt>
                <c:pt idx="972">
                  <c:v>-463.79755151242426</c:v>
                </c:pt>
                <c:pt idx="973">
                  <c:v>-267.20788900584</c:v>
                </c:pt>
                <c:pt idx="974">
                  <c:v>-1817.8538338509152</c:v>
                </c:pt>
                <c:pt idx="975">
                  <c:v>6881.7983926410525</c:v>
                </c:pt>
                <c:pt idx="976">
                  <c:v>2452.511225550893</c:v>
                </c:pt>
                <c:pt idx="977">
                  <c:v>1523.7128652362153</c:v>
                </c:pt>
                <c:pt idx="978">
                  <c:v>2041.205217890526</c:v>
                </c:pt>
                <c:pt idx="979">
                  <c:v>1517.5912544539485</c:v>
                </c:pt>
                <c:pt idx="980">
                  <c:v>1124.3094084835247</c:v>
                </c:pt>
                <c:pt idx="981">
                  <c:v>-1057.3181414997719</c:v>
                </c:pt>
                <c:pt idx="982">
                  <c:v>904.25721847072123</c:v>
                </c:pt>
                <c:pt idx="983">
                  <c:v>1865.7808532936142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37-4F62-8AE3-E065DEDDA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0822600"/>
        <c:axId val="360822928"/>
      </c:barChart>
      <c:dateAx>
        <c:axId val="360822600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928"/>
        <c:crosses val="autoZero"/>
        <c:auto val="1"/>
        <c:lblOffset val="100"/>
        <c:baseTimeUnit val="months"/>
      </c:dateAx>
      <c:valAx>
        <c:axId val="3608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22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Yubfea!$P$3:$P$14</c:f>
              <c:numCache>
                <c:formatCode>0.00</c:formatCode>
                <c:ptCount val="12"/>
                <c:pt idx="0">
                  <c:v>4201.8599482767531</c:v>
                </c:pt>
                <c:pt idx="1">
                  <c:v>-5252.7726150822436</c:v>
                </c:pt>
                <c:pt idx="2">
                  <c:v>6392.1715553750746</c:v>
                </c:pt>
                <c:pt idx="3">
                  <c:v>3486.7898287612379</c:v>
                </c:pt>
                <c:pt idx="4">
                  <c:v>2798.1744396051172</c:v>
                </c:pt>
                <c:pt idx="5">
                  <c:v>1103.8982246243713</c:v>
                </c:pt>
                <c:pt idx="6">
                  <c:v>145.16763426198281</c:v>
                </c:pt>
                <c:pt idx="7">
                  <c:v>264.68226103747065</c:v>
                </c:pt>
                <c:pt idx="8">
                  <c:v>1984.7440793729043</c:v>
                </c:pt>
                <c:pt idx="9">
                  <c:v>-1.9067327430989227</c:v>
                </c:pt>
                <c:pt idx="10">
                  <c:v>-518.37424027910538</c:v>
                </c:pt>
                <c:pt idx="11">
                  <c:v>-4496.1907187639054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A-4739-A536-04A398EE2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depletion long term (cfs/month)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Yubfea!$H$3:$H$14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Yubfea!$I$3:$I$14</c:f>
              <c:numCache>
                <c:formatCode>0.00</c:formatCode>
                <c:ptCount val="12"/>
                <c:pt idx="0">
                  <c:v>3232.5759239822551</c:v>
                </c:pt>
                <c:pt idx="1">
                  <c:v>3838.5118647479999</c:v>
                </c:pt>
                <c:pt idx="2">
                  <c:v>3569.9064134526097</c:v>
                </c:pt>
                <c:pt idx="3">
                  <c:v>3300.9044463216205</c:v>
                </c:pt>
                <c:pt idx="4">
                  <c:v>1369.1199516641914</c:v>
                </c:pt>
                <c:pt idx="5">
                  <c:v>640.01013917493071</c:v>
                </c:pt>
                <c:pt idx="6">
                  <c:v>-100.32703023289895</c:v>
                </c:pt>
                <c:pt idx="7">
                  <c:v>274.56357916428578</c:v>
                </c:pt>
                <c:pt idx="8">
                  <c:v>1428.3901935715958</c:v>
                </c:pt>
                <c:pt idx="9">
                  <c:v>-17.447549590203227</c:v>
                </c:pt>
                <c:pt idx="10">
                  <c:v>-108.7184164491416</c:v>
                </c:pt>
                <c:pt idx="11">
                  <c:v>133.38199087206692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D-4997-B39F-696168471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8750712"/>
        <c:axId val="798752352"/>
      </c:barChart>
      <c:catAx>
        <c:axId val="7987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2352"/>
        <c:crosses val="autoZero"/>
        <c:auto val="1"/>
        <c:lblAlgn val="ctr"/>
        <c:lblOffset val="100"/>
        <c:noMultiLvlLbl val="0"/>
      </c:catAx>
      <c:valAx>
        <c:axId val="7987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7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accretion deplection (cfs/day) in selected year</a:t>
            </a:r>
          </a:p>
        </c:rich>
      </c:tx>
      <c:layout>
        <c:manualLayout>
          <c:xMode val="edge"/>
          <c:yMode val="edge"/>
          <c:x val="0.17331933508311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Avg accretion deplection (cfs/month) in selected year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Yubfea!$O$3:$O$14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Yubfea!$R$3:$R$14</c:f>
              <c:numCache>
                <c:formatCode>0.000</c:formatCode>
                <c:ptCount val="12"/>
                <c:pt idx="0">
                  <c:v>135.5438692992501</c:v>
                </c:pt>
                <c:pt idx="1">
                  <c:v>-187.599021967223</c:v>
                </c:pt>
                <c:pt idx="2">
                  <c:v>206.19908243145403</c:v>
                </c:pt>
                <c:pt idx="3">
                  <c:v>116.22632762537459</c:v>
                </c:pt>
                <c:pt idx="4">
                  <c:v>90.263691600165075</c:v>
                </c:pt>
                <c:pt idx="5">
                  <c:v>36.796607487479044</c:v>
                </c:pt>
                <c:pt idx="6">
                  <c:v>4.682826911676865</c:v>
                </c:pt>
                <c:pt idx="7">
                  <c:v>8.5381374528216334</c:v>
                </c:pt>
                <c:pt idx="8">
                  <c:v>66.158135979096812</c:v>
                </c:pt>
                <c:pt idx="9">
                  <c:v>-6.1507507841900733E-2</c:v>
                </c:pt>
                <c:pt idx="10">
                  <c:v>-17.279141342636844</c:v>
                </c:pt>
                <c:pt idx="11">
                  <c:v>-145.03841028270662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F6-438E-AD6D-1792D3057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421488"/>
        <c:axId val="800415912"/>
      </c:barChart>
      <c:catAx>
        <c:axId val="80042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15912"/>
        <c:crosses val="autoZero"/>
        <c:auto val="1"/>
        <c:lblAlgn val="ctr"/>
        <c:lblOffset val="100"/>
        <c:noMultiLvlLbl val="0"/>
      </c:catAx>
      <c:valAx>
        <c:axId val="80041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4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inflowYuba!$H$1</c:f>
              <c:strCache>
                <c:ptCount val="1"/>
                <c:pt idx="0">
                  <c:v>VALUE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inflowYuba!$G$2:$G$399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cat>
          <c:val>
            <c:numRef>
              <c:f>inflowYuba!$H$2:$H$399</c:f>
              <c:numCache>
                <c:formatCode>General</c:formatCode>
                <c:ptCount val="398"/>
                <c:pt idx="0">
                  <c:v>2422</c:v>
                </c:pt>
                <c:pt idx="1">
                  <c:v>2434</c:v>
                </c:pt>
                <c:pt idx="2">
                  <c:v>2435</c:v>
                </c:pt>
                <c:pt idx="3">
                  <c:v>2429</c:v>
                </c:pt>
                <c:pt idx="4">
                  <c:v>2441</c:v>
                </c:pt>
                <c:pt idx="5">
                  <c:v>2442</c:v>
                </c:pt>
                <c:pt idx="6">
                  <c:v>2610</c:v>
                </c:pt>
                <c:pt idx="7">
                  <c:v>2586</c:v>
                </c:pt>
                <c:pt idx="8">
                  <c:v>2587</c:v>
                </c:pt>
                <c:pt idx="9">
                  <c:v>2603</c:v>
                </c:pt>
                <c:pt idx="10">
                  <c:v>2615</c:v>
                </c:pt>
                <c:pt idx="11">
                  <c:v>2629</c:v>
                </c:pt>
                <c:pt idx="12">
                  <c:v>2668</c:v>
                </c:pt>
                <c:pt idx="13">
                  <c:v>2696</c:v>
                </c:pt>
                <c:pt idx="14">
                  <c:v>2707</c:v>
                </c:pt>
                <c:pt idx="15">
                  <c:v>2689</c:v>
                </c:pt>
                <c:pt idx="16">
                  <c:v>2671</c:v>
                </c:pt>
                <c:pt idx="17">
                  <c:v>2652</c:v>
                </c:pt>
                <c:pt idx="18">
                  <c:v>2652</c:v>
                </c:pt>
                <c:pt idx="19">
                  <c:v>2682</c:v>
                </c:pt>
                <c:pt idx="20">
                  <c:v>2674</c:v>
                </c:pt>
                <c:pt idx="21">
                  <c:v>2691</c:v>
                </c:pt>
                <c:pt idx="22">
                  <c:v>2692</c:v>
                </c:pt>
                <c:pt idx="23">
                  <c:v>2679</c:v>
                </c:pt>
                <c:pt idx="24">
                  <c:v>2546</c:v>
                </c:pt>
                <c:pt idx="25">
                  <c:v>2320</c:v>
                </c:pt>
                <c:pt idx="26">
                  <c:v>2120</c:v>
                </c:pt>
                <c:pt idx="27">
                  <c:v>1904</c:v>
                </c:pt>
                <c:pt idx="28">
                  <c:v>1702</c:v>
                </c:pt>
                <c:pt idx="29">
                  <c:v>1502</c:v>
                </c:pt>
                <c:pt idx="30">
                  <c:v>1306</c:v>
                </c:pt>
                <c:pt idx="31">
                  <c:v>1143</c:v>
                </c:pt>
                <c:pt idx="32">
                  <c:v>1110</c:v>
                </c:pt>
                <c:pt idx="33">
                  <c:v>1135</c:v>
                </c:pt>
                <c:pt idx="34">
                  <c:v>1142</c:v>
                </c:pt>
                <c:pt idx="35">
                  <c:v>1111</c:v>
                </c:pt>
                <c:pt idx="36">
                  <c:v>1099</c:v>
                </c:pt>
                <c:pt idx="37">
                  <c:v>1146</c:v>
                </c:pt>
                <c:pt idx="38">
                  <c:v>1146</c:v>
                </c:pt>
                <c:pt idx="39">
                  <c:v>1140</c:v>
                </c:pt>
                <c:pt idx="40">
                  <c:v>1139</c:v>
                </c:pt>
                <c:pt idx="41">
                  <c:v>1150</c:v>
                </c:pt>
                <c:pt idx="42">
                  <c:v>1154</c:v>
                </c:pt>
                <c:pt idx="43">
                  <c:v>1156</c:v>
                </c:pt>
                <c:pt idx="44">
                  <c:v>1156</c:v>
                </c:pt>
                <c:pt idx="45">
                  <c:v>1153</c:v>
                </c:pt>
                <c:pt idx="46">
                  <c:v>1143</c:v>
                </c:pt>
                <c:pt idx="47">
                  <c:v>1146</c:v>
                </c:pt>
                <c:pt idx="48">
                  <c:v>1145</c:v>
                </c:pt>
                <c:pt idx="49">
                  <c:v>1146</c:v>
                </c:pt>
                <c:pt idx="50">
                  <c:v>1147</c:v>
                </c:pt>
                <c:pt idx="51">
                  <c:v>1145</c:v>
                </c:pt>
                <c:pt idx="52">
                  <c:v>1140</c:v>
                </c:pt>
                <c:pt idx="53">
                  <c:v>1148</c:v>
                </c:pt>
                <c:pt idx="54">
                  <c:v>1156</c:v>
                </c:pt>
                <c:pt idx="55">
                  <c:v>1158</c:v>
                </c:pt>
                <c:pt idx="56">
                  <c:v>1155</c:v>
                </c:pt>
                <c:pt idx="57">
                  <c:v>1136</c:v>
                </c:pt>
                <c:pt idx="58">
                  <c:v>1126</c:v>
                </c:pt>
                <c:pt idx="59">
                  <c:v>1122</c:v>
                </c:pt>
                <c:pt idx="60">
                  <c:v>1121</c:v>
                </c:pt>
                <c:pt idx="61">
                  <c:v>1143</c:v>
                </c:pt>
                <c:pt idx="62">
                  <c:v>1169</c:v>
                </c:pt>
                <c:pt idx="63">
                  <c:v>1175</c:v>
                </c:pt>
                <c:pt idx="64">
                  <c:v>1174</c:v>
                </c:pt>
                <c:pt idx="65">
                  <c:v>1177</c:v>
                </c:pt>
                <c:pt idx="66">
                  <c:v>1178</c:v>
                </c:pt>
                <c:pt idx="67">
                  <c:v>1255</c:v>
                </c:pt>
                <c:pt idx="68">
                  <c:v>1367</c:v>
                </c:pt>
                <c:pt idx="69">
                  <c:v>1369</c:v>
                </c:pt>
                <c:pt idx="70">
                  <c:v>1372</c:v>
                </c:pt>
                <c:pt idx="71">
                  <c:v>1360</c:v>
                </c:pt>
                <c:pt idx="72">
                  <c:v>1360</c:v>
                </c:pt>
                <c:pt idx="73">
                  <c:v>1350</c:v>
                </c:pt>
                <c:pt idx="74">
                  <c:v>1336</c:v>
                </c:pt>
                <c:pt idx="75">
                  <c:v>1356</c:v>
                </c:pt>
                <c:pt idx="76">
                  <c:v>1366</c:v>
                </c:pt>
                <c:pt idx="77">
                  <c:v>1373</c:v>
                </c:pt>
                <c:pt idx="78">
                  <c:v>1381</c:v>
                </c:pt>
                <c:pt idx="79">
                  <c:v>1373</c:v>
                </c:pt>
                <c:pt idx="80">
                  <c:v>1373</c:v>
                </c:pt>
                <c:pt idx="81">
                  <c:v>1375</c:v>
                </c:pt>
                <c:pt idx="82">
                  <c:v>1378</c:v>
                </c:pt>
                <c:pt idx="83">
                  <c:v>1374</c:v>
                </c:pt>
                <c:pt idx="84">
                  <c:v>1392</c:v>
                </c:pt>
                <c:pt idx="85">
                  <c:v>1436</c:v>
                </c:pt>
                <c:pt idx="86">
                  <c:v>1433</c:v>
                </c:pt>
                <c:pt idx="87">
                  <c:v>1422</c:v>
                </c:pt>
                <c:pt idx="88">
                  <c:v>1415</c:v>
                </c:pt>
                <c:pt idx="89">
                  <c:v>1404</c:v>
                </c:pt>
                <c:pt idx="90">
                  <c:v>1403</c:v>
                </c:pt>
                <c:pt idx="91">
                  <c:v>1407</c:v>
                </c:pt>
                <c:pt idx="92">
                  <c:v>1405</c:v>
                </c:pt>
                <c:pt idx="93">
                  <c:v>1403</c:v>
                </c:pt>
                <c:pt idx="94">
                  <c:v>1403</c:v>
                </c:pt>
                <c:pt idx="95">
                  <c:v>1402</c:v>
                </c:pt>
                <c:pt idx="96">
                  <c:v>1406</c:v>
                </c:pt>
                <c:pt idx="97">
                  <c:v>1409</c:v>
                </c:pt>
                <c:pt idx="98">
                  <c:v>1415</c:v>
                </c:pt>
                <c:pt idx="99">
                  <c:v>1422</c:v>
                </c:pt>
                <c:pt idx="100">
                  <c:v>1425</c:v>
                </c:pt>
                <c:pt idx="101">
                  <c:v>1418</c:v>
                </c:pt>
                <c:pt idx="102">
                  <c:v>1406</c:v>
                </c:pt>
                <c:pt idx="103">
                  <c:v>1409</c:v>
                </c:pt>
                <c:pt idx="104">
                  <c:v>1414</c:v>
                </c:pt>
                <c:pt idx="105">
                  <c:v>1310</c:v>
                </c:pt>
                <c:pt idx="106">
                  <c:v>1240</c:v>
                </c:pt>
                <c:pt idx="107">
                  <c:v>1224</c:v>
                </c:pt>
                <c:pt idx="108">
                  <c:v>1231</c:v>
                </c:pt>
                <c:pt idx="109">
                  <c:v>1224</c:v>
                </c:pt>
                <c:pt idx="110">
                  <c:v>1217</c:v>
                </c:pt>
                <c:pt idx="111">
                  <c:v>1223</c:v>
                </c:pt>
                <c:pt idx="112">
                  <c:v>1224</c:v>
                </c:pt>
                <c:pt idx="113">
                  <c:v>1217</c:v>
                </c:pt>
                <c:pt idx="114">
                  <c:v>1234</c:v>
                </c:pt>
                <c:pt idx="115">
                  <c:v>1238</c:v>
                </c:pt>
                <c:pt idx="116">
                  <c:v>1618</c:v>
                </c:pt>
                <c:pt idx="117">
                  <c:v>1222</c:v>
                </c:pt>
                <c:pt idx="118">
                  <c:v>1229</c:v>
                </c:pt>
                <c:pt idx="119">
                  <c:v>1228</c:v>
                </c:pt>
                <c:pt idx="120">
                  <c:v>1229</c:v>
                </c:pt>
                <c:pt idx="121">
                  <c:v>1224</c:v>
                </c:pt>
                <c:pt idx="122">
                  <c:v>1223</c:v>
                </c:pt>
                <c:pt idx="123">
                  <c:v>1231</c:v>
                </c:pt>
                <c:pt idx="124">
                  <c:v>1690</c:v>
                </c:pt>
                <c:pt idx="125">
                  <c:v>2013</c:v>
                </c:pt>
                <c:pt idx="126">
                  <c:v>2008</c:v>
                </c:pt>
                <c:pt idx="127">
                  <c:v>1881</c:v>
                </c:pt>
                <c:pt idx="128">
                  <c:v>1784</c:v>
                </c:pt>
                <c:pt idx="129">
                  <c:v>1678</c:v>
                </c:pt>
                <c:pt idx="130">
                  <c:v>1512</c:v>
                </c:pt>
                <c:pt idx="131">
                  <c:v>1383</c:v>
                </c:pt>
                <c:pt idx="132">
                  <c:v>1360</c:v>
                </c:pt>
                <c:pt idx="133">
                  <c:v>1358</c:v>
                </c:pt>
                <c:pt idx="134">
                  <c:v>1607</c:v>
                </c:pt>
                <c:pt idx="135">
                  <c:v>1974</c:v>
                </c:pt>
                <c:pt idx="136">
                  <c:v>1965</c:v>
                </c:pt>
                <c:pt idx="137">
                  <c:v>1956</c:v>
                </c:pt>
                <c:pt idx="138">
                  <c:v>1721</c:v>
                </c:pt>
                <c:pt idx="139">
                  <c:v>1359</c:v>
                </c:pt>
                <c:pt idx="140">
                  <c:v>1363</c:v>
                </c:pt>
                <c:pt idx="141">
                  <c:v>1361</c:v>
                </c:pt>
                <c:pt idx="142">
                  <c:v>1363</c:v>
                </c:pt>
                <c:pt idx="143">
                  <c:v>1364</c:v>
                </c:pt>
                <c:pt idx="144">
                  <c:v>1371</c:v>
                </c:pt>
                <c:pt idx="145">
                  <c:v>1368</c:v>
                </c:pt>
                <c:pt idx="146">
                  <c:v>1353</c:v>
                </c:pt>
                <c:pt idx="147">
                  <c:v>1355</c:v>
                </c:pt>
                <c:pt idx="148">
                  <c:v>1356</c:v>
                </c:pt>
                <c:pt idx="149">
                  <c:v>1357</c:v>
                </c:pt>
                <c:pt idx="150">
                  <c:v>1352</c:v>
                </c:pt>
                <c:pt idx="151">
                  <c:v>1351</c:v>
                </c:pt>
                <c:pt idx="152">
                  <c:v>1355</c:v>
                </c:pt>
                <c:pt idx="153">
                  <c:v>1356</c:v>
                </c:pt>
                <c:pt idx="154">
                  <c:v>1353</c:v>
                </c:pt>
                <c:pt idx="155">
                  <c:v>1358</c:v>
                </c:pt>
                <c:pt idx="156">
                  <c:v>1358</c:v>
                </c:pt>
                <c:pt idx="157">
                  <c:v>1360</c:v>
                </c:pt>
                <c:pt idx="158">
                  <c:v>1366</c:v>
                </c:pt>
                <c:pt idx="159">
                  <c:v>1367</c:v>
                </c:pt>
                <c:pt idx="160">
                  <c:v>1368</c:v>
                </c:pt>
                <c:pt idx="161">
                  <c:v>1370</c:v>
                </c:pt>
                <c:pt idx="162">
                  <c:v>1369</c:v>
                </c:pt>
                <c:pt idx="163">
                  <c:v>1359</c:v>
                </c:pt>
                <c:pt idx="164">
                  <c:v>1354</c:v>
                </c:pt>
                <c:pt idx="165">
                  <c:v>1356</c:v>
                </c:pt>
                <c:pt idx="166">
                  <c:v>1357</c:v>
                </c:pt>
                <c:pt idx="167">
                  <c:v>1358</c:v>
                </c:pt>
                <c:pt idx="168">
                  <c:v>1361</c:v>
                </c:pt>
                <c:pt idx="169">
                  <c:v>1359</c:v>
                </c:pt>
                <c:pt idx="170">
                  <c:v>1359</c:v>
                </c:pt>
                <c:pt idx="171">
                  <c:v>1355</c:v>
                </c:pt>
                <c:pt idx="172">
                  <c:v>1353</c:v>
                </c:pt>
                <c:pt idx="173">
                  <c:v>1356</c:v>
                </c:pt>
                <c:pt idx="174">
                  <c:v>1361</c:v>
                </c:pt>
                <c:pt idx="175">
                  <c:v>1390</c:v>
                </c:pt>
                <c:pt idx="176">
                  <c:v>1562</c:v>
                </c:pt>
                <c:pt idx="177">
                  <c:v>1559</c:v>
                </c:pt>
                <c:pt idx="178">
                  <c:v>1553</c:v>
                </c:pt>
                <c:pt idx="179">
                  <c:v>1494</c:v>
                </c:pt>
                <c:pt idx="180">
                  <c:v>1334</c:v>
                </c:pt>
                <c:pt idx="181">
                  <c:v>1227</c:v>
                </c:pt>
                <c:pt idx="182">
                  <c:v>1190</c:v>
                </c:pt>
                <c:pt idx="183">
                  <c:v>1190</c:v>
                </c:pt>
                <c:pt idx="184">
                  <c:v>1187</c:v>
                </c:pt>
                <c:pt idx="185">
                  <c:v>1181</c:v>
                </c:pt>
                <c:pt idx="186">
                  <c:v>1175</c:v>
                </c:pt>
                <c:pt idx="187">
                  <c:v>1138</c:v>
                </c:pt>
                <c:pt idx="188">
                  <c:v>1084</c:v>
                </c:pt>
                <c:pt idx="189">
                  <c:v>1029</c:v>
                </c:pt>
                <c:pt idx="190">
                  <c:v>1015</c:v>
                </c:pt>
                <c:pt idx="191">
                  <c:v>1014</c:v>
                </c:pt>
                <c:pt idx="192">
                  <c:v>1010</c:v>
                </c:pt>
                <c:pt idx="193">
                  <c:v>1011</c:v>
                </c:pt>
                <c:pt idx="194">
                  <c:v>1012</c:v>
                </c:pt>
                <c:pt idx="195">
                  <c:v>987</c:v>
                </c:pt>
                <c:pt idx="196">
                  <c:v>974</c:v>
                </c:pt>
                <c:pt idx="197">
                  <c:v>957</c:v>
                </c:pt>
                <c:pt idx="198">
                  <c:v>956</c:v>
                </c:pt>
                <c:pt idx="199">
                  <c:v>966</c:v>
                </c:pt>
                <c:pt idx="200">
                  <c:v>970</c:v>
                </c:pt>
                <c:pt idx="201">
                  <c:v>972</c:v>
                </c:pt>
                <c:pt idx="202">
                  <c:v>973</c:v>
                </c:pt>
                <c:pt idx="203">
                  <c:v>974</c:v>
                </c:pt>
                <c:pt idx="204">
                  <c:v>977</c:v>
                </c:pt>
                <c:pt idx="205">
                  <c:v>977</c:v>
                </c:pt>
                <c:pt idx="206">
                  <c:v>971</c:v>
                </c:pt>
                <c:pt idx="207">
                  <c:v>959</c:v>
                </c:pt>
                <c:pt idx="208">
                  <c:v>957</c:v>
                </c:pt>
                <c:pt idx="209">
                  <c:v>957</c:v>
                </c:pt>
                <c:pt idx="210">
                  <c:v>958</c:v>
                </c:pt>
                <c:pt idx="211">
                  <c:v>957</c:v>
                </c:pt>
                <c:pt idx="212">
                  <c:v>957</c:v>
                </c:pt>
                <c:pt idx="213">
                  <c:v>953</c:v>
                </c:pt>
                <c:pt idx="214">
                  <c:v>955</c:v>
                </c:pt>
                <c:pt idx="215">
                  <c:v>955</c:v>
                </c:pt>
                <c:pt idx="216">
                  <c:v>958</c:v>
                </c:pt>
                <c:pt idx="217">
                  <c:v>959</c:v>
                </c:pt>
                <c:pt idx="218">
                  <c:v>961</c:v>
                </c:pt>
                <c:pt idx="219">
                  <c:v>958</c:v>
                </c:pt>
                <c:pt idx="220">
                  <c:v>958</c:v>
                </c:pt>
                <c:pt idx="221">
                  <c:v>968</c:v>
                </c:pt>
                <c:pt idx="222">
                  <c:v>973</c:v>
                </c:pt>
                <c:pt idx="223">
                  <c:v>971</c:v>
                </c:pt>
                <c:pt idx="224">
                  <c:v>969</c:v>
                </c:pt>
                <c:pt idx="225">
                  <c:v>969</c:v>
                </c:pt>
                <c:pt idx="226">
                  <c:v>964</c:v>
                </c:pt>
                <c:pt idx="227">
                  <c:v>966</c:v>
                </c:pt>
                <c:pt idx="228">
                  <c:v>967</c:v>
                </c:pt>
                <c:pt idx="229">
                  <c:v>971</c:v>
                </c:pt>
                <c:pt idx="230">
                  <c:v>972</c:v>
                </c:pt>
                <c:pt idx="231">
                  <c:v>975</c:v>
                </c:pt>
                <c:pt idx="232">
                  <c:v>976</c:v>
                </c:pt>
                <c:pt idx="233">
                  <c:v>974</c:v>
                </c:pt>
                <c:pt idx="234">
                  <c:v>971</c:v>
                </c:pt>
                <c:pt idx="235">
                  <c:v>968</c:v>
                </c:pt>
                <c:pt idx="236">
                  <c:v>964</c:v>
                </c:pt>
                <c:pt idx="237">
                  <c:v>966</c:v>
                </c:pt>
                <c:pt idx="238">
                  <c:v>962</c:v>
                </c:pt>
                <c:pt idx="239">
                  <c:v>964</c:v>
                </c:pt>
                <c:pt idx="240">
                  <c:v>961</c:v>
                </c:pt>
                <c:pt idx="241">
                  <c:v>961</c:v>
                </c:pt>
                <c:pt idx="242">
                  <c:v>964</c:v>
                </c:pt>
                <c:pt idx="243">
                  <c:v>967</c:v>
                </c:pt>
                <c:pt idx="244">
                  <c:v>874</c:v>
                </c:pt>
                <c:pt idx="245">
                  <c:v>797</c:v>
                </c:pt>
                <c:pt idx="246">
                  <c:v>795</c:v>
                </c:pt>
                <c:pt idx="247">
                  <c:v>791</c:v>
                </c:pt>
                <c:pt idx="248">
                  <c:v>1335</c:v>
                </c:pt>
                <c:pt idx="249">
                  <c:v>2981</c:v>
                </c:pt>
                <c:pt idx="250">
                  <c:v>1345</c:v>
                </c:pt>
                <c:pt idx="251">
                  <c:v>1019</c:v>
                </c:pt>
                <c:pt idx="252">
                  <c:v>1005</c:v>
                </c:pt>
                <c:pt idx="253">
                  <c:v>1004</c:v>
                </c:pt>
                <c:pt idx="254">
                  <c:v>1005</c:v>
                </c:pt>
                <c:pt idx="255">
                  <c:v>1005</c:v>
                </c:pt>
                <c:pt idx="256">
                  <c:v>1004</c:v>
                </c:pt>
                <c:pt idx="257">
                  <c:v>1001</c:v>
                </c:pt>
                <c:pt idx="258">
                  <c:v>1000</c:v>
                </c:pt>
                <c:pt idx="259">
                  <c:v>999</c:v>
                </c:pt>
                <c:pt idx="260">
                  <c:v>998</c:v>
                </c:pt>
                <c:pt idx="261">
                  <c:v>1000</c:v>
                </c:pt>
                <c:pt idx="262">
                  <c:v>1045</c:v>
                </c:pt>
                <c:pt idx="263">
                  <c:v>1118</c:v>
                </c:pt>
                <c:pt idx="264">
                  <c:v>1227</c:v>
                </c:pt>
                <c:pt idx="265">
                  <c:v>1313</c:v>
                </c:pt>
                <c:pt idx="266">
                  <c:v>1352</c:v>
                </c:pt>
                <c:pt idx="267">
                  <c:v>1394</c:v>
                </c:pt>
                <c:pt idx="268">
                  <c:v>1449</c:v>
                </c:pt>
                <c:pt idx="269">
                  <c:v>1516</c:v>
                </c:pt>
                <c:pt idx="270">
                  <c:v>1516</c:v>
                </c:pt>
                <c:pt idx="271">
                  <c:v>1554</c:v>
                </c:pt>
                <c:pt idx="272">
                  <c:v>1562</c:v>
                </c:pt>
                <c:pt idx="273">
                  <c:v>1706</c:v>
                </c:pt>
                <c:pt idx="274">
                  <c:v>1774</c:v>
                </c:pt>
                <c:pt idx="275">
                  <c:v>1736</c:v>
                </c:pt>
                <c:pt idx="276">
                  <c:v>1737</c:v>
                </c:pt>
                <c:pt idx="277">
                  <c:v>1748</c:v>
                </c:pt>
                <c:pt idx="278">
                  <c:v>1763</c:v>
                </c:pt>
                <c:pt idx="279">
                  <c:v>1834</c:v>
                </c:pt>
                <c:pt idx="280">
                  <c:v>1811</c:v>
                </c:pt>
                <c:pt idx="281">
                  <c:v>1794</c:v>
                </c:pt>
                <c:pt idx="282">
                  <c:v>1768</c:v>
                </c:pt>
                <c:pt idx="283">
                  <c:v>1702</c:v>
                </c:pt>
                <c:pt idx="284">
                  <c:v>1616</c:v>
                </c:pt>
                <c:pt idx="285">
                  <c:v>1612</c:v>
                </c:pt>
                <c:pt idx="286">
                  <c:v>1568.5</c:v>
                </c:pt>
                <c:pt idx="287">
                  <c:v>1525</c:v>
                </c:pt>
                <c:pt idx="288">
                  <c:v>1392</c:v>
                </c:pt>
                <c:pt idx="289">
                  <c:v>1348</c:v>
                </c:pt>
                <c:pt idx="290">
                  <c:v>1282</c:v>
                </c:pt>
                <c:pt idx="291">
                  <c:v>1271</c:v>
                </c:pt>
                <c:pt idx="292">
                  <c:v>1296</c:v>
                </c:pt>
                <c:pt idx="293">
                  <c:v>1400</c:v>
                </c:pt>
                <c:pt idx="294">
                  <c:v>1397</c:v>
                </c:pt>
                <c:pt idx="295">
                  <c:v>1396</c:v>
                </c:pt>
                <c:pt idx="296">
                  <c:v>1393</c:v>
                </c:pt>
                <c:pt idx="297">
                  <c:v>1389</c:v>
                </c:pt>
                <c:pt idx="298">
                  <c:v>1393</c:v>
                </c:pt>
                <c:pt idx="299">
                  <c:v>1439</c:v>
                </c:pt>
                <c:pt idx="300">
                  <c:v>1490</c:v>
                </c:pt>
                <c:pt idx="301">
                  <c:v>1582</c:v>
                </c:pt>
                <c:pt idx="302">
                  <c:v>1635</c:v>
                </c:pt>
                <c:pt idx="303">
                  <c:v>1621</c:v>
                </c:pt>
                <c:pt idx="304">
                  <c:v>1607</c:v>
                </c:pt>
                <c:pt idx="305">
                  <c:v>1496</c:v>
                </c:pt>
                <c:pt idx="306">
                  <c:v>1360</c:v>
                </c:pt>
                <c:pt idx="307">
                  <c:v>1366</c:v>
                </c:pt>
                <c:pt idx="308">
                  <c:v>1375</c:v>
                </c:pt>
                <c:pt idx="309">
                  <c:v>1383</c:v>
                </c:pt>
                <c:pt idx="310">
                  <c:v>1374</c:v>
                </c:pt>
                <c:pt idx="311">
                  <c:v>1359</c:v>
                </c:pt>
                <c:pt idx="312">
                  <c:v>1361</c:v>
                </c:pt>
                <c:pt idx="313">
                  <c:v>1396</c:v>
                </c:pt>
                <c:pt idx="314">
                  <c:v>1425</c:v>
                </c:pt>
                <c:pt idx="315">
                  <c:v>1427</c:v>
                </c:pt>
                <c:pt idx="316">
                  <c:v>1440</c:v>
                </c:pt>
                <c:pt idx="317">
                  <c:v>1423</c:v>
                </c:pt>
                <c:pt idx="318">
                  <c:v>1393</c:v>
                </c:pt>
                <c:pt idx="319">
                  <c:v>1406</c:v>
                </c:pt>
                <c:pt idx="320">
                  <c:v>1408</c:v>
                </c:pt>
                <c:pt idx="321">
                  <c:v>1408</c:v>
                </c:pt>
                <c:pt idx="322">
                  <c:v>1422</c:v>
                </c:pt>
                <c:pt idx="323">
                  <c:v>1443</c:v>
                </c:pt>
                <c:pt idx="324">
                  <c:v>1470</c:v>
                </c:pt>
                <c:pt idx="325">
                  <c:v>1487</c:v>
                </c:pt>
                <c:pt idx="326">
                  <c:v>1532</c:v>
                </c:pt>
                <c:pt idx="327">
                  <c:v>1550</c:v>
                </c:pt>
                <c:pt idx="328">
                  <c:v>1547</c:v>
                </c:pt>
                <c:pt idx="329">
                  <c:v>1522</c:v>
                </c:pt>
                <c:pt idx="330">
                  <c:v>1496</c:v>
                </c:pt>
                <c:pt idx="331">
                  <c:v>1492</c:v>
                </c:pt>
                <c:pt idx="332">
                  <c:v>1479</c:v>
                </c:pt>
                <c:pt idx="333">
                  <c:v>1475</c:v>
                </c:pt>
                <c:pt idx="334">
                  <c:v>1519</c:v>
                </c:pt>
                <c:pt idx="335">
                  <c:v>1691</c:v>
                </c:pt>
                <c:pt idx="336">
                  <c:v>1755</c:v>
                </c:pt>
                <c:pt idx="337">
                  <c:v>1737</c:v>
                </c:pt>
                <c:pt idx="338">
                  <c:v>1722</c:v>
                </c:pt>
                <c:pt idx="339">
                  <c:v>1689</c:v>
                </c:pt>
                <c:pt idx="340">
                  <c:v>1651</c:v>
                </c:pt>
                <c:pt idx="341">
                  <c:v>1637</c:v>
                </c:pt>
                <c:pt idx="342">
                  <c:v>1645</c:v>
                </c:pt>
                <c:pt idx="343">
                  <c:v>1650</c:v>
                </c:pt>
                <c:pt idx="344">
                  <c:v>1672</c:v>
                </c:pt>
                <c:pt idx="345">
                  <c:v>1675</c:v>
                </c:pt>
                <c:pt idx="346">
                  <c:v>1665</c:v>
                </c:pt>
                <c:pt idx="347">
                  <c:v>1669</c:v>
                </c:pt>
                <c:pt idx="348">
                  <c:v>1708</c:v>
                </c:pt>
                <c:pt idx="349">
                  <c:v>1715</c:v>
                </c:pt>
                <c:pt idx="350">
                  <c:v>1749</c:v>
                </c:pt>
                <c:pt idx="351">
                  <c:v>1767</c:v>
                </c:pt>
                <c:pt idx="352">
                  <c:v>1737</c:v>
                </c:pt>
                <c:pt idx="353">
                  <c:v>1737</c:v>
                </c:pt>
                <c:pt idx="354">
                  <c:v>1740</c:v>
                </c:pt>
                <c:pt idx="355">
                  <c:v>1779</c:v>
                </c:pt>
                <c:pt idx="356">
                  <c:v>1809</c:v>
                </c:pt>
                <c:pt idx="357">
                  <c:v>1813</c:v>
                </c:pt>
                <c:pt idx="358">
                  <c:v>1845</c:v>
                </c:pt>
                <c:pt idx="359">
                  <c:v>1828</c:v>
                </c:pt>
                <c:pt idx="360">
                  <c:v>1807</c:v>
                </c:pt>
                <c:pt idx="361">
                  <c:v>1806</c:v>
                </c:pt>
                <c:pt idx="362">
                  <c:v>1782</c:v>
                </c:pt>
                <c:pt idx="363">
                  <c:v>1780</c:v>
                </c:pt>
                <c:pt idx="364">
                  <c:v>1787</c:v>
                </c:pt>
                <c:pt idx="365">
                  <c:v>1791</c:v>
                </c:pt>
                <c:pt idx="366">
                  <c:v>1791</c:v>
                </c:pt>
                <c:pt idx="367">
                  <c:v>1771</c:v>
                </c:pt>
                <c:pt idx="368">
                  <c:v>1751</c:v>
                </c:pt>
                <c:pt idx="369">
                  <c:v>1718</c:v>
                </c:pt>
                <c:pt idx="370">
                  <c:v>1690</c:v>
                </c:pt>
                <c:pt idx="371">
                  <c:v>1657</c:v>
                </c:pt>
                <c:pt idx="372">
                  <c:v>1632</c:v>
                </c:pt>
                <c:pt idx="373">
                  <c:v>1626</c:v>
                </c:pt>
                <c:pt idx="374">
                  <c:v>1634</c:v>
                </c:pt>
                <c:pt idx="375">
                  <c:v>1643</c:v>
                </c:pt>
                <c:pt idx="376">
                  <c:v>1627</c:v>
                </c:pt>
                <c:pt idx="377">
                  <c:v>1587</c:v>
                </c:pt>
                <c:pt idx="378">
                  <c:v>1568</c:v>
                </c:pt>
                <c:pt idx="379">
                  <c:v>1580</c:v>
                </c:pt>
                <c:pt idx="380">
                  <c:v>1586</c:v>
                </c:pt>
                <c:pt idx="381">
                  <c:v>1578</c:v>
                </c:pt>
                <c:pt idx="382">
                  <c:v>1584</c:v>
                </c:pt>
                <c:pt idx="383">
                  <c:v>2233</c:v>
                </c:pt>
                <c:pt idx="384">
                  <c:v>2597</c:v>
                </c:pt>
                <c:pt idx="385">
                  <c:v>2592</c:v>
                </c:pt>
                <c:pt idx="386">
                  <c:v>2599</c:v>
                </c:pt>
                <c:pt idx="387">
                  <c:v>2491</c:v>
                </c:pt>
                <c:pt idx="388">
                  <c:v>2314</c:v>
                </c:pt>
                <c:pt idx="389">
                  <c:v>2113</c:v>
                </c:pt>
                <c:pt idx="390">
                  <c:v>1914</c:v>
                </c:pt>
                <c:pt idx="391">
                  <c:v>1726</c:v>
                </c:pt>
                <c:pt idx="392">
                  <c:v>1537</c:v>
                </c:pt>
                <c:pt idx="393">
                  <c:v>1363</c:v>
                </c:pt>
                <c:pt idx="394">
                  <c:v>1223</c:v>
                </c:pt>
                <c:pt idx="395">
                  <c:v>1091</c:v>
                </c:pt>
                <c:pt idx="396">
                  <c:v>903</c:v>
                </c:pt>
                <c:pt idx="397">
                  <c:v>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8-46AC-9B68-863E4B9BC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426576"/>
        <c:axId val="696426904"/>
      </c:lineChart>
      <c:dateAx>
        <c:axId val="6964265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26904"/>
        <c:crosses val="autoZero"/>
        <c:auto val="1"/>
        <c:lblOffset val="100"/>
        <c:baseTimeUnit val="days"/>
      </c:dateAx>
      <c:valAx>
        <c:axId val="69642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42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OROevaprateIN!$B$1</c:f>
              <c:strCache>
                <c:ptCount val="1"/>
                <c:pt idx="0">
                  <c:v>Avg evap rate (in/month)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OROevaprateIN!$A$2:$A$13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OROevaprateIN!$B$2:$B$13</c:f>
              <c:numCache>
                <c:formatCode>General</c:formatCode>
                <c:ptCount val="12"/>
                <c:pt idx="0">
                  <c:v>0.91574468067351811</c:v>
                </c:pt>
                <c:pt idx="1">
                  <c:v>1.3412765942989511</c:v>
                </c:pt>
                <c:pt idx="2">
                  <c:v>2.4472340256609817</c:v>
                </c:pt>
                <c:pt idx="3">
                  <c:v>3.5688297900747745</c:v>
                </c:pt>
                <c:pt idx="4">
                  <c:v>5.5864893451650088</c:v>
                </c:pt>
                <c:pt idx="5">
                  <c:v>7.382659572236081</c:v>
                </c:pt>
                <c:pt idx="6">
                  <c:v>9.1654255237985165</c:v>
                </c:pt>
                <c:pt idx="7">
                  <c:v>8.7906383098439971</c:v>
                </c:pt>
                <c:pt idx="8">
                  <c:v>7.152659593744481</c:v>
                </c:pt>
                <c:pt idx="9">
                  <c:v>4.8144680870340224</c:v>
                </c:pt>
                <c:pt idx="10">
                  <c:v>1.939255323815853</c:v>
                </c:pt>
                <c:pt idx="11">
                  <c:v>1.0325531877101737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E-4056-9281-50607250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016184"/>
        <c:axId val="633017824"/>
      </c:barChart>
      <c:catAx>
        <c:axId val="633016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7824"/>
        <c:crosses val="autoZero"/>
        <c:auto val="1"/>
        <c:lblAlgn val="ctr"/>
        <c:lblOffset val="100"/>
        <c:noMultiLvlLbl val="0"/>
      </c:catAx>
      <c:valAx>
        <c:axId val="6330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6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CALLITE_EVAP_S_SHSTA!$G$1</c:f>
              <c:strCache>
                <c:ptCount val="1"/>
                <c:pt idx="0">
                  <c:v>Avg evap rate (in/month)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CALLITE_EVAP_S_SHSTA!$F$2:$F$13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CALLITE_EVAP_S_SHSTA!$G$2:$G$13</c:f>
              <c:numCache>
                <c:formatCode>General</c:formatCode>
                <c:ptCount val="12"/>
                <c:pt idx="0">
                  <c:v>1.4539285742101216</c:v>
                </c:pt>
                <c:pt idx="1">
                  <c:v>1.8722619102114724</c:v>
                </c:pt>
                <c:pt idx="2">
                  <c:v>2.9928571581840515</c:v>
                </c:pt>
                <c:pt idx="3">
                  <c:v>4.73095238776434</c:v>
                </c:pt>
                <c:pt idx="4">
                  <c:v>6.9927381220318026</c:v>
                </c:pt>
                <c:pt idx="5">
                  <c:v>8.7320238295055574</c:v>
                </c:pt>
                <c:pt idx="6">
                  <c:v>11.109285717918759</c:v>
                </c:pt>
                <c:pt idx="7">
                  <c:v>9.9469047160375688</c:v>
                </c:pt>
                <c:pt idx="8">
                  <c:v>7.4519047453289939</c:v>
                </c:pt>
                <c:pt idx="9">
                  <c:v>4.5970238191740851</c:v>
                </c:pt>
                <c:pt idx="10">
                  <c:v>2.1915476265407743</c:v>
                </c:pt>
                <c:pt idx="11">
                  <c:v>1.5319047626994906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1-4CB9-B63C-FDC9ECEB5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0354296"/>
        <c:axId val="430353640"/>
      </c:barChart>
      <c:catAx>
        <c:axId val="43035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3640"/>
        <c:crosses val="autoZero"/>
        <c:auto val="1"/>
        <c:lblAlgn val="ctr"/>
        <c:lblOffset val="100"/>
        <c:noMultiLvlLbl val="0"/>
      </c:catAx>
      <c:valAx>
        <c:axId val="43035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354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contract</a:t>
            </a:r>
            <a:r>
              <a:rPr lang="en-US" baseline="0"/>
              <a:t> year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CALLiTE_SHASTA_LEVEL2_4!$J$2</c:f>
              <c:strCache>
                <c:ptCount val="1"/>
                <c:pt idx="0">
                  <c:v>level2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CALLiTE_SHASTA_LEVEL2_4!$I$3:$I$86</c:f>
              <c:numCache>
                <c:formatCode>General</c:formatCode>
                <c:ptCount val="5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</c:numCache>
            </c:numRef>
          </c:cat>
          <c:val>
            <c:numRef>
              <c:f>CALLiTE_SHASTA_LEVEL2_4!$J$3:$J$86</c:f>
              <c:numCache>
                <c:formatCode>General</c:formatCode>
                <c:ptCount val="5"/>
                <c:pt idx="0">
                  <c:v>0</c:v>
                </c:pt>
                <c:pt idx="1">
                  <c:v>2000</c:v>
                </c:pt>
                <c:pt idx="2">
                  <c:v>2000</c:v>
                </c:pt>
                <c:pt idx="3">
                  <c:v>987.5</c:v>
                </c:pt>
                <c:pt idx="4">
                  <c:v>1437.5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5-4378-9D09-8C5DFF258088}"/>
            </c:ext>
          </c:extLst>
        </c:ser>
        <c:ser>
          <c:idx val="1"/>
          <c:order val="1"/>
          <c:tx>
            <c:strRef>
              <c:f>CALLiTE_SHASTA_LEVEL2_4!$K$2</c:f>
              <c:strCache>
                <c:ptCount val="1"/>
                <c:pt idx="0">
                  <c:v>level4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CALLiTE_SHASTA_LEVEL2_4!$I$3:$I$86</c:f>
              <c:numCache>
                <c:formatCode>General</c:formatCode>
                <c:ptCount val="5"/>
                <c:pt idx="0">
                  <c:v>1921</c:v>
                </c:pt>
                <c:pt idx="1">
                  <c:v>1922</c:v>
                </c:pt>
                <c:pt idx="2">
                  <c:v>1923</c:v>
                </c:pt>
                <c:pt idx="3">
                  <c:v>1924</c:v>
                </c:pt>
                <c:pt idx="4">
                  <c:v>1925</c:v>
                </c:pt>
              </c:numCache>
            </c:numRef>
          </c:cat>
          <c:val>
            <c:numRef>
              <c:f>CALLiTE_SHASTA_LEVEL2_4!$K$3:$K$86</c:f>
              <c:numCache>
                <c:formatCode>General</c:formatCode>
                <c:ptCount val="5"/>
                <c:pt idx="0">
                  <c:v>0</c:v>
                </c:pt>
                <c:pt idx="1">
                  <c:v>3656</c:v>
                </c:pt>
                <c:pt idx="2">
                  <c:v>3690.0833333333335</c:v>
                </c:pt>
                <c:pt idx="3">
                  <c:v>3692.5</c:v>
                </c:pt>
                <c:pt idx="4">
                  <c:v>3635.9166666666665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5-4378-9D09-8C5DFF258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121432"/>
        <c:axId val="633121760"/>
      </c:areaChart>
      <c:catAx>
        <c:axId val="633121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21760"/>
        <c:crosses val="autoZero"/>
        <c:auto val="1"/>
        <c:lblAlgn val="ctr"/>
        <c:lblOffset val="100"/>
        <c:noMultiLvlLbl val="0"/>
      </c:catAx>
      <c:valAx>
        <c:axId val="6331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21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CALLiTE_SHASTA_LEVEL2_4!$N$2</c:f>
              <c:strCache>
                <c:ptCount val="1"/>
                <c:pt idx="0">
                  <c:v>level2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CALLiTE_SHASTA_LEVEL2_4!$M$3:$M$14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CALLiTE_SHASTA_LEVEL2_4!$N$3:$N$14</c:f>
              <c:numCache>
                <c:formatCode>General</c:formatCode>
                <c:ptCount val="5"/>
                <c:pt idx="0">
                  <c:v>1679.1666666666667</c:v>
                </c:pt>
                <c:pt idx="1">
                  <c:v>1679.1666666666667</c:v>
                </c:pt>
                <c:pt idx="2">
                  <c:v>1679.1666666666667</c:v>
                </c:pt>
                <c:pt idx="3">
                  <c:v>1679.1666666666667</c:v>
                </c:pt>
                <c:pt idx="4">
                  <c:v>1679.1666666666667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A-4888-AC26-C32851F6ADE2}"/>
            </c:ext>
          </c:extLst>
        </c:ser>
        <c:ser>
          <c:idx val="1"/>
          <c:order val="1"/>
          <c:tx>
            <c:strRef>
              <c:f>CALLiTE_SHASTA_LEVEL2_4!$O$2</c:f>
              <c:strCache>
                <c:ptCount val="1"/>
                <c:pt idx="0">
                  <c:v>level4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CALLiTE_SHASTA_LEVEL2_4!$M$3:$M$14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CALLiTE_SHASTA_LEVEL2_4!$O$3:$O$14</c:f>
              <c:numCache>
                <c:formatCode>General</c:formatCode>
                <c:ptCount val="5"/>
                <c:pt idx="0">
                  <c:v>3578.6583339146205</c:v>
                </c:pt>
                <c:pt idx="1">
                  <c:v>3789.7440505254835</c:v>
                </c:pt>
                <c:pt idx="2">
                  <c:v>4116.3880905877977</c:v>
                </c:pt>
                <c:pt idx="3">
                  <c:v>4398.2083391462056</c:v>
                </c:pt>
                <c:pt idx="4">
                  <c:v>4443.6190476190477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A-4888-AC26-C32851F6A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3230776"/>
        <c:axId val="543231432"/>
      </c:barChart>
      <c:catAx>
        <c:axId val="54323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1432"/>
        <c:crosses val="autoZero"/>
        <c:auto val="1"/>
        <c:lblAlgn val="ctr"/>
        <c:lblOffset val="100"/>
        <c:noMultiLvlLbl val="0"/>
      </c:catAx>
      <c:valAx>
        <c:axId val="54323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3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OROLEVEL5!$F$1</c:f>
              <c:strCache>
                <c:ptCount val="1"/>
                <c:pt idx="0">
                  <c:v>OBS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OROLEVEL5!$F$2:$F$399</c:f>
            </c:numRef>
          </c:yVal>
          <c:smooth val="1"/>
          <c:extLst>
            <c:ext xmlns:c16="http://schemas.microsoft.com/office/drawing/2014/chart" uri="{C3380CC4-5D6E-409C-BE32-E72D297353CC}">
              <c16:uniqueId val="{00000000-6B41-4B1B-9F88-7E11860CDB21}"/>
            </c:ext>
          </c:extLst>
        </c:ser>
        <c:ser>
          <c:idx val="1"/>
          <c:order val="1"/>
          <c:tx>
            <c:strRef>
              <c:f>OROLEVEL5!$G$1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OROLEVEL5!$G$2:$G$399</c:f>
              <c:numCache>
                <c:formatCode>General</c:formatCode>
                <c:ptCount val="398"/>
                <c:pt idx="0">
                  <c:v>3538000</c:v>
                </c:pt>
                <c:pt idx="1">
                  <c:v>3538000</c:v>
                </c:pt>
                <c:pt idx="2">
                  <c:v>3538000</c:v>
                </c:pt>
                <c:pt idx="3">
                  <c:v>3538000</c:v>
                </c:pt>
                <c:pt idx="4">
                  <c:v>3538000</c:v>
                </c:pt>
                <c:pt idx="5">
                  <c:v>3538000</c:v>
                </c:pt>
                <c:pt idx="6">
                  <c:v>3538000</c:v>
                </c:pt>
                <c:pt idx="7">
                  <c:v>3538000</c:v>
                </c:pt>
                <c:pt idx="8">
                  <c:v>3538000</c:v>
                </c:pt>
                <c:pt idx="9">
                  <c:v>3538000</c:v>
                </c:pt>
                <c:pt idx="10">
                  <c:v>3538000</c:v>
                </c:pt>
                <c:pt idx="11">
                  <c:v>3538000</c:v>
                </c:pt>
                <c:pt idx="12">
                  <c:v>3538000</c:v>
                </c:pt>
                <c:pt idx="13">
                  <c:v>3538000</c:v>
                </c:pt>
                <c:pt idx="14">
                  <c:v>3538000</c:v>
                </c:pt>
                <c:pt idx="15">
                  <c:v>3538000</c:v>
                </c:pt>
                <c:pt idx="16">
                  <c:v>3538000</c:v>
                </c:pt>
                <c:pt idx="17">
                  <c:v>3538000</c:v>
                </c:pt>
                <c:pt idx="18">
                  <c:v>3538000</c:v>
                </c:pt>
                <c:pt idx="19">
                  <c:v>3538000</c:v>
                </c:pt>
                <c:pt idx="20">
                  <c:v>3538000</c:v>
                </c:pt>
                <c:pt idx="21">
                  <c:v>3538000</c:v>
                </c:pt>
                <c:pt idx="22">
                  <c:v>3538000</c:v>
                </c:pt>
                <c:pt idx="23">
                  <c:v>3538000</c:v>
                </c:pt>
                <c:pt idx="24">
                  <c:v>3538000</c:v>
                </c:pt>
                <c:pt idx="25">
                  <c:v>3538000</c:v>
                </c:pt>
                <c:pt idx="26">
                  <c:v>3538000</c:v>
                </c:pt>
                <c:pt idx="27">
                  <c:v>3538000</c:v>
                </c:pt>
                <c:pt idx="28">
                  <c:v>3538000</c:v>
                </c:pt>
                <c:pt idx="29">
                  <c:v>3538000</c:v>
                </c:pt>
                <c:pt idx="30">
                  <c:v>3538000</c:v>
                </c:pt>
                <c:pt idx="31">
                  <c:v>3538000</c:v>
                </c:pt>
                <c:pt idx="32">
                  <c:v>3538000</c:v>
                </c:pt>
                <c:pt idx="33">
                  <c:v>3538000</c:v>
                </c:pt>
                <c:pt idx="34">
                  <c:v>3538000</c:v>
                </c:pt>
                <c:pt idx="35">
                  <c:v>3538000</c:v>
                </c:pt>
                <c:pt idx="36">
                  <c:v>3538000</c:v>
                </c:pt>
                <c:pt idx="37">
                  <c:v>3538000</c:v>
                </c:pt>
                <c:pt idx="38">
                  <c:v>3538000</c:v>
                </c:pt>
                <c:pt idx="39">
                  <c:v>3538000</c:v>
                </c:pt>
                <c:pt idx="40">
                  <c:v>3538000</c:v>
                </c:pt>
                <c:pt idx="41">
                  <c:v>3538000</c:v>
                </c:pt>
                <c:pt idx="42">
                  <c:v>3538000</c:v>
                </c:pt>
                <c:pt idx="43">
                  <c:v>3538000</c:v>
                </c:pt>
                <c:pt idx="44">
                  <c:v>3538000</c:v>
                </c:pt>
                <c:pt idx="45">
                  <c:v>3538000</c:v>
                </c:pt>
                <c:pt idx="46">
                  <c:v>3525500</c:v>
                </c:pt>
                <c:pt idx="47">
                  <c:v>3513000</c:v>
                </c:pt>
                <c:pt idx="48">
                  <c:v>3500500</c:v>
                </c:pt>
                <c:pt idx="49">
                  <c:v>3488000</c:v>
                </c:pt>
                <c:pt idx="50">
                  <c:v>3475500</c:v>
                </c:pt>
                <c:pt idx="51">
                  <c:v>3463000</c:v>
                </c:pt>
                <c:pt idx="52">
                  <c:v>3450500</c:v>
                </c:pt>
                <c:pt idx="53">
                  <c:v>3438000</c:v>
                </c:pt>
                <c:pt idx="54">
                  <c:v>3425500</c:v>
                </c:pt>
                <c:pt idx="55">
                  <c:v>3413000</c:v>
                </c:pt>
                <c:pt idx="56">
                  <c:v>3400500</c:v>
                </c:pt>
                <c:pt idx="57">
                  <c:v>3388000</c:v>
                </c:pt>
                <c:pt idx="58">
                  <c:v>3375500</c:v>
                </c:pt>
                <c:pt idx="59">
                  <c:v>3363000</c:v>
                </c:pt>
                <c:pt idx="60">
                  <c:v>3350500</c:v>
                </c:pt>
                <c:pt idx="61">
                  <c:v>3338000</c:v>
                </c:pt>
                <c:pt idx="62">
                  <c:v>3325500</c:v>
                </c:pt>
                <c:pt idx="63">
                  <c:v>3313000</c:v>
                </c:pt>
                <c:pt idx="64">
                  <c:v>3300500</c:v>
                </c:pt>
                <c:pt idx="65">
                  <c:v>3288000</c:v>
                </c:pt>
                <c:pt idx="66">
                  <c:v>3275500</c:v>
                </c:pt>
                <c:pt idx="67">
                  <c:v>3263000</c:v>
                </c:pt>
                <c:pt idx="68">
                  <c:v>3250500</c:v>
                </c:pt>
                <c:pt idx="69">
                  <c:v>3238000</c:v>
                </c:pt>
                <c:pt idx="70">
                  <c:v>3225500</c:v>
                </c:pt>
                <c:pt idx="71">
                  <c:v>3213000</c:v>
                </c:pt>
                <c:pt idx="72">
                  <c:v>3200500</c:v>
                </c:pt>
                <c:pt idx="73">
                  <c:v>3188000</c:v>
                </c:pt>
                <c:pt idx="74">
                  <c:v>3175500</c:v>
                </c:pt>
                <c:pt idx="75">
                  <c:v>3163000</c:v>
                </c:pt>
                <c:pt idx="76">
                  <c:v>3163000</c:v>
                </c:pt>
                <c:pt idx="77">
                  <c:v>3163000</c:v>
                </c:pt>
                <c:pt idx="78">
                  <c:v>3163000</c:v>
                </c:pt>
                <c:pt idx="79">
                  <c:v>3163000</c:v>
                </c:pt>
                <c:pt idx="80">
                  <c:v>3163000</c:v>
                </c:pt>
                <c:pt idx="81">
                  <c:v>3163000</c:v>
                </c:pt>
                <c:pt idx="82">
                  <c:v>3163000</c:v>
                </c:pt>
                <c:pt idx="83">
                  <c:v>3163000</c:v>
                </c:pt>
                <c:pt idx="84">
                  <c:v>3163000</c:v>
                </c:pt>
                <c:pt idx="85">
                  <c:v>3163000</c:v>
                </c:pt>
                <c:pt idx="86">
                  <c:v>3163000</c:v>
                </c:pt>
                <c:pt idx="87">
                  <c:v>3163000</c:v>
                </c:pt>
                <c:pt idx="88">
                  <c:v>3163000</c:v>
                </c:pt>
                <c:pt idx="89">
                  <c:v>3163000</c:v>
                </c:pt>
                <c:pt idx="90">
                  <c:v>3163000</c:v>
                </c:pt>
                <c:pt idx="91">
                  <c:v>3163000</c:v>
                </c:pt>
                <c:pt idx="92">
                  <c:v>3163000</c:v>
                </c:pt>
                <c:pt idx="93">
                  <c:v>3163000</c:v>
                </c:pt>
                <c:pt idx="94">
                  <c:v>3163000</c:v>
                </c:pt>
                <c:pt idx="95">
                  <c:v>3163000</c:v>
                </c:pt>
                <c:pt idx="96">
                  <c:v>3163000</c:v>
                </c:pt>
                <c:pt idx="97">
                  <c:v>3163000</c:v>
                </c:pt>
                <c:pt idx="98">
                  <c:v>3163000</c:v>
                </c:pt>
                <c:pt idx="99">
                  <c:v>3163000</c:v>
                </c:pt>
                <c:pt idx="100">
                  <c:v>3163000</c:v>
                </c:pt>
                <c:pt idx="101">
                  <c:v>3163000</c:v>
                </c:pt>
                <c:pt idx="102">
                  <c:v>3163000</c:v>
                </c:pt>
                <c:pt idx="103">
                  <c:v>3163000</c:v>
                </c:pt>
                <c:pt idx="104">
                  <c:v>3163000</c:v>
                </c:pt>
                <c:pt idx="105">
                  <c:v>3163000</c:v>
                </c:pt>
                <c:pt idx="106">
                  <c:v>3163000</c:v>
                </c:pt>
                <c:pt idx="107">
                  <c:v>3163000</c:v>
                </c:pt>
                <c:pt idx="108">
                  <c:v>3163000</c:v>
                </c:pt>
                <c:pt idx="109">
                  <c:v>3163000</c:v>
                </c:pt>
                <c:pt idx="110">
                  <c:v>3163000</c:v>
                </c:pt>
                <c:pt idx="111">
                  <c:v>3163000</c:v>
                </c:pt>
                <c:pt idx="112">
                  <c:v>3163000</c:v>
                </c:pt>
                <c:pt idx="113">
                  <c:v>3163000</c:v>
                </c:pt>
                <c:pt idx="114">
                  <c:v>3163000</c:v>
                </c:pt>
                <c:pt idx="115">
                  <c:v>3163000</c:v>
                </c:pt>
                <c:pt idx="116">
                  <c:v>3163000</c:v>
                </c:pt>
                <c:pt idx="117">
                  <c:v>3163000</c:v>
                </c:pt>
                <c:pt idx="118">
                  <c:v>3163000</c:v>
                </c:pt>
                <c:pt idx="119">
                  <c:v>3163000</c:v>
                </c:pt>
                <c:pt idx="120">
                  <c:v>3163000</c:v>
                </c:pt>
                <c:pt idx="121">
                  <c:v>3163000</c:v>
                </c:pt>
                <c:pt idx="122">
                  <c:v>3160706</c:v>
                </c:pt>
                <c:pt idx="123">
                  <c:v>3132522</c:v>
                </c:pt>
                <c:pt idx="124">
                  <c:v>3138434</c:v>
                </c:pt>
                <c:pt idx="125">
                  <c:v>3138478</c:v>
                </c:pt>
                <c:pt idx="126">
                  <c:v>3126196</c:v>
                </c:pt>
                <c:pt idx="127">
                  <c:v>3108971</c:v>
                </c:pt>
                <c:pt idx="128">
                  <c:v>3042452</c:v>
                </c:pt>
                <c:pt idx="129">
                  <c:v>3034188</c:v>
                </c:pt>
                <c:pt idx="130">
                  <c:v>3043302</c:v>
                </c:pt>
                <c:pt idx="131">
                  <c:v>3045568</c:v>
                </c:pt>
                <c:pt idx="132">
                  <c:v>3021976</c:v>
                </c:pt>
                <c:pt idx="133">
                  <c:v>3019636</c:v>
                </c:pt>
                <c:pt idx="134">
                  <c:v>2997264</c:v>
                </c:pt>
                <c:pt idx="135">
                  <c:v>2992657</c:v>
                </c:pt>
                <c:pt idx="136">
                  <c:v>3000294</c:v>
                </c:pt>
                <c:pt idx="137">
                  <c:v>3010173</c:v>
                </c:pt>
                <c:pt idx="138">
                  <c:v>3020008</c:v>
                </c:pt>
                <c:pt idx="139">
                  <c:v>3018738</c:v>
                </c:pt>
                <c:pt idx="140">
                  <c:v>3027115</c:v>
                </c:pt>
                <c:pt idx="141">
                  <c:v>3036441</c:v>
                </c:pt>
                <c:pt idx="142">
                  <c:v>3045488</c:v>
                </c:pt>
                <c:pt idx="143">
                  <c:v>3021014</c:v>
                </c:pt>
                <c:pt idx="144">
                  <c:v>3030111</c:v>
                </c:pt>
                <c:pt idx="145">
                  <c:v>3038442</c:v>
                </c:pt>
                <c:pt idx="146">
                  <c:v>3046102</c:v>
                </c:pt>
                <c:pt idx="147">
                  <c:v>3054795</c:v>
                </c:pt>
                <c:pt idx="148">
                  <c:v>3063292</c:v>
                </c:pt>
                <c:pt idx="149">
                  <c:v>3071533</c:v>
                </c:pt>
                <c:pt idx="150">
                  <c:v>3075292</c:v>
                </c:pt>
                <c:pt idx="151">
                  <c:v>3082856</c:v>
                </c:pt>
                <c:pt idx="152">
                  <c:v>3090396</c:v>
                </c:pt>
                <c:pt idx="153">
                  <c:v>3097936</c:v>
                </c:pt>
                <c:pt idx="154">
                  <c:v>3105138</c:v>
                </c:pt>
                <c:pt idx="155">
                  <c:v>3112123</c:v>
                </c:pt>
                <c:pt idx="156">
                  <c:v>3112326</c:v>
                </c:pt>
                <c:pt idx="157">
                  <c:v>3119096</c:v>
                </c:pt>
                <c:pt idx="158">
                  <c:v>3125663</c:v>
                </c:pt>
                <c:pt idx="159">
                  <c:v>3130958</c:v>
                </c:pt>
                <c:pt idx="160">
                  <c:v>3135400</c:v>
                </c:pt>
                <c:pt idx="161">
                  <c:v>3128266</c:v>
                </c:pt>
                <c:pt idx="162">
                  <c:v>3134368</c:v>
                </c:pt>
                <c:pt idx="163">
                  <c:v>3135294</c:v>
                </c:pt>
                <c:pt idx="164">
                  <c:v>3139289</c:v>
                </c:pt>
                <c:pt idx="165">
                  <c:v>3124516</c:v>
                </c:pt>
                <c:pt idx="166">
                  <c:v>3126306</c:v>
                </c:pt>
                <c:pt idx="167">
                  <c:v>3132657</c:v>
                </c:pt>
                <c:pt idx="168">
                  <c:v>3123078</c:v>
                </c:pt>
                <c:pt idx="169">
                  <c:v>3114164</c:v>
                </c:pt>
                <c:pt idx="170">
                  <c:v>3110892</c:v>
                </c:pt>
                <c:pt idx="171">
                  <c:v>3117452</c:v>
                </c:pt>
                <c:pt idx="172">
                  <c:v>3124068</c:v>
                </c:pt>
                <c:pt idx="173">
                  <c:v>3097868</c:v>
                </c:pt>
                <c:pt idx="174">
                  <c:v>3103113</c:v>
                </c:pt>
                <c:pt idx="175">
                  <c:v>3107758</c:v>
                </c:pt>
                <c:pt idx="176">
                  <c:v>3113211</c:v>
                </c:pt>
                <c:pt idx="177">
                  <c:v>3096250</c:v>
                </c:pt>
                <c:pt idx="178">
                  <c:v>3068419</c:v>
                </c:pt>
                <c:pt idx="179">
                  <c:v>3076127</c:v>
                </c:pt>
                <c:pt idx="180">
                  <c:v>3082276</c:v>
                </c:pt>
                <c:pt idx="181">
                  <c:v>3089885</c:v>
                </c:pt>
                <c:pt idx="182">
                  <c:v>3097328</c:v>
                </c:pt>
                <c:pt idx="183">
                  <c:v>3104548</c:v>
                </c:pt>
                <c:pt idx="184">
                  <c:v>3111552</c:v>
                </c:pt>
                <c:pt idx="185">
                  <c:v>3118346</c:v>
                </c:pt>
                <c:pt idx="186">
                  <c:v>3124935</c:v>
                </c:pt>
                <c:pt idx="187">
                  <c:v>3131327</c:v>
                </c:pt>
                <c:pt idx="188">
                  <c:v>3137527</c:v>
                </c:pt>
                <c:pt idx="189">
                  <c:v>3143541</c:v>
                </c:pt>
                <c:pt idx="190">
                  <c:v>3149375</c:v>
                </c:pt>
                <c:pt idx="191">
                  <c:v>3155034</c:v>
                </c:pt>
                <c:pt idx="192">
                  <c:v>3160523</c:v>
                </c:pt>
                <c:pt idx="193">
                  <c:v>3163000</c:v>
                </c:pt>
                <c:pt idx="194">
                  <c:v>3163000</c:v>
                </c:pt>
                <c:pt idx="195">
                  <c:v>3163000</c:v>
                </c:pt>
                <c:pt idx="196">
                  <c:v>3163000</c:v>
                </c:pt>
                <c:pt idx="197">
                  <c:v>3163000</c:v>
                </c:pt>
                <c:pt idx="198">
                  <c:v>3163000</c:v>
                </c:pt>
                <c:pt idx="199">
                  <c:v>3163000</c:v>
                </c:pt>
                <c:pt idx="200">
                  <c:v>3163000</c:v>
                </c:pt>
                <c:pt idx="201">
                  <c:v>3163000</c:v>
                </c:pt>
                <c:pt idx="202">
                  <c:v>3163000</c:v>
                </c:pt>
                <c:pt idx="203">
                  <c:v>3163000</c:v>
                </c:pt>
                <c:pt idx="204">
                  <c:v>3163000</c:v>
                </c:pt>
                <c:pt idx="205">
                  <c:v>3163000</c:v>
                </c:pt>
                <c:pt idx="206">
                  <c:v>3163000</c:v>
                </c:pt>
                <c:pt idx="207">
                  <c:v>3163000</c:v>
                </c:pt>
                <c:pt idx="208">
                  <c:v>3163000</c:v>
                </c:pt>
                <c:pt idx="209">
                  <c:v>3163000</c:v>
                </c:pt>
                <c:pt idx="210">
                  <c:v>3163000</c:v>
                </c:pt>
                <c:pt idx="211">
                  <c:v>3163000</c:v>
                </c:pt>
                <c:pt idx="212">
                  <c:v>3163000</c:v>
                </c:pt>
                <c:pt idx="213">
                  <c:v>3163000</c:v>
                </c:pt>
                <c:pt idx="214">
                  <c:v>3163000</c:v>
                </c:pt>
                <c:pt idx="215">
                  <c:v>3163000</c:v>
                </c:pt>
                <c:pt idx="216">
                  <c:v>3163000</c:v>
                </c:pt>
                <c:pt idx="217">
                  <c:v>3163000</c:v>
                </c:pt>
                <c:pt idx="218">
                  <c:v>3163000</c:v>
                </c:pt>
                <c:pt idx="219">
                  <c:v>3163000</c:v>
                </c:pt>
                <c:pt idx="220">
                  <c:v>3163000</c:v>
                </c:pt>
                <c:pt idx="221">
                  <c:v>3163000</c:v>
                </c:pt>
                <c:pt idx="222">
                  <c:v>3163000</c:v>
                </c:pt>
                <c:pt idx="223">
                  <c:v>3163000</c:v>
                </c:pt>
                <c:pt idx="224">
                  <c:v>3163000</c:v>
                </c:pt>
                <c:pt idx="225">
                  <c:v>3163000</c:v>
                </c:pt>
                <c:pt idx="226">
                  <c:v>3163000</c:v>
                </c:pt>
                <c:pt idx="227">
                  <c:v>3163000</c:v>
                </c:pt>
                <c:pt idx="228">
                  <c:v>3163000</c:v>
                </c:pt>
                <c:pt idx="229">
                  <c:v>3142840</c:v>
                </c:pt>
                <c:pt idx="230">
                  <c:v>3124593</c:v>
                </c:pt>
                <c:pt idx="231">
                  <c:v>3122628</c:v>
                </c:pt>
                <c:pt idx="232">
                  <c:v>3128850</c:v>
                </c:pt>
                <c:pt idx="233">
                  <c:v>3135044</c:v>
                </c:pt>
                <c:pt idx="234">
                  <c:v>3141133</c:v>
                </c:pt>
                <c:pt idx="235">
                  <c:v>3146720</c:v>
                </c:pt>
                <c:pt idx="236">
                  <c:v>3134049</c:v>
                </c:pt>
                <c:pt idx="237">
                  <c:v>3136582</c:v>
                </c:pt>
                <c:pt idx="238">
                  <c:v>3141349</c:v>
                </c:pt>
                <c:pt idx="239">
                  <c:v>3147248</c:v>
                </c:pt>
                <c:pt idx="240">
                  <c:v>3139343</c:v>
                </c:pt>
                <c:pt idx="241">
                  <c:v>3140282</c:v>
                </c:pt>
                <c:pt idx="242">
                  <c:v>3145178</c:v>
                </c:pt>
                <c:pt idx="243">
                  <c:v>3160751</c:v>
                </c:pt>
                <c:pt idx="244">
                  <c:v>3175755</c:v>
                </c:pt>
                <c:pt idx="245">
                  <c:v>3191082</c:v>
                </c:pt>
                <c:pt idx="246">
                  <c:v>3202474</c:v>
                </c:pt>
                <c:pt idx="247">
                  <c:v>3178695</c:v>
                </c:pt>
                <c:pt idx="248">
                  <c:v>3136326</c:v>
                </c:pt>
                <c:pt idx="249">
                  <c:v>3146530</c:v>
                </c:pt>
                <c:pt idx="250">
                  <c:v>3163338</c:v>
                </c:pt>
                <c:pt idx="251">
                  <c:v>3180815</c:v>
                </c:pt>
                <c:pt idx="252">
                  <c:v>3197266</c:v>
                </c:pt>
                <c:pt idx="253">
                  <c:v>3213999</c:v>
                </c:pt>
                <c:pt idx="254">
                  <c:v>3230844</c:v>
                </c:pt>
                <c:pt idx="255">
                  <c:v>3247480</c:v>
                </c:pt>
                <c:pt idx="256">
                  <c:v>3263912</c:v>
                </c:pt>
                <c:pt idx="257">
                  <c:v>3280148</c:v>
                </c:pt>
                <c:pt idx="258">
                  <c:v>3296193</c:v>
                </c:pt>
                <c:pt idx="259">
                  <c:v>3311972</c:v>
                </c:pt>
                <c:pt idx="260">
                  <c:v>3327041.3333333335</c:v>
                </c:pt>
                <c:pt idx="261">
                  <c:v>3342110.666666667</c:v>
                </c:pt>
                <c:pt idx="262">
                  <c:v>3357180.0000000005</c:v>
                </c:pt>
                <c:pt idx="263">
                  <c:v>3357180</c:v>
                </c:pt>
                <c:pt idx="264">
                  <c:v>3369659.8</c:v>
                </c:pt>
                <c:pt idx="265">
                  <c:v>3382139.5999999996</c:v>
                </c:pt>
                <c:pt idx="266">
                  <c:v>3394619.3999999994</c:v>
                </c:pt>
                <c:pt idx="267">
                  <c:v>3407099.1999999993</c:v>
                </c:pt>
                <c:pt idx="268">
                  <c:v>3419579</c:v>
                </c:pt>
                <c:pt idx="269">
                  <c:v>3429447.4</c:v>
                </c:pt>
                <c:pt idx="270">
                  <c:v>3439315.8</c:v>
                </c:pt>
                <c:pt idx="271">
                  <c:v>3449184.1999999997</c:v>
                </c:pt>
                <c:pt idx="272">
                  <c:v>3459052.5999999996</c:v>
                </c:pt>
                <c:pt idx="273">
                  <c:v>3468921</c:v>
                </c:pt>
                <c:pt idx="274">
                  <c:v>3478789.5</c:v>
                </c:pt>
                <c:pt idx="275">
                  <c:v>3488658</c:v>
                </c:pt>
                <c:pt idx="276">
                  <c:v>3498526.5</c:v>
                </c:pt>
                <c:pt idx="277">
                  <c:v>3508395</c:v>
                </c:pt>
                <c:pt idx="278">
                  <c:v>3518263</c:v>
                </c:pt>
                <c:pt idx="279">
                  <c:v>3528132</c:v>
                </c:pt>
                <c:pt idx="280">
                  <c:v>3538000</c:v>
                </c:pt>
                <c:pt idx="281">
                  <c:v>3538000</c:v>
                </c:pt>
                <c:pt idx="282">
                  <c:v>3538000</c:v>
                </c:pt>
                <c:pt idx="283">
                  <c:v>3538000</c:v>
                </c:pt>
                <c:pt idx="284">
                  <c:v>3538000</c:v>
                </c:pt>
                <c:pt idx="285">
                  <c:v>3538000</c:v>
                </c:pt>
                <c:pt idx="286">
                  <c:v>3538000</c:v>
                </c:pt>
                <c:pt idx="287">
                  <c:v>3538000</c:v>
                </c:pt>
                <c:pt idx="288">
                  <c:v>3538000</c:v>
                </c:pt>
                <c:pt idx="289">
                  <c:v>3538000</c:v>
                </c:pt>
                <c:pt idx="290">
                  <c:v>3538000</c:v>
                </c:pt>
                <c:pt idx="291">
                  <c:v>3538000</c:v>
                </c:pt>
                <c:pt idx="292">
                  <c:v>3538000</c:v>
                </c:pt>
                <c:pt idx="293">
                  <c:v>3538000</c:v>
                </c:pt>
                <c:pt idx="294">
                  <c:v>3538000</c:v>
                </c:pt>
                <c:pt idx="295">
                  <c:v>3538000</c:v>
                </c:pt>
                <c:pt idx="296">
                  <c:v>3538000</c:v>
                </c:pt>
                <c:pt idx="297">
                  <c:v>3538000</c:v>
                </c:pt>
                <c:pt idx="298">
                  <c:v>3538000</c:v>
                </c:pt>
                <c:pt idx="299">
                  <c:v>3538000</c:v>
                </c:pt>
                <c:pt idx="300">
                  <c:v>3538000</c:v>
                </c:pt>
                <c:pt idx="301">
                  <c:v>3538000</c:v>
                </c:pt>
                <c:pt idx="302">
                  <c:v>3538000</c:v>
                </c:pt>
                <c:pt idx="303">
                  <c:v>3538000</c:v>
                </c:pt>
                <c:pt idx="304">
                  <c:v>3538000</c:v>
                </c:pt>
                <c:pt idx="305">
                  <c:v>3538000</c:v>
                </c:pt>
                <c:pt idx="306">
                  <c:v>3538000</c:v>
                </c:pt>
                <c:pt idx="307">
                  <c:v>3538000</c:v>
                </c:pt>
                <c:pt idx="308">
                  <c:v>3538000</c:v>
                </c:pt>
                <c:pt idx="309">
                  <c:v>3538000</c:v>
                </c:pt>
                <c:pt idx="310">
                  <c:v>3538000</c:v>
                </c:pt>
                <c:pt idx="311">
                  <c:v>3538000</c:v>
                </c:pt>
                <c:pt idx="312">
                  <c:v>3538000</c:v>
                </c:pt>
                <c:pt idx="313">
                  <c:v>3538000</c:v>
                </c:pt>
                <c:pt idx="314">
                  <c:v>3538000</c:v>
                </c:pt>
                <c:pt idx="315">
                  <c:v>3538000</c:v>
                </c:pt>
                <c:pt idx="316">
                  <c:v>3538000</c:v>
                </c:pt>
                <c:pt idx="317">
                  <c:v>3538000</c:v>
                </c:pt>
                <c:pt idx="318">
                  <c:v>3538000</c:v>
                </c:pt>
                <c:pt idx="319">
                  <c:v>3538000</c:v>
                </c:pt>
                <c:pt idx="320">
                  <c:v>3538000</c:v>
                </c:pt>
                <c:pt idx="321">
                  <c:v>3538000</c:v>
                </c:pt>
                <c:pt idx="322">
                  <c:v>3538000</c:v>
                </c:pt>
                <c:pt idx="323">
                  <c:v>3538000</c:v>
                </c:pt>
                <c:pt idx="324">
                  <c:v>3538000</c:v>
                </c:pt>
                <c:pt idx="325">
                  <c:v>3538000</c:v>
                </c:pt>
                <c:pt idx="326">
                  <c:v>3538000</c:v>
                </c:pt>
                <c:pt idx="327">
                  <c:v>3538000</c:v>
                </c:pt>
                <c:pt idx="328">
                  <c:v>3538000</c:v>
                </c:pt>
                <c:pt idx="329">
                  <c:v>3538000</c:v>
                </c:pt>
                <c:pt idx="330">
                  <c:v>3538000</c:v>
                </c:pt>
                <c:pt idx="331">
                  <c:v>3538000</c:v>
                </c:pt>
                <c:pt idx="332">
                  <c:v>3538000</c:v>
                </c:pt>
                <c:pt idx="333">
                  <c:v>3538000</c:v>
                </c:pt>
                <c:pt idx="334">
                  <c:v>3538000</c:v>
                </c:pt>
                <c:pt idx="335">
                  <c:v>3538000</c:v>
                </c:pt>
                <c:pt idx="336">
                  <c:v>3538000</c:v>
                </c:pt>
                <c:pt idx="337">
                  <c:v>3538000</c:v>
                </c:pt>
                <c:pt idx="338">
                  <c:v>3538000</c:v>
                </c:pt>
                <c:pt idx="339">
                  <c:v>3538000</c:v>
                </c:pt>
                <c:pt idx="340">
                  <c:v>3538000</c:v>
                </c:pt>
                <c:pt idx="341">
                  <c:v>3538000</c:v>
                </c:pt>
                <c:pt idx="342">
                  <c:v>3538000</c:v>
                </c:pt>
                <c:pt idx="343">
                  <c:v>3538000</c:v>
                </c:pt>
                <c:pt idx="344">
                  <c:v>3538000</c:v>
                </c:pt>
                <c:pt idx="345">
                  <c:v>3538000</c:v>
                </c:pt>
                <c:pt idx="346">
                  <c:v>3538000</c:v>
                </c:pt>
                <c:pt idx="347">
                  <c:v>3538000</c:v>
                </c:pt>
                <c:pt idx="348">
                  <c:v>3538000</c:v>
                </c:pt>
                <c:pt idx="349">
                  <c:v>3538000</c:v>
                </c:pt>
                <c:pt idx="350">
                  <c:v>3538000</c:v>
                </c:pt>
                <c:pt idx="351">
                  <c:v>3538000</c:v>
                </c:pt>
                <c:pt idx="352">
                  <c:v>3538000</c:v>
                </c:pt>
                <c:pt idx="353">
                  <c:v>3538000</c:v>
                </c:pt>
                <c:pt idx="354">
                  <c:v>3538000</c:v>
                </c:pt>
                <c:pt idx="355">
                  <c:v>3538000</c:v>
                </c:pt>
                <c:pt idx="356">
                  <c:v>3538000</c:v>
                </c:pt>
                <c:pt idx="357">
                  <c:v>3538000</c:v>
                </c:pt>
                <c:pt idx="358">
                  <c:v>3538000</c:v>
                </c:pt>
                <c:pt idx="359">
                  <c:v>3538000</c:v>
                </c:pt>
                <c:pt idx="360">
                  <c:v>3538000</c:v>
                </c:pt>
                <c:pt idx="361">
                  <c:v>3538000</c:v>
                </c:pt>
                <c:pt idx="362">
                  <c:v>3538000</c:v>
                </c:pt>
                <c:pt idx="363">
                  <c:v>3538000</c:v>
                </c:pt>
                <c:pt idx="364">
                  <c:v>3538000</c:v>
                </c:pt>
                <c:pt idx="365">
                  <c:v>3538000</c:v>
                </c:pt>
                <c:pt idx="366">
                  <c:v>3538000</c:v>
                </c:pt>
                <c:pt idx="367">
                  <c:v>3538000</c:v>
                </c:pt>
                <c:pt idx="368">
                  <c:v>3538000</c:v>
                </c:pt>
                <c:pt idx="369">
                  <c:v>3538000</c:v>
                </c:pt>
                <c:pt idx="370">
                  <c:v>3538000</c:v>
                </c:pt>
                <c:pt idx="371">
                  <c:v>3538000</c:v>
                </c:pt>
                <c:pt idx="372">
                  <c:v>3538000</c:v>
                </c:pt>
                <c:pt idx="373">
                  <c:v>3538000</c:v>
                </c:pt>
                <c:pt idx="374">
                  <c:v>3538000</c:v>
                </c:pt>
                <c:pt idx="375">
                  <c:v>3538000</c:v>
                </c:pt>
                <c:pt idx="376">
                  <c:v>3538000</c:v>
                </c:pt>
                <c:pt idx="377">
                  <c:v>3538000</c:v>
                </c:pt>
                <c:pt idx="378">
                  <c:v>3538000</c:v>
                </c:pt>
                <c:pt idx="379">
                  <c:v>3538000</c:v>
                </c:pt>
                <c:pt idx="380">
                  <c:v>3538000</c:v>
                </c:pt>
                <c:pt idx="381">
                  <c:v>3538000</c:v>
                </c:pt>
                <c:pt idx="382">
                  <c:v>3538000</c:v>
                </c:pt>
                <c:pt idx="383">
                  <c:v>3538000</c:v>
                </c:pt>
                <c:pt idx="384">
                  <c:v>3538000</c:v>
                </c:pt>
                <c:pt idx="385">
                  <c:v>3538000</c:v>
                </c:pt>
                <c:pt idx="386">
                  <c:v>3538000</c:v>
                </c:pt>
                <c:pt idx="387">
                  <c:v>3538000</c:v>
                </c:pt>
                <c:pt idx="388">
                  <c:v>3538000</c:v>
                </c:pt>
                <c:pt idx="389">
                  <c:v>3538000</c:v>
                </c:pt>
                <c:pt idx="390">
                  <c:v>3538000</c:v>
                </c:pt>
                <c:pt idx="391">
                  <c:v>3538000</c:v>
                </c:pt>
                <c:pt idx="392">
                  <c:v>3538000</c:v>
                </c:pt>
                <c:pt idx="393">
                  <c:v>3538000</c:v>
                </c:pt>
                <c:pt idx="394">
                  <c:v>3538000</c:v>
                </c:pt>
                <c:pt idx="395">
                  <c:v>3538000</c:v>
                </c:pt>
                <c:pt idx="396">
                  <c:v>3538000</c:v>
                </c:pt>
                <c:pt idx="397">
                  <c:v>3538000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41-4B1B-9F88-7E11860CD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4824"/>
        <c:axId val="663072696"/>
      </c:scatterChart>
      <c:valAx>
        <c:axId val="66306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2696"/>
        <c:crosses val="autoZero"/>
        <c:crossBetween val="midCat"/>
      </c:valAx>
      <c:valAx>
        <c:axId val="6630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OROLEVEL5!$F$1</c:f>
              <c:strCache>
                <c:ptCount val="1"/>
                <c:pt idx="0">
                  <c:v>OBS DATE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OROLEVEL5!$E$2:$E$399</c:f>
              <c:numCache>
                <c:formatCode>m/d/yyyy</c:formatCode>
                <c:ptCount val="398"/>
                <c:pt idx="0">
                  <c:v>43678</c:v>
                </c:pt>
                <c:pt idx="1">
                  <c:v>43679</c:v>
                </c:pt>
                <c:pt idx="2">
                  <c:v>43680</c:v>
                </c:pt>
                <c:pt idx="3">
                  <c:v>43681</c:v>
                </c:pt>
                <c:pt idx="4">
                  <c:v>43682</c:v>
                </c:pt>
                <c:pt idx="5">
                  <c:v>43683</c:v>
                </c:pt>
                <c:pt idx="6">
                  <c:v>43684</c:v>
                </c:pt>
                <c:pt idx="7">
                  <c:v>43685</c:v>
                </c:pt>
                <c:pt idx="8">
                  <c:v>43686</c:v>
                </c:pt>
                <c:pt idx="9">
                  <c:v>43687</c:v>
                </c:pt>
                <c:pt idx="10">
                  <c:v>43688</c:v>
                </c:pt>
                <c:pt idx="11">
                  <c:v>43689</c:v>
                </c:pt>
                <c:pt idx="12">
                  <c:v>43690</c:v>
                </c:pt>
                <c:pt idx="13">
                  <c:v>43691</c:v>
                </c:pt>
                <c:pt idx="14">
                  <c:v>43692</c:v>
                </c:pt>
                <c:pt idx="15">
                  <c:v>43693</c:v>
                </c:pt>
                <c:pt idx="16">
                  <c:v>43694</c:v>
                </c:pt>
                <c:pt idx="17">
                  <c:v>43695</c:v>
                </c:pt>
                <c:pt idx="18">
                  <c:v>43696</c:v>
                </c:pt>
                <c:pt idx="19">
                  <c:v>43697</c:v>
                </c:pt>
                <c:pt idx="20">
                  <c:v>43698</c:v>
                </c:pt>
                <c:pt idx="21">
                  <c:v>43699</c:v>
                </c:pt>
                <c:pt idx="22">
                  <c:v>43700</c:v>
                </c:pt>
                <c:pt idx="23">
                  <c:v>43701</c:v>
                </c:pt>
                <c:pt idx="24">
                  <c:v>43702</c:v>
                </c:pt>
                <c:pt idx="25">
                  <c:v>43703</c:v>
                </c:pt>
                <c:pt idx="26">
                  <c:v>43704</c:v>
                </c:pt>
                <c:pt idx="27">
                  <c:v>43705</c:v>
                </c:pt>
                <c:pt idx="28">
                  <c:v>43706</c:v>
                </c:pt>
                <c:pt idx="29">
                  <c:v>43707</c:v>
                </c:pt>
                <c:pt idx="30">
                  <c:v>43708</c:v>
                </c:pt>
                <c:pt idx="31">
                  <c:v>43709</c:v>
                </c:pt>
                <c:pt idx="32">
                  <c:v>43710</c:v>
                </c:pt>
                <c:pt idx="33">
                  <c:v>43711</c:v>
                </c:pt>
                <c:pt idx="34">
                  <c:v>43712</c:v>
                </c:pt>
                <c:pt idx="35">
                  <c:v>43713</c:v>
                </c:pt>
                <c:pt idx="36">
                  <c:v>43714</c:v>
                </c:pt>
                <c:pt idx="37">
                  <c:v>43715</c:v>
                </c:pt>
                <c:pt idx="38">
                  <c:v>43716</c:v>
                </c:pt>
                <c:pt idx="39">
                  <c:v>43717</c:v>
                </c:pt>
                <c:pt idx="40">
                  <c:v>43718</c:v>
                </c:pt>
                <c:pt idx="41">
                  <c:v>43719</c:v>
                </c:pt>
                <c:pt idx="42">
                  <c:v>43720</c:v>
                </c:pt>
                <c:pt idx="43">
                  <c:v>43721</c:v>
                </c:pt>
                <c:pt idx="44">
                  <c:v>43722</c:v>
                </c:pt>
                <c:pt idx="45">
                  <c:v>43723</c:v>
                </c:pt>
                <c:pt idx="46">
                  <c:v>43724</c:v>
                </c:pt>
                <c:pt idx="47">
                  <c:v>43725</c:v>
                </c:pt>
                <c:pt idx="48">
                  <c:v>43726</c:v>
                </c:pt>
                <c:pt idx="49">
                  <c:v>43727</c:v>
                </c:pt>
                <c:pt idx="50">
                  <c:v>43728</c:v>
                </c:pt>
                <c:pt idx="51">
                  <c:v>43729</c:v>
                </c:pt>
                <c:pt idx="52">
                  <c:v>43730</c:v>
                </c:pt>
                <c:pt idx="53">
                  <c:v>43731</c:v>
                </c:pt>
                <c:pt idx="54">
                  <c:v>43732</c:v>
                </c:pt>
                <c:pt idx="55">
                  <c:v>43733</c:v>
                </c:pt>
                <c:pt idx="56">
                  <c:v>43734</c:v>
                </c:pt>
                <c:pt idx="57">
                  <c:v>43735</c:v>
                </c:pt>
                <c:pt idx="58">
                  <c:v>43736</c:v>
                </c:pt>
                <c:pt idx="59">
                  <c:v>43737</c:v>
                </c:pt>
                <c:pt idx="60">
                  <c:v>43738</c:v>
                </c:pt>
                <c:pt idx="61">
                  <c:v>43739</c:v>
                </c:pt>
                <c:pt idx="62">
                  <c:v>43740</c:v>
                </c:pt>
                <c:pt idx="63">
                  <c:v>43741</c:v>
                </c:pt>
                <c:pt idx="64">
                  <c:v>43742</c:v>
                </c:pt>
                <c:pt idx="65">
                  <c:v>43743</c:v>
                </c:pt>
                <c:pt idx="66">
                  <c:v>43744</c:v>
                </c:pt>
                <c:pt idx="67">
                  <c:v>43745</c:v>
                </c:pt>
                <c:pt idx="68">
                  <c:v>43746</c:v>
                </c:pt>
                <c:pt idx="69">
                  <c:v>43747</c:v>
                </c:pt>
                <c:pt idx="70">
                  <c:v>43748</c:v>
                </c:pt>
                <c:pt idx="71">
                  <c:v>43749</c:v>
                </c:pt>
                <c:pt idx="72">
                  <c:v>43750</c:v>
                </c:pt>
                <c:pt idx="73">
                  <c:v>43751</c:v>
                </c:pt>
                <c:pt idx="74">
                  <c:v>43752</c:v>
                </c:pt>
                <c:pt idx="75">
                  <c:v>43753</c:v>
                </c:pt>
                <c:pt idx="76">
                  <c:v>43754</c:v>
                </c:pt>
                <c:pt idx="77">
                  <c:v>43755</c:v>
                </c:pt>
                <c:pt idx="78">
                  <c:v>43756</c:v>
                </c:pt>
                <c:pt idx="79">
                  <c:v>43757</c:v>
                </c:pt>
                <c:pt idx="80">
                  <c:v>43758</c:v>
                </c:pt>
                <c:pt idx="81">
                  <c:v>43759</c:v>
                </c:pt>
                <c:pt idx="82">
                  <c:v>43760</c:v>
                </c:pt>
                <c:pt idx="83">
                  <c:v>43761</c:v>
                </c:pt>
                <c:pt idx="84">
                  <c:v>43762</c:v>
                </c:pt>
                <c:pt idx="85">
                  <c:v>43763</c:v>
                </c:pt>
                <c:pt idx="86">
                  <c:v>43764</c:v>
                </c:pt>
                <c:pt idx="87">
                  <c:v>43765</c:v>
                </c:pt>
                <c:pt idx="88">
                  <c:v>43766</c:v>
                </c:pt>
                <c:pt idx="89">
                  <c:v>43767</c:v>
                </c:pt>
                <c:pt idx="90">
                  <c:v>43768</c:v>
                </c:pt>
                <c:pt idx="91">
                  <c:v>43769</c:v>
                </c:pt>
                <c:pt idx="92">
                  <c:v>43770</c:v>
                </c:pt>
                <c:pt idx="93">
                  <c:v>43771</c:v>
                </c:pt>
                <c:pt idx="94">
                  <c:v>43772</c:v>
                </c:pt>
                <c:pt idx="95">
                  <c:v>43773</c:v>
                </c:pt>
                <c:pt idx="96">
                  <c:v>43774</c:v>
                </c:pt>
                <c:pt idx="97">
                  <c:v>43775</c:v>
                </c:pt>
                <c:pt idx="98">
                  <c:v>43776</c:v>
                </c:pt>
                <c:pt idx="99">
                  <c:v>43777</c:v>
                </c:pt>
                <c:pt idx="100">
                  <c:v>43778</c:v>
                </c:pt>
                <c:pt idx="101">
                  <c:v>43779</c:v>
                </c:pt>
                <c:pt idx="102">
                  <c:v>43780</c:v>
                </c:pt>
                <c:pt idx="103">
                  <c:v>43781</c:v>
                </c:pt>
                <c:pt idx="104">
                  <c:v>43782</c:v>
                </c:pt>
                <c:pt idx="105">
                  <c:v>43783</c:v>
                </c:pt>
                <c:pt idx="106">
                  <c:v>43784</c:v>
                </c:pt>
                <c:pt idx="107">
                  <c:v>43785</c:v>
                </c:pt>
                <c:pt idx="108">
                  <c:v>43786</c:v>
                </c:pt>
                <c:pt idx="109">
                  <c:v>43787</c:v>
                </c:pt>
                <c:pt idx="110">
                  <c:v>43788</c:v>
                </c:pt>
                <c:pt idx="111">
                  <c:v>43789</c:v>
                </c:pt>
                <c:pt idx="112">
                  <c:v>43790</c:v>
                </c:pt>
                <c:pt idx="113">
                  <c:v>43791</c:v>
                </c:pt>
                <c:pt idx="114">
                  <c:v>43792</c:v>
                </c:pt>
                <c:pt idx="115">
                  <c:v>43793</c:v>
                </c:pt>
                <c:pt idx="116">
                  <c:v>43794</c:v>
                </c:pt>
                <c:pt idx="117">
                  <c:v>43795</c:v>
                </c:pt>
                <c:pt idx="118">
                  <c:v>43796</c:v>
                </c:pt>
                <c:pt idx="119">
                  <c:v>43797</c:v>
                </c:pt>
                <c:pt idx="120">
                  <c:v>43798</c:v>
                </c:pt>
                <c:pt idx="121">
                  <c:v>43799</c:v>
                </c:pt>
                <c:pt idx="122">
                  <c:v>43800</c:v>
                </c:pt>
                <c:pt idx="123">
                  <c:v>43801</c:v>
                </c:pt>
                <c:pt idx="124">
                  <c:v>43802</c:v>
                </c:pt>
                <c:pt idx="125">
                  <c:v>43803</c:v>
                </c:pt>
                <c:pt idx="126">
                  <c:v>43804</c:v>
                </c:pt>
                <c:pt idx="127">
                  <c:v>43805</c:v>
                </c:pt>
                <c:pt idx="128">
                  <c:v>43806</c:v>
                </c:pt>
                <c:pt idx="129">
                  <c:v>43807</c:v>
                </c:pt>
                <c:pt idx="130">
                  <c:v>43808</c:v>
                </c:pt>
                <c:pt idx="131">
                  <c:v>43809</c:v>
                </c:pt>
                <c:pt idx="132">
                  <c:v>43810</c:v>
                </c:pt>
                <c:pt idx="133">
                  <c:v>43811</c:v>
                </c:pt>
                <c:pt idx="134">
                  <c:v>43812</c:v>
                </c:pt>
                <c:pt idx="135">
                  <c:v>43813</c:v>
                </c:pt>
                <c:pt idx="136">
                  <c:v>43814</c:v>
                </c:pt>
                <c:pt idx="137">
                  <c:v>43815</c:v>
                </c:pt>
                <c:pt idx="138">
                  <c:v>43816</c:v>
                </c:pt>
                <c:pt idx="139">
                  <c:v>43817</c:v>
                </c:pt>
                <c:pt idx="140">
                  <c:v>43818</c:v>
                </c:pt>
                <c:pt idx="141">
                  <c:v>43819</c:v>
                </c:pt>
                <c:pt idx="142">
                  <c:v>43820</c:v>
                </c:pt>
                <c:pt idx="143">
                  <c:v>43821</c:v>
                </c:pt>
                <c:pt idx="144">
                  <c:v>43822</c:v>
                </c:pt>
                <c:pt idx="145">
                  <c:v>43823</c:v>
                </c:pt>
                <c:pt idx="146">
                  <c:v>43824</c:v>
                </c:pt>
                <c:pt idx="147">
                  <c:v>43825</c:v>
                </c:pt>
                <c:pt idx="148">
                  <c:v>43826</c:v>
                </c:pt>
                <c:pt idx="149">
                  <c:v>43827</c:v>
                </c:pt>
                <c:pt idx="150">
                  <c:v>43828</c:v>
                </c:pt>
                <c:pt idx="151">
                  <c:v>43829</c:v>
                </c:pt>
                <c:pt idx="152">
                  <c:v>43830</c:v>
                </c:pt>
                <c:pt idx="153">
                  <c:v>43831</c:v>
                </c:pt>
                <c:pt idx="154">
                  <c:v>43832</c:v>
                </c:pt>
                <c:pt idx="155">
                  <c:v>43833</c:v>
                </c:pt>
                <c:pt idx="156">
                  <c:v>43834</c:v>
                </c:pt>
                <c:pt idx="157">
                  <c:v>43835</c:v>
                </c:pt>
                <c:pt idx="158">
                  <c:v>43836</c:v>
                </c:pt>
                <c:pt idx="159">
                  <c:v>43837</c:v>
                </c:pt>
                <c:pt idx="160">
                  <c:v>43838</c:v>
                </c:pt>
                <c:pt idx="161">
                  <c:v>43839</c:v>
                </c:pt>
                <c:pt idx="162">
                  <c:v>43840</c:v>
                </c:pt>
                <c:pt idx="163">
                  <c:v>43841</c:v>
                </c:pt>
                <c:pt idx="164">
                  <c:v>43842</c:v>
                </c:pt>
                <c:pt idx="165">
                  <c:v>43843</c:v>
                </c:pt>
                <c:pt idx="166">
                  <c:v>43844</c:v>
                </c:pt>
                <c:pt idx="167">
                  <c:v>43845</c:v>
                </c:pt>
                <c:pt idx="168">
                  <c:v>43846</c:v>
                </c:pt>
                <c:pt idx="169">
                  <c:v>43847</c:v>
                </c:pt>
                <c:pt idx="170">
                  <c:v>43848</c:v>
                </c:pt>
                <c:pt idx="171">
                  <c:v>43849</c:v>
                </c:pt>
                <c:pt idx="172">
                  <c:v>43850</c:v>
                </c:pt>
                <c:pt idx="173">
                  <c:v>43851</c:v>
                </c:pt>
                <c:pt idx="174">
                  <c:v>43852</c:v>
                </c:pt>
                <c:pt idx="175">
                  <c:v>43853</c:v>
                </c:pt>
                <c:pt idx="176">
                  <c:v>43854</c:v>
                </c:pt>
                <c:pt idx="177">
                  <c:v>43855</c:v>
                </c:pt>
                <c:pt idx="178">
                  <c:v>43856</c:v>
                </c:pt>
                <c:pt idx="179">
                  <c:v>43857</c:v>
                </c:pt>
                <c:pt idx="180">
                  <c:v>43858</c:v>
                </c:pt>
                <c:pt idx="181">
                  <c:v>43859</c:v>
                </c:pt>
                <c:pt idx="182">
                  <c:v>43860</c:v>
                </c:pt>
                <c:pt idx="183">
                  <c:v>43861</c:v>
                </c:pt>
                <c:pt idx="184">
                  <c:v>43862</c:v>
                </c:pt>
                <c:pt idx="185">
                  <c:v>43863</c:v>
                </c:pt>
                <c:pt idx="186">
                  <c:v>43864</c:v>
                </c:pt>
                <c:pt idx="187">
                  <c:v>43865</c:v>
                </c:pt>
                <c:pt idx="188">
                  <c:v>43866</c:v>
                </c:pt>
                <c:pt idx="189">
                  <c:v>43867</c:v>
                </c:pt>
                <c:pt idx="190">
                  <c:v>43868</c:v>
                </c:pt>
                <c:pt idx="191">
                  <c:v>43869</c:v>
                </c:pt>
                <c:pt idx="192">
                  <c:v>43870</c:v>
                </c:pt>
                <c:pt idx="193">
                  <c:v>43871</c:v>
                </c:pt>
                <c:pt idx="194">
                  <c:v>43872</c:v>
                </c:pt>
                <c:pt idx="195">
                  <c:v>43873</c:v>
                </c:pt>
                <c:pt idx="196">
                  <c:v>43874</c:v>
                </c:pt>
                <c:pt idx="197">
                  <c:v>43875</c:v>
                </c:pt>
                <c:pt idx="198">
                  <c:v>43876</c:v>
                </c:pt>
                <c:pt idx="199">
                  <c:v>43877</c:v>
                </c:pt>
                <c:pt idx="200">
                  <c:v>43878</c:v>
                </c:pt>
                <c:pt idx="201">
                  <c:v>43879</c:v>
                </c:pt>
                <c:pt idx="202">
                  <c:v>43880</c:v>
                </c:pt>
                <c:pt idx="203">
                  <c:v>43881</c:v>
                </c:pt>
                <c:pt idx="204">
                  <c:v>43882</c:v>
                </c:pt>
                <c:pt idx="205">
                  <c:v>43883</c:v>
                </c:pt>
                <c:pt idx="206">
                  <c:v>43884</c:v>
                </c:pt>
                <c:pt idx="207">
                  <c:v>43885</c:v>
                </c:pt>
                <c:pt idx="208">
                  <c:v>43886</c:v>
                </c:pt>
                <c:pt idx="209">
                  <c:v>43887</c:v>
                </c:pt>
                <c:pt idx="210">
                  <c:v>43888</c:v>
                </c:pt>
                <c:pt idx="211">
                  <c:v>43889</c:v>
                </c:pt>
                <c:pt idx="212">
                  <c:v>43890</c:v>
                </c:pt>
                <c:pt idx="213">
                  <c:v>43891</c:v>
                </c:pt>
                <c:pt idx="214">
                  <c:v>43892</c:v>
                </c:pt>
                <c:pt idx="215">
                  <c:v>43893</c:v>
                </c:pt>
                <c:pt idx="216">
                  <c:v>43894</c:v>
                </c:pt>
                <c:pt idx="217">
                  <c:v>43895</c:v>
                </c:pt>
                <c:pt idx="218">
                  <c:v>43896</c:v>
                </c:pt>
                <c:pt idx="219">
                  <c:v>43897</c:v>
                </c:pt>
                <c:pt idx="220">
                  <c:v>43898</c:v>
                </c:pt>
                <c:pt idx="221">
                  <c:v>43899</c:v>
                </c:pt>
                <c:pt idx="222">
                  <c:v>43900</c:v>
                </c:pt>
                <c:pt idx="223">
                  <c:v>43901</c:v>
                </c:pt>
                <c:pt idx="224">
                  <c:v>43902</c:v>
                </c:pt>
                <c:pt idx="225">
                  <c:v>43903</c:v>
                </c:pt>
                <c:pt idx="226">
                  <c:v>43904</c:v>
                </c:pt>
                <c:pt idx="227">
                  <c:v>43905</c:v>
                </c:pt>
                <c:pt idx="228">
                  <c:v>43906</c:v>
                </c:pt>
                <c:pt idx="229">
                  <c:v>43907</c:v>
                </c:pt>
                <c:pt idx="230">
                  <c:v>43908</c:v>
                </c:pt>
                <c:pt idx="231">
                  <c:v>43909</c:v>
                </c:pt>
                <c:pt idx="232">
                  <c:v>43910</c:v>
                </c:pt>
                <c:pt idx="233">
                  <c:v>43911</c:v>
                </c:pt>
                <c:pt idx="234">
                  <c:v>43912</c:v>
                </c:pt>
                <c:pt idx="235">
                  <c:v>43913</c:v>
                </c:pt>
                <c:pt idx="236">
                  <c:v>43914</c:v>
                </c:pt>
                <c:pt idx="237">
                  <c:v>43915</c:v>
                </c:pt>
                <c:pt idx="238">
                  <c:v>43916</c:v>
                </c:pt>
                <c:pt idx="239">
                  <c:v>43917</c:v>
                </c:pt>
                <c:pt idx="240">
                  <c:v>43918</c:v>
                </c:pt>
                <c:pt idx="241">
                  <c:v>43919</c:v>
                </c:pt>
                <c:pt idx="242">
                  <c:v>43920</c:v>
                </c:pt>
                <c:pt idx="243">
                  <c:v>43921</c:v>
                </c:pt>
                <c:pt idx="244">
                  <c:v>43922</c:v>
                </c:pt>
                <c:pt idx="245">
                  <c:v>43923</c:v>
                </c:pt>
                <c:pt idx="246">
                  <c:v>43924</c:v>
                </c:pt>
                <c:pt idx="247">
                  <c:v>43925</c:v>
                </c:pt>
                <c:pt idx="248">
                  <c:v>43926</c:v>
                </c:pt>
                <c:pt idx="249">
                  <c:v>43927</c:v>
                </c:pt>
                <c:pt idx="250">
                  <c:v>43928</c:v>
                </c:pt>
                <c:pt idx="251">
                  <c:v>43929</c:v>
                </c:pt>
                <c:pt idx="252">
                  <c:v>43930</c:v>
                </c:pt>
                <c:pt idx="253">
                  <c:v>43931</c:v>
                </c:pt>
                <c:pt idx="254">
                  <c:v>43932</c:v>
                </c:pt>
                <c:pt idx="255">
                  <c:v>43933</c:v>
                </c:pt>
                <c:pt idx="256">
                  <c:v>43934</c:v>
                </c:pt>
                <c:pt idx="257">
                  <c:v>43935</c:v>
                </c:pt>
                <c:pt idx="258">
                  <c:v>43936</c:v>
                </c:pt>
                <c:pt idx="259">
                  <c:v>43937</c:v>
                </c:pt>
                <c:pt idx="260">
                  <c:v>43938</c:v>
                </c:pt>
                <c:pt idx="261">
                  <c:v>43939</c:v>
                </c:pt>
                <c:pt idx="262">
                  <c:v>43940</c:v>
                </c:pt>
                <c:pt idx="263">
                  <c:v>43941</c:v>
                </c:pt>
                <c:pt idx="264">
                  <c:v>43942</c:v>
                </c:pt>
                <c:pt idx="265">
                  <c:v>43943</c:v>
                </c:pt>
                <c:pt idx="266">
                  <c:v>43944</c:v>
                </c:pt>
                <c:pt idx="267">
                  <c:v>43945</c:v>
                </c:pt>
                <c:pt idx="268">
                  <c:v>43946</c:v>
                </c:pt>
                <c:pt idx="269">
                  <c:v>43947</c:v>
                </c:pt>
                <c:pt idx="270">
                  <c:v>43948</c:v>
                </c:pt>
                <c:pt idx="271">
                  <c:v>43949</c:v>
                </c:pt>
                <c:pt idx="272">
                  <c:v>43950</c:v>
                </c:pt>
                <c:pt idx="273">
                  <c:v>43951</c:v>
                </c:pt>
                <c:pt idx="274">
                  <c:v>43952</c:v>
                </c:pt>
                <c:pt idx="275">
                  <c:v>43953</c:v>
                </c:pt>
                <c:pt idx="276">
                  <c:v>43954</c:v>
                </c:pt>
                <c:pt idx="277">
                  <c:v>43955</c:v>
                </c:pt>
                <c:pt idx="278">
                  <c:v>43956</c:v>
                </c:pt>
                <c:pt idx="279">
                  <c:v>43957</c:v>
                </c:pt>
                <c:pt idx="280">
                  <c:v>43958</c:v>
                </c:pt>
                <c:pt idx="281">
                  <c:v>43959</c:v>
                </c:pt>
                <c:pt idx="282">
                  <c:v>43960</c:v>
                </c:pt>
                <c:pt idx="283">
                  <c:v>43961</c:v>
                </c:pt>
                <c:pt idx="284">
                  <c:v>43962</c:v>
                </c:pt>
                <c:pt idx="285">
                  <c:v>43963</c:v>
                </c:pt>
                <c:pt idx="286">
                  <c:v>43964</c:v>
                </c:pt>
                <c:pt idx="287">
                  <c:v>43965</c:v>
                </c:pt>
                <c:pt idx="288">
                  <c:v>43966</c:v>
                </c:pt>
                <c:pt idx="289">
                  <c:v>43967</c:v>
                </c:pt>
                <c:pt idx="290">
                  <c:v>43968</c:v>
                </c:pt>
                <c:pt idx="291">
                  <c:v>43969</c:v>
                </c:pt>
                <c:pt idx="292">
                  <c:v>43970</c:v>
                </c:pt>
                <c:pt idx="293">
                  <c:v>43971</c:v>
                </c:pt>
                <c:pt idx="294">
                  <c:v>43972</c:v>
                </c:pt>
                <c:pt idx="295">
                  <c:v>43973</c:v>
                </c:pt>
                <c:pt idx="296">
                  <c:v>43974</c:v>
                </c:pt>
                <c:pt idx="297">
                  <c:v>43975</c:v>
                </c:pt>
                <c:pt idx="298">
                  <c:v>43976</c:v>
                </c:pt>
                <c:pt idx="299">
                  <c:v>43977</c:v>
                </c:pt>
                <c:pt idx="300">
                  <c:v>43978</c:v>
                </c:pt>
                <c:pt idx="301">
                  <c:v>43979</c:v>
                </c:pt>
                <c:pt idx="302">
                  <c:v>43980</c:v>
                </c:pt>
                <c:pt idx="303">
                  <c:v>43981</c:v>
                </c:pt>
                <c:pt idx="304">
                  <c:v>43982</c:v>
                </c:pt>
                <c:pt idx="305">
                  <c:v>43983</c:v>
                </c:pt>
                <c:pt idx="306">
                  <c:v>43984</c:v>
                </c:pt>
                <c:pt idx="307">
                  <c:v>43985</c:v>
                </c:pt>
                <c:pt idx="308">
                  <c:v>43986</c:v>
                </c:pt>
                <c:pt idx="309">
                  <c:v>43987</c:v>
                </c:pt>
                <c:pt idx="310">
                  <c:v>43988</c:v>
                </c:pt>
                <c:pt idx="311">
                  <c:v>43989</c:v>
                </c:pt>
                <c:pt idx="312">
                  <c:v>43990</c:v>
                </c:pt>
                <c:pt idx="313">
                  <c:v>43991</c:v>
                </c:pt>
                <c:pt idx="314">
                  <c:v>43992</c:v>
                </c:pt>
                <c:pt idx="315">
                  <c:v>43993</c:v>
                </c:pt>
                <c:pt idx="316">
                  <c:v>43994</c:v>
                </c:pt>
                <c:pt idx="317">
                  <c:v>43995</c:v>
                </c:pt>
                <c:pt idx="318">
                  <c:v>43996</c:v>
                </c:pt>
                <c:pt idx="319">
                  <c:v>43997</c:v>
                </c:pt>
                <c:pt idx="320">
                  <c:v>43998</c:v>
                </c:pt>
                <c:pt idx="321">
                  <c:v>43999</c:v>
                </c:pt>
                <c:pt idx="322">
                  <c:v>44000</c:v>
                </c:pt>
                <c:pt idx="323">
                  <c:v>44001</c:v>
                </c:pt>
                <c:pt idx="324">
                  <c:v>44002</c:v>
                </c:pt>
                <c:pt idx="325">
                  <c:v>44003</c:v>
                </c:pt>
                <c:pt idx="326">
                  <c:v>44004</c:v>
                </c:pt>
                <c:pt idx="327">
                  <c:v>44005</c:v>
                </c:pt>
                <c:pt idx="328">
                  <c:v>44006</c:v>
                </c:pt>
                <c:pt idx="329">
                  <c:v>44007</c:v>
                </c:pt>
                <c:pt idx="330">
                  <c:v>44008</c:v>
                </c:pt>
                <c:pt idx="331">
                  <c:v>44009</c:v>
                </c:pt>
                <c:pt idx="332">
                  <c:v>44010</c:v>
                </c:pt>
                <c:pt idx="333">
                  <c:v>44011</c:v>
                </c:pt>
                <c:pt idx="334">
                  <c:v>44012</c:v>
                </c:pt>
                <c:pt idx="335">
                  <c:v>44013</c:v>
                </c:pt>
                <c:pt idx="336">
                  <c:v>44014</c:v>
                </c:pt>
                <c:pt idx="337">
                  <c:v>44015</c:v>
                </c:pt>
                <c:pt idx="338">
                  <c:v>44016</c:v>
                </c:pt>
                <c:pt idx="339">
                  <c:v>44017</c:v>
                </c:pt>
                <c:pt idx="340">
                  <c:v>44018</c:v>
                </c:pt>
                <c:pt idx="341">
                  <c:v>44019</c:v>
                </c:pt>
                <c:pt idx="342">
                  <c:v>44020</c:v>
                </c:pt>
                <c:pt idx="343">
                  <c:v>44021</c:v>
                </c:pt>
                <c:pt idx="344">
                  <c:v>44022</c:v>
                </c:pt>
                <c:pt idx="345">
                  <c:v>44023</c:v>
                </c:pt>
                <c:pt idx="346">
                  <c:v>44024</c:v>
                </c:pt>
                <c:pt idx="347">
                  <c:v>44025</c:v>
                </c:pt>
                <c:pt idx="348">
                  <c:v>44026</c:v>
                </c:pt>
                <c:pt idx="349">
                  <c:v>44027</c:v>
                </c:pt>
                <c:pt idx="350">
                  <c:v>44028</c:v>
                </c:pt>
                <c:pt idx="351">
                  <c:v>44029</c:v>
                </c:pt>
                <c:pt idx="352">
                  <c:v>44030</c:v>
                </c:pt>
                <c:pt idx="353">
                  <c:v>44031</c:v>
                </c:pt>
                <c:pt idx="354">
                  <c:v>44032</c:v>
                </c:pt>
                <c:pt idx="355">
                  <c:v>44033</c:v>
                </c:pt>
                <c:pt idx="356">
                  <c:v>44034</c:v>
                </c:pt>
                <c:pt idx="357">
                  <c:v>44035</c:v>
                </c:pt>
                <c:pt idx="358">
                  <c:v>44036</c:v>
                </c:pt>
                <c:pt idx="359">
                  <c:v>44037</c:v>
                </c:pt>
                <c:pt idx="360">
                  <c:v>44038</c:v>
                </c:pt>
                <c:pt idx="361">
                  <c:v>44039</c:v>
                </c:pt>
                <c:pt idx="362">
                  <c:v>44040</c:v>
                </c:pt>
                <c:pt idx="363">
                  <c:v>44041</c:v>
                </c:pt>
                <c:pt idx="364">
                  <c:v>44042</c:v>
                </c:pt>
                <c:pt idx="365">
                  <c:v>44043</c:v>
                </c:pt>
                <c:pt idx="366">
                  <c:v>44044</c:v>
                </c:pt>
                <c:pt idx="367">
                  <c:v>44045</c:v>
                </c:pt>
                <c:pt idx="368">
                  <c:v>44046</c:v>
                </c:pt>
                <c:pt idx="369">
                  <c:v>44047</c:v>
                </c:pt>
                <c:pt idx="370">
                  <c:v>44048</c:v>
                </c:pt>
                <c:pt idx="371">
                  <c:v>44049</c:v>
                </c:pt>
                <c:pt idx="372">
                  <c:v>44050</c:v>
                </c:pt>
                <c:pt idx="373">
                  <c:v>44051</c:v>
                </c:pt>
                <c:pt idx="374">
                  <c:v>44052</c:v>
                </c:pt>
                <c:pt idx="375">
                  <c:v>44053</c:v>
                </c:pt>
                <c:pt idx="376">
                  <c:v>44054</c:v>
                </c:pt>
                <c:pt idx="377">
                  <c:v>44055</c:v>
                </c:pt>
                <c:pt idx="378">
                  <c:v>44056</c:v>
                </c:pt>
                <c:pt idx="379">
                  <c:v>44057</c:v>
                </c:pt>
                <c:pt idx="380">
                  <c:v>44058</c:v>
                </c:pt>
                <c:pt idx="381">
                  <c:v>44059</c:v>
                </c:pt>
                <c:pt idx="382">
                  <c:v>44060</c:v>
                </c:pt>
                <c:pt idx="383">
                  <c:v>44061</c:v>
                </c:pt>
                <c:pt idx="384">
                  <c:v>44062</c:v>
                </c:pt>
                <c:pt idx="385">
                  <c:v>44063</c:v>
                </c:pt>
                <c:pt idx="386">
                  <c:v>44064</c:v>
                </c:pt>
                <c:pt idx="387">
                  <c:v>44065</c:v>
                </c:pt>
                <c:pt idx="388">
                  <c:v>44066</c:v>
                </c:pt>
                <c:pt idx="389">
                  <c:v>44067</c:v>
                </c:pt>
                <c:pt idx="390">
                  <c:v>44068</c:v>
                </c:pt>
                <c:pt idx="391">
                  <c:v>44069</c:v>
                </c:pt>
                <c:pt idx="392">
                  <c:v>44070</c:v>
                </c:pt>
                <c:pt idx="393">
                  <c:v>44071</c:v>
                </c:pt>
                <c:pt idx="394">
                  <c:v>44072</c:v>
                </c:pt>
                <c:pt idx="395">
                  <c:v>44073</c:v>
                </c:pt>
                <c:pt idx="396">
                  <c:v>44074</c:v>
                </c:pt>
                <c:pt idx="397">
                  <c:v>44075</c:v>
                </c:pt>
              </c:numCache>
            </c:numRef>
          </c:xVal>
          <c:yVal>
            <c:numRef>
              <c:f>OROLEVEL5!$F$2:$F$399</c:f>
            </c:numRef>
          </c:yVal>
          <c:smooth val="1"/>
          <c:extLst>
            <c:ext xmlns:c16="http://schemas.microsoft.com/office/drawing/2014/chart" uri="{C3380CC4-5D6E-409C-BE32-E72D297353CC}">
              <c16:uniqueId val="{00000000-0213-481A-87E7-A658863310C3}"/>
            </c:ext>
          </c:extLst>
        </c:ser>
        <c:ser>
          <c:idx val="1"/>
          <c:order val="1"/>
          <c:tx>
            <c:strRef>
              <c:f>OROLEVEL5extended!$H$1</c:f>
              <c:strCache>
                <c:ptCount val="1"/>
                <c:pt idx="0">
                  <c:v>VALUE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OROLEVEL5extended!$G$2:$G$367</c:f>
              <c:numCache>
                <c:formatCode>m/d/yyyy</c:formatCode>
                <c:ptCount val="366"/>
                <c:pt idx="0">
                  <c:v>43312</c:v>
                </c:pt>
                <c:pt idx="1">
                  <c:v>43313</c:v>
                </c:pt>
                <c:pt idx="2">
                  <c:v>43314</c:v>
                </c:pt>
                <c:pt idx="3">
                  <c:v>43315</c:v>
                </c:pt>
                <c:pt idx="4">
                  <c:v>43316</c:v>
                </c:pt>
                <c:pt idx="5">
                  <c:v>43317</c:v>
                </c:pt>
                <c:pt idx="6">
                  <c:v>43318</c:v>
                </c:pt>
                <c:pt idx="7">
                  <c:v>43319</c:v>
                </c:pt>
                <c:pt idx="8">
                  <c:v>43320</c:v>
                </c:pt>
                <c:pt idx="9">
                  <c:v>43321</c:v>
                </c:pt>
                <c:pt idx="10">
                  <c:v>43322</c:v>
                </c:pt>
                <c:pt idx="11">
                  <c:v>43323</c:v>
                </c:pt>
                <c:pt idx="12">
                  <c:v>43324</c:v>
                </c:pt>
                <c:pt idx="13">
                  <c:v>43325</c:v>
                </c:pt>
                <c:pt idx="14">
                  <c:v>43326</c:v>
                </c:pt>
                <c:pt idx="15">
                  <c:v>43327</c:v>
                </c:pt>
                <c:pt idx="16">
                  <c:v>43328</c:v>
                </c:pt>
                <c:pt idx="17">
                  <c:v>43329</c:v>
                </c:pt>
                <c:pt idx="18">
                  <c:v>43330</c:v>
                </c:pt>
                <c:pt idx="19">
                  <c:v>43331</c:v>
                </c:pt>
                <c:pt idx="20">
                  <c:v>43332</c:v>
                </c:pt>
                <c:pt idx="21">
                  <c:v>43333</c:v>
                </c:pt>
                <c:pt idx="22">
                  <c:v>43334</c:v>
                </c:pt>
                <c:pt idx="23">
                  <c:v>43335</c:v>
                </c:pt>
                <c:pt idx="24">
                  <c:v>43336</c:v>
                </c:pt>
                <c:pt idx="25">
                  <c:v>43337</c:v>
                </c:pt>
                <c:pt idx="26">
                  <c:v>43338</c:v>
                </c:pt>
                <c:pt idx="27">
                  <c:v>43339</c:v>
                </c:pt>
                <c:pt idx="28">
                  <c:v>43340</c:v>
                </c:pt>
                <c:pt idx="29">
                  <c:v>43341</c:v>
                </c:pt>
                <c:pt idx="30">
                  <c:v>43342</c:v>
                </c:pt>
                <c:pt idx="31">
                  <c:v>43343</c:v>
                </c:pt>
                <c:pt idx="32">
                  <c:v>43344</c:v>
                </c:pt>
                <c:pt idx="33">
                  <c:v>43345</c:v>
                </c:pt>
                <c:pt idx="34">
                  <c:v>43346</c:v>
                </c:pt>
                <c:pt idx="35">
                  <c:v>43347</c:v>
                </c:pt>
                <c:pt idx="36">
                  <c:v>43348</c:v>
                </c:pt>
                <c:pt idx="37">
                  <c:v>43349</c:v>
                </c:pt>
                <c:pt idx="38">
                  <c:v>43350</c:v>
                </c:pt>
                <c:pt idx="39">
                  <c:v>43351</c:v>
                </c:pt>
                <c:pt idx="40">
                  <c:v>43352</c:v>
                </c:pt>
                <c:pt idx="41">
                  <c:v>43353</c:v>
                </c:pt>
                <c:pt idx="42">
                  <c:v>43354</c:v>
                </c:pt>
                <c:pt idx="43">
                  <c:v>43355</c:v>
                </c:pt>
                <c:pt idx="44">
                  <c:v>43356</c:v>
                </c:pt>
                <c:pt idx="45">
                  <c:v>43357</c:v>
                </c:pt>
                <c:pt idx="46">
                  <c:v>43358</c:v>
                </c:pt>
                <c:pt idx="47">
                  <c:v>43359</c:v>
                </c:pt>
                <c:pt idx="48">
                  <c:v>43360</c:v>
                </c:pt>
                <c:pt idx="49">
                  <c:v>43361</c:v>
                </c:pt>
                <c:pt idx="50">
                  <c:v>43362</c:v>
                </c:pt>
                <c:pt idx="51">
                  <c:v>43363</c:v>
                </c:pt>
                <c:pt idx="52">
                  <c:v>43364</c:v>
                </c:pt>
                <c:pt idx="53">
                  <c:v>43365</c:v>
                </c:pt>
                <c:pt idx="54">
                  <c:v>43366</c:v>
                </c:pt>
                <c:pt idx="55">
                  <c:v>43367</c:v>
                </c:pt>
                <c:pt idx="56">
                  <c:v>43368</c:v>
                </c:pt>
                <c:pt idx="57">
                  <c:v>43369</c:v>
                </c:pt>
                <c:pt idx="58">
                  <c:v>43370</c:v>
                </c:pt>
                <c:pt idx="59">
                  <c:v>43371</c:v>
                </c:pt>
                <c:pt idx="60">
                  <c:v>43372</c:v>
                </c:pt>
                <c:pt idx="61">
                  <c:v>43373</c:v>
                </c:pt>
                <c:pt idx="62">
                  <c:v>43374</c:v>
                </c:pt>
                <c:pt idx="63">
                  <c:v>43375</c:v>
                </c:pt>
                <c:pt idx="64">
                  <c:v>43376</c:v>
                </c:pt>
                <c:pt idx="65">
                  <c:v>43377</c:v>
                </c:pt>
                <c:pt idx="66">
                  <c:v>43378</c:v>
                </c:pt>
                <c:pt idx="67">
                  <c:v>43379</c:v>
                </c:pt>
                <c:pt idx="68">
                  <c:v>43380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43386</c:v>
                </c:pt>
                <c:pt idx="75">
                  <c:v>43387</c:v>
                </c:pt>
                <c:pt idx="76">
                  <c:v>43388</c:v>
                </c:pt>
                <c:pt idx="77">
                  <c:v>43389</c:v>
                </c:pt>
                <c:pt idx="78">
                  <c:v>43390</c:v>
                </c:pt>
                <c:pt idx="79">
                  <c:v>43391</c:v>
                </c:pt>
                <c:pt idx="80">
                  <c:v>43392</c:v>
                </c:pt>
                <c:pt idx="81">
                  <c:v>43393</c:v>
                </c:pt>
                <c:pt idx="82">
                  <c:v>43394</c:v>
                </c:pt>
                <c:pt idx="83">
                  <c:v>43395</c:v>
                </c:pt>
                <c:pt idx="84">
                  <c:v>43396</c:v>
                </c:pt>
                <c:pt idx="85">
                  <c:v>43397</c:v>
                </c:pt>
                <c:pt idx="86">
                  <c:v>43398</c:v>
                </c:pt>
                <c:pt idx="87">
                  <c:v>43399</c:v>
                </c:pt>
                <c:pt idx="88">
                  <c:v>43400</c:v>
                </c:pt>
                <c:pt idx="89">
                  <c:v>43401</c:v>
                </c:pt>
                <c:pt idx="90">
                  <c:v>43402</c:v>
                </c:pt>
                <c:pt idx="91">
                  <c:v>43403</c:v>
                </c:pt>
                <c:pt idx="92">
                  <c:v>43404</c:v>
                </c:pt>
                <c:pt idx="93">
                  <c:v>43405</c:v>
                </c:pt>
                <c:pt idx="94">
                  <c:v>43406</c:v>
                </c:pt>
                <c:pt idx="95">
                  <c:v>43407</c:v>
                </c:pt>
                <c:pt idx="96">
                  <c:v>43408</c:v>
                </c:pt>
                <c:pt idx="97">
                  <c:v>43409</c:v>
                </c:pt>
                <c:pt idx="98">
                  <c:v>43410</c:v>
                </c:pt>
                <c:pt idx="99">
                  <c:v>43411</c:v>
                </c:pt>
                <c:pt idx="100">
                  <c:v>43412</c:v>
                </c:pt>
                <c:pt idx="101">
                  <c:v>43413</c:v>
                </c:pt>
                <c:pt idx="102">
                  <c:v>43414</c:v>
                </c:pt>
                <c:pt idx="103">
                  <c:v>43415</c:v>
                </c:pt>
                <c:pt idx="104">
                  <c:v>43416</c:v>
                </c:pt>
                <c:pt idx="105">
                  <c:v>43417</c:v>
                </c:pt>
                <c:pt idx="106">
                  <c:v>43418</c:v>
                </c:pt>
                <c:pt idx="107">
                  <c:v>43419</c:v>
                </c:pt>
                <c:pt idx="108">
                  <c:v>43420</c:v>
                </c:pt>
                <c:pt idx="109">
                  <c:v>43421</c:v>
                </c:pt>
                <c:pt idx="110">
                  <c:v>43422</c:v>
                </c:pt>
                <c:pt idx="111">
                  <c:v>43423</c:v>
                </c:pt>
                <c:pt idx="112">
                  <c:v>43424</c:v>
                </c:pt>
                <c:pt idx="113">
                  <c:v>43425</c:v>
                </c:pt>
                <c:pt idx="114">
                  <c:v>43426</c:v>
                </c:pt>
                <c:pt idx="115">
                  <c:v>43427</c:v>
                </c:pt>
                <c:pt idx="116">
                  <c:v>43428</c:v>
                </c:pt>
                <c:pt idx="117">
                  <c:v>43429</c:v>
                </c:pt>
                <c:pt idx="118">
                  <c:v>43430</c:v>
                </c:pt>
                <c:pt idx="119">
                  <c:v>43431</c:v>
                </c:pt>
                <c:pt idx="120">
                  <c:v>43432</c:v>
                </c:pt>
                <c:pt idx="121">
                  <c:v>43433</c:v>
                </c:pt>
                <c:pt idx="122">
                  <c:v>43434</c:v>
                </c:pt>
                <c:pt idx="123">
                  <c:v>43435</c:v>
                </c:pt>
                <c:pt idx="124">
                  <c:v>43436</c:v>
                </c:pt>
                <c:pt idx="125">
                  <c:v>43437</c:v>
                </c:pt>
                <c:pt idx="126">
                  <c:v>43438</c:v>
                </c:pt>
                <c:pt idx="127">
                  <c:v>43439</c:v>
                </c:pt>
                <c:pt idx="128">
                  <c:v>43440</c:v>
                </c:pt>
                <c:pt idx="129">
                  <c:v>43441</c:v>
                </c:pt>
                <c:pt idx="130">
                  <c:v>43442</c:v>
                </c:pt>
                <c:pt idx="131">
                  <c:v>43443</c:v>
                </c:pt>
                <c:pt idx="132">
                  <c:v>43444</c:v>
                </c:pt>
                <c:pt idx="133">
                  <c:v>43445</c:v>
                </c:pt>
                <c:pt idx="134">
                  <c:v>43446</c:v>
                </c:pt>
                <c:pt idx="135">
                  <c:v>43447</c:v>
                </c:pt>
                <c:pt idx="136">
                  <c:v>43448</c:v>
                </c:pt>
                <c:pt idx="137">
                  <c:v>43449</c:v>
                </c:pt>
                <c:pt idx="138">
                  <c:v>43450</c:v>
                </c:pt>
                <c:pt idx="139">
                  <c:v>43451</c:v>
                </c:pt>
                <c:pt idx="140">
                  <c:v>43452</c:v>
                </c:pt>
                <c:pt idx="141">
                  <c:v>43453</c:v>
                </c:pt>
                <c:pt idx="142">
                  <c:v>43454</c:v>
                </c:pt>
                <c:pt idx="143">
                  <c:v>43455</c:v>
                </c:pt>
                <c:pt idx="144">
                  <c:v>43456</c:v>
                </c:pt>
                <c:pt idx="145">
                  <c:v>43457</c:v>
                </c:pt>
                <c:pt idx="146">
                  <c:v>43458</c:v>
                </c:pt>
                <c:pt idx="147">
                  <c:v>43459</c:v>
                </c:pt>
                <c:pt idx="148">
                  <c:v>43460</c:v>
                </c:pt>
                <c:pt idx="149">
                  <c:v>43461</c:v>
                </c:pt>
                <c:pt idx="150">
                  <c:v>43462</c:v>
                </c:pt>
                <c:pt idx="151">
                  <c:v>43463</c:v>
                </c:pt>
                <c:pt idx="152">
                  <c:v>43464</c:v>
                </c:pt>
                <c:pt idx="153">
                  <c:v>43465</c:v>
                </c:pt>
                <c:pt idx="154">
                  <c:v>43466</c:v>
                </c:pt>
                <c:pt idx="155">
                  <c:v>43467</c:v>
                </c:pt>
                <c:pt idx="156">
                  <c:v>43468</c:v>
                </c:pt>
                <c:pt idx="157">
                  <c:v>43469</c:v>
                </c:pt>
                <c:pt idx="158">
                  <c:v>43470</c:v>
                </c:pt>
                <c:pt idx="159">
                  <c:v>43471</c:v>
                </c:pt>
                <c:pt idx="160">
                  <c:v>43472</c:v>
                </c:pt>
                <c:pt idx="161">
                  <c:v>43473</c:v>
                </c:pt>
                <c:pt idx="162">
                  <c:v>43474</c:v>
                </c:pt>
                <c:pt idx="163">
                  <c:v>43475</c:v>
                </c:pt>
                <c:pt idx="164">
                  <c:v>43476</c:v>
                </c:pt>
                <c:pt idx="165">
                  <c:v>43477</c:v>
                </c:pt>
                <c:pt idx="166">
                  <c:v>43478</c:v>
                </c:pt>
                <c:pt idx="167">
                  <c:v>43479</c:v>
                </c:pt>
                <c:pt idx="168">
                  <c:v>43480</c:v>
                </c:pt>
                <c:pt idx="169">
                  <c:v>43481</c:v>
                </c:pt>
                <c:pt idx="170">
                  <c:v>43482</c:v>
                </c:pt>
                <c:pt idx="171">
                  <c:v>43483</c:v>
                </c:pt>
                <c:pt idx="172">
                  <c:v>43484</c:v>
                </c:pt>
                <c:pt idx="173">
                  <c:v>43485</c:v>
                </c:pt>
                <c:pt idx="174">
                  <c:v>43486</c:v>
                </c:pt>
                <c:pt idx="175">
                  <c:v>43487</c:v>
                </c:pt>
                <c:pt idx="176">
                  <c:v>43488</c:v>
                </c:pt>
                <c:pt idx="177">
                  <c:v>43489</c:v>
                </c:pt>
                <c:pt idx="178">
                  <c:v>43490</c:v>
                </c:pt>
                <c:pt idx="179">
                  <c:v>43491</c:v>
                </c:pt>
                <c:pt idx="180">
                  <c:v>43492</c:v>
                </c:pt>
                <c:pt idx="181">
                  <c:v>43493</c:v>
                </c:pt>
                <c:pt idx="182">
                  <c:v>43494</c:v>
                </c:pt>
                <c:pt idx="183">
                  <c:v>43495</c:v>
                </c:pt>
                <c:pt idx="184">
                  <c:v>43496</c:v>
                </c:pt>
                <c:pt idx="185">
                  <c:v>43497</c:v>
                </c:pt>
                <c:pt idx="186">
                  <c:v>43498</c:v>
                </c:pt>
                <c:pt idx="187">
                  <c:v>43499</c:v>
                </c:pt>
                <c:pt idx="188">
                  <c:v>43500</c:v>
                </c:pt>
                <c:pt idx="189">
                  <c:v>43501</c:v>
                </c:pt>
                <c:pt idx="190">
                  <c:v>43502</c:v>
                </c:pt>
                <c:pt idx="191">
                  <c:v>43503</c:v>
                </c:pt>
                <c:pt idx="192">
                  <c:v>43504</c:v>
                </c:pt>
                <c:pt idx="193">
                  <c:v>43505</c:v>
                </c:pt>
                <c:pt idx="194">
                  <c:v>43506</c:v>
                </c:pt>
                <c:pt idx="195">
                  <c:v>43507</c:v>
                </c:pt>
                <c:pt idx="196">
                  <c:v>43508</c:v>
                </c:pt>
                <c:pt idx="197">
                  <c:v>43509</c:v>
                </c:pt>
                <c:pt idx="198">
                  <c:v>43510</c:v>
                </c:pt>
                <c:pt idx="199">
                  <c:v>43511</c:v>
                </c:pt>
                <c:pt idx="200">
                  <c:v>43512</c:v>
                </c:pt>
                <c:pt idx="201">
                  <c:v>43513</c:v>
                </c:pt>
                <c:pt idx="202">
                  <c:v>43514</c:v>
                </c:pt>
                <c:pt idx="203">
                  <c:v>43515</c:v>
                </c:pt>
                <c:pt idx="204">
                  <c:v>43516</c:v>
                </c:pt>
                <c:pt idx="205">
                  <c:v>43517</c:v>
                </c:pt>
                <c:pt idx="206">
                  <c:v>43518</c:v>
                </c:pt>
                <c:pt idx="207">
                  <c:v>43519</c:v>
                </c:pt>
                <c:pt idx="208">
                  <c:v>43520</c:v>
                </c:pt>
                <c:pt idx="209">
                  <c:v>43521</c:v>
                </c:pt>
                <c:pt idx="210">
                  <c:v>43522</c:v>
                </c:pt>
                <c:pt idx="211">
                  <c:v>43523</c:v>
                </c:pt>
                <c:pt idx="212">
                  <c:v>43524</c:v>
                </c:pt>
                <c:pt idx="213">
                  <c:v>43525</c:v>
                </c:pt>
                <c:pt idx="214">
                  <c:v>43526</c:v>
                </c:pt>
                <c:pt idx="215">
                  <c:v>43527</c:v>
                </c:pt>
                <c:pt idx="216">
                  <c:v>43528</c:v>
                </c:pt>
                <c:pt idx="217">
                  <c:v>43529</c:v>
                </c:pt>
                <c:pt idx="218">
                  <c:v>43530</c:v>
                </c:pt>
                <c:pt idx="219">
                  <c:v>43531</c:v>
                </c:pt>
                <c:pt idx="220">
                  <c:v>43532</c:v>
                </c:pt>
                <c:pt idx="221">
                  <c:v>43533</c:v>
                </c:pt>
                <c:pt idx="222">
                  <c:v>43534</c:v>
                </c:pt>
                <c:pt idx="223">
                  <c:v>43535</c:v>
                </c:pt>
                <c:pt idx="224">
                  <c:v>43536</c:v>
                </c:pt>
                <c:pt idx="225">
                  <c:v>43537</c:v>
                </c:pt>
                <c:pt idx="226">
                  <c:v>43538</c:v>
                </c:pt>
                <c:pt idx="227">
                  <c:v>43539</c:v>
                </c:pt>
                <c:pt idx="228">
                  <c:v>43540</c:v>
                </c:pt>
                <c:pt idx="229">
                  <c:v>43541</c:v>
                </c:pt>
                <c:pt idx="230">
                  <c:v>43542</c:v>
                </c:pt>
                <c:pt idx="231">
                  <c:v>43543</c:v>
                </c:pt>
                <c:pt idx="232">
                  <c:v>43544</c:v>
                </c:pt>
                <c:pt idx="233">
                  <c:v>43545</c:v>
                </c:pt>
                <c:pt idx="234">
                  <c:v>43546</c:v>
                </c:pt>
                <c:pt idx="235">
                  <c:v>43547</c:v>
                </c:pt>
                <c:pt idx="236">
                  <c:v>43548</c:v>
                </c:pt>
                <c:pt idx="237">
                  <c:v>43549</c:v>
                </c:pt>
                <c:pt idx="238">
                  <c:v>43550</c:v>
                </c:pt>
                <c:pt idx="239">
                  <c:v>43551</c:v>
                </c:pt>
                <c:pt idx="240">
                  <c:v>43552</c:v>
                </c:pt>
                <c:pt idx="241">
                  <c:v>43553</c:v>
                </c:pt>
                <c:pt idx="242">
                  <c:v>43554</c:v>
                </c:pt>
                <c:pt idx="243">
                  <c:v>43555</c:v>
                </c:pt>
                <c:pt idx="244">
                  <c:v>43556</c:v>
                </c:pt>
                <c:pt idx="245">
                  <c:v>43557</c:v>
                </c:pt>
                <c:pt idx="246">
                  <c:v>43558</c:v>
                </c:pt>
                <c:pt idx="247">
                  <c:v>43559</c:v>
                </c:pt>
                <c:pt idx="248">
                  <c:v>43560</c:v>
                </c:pt>
                <c:pt idx="249">
                  <c:v>43561</c:v>
                </c:pt>
                <c:pt idx="250">
                  <c:v>43562</c:v>
                </c:pt>
                <c:pt idx="251">
                  <c:v>43563</c:v>
                </c:pt>
                <c:pt idx="252">
                  <c:v>43564</c:v>
                </c:pt>
                <c:pt idx="253">
                  <c:v>43565</c:v>
                </c:pt>
                <c:pt idx="254">
                  <c:v>43566</c:v>
                </c:pt>
                <c:pt idx="255">
                  <c:v>43567</c:v>
                </c:pt>
                <c:pt idx="256">
                  <c:v>43568</c:v>
                </c:pt>
                <c:pt idx="257">
                  <c:v>43569</c:v>
                </c:pt>
                <c:pt idx="258">
                  <c:v>43570</c:v>
                </c:pt>
                <c:pt idx="259">
                  <c:v>43571</c:v>
                </c:pt>
                <c:pt idx="260">
                  <c:v>43572</c:v>
                </c:pt>
                <c:pt idx="261">
                  <c:v>43573</c:v>
                </c:pt>
                <c:pt idx="262">
                  <c:v>43574</c:v>
                </c:pt>
                <c:pt idx="263">
                  <c:v>43575</c:v>
                </c:pt>
                <c:pt idx="264">
                  <c:v>43576</c:v>
                </c:pt>
                <c:pt idx="265">
                  <c:v>43577</c:v>
                </c:pt>
                <c:pt idx="266">
                  <c:v>43578</c:v>
                </c:pt>
                <c:pt idx="267">
                  <c:v>43579</c:v>
                </c:pt>
                <c:pt idx="268">
                  <c:v>43580</c:v>
                </c:pt>
                <c:pt idx="269">
                  <c:v>43581</c:v>
                </c:pt>
                <c:pt idx="270">
                  <c:v>43582</c:v>
                </c:pt>
                <c:pt idx="271">
                  <c:v>43583</c:v>
                </c:pt>
                <c:pt idx="272">
                  <c:v>43584</c:v>
                </c:pt>
                <c:pt idx="273">
                  <c:v>43585</c:v>
                </c:pt>
                <c:pt idx="274">
                  <c:v>43586</c:v>
                </c:pt>
                <c:pt idx="275">
                  <c:v>43587</c:v>
                </c:pt>
                <c:pt idx="276">
                  <c:v>43588</c:v>
                </c:pt>
                <c:pt idx="277">
                  <c:v>43589</c:v>
                </c:pt>
                <c:pt idx="278">
                  <c:v>43590</c:v>
                </c:pt>
                <c:pt idx="279">
                  <c:v>43591</c:v>
                </c:pt>
                <c:pt idx="280">
                  <c:v>43592</c:v>
                </c:pt>
                <c:pt idx="281">
                  <c:v>43593</c:v>
                </c:pt>
                <c:pt idx="282">
                  <c:v>43594</c:v>
                </c:pt>
                <c:pt idx="283">
                  <c:v>43595</c:v>
                </c:pt>
                <c:pt idx="284">
                  <c:v>43596</c:v>
                </c:pt>
                <c:pt idx="285">
                  <c:v>43597</c:v>
                </c:pt>
                <c:pt idx="286">
                  <c:v>43598</c:v>
                </c:pt>
                <c:pt idx="287">
                  <c:v>43599</c:v>
                </c:pt>
                <c:pt idx="288">
                  <c:v>43600</c:v>
                </c:pt>
                <c:pt idx="289">
                  <c:v>43601</c:v>
                </c:pt>
                <c:pt idx="290">
                  <c:v>43602</c:v>
                </c:pt>
                <c:pt idx="291">
                  <c:v>43603</c:v>
                </c:pt>
                <c:pt idx="292">
                  <c:v>43604</c:v>
                </c:pt>
                <c:pt idx="293">
                  <c:v>43605</c:v>
                </c:pt>
                <c:pt idx="294">
                  <c:v>43606</c:v>
                </c:pt>
                <c:pt idx="295">
                  <c:v>43607</c:v>
                </c:pt>
                <c:pt idx="296">
                  <c:v>43608</c:v>
                </c:pt>
                <c:pt idx="297">
                  <c:v>43609</c:v>
                </c:pt>
                <c:pt idx="298">
                  <c:v>43610</c:v>
                </c:pt>
                <c:pt idx="299">
                  <c:v>43611</c:v>
                </c:pt>
                <c:pt idx="300">
                  <c:v>43612</c:v>
                </c:pt>
                <c:pt idx="301">
                  <c:v>43613</c:v>
                </c:pt>
                <c:pt idx="302">
                  <c:v>43614</c:v>
                </c:pt>
                <c:pt idx="303">
                  <c:v>43615</c:v>
                </c:pt>
                <c:pt idx="304">
                  <c:v>43616</c:v>
                </c:pt>
                <c:pt idx="305">
                  <c:v>43617</c:v>
                </c:pt>
                <c:pt idx="306">
                  <c:v>43618</c:v>
                </c:pt>
                <c:pt idx="307">
                  <c:v>43619</c:v>
                </c:pt>
                <c:pt idx="308">
                  <c:v>43620</c:v>
                </c:pt>
                <c:pt idx="309">
                  <c:v>43621</c:v>
                </c:pt>
                <c:pt idx="310">
                  <c:v>43622</c:v>
                </c:pt>
                <c:pt idx="311">
                  <c:v>43623</c:v>
                </c:pt>
                <c:pt idx="312">
                  <c:v>43624</c:v>
                </c:pt>
                <c:pt idx="313">
                  <c:v>43625</c:v>
                </c:pt>
                <c:pt idx="314">
                  <c:v>43626</c:v>
                </c:pt>
                <c:pt idx="315">
                  <c:v>43627</c:v>
                </c:pt>
                <c:pt idx="316">
                  <c:v>43628</c:v>
                </c:pt>
                <c:pt idx="317">
                  <c:v>43629</c:v>
                </c:pt>
                <c:pt idx="318">
                  <c:v>43630</c:v>
                </c:pt>
                <c:pt idx="319">
                  <c:v>43631</c:v>
                </c:pt>
                <c:pt idx="320">
                  <c:v>43632</c:v>
                </c:pt>
                <c:pt idx="321">
                  <c:v>43633</c:v>
                </c:pt>
                <c:pt idx="322">
                  <c:v>43634</c:v>
                </c:pt>
                <c:pt idx="323">
                  <c:v>43635</c:v>
                </c:pt>
                <c:pt idx="324">
                  <c:v>43636</c:v>
                </c:pt>
                <c:pt idx="325">
                  <c:v>43637</c:v>
                </c:pt>
                <c:pt idx="326">
                  <c:v>43638</c:v>
                </c:pt>
                <c:pt idx="327">
                  <c:v>43639</c:v>
                </c:pt>
                <c:pt idx="328">
                  <c:v>43640</c:v>
                </c:pt>
                <c:pt idx="329">
                  <c:v>43641</c:v>
                </c:pt>
                <c:pt idx="330">
                  <c:v>43642</c:v>
                </c:pt>
                <c:pt idx="331">
                  <c:v>43643</c:v>
                </c:pt>
                <c:pt idx="332">
                  <c:v>43644</c:v>
                </c:pt>
                <c:pt idx="333">
                  <c:v>43645</c:v>
                </c:pt>
                <c:pt idx="334">
                  <c:v>43646</c:v>
                </c:pt>
                <c:pt idx="335">
                  <c:v>43647</c:v>
                </c:pt>
                <c:pt idx="336">
                  <c:v>43648</c:v>
                </c:pt>
                <c:pt idx="337">
                  <c:v>43649</c:v>
                </c:pt>
                <c:pt idx="338">
                  <c:v>43650</c:v>
                </c:pt>
                <c:pt idx="339">
                  <c:v>43651</c:v>
                </c:pt>
                <c:pt idx="340">
                  <c:v>43652</c:v>
                </c:pt>
                <c:pt idx="341">
                  <c:v>43653</c:v>
                </c:pt>
                <c:pt idx="342">
                  <c:v>43654</c:v>
                </c:pt>
                <c:pt idx="343">
                  <c:v>43655</c:v>
                </c:pt>
                <c:pt idx="344">
                  <c:v>43656</c:v>
                </c:pt>
                <c:pt idx="345">
                  <c:v>43657</c:v>
                </c:pt>
                <c:pt idx="346">
                  <c:v>43658</c:v>
                </c:pt>
                <c:pt idx="347">
                  <c:v>43659</c:v>
                </c:pt>
                <c:pt idx="348">
                  <c:v>43660</c:v>
                </c:pt>
                <c:pt idx="349">
                  <c:v>43661</c:v>
                </c:pt>
                <c:pt idx="350">
                  <c:v>43662</c:v>
                </c:pt>
                <c:pt idx="351">
                  <c:v>43663</c:v>
                </c:pt>
                <c:pt idx="352">
                  <c:v>43664</c:v>
                </c:pt>
                <c:pt idx="353">
                  <c:v>43665</c:v>
                </c:pt>
                <c:pt idx="354">
                  <c:v>43666</c:v>
                </c:pt>
                <c:pt idx="355">
                  <c:v>43667</c:v>
                </c:pt>
                <c:pt idx="356">
                  <c:v>43668</c:v>
                </c:pt>
                <c:pt idx="357">
                  <c:v>43669</c:v>
                </c:pt>
                <c:pt idx="358">
                  <c:v>43670</c:v>
                </c:pt>
                <c:pt idx="359">
                  <c:v>43671</c:v>
                </c:pt>
                <c:pt idx="360">
                  <c:v>43672</c:v>
                </c:pt>
                <c:pt idx="361">
                  <c:v>43673</c:v>
                </c:pt>
                <c:pt idx="362">
                  <c:v>43674</c:v>
                </c:pt>
                <c:pt idx="363">
                  <c:v>43675</c:v>
                </c:pt>
                <c:pt idx="364">
                  <c:v>43676</c:v>
                </c:pt>
                <c:pt idx="365">
                  <c:v>43677</c:v>
                </c:pt>
              </c:numCache>
            </c:numRef>
          </c:xVal>
          <c:yVal>
            <c:numRef>
              <c:f>OROLEVEL5extended!$H$2:$H$399</c:f>
              <c:numCache>
                <c:formatCode>General</c:formatCode>
                <c:ptCount val="398"/>
                <c:pt idx="0">
                  <c:v>3538000</c:v>
                </c:pt>
                <c:pt idx="1">
                  <c:v>3538000</c:v>
                </c:pt>
                <c:pt idx="2">
                  <c:v>3538000</c:v>
                </c:pt>
                <c:pt idx="3">
                  <c:v>3538000</c:v>
                </c:pt>
                <c:pt idx="4">
                  <c:v>3538000</c:v>
                </c:pt>
                <c:pt idx="5">
                  <c:v>3538000</c:v>
                </c:pt>
                <c:pt idx="6">
                  <c:v>3538000</c:v>
                </c:pt>
                <c:pt idx="7">
                  <c:v>3538000</c:v>
                </c:pt>
                <c:pt idx="8">
                  <c:v>3538000</c:v>
                </c:pt>
                <c:pt idx="9">
                  <c:v>3538000</c:v>
                </c:pt>
                <c:pt idx="10">
                  <c:v>3538000</c:v>
                </c:pt>
                <c:pt idx="11">
                  <c:v>3538000</c:v>
                </c:pt>
                <c:pt idx="12">
                  <c:v>3538000</c:v>
                </c:pt>
                <c:pt idx="13">
                  <c:v>3538000</c:v>
                </c:pt>
                <c:pt idx="14">
                  <c:v>3538000</c:v>
                </c:pt>
                <c:pt idx="15">
                  <c:v>3538000</c:v>
                </c:pt>
                <c:pt idx="16">
                  <c:v>3538000</c:v>
                </c:pt>
                <c:pt idx="17">
                  <c:v>3538000</c:v>
                </c:pt>
                <c:pt idx="18">
                  <c:v>3538000</c:v>
                </c:pt>
                <c:pt idx="19">
                  <c:v>3538000</c:v>
                </c:pt>
                <c:pt idx="20">
                  <c:v>3538000</c:v>
                </c:pt>
                <c:pt idx="21">
                  <c:v>3538000</c:v>
                </c:pt>
                <c:pt idx="22">
                  <c:v>3538000</c:v>
                </c:pt>
                <c:pt idx="23">
                  <c:v>3538000</c:v>
                </c:pt>
                <c:pt idx="24">
                  <c:v>3538000</c:v>
                </c:pt>
                <c:pt idx="25">
                  <c:v>3538000</c:v>
                </c:pt>
                <c:pt idx="26">
                  <c:v>3538000</c:v>
                </c:pt>
                <c:pt idx="27">
                  <c:v>3538000</c:v>
                </c:pt>
                <c:pt idx="28">
                  <c:v>3538000</c:v>
                </c:pt>
                <c:pt idx="29">
                  <c:v>3538000</c:v>
                </c:pt>
                <c:pt idx="30">
                  <c:v>3538000</c:v>
                </c:pt>
                <c:pt idx="31">
                  <c:v>3538000</c:v>
                </c:pt>
                <c:pt idx="32">
                  <c:v>3538000</c:v>
                </c:pt>
                <c:pt idx="33">
                  <c:v>3538000</c:v>
                </c:pt>
                <c:pt idx="34">
                  <c:v>3538000</c:v>
                </c:pt>
                <c:pt idx="35">
                  <c:v>3538000</c:v>
                </c:pt>
                <c:pt idx="36">
                  <c:v>3538000</c:v>
                </c:pt>
                <c:pt idx="37">
                  <c:v>3538000</c:v>
                </c:pt>
                <c:pt idx="38">
                  <c:v>3538000</c:v>
                </c:pt>
                <c:pt idx="39">
                  <c:v>3538000</c:v>
                </c:pt>
                <c:pt idx="40">
                  <c:v>3538000</c:v>
                </c:pt>
                <c:pt idx="41">
                  <c:v>3538000</c:v>
                </c:pt>
                <c:pt idx="42">
                  <c:v>3538000</c:v>
                </c:pt>
                <c:pt idx="43">
                  <c:v>3538000</c:v>
                </c:pt>
                <c:pt idx="44">
                  <c:v>3538000</c:v>
                </c:pt>
                <c:pt idx="45">
                  <c:v>3538000</c:v>
                </c:pt>
                <c:pt idx="46">
                  <c:v>3538000</c:v>
                </c:pt>
                <c:pt idx="47">
                  <c:v>3525500</c:v>
                </c:pt>
                <c:pt idx="48">
                  <c:v>3513000</c:v>
                </c:pt>
                <c:pt idx="49">
                  <c:v>3500500</c:v>
                </c:pt>
                <c:pt idx="50">
                  <c:v>3488000</c:v>
                </c:pt>
                <c:pt idx="51">
                  <c:v>3475500</c:v>
                </c:pt>
                <c:pt idx="52">
                  <c:v>3463000</c:v>
                </c:pt>
                <c:pt idx="53">
                  <c:v>3450500</c:v>
                </c:pt>
                <c:pt idx="54">
                  <c:v>3438000</c:v>
                </c:pt>
                <c:pt idx="55">
                  <c:v>3425500</c:v>
                </c:pt>
                <c:pt idx="56">
                  <c:v>3413000</c:v>
                </c:pt>
                <c:pt idx="57">
                  <c:v>3400500</c:v>
                </c:pt>
                <c:pt idx="58">
                  <c:v>3388000</c:v>
                </c:pt>
                <c:pt idx="59">
                  <c:v>3375500</c:v>
                </c:pt>
                <c:pt idx="60">
                  <c:v>3363000</c:v>
                </c:pt>
                <c:pt idx="61">
                  <c:v>3350500</c:v>
                </c:pt>
                <c:pt idx="62">
                  <c:v>3338000</c:v>
                </c:pt>
                <c:pt idx="63">
                  <c:v>3325500</c:v>
                </c:pt>
                <c:pt idx="64">
                  <c:v>3313000</c:v>
                </c:pt>
                <c:pt idx="65">
                  <c:v>3300500</c:v>
                </c:pt>
                <c:pt idx="66">
                  <c:v>3288000</c:v>
                </c:pt>
                <c:pt idx="67">
                  <c:v>3275500</c:v>
                </c:pt>
                <c:pt idx="68">
                  <c:v>3263000</c:v>
                </c:pt>
                <c:pt idx="69">
                  <c:v>3250500</c:v>
                </c:pt>
                <c:pt idx="70">
                  <c:v>3238000</c:v>
                </c:pt>
                <c:pt idx="71">
                  <c:v>3225500</c:v>
                </c:pt>
                <c:pt idx="72">
                  <c:v>3213000</c:v>
                </c:pt>
                <c:pt idx="73">
                  <c:v>3200500</c:v>
                </c:pt>
                <c:pt idx="74">
                  <c:v>3188000</c:v>
                </c:pt>
                <c:pt idx="75">
                  <c:v>3175500</c:v>
                </c:pt>
                <c:pt idx="76">
                  <c:v>3163000</c:v>
                </c:pt>
                <c:pt idx="77">
                  <c:v>3163000</c:v>
                </c:pt>
                <c:pt idx="78">
                  <c:v>3163000</c:v>
                </c:pt>
                <c:pt idx="79">
                  <c:v>3163000</c:v>
                </c:pt>
                <c:pt idx="80">
                  <c:v>3163000</c:v>
                </c:pt>
                <c:pt idx="81">
                  <c:v>3163000</c:v>
                </c:pt>
                <c:pt idx="82">
                  <c:v>3163000</c:v>
                </c:pt>
                <c:pt idx="83">
                  <c:v>3163000</c:v>
                </c:pt>
                <c:pt idx="84">
                  <c:v>3163000</c:v>
                </c:pt>
                <c:pt idx="85">
                  <c:v>3163000</c:v>
                </c:pt>
                <c:pt idx="86">
                  <c:v>3163000</c:v>
                </c:pt>
                <c:pt idx="87">
                  <c:v>3163000</c:v>
                </c:pt>
                <c:pt idx="88">
                  <c:v>3163000</c:v>
                </c:pt>
                <c:pt idx="89">
                  <c:v>3163000</c:v>
                </c:pt>
                <c:pt idx="90">
                  <c:v>3163000</c:v>
                </c:pt>
                <c:pt idx="91">
                  <c:v>3163000</c:v>
                </c:pt>
                <c:pt idx="92">
                  <c:v>3163000</c:v>
                </c:pt>
                <c:pt idx="93">
                  <c:v>3163000</c:v>
                </c:pt>
                <c:pt idx="94">
                  <c:v>3163000</c:v>
                </c:pt>
                <c:pt idx="95">
                  <c:v>3163000</c:v>
                </c:pt>
                <c:pt idx="96">
                  <c:v>3163000</c:v>
                </c:pt>
                <c:pt idx="97">
                  <c:v>3163000</c:v>
                </c:pt>
                <c:pt idx="98">
                  <c:v>3163000</c:v>
                </c:pt>
                <c:pt idx="99">
                  <c:v>3163000</c:v>
                </c:pt>
                <c:pt idx="100">
                  <c:v>3163000</c:v>
                </c:pt>
                <c:pt idx="101">
                  <c:v>3163000</c:v>
                </c:pt>
                <c:pt idx="102">
                  <c:v>3163000</c:v>
                </c:pt>
                <c:pt idx="103">
                  <c:v>3163000</c:v>
                </c:pt>
                <c:pt idx="104">
                  <c:v>3163000</c:v>
                </c:pt>
                <c:pt idx="105">
                  <c:v>3163000</c:v>
                </c:pt>
                <c:pt idx="106">
                  <c:v>3163000</c:v>
                </c:pt>
                <c:pt idx="107">
                  <c:v>3163000</c:v>
                </c:pt>
                <c:pt idx="108">
                  <c:v>3163000</c:v>
                </c:pt>
                <c:pt idx="109">
                  <c:v>3163000</c:v>
                </c:pt>
                <c:pt idx="110">
                  <c:v>3163000</c:v>
                </c:pt>
                <c:pt idx="111">
                  <c:v>3163000</c:v>
                </c:pt>
                <c:pt idx="112">
                  <c:v>3163000</c:v>
                </c:pt>
                <c:pt idx="113">
                  <c:v>3163000</c:v>
                </c:pt>
                <c:pt idx="114">
                  <c:v>3163000</c:v>
                </c:pt>
                <c:pt idx="115">
                  <c:v>3153754</c:v>
                </c:pt>
                <c:pt idx="116">
                  <c:v>3149862</c:v>
                </c:pt>
                <c:pt idx="117">
                  <c:v>3155443</c:v>
                </c:pt>
                <c:pt idx="118">
                  <c:v>3160920</c:v>
                </c:pt>
                <c:pt idx="119">
                  <c:v>3154980</c:v>
                </c:pt>
                <c:pt idx="120">
                  <c:v>3143277</c:v>
                </c:pt>
                <c:pt idx="121">
                  <c:v>3073642</c:v>
                </c:pt>
                <c:pt idx="122">
                  <c:v>3081383</c:v>
                </c:pt>
                <c:pt idx="123">
                  <c:v>3071635</c:v>
                </c:pt>
                <c:pt idx="124">
                  <c:v>3077540</c:v>
                </c:pt>
                <c:pt idx="125">
                  <c:v>3085354</c:v>
                </c:pt>
                <c:pt idx="126">
                  <c:v>3092933</c:v>
                </c:pt>
                <c:pt idx="127">
                  <c:v>3092130</c:v>
                </c:pt>
                <c:pt idx="128">
                  <c:v>3099507</c:v>
                </c:pt>
                <c:pt idx="129">
                  <c:v>3106662</c:v>
                </c:pt>
                <c:pt idx="130">
                  <c:v>3113602</c:v>
                </c:pt>
                <c:pt idx="131">
                  <c:v>3120334</c:v>
                </c:pt>
                <c:pt idx="132">
                  <c:v>3126737</c:v>
                </c:pt>
                <c:pt idx="133">
                  <c:v>3133075</c:v>
                </c:pt>
                <c:pt idx="134">
                  <c:v>3139223</c:v>
                </c:pt>
                <c:pt idx="135">
                  <c:v>3145186</c:v>
                </c:pt>
                <c:pt idx="136">
                  <c:v>3125748</c:v>
                </c:pt>
                <c:pt idx="137">
                  <c:v>3128007</c:v>
                </c:pt>
                <c:pt idx="138">
                  <c:v>3069766</c:v>
                </c:pt>
                <c:pt idx="139">
                  <c:v>3054614</c:v>
                </c:pt>
                <c:pt idx="140">
                  <c:v>3062736</c:v>
                </c:pt>
                <c:pt idx="141">
                  <c:v>3070994</c:v>
                </c:pt>
                <c:pt idx="142">
                  <c:v>3066678</c:v>
                </c:pt>
                <c:pt idx="143">
                  <c:v>3065968</c:v>
                </c:pt>
                <c:pt idx="144">
                  <c:v>3074129</c:v>
                </c:pt>
                <c:pt idx="145">
                  <c:v>3075092</c:v>
                </c:pt>
                <c:pt idx="146">
                  <c:v>3026086</c:v>
                </c:pt>
                <c:pt idx="147">
                  <c:v>3034867</c:v>
                </c:pt>
                <c:pt idx="148">
                  <c:v>3043961</c:v>
                </c:pt>
                <c:pt idx="149">
                  <c:v>3052782</c:v>
                </c:pt>
                <c:pt idx="150">
                  <c:v>3061338</c:v>
                </c:pt>
                <c:pt idx="151">
                  <c:v>3069638</c:v>
                </c:pt>
                <c:pt idx="152">
                  <c:v>3077689</c:v>
                </c:pt>
                <c:pt idx="153">
                  <c:v>3085381.5</c:v>
                </c:pt>
                <c:pt idx="154">
                  <c:v>3093074</c:v>
                </c:pt>
                <c:pt idx="155">
                  <c:v>3100421</c:v>
                </c:pt>
                <c:pt idx="156">
                  <c:v>3107548</c:v>
                </c:pt>
                <c:pt idx="157">
                  <c:v>3114462</c:v>
                </c:pt>
                <c:pt idx="158">
                  <c:v>3094619</c:v>
                </c:pt>
                <c:pt idx="159">
                  <c:v>3055269</c:v>
                </c:pt>
                <c:pt idx="160">
                  <c:v>3033851</c:v>
                </c:pt>
                <c:pt idx="161">
                  <c:v>3025782</c:v>
                </c:pt>
                <c:pt idx="162">
                  <c:v>2976866</c:v>
                </c:pt>
                <c:pt idx="163">
                  <c:v>2986498</c:v>
                </c:pt>
                <c:pt idx="164">
                  <c:v>2997044</c:v>
                </c:pt>
                <c:pt idx="165">
                  <c:v>3007272</c:v>
                </c:pt>
                <c:pt idx="166">
                  <c:v>3017194</c:v>
                </c:pt>
                <c:pt idx="167">
                  <c:v>3025175</c:v>
                </c:pt>
                <c:pt idx="168">
                  <c:v>2990184</c:v>
                </c:pt>
                <c:pt idx="169">
                  <c:v>2855228</c:v>
                </c:pt>
                <c:pt idx="170">
                  <c:v>2839306</c:v>
                </c:pt>
                <c:pt idx="171">
                  <c:v>2845543</c:v>
                </c:pt>
                <c:pt idx="172">
                  <c:v>2853174</c:v>
                </c:pt>
                <c:pt idx="173">
                  <c:v>2824905</c:v>
                </c:pt>
                <c:pt idx="174">
                  <c:v>2839931</c:v>
                </c:pt>
                <c:pt idx="175">
                  <c:v>2849230</c:v>
                </c:pt>
                <c:pt idx="176">
                  <c:v>2863894</c:v>
                </c:pt>
                <c:pt idx="177">
                  <c:v>2872940</c:v>
                </c:pt>
                <c:pt idx="178">
                  <c:v>2882716</c:v>
                </c:pt>
                <c:pt idx="179">
                  <c:v>2896374</c:v>
                </c:pt>
                <c:pt idx="180">
                  <c:v>2909623</c:v>
                </c:pt>
                <c:pt idx="181">
                  <c:v>2922474</c:v>
                </c:pt>
                <c:pt idx="182">
                  <c:v>2934940</c:v>
                </c:pt>
                <c:pt idx="183">
                  <c:v>2947032</c:v>
                </c:pt>
                <c:pt idx="184">
                  <c:v>2958761</c:v>
                </c:pt>
                <c:pt idx="185">
                  <c:v>2953450</c:v>
                </c:pt>
                <c:pt idx="186">
                  <c:v>2903922</c:v>
                </c:pt>
                <c:pt idx="187">
                  <c:v>2863214</c:v>
                </c:pt>
                <c:pt idx="188">
                  <c:v>2842816</c:v>
                </c:pt>
                <c:pt idx="189">
                  <c:v>2842058</c:v>
                </c:pt>
                <c:pt idx="190">
                  <c:v>2850552</c:v>
                </c:pt>
                <c:pt idx="191">
                  <c:v>2863785</c:v>
                </c:pt>
                <c:pt idx="192">
                  <c:v>2871753</c:v>
                </c:pt>
                <c:pt idx="193">
                  <c:v>2862604</c:v>
                </c:pt>
                <c:pt idx="194">
                  <c:v>2867068</c:v>
                </c:pt>
                <c:pt idx="195">
                  <c:v>2875507</c:v>
                </c:pt>
                <c:pt idx="196">
                  <c:v>2881480</c:v>
                </c:pt>
                <c:pt idx="197">
                  <c:v>2788000</c:v>
                </c:pt>
                <c:pt idx="198">
                  <c:v>2788000</c:v>
                </c:pt>
                <c:pt idx="199">
                  <c:v>2788000</c:v>
                </c:pt>
                <c:pt idx="200">
                  <c:v>2788000</c:v>
                </c:pt>
                <c:pt idx="201">
                  <c:v>2788000</c:v>
                </c:pt>
                <c:pt idx="202">
                  <c:v>2788000</c:v>
                </c:pt>
                <c:pt idx="203">
                  <c:v>2788000</c:v>
                </c:pt>
                <c:pt idx="204">
                  <c:v>2788000</c:v>
                </c:pt>
                <c:pt idx="205">
                  <c:v>2788000</c:v>
                </c:pt>
                <c:pt idx="206">
                  <c:v>2794042</c:v>
                </c:pt>
                <c:pt idx="207">
                  <c:v>2810360</c:v>
                </c:pt>
                <c:pt idx="208">
                  <c:v>2822586</c:v>
                </c:pt>
                <c:pt idx="209">
                  <c:v>2788000</c:v>
                </c:pt>
                <c:pt idx="210">
                  <c:v>2788000</c:v>
                </c:pt>
                <c:pt idx="211">
                  <c:v>2788000</c:v>
                </c:pt>
                <c:pt idx="212">
                  <c:v>2788000</c:v>
                </c:pt>
                <c:pt idx="213">
                  <c:v>2788000</c:v>
                </c:pt>
                <c:pt idx="214">
                  <c:v>2788000</c:v>
                </c:pt>
                <c:pt idx="215">
                  <c:v>2788000</c:v>
                </c:pt>
                <c:pt idx="216">
                  <c:v>2788000</c:v>
                </c:pt>
                <c:pt idx="217">
                  <c:v>2788000</c:v>
                </c:pt>
                <c:pt idx="218">
                  <c:v>2788000</c:v>
                </c:pt>
                <c:pt idx="219">
                  <c:v>2788000</c:v>
                </c:pt>
                <c:pt idx="220">
                  <c:v>2788000</c:v>
                </c:pt>
                <c:pt idx="221">
                  <c:v>2788000</c:v>
                </c:pt>
                <c:pt idx="222">
                  <c:v>2788000</c:v>
                </c:pt>
                <c:pt idx="223">
                  <c:v>2788000</c:v>
                </c:pt>
                <c:pt idx="224">
                  <c:v>2788000</c:v>
                </c:pt>
                <c:pt idx="225">
                  <c:v>2788000</c:v>
                </c:pt>
                <c:pt idx="226">
                  <c:v>2788000</c:v>
                </c:pt>
                <c:pt idx="227">
                  <c:v>2788000</c:v>
                </c:pt>
                <c:pt idx="228">
                  <c:v>2788000</c:v>
                </c:pt>
                <c:pt idx="229">
                  <c:v>2788000</c:v>
                </c:pt>
                <c:pt idx="230">
                  <c:v>2788000</c:v>
                </c:pt>
                <c:pt idx="231">
                  <c:v>2788000</c:v>
                </c:pt>
                <c:pt idx="232">
                  <c:v>2788000</c:v>
                </c:pt>
                <c:pt idx="233">
                  <c:v>2788000</c:v>
                </c:pt>
                <c:pt idx="234">
                  <c:v>2789879</c:v>
                </c:pt>
                <c:pt idx="235">
                  <c:v>2788000</c:v>
                </c:pt>
                <c:pt idx="236">
                  <c:v>2796705</c:v>
                </c:pt>
                <c:pt idx="237">
                  <c:v>2788000</c:v>
                </c:pt>
                <c:pt idx="238">
                  <c:v>2788000</c:v>
                </c:pt>
                <c:pt idx="239">
                  <c:v>2788000</c:v>
                </c:pt>
                <c:pt idx="240">
                  <c:v>2788000</c:v>
                </c:pt>
                <c:pt idx="241">
                  <c:v>2788000</c:v>
                </c:pt>
                <c:pt idx="242">
                  <c:v>2788000</c:v>
                </c:pt>
                <c:pt idx="243">
                  <c:v>2788000</c:v>
                </c:pt>
                <c:pt idx="244">
                  <c:v>2807584</c:v>
                </c:pt>
                <c:pt idx="245">
                  <c:v>2807737</c:v>
                </c:pt>
                <c:pt idx="246">
                  <c:v>2817605</c:v>
                </c:pt>
                <c:pt idx="247">
                  <c:v>2842180</c:v>
                </c:pt>
                <c:pt idx="248">
                  <c:v>2850217</c:v>
                </c:pt>
                <c:pt idx="249">
                  <c:v>2870862</c:v>
                </c:pt>
                <c:pt idx="250">
                  <c:v>2894647</c:v>
                </c:pt>
                <c:pt idx="251">
                  <c:v>2904784</c:v>
                </c:pt>
                <c:pt idx="252">
                  <c:v>2928711</c:v>
                </c:pt>
                <c:pt idx="253">
                  <c:v>2953016</c:v>
                </c:pt>
                <c:pt idx="254">
                  <c:v>2976941</c:v>
                </c:pt>
                <c:pt idx="255">
                  <c:v>3000392</c:v>
                </c:pt>
                <c:pt idx="256">
                  <c:v>3023688</c:v>
                </c:pt>
                <c:pt idx="257">
                  <c:v>3046519</c:v>
                </c:pt>
                <c:pt idx="258">
                  <c:v>3065812</c:v>
                </c:pt>
                <c:pt idx="259">
                  <c:v>3076530</c:v>
                </c:pt>
                <c:pt idx="260">
                  <c:v>3098752</c:v>
                </c:pt>
                <c:pt idx="261">
                  <c:v>3120604</c:v>
                </c:pt>
                <c:pt idx="262">
                  <c:v>3141187</c:v>
                </c:pt>
                <c:pt idx="263">
                  <c:v>3151114</c:v>
                </c:pt>
                <c:pt idx="264">
                  <c:v>3172258</c:v>
                </c:pt>
                <c:pt idx="265">
                  <c:v>3193315</c:v>
                </c:pt>
                <c:pt idx="266">
                  <c:v>3214038</c:v>
                </c:pt>
                <c:pt idx="267">
                  <c:v>3234207</c:v>
                </c:pt>
                <c:pt idx="268">
                  <c:v>3254294</c:v>
                </c:pt>
                <c:pt idx="269">
                  <c:v>3273822</c:v>
                </c:pt>
                <c:pt idx="270">
                  <c:v>3293314</c:v>
                </c:pt>
                <c:pt idx="271">
                  <c:v>3312516</c:v>
                </c:pt>
                <c:pt idx="272">
                  <c:v>3331438</c:v>
                </c:pt>
                <c:pt idx="273">
                  <c:v>3348572</c:v>
                </c:pt>
                <c:pt idx="274">
                  <c:v>3367005</c:v>
                </c:pt>
                <c:pt idx="275">
                  <c:v>3385181</c:v>
                </c:pt>
                <c:pt idx="276">
                  <c:v>3403108</c:v>
                </c:pt>
                <c:pt idx="277">
                  <c:v>3420792</c:v>
                </c:pt>
                <c:pt idx="278">
                  <c:v>3438243</c:v>
                </c:pt>
                <c:pt idx="279">
                  <c:v>3454581</c:v>
                </c:pt>
                <c:pt idx="280">
                  <c:v>3471610</c:v>
                </c:pt>
                <c:pt idx="281">
                  <c:v>3488424</c:v>
                </c:pt>
                <c:pt idx="282">
                  <c:v>3505030</c:v>
                </c:pt>
                <c:pt idx="283">
                  <c:v>3521433</c:v>
                </c:pt>
                <c:pt idx="284">
                  <c:v>3537640</c:v>
                </c:pt>
                <c:pt idx="285">
                  <c:v>3538000</c:v>
                </c:pt>
                <c:pt idx="286">
                  <c:v>3538000</c:v>
                </c:pt>
                <c:pt idx="287">
                  <c:v>3538000</c:v>
                </c:pt>
                <c:pt idx="288">
                  <c:v>3538000</c:v>
                </c:pt>
                <c:pt idx="289">
                  <c:v>3523546</c:v>
                </c:pt>
                <c:pt idx="290">
                  <c:v>3534303</c:v>
                </c:pt>
                <c:pt idx="291">
                  <c:v>3536224</c:v>
                </c:pt>
                <c:pt idx="292">
                  <c:v>3523182</c:v>
                </c:pt>
                <c:pt idx="293">
                  <c:v>3538000</c:v>
                </c:pt>
                <c:pt idx="294">
                  <c:v>3533651</c:v>
                </c:pt>
                <c:pt idx="295">
                  <c:v>3538000</c:v>
                </c:pt>
                <c:pt idx="296">
                  <c:v>3538000</c:v>
                </c:pt>
                <c:pt idx="297">
                  <c:v>3538000</c:v>
                </c:pt>
                <c:pt idx="298">
                  <c:v>3538000</c:v>
                </c:pt>
                <c:pt idx="299">
                  <c:v>3538000</c:v>
                </c:pt>
                <c:pt idx="300">
                  <c:v>3538000</c:v>
                </c:pt>
                <c:pt idx="301">
                  <c:v>3538000</c:v>
                </c:pt>
                <c:pt idx="302">
                  <c:v>3538000</c:v>
                </c:pt>
                <c:pt idx="303">
                  <c:v>3538000</c:v>
                </c:pt>
                <c:pt idx="304">
                  <c:v>3538000</c:v>
                </c:pt>
                <c:pt idx="305">
                  <c:v>3538000</c:v>
                </c:pt>
                <c:pt idx="306">
                  <c:v>3538000</c:v>
                </c:pt>
                <c:pt idx="307">
                  <c:v>3538000</c:v>
                </c:pt>
                <c:pt idx="308">
                  <c:v>3538000</c:v>
                </c:pt>
                <c:pt idx="309">
                  <c:v>3538000</c:v>
                </c:pt>
                <c:pt idx="310">
                  <c:v>3538000</c:v>
                </c:pt>
                <c:pt idx="311">
                  <c:v>3538000</c:v>
                </c:pt>
                <c:pt idx="312">
                  <c:v>3538000</c:v>
                </c:pt>
                <c:pt idx="313">
                  <c:v>3538000</c:v>
                </c:pt>
                <c:pt idx="314">
                  <c:v>3538000</c:v>
                </c:pt>
                <c:pt idx="315">
                  <c:v>3538000</c:v>
                </c:pt>
                <c:pt idx="316">
                  <c:v>3538000</c:v>
                </c:pt>
                <c:pt idx="317">
                  <c:v>3538000</c:v>
                </c:pt>
                <c:pt idx="318">
                  <c:v>3538000</c:v>
                </c:pt>
                <c:pt idx="319">
                  <c:v>3538000</c:v>
                </c:pt>
                <c:pt idx="320">
                  <c:v>3538000</c:v>
                </c:pt>
                <c:pt idx="321">
                  <c:v>3538000</c:v>
                </c:pt>
                <c:pt idx="322">
                  <c:v>3538000</c:v>
                </c:pt>
                <c:pt idx="323">
                  <c:v>3538000</c:v>
                </c:pt>
                <c:pt idx="324">
                  <c:v>3538000</c:v>
                </c:pt>
                <c:pt idx="325">
                  <c:v>3538000</c:v>
                </c:pt>
                <c:pt idx="326">
                  <c:v>3538000</c:v>
                </c:pt>
                <c:pt idx="327">
                  <c:v>3538000</c:v>
                </c:pt>
                <c:pt idx="328">
                  <c:v>3538000</c:v>
                </c:pt>
                <c:pt idx="329">
                  <c:v>3538000</c:v>
                </c:pt>
                <c:pt idx="330">
                  <c:v>3538000</c:v>
                </c:pt>
                <c:pt idx="331">
                  <c:v>3538000</c:v>
                </c:pt>
                <c:pt idx="332">
                  <c:v>3538000</c:v>
                </c:pt>
                <c:pt idx="333">
                  <c:v>3538000</c:v>
                </c:pt>
                <c:pt idx="334">
                  <c:v>3538000</c:v>
                </c:pt>
                <c:pt idx="335">
                  <c:v>3538000</c:v>
                </c:pt>
                <c:pt idx="336">
                  <c:v>3538000</c:v>
                </c:pt>
                <c:pt idx="337">
                  <c:v>3538000</c:v>
                </c:pt>
                <c:pt idx="338">
                  <c:v>3538000</c:v>
                </c:pt>
                <c:pt idx="339">
                  <c:v>3538000</c:v>
                </c:pt>
                <c:pt idx="340">
                  <c:v>3538000</c:v>
                </c:pt>
                <c:pt idx="341">
                  <c:v>3538000</c:v>
                </c:pt>
                <c:pt idx="342">
                  <c:v>3538000</c:v>
                </c:pt>
                <c:pt idx="343">
                  <c:v>3538000</c:v>
                </c:pt>
                <c:pt idx="344">
                  <c:v>3538000</c:v>
                </c:pt>
                <c:pt idx="345">
                  <c:v>3538000</c:v>
                </c:pt>
                <c:pt idx="346">
                  <c:v>3538000</c:v>
                </c:pt>
                <c:pt idx="347">
                  <c:v>3538000</c:v>
                </c:pt>
                <c:pt idx="348">
                  <c:v>3538000</c:v>
                </c:pt>
                <c:pt idx="349">
                  <c:v>3538000</c:v>
                </c:pt>
                <c:pt idx="350">
                  <c:v>3538000</c:v>
                </c:pt>
                <c:pt idx="351">
                  <c:v>3538000</c:v>
                </c:pt>
                <c:pt idx="352">
                  <c:v>3538000</c:v>
                </c:pt>
                <c:pt idx="353">
                  <c:v>3538000</c:v>
                </c:pt>
                <c:pt idx="354">
                  <c:v>3538000</c:v>
                </c:pt>
                <c:pt idx="355">
                  <c:v>3538000</c:v>
                </c:pt>
                <c:pt idx="356">
                  <c:v>3538000</c:v>
                </c:pt>
                <c:pt idx="357">
                  <c:v>3538000</c:v>
                </c:pt>
                <c:pt idx="358">
                  <c:v>3538000</c:v>
                </c:pt>
                <c:pt idx="359">
                  <c:v>3538000</c:v>
                </c:pt>
                <c:pt idx="360">
                  <c:v>3538000</c:v>
                </c:pt>
                <c:pt idx="361">
                  <c:v>3538000</c:v>
                </c:pt>
                <c:pt idx="362">
                  <c:v>3538000</c:v>
                </c:pt>
                <c:pt idx="363">
                  <c:v>3538000</c:v>
                </c:pt>
                <c:pt idx="364">
                  <c:v>3538000</c:v>
                </c:pt>
                <c:pt idx="365">
                  <c:v>3538000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13-481A-87E7-A65886331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4824"/>
        <c:axId val="663072696"/>
      </c:scatterChart>
      <c:valAx>
        <c:axId val="663064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72696"/>
        <c:crosses val="autoZero"/>
        <c:crossBetween val="midCat"/>
      </c:valAx>
      <c:valAx>
        <c:axId val="66307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64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v>Shasta Storage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SHAstorage!$G$2:$G$367</c:f>
              <c:numCache>
                <c:formatCode>m/d/yyyy</c:formatCode>
                <c:ptCount val="366"/>
                <c:pt idx="0">
                  <c:v>43312</c:v>
                </c:pt>
                <c:pt idx="1">
                  <c:v>43313</c:v>
                </c:pt>
                <c:pt idx="2">
                  <c:v>43314</c:v>
                </c:pt>
                <c:pt idx="3">
                  <c:v>43315</c:v>
                </c:pt>
                <c:pt idx="4">
                  <c:v>43316</c:v>
                </c:pt>
                <c:pt idx="5">
                  <c:v>43317</c:v>
                </c:pt>
                <c:pt idx="6">
                  <c:v>43318</c:v>
                </c:pt>
                <c:pt idx="7">
                  <c:v>43319</c:v>
                </c:pt>
                <c:pt idx="8">
                  <c:v>43320</c:v>
                </c:pt>
                <c:pt idx="9">
                  <c:v>43321</c:v>
                </c:pt>
                <c:pt idx="10">
                  <c:v>43322</c:v>
                </c:pt>
                <c:pt idx="11">
                  <c:v>43323</c:v>
                </c:pt>
                <c:pt idx="12">
                  <c:v>43324</c:v>
                </c:pt>
                <c:pt idx="13">
                  <c:v>43325</c:v>
                </c:pt>
                <c:pt idx="14">
                  <c:v>43326</c:v>
                </c:pt>
                <c:pt idx="15">
                  <c:v>43327</c:v>
                </c:pt>
                <c:pt idx="16">
                  <c:v>43328</c:v>
                </c:pt>
                <c:pt idx="17">
                  <c:v>43329</c:v>
                </c:pt>
                <c:pt idx="18">
                  <c:v>43330</c:v>
                </c:pt>
                <c:pt idx="19">
                  <c:v>43331</c:v>
                </c:pt>
                <c:pt idx="20">
                  <c:v>43332</c:v>
                </c:pt>
                <c:pt idx="21">
                  <c:v>43333</c:v>
                </c:pt>
                <c:pt idx="22">
                  <c:v>43334</c:v>
                </c:pt>
                <c:pt idx="23">
                  <c:v>43335</c:v>
                </c:pt>
                <c:pt idx="24">
                  <c:v>43336</c:v>
                </c:pt>
                <c:pt idx="25">
                  <c:v>43337</c:v>
                </c:pt>
                <c:pt idx="26">
                  <c:v>43338</c:v>
                </c:pt>
                <c:pt idx="27">
                  <c:v>43339</c:v>
                </c:pt>
                <c:pt idx="28">
                  <c:v>43340</c:v>
                </c:pt>
                <c:pt idx="29">
                  <c:v>43341</c:v>
                </c:pt>
                <c:pt idx="30">
                  <c:v>43342</c:v>
                </c:pt>
                <c:pt idx="31">
                  <c:v>43343</c:v>
                </c:pt>
                <c:pt idx="32">
                  <c:v>43344</c:v>
                </c:pt>
                <c:pt idx="33">
                  <c:v>43345</c:v>
                </c:pt>
                <c:pt idx="34">
                  <c:v>43346</c:v>
                </c:pt>
                <c:pt idx="35">
                  <c:v>43347</c:v>
                </c:pt>
                <c:pt idx="36">
                  <c:v>43348</c:v>
                </c:pt>
                <c:pt idx="37">
                  <c:v>43349</c:v>
                </c:pt>
                <c:pt idx="38">
                  <c:v>43350</c:v>
                </c:pt>
                <c:pt idx="39">
                  <c:v>43351</c:v>
                </c:pt>
                <c:pt idx="40">
                  <c:v>43352</c:v>
                </c:pt>
                <c:pt idx="41">
                  <c:v>43353</c:v>
                </c:pt>
                <c:pt idx="42">
                  <c:v>43354</c:v>
                </c:pt>
                <c:pt idx="43">
                  <c:v>43355</c:v>
                </c:pt>
                <c:pt idx="44">
                  <c:v>43356</c:v>
                </c:pt>
                <c:pt idx="45">
                  <c:v>43357</c:v>
                </c:pt>
                <c:pt idx="46">
                  <c:v>43358</c:v>
                </c:pt>
                <c:pt idx="47">
                  <c:v>43359</c:v>
                </c:pt>
                <c:pt idx="48">
                  <c:v>43360</c:v>
                </c:pt>
                <c:pt idx="49">
                  <c:v>43361</c:v>
                </c:pt>
                <c:pt idx="50">
                  <c:v>43362</c:v>
                </c:pt>
                <c:pt idx="51">
                  <c:v>43363</c:v>
                </c:pt>
                <c:pt idx="52">
                  <c:v>43364</c:v>
                </c:pt>
                <c:pt idx="53">
                  <c:v>43365</c:v>
                </c:pt>
                <c:pt idx="54">
                  <c:v>43366</c:v>
                </c:pt>
                <c:pt idx="55">
                  <c:v>43367</c:v>
                </c:pt>
                <c:pt idx="56">
                  <c:v>43368</c:v>
                </c:pt>
                <c:pt idx="57">
                  <c:v>43369</c:v>
                </c:pt>
                <c:pt idx="58">
                  <c:v>43370</c:v>
                </c:pt>
                <c:pt idx="59">
                  <c:v>43371</c:v>
                </c:pt>
                <c:pt idx="60">
                  <c:v>43372</c:v>
                </c:pt>
                <c:pt idx="61">
                  <c:v>43373</c:v>
                </c:pt>
                <c:pt idx="62">
                  <c:v>43374</c:v>
                </c:pt>
                <c:pt idx="63">
                  <c:v>43375</c:v>
                </c:pt>
                <c:pt idx="64">
                  <c:v>43376</c:v>
                </c:pt>
                <c:pt idx="65">
                  <c:v>43377</c:v>
                </c:pt>
                <c:pt idx="66">
                  <c:v>43378</c:v>
                </c:pt>
                <c:pt idx="67">
                  <c:v>43379</c:v>
                </c:pt>
                <c:pt idx="68">
                  <c:v>43380</c:v>
                </c:pt>
                <c:pt idx="69">
                  <c:v>43381</c:v>
                </c:pt>
                <c:pt idx="70">
                  <c:v>43382</c:v>
                </c:pt>
                <c:pt idx="71">
                  <c:v>43383</c:v>
                </c:pt>
                <c:pt idx="72">
                  <c:v>43384</c:v>
                </c:pt>
                <c:pt idx="73">
                  <c:v>43385</c:v>
                </c:pt>
                <c:pt idx="74">
                  <c:v>43386</c:v>
                </c:pt>
                <c:pt idx="75">
                  <c:v>43387</c:v>
                </c:pt>
                <c:pt idx="76">
                  <c:v>43388</c:v>
                </c:pt>
                <c:pt idx="77">
                  <c:v>43389</c:v>
                </c:pt>
                <c:pt idx="78">
                  <c:v>43390</c:v>
                </c:pt>
                <c:pt idx="79">
                  <c:v>43391</c:v>
                </c:pt>
                <c:pt idx="80">
                  <c:v>43392</c:v>
                </c:pt>
                <c:pt idx="81">
                  <c:v>43393</c:v>
                </c:pt>
                <c:pt idx="82">
                  <c:v>43394</c:v>
                </c:pt>
                <c:pt idx="83">
                  <c:v>43395</c:v>
                </c:pt>
                <c:pt idx="84">
                  <c:v>43396</c:v>
                </c:pt>
                <c:pt idx="85">
                  <c:v>43397</c:v>
                </c:pt>
                <c:pt idx="86">
                  <c:v>43398</c:v>
                </c:pt>
                <c:pt idx="87">
                  <c:v>43399</c:v>
                </c:pt>
                <c:pt idx="88">
                  <c:v>43400</c:v>
                </c:pt>
                <c:pt idx="89">
                  <c:v>43401</c:v>
                </c:pt>
                <c:pt idx="90">
                  <c:v>43402</c:v>
                </c:pt>
                <c:pt idx="91">
                  <c:v>43403</c:v>
                </c:pt>
                <c:pt idx="92">
                  <c:v>43404</c:v>
                </c:pt>
                <c:pt idx="93">
                  <c:v>43405</c:v>
                </c:pt>
                <c:pt idx="94">
                  <c:v>43406</c:v>
                </c:pt>
                <c:pt idx="95">
                  <c:v>43407</c:v>
                </c:pt>
                <c:pt idx="96">
                  <c:v>43408</c:v>
                </c:pt>
                <c:pt idx="97">
                  <c:v>43409</c:v>
                </c:pt>
                <c:pt idx="98">
                  <c:v>43410</c:v>
                </c:pt>
                <c:pt idx="99">
                  <c:v>43411</c:v>
                </c:pt>
                <c:pt idx="100">
                  <c:v>43412</c:v>
                </c:pt>
                <c:pt idx="101">
                  <c:v>43413</c:v>
                </c:pt>
                <c:pt idx="102">
                  <c:v>43414</c:v>
                </c:pt>
                <c:pt idx="103">
                  <c:v>43415</c:v>
                </c:pt>
                <c:pt idx="104">
                  <c:v>43416</c:v>
                </c:pt>
                <c:pt idx="105">
                  <c:v>43417</c:v>
                </c:pt>
                <c:pt idx="106">
                  <c:v>43418</c:v>
                </c:pt>
                <c:pt idx="107">
                  <c:v>43419</c:v>
                </c:pt>
                <c:pt idx="108">
                  <c:v>43420</c:v>
                </c:pt>
                <c:pt idx="109">
                  <c:v>43421</c:v>
                </c:pt>
                <c:pt idx="110">
                  <c:v>43422</c:v>
                </c:pt>
                <c:pt idx="111">
                  <c:v>43423</c:v>
                </c:pt>
                <c:pt idx="112">
                  <c:v>43424</c:v>
                </c:pt>
                <c:pt idx="113">
                  <c:v>43425</c:v>
                </c:pt>
                <c:pt idx="114">
                  <c:v>43426</c:v>
                </c:pt>
                <c:pt idx="115">
                  <c:v>43427</c:v>
                </c:pt>
                <c:pt idx="116">
                  <c:v>43428</c:v>
                </c:pt>
                <c:pt idx="117">
                  <c:v>43429</c:v>
                </c:pt>
                <c:pt idx="118">
                  <c:v>43430</c:v>
                </c:pt>
                <c:pt idx="119">
                  <c:v>43431</c:v>
                </c:pt>
                <c:pt idx="120">
                  <c:v>43432</c:v>
                </c:pt>
                <c:pt idx="121">
                  <c:v>43433</c:v>
                </c:pt>
                <c:pt idx="122">
                  <c:v>43434</c:v>
                </c:pt>
                <c:pt idx="123">
                  <c:v>43435</c:v>
                </c:pt>
                <c:pt idx="124">
                  <c:v>43436</c:v>
                </c:pt>
                <c:pt idx="125">
                  <c:v>43437</c:v>
                </c:pt>
                <c:pt idx="126">
                  <c:v>43438</c:v>
                </c:pt>
                <c:pt idx="127">
                  <c:v>43439</c:v>
                </c:pt>
                <c:pt idx="128">
                  <c:v>43440</c:v>
                </c:pt>
                <c:pt idx="129">
                  <c:v>43441</c:v>
                </c:pt>
                <c:pt idx="130">
                  <c:v>43442</c:v>
                </c:pt>
                <c:pt idx="131">
                  <c:v>43443</c:v>
                </c:pt>
                <c:pt idx="132">
                  <c:v>43444</c:v>
                </c:pt>
                <c:pt idx="133">
                  <c:v>43445</c:v>
                </c:pt>
                <c:pt idx="134">
                  <c:v>43446</c:v>
                </c:pt>
                <c:pt idx="135">
                  <c:v>43447</c:v>
                </c:pt>
                <c:pt idx="136">
                  <c:v>43448</c:v>
                </c:pt>
                <c:pt idx="137">
                  <c:v>43449</c:v>
                </c:pt>
                <c:pt idx="138">
                  <c:v>43450</c:v>
                </c:pt>
                <c:pt idx="139">
                  <c:v>43451</c:v>
                </c:pt>
                <c:pt idx="140">
                  <c:v>43452</c:v>
                </c:pt>
                <c:pt idx="141">
                  <c:v>43453</c:v>
                </c:pt>
                <c:pt idx="142">
                  <c:v>43454</c:v>
                </c:pt>
                <c:pt idx="143">
                  <c:v>43455</c:v>
                </c:pt>
                <c:pt idx="144">
                  <c:v>43456</c:v>
                </c:pt>
                <c:pt idx="145">
                  <c:v>43457</c:v>
                </c:pt>
                <c:pt idx="146">
                  <c:v>43458</c:v>
                </c:pt>
                <c:pt idx="147">
                  <c:v>43459</c:v>
                </c:pt>
                <c:pt idx="148">
                  <c:v>43460</c:v>
                </c:pt>
                <c:pt idx="149">
                  <c:v>43461</c:v>
                </c:pt>
                <c:pt idx="150">
                  <c:v>43462</c:v>
                </c:pt>
                <c:pt idx="151">
                  <c:v>43463</c:v>
                </c:pt>
                <c:pt idx="152">
                  <c:v>43464</c:v>
                </c:pt>
                <c:pt idx="153">
                  <c:v>43465</c:v>
                </c:pt>
                <c:pt idx="154">
                  <c:v>43466</c:v>
                </c:pt>
                <c:pt idx="155">
                  <c:v>43467</c:v>
                </c:pt>
                <c:pt idx="156">
                  <c:v>43468</c:v>
                </c:pt>
                <c:pt idx="157">
                  <c:v>43469</c:v>
                </c:pt>
                <c:pt idx="158">
                  <c:v>43470</c:v>
                </c:pt>
                <c:pt idx="159">
                  <c:v>43471</c:v>
                </c:pt>
                <c:pt idx="160">
                  <c:v>43472</c:v>
                </c:pt>
                <c:pt idx="161">
                  <c:v>43473</c:v>
                </c:pt>
                <c:pt idx="162">
                  <c:v>43474</c:v>
                </c:pt>
                <c:pt idx="163">
                  <c:v>43475</c:v>
                </c:pt>
                <c:pt idx="164">
                  <c:v>43476</c:v>
                </c:pt>
                <c:pt idx="165">
                  <c:v>43477</c:v>
                </c:pt>
                <c:pt idx="166">
                  <c:v>43478</c:v>
                </c:pt>
                <c:pt idx="167">
                  <c:v>43479</c:v>
                </c:pt>
                <c:pt idx="168">
                  <c:v>43480</c:v>
                </c:pt>
                <c:pt idx="169">
                  <c:v>43481</c:v>
                </c:pt>
                <c:pt idx="170">
                  <c:v>43482</c:v>
                </c:pt>
                <c:pt idx="171">
                  <c:v>43483</c:v>
                </c:pt>
                <c:pt idx="172">
                  <c:v>43484</c:v>
                </c:pt>
                <c:pt idx="173">
                  <c:v>43485</c:v>
                </c:pt>
                <c:pt idx="174">
                  <c:v>43486</c:v>
                </c:pt>
                <c:pt idx="175">
                  <c:v>43487</c:v>
                </c:pt>
                <c:pt idx="176">
                  <c:v>43488</c:v>
                </c:pt>
                <c:pt idx="177">
                  <c:v>43489</c:v>
                </c:pt>
                <c:pt idx="178">
                  <c:v>43490</c:v>
                </c:pt>
                <c:pt idx="179">
                  <c:v>43491</c:v>
                </c:pt>
                <c:pt idx="180">
                  <c:v>43492</c:v>
                </c:pt>
                <c:pt idx="181">
                  <c:v>43493</c:v>
                </c:pt>
                <c:pt idx="182">
                  <c:v>43494</c:v>
                </c:pt>
                <c:pt idx="183">
                  <c:v>43495</c:v>
                </c:pt>
                <c:pt idx="184">
                  <c:v>43496</c:v>
                </c:pt>
                <c:pt idx="185">
                  <c:v>43497</c:v>
                </c:pt>
                <c:pt idx="186">
                  <c:v>43498</c:v>
                </c:pt>
                <c:pt idx="187">
                  <c:v>43499</c:v>
                </c:pt>
                <c:pt idx="188">
                  <c:v>43500</c:v>
                </c:pt>
                <c:pt idx="189">
                  <c:v>43501</c:v>
                </c:pt>
                <c:pt idx="190">
                  <c:v>43502</c:v>
                </c:pt>
                <c:pt idx="191">
                  <c:v>43503</c:v>
                </c:pt>
                <c:pt idx="192">
                  <c:v>43504</c:v>
                </c:pt>
                <c:pt idx="193">
                  <c:v>43505</c:v>
                </c:pt>
                <c:pt idx="194">
                  <c:v>43506</c:v>
                </c:pt>
                <c:pt idx="195">
                  <c:v>43507</c:v>
                </c:pt>
                <c:pt idx="196">
                  <c:v>43508</c:v>
                </c:pt>
                <c:pt idx="197">
                  <c:v>43509</c:v>
                </c:pt>
                <c:pt idx="198">
                  <c:v>43510</c:v>
                </c:pt>
                <c:pt idx="199">
                  <c:v>43511</c:v>
                </c:pt>
                <c:pt idx="200">
                  <c:v>43512</c:v>
                </c:pt>
                <c:pt idx="201">
                  <c:v>43513</c:v>
                </c:pt>
                <c:pt idx="202">
                  <c:v>43514</c:v>
                </c:pt>
                <c:pt idx="203">
                  <c:v>43515</c:v>
                </c:pt>
                <c:pt idx="204">
                  <c:v>43516</c:v>
                </c:pt>
                <c:pt idx="205">
                  <c:v>43517</c:v>
                </c:pt>
                <c:pt idx="206">
                  <c:v>43518</c:v>
                </c:pt>
                <c:pt idx="207">
                  <c:v>43519</c:v>
                </c:pt>
                <c:pt idx="208">
                  <c:v>43520</c:v>
                </c:pt>
                <c:pt idx="209">
                  <c:v>43521</c:v>
                </c:pt>
                <c:pt idx="210">
                  <c:v>43522</c:v>
                </c:pt>
                <c:pt idx="211">
                  <c:v>43523</c:v>
                </c:pt>
                <c:pt idx="212">
                  <c:v>43524</c:v>
                </c:pt>
                <c:pt idx="213">
                  <c:v>43525</c:v>
                </c:pt>
                <c:pt idx="214">
                  <c:v>43526</c:v>
                </c:pt>
                <c:pt idx="215">
                  <c:v>43527</c:v>
                </c:pt>
                <c:pt idx="216">
                  <c:v>43528</c:v>
                </c:pt>
                <c:pt idx="217">
                  <c:v>43529</c:v>
                </c:pt>
                <c:pt idx="218">
                  <c:v>43530</c:v>
                </c:pt>
                <c:pt idx="219">
                  <c:v>43531</c:v>
                </c:pt>
                <c:pt idx="220">
                  <c:v>43532</c:v>
                </c:pt>
                <c:pt idx="221">
                  <c:v>43533</c:v>
                </c:pt>
                <c:pt idx="222">
                  <c:v>43534</c:v>
                </c:pt>
                <c:pt idx="223">
                  <c:v>43535</c:v>
                </c:pt>
                <c:pt idx="224">
                  <c:v>43536</c:v>
                </c:pt>
                <c:pt idx="225">
                  <c:v>43537</c:v>
                </c:pt>
                <c:pt idx="226">
                  <c:v>43538</c:v>
                </c:pt>
                <c:pt idx="227">
                  <c:v>43539</c:v>
                </c:pt>
                <c:pt idx="228">
                  <c:v>43540</c:v>
                </c:pt>
                <c:pt idx="229">
                  <c:v>43541</c:v>
                </c:pt>
                <c:pt idx="230">
                  <c:v>43542</c:v>
                </c:pt>
                <c:pt idx="231">
                  <c:v>43543</c:v>
                </c:pt>
                <c:pt idx="232">
                  <c:v>43544</c:v>
                </c:pt>
                <c:pt idx="233">
                  <c:v>43545</c:v>
                </c:pt>
                <c:pt idx="234">
                  <c:v>43546</c:v>
                </c:pt>
                <c:pt idx="235">
                  <c:v>43547</c:v>
                </c:pt>
                <c:pt idx="236">
                  <c:v>43548</c:v>
                </c:pt>
                <c:pt idx="237">
                  <c:v>43549</c:v>
                </c:pt>
                <c:pt idx="238">
                  <c:v>43550</c:v>
                </c:pt>
                <c:pt idx="239">
                  <c:v>43551</c:v>
                </c:pt>
                <c:pt idx="240">
                  <c:v>43552</c:v>
                </c:pt>
                <c:pt idx="241">
                  <c:v>43553</c:v>
                </c:pt>
                <c:pt idx="242">
                  <c:v>43554</c:v>
                </c:pt>
                <c:pt idx="243">
                  <c:v>43555</c:v>
                </c:pt>
                <c:pt idx="244">
                  <c:v>43556</c:v>
                </c:pt>
                <c:pt idx="245">
                  <c:v>43557</c:v>
                </c:pt>
                <c:pt idx="246">
                  <c:v>43558</c:v>
                </c:pt>
                <c:pt idx="247">
                  <c:v>43559</c:v>
                </c:pt>
                <c:pt idx="248">
                  <c:v>43560</c:v>
                </c:pt>
                <c:pt idx="249">
                  <c:v>43561</c:v>
                </c:pt>
                <c:pt idx="250">
                  <c:v>43562</c:v>
                </c:pt>
                <c:pt idx="251">
                  <c:v>43563</c:v>
                </c:pt>
                <c:pt idx="252">
                  <c:v>43564</c:v>
                </c:pt>
                <c:pt idx="253">
                  <c:v>43565</c:v>
                </c:pt>
                <c:pt idx="254">
                  <c:v>43566</c:v>
                </c:pt>
                <c:pt idx="255">
                  <c:v>43567</c:v>
                </c:pt>
                <c:pt idx="256">
                  <c:v>43568</c:v>
                </c:pt>
                <c:pt idx="257">
                  <c:v>43569</c:v>
                </c:pt>
                <c:pt idx="258">
                  <c:v>43570</c:v>
                </c:pt>
                <c:pt idx="259">
                  <c:v>43571</c:v>
                </c:pt>
                <c:pt idx="260">
                  <c:v>43572</c:v>
                </c:pt>
                <c:pt idx="261">
                  <c:v>43573</c:v>
                </c:pt>
                <c:pt idx="262">
                  <c:v>43574</c:v>
                </c:pt>
                <c:pt idx="263">
                  <c:v>43575</c:v>
                </c:pt>
                <c:pt idx="264">
                  <c:v>43576</c:v>
                </c:pt>
                <c:pt idx="265">
                  <c:v>43577</c:v>
                </c:pt>
                <c:pt idx="266">
                  <c:v>43578</c:v>
                </c:pt>
                <c:pt idx="267">
                  <c:v>43579</c:v>
                </c:pt>
                <c:pt idx="268">
                  <c:v>43580</c:v>
                </c:pt>
                <c:pt idx="269">
                  <c:v>43581</c:v>
                </c:pt>
                <c:pt idx="270">
                  <c:v>43582</c:v>
                </c:pt>
                <c:pt idx="271">
                  <c:v>43583</c:v>
                </c:pt>
                <c:pt idx="272">
                  <c:v>43584</c:v>
                </c:pt>
                <c:pt idx="273">
                  <c:v>43585</c:v>
                </c:pt>
                <c:pt idx="274">
                  <c:v>43586</c:v>
                </c:pt>
                <c:pt idx="275">
                  <c:v>43587</c:v>
                </c:pt>
                <c:pt idx="276">
                  <c:v>43588</c:v>
                </c:pt>
                <c:pt idx="277">
                  <c:v>43589</c:v>
                </c:pt>
                <c:pt idx="278">
                  <c:v>43590</c:v>
                </c:pt>
                <c:pt idx="279">
                  <c:v>43591</c:v>
                </c:pt>
                <c:pt idx="280">
                  <c:v>43592</c:v>
                </c:pt>
                <c:pt idx="281">
                  <c:v>43593</c:v>
                </c:pt>
                <c:pt idx="282">
                  <c:v>43594</c:v>
                </c:pt>
                <c:pt idx="283">
                  <c:v>43595</c:v>
                </c:pt>
                <c:pt idx="284">
                  <c:v>43596</c:v>
                </c:pt>
                <c:pt idx="285">
                  <c:v>43597</c:v>
                </c:pt>
                <c:pt idx="286">
                  <c:v>43598</c:v>
                </c:pt>
                <c:pt idx="287">
                  <c:v>43599</c:v>
                </c:pt>
                <c:pt idx="288">
                  <c:v>43600</c:v>
                </c:pt>
                <c:pt idx="289">
                  <c:v>43601</c:v>
                </c:pt>
                <c:pt idx="290">
                  <c:v>43602</c:v>
                </c:pt>
                <c:pt idx="291">
                  <c:v>43603</c:v>
                </c:pt>
                <c:pt idx="292">
                  <c:v>43604</c:v>
                </c:pt>
                <c:pt idx="293">
                  <c:v>43605</c:v>
                </c:pt>
                <c:pt idx="294">
                  <c:v>43606</c:v>
                </c:pt>
                <c:pt idx="295">
                  <c:v>43607</c:v>
                </c:pt>
                <c:pt idx="296">
                  <c:v>43608</c:v>
                </c:pt>
                <c:pt idx="297">
                  <c:v>43609</c:v>
                </c:pt>
                <c:pt idx="298">
                  <c:v>43610</c:v>
                </c:pt>
                <c:pt idx="299">
                  <c:v>43611</c:v>
                </c:pt>
                <c:pt idx="300">
                  <c:v>43612</c:v>
                </c:pt>
                <c:pt idx="301">
                  <c:v>43613</c:v>
                </c:pt>
                <c:pt idx="302">
                  <c:v>43614</c:v>
                </c:pt>
                <c:pt idx="303">
                  <c:v>43615</c:v>
                </c:pt>
                <c:pt idx="304">
                  <c:v>43616</c:v>
                </c:pt>
                <c:pt idx="305">
                  <c:v>43617</c:v>
                </c:pt>
                <c:pt idx="306">
                  <c:v>43618</c:v>
                </c:pt>
                <c:pt idx="307">
                  <c:v>43619</c:v>
                </c:pt>
                <c:pt idx="308">
                  <c:v>43620</c:v>
                </c:pt>
                <c:pt idx="309">
                  <c:v>43621</c:v>
                </c:pt>
                <c:pt idx="310">
                  <c:v>43622</c:v>
                </c:pt>
                <c:pt idx="311">
                  <c:v>43623</c:v>
                </c:pt>
                <c:pt idx="312">
                  <c:v>43624</c:v>
                </c:pt>
                <c:pt idx="313">
                  <c:v>43625</c:v>
                </c:pt>
                <c:pt idx="314">
                  <c:v>43626</c:v>
                </c:pt>
                <c:pt idx="315">
                  <c:v>43627</c:v>
                </c:pt>
                <c:pt idx="316">
                  <c:v>43628</c:v>
                </c:pt>
                <c:pt idx="317">
                  <c:v>43629</c:v>
                </c:pt>
                <c:pt idx="318">
                  <c:v>43630</c:v>
                </c:pt>
                <c:pt idx="319">
                  <c:v>43631</c:v>
                </c:pt>
                <c:pt idx="320">
                  <c:v>43632</c:v>
                </c:pt>
                <c:pt idx="321">
                  <c:v>43633</c:v>
                </c:pt>
                <c:pt idx="322">
                  <c:v>43634</c:v>
                </c:pt>
                <c:pt idx="323">
                  <c:v>43635</c:v>
                </c:pt>
                <c:pt idx="324">
                  <c:v>43636</c:v>
                </c:pt>
                <c:pt idx="325">
                  <c:v>43637</c:v>
                </c:pt>
                <c:pt idx="326">
                  <c:v>43638</c:v>
                </c:pt>
                <c:pt idx="327">
                  <c:v>43639</c:v>
                </c:pt>
                <c:pt idx="328">
                  <c:v>43640</c:v>
                </c:pt>
                <c:pt idx="329">
                  <c:v>43641</c:v>
                </c:pt>
                <c:pt idx="330">
                  <c:v>43642</c:v>
                </c:pt>
                <c:pt idx="331">
                  <c:v>43643</c:v>
                </c:pt>
                <c:pt idx="332">
                  <c:v>43644</c:v>
                </c:pt>
                <c:pt idx="333">
                  <c:v>43645</c:v>
                </c:pt>
                <c:pt idx="334">
                  <c:v>43646</c:v>
                </c:pt>
                <c:pt idx="335">
                  <c:v>43647</c:v>
                </c:pt>
                <c:pt idx="336">
                  <c:v>43648</c:v>
                </c:pt>
                <c:pt idx="337">
                  <c:v>43649</c:v>
                </c:pt>
                <c:pt idx="338">
                  <c:v>43650</c:v>
                </c:pt>
                <c:pt idx="339">
                  <c:v>43651</c:v>
                </c:pt>
                <c:pt idx="340">
                  <c:v>43652</c:v>
                </c:pt>
                <c:pt idx="341">
                  <c:v>43653</c:v>
                </c:pt>
                <c:pt idx="342">
                  <c:v>43654</c:v>
                </c:pt>
                <c:pt idx="343">
                  <c:v>43655</c:v>
                </c:pt>
                <c:pt idx="344">
                  <c:v>43656</c:v>
                </c:pt>
                <c:pt idx="345">
                  <c:v>43657</c:v>
                </c:pt>
                <c:pt idx="346">
                  <c:v>43658</c:v>
                </c:pt>
                <c:pt idx="347">
                  <c:v>43659</c:v>
                </c:pt>
                <c:pt idx="348">
                  <c:v>43660</c:v>
                </c:pt>
                <c:pt idx="349">
                  <c:v>43661</c:v>
                </c:pt>
                <c:pt idx="350">
                  <c:v>43662</c:v>
                </c:pt>
                <c:pt idx="351">
                  <c:v>43663</c:v>
                </c:pt>
                <c:pt idx="352">
                  <c:v>43664</c:v>
                </c:pt>
                <c:pt idx="353">
                  <c:v>43665</c:v>
                </c:pt>
                <c:pt idx="354">
                  <c:v>43666</c:v>
                </c:pt>
                <c:pt idx="355">
                  <c:v>43667</c:v>
                </c:pt>
                <c:pt idx="356">
                  <c:v>43668</c:v>
                </c:pt>
                <c:pt idx="357">
                  <c:v>43669</c:v>
                </c:pt>
                <c:pt idx="358">
                  <c:v>43670</c:v>
                </c:pt>
                <c:pt idx="359">
                  <c:v>43671</c:v>
                </c:pt>
                <c:pt idx="360">
                  <c:v>43672</c:v>
                </c:pt>
                <c:pt idx="361">
                  <c:v>43673</c:v>
                </c:pt>
                <c:pt idx="362">
                  <c:v>43674</c:v>
                </c:pt>
                <c:pt idx="363">
                  <c:v>43675</c:v>
                </c:pt>
                <c:pt idx="364">
                  <c:v>43676</c:v>
                </c:pt>
                <c:pt idx="365">
                  <c:v>43677</c:v>
                </c:pt>
              </c:numCache>
            </c:numRef>
          </c:cat>
          <c:val>
            <c:numRef>
              <c:f>SHAstorage!$I$2:$I$367</c:f>
              <c:numCache>
                <c:formatCode>General</c:formatCode>
                <c:ptCount val="366"/>
                <c:pt idx="0">
                  <c:v>3146.9450000000002</c:v>
                </c:pt>
                <c:pt idx="1">
                  <c:v>3127.33</c:v>
                </c:pt>
                <c:pt idx="2">
                  <c:v>3107.5659999999998</c:v>
                </c:pt>
                <c:pt idx="3">
                  <c:v>3087.6559999999999</c:v>
                </c:pt>
                <c:pt idx="4">
                  <c:v>3068.52</c:v>
                </c:pt>
                <c:pt idx="5">
                  <c:v>3050.607</c:v>
                </c:pt>
                <c:pt idx="6">
                  <c:v>3032.3229999999999</c:v>
                </c:pt>
                <c:pt idx="7">
                  <c:v>3013.8910000000001</c:v>
                </c:pt>
                <c:pt idx="8">
                  <c:v>3000.7350000000001</c:v>
                </c:pt>
                <c:pt idx="9">
                  <c:v>2987.6190000000001</c:v>
                </c:pt>
                <c:pt idx="10">
                  <c:v>2972.973</c:v>
                </c:pt>
                <c:pt idx="11">
                  <c:v>2957.692</c:v>
                </c:pt>
                <c:pt idx="12">
                  <c:v>2940.462</c:v>
                </c:pt>
                <c:pt idx="13">
                  <c:v>2926.2049999999999</c:v>
                </c:pt>
                <c:pt idx="14">
                  <c:v>2910.875</c:v>
                </c:pt>
                <c:pt idx="15">
                  <c:v>2897.1480000000001</c:v>
                </c:pt>
                <c:pt idx="16">
                  <c:v>2884.3580000000002</c:v>
                </c:pt>
                <c:pt idx="17">
                  <c:v>2870.2719999999999</c:v>
                </c:pt>
                <c:pt idx="18">
                  <c:v>2856.47</c:v>
                </c:pt>
                <c:pt idx="19">
                  <c:v>2840.7469999999998</c:v>
                </c:pt>
                <c:pt idx="20">
                  <c:v>2825.5039999999999</c:v>
                </c:pt>
                <c:pt idx="21">
                  <c:v>2812.694</c:v>
                </c:pt>
                <c:pt idx="22">
                  <c:v>2801.433</c:v>
                </c:pt>
                <c:pt idx="23">
                  <c:v>2789.9879999999998</c:v>
                </c:pt>
                <c:pt idx="24">
                  <c:v>2773.6379999999999</c:v>
                </c:pt>
                <c:pt idx="25">
                  <c:v>2763.7570000000001</c:v>
                </c:pt>
                <c:pt idx="26">
                  <c:v>2752.8620000000001</c:v>
                </c:pt>
                <c:pt idx="27">
                  <c:v>2738.9949999999999</c:v>
                </c:pt>
                <c:pt idx="28">
                  <c:v>2727.308</c:v>
                </c:pt>
                <c:pt idx="29">
                  <c:v>2715.44</c:v>
                </c:pt>
                <c:pt idx="30">
                  <c:v>2703.817</c:v>
                </c:pt>
                <c:pt idx="31">
                  <c:v>2691.395</c:v>
                </c:pt>
                <c:pt idx="32">
                  <c:v>2677.9490000000001</c:v>
                </c:pt>
                <c:pt idx="33">
                  <c:v>2664.3609999999999</c:v>
                </c:pt>
                <c:pt idx="34">
                  <c:v>2654.7629999999999</c:v>
                </c:pt>
                <c:pt idx="35">
                  <c:v>2642.7040000000002</c:v>
                </c:pt>
                <c:pt idx="36">
                  <c:v>2631.3029999999999</c:v>
                </c:pt>
                <c:pt idx="37">
                  <c:v>2623.239</c:v>
                </c:pt>
                <c:pt idx="38">
                  <c:v>2612.509</c:v>
                </c:pt>
                <c:pt idx="39">
                  <c:v>2602.6390000000001</c:v>
                </c:pt>
                <c:pt idx="40">
                  <c:v>2594.0140000000001</c:v>
                </c:pt>
                <c:pt idx="41">
                  <c:v>2585.424</c:v>
                </c:pt>
                <c:pt idx="42">
                  <c:v>2576.221</c:v>
                </c:pt>
                <c:pt idx="43">
                  <c:v>2561.44</c:v>
                </c:pt>
                <c:pt idx="44">
                  <c:v>2550.6930000000002</c:v>
                </c:pt>
                <c:pt idx="45">
                  <c:v>2540.326</c:v>
                </c:pt>
                <c:pt idx="46">
                  <c:v>2530.817</c:v>
                </c:pt>
                <c:pt idx="47">
                  <c:v>2522.973</c:v>
                </c:pt>
                <c:pt idx="48">
                  <c:v>2513.5279999999998</c:v>
                </c:pt>
                <c:pt idx="49">
                  <c:v>2502.125</c:v>
                </c:pt>
                <c:pt idx="50">
                  <c:v>2493.3330000000001</c:v>
                </c:pt>
                <c:pt idx="51">
                  <c:v>2485.375</c:v>
                </c:pt>
                <c:pt idx="52">
                  <c:v>2478.413</c:v>
                </c:pt>
                <c:pt idx="53">
                  <c:v>2468.8989999999999</c:v>
                </c:pt>
                <c:pt idx="54">
                  <c:v>2460.9870000000001</c:v>
                </c:pt>
                <c:pt idx="55">
                  <c:v>2455.0540000000001</c:v>
                </c:pt>
                <c:pt idx="56">
                  <c:v>2445.6120000000001</c:v>
                </c:pt>
                <c:pt idx="57">
                  <c:v>2436.9560000000001</c:v>
                </c:pt>
                <c:pt idx="58">
                  <c:v>2428.9290000000001</c:v>
                </c:pt>
                <c:pt idx="59">
                  <c:v>2419.931</c:v>
                </c:pt>
                <c:pt idx="60">
                  <c:v>2412.317</c:v>
                </c:pt>
                <c:pt idx="61">
                  <c:v>2405.1089999999999</c:v>
                </c:pt>
                <c:pt idx="62">
                  <c:v>2399.2640000000001</c:v>
                </c:pt>
                <c:pt idx="63">
                  <c:v>2390.7240000000002</c:v>
                </c:pt>
                <c:pt idx="64">
                  <c:v>2386.6559999999999</c:v>
                </c:pt>
                <c:pt idx="65">
                  <c:v>2379.2939999999999</c:v>
                </c:pt>
                <c:pt idx="66">
                  <c:v>2373.5030000000002</c:v>
                </c:pt>
                <c:pt idx="67">
                  <c:v>2372.1550000000002</c:v>
                </c:pt>
                <c:pt idx="68">
                  <c:v>2364.4490000000001</c:v>
                </c:pt>
                <c:pt idx="69">
                  <c:v>2356.5590000000002</c:v>
                </c:pt>
                <c:pt idx="70">
                  <c:v>2348.1320000000001</c:v>
                </c:pt>
                <c:pt idx="71">
                  <c:v>2338.366</c:v>
                </c:pt>
                <c:pt idx="72">
                  <c:v>2331.1280000000002</c:v>
                </c:pt>
                <c:pt idx="73">
                  <c:v>2321.7950000000001</c:v>
                </c:pt>
                <c:pt idx="74">
                  <c:v>2315.1559999999999</c:v>
                </c:pt>
                <c:pt idx="75">
                  <c:v>2307.203</c:v>
                </c:pt>
                <c:pt idx="76">
                  <c:v>2300.9540000000002</c:v>
                </c:pt>
                <c:pt idx="77">
                  <c:v>2289.6559999999999</c:v>
                </c:pt>
                <c:pt idx="78">
                  <c:v>2281.1869999999999</c:v>
                </c:pt>
                <c:pt idx="79">
                  <c:v>2276.5070000000001</c:v>
                </c:pt>
                <c:pt idx="80">
                  <c:v>2271.0770000000002</c:v>
                </c:pt>
                <c:pt idx="81">
                  <c:v>2260.2359999999999</c:v>
                </c:pt>
                <c:pt idx="82">
                  <c:v>2250.9290000000001</c:v>
                </c:pt>
                <c:pt idx="83">
                  <c:v>2243.4899999999998</c:v>
                </c:pt>
                <c:pt idx="84">
                  <c:v>2235.902</c:v>
                </c:pt>
                <c:pt idx="85">
                  <c:v>2231.09</c:v>
                </c:pt>
                <c:pt idx="86">
                  <c:v>2225.357</c:v>
                </c:pt>
                <c:pt idx="87">
                  <c:v>2219.837</c:v>
                </c:pt>
                <c:pt idx="88">
                  <c:v>2213.58</c:v>
                </c:pt>
                <c:pt idx="89">
                  <c:v>2208.4279999999999</c:v>
                </c:pt>
                <c:pt idx="90">
                  <c:v>2201.4720000000002</c:v>
                </c:pt>
                <c:pt idx="91">
                  <c:v>2196.1669999999999</c:v>
                </c:pt>
                <c:pt idx="92">
                  <c:v>2191.0450000000001</c:v>
                </c:pt>
                <c:pt idx="93">
                  <c:v>2181.2139999999999</c:v>
                </c:pt>
                <c:pt idx="94">
                  <c:v>2176.3029999999999</c:v>
                </c:pt>
                <c:pt idx="95">
                  <c:v>2170.125</c:v>
                </c:pt>
                <c:pt idx="96">
                  <c:v>2167.5929999999998</c:v>
                </c:pt>
                <c:pt idx="97">
                  <c:v>2166.5079999999998</c:v>
                </c:pt>
                <c:pt idx="98">
                  <c:v>2162.8919999999998</c:v>
                </c:pt>
                <c:pt idx="99">
                  <c:v>2160.7220000000002</c:v>
                </c:pt>
                <c:pt idx="100">
                  <c:v>2157.4670000000001</c:v>
                </c:pt>
                <c:pt idx="101">
                  <c:v>2154.393</c:v>
                </c:pt>
                <c:pt idx="102">
                  <c:v>2153.85</c:v>
                </c:pt>
                <c:pt idx="103">
                  <c:v>2154.0309999999999</c:v>
                </c:pt>
                <c:pt idx="104">
                  <c:v>2152.2280000000001</c:v>
                </c:pt>
                <c:pt idx="105">
                  <c:v>2150.2510000000002</c:v>
                </c:pt>
                <c:pt idx="106">
                  <c:v>2148.0929999999998</c:v>
                </c:pt>
                <c:pt idx="107">
                  <c:v>2147.0149999999999</c:v>
                </c:pt>
                <c:pt idx="108">
                  <c:v>2147.9140000000002</c:v>
                </c:pt>
                <c:pt idx="109">
                  <c:v>2145.2170000000001</c:v>
                </c:pt>
                <c:pt idx="110">
                  <c:v>2144.8580000000002</c:v>
                </c:pt>
                <c:pt idx="111">
                  <c:v>2143.2399999999998</c:v>
                </c:pt>
                <c:pt idx="112">
                  <c:v>2142.3409999999999</c:v>
                </c:pt>
                <c:pt idx="113">
                  <c:v>2143.4189999999999</c:v>
                </c:pt>
                <c:pt idx="114">
                  <c:v>2149.172</c:v>
                </c:pt>
                <c:pt idx="115">
                  <c:v>2154.7539999999999</c:v>
                </c:pt>
                <c:pt idx="116">
                  <c:v>2154.9349999999999</c:v>
                </c:pt>
                <c:pt idx="117">
                  <c:v>2157.8290000000002</c:v>
                </c:pt>
                <c:pt idx="118">
                  <c:v>2153.85</c:v>
                </c:pt>
                <c:pt idx="119">
                  <c:v>2155.8389999999999</c:v>
                </c:pt>
                <c:pt idx="120">
                  <c:v>2156.5630000000001</c:v>
                </c:pt>
                <c:pt idx="121">
                  <c:v>2171.9380000000001</c:v>
                </c:pt>
                <c:pt idx="122">
                  <c:v>2177.0300000000002</c:v>
                </c:pt>
                <c:pt idx="123">
                  <c:v>2177.3939999999998</c:v>
                </c:pt>
                <c:pt idx="124">
                  <c:v>2178.6669999999999</c:v>
                </c:pt>
                <c:pt idx="125">
                  <c:v>2179.9409999999998</c:v>
                </c:pt>
                <c:pt idx="126">
                  <c:v>2182.4870000000001</c:v>
                </c:pt>
                <c:pt idx="127">
                  <c:v>2184.306</c:v>
                </c:pt>
                <c:pt idx="128">
                  <c:v>2183.942</c:v>
                </c:pt>
                <c:pt idx="129">
                  <c:v>2181.7600000000002</c:v>
                </c:pt>
                <c:pt idx="130">
                  <c:v>2182.123</c:v>
                </c:pt>
                <c:pt idx="131">
                  <c:v>2180.85</c:v>
                </c:pt>
                <c:pt idx="132">
                  <c:v>2183.0329999999999</c:v>
                </c:pt>
                <c:pt idx="133">
                  <c:v>2184.1239999999998</c:v>
                </c:pt>
                <c:pt idx="134">
                  <c:v>2183.2150000000001</c:v>
                </c:pt>
                <c:pt idx="135">
                  <c:v>2181.3960000000002</c:v>
                </c:pt>
                <c:pt idx="136">
                  <c:v>2180.6680000000001</c:v>
                </c:pt>
                <c:pt idx="137">
                  <c:v>2183.7600000000002</c:v>
                </c:pt>
                <c:pt idx="138">
                  <c:v>2197.6309999999999</c:v>
                </c:pt>
                <c:pt idx="139">
                  <c:v>2210.268</c:v>
                </c:pt>
                <c:pt idx="140">
                  <c:v>2217.8130000000001</c:v>
                </c:pt>
                <c:pt idx="141">
                  <c:v>2224.989</c:v>
                </c:pt>
                <c:pt idx="142">
                  <c:v>2230.9050000000002</c:v>
                </c:pt>
                <c:pt idx="143">
                  <c:v>2236.2719999999999</c:v>
                </c:pt>
                <c:pt idx="144">
                  <c:v>2240.5279999999998</c:v>
                </c:pt>
                <c:pt idx="145">
                  <c:v>2244.0450000000001</c:v>
                </c:pt>
                <c:pt idx="146">
                  <c:v>2251.3009999999999</c:v>
                </c:pt>
                <c:pt idx="147">
                  <c:v>2254.8380000000002</c:v>
                </c:pt>
                <c:pt idx="148">
                  <c:v>2258.933</c:v>
                </c:pt>
                <c:pt idx="149">
                  <c:v>2260.7939999999999</c:v>
                </c:pt>
                <c:pt idx="150">
                  <c:v>2265.2730000000001</c:v>
                </c:pt>
                <c:pt idx="151">
                  <c:v>2267.3330000000001</c:v>
                </c:pt>
                <c:pt idx="152">
                  <c:v>2266.21</c:v>
                </c:pt>
                <c:pt idx="153">
                  <c:v>2267.895</c:v>
                </c:pt>
                <c:pt idx="154">
                  <c:v>2270.1410000000001</c:v>
                </c:pt>
                <c:pt idx="155">
                  <c:v>2269.3919999999998</c:v>
                </c:pt>
                <c:pt idx="156">
                  <c:v>2267.895</c:v>
                </c:pt>
                <c:pt idx="157">
                  <c:v>2270.1410000000001</c:v>
                </c:pt>
                <c:pt idx="158">
                  <c:v>2281</c:v>
                </c:pt>
                <c:pt idx="159">
                  <c:v>2288.9029999999998</c:v>
                </c:pt>
                <c:pt idx="160">
                  <c:v>2297.3760000000002</c:v>
                </c:pt>
                <c:pt idx="161">
                  <c:v>2303.4160000000002</c:v>
                </c:pt>
                <c:pt idx="162">
                  <c:v>2354.069</c:v>
                </c:pt>
                <c:pt idx="163">
                  <c:v>2396.9259999999999</c:v>
                </c:pt>
                <c:pt idx="164">
                  <c:v>2417.3879999999999</c:v>
                </c:pt>
                <c:pt idx="165">
                  <c:v>2434.21</c:v>
                </c:pt>
                <c:pt idx="166">
                  <c:v>2445.2179999999998</c:v>
                </c:pt>
                <c:pt idx="167">
                  <c:v>2454.2669999999998</c:v>
                </c:pt>
                <c:pt idx="168">
                  <c:v>2471.2730000000001</c:v>
                </c:pt>
                <c:pt idx="169">
                  <c:v>2519.3530000000001</c:v>
                </c:pt>
                <c:pt idx="170">
                  <c:v>2584.1970000000001</c:v>
                </c:pt>
                <c:pt idx="171">
                  <c:v>2623.0320000000002</c:v>
                </c:pt>
                <c:pt idx="172">
                  <c:v>2661.0160000000001</c:v>
                </c:pt>
                <c:pt idx="173">
                  <c:v>2717.5529999999999</c:v>
                </c:pt>
                <c:pt idx="174">
                  <c:v>2760.7660000000001</c:v>
                </c:pt>
                <c:pt idx="175">
                  <c:v>2785.6689999999999</c:v>
                </c:pt>
                <c:pt idx="176">
                  <c:v>2812.4769999999999</c:v>
                </c:pt>
                <c:pt idx="177">
                  <c:v>2830.723</c:v>
                </c:pt>
                <c:pt idx="178">
                  <c:v>2845.105</c:v>
                </c:pt>
                <c:pt idx="179">
                  <c:v>2859.7559999999999</c:v>
                </c:pt>
                <c:pt idx="180">
                  <c:v>2874.2260000000001</c:v>
                </c:pt>
                <c:pt idx="181">
                  <c:v>2884.799</c:v>
                </c:pt>
                <c:pt idx="182">
                  <c:v>2893.3890000000001</c:v>
                </c:pt>
                <c:pt idx="183">
                  <c:v>2902.24</c:v>
                </c:pt>
                <c:pt idx="184">
                  <c:v>2911.5390000000002</c:v>
                </c:pt>
                <c:pt idx="185">
                  <c:v>2925.0920000000001</c:v>
                </c:pt>
                <c:pt idx="186">
                  <c:v>2952.5459999999998</c:v>
                </c:pt>
                <c:pt idx="187">
                  <c:v>2977.6979999999999</c:v>
                </c:pt>
                <c:pt idx="188">
                  <c:v>3003.674</c:v>
                </c:pt>
                <c:pt idx="189">
                  <c:v>3031.181</c:v>
                </c:pt>
                <c:pt idx="190">
                  <c:v>3050.607</c:v>
                </c:pt>
                <c:pt idx="191">
                  <c:v>3069.2089999999998</c:v>
                </c:pt>
                <c:pt idx="192">
                  <c:v>3083.0369999999998</c:v>
                </c:pt>
                <c:pt idx="193">
                  <c:v>3098.5129999999999</c:v>
                </c:pt>
                <c:pt idx="194">
                  <c:v>3109.8879999999999</c:v>
                </c:pt>
                <c:pt idx="195">
                  <c:v>3121.03</c:v>
                </c:pt>
                <c:pt idx="196">
                  <c:v>3135.9639999999999</c:v>
                </c:pt>
                <c:pt idx="197">
                  <c:v>3162.1909999999998</c:v>
                </c:pt>
                <c:pt idx="198">
                  <c:v>3214.623</c:v>
                </c:pt>
                <c:pt idx="199">
                  <c:v>3263.5839999999998</c:v>
                </c:pt>
                <c:pt idx="200">
                  <c:v>3303.3159999999998</c:v>
                </c:pt>
                <c:pt idx="201">
                  <c:v>3338.172</c:v>
                </c:pt>
                <c:pt idx="202">
                  <c:v>3368.1579999999999</c:v>
                </c:pt>
                <c:pt idx="203">
                  <c:v>3390.9479999999999</c:v>
                </c:pt>
                <c:pt idx="204">
                  <c:v>3413.8449999999998</c:v>
                </c:pt>
                <c:pt idx="205">
                  <c:v>3445.7910000000002</c:v>
                </c:pt>
                <c:pt idx="206">
                  <c:v>3462.703</c:v>
                </c:pt>
                <c:pt idx="207">
                  <c:v>3478.43</c:v>
                </c:pt>
                <c:pt idx="208">
                  <c:v>3496.471</c:v>
                </c:pt>
                <c:pt idx="209">
                  <c:v>3547.922</c:v>
                </c:pt>
                <c:pt idx="210">
                  <c:v>3691.8519999999999</c:v>
                </c:pt>
                <c:pt idx="211">
                  <c:v>3866.51</c:v>
                </c:pt>
                <c:pt idx="212">
                  <c:v>3947.6529999999998</c:v>
                </c:pt>
                <c:pt idx="213">
                  <c:v>3970.7849999999999</c:v>
                </c:pt>
                <c:pt idx="214">
                  <c:v>3977.0520000000001</c:v>
                </c:pt>
                <c:pt idx="215">
                  <c:v>3971.33</c:v>
                </c:pt>
                <c:pt idx="216">
                  <c:v>3968.06</c:v>
                </c:pt>
                <c:pt idx="217">
                  <c:v>3963.973</c:v>
                </c:pt>
                <c:pt idx="218">
                  <c:v>4007.1480000000001</c:v>
                </c:pt>
                <c:pt idx="219">
                  <c:v>4044.3159999999998</c:v>
                </c:pt>
                <c:pt idx="220">
                  <c:v>4043.2109999999998</c:v>
                </c:pt>
                <c:pt idx="221">
                  <c:v>4030.5219999999999</c:v>
                </c:pt>
                <c:pt idx="222">
                  <c:v>4010.1689999999999</c:v>
                </c:pt>
                <c:pt idx="223">
                  <c:v>3983.8789999999999</c:v>
                </c:pt>
                <c:pt idx="224">
                  <c:v>3947.924</c:v>
                </c:pt>
                <c:pt idx="225">
                  <c:v>3913.01</c:v>
                </c:pt>
                <c:pt idx="226">
                  <c:v>3869.7170000000001</c:v>
                </c:pt>
                <c:pt idx="227">
                  <c:v>3840.6080000000002</c:v>
                </c:pt>
                <c:pt idx="228">
                  <c:v>3811.1190000000001</c:v>
                </c:pt>
                <c:pt idx="229">
                  <c:v>3795.7660000000001</c:v>
                </c:pt>
                <c:pt idx="230">
                  <c:v>3786.232</c:v>
                </c:pt>
                <c:pt idx="231">
                  <c:v>3778.2849999999999</c:v>
                </c:pt>
                <c:pt idx="232">
                  <c:v>3782.7890000000002</c:v>
                </c:pt>
                <c:pt idx="233">
                  <c:v>3790.2060000000001</c:v>
                </c:pt>
                <c:pt idx="234">
                  <c:v>3801.855</c:v>
                </c:pt>
                <c:pt idx="235">
                  <c:v>3815.09</c:v>
                </c:pt>
                <c:pt idx="236">
                  <c:v>3827.0410000000002</c:v>
                </c:pt>
                <c:pt idx="237">
                  <c:v>3842.7370000000001</c:v>
                </c:pt>
                <c:pt idx="238">
                  <c:v>3864.9059999999999</c:v>
                </c:pt>
                <c:pt idx="239">
                  <c:v>3900.8670000000002</c:v>
                </c:pt>
                <c:pt idx="240">
                  <c:v>3941.145</c:v>
                </c:pt>
                <c:pt idx="241">
                  <c:v>3980.8679999999999</c:v>
                </c:pt>
                <c:pt idx="242">
                  <c:v>4008.7939999999999</c:v>
                </c:pt>
                <c:pt idx="243">
                  <c:v>4027.7719999999999</c:v>
                </c:pt>
                <c:pt idx="244">
                  <c:v>4039.6179999999999</c:v>
                </c:pt>
                <c:pt idx="245">
                  <c:v>4057.857</c:v>
                </c:pt>
                <c:pt idx="246">
                  <c:v>4067.828</c:v>
                </c:pt>
                <c:pt idx="247">
                  <c:v>4062.279</c:v>
                </c:pt>
                <c:pt idx="248">
                  <c:v>4068.1060000000002</c:v>
                </c:pt>
                <c:pt idx="249">
                  <c:v>4080.6010000000001</c:v>
                </c:pt>
                <c:pt idx="250">
                  <c:v>4104.2659999999996</c:v>
                </c:pt>
                <c:pt idx="251">
                  <c:v>4143.9989999999998</c:v>
                </c:pt>
                <c:pt idx="252">
                  <c:v>4174.6790000000001</c:v>
                </c:pt>
                <c:pt idx="253">
                  <c:v>4172.1450000000004</c:v>
                </c:pt>
                <c:pt idx="254">
                  <c:v>4157.7839999999997</c:v>
                </c:pt>
                <c:pt idx="255">
                  <c:v>4139.7950000000001</c:v>
                </c:pt>
                <c:pt idx="256">
                  <c:v>4110.6819999999998</c:v>
                </c:pt>
                <c:pt idx="257">
                  <c:v>4089.7629999999999</c:v>
                </c:pt>
                <c:pt idx="258">
                  <c:v>4078.9349999999999</c:v>
                </c:pt>
                <c:pt idx="259">
                  <c:v>4069.7719999999999</c:v>
                </c:pt>
                <c:pt idx="260">
                  <c:v>4063.9409999999998</c:v>
                </c:pt>
                <c:pt idx="261">
                  <c:v>4062.8319999999999</c:v>
                </c:pt>
                <c:pt idx="262">
                  <c:v>4067.5509999999999</c:v>
                </c:pt>
                <c:pt idx="263">
                  <c:v>4073.6590000000001</c:v>
                </c:pt>
                <c:pt idx="264">
                  <c:v>4081.989</c:v>
                </c:pt>
                <c:pt idx="265">
                  <c:v>4091.7109999999998</c:v>
                </c:pt>
                <c:pt idx="266">
                  <c:v>4107.0550000000003</c:v>
                </c:pt>
                <c:pt idx="267">
                  <c:v>4121.8559999999998</c:v>
                </c:pt>
                <c:pt idx="268">
                  <c:v>4140.0749999999998</c:v>
                </c:pt>
                <c:pt idx="269">
                  <c:v>4160.0370000000003</c:v>
                </c:pt>
                <c:pt idx="270">
                  <c:v>4177.5069999999996</c:v>
                </c:pt>
                <c:pt idx="271">
                  <c:v>4193.634</c:v>
                </c:pt>
                <c:pt idx="272">
                  <c:v>4210.93</c:v>
                </c:pt>
                <c:pt idx="273">
                  <c:v>4223.1540000000005</c:v>
                </c:pt>
                <c:pt idx="274">
                  <c:v>4237.9650000000001</c:v>
                </c:pt>
                <c:pt idx="275">
                  <c:v>4249.3869999999997</c:v>
                </c:pt>
                <c:pt idx="276">
                  <c:v>4260.5249999999996</c:v>
                </c:pt>
                <c:pt idx="277">
                  <c:v>4263.6819999999998</c:v>
                </c:pt>
                <c:pt idx="278">
                  <c:v>4264.8289999999997</c:v>
                </c:pt>
                <c:pt idx="279">
                  <c:v>4266.2640000000001</c:v>
                </c:pt>
                <c:pt idx="280">
                  <c:v>4269.9949999999999</c:v>
                </c:pt>
                <c:pt idx="281">
                  <c:v>4273.7250000000004</c:v>
                </c:pt>
                <c:pt idx="282">
                  <c:v>4279.7510000000002</c:v>
                </c:pt>
                <c:pt idx="283">
                  <c:v>4286.3509999999997</c:v>
                </c:pt>
                <c:pt idx="284">
                  <c:v>4286.0640000000003</c:v>
                </c:pt>
                <c:pt idx="285">
                  <c:v>4288.6469999999999</c:v>
                </c:pt>
                <c:pt idx="286">
                  <c:v>4289.799</c:v>
                </c:pt>
                <c:pt idx="287">
                  <c:v>4293.8339999999998</c:v>
                </c:pt>
                <c:pt idx="288">
                  <c:v>4302.1940000000004</c:v>
                </c:pt>
                <c:pt idx="289">
                  <c:v>4327.6049999999996</c:v>
                </c:pt>
                <c:pt idx="290">
                  <c:v>4343.2420000000002</c:v>
                </c:pt>
                <c:pt idx="291">
                  <c:v>4362.6350000000002</c:v>
                </c:pt>
                <c:pt idx="292">
                  <c:v>4382.3440000000001</c:v>
                </c:pt>
                <c:pt idx="293">
                  <c:v>4395.1350000000002</c:v>
                </c:pt>
                <c:pt idx="294">
                  <c:v>4406.1880000000001</c:v>
                </c:pt>
                <c:pt idx="295">
                  <c:v>4419.3310000000001</c:v>
                </c:pt>
                <c:pt idx="296">
                  <c:v>4429.8440000000001</c:v>
                </c:pt>
                <c:pt idx="297">
                  <c:v>4439.8</c:v>
                </c:pt>
                <c:pt idx="298">
                  <c:v>4444.7879999999996</c:v>
                </c:pt>
                <c:pt idx="299">
                  <c:v>4455.9359999999997</c:v>
                </c:pt>
                <c:pt idx="300">
                  <c:v>4464.4489999999996</c:v>
                </c:pt>
                <c:pt idx="301">
                  <c:v>4468.5749999999998</c:v>
                </c:pt>
                <c:pt idx="302">
                  <c:v>4470.933</c:v>
                </c:pt>
                <c:pt idx="303">
                  <c:v>4471.2269999999999</c:v>
                </c:pt>
                <c:pt idx="304">
                  <c:v>4476.8270000000002</c:v>
                </c:pt>
                <c:pt idx="305">
                  <c:v>4475.6480000000001</c:v>
                </c:pt>
                <c:pt idx="306">
                  <c:v>4476.2380000000003</c:v>
                </c:pt>
                <c:pt idx="307">
                  <c:v>4476.5320000000002</c:v>
                </c:pt>
                <c:pt idx="308">
                  <c:v>4475.0590000000002</c:v>
                </c:pt>
                <c:pt idx="309">
                  <c:v>4472.1120000000001</c:v>
                </c:pt>
                <c:pt idx="310">
                  <c:v>4470.6379999999999</c:v>
                </c:pt>
                <c:pt idx="311">
                  <c:v>4469.7539999999999</c:v>
                </c:pt>
                <c:pt idx="312">
                  <c:v>4465.6279999999997</c:v>
                </c:pt>
                <c:pt idx="313">
                  <c:v>4458.576</c:v>
                </c:pt>
                <c:pt idx="314">
                  <c:v>4456.8159999999998</c:v>
                </c:pt>
                <c:pt idx="315">
                  <c:v>4454.4690000000001</c:v>
                </c:pt>
                <c:pt idx="316">
                  <c:v>4453.8819999999996</c:v>
                </c:pt>
                <c:pt idx="317">
                  <c:v>4455.3490000000002</c:v>
                </c:pt>
                <c:pt idx="318">
                  <c:v>4451.2420000000002</c:v>
                </c:pt>
                <c:pt idx="319">
                  <c:v>4445.6679999999997</c:v>
                </c:pt>
                <c:pt idx="320">
                  <c:v>4440.0940000000001</c:v>
                </c:pt>
                <c:pt idx="321">
                  <c:v>4433.933</c:v>
                </c:pt>
                <c:pt idx="322">
                  <c:v>4441.2669999999998</c:v>
                </c:pt>
                <c:pt idx="323">
                  <c:v>4439.2139999999999</c:v>
                </c:pt>
                <c:pt idx="324">
                  <c:v>4435.3999999999996</c:v>
                </c:pt>
                <c:pt idx="325">
                  <c:v>4426.0479999999998</c:v>
                </c:pt>
                <c:pt idx="326">
                  <c:v>4417.2860000000001</c:v>
                </c:pt>
                <c:pt idx="327">
                  <c:v>4409.1090000000004</c:v>
                </c:pt>
                <c:pt idx="328">
                  <c:v>4404.1469999999999</c:v>
                </c:pt>
                <c:pt idx="329">
                  <c:v>4398.6229999999996</c:v>
                </c:pt>
                <c:pt idx="330">
                  <c:v>4391.3559999999998</c:v>
                </c:pt>
                <c:pt idx="331">
                  <c:v>4382.3440000000001</c:v>
                </c:pt>
                <c:pt idx="332">
                  <c:v>4373.9219999999996</c:v>
                </c:pt>
                <c:pt idx="333">
                  <c:v>4365.2389999999996</c:v>
                </c:pt>
                <c:pt idx="334">
                  <c:v>4355.3990000000003</c:v>
                </c:pt>
                <c:pt idx="335">
                  <c:v>4343.5320000000002</c:v>
                </c:pt>
                <c:pt idx="336">
                  <c:v>4331.3689999999997</c:v>
                </c:pt>
                <c:pt idx="337">
                  <c:v>4320.076</c:v>
                </c:pt>
                <c:pt idx="338">
                  <c:v>4310.8410000000003</c:v>
                </c:pt>
                <c:pt idx="339">
                  <c:v>4301.3289999999997</c:v>
                </c:pt>
                <c:pt idx="340">
                  <c:v>4289.799</c:v>
                </c:pt>
                <c:pt idx="341">
                  <c:v>4280.6120000000001</c:v>
                </c:pt>
                <c:pt idx="342">
                  <c:v>4272.29</c:v>
                </c:pt>
                <c:pt idx="343">
                  <c:v>4259.3810000000003</c:v>
                </c:pt>
                <c:pt idx="344">
                  <c:v>4250.5290000000005</c:v>
                </c:pt>
                <c:pt idx="345">
                  <c:v>4239.9639999999999</c:v>
                </c:pt>
                <c:pt idx="346">
                  <c:v>4229.9769999999999</c:v>
                </c:pt>
                <c:pt idx="347">
                  <c:v>4219.7430000000004</c:v>
                </c:pt>
                <c:pt idx="348">
                  <c:v>4209.2240000000002</c:v>
                </c:pt>
                <c:pt idx="349">
                  <c:v>4199.01</c:v>
                </c:pt>
                <c:pt idx="350">
                  <c:v>4188.5420000000004</c:v>
                </c:pt>
                <c:pt idx="351">
                  <c:v>4179.2049999999999</c:v>
                </c:pt>
                <c:pt idx="352">
                  <c:v>4170.4560000000001</c:v>
                </c:pt>
                <c:pt idx="353">
                  <c:v>4159.7550000000001</c:v>
                </c:pt>
                <c:pt idx="354">
                  <c:v>4148.4920000000002</c:v>
                </c:pt>
                <c:pt idx="355">
                  <c:v>4133.348</c:v>
                </c:pt>
                <c:pt idx="356">
                  <c:v>4121.576</c:v>
                </c:pt>
                <c:pt idx="357">
                  <c:v>4111.24</c:v>
                </c:pt>
                <c:pt idx="358">
                  <c:v>4100.0810000000001</c:v>
                </c:pt>
                <c:pt idx="359">
                  <c:v>4086.9870000000001</c:v>
                </c:pt>
                <c:pt idx="360">
                  <c:v>4075.88</c:v>
                </c:pt>
                <c:pt idx="361">
                  <c:v>4066.9949999999999</c:v>
                </c:pt>
                <c:pt idx="362">
                  <c:v>4055.0940000000001</c:v>
                </c:pt>
                <c:pt idx="363">
                  <c:v>4044.3159999999998</c:v>
                </c:pt>
                <c:pt idx="364">
                  <c:v>4032.4479999999999</c:v>
                </c:pt>
                <c:pt idx="365">
                  <c:v>4024.471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D-4E6A-867A-9C207DACE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80960"/>
        <c:axId val="645484896"/>
      </c:areaChart>
      <c:dateAx>
        <c:axId val="645480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4896"/>
        <c:crosses val="autoZero"/>
        <c:auto val="1"/>
        <c:lblOffset val="100"/>
        <c:baseTimeUnit val="days"/>
      </c:dateAx>
      <c:valAx>
        <c:axId val="64548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8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MINFLOWFEATHER!$J$2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MINFLOWFEATHER!$I$3:$I$14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MINFLOWFEATHER!$J$3:$J$14</c:f>
              <c:numCache>
                <c:formatCode>0.00</c:formatCode>
                <c:ptCount val="12"/>
                <c:pt idx="0">
                  <c:v>900</c:v>
                </c:pt>
                <c:pt idx="1">
                  <c:v>900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6-437A-8CD5-FB841B038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05944"/>
        <c:axId val="682309224"/>
      </c:barChart>
      <c:catAx>
        <c:axId val="682305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09224"/>
        <c:crosses val="autoZero"/>
        <c:auto val="1"/>
        <c:lblAlgn val="ctr"/>
        <c:lblOffset val="100"/>
        <c:noMultiLvlLbl val="0"/>
      </c:catAx>
      <c:valAx>
        <c:axId val="68230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305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MINFLOWFEATHER!$F$7</c:f>
              <c:strCache>
                <c:ptCount val="1"/>
                <c:pt idx="0">
                  <c:v>PER-AVER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MINFLOWFEATHER!$B$8:$B$1003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MINFLOWFEATHER!$F$8:$F$1003</c:f>
              <c:numCache>
                <c:formatCode>0.0</c:formatCode>
                <c:ptCount val="996"/>
                <c:pt idx="0">
                  <c:v>1700</c:v>
                </c:pt>
                <c:pt idx="1">
                  <c:v>1700</c:v>
                </c:pt>
                <c:pt idx="2">
                  <c:v>1700</c:v>
                </c:pt>
                <c:pt idx="3">
                  <c:v>1700</c:v>
                </c:pt>
                <c:pt idx="4">
                  <c:v>1700</c:v>
                </c:pt>
                <c:pt idx="5">
                  <c:v>1700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1700</c:v>
                </c:pt>
                <c:pt idx="13">
                  <c:v>1700</c:v>
                </c:pt>
                <c:pt idx="14">
                  <c:v>1700</c:v>
                </c:pt>
                <c:pt idx="15">
                  <c:v>1700</c:v>
                </c:pt>
                <c:pt idx="16">
                  <c:v>1700</c:v>
                </c:pt>
                <c:pt idx="17">
                  <c:v>1700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1700</c:v>
                </c:pt>
                <c:pt idx="25">
                  <c:v>1700</c:v>
                </c:pt>
                <c:pt idx="26">
                  <c:v>1700</c:v>
                </c:pt>
                <c:pt idx="27">
                  <c:v>1700</c:v>
                </c:pt>
                <c:pt idx="28">
                  <c:v>1700</c:v>
                </c:pt>
                <c:pt idx="29">
                  <c:v>1700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900</c:v>
                </c:pt>
                <c:pt idx="37">
                  <c:v>900</c:v>
                </c:pt>
                <c:pt idx="38">
                  <c:v>900</c:v>
                </c:pt>
                <c:pt idx="39">
                  <c:v>900</c:v>
                </c:pt>
                <c:pt idx="40">
                  <c:v>900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900</c:v>
                </c:pt>
                <c:pt idx="49">
                  <c:v>900</c:v>
                </c:pt>
                <c:pt idx="50">
                  <c:v>900</c:v>
                </c:pt>
                <c:pt idx="51">
                  <c:v>900</c:v>
                </c:pt>
                <c:pt idx="52">
                  <c:v>900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900</c:v>
                </c:pt>
                <c:pt idx="61">
                  <c:v>900</c:v>
                </c:pt>
                <c:pt idx="62">
                  <c:v>900</c:v>
                </c:pt>
                <c:pt idx="63">
                  <c:v>900</c:v>
                </c:pt>
                <c:pt idx="64">
                  <c:v>900</c:v>
                </c:pt>
                <c:pt idx="65">
                  <c:v>750</c:v>
                </c:pt>
                <c:pt idx="66">
                  <c:v>1000</c:v>
                </c:pt>
                <c:pt idx="67">
                  <c:v>1000</c:v>
                </c:pt>
                <c:pt idx="68">
                  <c:v>1000</c:v>
                </c:pt>
                <c:pt idx="69">
                  <c:v>1000</c:v>
                </c:pt>
                <c:pt idx="70">
                  <c:v>1000</c:v>
                </c:pt>
                <c:pt idx="71">
                  <c:v>1000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1700</c:v>
                </c:pt>
                <c:pt idx="76">
                  <c:v>1700</c:v>
                </c:pt>
                <c:pt idx="77">
                  <c:v>1700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1700</c:v>
                </c:pt>
                <c:pt idx="85">
                  <c:v>1700</c:v>
                </c:pt>
                <c:pt idx="86">
                  <c:v>1700</c:v>
                </c:pt>
                <c:pt idx="87">
                  <c:v>1700</c:v>
                </c:pt>
                <c:pt idx="88">
                  <c:v>1700</c:v>
                </c:pt>
                <c:pt idx="89">
                  <c:v>1700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900</c:v>
                </c:pt>
                <c:pt idx="97">
                  <c:v>900</c:v>
                </c:pt>
                <c:pt idx="98">
                  <c:v>900</c:v>
                </c:pt>
                <c:pt idx="99">
                  <c:v>900</c:v>
                </c:pt>
                <c:pt idx="100">
                  <c:v>900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900</c:v>
                </c:pt>
                <c:pt idx="109">
                  <c:v>900</c:v>
                </c:pt>
                <c:pt idx="110">
                  <c:v>900</c:v>
                </c:pt>
                <c:pt idx="111">
                  <c:v>900</c:v>
                </c:pt>
                <c:pt idx="112">
                  <c:v>900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900</c:v>
                </c:pt>
                <c:pt idx="121">
                  <c:v>900</c:v>
                </c:pt>
                <c:pt idx="122">
                  <c:v>900</c:v>
                </c:pt>
                <c:pt idx="123">
                  <c:v>900</c:v>
                </c:pt>
                <c:pt idx="124">
                  <c:v>900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900</c:v>
                </c:pt>
                <c:pt idx="133">
                  <c:v>900</c:v>
                </c:pt>
                <c:pt idx="134">
                  <c:v>900</c:v>
                </c:pt>
                <c:pt idx="135">
                  <c:v>900</c:v>
                </c:pt>
                <c:pt idx="136">
                  <c:v>900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900</c:v>
                </c:pt>
                <c:pt idx="145">
                  <c:v>900</c:v>
                </c:pt>
                <c:pt idx="146">
                  <c:v>900</c:v>
                </c:pt>
                <c:pt idx="147">
                  <c:v>900</c:v>
                </c:pt>
                <c:pt idx="148">
                  <c:v>900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900</c:v>
                </c:pt>
                <c:pt idx="161">
                  <c:v>750</c:v>
                </c:pt>
                <c:pt idx="162">
                  <c:v>1000</c:v>
                </c:pt>
                <c:pt idx="163">
                  <c:v>1000</c:v>
                </c:pt>
                <c:pt idx="164">
                  <c:v>1000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1700</c:v>
                </c:pt>
                <c:pt idx="169">
                  <c:v>1700</c:v>
                </c:pt>
                <c:pt idx="170">
                  <c:v>1700</c:v>
                </c:pt>
                <c:pt idx="171">
                  <c:v>1700</c:v>
                </c:pt>
                <c:pt idx="172">
                  <c:v>1700</c:v>
                </c:pt>
                <c:pt idx="173">
                  <c:v>1700</c:v>
                </c:pt>
                <c:pt idx="174">
                  <c:v>1000</c:v>
                </c:pt>
                <c:pt idx="175">
                  <c:v>1000</c:v>
                </c:pt>
                <c:pt idx="176">
                  <c:v>1000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1700</c:v>
                </c:pt>
                <c:pt idx="181">
                  <c:v>1700</c:v>
                </c:pt>
                <c:pt idx="182">
                  <c:v>1700</c:v>
                </c:pt>
                <c:pt idx="183">
                  <c:v>1700</c:v>
                </c:pt>
                <c:pt idx="184">
                  <c:v>1700</c:v>
                </c:pt>
                <c:pt idx="185">
                  <c:v>1700</c:v>
                </c:pt>
                <c:pt idx="186">
                  <c:v>1000</c:v>
                </c:pt>
                <c:pt idx="187">
                  <c:v>1000</c:v>
                </c:pt>
                <c:pt idx="188">
                  <c:v>1000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1700</c:v>
                </c:pt>
                <c:pt idx="193">
                  <c:v>1700</c:v>
                </c:pt>
                <c:pt idx="194">
                  <c:v>1700</c:v>
                </c:pt>
                <c:pt idx="195">
                  <c:v>1700</c:v>
                </c:pt>
                <c:pt idx="196">
                  <c:v>1700</c:v>
                </c:pt>
                <c:pt idx="197">
                  <c:v>1700</c:v>
                </c:pt>
                <c:pt idx="198">
                  <c:v>1000</c:v>
                </c:pt>
                <c:pt idx="199">
                  <c:v>1000</c:v>
                </c:pt>
                <c:pt idx="200">
                  <c:v>1000</c:v>
                </c:pt>
                <c:pt idx="201">
                  <c:v>1000</c:v>
                </c:pt>
                <c:pt idx="202">
                  <c:v>1000</c:v>
                </c:pt>
                <c:pt idx="203">
                  <c:v>1000</c:v>
                </c:pt>
                <c:pt idx="204">
                  <c:v>1700</c:v>
                </c:pt>
                <c:pt idx="205">
                  <c:v>1700</c:v>
                </c:pt>
                <c:pt idx="206">
                  <c:v>1700</c:v>
                </c:pt>
                <c:pt idx="207">
                  <c:v>1700</c:v>
                </c:pt>
                <c:pt idx="208">
                  <c:v>1700</c:v>
                </c:pt>
                <c:pt idx="209">
                  <c:v>1700</c:v>
                </c:pt>
                <c:pt idx="210">
                  <c:v>1000</c:v>
                </c:pt>
                <c:pt idx="211">
                  <c:v>1000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1200</c:v>
                </c:pt>
                <c:pt idx="217">
                  <c:v>1200</c:v>
                </c:pt>
                <c:pt idx="218">
                  <c:v>1200</c:v>
                </c:pt>
                <c:pt idx="219">
                  <c:v>1200</c:v>
                </c:pt>
                <c:pt idx="220">
                  <c:v>1200</c:v>
                </c:pt>
                <c:pt idx="221">
                  <c:v>1000</c:v>
                </c:pt>
                <c:pt idx="222">
                  <c:v>1000</c:v>
                </c:pt>
                <c:pt idx="223">
                  <c:v>1000</c:v>
                </c:pt>
                <c:pt idx="224">
                  <c:v>1000</c:v>
                </c:pt>
                <c:pt idx="225">
                  <c:v>1000</c:v>
                </c:pt>
                <c:pt idx="226">
                  <c:v>1000</c:v>
                </c:pt>
                <c:pt idx="227">
                  <c:v>1000</c:v>
                </c:pt>
                <c:pt idx="228">
                  <c:v>1700</c:v>
                </c:pt>
                <c:pt idx="229">
                  <c:v>1700</c:v>
                </c:pt>
                <c:pt idx="230">
                  <c:v>1700</c:v>
                </c:pt>
                <c:pt idx="231">
                  <c:v>1700</c:v>
                </c:pt>
                <c:pt idx="232">
                  <c:v>1700</c:v>
                </c:pt>
                <c:pt idx="233">
                  <c:v>1700</c:v>
                </c:pt>
                <c:pt idx="234">
                  <c:v>1000</c:v>
                </c:pt>
                <c:pt idx="235">
                  <c:v>1000</c:v>
                </c:pt>
                <c:pt idx="236">
                  <c:v>1000</c:v>
                </c:pt>
                <c:pt idx="237">
                  <c:v>1000</c:v>
                </c:pt>
                <c:pt idx="238">
                  <c:v>1000</c:v>
                </c:pt>
                <c:pt idx="239">
                  <c:v>1000</c:v>
                </c:pt>
                <c:pt idx="240">
                  <c:v>1700</c:v>
                </c:pt>
                <c:pt idx="241">
                  <c:v>1700</c:v>
                </c:pt>
                <c:pt idx="242">
                  <c:v>1700</c:v>
                </c:pt>
                <c:pt idx="243">
                  <c:v>1700</c:v>
                </c:pt>
                <c:pt idx="244">
                  <c:v>1700</c:v>
                </c:pt>
                <c:pt idx="245">
                  <c:v>1700</c:v>
                </c:pt>
                <c:pt idx="246">
                  <c:v>1000</c:v>
                </c:pt>
                <c:pt idx="247">
                  <c:v>1000</c:v>
                </c:pt>
                <c:pt idx="248">
                  <c:v>1000</c:v>
                </c:pt>
                <c:pt idx="249">
                  <c:v>1000</c:v>
                </c:pt>
                <c:pt idx="250">
                  <c:v>1000</c:v>
                </c:pt>
                <c:pt idx="251">
                  <c:v>1000</c:v>
                </c:pt>
                <c:pt idx="252">
                  <c:v>1700</c:v>
                </c:pt>
                <c:pt idx="253">
                  <c:v>1700</c:v>
                </c:pt>
                <c:pt idx="254">
                  <c:v>1700</c:v>
                </c:pt>
                <c:pt idx="255">
                  <c:v>1700</c:v>
                </c:pt>
                <c:pt idx="256">
                  <c:v>1700</c:v>
                </c:pt>
                <c:pt idx="257">
                  <c:v>1700</c:v>
                </c:pt>
                <c:pt idx="258">
                  <c:v>1000</c:v>
                </c:pt>
                <c:pt idx="259">
                  <c:v>1000</c:v>
                </c:pt>
                <c:pt idx="260">
                  <c:v>1000</c:v>
                </c:pt>
                <c:pt idx="261">
                  <c:v>1000</c:v>
                </c:pt>
                <c:pt idx="262">
                  <c:v>1000</c:v>
                </c:pt>
                <c:pt idx="263">
                  <c:v>1000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1700</c:v>
                </c:pt>
                <c:pt idx="268">
                  <c:v>1700</c:v>
                </c:pt>
                <c:pt idx="269">
                  <c:v>1700</c:v>
                </c:pt>
                <c:pt idx="270">
                  <c:v>1000</c:v>
                </c:pt>
                <c:pt idx="271">
                  <c:v>1000</c:v>
                </c:pt>
                <c:pt idx="272">
                  <c:v>1000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1700</c:v>
                </c:pt>
                <c:pt idx="277">
                  <c:v>1700</c:v>
                </c:pt>
                <c:pt idx="278">
                  <c:v>1700</c:v>
                </c:pt>
                <c:pt idx="279">
                  <c:v>1700</c:v>
                </c:pt>
                <c:pt idx="280">
                  <c:v>1700</c:v>
                </c:pt>
                <c:pt idx="281">
                  <c:v>1700</c:v>
                </c:pt>
                <c:pt idx="282">
                  <c:v>1000</c:v>
                </c:pt>
                <c:pt idx="283">
                  <c:v>1000</c:v>
                </c:pt>
                <c:pt idx="284">
                  <c:v>1000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1700</c:v>
                </c:pt>
                <c:pt idx="289">
                  <c:v>1700</c:v>
                </c:pt>
                <c:pt idx="290">
                  <c:v>1700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1000</c:v>
                </c:pt>
                <c:pt idx="295">
                  <c:v>1000</c:v>
                </c:pt>
                <c:pt idx="296">
                  <c:v>1000</c:v>
                </c:pt>
                <c:pt idx="297">
                  <c:v>1000</c:v>
                </c:pt>
                <c:pt idx="298">
                  <c:v>1000</c:v>
                </c:pt>
                <c:pt idx="299">
                  <c:v>1000</c:v>
                </c:pt>
                <c:pt idx="300">
                  <c:v>1700</c:v>
                </c:pt>
                <c:pt idx="301">
                  <c:v>1700</c:v>
                </c:pt>
                <c:pt idx="302">
                  <c:v>1700</c:v>
                </c:pt>
                <c:pt idx="303">
                  <c:v>1700</c:v>
                </c:pt>
                <c:pt idx="304">
                  <c:v>1700</c:v>
                </c:pt>
                <c:pt idx="305">
                  <c:v>1700</c:v>
                </c:pt>
                <c:pt idx="306">
                  <c:v>1000</c:v>
                </c:pt>
                <c:pt idx="307">
                  <c:v>1000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1200</c:v>
                </c:pt>
                <c:pt idx="313">
                  <c:v>1200</c:v>
                </c:pt>
                <c:pt idx="314">
                  <c:v>1200</c:v>
                </c:pt>
                <c:pt idx="315">
                  <c:v>1200</c:v>
                </c:pt>
                <c:pt idx="316">
                  <c:v>1200</c:v>
                </c:pt>
                <c:pt idx="317">
                  <c:v>1000</c:v>
                </c:pt>
                <c:pt idx="318">
                  <c:v>1000</c:v>
                </c:pt>
                <c:pt idx="319">
                  <c:v>1000</c:v>
                </c:pt>
                <c:pt idx="320">
                  <c:v>1000</c:v>
                </c:pt>
                <c:pt idx="321">
                  <c:v>1000</c:v>
                </c:pt>
                <c:pt idx="322">
                  <c:v>1000</c:v>
                </c:pt>
                <c:pt idx="323">
                  <c:v>1000</c:v>
                </c:pt>
                <c:pt idx="324">
                  <c:v>1700</c:v>
                </c:pt>
                <c:pt idx="325">
                  <c:v>1700</c:v>
                </c:pt>
                <c:pt idx="326">
                  <c:v>1700</c:v>
                </c:pt>
                <c:pt idx="327">
                  <c:v>1700</c:v>
                </c:pt>
                <c:pt idx="328">
                  <c:v>1700</c:v>
                </c:pt>
                <c:pt idx="329">
                  <c:v>1700</c:v>
                </c:pt>
                <c:pt idx="330">
                  <c:v>750</c:v>
                </c:pt>
                <c:pt idx="331">
                  <c:v>750</c:v>
                </c:pt>
                <c:pt idx="332">
                  <c:v>750</c:v>
                </c:pt>
                <c:pt idx="333">
                  <c:v>750</c:v>
                </c:pt>
                <c:pt idx="334">
                  <c:v>750</c:v>
                </c:pt>
                <c:pt idx="335">
                  <c:v>750</c:v>
                </c:pt>
                <c:pt idx="336">
                  <c:v>900</c:v>
                </c:pt>
                <c:pt idx="337">
                  <c:v>900</c:v>
                </c:pt>
                <c:pt idx="338">
                  <c:v>900</c:v>
                </c:pt>
                <c:pt idx="339">
                  <c:v>900</c:v>
                </c:pt>
                <c:pt idx="340">
                  <c:v>900</c:v>
                </c:pt>
                <c:pt idx="341">
                  <c:v>750</c:v>
                </c:pt>
                <c:pt idx="342">
                  <c:v>1000</c:v>
                </c:pt>
                <c:pt idx="343">
                  <c:v>1000</c:v>
                </c:pt>
                <c:pt idx="344">
                  <c:v>1000</c:v>
                </c:pt>
                <c:pt idx="345">
                  <c:v>1000</c:v>
                </c:pt>
                <c:pt idx="346">
                  <c:v>1000</c:v>
                </c:pt>
                <c:pt idx="347">
                  <c:v>1000</c:v>
                </c:pt>
                <c:pt idx="348">
                  <c:v>1700</c:v>
                </c:pt>
                <c:pt idx="349">
                  <c:v>1700</c:v>
                </c:pt>
                <c:pt idx="350">
                  <c:v>1700</c:v>
                </c:pt>
                <c:pt idx="351">
                  <c:v>1700</c:v>
                </c:pt>
                <c:pt idx="352">
                  <c:v>1700</c:v>
                </c:pt>
                <c:pt idx="353">
                  <c:v>1700</c:v>
                </c:pt>
                <c:pt idx="354">
                  <c:v>1000</c:v>
                </c:pt>
                <c:pt idx="355">
                  <c:v>1000</c:v>
                </c:pt>
                <c:pt idx="356">
                  <c:v>1000</c:v>
                </c:pt>
                <c:pt idx="357">
                  <c:v>1000</c:v>
                </c:pt>
                <c:pt idx="358">
                  <c:v>1000</c:v>
                </c:pt>
                <c:pt idx="359">
                  <c:v>1000</c:v>
                </c:pt>
                <c:pt idx="360">
                  <c:v>1700</c:v>
                </c:pt>
                <c:pt idx="361">
                  <c:v>1700</c:v>
                </c:pt>
                <c:pt idx="362">
                  <c:v>1700</c:v>
                </c:pt>
                <c:pt idx="363">
                  <c:v>1700</c:v>
                </c:pt>
                <c:pt idx="364">
                  <c:v>1700</c:v>
                </c:pt>
                <c:pt idx="365">
                  <c:v>1700</c:v>
                </c:pt>
                <c:pt idx="366">
                  <c:v>1000</c:v>
                </c:pt>
                <c:pt idx="367">
                  <c:v>1000</c:v>
                </c:pt>
                <c:pt idx="368">
                  <c:v>1000</c:v>
                </c:pt>
                <c:pt idx="369">
                  <c:v>1000</c:v>
                </c:pt>
                <c:pt idx="370">
                  <c:v>1000</c:v>
                </c:pt>
                <c:pt idx="371">
                  <c:v>1000</c:v>
                </c:pt>
                <c:pt idx="372">
                  <c:v>1700</c:v>
                </c:pt>
                <c:pt idx="373">
                  <c:v>1700</c:v>
                </c:pt>
                <c:pt idx="374">
                  <c:v>1700</c:v>
                </c:pt>
                <c:pt idx="375">
                  <c:v>1700</c:v>
                </c:pt>
                <c:pt idx="376">
                  <c:v>1700</c:v>
                </c:pt>
                <c:pt idx="377">
                  <c:v>1700</c:v>
                </c:pt>
                <c:pt idx="378">
                  <c:v>1000</c:v>
                </c:pt>
                <c:pt idx="379">
                  <c:v>1000</c:v>
                </c:pt>
                <c:pt idx="380">
                  <c:v>1000</c:v>
                </c:pt>
                <c:pt idx="381">
                  <c:v>1000</c:v>
                </c:pt>
                <c:pt idx="382">
                  <c:v>1000</c:v>
                </c:pt>
                <c:pt idx="383">
                  <c:v>1000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1700</c:v>
                </c:pt>
                <c:pt idx="388">
                  <c:v>1700</c:v>
                </c:pt>
                <c:pt idx="389">
                  <c:v>1700</c:v>
                </c:pt>
                <c:pt idx="390">
                  <c:v>1000</c:v>
                </c:pt>
                <c:pt idx="391">
                  <c:v>1000</c:v>
                </c:pt>
                <c:pt idx="392">
                  <c:v>1000</c:v>
                </c:pt>
                <c:pt idx="393">
                  <c:v>1000</c:v>
                </c:pt>
                <c:pt idx="394">
                  <c:v>1000</c:v>
                </c:pt>
                <c:pt idx="395">
                  <c:v>1000</c:v>
                </c:pt>
                <c:pt idx="396">
                  <c:v>1700</c:v>
                </c:pt>
                <c:pt idx="397">
                  <c:v>1700</c:v>
                </c:pt>
                <c:pt idx="398">
                  <c:v>1700</c:v>
                </c:pt>
                <c:pt idx="399">
                  <c:v>1700</c:v>
                </c:pt>
                <c:pt idx="400">
                  <c:v>1700</c:v>
                </c:pt>
                <c:pt idx="401">
                  <c:v>1700</c:v>
                </c:pt>
                <c:pt idx="402">
                  <c:v>1000</c:v>
                </c:pt>
                <c:pt idx="403">
                  <c:v>1000</c:v>
                </c:pt>
                <c:pt idx="404">
                  <c:v>1000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1700</c:v>
                </c:pt>
                <c:pt idx="409">
                  <c:v>1700</c:v>
                </c:pt>
                <c:pt idx="410">
                  <c:v>1700</c:v>
                </c:pt>
                <c:pt idx="411">
                  <c:v>1700</c:v>
                </c:pt>
                <c:pt idx="412">
                  <c:v>1700</c:v>
                </c:pt>
                <c:pt idx="413">
                  <c:v>1700</c:v>
                </c:pt>
                <c:pt idx="414">
                  <c:v>1000</c:v>
                </c:pt>
                <c:pt idx="415">
                  <c:v>1000</c:v>
                </c:pt>
                <c:pt idx="416">
                  <c:v>1000</c:v>
                </c:pt>
                <c:pt idx="417">
                  <c:v>1000</c:v>
                </c:pt>
                <c:pt idx="418">
                  <c:v>1000</c:v>
                </c:pt>
                <c:pt idx="419">
                  <c:v>1000</c:v>
                </c:pt>
                <c:pt idx="420">
                  <c:v>1700</c:v>
                </c:pt>
                <c:pt idx="421">
                  <c:v>1700</c:v>
                </c:pt>
                <c:pt idx="422">
                  <c:v>1700</c:v>
                </c:pt>
                <c:pt idx="423">
                  <c:v>1700</c:v>
                </c:pt>
                <c:pt idx="424">
                  <c:v>1700</c:v>
                </c:pt>
                <c:pt idx="425">
                  <c:v>1700</c:v>
                </c:pt>
                <c:pt idx="426">
                  <c:v>1000</c:v>
                </c:pt>
                <c:pt idx="427">
                  <c:v>1000</c:v>
                </c:pt>
                <c:pt idx="428">
                  <c:v>1000</c:v>
                </c:pt>
                <c:pt idx="429">
                  <c:v>1000</c:v>
                </c:pt>
                <c:pt idx="430">
                  <c:v>1000</c:v>
                </c:pt>
                <c:pt idx="431">
                  <c:v>1000</c:v>
                </c:pt>
                <c:pt idx="432">
                  <c:v>1700</c:v>
                </c:pt>
                <c:pt idx="433">
                  <c:v>1700</c:v>
                </c:pt>
                <c:pt idx="434">
                  <c:v>1700</c:v>
                </c:pt>
                <c:pt idx="435">
                  <c:v>1700</c:v>
                </c:pt>
                <c:pt idx="436">
                  <c:v>1700</c:v>
                </c:pt>
                <c:pt idx="437">
                  <c:v>1700</c:v>
                </c:pt>
                <c:pt idx="438">
                  <c:v>1000</c:v>
                </c:pt>
                <c:pt idx="439">
                  <c:v>1000</c:v>
                </c:pt>
                <c:pt idx="440">
                  <c:v>1000</c:v>
                </c:pt>
                <c:pt idx="441">
                  <c:v>1000</c:v>
                </c:pt>
                <c:pt idx="442">
                  <c:v>1000</c:v>
                </c:pt>
                <c:pt idx="443">
                  <c:v>1000</c:v>
                </c:pt>
                <c:pt idx="444">
                  <c:v>1700</c:v>
                </c:pt>
                <c:pt idx="445">
                  <c:v>1700</c:v>
                </c:pt>
                <c:pt idx="446">
                  <c:v>1700</c:v>
                </c:pt>
                <c:pt idx="447">
                  <c:v>1700</c:v>
                </c:pt>
                <c:pt idx="448">
                  <c:v>1700</c:v>
                </c:pt>
                <c:pt idx="449">
                  <c:v>1700</c:v>
                </c:pt>
                <c:pt idx="450">
                  <c:v>1000</c:v>
                </c:pt>
                <c:pt idx="451">
                  <c:v>1000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1000</c:v>
                </c:pt>
                <c:pt idx="456">
                  <c:v>1200</c:v>
                </c:pt>
                <c:pt idx="457">
                  <c:v>1200</c:v>
                </c:pt>
                <c:pt idx="458">
                  <c:v>1200</c:v>
                </c:pt>
                <c:pt idx="459">
                  <c:v>1200</c:v>
                </c:pt>
                <c:pt idx="460">
                  <c:v>1200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1200</c:v>
                </c:pt>
                <c:pt idx="469">
                  <c:v>1200</c:v>
                </c:pt>
                <c:pt idx="470">
                  <c:v>1200</c:v>
                </c:pt>
                <c:pt idx="471">
                  <c:v>1200</c:v>
                </c:pt>
                <c:pt idx="472">
                  <c:v>1200</c:v>
                </c:pt>
                <c:pt idx="473">
                  <c:v>1000</c:v>
                </c:pt>
                <c:pt idx="474">
                  <c:v>750</c:v>
                </c:pt>
                <c:pt idx="475">
                  <c:v>750</c:v>
                </c:pt>
                <c:pt idx="476">
                  <c:v>750</c:v>
                </c:pt>
                <c:pt idx="477">
                  <c:v>750</c:v>
                </c:pt>
                <c:pt idx="478">
                  <c:v>750</c:v>
                </c:pt>
                <c:pt idx="479">
                  <c:v>750</c:v>
                </c:pt>
                <c:pt idx="480">
                  <c:v>900</c:v>
                </c:pt>
                <c:pt idx="481">
                  <c:v>900</c:v>
                </c:pt>
                <c:pt idx="482">
                  <c:v>900</c:v>
                </c:pt>
                <c:pt idx="483">
                  <c:v>900</c:v>
                </c:pt>
                <c:pt idx="484">
                  <c:v>900</c:v>
                </c:pt>
                <c:pt idx="485">
                  <c:v>750</c:v>
                </c:pt>
                <c:pt idx="486">
                  <c:v>750</c:v>
                </c:pt>
                <c:pt idx="487">
                  <c:v>750</c:v>
                </c:pt>
                <c:pt idx="488">
                  <c:v>750</c:v>
                </c:pt>
                <c:pt idx="489">
                  <c:v>750</c:v>
                </c:pt>
                <c:pt idx="490">
                  <c:v>750</c:v>
                </c:pt>
                <c:pt idx="491">
                  <c:v>750</c:v>
                </c:pt>
                <c:pt idx="492">
                  <c:v>1200</c:v>
                </c:pt>
                <c:pt idx="493">
                  <c:v>1200</c:v>
                </c:pt>
                <c:pt idx="494">
                  <c:v>1200</c:v>
                </c:pt>
                <c:pt idx="495">
                  <c:v>1200</c:v>
                </c:pt>
                <c:pt idx="496">
                  <c:v>1200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1700</c:v>
                </c:pt>
                <c:pt idx="508">
                  <c:v>1700</c:v>
                </c:pt>
                <c:pt idx="509">
                  <c:v>1700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1700</c:v>
                </c:pt>
                <c:pt idx="517">
                  <c:v>1700</c:v>
                </c:pt>
                <c:pt idx="518">
                  <c:v>1700</c:v>
                </c:pt>
                <c:pt idx="519">
                  <c:v>1700</c:v>
                </c:pt>
                <c:pt idx="520">
                  <c:v>1700</c:v>
                </c:pt>
                <c:pt idx="521">
                  <c:v>1700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1700</c:v>
                </c:pt>
                <c:pt idx="529">
                  <c:v>1700</c:v>
                </c:pt>
                <c:pt idx="530">
                  <c:v>1700</c:v>
                </c:pt>
                <c:pt idx="531">
                  <c:v>1700</c:v>
                </c:pt>
                <c:pt idx="532">
                  <c:v>1700</c:v>
                </c:pt>
                <c:pt idx="533">
                  <c:v>1700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1700</c:v>
                </c:pt>
                <c:pt idx="541">
                  <c:v>1700</c:v>
                </c:pt>
                <c:pt idx="542">
                  <c:v>1700</c:v>
                </c:pt>
                <c:pt idx="543">
                  <c:v>1700</c:v>
                </c:pt>
                <c:pt idx="544">
                  <c:v>1700</c:v>
                </c:pt>
                <c:pt idx="545">
                  <c:v>1700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1700</c:v>
                </c:pt>
                <c:pt idx="553">
                  <c:v>1700</c:v>
                </c:pt>
                <c:pt idx="554">
                  <c:v>1700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1700</c:v>
                </c:pt>
                <c:pt idx="565">
                  <c:v>1700</c:v>
                </c:pt>
                <c:pt idx="566">
                  <c:v>1700</c:v>
                </c:pt>
                <c:pt idx="567">
                  <c:v>1700</c:v>
                </c:pt>
                <c:pt idx="568">
                  <c:v>1700</c:v>
                </c:pt>
                <c:pt idx="569">
                  <c:v>1700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1700</c:v>
                </c:pt>
                <c:pt idx="577">
                  <c:v>1700</c:v>
                </c:pt>
                <c:pt idx="578">
                  <c:v>1700</c:v>
                </c:pt>
                <c:pt idx="579">
                  <c:v>1700</c:v>
                </c:pt>
                <c:pt idx="580">
                  <c:v>1700</c:v>
                </c:pt>
                <c:pt idx="581">
                  <c:v>1700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1700</c:v>
                </c:pt>
                <c:pt idx="589">
                  <c:v>1700</c:v>
                </c:pt>
                <c:pt idx="590">
                  <c:v>1700</c:v>
                </c:pt>
                <c:pt idx="591">
                  <c:v>1700</c:v>
                </c:pt>
                <c:pt idx="592">
                  <c:v>1700</c:v>
                </c:pt>
                <c:pt idx="593">
                  <c:v>1700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1700</c:v>
                </c:pt>
                <c:pt idx="601">
                  <c:v>1700</c:v>
                </c:pt>
                <c:pt idx="602">
                  <c:v>1700</c:v>
                </c:pt>
                <c:pt idx="603">
                  <c:v>1700</c:v>
                </c:pt>
                <c:pt idx="604">
                  <c:v>1700</c:v>
                </c:pt>
                <c:pt idx="605">
                  <c:v>1700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1700</c:v>
                </c:pt>
                <c:pt idx="613">
                  <c:v>1700</c:v>
                </c:pt>
                <c:pt idx="614">
                  <c:v>1700</c:v>
                </c:pt>
                <c:pt idx="615">
                  <c:v>1700</c:v>
                </c:pt>
                <c:pt idx="616">
                  <c:v>1700</c:v>
                </c:pt>
                <c:pt idx="617">
                  <c:v>1700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1700</c:v>
                </c:pt>
                <c:pt idx="625">
                  <c:v>1700</c:v>
                </c:pt>
                <c:pt idx="626">
                  <c:v>1700</c:v>
                </c:pt>
                <c:pt idx="627">
                  <c:v>1700</c:v>
                </c:pt>
                <c:pt idx="628">
                  <c:v>1700</c:v>
                </c:pt>
                <c:pt idx="629">
                  <c:v>1700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1700</c:v>
                </c:pt>
                <c:pt idx="640">
                  <c:v>1700</c:v>
                </c:pt>
                <c:pt idx="641">
                  <c:v>1700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1700</c:v>
                </c:pt>
                <c:pt idx="649">
                  <c:v>1700</c:v>
                </c:pt>
                <c:pt idx="650">
                  <c:v>1700</c:v>
                </c:pt>
                <c:pt idx="651">
                  <c:v>1700</c:v>
                </c:pt>
                <c:pt idx="652">
                  <c:v>1700</c:v>
                </c:pt>
                <c:pt idx="653">
                  <c:v>1700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1000</c:v>
                </c:pt>
                <c:pt idx="660">
                  <c:v>1200</c:v>
                </c:pt>
                <c:pt idx="661">
                  <c:v>1200</c:v>
                </c:pt>
                <c:pt idx="662">
                  <c:v>1200</c:v>
                </c:pt>
                <c:pt idx="663">
                  <c:v>1200</c:v>
                </c:pt>
                <c:pt idx="664">
                  <c:v>1200</c:v>
                </c:pt>
                <c:pt idx="665">
                  <c:v>1000</c:v>
                </c:pt>
                <c:pt idx="666">
                  <c:v>750</c:v>
                </c:pt>
                <c:pt idx="667">
                  <c:v>750</c:v>
                </c:pt>
                <c:pt idx="668">
                  <c:v>750</c:v>
                </c:pt>
                <c:pt idx="669">
                  <c:v>750</c:v>
                </c:pt>
                <c:pt idx="670">
                  <c:v>750</c:v>
                </c:pt>
                <c:pt idx="671">
                  <c:v>750</c:v>
                </c:pt>
                <c:pt idx="672">
                  <c:v>900</c:v>
                </c:pt>
                <c:pt idx="673">
                  <c:v>900</c:v>
                </c:pt>
                <c:pt idx="674">
                  <c:v>900</c:v>
                </c:pt>
                <c:pt idx="675">
                  <c:v>900</c:v>
                </c:pt>
                <c:pt idx="676">
                  <c:v>900</c:v>
                </c:pt>
                <c:pt idx="677">
                  <c:v>750</c:v>
                </c:pt>
                <c:pt idx="678">
                  <c:v>1000</c:v>
                </c:pt>
                <c:pt idx="679">
                  <c:v>1000</c:v>
                </c:pt>
                <c:pt idx="680">
                  <c:v>1000</c:v>
                </c:pt>
                <c:pt idx="681">
                  <c:v>1000</c:v>
                </c:pt>
                <c:pt idx="682">
                  <c:v>1000</c:v>
                </c:pt>
                <c:pt idx="683">
                  <c:v>1000</c:v>
                </c:pt>
                <c:pt idx="684">
                  <c:v>1200</c:v>
                </c:pt>
                <c:pt idx="685">
                  <c:v>1200</c:v>
                </c:pt>
                <c:pt idx="686">
                  <c:v>1200</c:v>
                </c:pt>
                <c:pt idx="687">
                  <c:v>1200</c:v>
                </c:pt>
                <c:pt idx="688">
                  <c:v>1200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1700</c:v>
                </c:pt>
                <c:pt idx="697">
                  <c:v>1700</c:v>
                </c:pt>
                <c:pt idx="698">
                  <c:v>1700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1700</c:v>
                </c:pt>
                <c:pt idx="709">
                  <c:v>1700</c:v>
                </c:pt>
                <c:pt idx="710">
                  <c:v>1700</c:v>
                </c:pt>
                <c:pt idx="711">
                  <c:v>1700</c:v>
                </c:pt>
                <c:pt idx="712">
                  <c:v>1700</c:v>
                </c:pt>
                <c:pt idx="713">
                  <c:v>1700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1200</c:v>
                </c:pt>
                <c:pt idx="721">
                  <c:v>1200</c:v>
                </c:pt>
                <c:pt idx="722">
                  <c:v>1200</c:v>
                </c:pt>
                <c:pt idx="723">
                  <c:v>1200</c:v>
                </c:pt>
                <c:pt idx="724">
                  <c:v>1200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1000</c:v>
                </c:pt>
                <c:pt idx="731">
                  <c:v>1000</c:v>
                </c:pt>
                <c:pt idx="732">
                  <c:v>1700</c:v>
                </c:pt>
                <c:pt idx="733">
                  <c:v>1700</c:v>
                </c:pt>
                <c:pt idx="734">
                  <c:v>1700</c:v>
                </c:pt>
                <c:pt idx="735">
                  <c:v>1700</c:v>
                </c:pt>
                <c:pt idx="736">
                  <c:v>1700</c:v>
                </c:pt>
                <c:pt idx="737">
                  <c:v>1700</c:v>
                </c:pt>
                <c:pt idx="738">
                  <c:v>1000</c:v>
                </c:pt>
                <c:pt idx="739">
                  <c:v>1000</c:v>
                </c:pt>
                <c:pt idx="740">
                  <c:v>1000</c:v>
                </c:pt>
                <c:pt idx="741">
                  <c:v>1000</c:v>
                </c:pt>
                <c:pt idx="742">
                  <c:v>1000</c:v>
                </c:pt>
                <c:pt idx="743">
                  <c:v>1000</c:v>
                </c:pt>
                <c:pt idx="744">
                  <c:v>1700</c:v>
                </c:pt>
                <c:pt idx="745">
                  <c:v>1700</c:v>
                </c:pt>
                <c:pt idx="746">
                  <c:v>1700</c:v>
                </c:pt>
                <c:pt idx="747">
                  <c:v>1700</c:v>
                </c:pt>
                <c:pt idx="748">
                  <c:v>1700</c:v>
                </c:pt>
                <c:pt idx="749">
                  <c:v>1700</c:v>
                </c:pt>
                <c:pt idx="750">
                  <c:v>1000</c:v>
                </c:pt>
                <c:pt idx="751">
                  <c:v>1000</c:v>
                </c:pt>
                <c:pt idx="752">
                  <c:v>1000</c:v>
                </c:pt>
                <c:pt idx="753">
                  <c:v>1000</c:v>
                </c:pt>
                <c:pt idx="754">
                  <c:v>1000</c:v>
                </c:pt>
                <c:pt idx="755">
                  <c:v>1000</c:v>
                </c:pt>
                <c:pt idx="756">
                  <c:v>1700</c:v>
                </c:pt>
                <c:pt idx="757">
                  <c:v>1700</c:v>
                </c:pt>
                <c:pt idx="758">
                  <c:v>1700</c:v>
                </c:pt>
                <c:pt idx="759">
                  <c:v>1700</c:v>
                </c:pt>
                <c:pt idx="760">
                  <c:v>1700</c:v>
                </c:pt>
                <c:pt idx="761">
                  <c:v>1700</c:v>
                </c:pt>
                <c:pt idx="762">
                  <c:v>1000</c:v>
                </c:pt>
                <c:pt idx="763">
                  <c:v>1000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1000</c:v>
                </c:pt>
                <c:pt idx="768">
                  <c:v>1700</c:v>
                </c:pt>
                <c:pt idx="769">
                  <c:v>1700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1000</c:v>
                </c:pt>
                <c:pt idx="775">
                  <c:v>1000</c:v>
                </c:pt>
                <c:pt idx="776">
                  <c:v>1000</c:v>
                </c:pt>
                <c:pt idx="777">
                  <c:v>1000</c:v>
                </c:pt>
                <c:pt idx="778">
                  <c:v>1000</c:v>
                </c:pt>
                <c:pt idx="779">
                  <c:v>1000</c:v>
                </c:pt>
                <c:pt idx="780">
                  <c:v>1700</c:v>
                </c:pt>
                <c:pt idx="781">
                  <c:v>1700</c:v>
                </c:pt>
                <c:pt idx="782">
                  <c:v>1700</c:v>
                </c:pt>
                <c:pt idx="783">
                  <c:v>1700</c:v>
                </c:pt>
                <c:pt idx="784">
                  <c:v>1700</c:v>
                </c:pt>
                <c:pt idx="785">
                  <c:v>1700</c:v>
                </c:pt>
                <c:pt idx="786">
                  <c:v>1000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1200</c:v>
                </c:pt>
                <c:pt idx="793">
                  <c:v>1200</c:v>
                </c:pt>
                <c:pt idx="794">
                  <c:v>1200</c:v>
                </c:pt>
                <c:pt idx="795">
                  <c:v>1200</c:v>
                </c:pt>
                <c:pt idx="796">
                  <c:v>1200</c:v>
                </c:pt>
                <c:pt idx="797">
                  <c:v>1000</c:v>
                </c:pt>
                <c:pt idx="798">
                  <c:v>750</c:v>
                </c:pt>
                <c:pt idx="799">
                  <c:v>750</c:v>
                </c:pt>
                <c:pt idx="800">
                  <c:v>750</c:v>
                </c:pt>
                <c:pt idx="801">
                  <c:v>750</c:v>
                </c:pt>
                <c:pt idx="802">
                  <c:v>750</c:v>
                </c:pt>
                <c:pt idx="803">
                  <c:v>750</c:v>
                </c:pt>
                <c:pt idx="804">
                  <c:v>900</c:v>
                </c:pt>
                <c:pt idx="805">
                  <c:v>900</c:v>
                </c:pt>
                <c:pt idx="806">
                  <c:v>900</c:v>
                </c:pt>
                <c:pt idx="807">
                  <c:v>900</c:v>
                </c:pt>
                <c:pt idx="808">
                  <c:v>900</c:v>
                </c:pt>
                <c:pt idx="809">
                  <c:v>750</c:v>
                </c:pt>
                <c:pt idx="810">
                  <c:v>750</c:v>
                </c:pt>
                <c:pt idx="811">
                  <c:v>750</c:v>
                </c:pt>
                <c:pt idx="812">
                  <c:v>750</c:v>
                </c:pt>
                <c:pt idx="813">
                  <c:v>750</c:v>
                </c:pt>
                <c:pt idx="814">
                  <c:v>750</c:v>
                </c:pt>
                <c:pt idx="815">
                  <c:v>750</c:v>
                </c:pt>
                <c:pt idx="816">
                  <c:v>900</c:v>
                </c:pt>
                <c:pt idx="817">
                  <c:v>900</c:v>
                </c:pt>
                <c:pt idx="818">
                  <c:v>900</c:v>
                </c:pt>
                <c:pt idx="819">
                  <c:v>900</c:v>
                </c:pt>
                <c:pt idx="820">
                  <c:v>900</c:v>
                </c:pt>
                <c:pt idx="821">
                  <c:v>750</c:v>
                </c:pt>
                <c:pt idx="822">
                  <c:v>750</c:v>
                </c:pt>
                <c:pt idx="823">
                  <c:v>750</c:v>
                </c:pt>
                <c:pt idx="824">
                  <c:v>750</c:v>
                </c:pt>
                <c:pt idx="825">
                  <c:v>750</c:v>
                </c:pt>
                <c:pt idx="826">
                  <c:v>750</c:v>
                </c:pt>
                <c:pt idx="827">
                  <c:v>750</c:v>
                </c:pt>
                <c:pt idx="828">
                  <c:v>900</c:v>
                </c:pt>
                <c:pt idx="829">
                  <c:v>900</c:v>
                </c:pt>
                <c:pt idx="830">
                  <c:v>900</c:v>
                </c:pt>
                <c:pt idx="831">
                  <c:v>900</c:v>
                </c:pt>
                <c:pt idx="832">
                  <c:v>900</c:v>
                </c:pt>
                <c:pt idx="833">
                  <c:v>750</c:v>
                </c:pt>
                <c:pt idx="834">
                  <c:v>750</c:v>
                </c:pt>
                <c:pt idx="835">
                  <c:v>750</c:v>
                </c:pt>
                <c:pt idx="836">
                  <c:v>750</c:v>
                </c:pt>
                <c:pt idx="837">
                  <c:v>750</c:v>
                </c:pt>
                <c:pt idx="838">
                  <c:v>750</c:v>
                </c:pt>
                <c:pt idx="839">
                  <c:v>750</c:v>
                </c:pt>
                <c:pt idx="840">
                  <c:v>900</c:v>
                </c:pt>
                <c:pt idx="841">
                  <c:v>900</c:v>
                </c:pt>
                <c:pt idx="842">
                  <c:v>900</c:v>
                </c:pt>
                <c:pt idx="843">
                  <c:v>900</c:v>
                </c:pt>
                <c:pt idx="844">
                  <c:v>900</c:v>
                </c:pt>
                <c:pt idx="845">
                  <c:v>750</c:v>
                </c:pt>
                <c:pt idx="846">
                  <c:v>750</c:v>
                </c:pt>
                <c:pt idx="847">
                  <c:v>750</c:v>
                </c:pt>
                <c:pt idx="848">
                  <c:v>750</c:v>
                </c:pt>
                <c:pt idx="849">
                  <c:v>750</c:v>
                </c:pt>
                <c:pt idx="850">
                  <c:v>750</c:v>
                </c:pt>
                <c:pt idx="851">
                  <c:v>750</c:v>
                </c:pt>
                <c:pt idx="852">
                  <c:v>900</c:v>
                </c:pt>
                <c:pt idx="853">
                  <c:v>900</c:v>
                </c:pt>
                <c:pt idx="854">
                  <c:v>900</c:v>
                </c:pt>
                <c:pt idx="855">
                  <c:v>900</c:v>
                </c:pt>
                <c:pt idx="856">
                  <c:v>900</c:v>
                </c:pt>
                <c:pt idx="857">
                  <c:v>750</c:v>
                </c:pt>
                <c:pt idx="858">
                  <c:v>1000</c:v>
                </c:pt>
                <c:pt idx="859">
                  <c:v>1000</c:v>
                </c:pt>
                <c:pt idx="860">
                  <c:v>1000</c:v>
                </c:pt>
                <c:pt idx="861">
                  <c:v>1000</c:v>
                </c:pt>
                <c:pt idx="862">
                  <c:v>1000</c:v>
                </c:pt>
                <c:pt idx="863">
                  <c:v>1000</c:v>
                </c:pt>
                <c:pt idx="864">
                  <c:v>1200</c:v>
                </c:pt>
                <c:pt idx="865">
                  <c:v>1200</c:v>
                </c:pt>
                <c:pt idx="866">
                  <c:v>1200</c:v>
                </c:pt>
                <c:pt idx="867">
                  <c:v>1200</c:v>
                </c:pt>
                <c:pt idx="868">
                  <c:v>1200</c:v>
                </c:pt>
                <c:pt idx="869">
                  <c:v>1000</c:v>
                </c:pt>
                <c:pt idx="870">
                  <c:v>1000</c:v>
                </c:pt>
                <c:pt idx="871">
                  <c:v>1000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1200</c:v>
                </c:pt>
                <c:pt idx="877">
                  <c:v>1200</c:v>
                </c:pt>
                <c:pt idx="878">
                  <c:v>1200</c:v>
                </c:pt>
                <c:pt idx="879">
                  <c:v>1200</c:v>
                </c:pt>
                <c:pt idx="880">
                  <c:v>1200</c:v>
                </c:pt>
                <c:pt idx="881">
                  <c:v>1000</c:v>
                </c:pt>
                <c:pt idx="882">
                  <c:v>1000</c:v>
                </c:pt>
                <c:pt idx="883">
                  <c:v>1000</c:v>
                </c:pt>
                <c:pt idx="884">
                  <c:v>1000</c:v>
                </c:pt>
                <c:pt idx="885">
                  <c:v>1000</c:v>
                </c:pt>
                <c:pt idx="886">
                  <c:v>1000</c:v>
                </c:pt>
                <c:pt idx="887">
                  <c:v>1000</c:v>
                </c:pt>
                <c:pt idx="888">
                  <c:v>1700</c:v>
                </c:pt>
                <c:pt idx="889">
                  <c:v>1700</c:v>
                </c:pt>
                <c:pt idx="890">
                  <c:v>1700</c:v>
                </c:pt>
                <c:pt idx="891">
                  <c:v>1700</c:v>
                </c:pt>
                <c:pt idx="892">
                  <c:v>1700</c:v>
                </c:pt>
                <c:pt idx="893">
                  <c:v>1700</c:v>
                </c:pt>
                <c:pt idx="894">
                  <c:v>1000</c:v>
                </c:pt>
                <c:pt idx="895">
                  <c:v>1000</c:v>
                </c:pt>
                <c:pt idx="896">
                  <c:v>1000</c:v>
                </c:pt>
                <c:pt idx="897">
                  <c:v>1000</c:v>
                </c:pt>
                <c:pt idx="898">
                  <c:v>1000</c:v>
                </c:pt>
                <c:pt idx="899">
                  <c:v>1000</c:v>
                </c:pt>
                <c:pt idx="900">
                  <c:v>1700</c:v>
                </c:pt>
                <c:pt idx="901">
                  <c:v>1700</c:v>
                </c:pt>
                <c:pt idx="902">
                  <c:v>1700</c:v>
                </c:pt>
                <c:pt idx="903">
                  <c:v>1700</c:v>
                </c:pt>
                <c:pt idx="904">
                  <c:v>1700</c:v>
                </c:pt>
                <c:pt idx="905">
                  <c:v>1700</c:v>
                </c:pt>
                <c:pt idx="906">
                  <c:v>1000</c:v>
                </c:pt>
                <c:pt idx="907">
                  <c:v>1000</c:v>
                </c:pt>
                <c:pt idx="908">
                  <c:v>1000</c:v>
                </c:pt>
                <c:pt idx="909">
                  <c:v>1000</c:v>
                </c:pt>
                <c:pt idx="910">
                  <c:v>1000</c:v>
                </c:pt>
                <c:pt idx="911">
                  <c:v>1000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1700</c:v>
                </c:pt>
                <c:pt idx="917">
                  <c:v>1700</c:v>
                </c:pt>
                <c:pt idx="918">
                  <c:v>1000</c:v>
                </c:pt>
                <c:pt idx="919">
                  <c:v>1000</c:v>
                </c:pt>
                <c:pt idx="920">
                  <c:v>1000</c:v>
                </c:pt>
                <c:pt idx="921">
                  <c:v>1000</c:v>
                </c:pt>
                <c:pt idx="922">
                  <c:v>1000</c:v>
                </c:pt>
                <c:pt idx="923">
                  <c:v>1000</c:v>
                </c:pt>
                <c:pt idx="924">
                  <c:v>1700</c:v>
                </c:pt>
                <c:pt idx="925">
                  <c:v>1700</c:v>
                </c:pt>
                <c:pt idx="926">
                  <c:v>1700</c:v>
                </c:pt>
                <c:pt idx="927">
                  <c:v>1700</c:v>
                </c:pt>
                <c:pt idx="928">
                  <c:v>1700</c:v>
                </c:pt>
                <c:pt idx="929">
                  <c:v>1700</c:v>
                </c:pt>
                <c:pt idx="930">
                  <c:v>1000</c:v>
                </c:pt>
                <c:pt idx="931">
                  <c:v>1000</c:v>
                </c:pt>
                <c:pt idx="932">
                  <c:v>1000</c:v>
                </c:pt>
                <c:pt idx="933">
                  <c:v>1000</c:v>
                </c:pt>
                <c:pt idx="934">
                  <c:v>1000</c:v>
                </c:pt>
                <c:pt idx="935">
                  <c:v>1000</c:v>
                </c:pt>
                <c:pt idx="936">
                  <c:v>1700</c:v>
                </c:pt>
                <c:pt idx="937">
                  <c:v>1700</c:v>
                </c:pt>
                <c:pt idx="938">
                  <c:v>1700</c:v>
                </c:pt>
                <c:pt idx="939">
                  <c:v>1700</c:v>
                </c:pt>
                <c:pt idx="940">
                  <c:v>1700</c:v>
                </c:pt>
                <c:pt idx="941">
                  <c:v>1700</c:v>
                </c:pt>
                <c:pt idx="942">
                  <c:v>1000</c:v>
                </c:pt>
                <c:pt idx="943">
                  <c:v>1000</c:v>
                </c:pt>
                <c:pt idx="944">
                  <c:v>1000</c:v>
                </c:pt>
                <c:pt idx="945">
                  <c:v>1000</c:v>
                </c:pt>
                <c:pt idx="946">
                  <c:v>1000</c:v>
                </c:pt>
                <c:pt idx="947">
                  <c:v>1000</c:v>
                </c:pt>
                <c:pt idx="948">
                  <c:v>1700</c:v>
                </c:pt>
                <c:pt idx="949">
                  <c:v>1700</c:v>
                </c:pt>
                <c:pt idx="950">
                  <c:v>1700</c:v>
                </c:pt>
                <c:pt idx="951">
                  <c:v>1700</c:v>
                </c:pt>
                <c:pt idx="952">
                  <c:v>1700</c:v>
                </c:pt>
                <c:pt idx="953">
                  <c:v>1700</c:v>
                </c:pt>
                <c:pt idx="954">
                  <c:v>1000</c:v>
                </c:pt>
                <c:pt idx="955">
                  <c:v>1000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1200</c:v>
                </c:pt>
                <c:pt idx="961">
                  <c:v>1200</c:v>
                </c:pt>
                <c:pt idx="962">
                  <c:v>1200</c:v>
                </c:pt>
                <c:pt idx="963">
                  <c:v>1200</c:v>
                </c:pt>
                <c:pt idx="964">
                  <c:v>1200</c:v>
                </c:pt>
                <c:pt idx="965">
                  <c:v>1000</c:v>
                </c:pt>
                <c:pt idx="966">
                  <c:v>1000</c:v>
                </c:pt>
                <c:pt idx="967">
                  <c:v>1000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1000</c:v>
                </c:pt>
                <c:pt idx="972">
                  <c:v>1700</c:v>
                </c:pt>
                <c:pt idx="973">
                  <c:v>1700</c:v>
                </c:pt>
                <c:pt idx="974">
                  <c:v>1700</c:v>
                </c:pt>
                <c:pt idx="975">
                  <c:v>1700</c:v>
                </c:pt>
                <c:pt idx="976">
                  <c:v>1700</c:v>
                </c:pt>
                <c:pt idx="977">
                  <c:v>1700</c:v>
                </c:pt>
                <c:pt idx="978">
                  <c:v>1000</c:v>
                </c:pt>
                <c:pt idx="979">
                  <c:v>1000</c:v>
                </c:pt>
                <c:pt idx="980">
                  <c:v>1000</c:v>
                </c:pt>
                <c:pt idx="981">
                  <c:v>1000</c:v>
                </c:pt>
                <c:pt idx="982">
                  <c:v>1000</c:v>
                </c:pt>
                <c:pt idx="983">
                  <c:v>1000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43-4233-8BBB-4A7074037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846784"/>
        <c:axId val="623848752"/>
      </c:lineChart>
      <c:dateAx>
        <c:axId val="623846784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48752"/>
        <c:crosses val="autoZero"/>
        <c:auto val="1"/>
        <c:lblOffset val="100"/>
        <c:baseTimeUnit val="months"/>
      </c:dateAx>
      <c:valAx>
        <c:axId val="6238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84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MINFLOWFEAMOUTH!$J$2</c:f>
              <c:strCache>
                <c:ptCount val="1"/>
                <c:pt idx="0">
                  <c:v>Avg Demand (cfs/month)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MINFLOWFEAMOUTH!$I$3:$I$14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MINFLOWFEAMOUTH!$J$3:$J$14</c:f>
              <c:numCache>
                <c:formatCode>0.00</c:formatCode>
                <c:ptCount val="12"/>
                <c:pt idx="0">
                  <c:v>900</c:v>
                </c:pt>
                <c:pt idx="1">
                  <c:v>900</c:v>
                </c:pt>
                <c:pt idx="2">
                  <c:v>750</c:v>
                </c:pt>
                <c:pt idx="3">
                  <c:v>2800</c:v>
                </c:pt>
                <c:pt idx="4">
                  <c:v>2800</c:v>
                </c:pt>
                <c:pt idx="5">
                  <c:v>1219.8755480240366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1-4227-A60F-4B3775130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1034400"/>
        <c:axId val="361032760"/>
      </c:barChart>
      <c:catAx>
        <c:axId val="36103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2760"/>
        <c:crosses val="autoZero"/>
        <c:auto val="1"/>
        <c:lblAlgn val="ctr"/>
        <c:lblOffset val="100"/>
        <c:noMultiLvlLbl val="0"/>
      </c:catAx>
      <c:valAx>
        <c:axId val="36103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03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MINFLOWFEAMOUTH!$F$7</c:f>
              <c:strCache>
                <c:ptCount val="1"/>
                <c:pt idx="0">
                  <c:v>PER-AVER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MINFLOWFEAMOUTH!$B$8:$B$1003</c:f>
              <c:numCache>
                <c:formatCode>ddmmmyyyy</c:formatCode>
                <c:ptCount val="996"/>
                <c:pt idx="0">
                  <c:v>7975</c:v>
                </c:pt>
                <c:pt idx="1">
                  <c:v>8005</c:v>
                </c:pt>
                <c:pt idx="2">
                  <c:v>8036</c:v>
                </c:pt>
                <c:pt idx="3">
                  <c:v>8067</c:v>
                </c:pt>
                <c:pt idx="4">
                  <c:v>8095</c:v>
                </c:pt>
                <c:pt idx="5">
                  <c:v>8126</c:v>
                </c:pt>
                <c:pt idx="6">
                  <c:v>8156</c:v>
                </c:pt>
                <c:pt idx="7">
                  <c:v>8187</c:v>
                </c:pt>
                <c:pt idx="8">
                  <c:v>8217</c:v>
                </c:pt>
                <c:pt idx="9">
                  <c:v>8248</c:v>
                </c:pt>
                <c:pt idx="10">
                  <c:v>8279</c:v>
                </c:pt>
                <c:pt idx="11">
                  <c:v>8309</c:v>
                </c:pt>
                <c:pt idx="12">
                  <c:v>8340</c:v>
                </c:pt>
                <c:pt idx="13">
                  <c:v>8370</c:v>
                </c:pt>
                <c:pt idx="14">
                  <c:v>8401</c:v>
                </c:pt>
                <c:pt idx="15">
                  <c:v>8432</c:v>
                </c:pt>
                <c:pt idx="16">
                  <c:v>8460</c:v>
                </c:pt>
                <c:pt idx="17">
                  <c:v>8491</c:v>
                </c:pt>
                <c:pt idx="18">
                  <c:v>8521</c:v>
                </c:pt>
                <c:pt idx="19">
                  <c:v>8552</c:v>
                </c:pt>
                <c:pt idx="20">
                  <c:v>8582</c:v>
                </c:pt>
                <c:pt idx="21">
                  <c:v>8613</c:v>
                </c:pt>
                <c:pt idx="22">
                  <c:v>8644</c:v>
                </c:pt>
                <c:pt idx="23">
                  <c:v>8674</c:v>
                </c:pt>
                <c:pt idx="24">
                  <c:v>8705</c:v>
                </c:pt>
                <c:pt idx="25">
                  <c:v>8735</c:v>
                </c:pt>
                <c:pt idx="26">
                  <c:v>8766</c:v>
                </c:pt>
                <c:pt idx="27">
                  <c:v>8797</c:v>
                </c:pt>
                <c:pt idx="28">
                  <c:v>8826</c:v>
                </c:pt>
                <c:pt idx="29">
                  <c:v>8857</c:v>
                </c:pt>
                <c:pt idx="30">
                  <c:v>8887</c:v>
                </c:pt>
                <c:pt idx="31">
                  <c:v>8918</c:v>
                </c:pt>
                <c:pt idx="32">
                  <c:v>8948</c:v>
                </c:pt>
                <c:pt idx="33">
                  <c:v>8979</c:v>
                </c:pt>
                <c:pt idx="34">
                  <c:v>9010</c:v>
                </c:pt>
                <c:pt idx="35">
                  <c:v>9040</c:v>
                </c:pt>
                <c:pt idx="36">
                  <c:v>9071</c:v>
                </c:pt>
                <c:pt idx="37">
                  <c:v>9101</c:v>
                </c:pt>
                <c:pt idx="38">
                  <c:v>9132</c:v>
                </c:pt>
                <c:pt idx="39">
                  <c:v>9163</c:v>
                </c:pt>
                <c:pt idx="40">
                  <c:v>9191</c:v>
                </c:pt>
                <c:pt idx="41">
                  <c:v>9222</c:v>
                </c:pt>
                <c:pt idx="42">
                  <c:v>9252</c:v>
                </c:pt>
                <c:pt idx="43">
                  <c:v>9283</c:v>
                </c:pt>
                <c:pt idx="44">
                  <c:v>9313</c:v>
                </c:pt>
                <c:pt idx="45">
                  <c:v>9344</c:v>
                </c:pt>
                <c:pt idx="46">
                  <c:v>9375</c:v>
                </c:pt>
                <c:pt idx="47">
                  <c:v>9405</c:v>
                </c:pt>
                <c:pt idx="48">
                  <c:v>9436</c:v>
                </c:pt>
                <c:pt idx="49">
                  <c:v>9466</c:v>
                </c:pt>
                <c:pt idx="50">
                  <c:v>9497</c:v>
                </c:pt>
                <c:pt idx="51">
                  <c:v>9528</c:v>
                </c:pt>
                <c:pt idx="52">
                  <c:v>9556</c:v>
                </c:pt>
                <c:pt idx="53">
                  <c:v>9587</c:v>
                </c:pt>
                <c:pt idx="54">
                  <c:v>9617</c:v>
                </c:pt>
                <c:pt idx="55">
                  <c:v>9648</c:v>
                </c:pt>
                <c:pt idx="56">
                  <c:v>9678</c:v>
                </c:pt>
                <c:pt idx="57">
                  <c:v>9709</c:v>
                </c:pt>
                <c:pt idx="58">
                  <c:v>9740</c:v>
                </c:pt>
                <c:pt idx="59">
                  <c:v>9770</c:v>
                </c:pt>
                <c:pt idx="60">
                  <c:v>9801</c:v>
                </c:pt>
                <c:pt idx="61">
                  <c:v>9831</c:v>
                </c:pt>
                <c:pt idx="62">
                  <c:v>9862</c:v>
                </c:pt>
                <c:pt idx="63">
                  <c:v>9893</c:v>
                </c:pt>
                <c:pt idx="64">
                  <c:v>9921</c:v>
                </c:pt>
                <c:pt idx="65">
                  <c:v>9952</c:v>
                </c:pt>
                <c:pt idx="66">
                  <c:v>9982</c:v>
                </c:pt>
                <c:pt idx="67">
                  <c:v>10013</c:v>
                </c:pt>
                <c:pt idx="68">
                  <c:v>10043</c:v>
                </c:pt>
                <c:pt idx="69">
                  <c:v>10074</c:v>
                </c:pt>
                <c:pt idx="70">
                  <c:v>10105</c:v>
                </c:pt>
                <c:pt idx="71">
                  <c:v>10135</c:v>
                </c:pt>
                <c:pt idx="72">
                  <c:v>10166</c:v>
                </c:pt>
                <c:pt idx="73">
                  <c:v>10196</c:v>
                </c:pt>
                <c:pt idx="74">
                  <c:v>10227</c:v>
                </c:pt>
                <c:pt idx="75">
                  <c:v>10258</c:v>
                </c:pt>
                <c:pt idx="76">
                  <c:v>10287</c:v>
                </c:pt>
                <c:pt idx="77">
                  <c:v>10318</c:v>
                </c:pt>
                <c:pt idx="78">
                  <c:v>10348</c:v>
                </c:pt>
                <c:pt idx="79">
                  <c:v>10379</c:v>
                </c:pt>
                <c:pt idx="80">
                  <c:v>10409</c:v>
                </c:pt>
                <c:pt idx="81">
                  <c:v>10440</c:v>
                </c:pt>
                <c:pt idx="82">
                  <c:v>10471</c:v>
                </c:pt>
                <c:pt idx="83">
                  <c:v>10501</c:v>
                </c:pt>
                <c:pt idx="84">
                  <c:v>10532</c:v>
                </c:pt>
                <c:pt idx="85">
                  <c:v>10562</c:v>
                </c:pt>
                <c:pt idx="86">
                  <c:v>10593</c:v>
                </c:pt>
                <c:pt idx="87">
                  <c:v>10624</c:v>
                </c:pt>
                <c:pt idx="88">
                  <c:v>10652</c:v>
                </c:pt>
                <c:pt idx="89">
                  <c:v>10683</c:v>
                </c:pt>
                <c:pt idx="90">
                  <c:v>10713</c:v>
                </c:pt>
                <c:pt idx="91">
                  <c:v>10744</c:v>
                </c:pt>
                <c:pt idx="92">
                  <c:v>10774</c:v>
                </c:pt>
                <c:pt idx="93">
                  <c:v>10805</c:v>
                </c:pt>
                <c:pt idx="94">
                  <c:v>10836</c:v>
                </c:pt>
                <c:pt idx="95">
                  <c:v>10866</c:v>
                </c:pt>
                <c:pt idx="96">
                  <c:v>10897</c:v>
                </c:pt>
                <c:pt idx="97">
                  <c:v>10927</c:v>
                </c:pt>
                <c:pt idx="98">
                  <c:v>10958</c:v>
                </c:pt>
                <c:pt idx="99">
                  <c:v>10989</c:v>
                </c:pt>
                <c:pt idx="100">
                  <c:v>11017</c:v>
                </c:pt>
                <c:pt idx="101">
                  <c:v>11048</c:v>
                </c:pt>
                <c:pt idx="102">
                  <c:v>11078</c:v>
                </c:pt>
                <c:pt idx="103">
                  <c:v>11109</c:v>
                </c:pt>
                <c:pt idx="104">
                  <c:v>11139</c:v>
                </c:pt>
                <c:pt idx="105">
                  <c:v>11170</c:v>
                </c:pt>
                <c:pt idx="106">
                  <c:v>11201</c:v>
                </c:pt>
                <c:pt idx="107">
                  <c:v>11231</c:v>
                </c:pt>
                <c:pt idx="108">
                  <c:v>11262</c:v>
                </c:pt>
                <c:pt idx="109">
                  <c:v>11292</c:v>
                </c:pt>
                <c:pt idx="110">
                  <c:v>11323</c:v>
                </c:pt>
                <c:pt idx="111">
                  <c:v>11354</c:v>
                </c:pt>
                <c:pt idx="112">
                  <c:v>11382</c:v>
                </c:pt>
                <c:pt idx="113">
                  <c:v>11413</c:v>
                </c:pt>
                <c:pt idx="114">
                  <c:v>11443</c:v>
                </c:pt>
                <c:pt idx="115">
                  <c:v>11474</c:v>
                </c:pt>
                <c:pt idx="116">
                  <c:v>11504</c:v>
                </c:pt>
                <c:pt idx="117">
                  <c:v>11535</c:v>
                </c:pt>
                <c:pt idx="118">
                  <c:v>11566</c:v>
                </c:pt>
                <c:pt idx="119">
                  <c:v>11596</c:v>
                </c:pt>
                <c:pt idx="120">
                  <c:v>11627</c:v>
                </c:pt>
                <c:pt idx="121">
                  <c:v>11657</c:v>
                </c:pt>
                <c:pt idx="122">
                  <c:v>11688</c:v>
                </c:pt>
                <c:pt idx="123">
                  <c:v>11719</c:v>
                </c:pt>
                <c:pt idx="124">
                  <c:v>11748</c:v>
                </c:pt>
                <c:pt idx="125">
                  <c:v>11779</c:v>
                </c:pt>
                <c:pt idx="126">
                  <c:v>11809</c:v>
                </c:pt>
                <c:pt idx="127">
                  <c:v>11840</c:v>
                </c:pt>
                <c:pt idx="128">
                  <c:v>11870</c:v>
                </c:pt>
                <c:pt idx="129">
                  <c:v>11901</c:v>
                </c:pt>
                <c:pt idx="130">
                  <c:v>11932</c:v>
                </c:pt>
                <c:pt idx="131">
                  <c:v>11962</c:v>
                </c:pt>
                <c:pt idx="132">
                  <c:v>11993</c:v>
                </c:pt>
                <c:pt idx="133">
                  <c:v>12023</c:v>
                </c:pt>
                <c:pt idx="134">
                  <c:v>12054</c:v>
                </c:pt>
                <c:pt idx="135">
                  <c:v>12085</c:v>
                </c:pt>
                <c:pt idx="136">
                  <c:v>12113</c:v>
                </c:pt>
                <c:pt idx="137">
                  <c:v>12144</c:v>
                </c:pt>
                <c:pt idx="138">
                  <c:v>12174</c:v>
                </c:pt>
                <c:pt idx="139">
                  <c:v>12205</c:v>
                </c:pt>
                <c:pt idx="140">
                  <c:v>12235</c:v>
                </c:pt>
                <c:pt idx="141">
                  <c:v>12266</c:v>
                </c:pt>
                <c:pt idx="142">
                  <c:v>12297</c:v>
                </c:pt>
                <c:pt idx="143">
                  <c:v>12327</c:v>
                </c:pt>
                <c:pt idx="144">
                  <c:v>12358</c:v>
                </c:pt>
                <c:pt idx="145">
                  <c:v>12388</c:v>
                </c:pt>
                <c:pt idx="146">
                  <c:v>12419</c:v>
                </c:pt>
                <c:pt idx="147">
                  <c:v>12450</c:v>
                </c:pt>
                <c:pt idx="148">
                  <c:v>12478</c:v>
                </c:pt>
                <c:pt idx="149">
                  <c:v>12509</c:v>
                </c:pt>
                <c:pt idx="150">
                  <c:v>12539</c:v>
                </c:pt>
                <c:pt idx="151">
                  <c:v>12570</c:v>
                </c:pt>
                <c:pt idx="152">
                  <c:v>12600</c:v>
                </c:pt>
                <c:pt idx="153">
                  <c:v>12631</c:v>
                </c:pt>
                <c:pt idx="154">
                  <c:v>12662</c:v>
                </c:pt>
                <c:pt idx="155">
                  <c:v>12692</c:v>
                </c:pt>
                <c:pt idx="156">
                  <c:v>12723</c:v>
                </c:pt>
                <c:pt idx="157">
                  <c:v>12753</c:v>
                </c:pt>
                <c:pt idx="158">
                  <c:v>12784</c:v>
                </c:pt>
                <c:pt idx="159">
                  <c:v>12815</c:v>
                </c:pt>
                <c:pt idx="160">
                  <c:v>12843</c:v>
                </c:pt>
                <c:pt idx="161">
                  <c:v>12874</c:v>
                </c:pt>
                <c:pt idx="162">
                  <c:v>12904</c:v>
                </c:pt>
                <c:pt idx="163">
                  <c:v>12935</c:v>
                </c:pt>
                <c:pt idx="164">
                  <c:v>12965</c:v>
                </c:pt>
                <c:pt idx="165">
                  <c:v>12996</c:v>
                </c:pt>
                <c:pt idx="166">
                  <c:v>13027</c:v>
                </c:pt>
                <c:pt idx="167">
                  <c:v>13057</c:v>
                </c:pt>
                <c:pt idx="168">
                  <c:v>13088</c:v>
                </c:pt>
                <c:pt idx="169">
                  <c:v>13118</c:v>
                </c:pt>
                <c:pt idx="170">
                  <c:v>13149</c:v>
                </c:pt>
                <c:pt idx="171">
                  <c:v>13180</c:v>
                </c:pt>
                <c:pt idx="172">
                  <c:v>13209</c:v>
                </c:pt>
                <c:pt idx="173">
                  <c:v>13240</c:v>
                </c:pt>
                <c:pt idx="174">
                  <c:v>13270</c:v>
                </c:pt>
                <c:pt idx="175">
                  <c:v>13301</c:v>
                </c:pt>
                <c:pt idx="176">
                  <c:v>13331</c:v>
                </c:pt>
                <c:pt idx="177">
                  <c:v>13362</c:v>
                </c:pt>
                <c:pt idx="178">
                  <c:v>13393</c:v>
                </c:pt>
                <c:pt idx="179">
                  <c:v>13423</c:v>
                </c:pt>
                <c:pt idx="180">
                  <c:v>13454</c:v>
                </c:pt>
                <c:pt idx="181">
                  <c:v>13484</c:v>
                </c:pt>
                <c:pt idx="182">
                  <c:v>13515</c:v>
                </c:pt>
                <c:pt idx="183">
                  <c:v>13546</c:v>
                </c:pt>
                <c:pt idx="184">
                  <c:v>13574</c:v>
                </c:pt>
                <c:pt idx="185">
                  <c:v>13605</c:v>
                </c:pt>
                <c:pt idx="186">
                  <c:v>13635</c:v>
                </c:pt>
                <c:pt idx="187">
                  <c:v>13666</c:v>
                </c:pt>
                <c:pt idx="188">
                  <c:v>13696</c:v>
                </c:pt>
                <c:pt idx="189">
                  <c:v>13727</c:v>
                </c:pt>
                <c:pt idx="190">
                  <c:v>13758</c:v>
                </c:pt>
                <c:pt idx="191">
                  <c:v>13788</c:v>
                </c:pt>
                <c:pt idx="192">
                  <c:v>13819</c:v>
                </c:pt>
                <c:pt idx="193">
                  <c:v>13849</c:v>
                </c:pt>
                <c:pt idx="194">
                  <c:v>13880</c:v>
                </c:pt>
                <c:pt idx="195">
                  <c:v>13911</c:v>
                </c:pt>
                <c:pt idx="196">
                  <c:v>13939</c:v>
                </c:pt>
                <c:pt idx="197">
                  <c:v>13970</c:v>
                </c:pt>
                <c:pt idx="198">
                  <c:v>14000</c:v>
                </c:pt>
                <c:pt idx="199">
                  <c:v>14031</c:v>
                </c:pt>
                <c:pt idx="200">
                  <c:v>14061</c:v>
                </c:pt>
                <c:pt idx="201">
                  <c:v>14092</c:v>
                </c:pt>
                <c:pt idx="202">
                  <c:v>14123</c:v>
                </c:pt>
                <c:pt idx="203">
                  <c:v>14153</c:v>
                </c:pt>
                <c:pt idx="204">
                  <c:v>14184</c:v>
                </c:pt>
                <c:pt idx="205">
                  <c:v>14214</c:v>
                </c:pt>
                <c:pt idx="206">
                  <c:v>14245</c:v>
                </c:pt>
                <c:pt idx="207">
                  <c:v>14276</c:v>
                </c:pt>
                <c:pt idx="208">
                  <c:v>14304</c:v>
                </c:pt>
                <c:pt idx="209">
                  <c:v>14335</c:v>
                </c:pt>
                <c:pt idx="210">
                  <c:v>14365</c:v>
                </c:pt>
                <c:pt idx="211">
                  <c:v>14396</c:v>
                </c:pt>
                <c:pt idx="212">
                  <c:v>14426</c:v>
                </c:pt>
                <c:pt idx="213">
                  <c:v>14457</c:v>
                </c:pt>
                <c:pt idx="214">
                  <c:v>14488</c:v>
                </c:pt>
                <c:pt idx="215">
                  <c:v>14518</c:v>
                </c:pt>
                <c:pt idx="216">
                  <c:v>14549</c:v>
                </c:pt>
                <c:pt idx="217">
                  <c:v>14579</c:v>
                </c:pt>
                <c:pt idx="218">
                  <c:v>14610</c:v>
                </c:pt>
                <c:pt idx="219">
                  <c:v>14641</c:v>
                </c:pt>
                <c:pt idx="220">
                  <c:v>14670</c:v>
                </c:pt>
                <c:pt idx="221">
                  <c:v>14701</c:v>
                </c:pt>
                <c:pt idx="222">
                  <c:v>14731</c:v>
                </c:pt>
                <c:pt idx="223">
                  <c:v>14762</c:v>
                </c:pt>
                <c:pt idx="224">
                  <c:v>14792</c:v>
                </c:pt>
                <c:pt idx="225">
                  <c:v>14823</c:v>
                </c:pt>
                <c:pt idx="226">
                  <c:v>14854</c:v>
                </c:pt>
                <c:pt idx="227">
                  <c:v>14884</c:v>
                </c:pt>
                <c:pt idx="228">
                  <c:v>14915</c:v>
                </c:pt>
                <c:pt idx="229">
                  <c:v>14945</c:v>
                </c:pt>
                <c:pt idx="230">
                  <c:v>14976</c:v>
                </c:pt>
                <c:pt idx="231">
                  <c:v>15007</c:v>
                </c:pt>
                <c:pt idx="232">
                  <c:v>15035</c:v>
                </c:pt>
                <c:pt idx="233">
                  <c:v>15066</c:v>
                </c:pt>
                <c:pt idx="234">
                  <c:v>15096</c:v>
                </c:pt>
                <c:pt idx="235">
                  <c:v>15127</c:v>
                </c:pt>
                <c:pt idx="236">
                  <c:v>15157</c:v>
                </c:pt>
                <c:pt idx="237">
                  <c:v>15188</c:v>
                </c:pt>
                <c:pt idx="238">
                  <c:v>15219</c:v>
                </c:pt>
                <c:pt idx="239">
                  <c:v>15249</c:v>
                </c:pt>
                <c:pt idx="240">
                  <c:v>15280</c:v>
                </c:pt>
                <c:pt idx="241">
                  <c:v>15310</c:v>
                </c:pt>
                <c:pt idx="242">
                  <c:v>15341</c:v>
                </c:pt>
                <c:pt idx="243">
                  <c:v>15372</c:v>
                </c:pt>
                <c:pt idx="244">
                  <c:v>15400</c:v>
                </c:pt>
                <c:pt idx="245">
                  <c:v>15431</c:v>
                </c:pt>
                <c:pt idx="246">
                  <c:v>15461</c:v>
                </c:pt>
                <c:pt idx="247">
                  <c:v>15492</c:v>
                </c:pt>
                <c:pt idx="248">
                  <c:v>15522</c:v>
                </c:pt>
                <c:pt idx="249">
                  <c:v>15553</c:v>
                </c:pt>
                <c:pt idx="250">
                  <c:v>15584</c:v>
                </c:pt>
                <c:pt idx="251">
                  <c:v>15614</c:v>
                </c:pt>
                <c:pt idx="252">
                  <c:v>15645</c:v>
                </c:pt>
                <c:pt idx="253">
                  <c:v>15675</c:v>
                </c:pt>
                <c:pt idx="254">
                  <c:v>15706</c:v>
                </c:pt>
                <c:pt idx="255">
                  <c:v>15737</c:v>
                </c:pt>
                <c:pt idx="256">
                  <c:v>15765</c:v>
                </c:pt>
                <c:pt idx="257">
                  <c:v>15796</c:v>
                </c:pt>
                <c:pt idx="258">
                  <c:v>15826</c:v>
                </c:pt>
                <c:pt idx="259">
                  <c:v>15857</c:v>
                </c:pt>
                <c:pt idx="260">
                  <c:v>15887</c:v>
                </c:pt>
                <c:pt idx="261">
                  <c:v>15918</c:v>
                </c:pt>
                <c:pt idx="262">
                  <c:v>15949</c:v>
                </c:pt>
                <c:pt idx="263">
                  <c:v>15979</c:v>
                </c:pt>
                <c:pt idx="264">
                  <c:v>16010</c:v>
                </c:pt>
                <c:pt idx="265">
                  <c:v>16040</c:v>
                </c:pt>
                <c:pt idx="266">
                  <c:v>16071</c:v>
                </c:pt>
                <c:pt idx="267">
                  <c:v>16102</c:v>
                </c:pt>
                <c:pt idx="268">
                  <c:v>16131</c:v>
                </c:pt>
                <c:pt idx="269">
                  <c:v>16162</c:v>
                </c:pt>
                <c:pt idx="270">
                  <c:v>16192</c:v>
                </c:pt>
                <c:pt idx="271">
                  <c:v>16223</c:v>
                </c:pt>
                <c:pt idx="272">
                  <c:v>16253</c:v>
                </c:pt>
                <c:pt idx="273">
                  <c:v>16284</c:v>
                </c:pt>
                <c:pt idx="274">
                  <c:v>16315</c:v>
                </c:pt>
                <c:pt idx="275">
                  <c:v>16345</c:v>
                </c:pt>
                <c:pt idx="276">
                  <c:v>16376</c:v>
                </c:pt>
                <c:pt idx="277">
                  <c:v>16406</c:v>
                </c:pt>
                <c:pt idx="278">
                  <c:v>16437</c:v>
                </c:pt>
                <c:pt idx="279">
                  <c:v>16468</c:v>
                </c:pt>
                <c:pt idx="280">
                  <c:v>16496</c:v>
                </c:pt>
                <c:pt idx="281">
                  <c:v>16527</c:v>
                </c:pt>
                <c:pt idx="282">
                  <c:v>16557</c:v>
                </c:pt>
                <c:pt idx="283">
                  <c:v>16588</c:v>
                </c:pt>
                <c:pt idx="284">
                  <c:v>16618</c:v>
                </c:pt>
                <c:pt idx="285">
                  <c:v>16649</c:v>
                </c:pt>
                <c:pt idx="286">
                  <c:v>16680</c:v>
                </c:pt>
                <c:pt idx="287">
                  <c:v>16710</c:v>
                </c:pt>
                <c:pt idx="288">
                  <c:v>16741</c:v>
                </c:pt>
                <c:pt idx="289">
                  <c:v>16771</c:v>
                </c:pt>
                <c:pt idx="290">
                  <c:v>16802</c:v>
                </c:pt>
                <c:pt idx="291">
                  <c:v>16833</c:v>
                </c:pt>
                <c:pt idx="292">
                  <c:v>16861</c:v>
                </c:pt>
                <c:pt idx="293">
                  <c:v>16892</c:v>
                </c:pt>
                <c:pt idx="294">
                  <c:v>16922</c:v>
                </c:pt>
                <c:pt idx="295">
                  <c:v>16953</c:v>
                </c:pt>
                <c:pt idx="296">
                  <c:v>16983</c:v>
                </c:pt>
                <c:pt idx="297">
                  <c:v>17014</c:v>
                </c:pt>
                <c:pt idx="298">
                  <c:v>17045</c:v>
                </c:pt>
                <c:pt idx="299">
                  <c:v>17075</c:v>
                </c:pt>
                <c:pt idx="300">
                  <c:v>17106</c:v>
                </c:pt>
                <c:pt idx="301">
                  <c:v>17136</c:v>
                </c:pt>
                <c:pt idx="302">
                  <c:v>17167</c:v>
                </c:pt>
                <c:pt idx="303">
                  <c:v>17198</c:v>
                </c:pt>
                <c:pt idx="304">
                  <c:v>17226</c:v>
                </c:pt>
                <c:pt idx="305">
                  <c:v>17257</c:v>
                </c:pt>
                <c:pt idx="306">
                  <c:v>17287</c:v>
                </c:pt>
                <c:pt idx="307">
                  <c:v>17318</c:v>
                </c:pt>
                <c:pt idx="308">
                  <c:v>17348</c:v>
                </c:pt>
                <c:pt idx="309">
                  <c:v>17379</c:v>
                </c:pt>
                <c:pt idx="310">
                  <c:v>17410</c:v>
                </c:pt>
                <c:pt idx="311">
                  <c:v>17440</c:v>
                </c:pt>
                <c:pt idx="312">
                  <c:v>17471</c:v>
                </c:pt>
                <c:pt idx="313">
                  <c:v>17501</c:v>
                </c:pt>
                <c:pt idx="314">
                  <c:v>17532</c:v>
                </c:pt>
                <c:pt idx="315">
                  <c:v>17563</c:v>
                </c:pt>
                <c:pt idx="316">
                  <c:v>17592</c:v>
                </c:pt>
                <c:pt idx="317">
                  <c:v>17623</c:v>
                </c:pt>
                <c:pt idx="318">
                  <c:v>17653</c:v>
                </c:pt>
                <c:pt idx="319">
                  <c:v>17684</c:v>
                </c:pt>
                <c:pt idx="320">
                  <c:v>17714</c:v>
                </c:pt>
                <c:pt idx="321">
                  <c:v>17745</c:v>
                </c:pt>
                <c:pt idx="322">
                  <c:v>17776</c:v>
                </c:pt>
                <c:pt idx="323">
                  <c:v>17806</c:v>
                </c:pt>
                <c:pt idx="324">
                  <c:v>17837</c:v>
                </c:pt>
                <c:pt idx="325">
                  <c:v>17867</c:v>
                </c:pt>
                <c:pt idx="326">
                  <c:v>17898</c:v>
                </c:pt>
                <c:pt idx="327">
                  <c:v>17929</c:v>
                </c:pt>
                <c:pt idx="328">
                  <c:v>17957</c:v>
                </c:pt>
                <c:pt idx="329">
                  <c:v>17988</c:v>
                </c:pt>
                <c:pt idx="330">
                  <c:v>18018</c:v>
                </c:pt>
                <c:pt idx="331">
                  <c:v>18049</c:v>
                </c:pt>
                <c:pt idx="332">
                  <c:v>18079</c:v>
                </c:pt>
                <c:pt idx="333">
                  <c:v>18110</c:v>
                </c:pt>
                <c:pt idx="334">
                  <c:v>18141</c:v>
                </c:pt>
                <c:pt idx="335">
                  <c:v>18171</c:v>
                </c:pt>
                <c:pt idx="336">
                  <c:v>18202</c:v>
                </c:pt>
                <c:pt idx="337">
                  <c:v>18232</c:v>
                </c:pt>
                <c:pt idx="338">
                  <c:v>18263</c:v>
                </c:pt>
                <c:pt idx="339">
                  <c:v>18294</c:v>
                </c:pt>
                <c:pt idx="340">
                  <c:v>18322</c:v>
                </c:pt>
                <c:pt idx="341">
                  <c:v>18353</c:v>
                </c:pt>
                <c:pt idx="342">
                  <c:v>18383</c:v>
                </c:pt>
                <c:pt idx="343">
                  <c:v>18414</c:v>
                </c:pt>
                <c:pt idx="344">
                  <c:v>18444</c:v>
                </c:pt>
                <c:pt idx="345">
                  <c:v>18475</c:v>
                </c:pt>
                <c:pt idx="346">
                  <c:v>18506</c:v>
                </c:pt>
                <c:pt idx="347">
                  <c:v>18536</c:v>
                </c:pt>
                <c:pt idx="348">
                  <c:v>18567</c:v>
                </c:pt>
                <c:pt idx="349">
                  <c:v>18597</c:v>
                </c:pt>
                <c:pt idx="350">
                  <c:v>18628</c:v>
                </c:pt>
                <c:pt idx="351">
                  <c:v>18659</c:v>
                </c:pt>
                <c:pt idx="352">
                  <c:v>18687</c:v>
                </c:pt>
                <c:pt idx="353">
                  <c:v>18718</c:v>
                </c:pt>
                <c:pt idx="354">
                  <c:v>18748</c:v>
                </c:pt>
                <c:pt idx="355">
                  <c:v>18779</c:v>
                </c:pt>
                <c:pt idx="356">
                  <c:v>18809</c:v>
                </c:pt>
                <c:pt idx="357">
                  <c:v>18840</c:v>
                </c:pt>
                <c:pt idx="358">
                  <c:v>18871</c:v>
                </c:pt>
                <c:pt idx="359">
                  <c:v>18901</c:v>
                </c:pt>
                <c:pt idx="360">
                  <c:v>18932</c:v>
                </c:pt>
                <c:pt idx="361">
                  <c:v>18962</c:v>
                </c:pt>
                <c:pt idx="362">
                  <c:v>18993</c:v>
                </c:pt>
                <c:pt idx="363">
                  <c:v>19024</c:v>
                </c:pt>
                <c:pt idx="364">
                  <c:v>19053</c:v>
                </c:pt>
                <c:pt idx="365">
                  <c:v>19084</c:v>
                </c:pt>
                <c:pt idx="366">
                  <c:v>19114</c:v>
                </c:pt>
                <c:pt idx="367">
                  <c:v>19145</c:v>
                </c:pt>
                <c:pt idx="368">
                  <c:v>19175</c:v>
                </c:pt>
                <c:pt idx="369">
                  <c:v>19206</c:v>
                </c:pt>
                <c:pt idx="370">
                  <c:v>19237</c:v>
                </c:pt>
                <c:pt idx="371">
                  <c:v>19267</c:v>
                </c:pt>
                <c:pt idx="372">
                  <c:v>19298</c:v>
                </c:pt>
                <c:pt idx="373">
                  <c:v>19328</c:v>
                </c:pt>
                <c:pt idx="374">
                  <c:v>19359</c:v>
                </c:pt>
                <c:pt idx="375">
                  <c:v>19390</c:v>
                </c:pt>
                <c:pt idx="376">
                  <c:v>19418</c:v>
                </c:pt>
                <c:pt idx="377">
                  <c:v>19449</c:v>
                </c:pt>
                <c:pt idx="378">
                  <c:v>19479</c:v>
                </c:pt>
                <c:pt idx="379">
                  <c:v>19510</c:v>
                </c:pt>
                <c:pt idx="380">
                  <c:v>19540</c:v>
                </c:pt>
                <c:pt idx="381">
                  <c:v>19571</c:v>
                </c:pt>
                <c:pt idx="382">
                  <c:v>19602</c:v>
                </c:pt>
                <c:pt idx="383">
                  <c:v>19632</c:v>
                </c:pt>
                <c:pt idx="384">
                  <c:v>19663</c:v>
                </c:pt>
                <c:pt idx="385">
                  <c:v>19693</c:v>
                </c:pt>
                <c:pt idx="386">
                  <c:v>19724</c:v>
                </c:pt>
                <c:pt idx="387">
                  <c:v>19755</c:v>
                </c:pt>
                <c:pt idx="388">
                  <c:v>19783</c:v>
                </c:pt>
                <c:pt idx="389">
                  <c:v>19814</c:v>
                </c:pt>
                <c:pt idx="390">
                  <c:v>19844</c:v>
                </c:pt>
                <c:pt idx="391">
                  <c:v>19875</c:v>
                </c:pt>
                <c:pt idx="392">
                  <c:v>19905</c:v>
                </c:pt>
                <c:pt idx="393">
                  <c:v>19936</c:v>
                </c:pt>
                <c:pt idx="394">
                  <c:v>19967</c:v>
                </c:pt>
                <c:pt idx="395">
                  <c:v>19997</c:v>
                </c:pt>
                <c:pt idx="396">
                  <c:v>20028</c:v>
                </c:pt>
                <c:pt idx="397">
                  <c:v>20058</c:v>
                </c:pt>
                <c:pt idx="398">
                  <c:v>20089</c:v>
                </c:pt>
                <c:pt idx="399">
                  <c:v>20120</c:v>
                </c:pt>
                <c:pt idx="400">
                  <c:v>20148</c:v>
                </c:pt>
                <c:pt idx="401">
                  <c:v>20179</c:v>
                </c:pt>
                <c:pt idx="402">
                  <c:v>20209</c:v>
                </c:pt>
                <c:pt idx="403">
                  <c:v>20240</c:v>
                </c:pt>
                <c:pt idx="404">
                  <c:v>20270</c:v>
                </c:pt>
                <c:pt idx="405">
                  <c:v>20301</c:v>
                </c:pt>
                <c:pt idx="406">
                  <c:v>20332</c:v>
                </c:pt>
                <c:pt idx="407">
                  <c:v>20362</c:v>
                </c:pt>
                <c:pt idx="408">
                  <c:v>20393</c:v>
                </c:pt>
                <c:pt idx="409">
                  <c:v>20423</c:v>
                </c:pt>
                <c:pt idx="410">
                  <c:v>20454</c:v>
                </c:pt>
                <c:pt idx="411">
                  <c:v>20485</c:v>
                </c:pt>
                <c:pt idx="412">
                  <c:v>20514</c:v>
                </c:pt>
                <c:pt idx="413">
                  <c:v>20545</c:v>
                </c:pt>
                <c:pt idx="414">
                  <c:v>20575</c:v>
                </c:pt>
                <c:pt idx="415">
                  <c:v>20606</c:v>
                </c:pt>
                <c:pt idx="416">
                  <c:v>20636</c:v>
                </c:pt>
                <c:pt idx="417">
                  <c:v>20667</c:v>
                </c:pt>
                <c:pt idx="418">
                  <c:v>20698</c:v>
                </c:pt>
                <c:pt idx="419">
                  <c:v>20728</c:v>
                </c:pt>
                <c:pt idx="420">
                  <c:v>20759</c:v>
                </c:pt>
                <c:pt idx="421">
                  <c:v>20789</c:v>
                </c:pt>
                <c:pt idx="422">
                  <c:v>20820</c:v>
                </c:pt>
                <c:pt idx="423">
                  <c:v>20851</c:v>
                </c:pt>
                <c:pt idx="424">
                  <c:v>20879</c:v>
                </c:pt>
                <c:pt idx="425">
                  <c:v>20910</c:v>
                </c:pt>
                <c:pt idx="426">
                  <c:v>20940</c:v>
                </c:pt>
                <c:pt idx="427">
                  <c:v>20971</c:v>
                </c:pt>
                <c:pt idx="428">
                  <c:v>21001</c:v>
                </c:pt>
                <c:pt idx="429">
                  <c:v>21032</c:v>
                </c:pt>
                <c:pt idx="430">
                  <c:v>21063</c:v>
                </c:pt>
                <c:pt idx="431">
                  <c:v>21093</c:v>
                </c:pt>
                <c:pt idx="432">
                  <c:v>21124</c:v>
                </c:pt>
                <c:pt idx="433">
                  <c:v>21154</c:v>
                </c:pt>
                <c:pt idx="434">
                  <c:v>21185</c:v>
                </c:pt>
                <c:pt idx="435">
                  <c:v>21216</c:v>
                </c:pt>
                <c:pt idx="436">
                  <c:v>21244</c:v>
                </c:pt>
                <c:pt idx="437">
                  <c:v>21275</c:v>
                </c:pt>
                <c:pt idx="438">
                  <c:v>21305</c:v>
                </c:pt>
                <c:pt idx="439">
                  <c:v>21336</c:v>
                </c:pt>
                <c:pt idx="440">
                  <c:v>21366</c:v>
                </c:pt>
                <c:pt idx="441">
                  <c:v>21397</c:v>
                </c:pt>
                <c:pt idx="442">
                  <c:v>21428</c:v>
                </c:pt>
                <c:pt idx="443">
                  <c:v>21458</c:v>
                </c:pt>
                <c:pt idx="444">
                  <c:v>21489</c:v>
                </c:pt>
                <c:pt idx="445">
                  <c:v>21519</c:v>
                </c:pt>
                <c:pt idx="446">
                  <c:v>21550</c:v>
                </c:pt>
                <c:pt idx="447">
                  <c:v>21581</c:v>
                </c:pt>
                <c:pt idx="448">
                  <c:v>21609</c:v>
                </c:pt>
                <c:pt idx="449">
                  <c:v>21640</c:v>
                </c:pt>
                <c:pt idx="450">
                  <c:v>21670</c:v>
                </c:pt>
                <c:pt idx="451">
                  <c:v>21701</c:v>
                </c:pt>
                <c:pt idx="452">
                  <c:v>21731</c:v>
                </c:pt>
                <c:pt idx="453">
                  <c:v>21762</c:v>
                </c:pt>
                <c:pt idx="454">
                  <c:v>21793</c:v>
                </c:pt>
                <c:pt idx="455">
                  <c:v>21823</c:v>
                </c:pt>
                <c:pt idx="456">
                  <c:v>21854</c:v>
                </c:pt>
                <c:pt idx="457">
                  <c:v>21884</c:v>
                </c:pt>
                <c:pt idx="458">
                  <c:v>21915</c:v>
                </c:pt>
                <c:pt idx="459">
                  <c:v>21946</c:v>
                </c:pt>
                <c:pt idx="460">
                  <c:v>21975</c:v>
                </c:pt>
                <c:pt idx="461">
                  <c:v>22006</c:v>
                </c:pt>
                <c:pt idx="462">
                  <c:v>22036</c:v>
                </c:pt>
                <c:pt idx="463">
                  <c:v>22067</c:v>
                </c:pt>
                <c:pt idx="464">
                  <c:v>22097</c:v>
                </c:pt>
                <c:pt idx="465">
                  <c:v>22128</c:v>
                </c:pt>
                <c:pt idx="466">
                  <c:v>22159</c:v>
                </c:pt>
                <c:pt idx="467">
                  <c:v>22189</c:v>
                </c:pt>
                <c:pt idx="468">
                  <c:v>22220</c:v>
                </c:pt>
                <c:pt idx="469">
                  <c:v>22250</c:v>
                </c:pt>
                <c:pt idx="470">
                  <c:v>22281</c:v>
                </c:pt>
                <c:pt idx="471">
                  <c:v>22312</c:v>
                </c:pt>
                <c:pt idx="472">
                  <c:v>22340</c:v>
                </c:pt>
                <c:pt idx="473">
                  <c:v>22371</c:v>
                </c:pt>
                <c:pt idx="474">
                  <c:v>22401</c:v>
                </c:pt>
                <c:pt idx="475">
                  <c:v>22432</c:v>
                </c:pt>
                <c:pt idx="476">
                  <c:v>22462</c:v>
                </c:pt>
                <c:pt idx="477">
                  <c:v>22493</c:v>
                </c:pt>
                <c:pt idx="478">
                  <c:v>22524</c:v>
                </c:pt>
                <c:pt idx="479">
                  <c:v>22554</c:v>
                </c:pt>
                <c:pt idx="480">
                  <c:v>22585</c:v>
                </c:pt>
                <c:pt idx="481">
                  <c:v>22615</c:v>
                </c:pt>
                <c:pt idx="482">
                  <c:v>22646</c:v>
                </c:pt>
                <c:pt idx="483">
                  <c:v>22677</c:v>
                </c:pt>
                <c:pt idx="484">
                  <c:v>22705</c:v>
                </c:pt>
                <c:pt idx="485">
                  <c:v>22736</c:v>
                </c:pt>
                <c:pt idx="486">
                  <c:v>22766</c:v>
                </c:pt>
                <c:pt idx="487">
                  <c:v>22797</c:v>
                </c:pt>
                <c:pt idx="488">
                  <c:v>22827</c:v>
                </c:pt>
                <c:pt idx="489">
                  <c:v>22858</c:v>
                </c:pt>
                <c:pt idx="490">
                  <c:v>22889</c:v>
                </c:pt>
                <c:pt idx="491">
                  <c:v>22919</c:v>
                </c:pt>
                <c:pt idx="492">
                  <c:v>22950</c:v>
                </c:pt>
                <c:pt idx="493">
                  <c:v>22980</c:v>
                </c:pt>
                <c:pt idx="494">
                  <c:v>23011</c:v>
                </c:pt>
                <c:pt idx="495">
                  <c:v>23042</c:v>
                </c:pt>
                <c:pt idx="496">
                  <c:v>23070</c:v>
                </c:pt>
                <c:pt idx="497">
                  <c:v>23101</c:v>
                </c:pt>
                <c:pt idx="498">
                  <c:v>23131</c:v>
                </c:pt>
                <c:pt idx="499">
                  <c:v>23162</c:v>
                </c:pt>
                <c:pt idx="500">
                  <c:v>23192</c:v>
                </c:pt>
                <c:pt idx="501">
                  <c:v>23223</c:v>
                </c:pt>
                <c:pt idx="502">
                  <c:v>23254</c:v>
                </c:pt>
                <c:pt idx="503">
                  <c:v>23284</c:v>
                </c:pt>
                <c:pt idx="504">
                  <c:v>23315</c:v>
                </c:pt>
                <c:pt idx="505">
                  <c:v>23345</c:v>
                </c:pt>
                <c:pt idx="506">
                  <c:v>23376</c:v>
                </c:pt>
                <c:pt idx="507">
                  <c:v>23407</c:v>
                </c:pt>
                <c:pt idx="508">
                  <c:v>23436</c:v>
                </c:pt>
                <c:pt idx="509">
                  <c:v>23467</c:v>
                </c:pt>
                <c:pt idx="510">
                  <c:v>23497</c:v>
                </c:pt>
                <c:pt idx="511">
                  <c:v>23528</c:v>
                </c:pt>
                <c:pt idx="512">
                  <c:v>23558</c:v>
                </c:pt>
                <c:pt idx="513">
                  <c:v>23589</c:v>
                </c:pt>
                <c:pt idx="514">
                  <c:v>23620</c:v>
                </c:pt>
                <c:pt idx="515">
                  <c:v>23650</c:v>
                </c:pt>
                <c:pt idx="516">
                  <c:v>23681</c:v>
                </c:pt>
                <c:pt idx="517">
                  <c:v>23711</c:v>
                </c:pt>
                <c:pt idx="518">
                  <c:v>23742</c:v>
                </c:pt>
                <c:pt idx="519">
                  <c:v>23773</c:v>
                </c:pt>
                <c:pt idx="520">
                  <c:v>23801</c:v>
                </c:pt>
                <c:pt idx="521">
                  <c:v>23832</c:v>
                </c:pt>
                <c:pt idx="522">
                  <c:v>23862</c:v>
                </c:pt>
                <c:pt idx="523">
                  <c:v>23893</c:v>
                </c:pt>
                <c:pt idx="524">
                  <c:v>23923</c:v>
                </c:pt>
                <c:pt idx="525">
                  <c:v>23954</c:v>
                </c:pt>
                <c:pt idx="526">
                  <c:v>23985</c:v>
                </c:pt>
                <c:pt idx="527">
                  <c:v>24015</c:v>
                </c:pt>
                <c:pt idx="528">
                  <c:v>24046</c:v>
                </c:pt>
                <c:pt idx="529">
                  <c:v>24076</c:v>
                </c:pt>
                <c:pt idx="530">
                  <c:v>24107</c:v>
                </c:pt>
                <c:pt idx="531">
                  <c:v>24138</c:v>
                </c:pt>
                <c:pt idx="532">
                  <c:v>24166</c:v>
                </c:pt>
                <c:pt idx="533">
                  <c:v>24197</c:v>
                </c:pt>
                <c:pt idx="534">
                  <c:v>24227</c:v>
                </c:pt>
                <c:pt idx="535">
                  <c:v>24258</c:v>
                </c:pt>
                <c:pt idx="536">
                  <c:v>24288</c:v>
                </c:pt>
                <c:pt idx="537">
                  <c:v>24319</c:v>
                </c:pt>
                <c:pt idx="538">
                  <c:v>24350</c:v>
                </c:pt>
                <c:pt idx="539">
                  <c:v>24380</c:v>
                </c:pt>
                <c:pt idx="540">
                  <c:v>24411</c:v>
                </c:pt>
                <c:pt idx="541">
                  <c:v>24441</c:v>
                </c:pt>
                <c:pt idx="542">
                  <c:v>24472</c:v>
                </c:pt>
                <c:pt idx="543">
                  <c:v>24503</c:v>
                </c:pt>
                <c:pt idx="544">
                  <c:v>24531</c:v>
                </c:pt>
                <c:pt idx="545">
                  <c:v>24562</c:v>
                </c:pt>
                <c:pt idx="546">
                  <c:v>24592</c:v>
                </c:pt>
                <c:pt idx="547">
                  <c:v>24623</c:v>
                </c:pt>
                <c:pt idx="548">
                  <c:v>24653</c:v>
                </c:pt>
                <c:pt idx="549">
                  <c:v>24684</c:v>
                </c:pt>
                <c:pt idx="550">
                  <c:v>24715</c:v>
                </c:pt>
                <c:pt idx="551">
                  <c:v>24745</c:v>
                </c:pt>
                <c:pt idx="552">
                  <c:v>24776</c:v>
                </c:pt>
                <c:pt idx="553">
                  <c:v>24806</c:v>
                </c:pt>
                <c:pt idx="554">
                  <c:v>24837</c:v>
                </c:pt>
                <c:pt idx="555">
                  <c:v>24868</c:v>
                </c:pt>
                <c:pt idx="556">
                  <c:v>24897</c:v>
                </c:pt>
                <c:pt idx="557">
                  <c:v>24928</c:v>
                </c:pt>
                <c:pt idx="558">
                  <c:v>24958</c:v>
                </c:pt>
                <c:pt idx="559">
                  <c:v>24989</c:v>
                </c:pt>
                <c:pt idx="560">
                  <c:v>25019</c:v>
                </c:pt>
                <c:pt idx="561">
                  <c:v>25050</c:v>
                </c:pt>
                <c:pt idx="562">
                  <c:v>25081</c:v>
                </c:pt>
                <c:pt idx="563">
                  <c:v>25111</c:v>
                </c:pt>
                <c:pt idx="564">
                  <c:v>25142</c:v>
                </c:pt>
                <c:pt idx="565">
                  <c:v>25172</c:v>
                </c:pt>
                <c:pt idx="566">
                  <c:v>25203</c:v>
                </c:pt>
                <c:pt idx="567">
                  <c:v>25234</c:v>
                </c:pt>
                <c:pt idx="568">
                  <c:v>25262</c:v>
                </c:pt>
                <c:pt idx="569">
                  <c:v>25293</c:v>
                </c:pt>
                <c:pt idx="570">
                  <c:v>25323</c:v>
                </c:pt>
                <c:pt idx="571">
                  <c:v>25354</c:v>
                </c:pt>
                <c:pt idx="572">
                  <c:v>25384</c:v>
                </c:pt>
                <c:pt idx="573">
                  <c:v>25415</c:v>
                </c:pt>
                <c:pt idx="574">
                  <c:v>25446</c:v>
                </c:pt>
                <c:pt idx="575">
                  <c:v>25476</c:v>
                </c:pt>
                <c:pt idx="576">
                  <c:v>25507</c:v>
                </c:pt>
                <c:pt idx="577">
                  <c:v>25537</c:v>
                </c:pt>
                <c:pt idx="578">
                  <c:v>25568</c:v>
                </c:pt>
                <c:pt idx="579">
                  <c:v>25599</c:v>
                </c:pt>
                <c:pt idx="580">
                  <c:v>25627</c:v>
                </c:pt>
                <c:pt idx="581">
                  <c:v>25658</c:v>
                </c:pt>
                <c:pt idx="582">
                  <c:v>25688</c:v>
                </c:pt>
                <c:pt idx="583">
                  <c:v>25719</c:v>
                </c:pt>
                <c:pt idx="584">
                  <c:v>25749</c:v>
                </c:pt>
                <c:pt idx="585">
                  <c:v>25780</c:v>
                </c:pt>
                <c:pt idx="586">
                  <c:v>25811</c:v>
                </c:pt>
                <c:pt idx="587">
                  <c:v>25841</c:v>
                </c:pt>
                <c:pt idx="588">
                  <c:v>25872</c:v>
                </c:pt>
                <c:pt idx="589">
                  <c:v>25902</c:v>
                </c:pt>
                <c:pt idx="590">
                  <c:v>25933</c:v>
                </c:pt>
                <c:pt idx="591">
                  <c:v>25964</c:v>
                </c:pt>
                <c:pt idx="592">
                  <c:v>25992</c:v>
                </c:pt>
                <c:pt idx="593">
                  <c:v>26023</c:v>
                </c:pt>
                <c:pt idx="594">
                  <c:v>26053</c:v>
                </c:pt>
                <c:pt idx="595">
                  <c:v>26084</c:v>
                </c:pt>
                <c:pt idx="596">
                  <c:v>26114</c:v>
                </c:pt>
                <c:pt idx="597">
                  <c:v>26145</c:v>
                </c:pt>
                <c:pt idx="598">
                  <c:v>26176</c:v>
                </c:pt>
                <c:pt idx="599">
                  <c:v>26206</c:v>
                </c:pt>
                <c:pt idx="600">
                  <c:v>26237</c:v>
                </c:pt>
                <c:pt idx="601">
                  <c:v>26267</c:v>
                </c:pt>
                <c:pt idx="602">
                  <c:v>26298</c:v>
                </c:pt>
                <c:pt idx="603">
                  <c:v>26329</c:v>
                </c:pt>
                <c:pt idx="604">
                  <c:v>26358</c:v>
                </c:pt>
                <c:pt idx="605">
                  <c:v>26389</c:v>
                </c:pt>
                <c:pt idx="606">
                  <c:v>26419</c:v>
                </c:pt>
                <c:pt idx="607">
                  <c:v>26450</c:v>
                </c:pt>
                <c:pt idx="608">
                  <c:v>26480</c:v>
                </c:pt>
                <c:pt idx="609">
                  <c:v>26511</c:v>
                </c:pt>
                <c:pt idx="610">
                  <c:v>26542</c:v>
                </c:pt>
                <c:pt idx="611">
                  <c:v>26572</c:v>
                </c:pt>
                <c:pt idx="612">
                  <c:v>26603</c:v>
                </c:pt>
                <c:pt idx="613">
                  <c:v>26633</c:v>
                </c:pt>
                <c:pt idx="614">
                  <c:v>26664</c:v>
                </c:pt>
                <c:pt idx="615">
                  <c:v>26695</c:v>
                </c:pt>
                <c:pt idx="616">
                  <c:v>26723</c:v>
                </c:pt>
                <c:pt idx="617">
                  <c:v>26754</c:v>
                </c:pt>
                <c:pt idx="618">
                  <c:v>26784</c:v>
                </c:pt>
                <c:pt idx="619">
                  <c:v>26815</c:v>
                </c:pt>
                <c:pt idx="620">
                  <c:v>26845</c:v>
                </c:pt>
                <c:pt idx="621">
                  <c:v>26876</c:v>
                </c:pt>
                <c:pt idx="622">
                  <c:v>26907</c:v>
                </c:pt>
                <c:pt idx="623">
                  <c:v>26937</c:v>
                </c:pt>
                <c:pt idx="624">
                  <c:v>26968</c:v>
                </c:pt>
                <c:pt idx="625">
                  <c:v>26998</c:v>
                </c:pt>
                <c:pt idx="626">
                  <c:v>27029</c:v>
                </c:pt>
                <c:pt idx="627">
                  <c:v>27060</c:v>
                </c:pt>
                <c:pt idx="628">
                  <c:v>27088</c:v>
                </c:pt>
                <c:pt idx="629">
                  <c:v>27119</c:v>
                </c:pt>
                <c:pt idx="630">
                  <c:v>27149</c:v>
                </c:pt>
                <c:pt idx="631">
                  <c:v>27180</c:v>
                </c:pt>
                <c:pt idx="632">
                  <c:v>27210</c:v>
                </c:pt>
                <c:pt idx="633">
                  <c:v>27241</c:v>
                </c:pt>
                <c:pt idx="634">
                  <c:v>27272</c:v>
                </c:pt>
                <c:pt idx="635">
                  <c:v>27302</c:v>
                </c:pt>
                <c:pt idx="636">
                  <c:v>27333</c:v>
                </c:pt>
                <c:pt idx="637">
                  <c:v>27363</c:v>
                </c:pt>
                <c:pt idx="638">
                  <c:v>27394</c:v>
                </c:pt>
                <c:pt idx="639">
                  <c:v>27425</c:v>
                </c:pt>
                <c:pt idx="640">
                  <c:v>27453</c:v>
                </c:pt>
                <c:pt idx="641">
                  <c:v>27484</c:v>
                </c:pt>
                <c:pt idx="642">
                  <c:v>27514</c:v>
                </c:pt>
                <c:pt idx="643">
                  <c:v>27545</c:v>
                </c:pt>
                <c:pt idx="644">
                  <c:v>27575</c:v>
                </c:pt>
                <c:pt idx="645">
                  <c:v>27606</c:v>
                </c:pt>
                <c:pt idx="646">
                  <c:v>27637</c:v>
                </c:pt>
                <c:pt idx="647">
                  <c:v>27667</c:v>
                </c:pt>
                <c:pt idx="648">
                  <c:v>27698</c:v>
                </c:pt>
                <c:pt idx="649">
                  <c:v>27728</c:v>
                </c:pt>
                <c:pt idx="650">
                  <c:v>27759</c:v>
                </c:pt>
                <c:pt idx="651">
                  <c:v>27790</c:v>
                </c:pt>
                <c:pt idx="652">
                  <c:v>27819</c:v>
                </c:pt>
                <c:pt idx="653">
                  <c:v>27850</c:v>
                </c:pt>
                <c:pt idx="654">
                  <c:v>27880</c:v>
                </c:pt>
                <c:pt idx="655">
                  <c:v>27911</c:v>
                </c:pt>
                <c:pt idx="656">
                  <c:v>27941</c:v>
                </c:pt>
                <c:pt idx="657">
                  <c:v>27972</c:v>
                </c:pt>
                <c:pt idx="658">
                  <c:v>28003</c:v>
                </c:pt>
                <c:pt idx="659">
                  <c:v>28033</c:v>
                </c:pt>
                <c:pt idx="660">
                  <c:v>28064</c:v>
                </c:pt>
                <c:pt idx="661">
                  <c:v>28094</c:v>
                </c:pt>
                <c:pt idx="662">
                  <c:v>28125</c:v>
                </c:pt>
                <c:pt idx="663">
                  <c:v>28156</c:v>
                </c:pt>
                <c:pt idx="664">
                  <c:v>28184</c:v>
                </c:pt>
                <c:pt idx="665">
                  <c:v>28215</c:v>
                </c:pt>
                <c:pt idx="666">
                  <c:v>28245</c:v>
                </c:pt>
                <c:pt idx="667">
                  <c:v>28276</c:v>
                </c:pt>
                <c:pt idx="668">
                  <c:v>28306</c:v>
                </c:pt>
                <c:pt idx="669">
                  <c:v>28337</c:v>
                </c:pt>
                <c:pt idx="670">
                  <c:v>28368</c:v>
                </c:pt>
                <c:pt idx="671">
                  <c:v>28398</c:v>
                </c:pt>
                <c:pt idx="672">
                  <c:v>28429</c:v>
                </c:pt>
                <c:pt idx="673">
                  <c:v>28459</c:v>
                </c:pt>
                <c:pt idx="674">
                  <c:v>28490</c:v>
                </c:pt>
                <c:pt idx="675">
                  <c:v>28521</c:v>
                </c:pt>
                <c:pt idx="676">
                  <c:v>28549</c:v>
                </c:pt>
                <c:pt idx="677">
                  <c:v>28580</c:v>
                </c:pt>
                <c:pt idx="678">
                  <c:v>28610</c:v>
                </c:pt>
                <c:pt idx="679">
                  <c:v>28641</c:v>
                </c:pt>
                <c:pt idx="680">
                  <c:v>28671</c:v>
                </c:pt>
                <c:pt idx="681">
                  <c:v>28702</c:v>
                </c:pt>
                <c:pt idx="682">
                  <c:v>28733</c:v>
                </c:pt>
                <c:pt idx="683">
                  <c:v>28763</c:v>
                </c:pt>
                <c:pt idx="684">
                  <c:v>28794</c:v>
                </c:pt>
                <c:pt idx="685">
                  <c:v>28824</c:v>
                </c:pt>
                <c:pt idx="686">
                  <c:v>28855</c:v>
                </c:pt>
                <c:pt idx="687">
                  <c:v>28886</c:v>
                </c:pt>
                <c:pt idx="688">
                  <c:v>28914</c:v>
                </c:pt>
                <c:pt idx="689">
                  <c:v>28945</c:v>
                </c:pt>
                <c:pt idx="690">
                  <c:v>28975</c:v>
                </c:pt>
                <c:pt idx="691">
                  <c:v>29006</c:v>
                </c:pt>
                <c:pt idx="692">
                  <c:v>29036</c:v>
                </c:pt>
                <c:pt idx="693">
                  <c:v>29067</c:v>
                </c:pt>
                <c:pt idx="694">
                  <c:v>29098</c:v>
                </c:pt>
                <c:pt idx="695">
                  <c:v>29128</c:v>
                </c:pt>
                <c:pt idx="696">
                  <c:v>29159</c:v>
                </c:pt>
                <c:pt idx="697">
                  <c:v>29189</c:v>
                </c:pt>
                <c:pt idx="698">
                  <c:v>29220</c:v>
                </c:pt>
                <c:pt idx="699">
                  <c:v>29251</c:v>
                </c:pt>
                <c:pt idx="700">
                  <c:v>29280</c:v>
                </c:pt>
                <c:pt idx="701">
                  <c:v>29311</c:v>
                </c:pt>
                <c:pt idx="702">
                  <c:v>29341</c:v>
                </c:pt>
                <c:pt idx="703">
                  <c:v>29372</c:v>
                </c:pt>
                <c:pt idx="704">
                  <c:v>29402</c:v>
                </c:pt>
                <c:pt idx="705">
                  <c:v>29433</c:v>
                </c:pt>
                <c:pt idx="706">
                  <c:v>29464</c:v>
                </c:pt>
                <c:pt idx="707">
                  <c:v>29494</c:v>
                </c:pt>
                <c:pt idx="708">
                  <c:v>29525</c:v>
                </c:pt>
                <c:pt idx="709">
                  <c:v>29555</c:v>
                </c:pt>
                <c:pt idx="710">
                  <c:v>29586</c:v>
                </c:pt>
                <c:pt idx="711">
                  <c:v>29617</c:v>
                </c:pt>
                <c:pt idx="712">
                  <c:v>29645</c:v>
                </c:pt>
                <c:pt idx="713">
                  <c:v>29676</c:v>
                </c:pt>
                <c:pt idx="714">
                  <c:v>29706</c:v>
                </c:pt>
                <c:pt idx="715">
                  <c:v>29737</c:v>
                </c:pt>
                <c:pt idx="716">
                  <c:v>29767</c:v>
                </c:pt>
                <c:pt idx="717">
                  <c:v>29798</c:v>
                </c:pt>
                <c:pt idx="718">
                  <c:v>29829</c:v>
                </c:pt>
                <c:pt idx="719">
                  <c:v>29859</c:v>
                </c:pt>
                <c:pt idx="720">
                  <c:v>29890</c:v>
                </c:pt>
                <c:pt idx="721">
                  <c:v>29920</c:v>
                </c:pt>
                <c:pt idx="722">
                  <c:v>29951</c:v>
                </c:pt>
                <c:pt idx="723">
                  <c:v>29982</c:v>
                </c:pt>
                <c:pt idx="724">
                  <c:v>30010</c:v>
                </c:pt>
                <c:pt idx="725">
                  <c:v>30041</c:v>
                </c:pt>
                <c:pt idx="726">
                  <c:v>30071</c:v>
                </c:pt>
                <c:pt idx="727">
                  <c:v>30102</c:v>
                </c:pt>
                <c:pt idx="728">
                  <c:v>30132</c:v>
                </c:pt>
                <c:pt idx="729">
                  <c:v>30163</c:v>
                </c:pt>
                <c:pt idx="730">
                  <c:v>30194</c:v>
                </c:pt>
                <c:pt idx="731">
                  <c:v>30224</c:v>
                </c:pt>
                <c:pt idx="732">
                  <c:v>30255</c:v>
                </c:pt>
                <c:pt idx="733">
                  <c:v>30285</c:v>
                </c:pt>
                <c:pt idx="734">
                  <c:v>30316</c:v>
                </c:pt>
                <c:pt idx="735">
                  <c:v>30347</c:v>
                </c:pt>
                <c:pt idx="736">
                  <c:v>30375</c:v>
                </c:pt>
                <c:pt idx="737">
                  <c:v>30406</c:v>
                </c:pt>
                <c:pt idx="738">
                  <c:v>30436</c:v>
                </c:pt>
                <c:pt idx="739">
                  <c:v>30467</c:v>
                </c:pt>
                <c:pt idx="740">
                  <c:v>30497</c:v>
                </c:pt>
                <c:pt idx="741">
                  <c:v>30528</c:v>
                </c:pt>
                <c:pt idx="742">
                  <c:v>30559</c:v>
                </c:pt>
                <c:pt idx="743">
                  <c:v>30589</c:v>
                </c:pt>
                <c:pt idx="744">
                  <c:v>30620</c:v>
                </c:pt>
                <c:pt idx="745">
                  <c:v>30650</c:v>
                </c:pt>
                <c:pt idx="746">
                  <c:v>30681</c:v>
                </c:pt>
                <c:pt idx="747">
                  <c:v>30712</c:v>
                </c:pt>
                <c:pt idx="748">
                  <c:v>30741</c:v>
                </c:pt>
                <c:pt idx="749">
                  <c:v>30772</c:v>
                </c:pt>
                <c:pt idx="750">
                  <c:v>30802</c:v>
                </c:pt>
                <c:pt idx="751">
                  <c:v>30833</c:v>
                </c:pt>
                <c:pt idx="752">
                  <c:v>30863</c:v>
                </c:pt>
                <c:pt idx="753">
                  <c:v>30894</c:v>
                </c:pt>
                <c:pt idx="754">
                  <c:v>30925</c:v>
                </c:pt>
                <c:pt idx="755">
                  <c:v>30955</c:v>
                </c:pt>
                <c:pt idx="756">
                  <c:v>30986</c:v>
                </c:pt>
                <c:pt idx="757">
                  <c:v>31016</c:v>
                </c:pt>
                <c:pt idx="758">
                  <c:v>31047</c:v>
                </c:pt>
                <c:pt idx="759">
                  <c:v>31078</c:v>
                </c:pt>
                <c:pt idx="760">
                  <c:v>31106</c:v>
                </c:pt>
                <c:pt idx="761">
                  <c:v>31137</c:v>
                </c:pt>
                <c:pt idx="762">
                  <c:v>31167</c:v>
                </c:pt>
                <c:pt idx="763">
                  <c:v>31198</c:v>
                </c:pt>
                <c:pt idx="764">
                  <c:v>31228</c:v>
                </c:pt>
                <c:pt idx="765">
                  <c:v>31259</c:v>
                </c:pt>
                <c:pt idx="766">
                  <c:v>31290</c:v>
                </c:pt>
                <c:pt idx="767">
                  <c:v>31320</c:v>
                </c:pt>
                <c:pt idx="768">
                  <c:v>31351</c:v>
                </c:pt>
                <c:pt idx="769">
                  <c:v>31381</c:v>
                </c:pt>
                <c:pt idx="770">
                  <c:v>31412</c:v>
                </c:pt>
                <c:pt idx="771">
                  <c:v>31443</c:v>
                </c:pt>
                <c:pt idx="772">
                  <c:v>31471</c:v>
                </c:pt>
                <c:pt idx="773">
                  <c:v>31502</c:v>
                </c:pt>
                <c:pt idx="774">
                  <c:v>31532</c:v>
                </c:pt>
                <c:pt idx="775">
                  <c:v>31563</c:v>
                </c:pt>
                <c:pt idx="776">
                  <c:v>31593</c:v>
                </c:pt>
                <c:pt idx="777">
                  <c:v>31624</c:v>
                </c:pt>
                <c:pt idx="778">
                  <c:v>31655</c:v>
                </c:pt>
                <c:pt idx="779">
                  <c:v>31685</c:v>
                </c:pt>
                <c:pt idx="780">
                  <c:v>31716</c:v>
                </c:pt>
                <c:pt idx="781">
                  <c:v>31746</c:v>
                </c:pt>
                <c:pt idx="782">
                  <c:v>31777</c:v>
                </c:pt>
                <c:pt idx="783">
                  <c:v>31808</c:v>
                </c:pt>
                <c:pt idx="784">
                  <c:v>31836</c:v>
                </c:pt>
                <c:pt idx="785">
                  <c:v>31867</c:v>
                </c:pt>
                <c:pt idx="786">
                  <c:v>31897</c:v>
                </c:pt>
                <c:pt idx="787">
                  <c:v>31928</c:v>
                </c:pt>
                <c:pt idx="788">
                  <c:v>31958</c:v>
                </c:pt>
                <c:pt idx="789">
                  <c:v>31989</c:v>
                </c:pt>
                <c:pt idx="790">
                  <c:v>32020</c:v>
                </c:pt>
                <c:pt idx="791">
                  <c:v>32050</c:v>
                </c:pt>
                <c:pt idx="792">
                  <c:v>32081</c:v>
                </c:pt>
                <c:pt idx="793">
                  <c:v>32111</c:v>
                </c:pt>
                <c:pt idx="794">
                  <c:v>32142</c:v>
                </c:pt>
                <c:pt idx="795">
                  <c:v>32173</c:v>
                </c:pt>
                <c:pt idx="796">
                  <c:v>32202</c:v>
                </c:pt>
                <c:pt idx="797">
                  <c:v>32233</c:v>
                </c:pt>
                <c:pt idx="798">
                  <c:v>32263</c:v>
                </c:pt>
                <c:pt idx="799">
                  <c:v>32294</c:v>
                </c:pt>
                <c:pt idx="800">
                  <c:v>32324</c:v>
                </c:pt>
                <c:pt idx="801">
                  <c:v>32355</c:v>
                </c:pt>
                <c:pt idx="802">
                  <c:v>32386</c:v>
                </c:pt>
                <c:pt idx="803">
                  <c:v>32416</c:v>
                </c:pt>
                <c:pt idx="804">
                  <c:v>32447</c:v>
                </c:pt>
                <c:pt idx="805">
                  <c:v>32477</c:v>
                </c:pt>
                <c:pt idx="806">
                  <c:v>32508</c:v>
                </c:pt>
                <c:pt idx="807">
                  <c:v>32539</c:v>
                </c:pt>
                <c:pt idx="808">
                  <c:v>32567</c:v>
                </c:pt>
                <c:pt idx="809">
                  <c:v>32598</c:v>
                </c:pt>
                <c:pt idx="810">
                  <c:v>32628</c:v>
                </c:pt>
                <c:pt idx="811">
                  <c:v>32659</c:v>
                </c:pt>
                <c:pt idx="812">
                  <c:v>32689</c:v>
                </c:pt>
                <c:pt idx="813">
                  <c:v>32720</c:v>
                </c:pt>
                <c:pt idx="814">
                  <c:v>32751</c:v>
                </c:pt>
                <c:pt idx="815">
                  <c:v>32781</c:v>
                </c:pt>
                <c:pt idx="816">
                  <c:v>32812</c:v>
                </c:pt>
                <c:pt idx="817">
                  <c:v>32842</c:v>
                </c:pt>
                <c:pt idx="818">
                  <c:v>32873</c:v>
                </c:pt>
                <c:pt idx="819">
                  <c:v>32904</c:v>
                </c:pt>
                <c:pt idx="820">
                  <c:v>32932</c:v>
                </c:pt>
                <c:pt idx="821">
                  <c:v>32963</c:v>
                </c:pt>
                <c:pt idx="822">
                  <c:v>32993</c:v>
                </c:pt>
                <c:pt idx="823">
                  <c:v>33024</c:v>
                </c:pt>
                <c:pt idx="824">
                  <c:v>33054</c:v>
                </c:pt>
                <c:pt idx="825">
                  <c:v>33085</c:v>
                </c:pt>
                <c:pt idx="826">
                  <c:v>33116</c:v>
                </c:pt>
                <c:pt idx="827">
                  <c:v>33146</c:v>
                </c:pt>
                <c:pt idx="828">
                  <c:v>33177</c:v>
                </c:pt>
                <c:pt idx="829">
                  <c:v>33207</c:v>
                </c:pt>
                <c:pt idx="830">
                  <c:v>33238</c:v>
                </c:pt>
                <c:pt idx="831">
                  <c:v>33269</c:v>
                </c:pt>
                <c:pt idx="832">
                  <c:v>33297</c:v>
                </c:pt>
                <c:pt idx="833">
                  <c:v>33328</c:v>
                </c:pt>
                <c:pt idx="834">
                  <c:v>33358</c:v>
                </c:pt>
                <c:pt idx="835">
                  <c:v>33389</c:v>
                </c:pt>
                <c:pt idx="836">
                  <c:v>33419</c:v>
                </c:pt>
                <c:pt idx="837">
                  <c:v>33450</c:v>
                </c:pt>
                <c:pt idx="838">
                  <c:v>33481</c:v>
                </c:pt>
                <c:pt idx="839">
                  <c:v>33511</c:v>
                </c:pt>
                <c:pt idx="840">
                  <c:v>33542</c:v>
                </c:pt>
                <c:pt idx="841">
                  <c:v>33572</c:v>
                </c:pt>
                <c:pt idx="842">
                  <c:v>33603</c:v>
                </c:pt>
                <c:pt idx="843">
                  <c:v>33634</c:v>
                </c:pt>
                <c:pt idx="844">
                  <c:v>33663</c:v>
                </c:pt>
                <c:pt idx="845">
                  <c:v>33694</c:v>
                </c:pt>
                <c:pt idx="846">
                  <c:v>33724</c:v>
                </c:pt>
                <c:pt idx="847">
                  <c:v>33755</c:v>
                </c:pt>
                <c:pt idx="848">
                  <c:v>33785</c:v>
                </c:pt>
                <c:pt idx="849">
                  <c:v>33816</c:v>
                </c:pt>
                <c:pt idx="850">
                  <c:v>33847</c:v>
                </c:pt>
                <c:pt idx="851">
                  <c:v>33877</c:v>
                </c:pt>
                <c:pt idx="852">
                  <c:v>33908</c:v>
                </c:pt>
                <c:pt idx="853">
                  <c:v>33938</c:v>
                </c:pt>
                <c:pt idx="854">
                  <c:v>33969</c:v>
                </c:pt>
                <c:pt idx="855">
                  <c:v>34000</c:v>
                </c:pt>
                <c:pt idx="856">
                  <c:v>34028</c:v>
                </c:pt>
                <c:pt idx="857">
                  <c:v>34059</c:v>
                </c:pt>
                <c:pt idx="858">
                  <c:v>34089</c:v>
                </c:pt>
                <c:pt idx="859">
                  <c:v>34120</c:v>
                </c:pt>
                <c:pt idx="860">
                  <c:v>34150</c:v>
                </c:pt>
                <c:pt idx="861">
                  <c:v>34181</c:v>
                </c:pt>
                <c:pt idx="862">
                  <c:v>34212</c:v>
                </c:pt>
                <c:pt idx="863">
                  <c:v>34242</c:v>
                </c:pt>
                <c:pt idx="864">
                  <c:v>34273</c:v>
                </c:pt>
                <c:pt idx="865">
                  <c:v>34303</c:v>
                </c:pt>
                <c:pt idx="866">
                  <c:v>34334</c:v>
                </c:pt>
                <c:pt idx="867">
                  <c:v>34365</c:v>
                </c:pt>
                <c:pt idx="868">
                  <c:v>34393</c:v>
                </c:pt>
                <c:pt idx="869">
                  <c:v>34424</c:v>
                </c:pt>
                <c:pt idx="870">
                  <c:v>34454</c:v>
                </c:pt>
                <c:pt idx="871">
                  <c:v>34485</c:v>
                </c:pt>
                <c:pt idx="872">
                  <c:v>34515</c:v>
                </c:pt>
                <c:pt idx="873">
                  <c:v>34546</c:v>
                </c:pt>
                <c:pt idx="874">
                  <c:v>34577</c:v>
                </c:pt>
                <c:pt idx="875">
                  <c:v>34607</c:v>
                </c:pt>
                <c:pt idx="876">
                  <c:v>34638</c:v>
                </c:pt>
                <c:pt idx="877">
                  <c:v>34668</c:v>
                </c:pt>
                <c:pt idx="878">
                  <c:v>34699</c:v>
                </c:pt>
                <c:pt idx="879">
                  <c:v>34730</c:v>
                </c:pt>
                <c:pt idx="880">
                  <c:v>34758</c:v>
                </c:pt>
                <c:pt idx="881">
                  <c:v>34789</c:v>
                </c:pt>
                <c:pt idx="882">
                  <c:v>34819</c:v>
                </c:pt>
                <c:pt idx="883">
                  <c:v>34850</c:v>
                </c:pt>
                <c:pt idx="884">
                  <c:v>34880</c:v>
                </c:pt>
                <c:pt idx="885">
                  <c:v>34911</c:v>
                </c:pt>
                <c:pt idx="886">
                  <c:v>34942</c:v>
                </c:pt>
                <c:pt idx="887">
                  <c:v>34972</c:v>
                </c:pt>
                <c:pt idx="888">
                  <c:v>35003</c:v>
                </c:pt>
                <c:pt idx="889">
                  <c:v>35033</c:v>
                </c:pt>
                <c:pt idx="890">
                  <c:v>35064</c:v>
                </c:pt>
                <c:pt idx="891">
                  <c:v>35095</c:v>
                </c:pt>
                <c:pt idx="892">
                  <c:v>35124</c:v>
                </c:pt>
                <c:pt idx="893">
                  <c:v>35155</c:v>
                </c:pt>
                <c:pt idx="894">
                  <c:v>35185</c:v>
                </c:pt>
                <c:pt idx="895">
                  <c:v>35216</c:v>
                </c:pt>
                <c:pt idx="896">
                  <c:v>35246</c:v>
                </c:pt>
                <c:pt idx="897">
                  <c:v>35277</c:v>
                </c:pt>
                <c:pt idx="898">
                  <c:v>35308</c:v>
                </c:pt>
                <c:pt idx="899">
                  <c:v>35338</c:v>
                </c:pt>
                <c:pt idx="900">
                  <c:v>35369</c:v>
                </c:pt>
                <c:pt idx="901">
                  <c:v>35399</c:v>
                </c:pt>
                <c:pt idx="902">
                  <c:v>35430</c:v>
                </c:pt>
                <c:pt idx="903">
                  <c:v>35461</c:v>
                </c:pt>
                <c:pt idx="904">
                  <c:v>35489</c:v>
                </c:pt>
                <c:pt idx="905">
                  <c:v>35520</c:v>
                </c:pt>
                <c:pt idx="906">
                  <c:v>35550</c:v>
                </c:pt>
                <c:pt idx="907">
                  <c:v>35581</c:v>
                </c:pt>
                <c:pt idx="908">
                  <c:v>35611</c:v>
                </c:pt>
                <c:pt idx="909">
                  <c:v>35642</c:v>
                </c:pt>
                <c:pt idx="910">
                  <c:v>35673</c:v>
                </c:pt>
                <c:pt idx="911">
                  <c:v>35703</c:v>
                </c:pt>
                <c:pt idx="912">
                  <c:v>35734</c:v>
                </c:pt>
                <c:pt idx="913">
                  <c:v>35764</c:v>
                </c:pt>
                <c:pt idx="914">
                  <c:v>35795</c:v>
                </c:pt>
                <c:pt idx="915">
                  <c:v>35826</c:v>
                </c:pt>
                <c:pt idx="916">
                  <c:v>35854</c:v>
                </c:pt>
                <c:pt idx="917">
                  <c:v>35885</c:v>
                </c:pt>
                <c:pt idx="918">
                  <c:v>35915</c:v>
                </c:pt>
                <c:pt idx="919">
                  <c:v>35946</c:v>
                </c:pt>
                <c:pt idx="920">
                  <c:v>35976</c:v>
                </c:pt>
                <c:pt idx="921">
                  <c:v>36007</c:v>
                </c:pt>
                <c:pt idx="922">
                  <c:v>36038</c:v>
                </c:pt>
                <c:pt idx="923">
                  <c:v>36068</c:v>
                </c:pt>
                <c:pt idx="924">
                  <c:v>36099</c:v>
                </c:pt>
                <c:pt idx="925">
                  <c:v>36129</c:v>
                </c:pt>
                <c:pt idx="926">
                  <c:v>36160</c:v>
                </c:pt>
                <c:pt idx="927">
                  <c:v>36191</c:v>
                </c:pt>
                <c:pt idx="928">
                  <c:v>36219</c:v>
                </c:pt>
                <c:pt idx="929">
                  <c:v>36250</c:v>
                </c:pt>
                <c:pt idx="930">
                  <c:v>36280</c:v>
                </c:pt>
                <c:pt idx="931">
                  <c:v>36311</c:v>
                </c:pt>
                <c:pt idx="932">
                  <c:v>36341</c:v>
                </c:pt>
                <c:pt idx="933">
                  <c:v>36372</c:v>
                </c:pt>
                <c:pt idx="934">
                  <c:v>36403</c:v>
                </c:pt>
                <c:pt idx="935">
                  <c:v>36433</c:v>
                </c:pt>
                <c:pt idx="936">
                  <c:v>36464</c:v>
                </c:pt>
                <c:pt idx="937">
                  <c:v>36494</c:v>
                </c:pt>
                <c:pt idx="938">
                  <c:v>36525</c:v>
                </c:pt>
                <c:pt idx="939">
                  <c:v>36556</c:v>
                </c:pt>
                <c:pt idx="940">
                  <c:v>36585</c:v>
                </c:pt>
                <c:pt idx="941">
                  <c:v>36616</c:v>
                </c:pt>
                <c:pt idx="942">
                  <c:v>36646</c:v>
                </c:pt>
                <c:pt idx="943">
                  <c:v>36677</c:v>
                </c:pt>
                <c:pt idx="944">
                  <c:v>36707</c:v>
                </c:pt>
                <c:pt idx="945">
                  <c:v>36738</c:v>
                </c:pt>
                <c:pt idx="946">
                  <c:v>36769</c:v>
                </c:pt>
                <c:pt idx="947">
                  <c:v>36799</c:v>
                </c:pt>
                <c:pt idx="948">
                  <c:v>36830</c:v>
                </c:pt>
                <c:pt idx="949">
                  <c:v>36860</c:v>
                </c:pt>
                <c:pt idx="950">
                  <c:v>36891</c:v>
                </c:pt>
                <c:pt idx="951">
                  <c:v>36922</c:v>
                </c:pt>
                <c:pt idx="952">
                  <c:v>36950</c:v>
                </c:pt>
                <c:pt idx="953">
                  <c:v>36981</c:v>
                </c:pt>
                <c:pt idx="954">
                  <c:v>37011</c:v>
                </c:pt>
                <c:pt idx="955">
                  <c:v>37042</c:v>
                </c:pt>
                <c:pt idx="956">
                  <c:v>37072</c:v>
                </c:pt>
                <c:pt idx="957">
                  <c:v>37103</c:v>
                </c:pt>
                <c:pt idx="958">
                  <c:v>37134</c:v>
                </c:pt>
                <c:pt idx="959">
                  <c:v>37164</c:v>
                </c:pt>
                <c:pt idx="960">
                  <c:v>37195</c:v>
                </c:pt>
                <c:pt idx="961">
                  <c:v>37225</c:v>
                </c:pt>
                <c:pt idx="962">
                  <c:v>37256</c:v>
                </c:pt>
                <c:pt idx="963">
                  <c:v>37287</c:v>
                </c:pt>
                <c:pt idx="964">
                  <c:v>37315</c:v>
                </c:pt>
                <c:pt idx="965">
                  <c:v>37346</c:v>
                </c:pt>
                <c:pt idx="966">
                  <c:v>37376</c:v>
                </c:pt>
                <c:pt idx="967">
                  <c:v>37407</c:v>
                </c:pt>
                <c:pt idx="968">
                  <c:v>37437</c:v>
                </c:pt>
                <c:pt idx="969">
                  <c:v>37468</c:v>
                </c:pt>
                <c:pt idx="970">
                  <c:v>37499</c:v>
                </c:pt>
                <c:pt idx="971">
                  <c:v>37529</c:v>
                </c:pt>
                <c:pt idx="972">
                  <c:v>37560</c:v>
                </c:pt>
                <c:pt idx="973">
                  <c:v>37590</c:v>
                </c:pt>
                <c:pt idx="974">
                  <c:v>37621</c:v>
                </c:pt>
                <c:pt idx="975">
                  <c:v>37652</c:v>
                </c:pt>
                <c:pt idx="976">
                  <c:v>37680</c:v>
                </c:pt>
                <c:pt idx="977">
                  <c:v>37711</c:v>
                </c:pt>
                <c:pt idx="978">
                  <c:v>37741</c:v>
                </c:pt>
                <c:pt idx="979">
                  <c:v>37772</c:v>
                </c:pt>
                <c:pt idx="980">
                  <c:v>37802</c:v>
                </c:pt>
                <c:pt idx="981">
                  <c:v>37833</c:v>
                </c:pt>
                <c:pt idx="982">
                  <c:v>37864</c:v>
                </c:pt>
                <c:pt idx="983">
                  <c:v>37894</c:v>
                </c:pt>
                <c:pt idx="984">
                  <c:v>37925</c:v>
                </c:pt>
                <c:pt idx="985">
                  <c:v>37955</c:v>
                </c:pt>
                <c:pt idx="986">
                  <c:v>37986</c:v>
                </c:pt>
                <c:pt idx="987">
                  <c:v>38017</c:v>
                </c:pt>
                <c:pt idx="988">
                  <c:v>38046</c:v>
                </c:pt>
                <c:pt idx="989">
                  <c:v>38077</c:v>
                </c:pt>
                <c:pt idx="990">
                  <c:v>38107</c:v>
                </c:pt>
                <c:pt idx="991">
                  <c:v>38138</c:v>
                </c:pt>
                <c:pt idx="992">
                  <c:v>38168</c:v>
                </c:pt>
                <c:pt idx="993">
                  <c:v>38199</c:v>
                </c:pt>
                <c:pt idx="994">
                  <c:v>38230</c:v>
                </c:pt>
                <c:pt idx="995">
                  <c:v>38260</c:v>
                </c:pt>
              </c:numCache>
            </c:numRef>
          </c:cat>
          <c:val>
            <c:numRef>
              <c:f>MINFLOWFEAMOUTH!$F$8:$F$1003</c:f>
              <c:numCache>
                <c:formatCode>0.0</c:formatCode>
                <c:ptCount val="996"/>
                <c:pt idx="0">
                  <c:v>1700</c:v>
                </c:pt>
                <c:pt idx="1">
                  <c:v>1700</c:v>
                </c:pt>
                <c:pt idx="2">
                  <c:v>1700</c:v>
                </c:pt>
                <c:pt idx="3">
                  <c:v>1700</c:v>
                </c:pt>
                <c:pt idx="4">
                  <c:v>1700</c:v>
                </c:pt>
                <c:pt idx="5">
                  <c:v>1700</c:v>
                </c:pt>
                <c:pt idx="6">
                  <c:v>2800</c:v>
                </c:pt>
                <c:pt idx="7">
                  <c:v>2800</c:v>
                </c:pt>
                <c:pt idx="8">
                  <c:v>2800</c:v>
                </c:pt>
                <c:pt idx="9">
                  <c:v>2800</c:v>
                </c:pt>
                <c:pt idx="10">
                  <c:v>2333.025658991769</c:v>
                </c:pt>
                <c:pt idx="11">
                  <c:v>1511.9782012173614</c:v>
                </c:pt>
                <c:pt idx="12">
                  <c:v>1700</c:v>
                </c:pt>
                <c:pt idx="13">
                  <c:v>1700</c:v>
                </c:pt>
                <c:pt idx="14">
                  <c:v>1700</c:v>
                </c:pt>
                <c:pt idx="15">
                  <c:v>1700</c:v>
                </c:pt>
                <c:pt idx="16">
                  <c:v>1700</c:v>
                </c:pt>
                <c:pt idx="17">
                  <c:v>1700</c:v>
                </c:pt>
                <c:pt idx="18">
                  <c:v>2800</c:v>
                </c:pt>
                <c:pt idx="19">
                  <c:v>2800</c:v>
                </c:pt>
                <c:pt idx="20">
                  <c:v>2800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1700</c:v>
                </c:pt>
                <c:pt idx="25">
                  <c:v>1700</c:v>
                </c:pt>
                <c:pt idx="26">
                  <c:v>1700</c:v>
                </c:pt>
                <c:pt idx="27">
                  <c:v>1700</c:v>
                </c:pt>
                <c:pt idx="28">
                  <c:v>1700</c:v>
                </c:pt>
                <c:pt idx="29">
                  <c:v>1700</c:v>
                </c:pt>
                <c:pt idx="30">
                  <c:v>2174.3669150024798</c:v>
                </c:pt>
                <c:pt idx="31">
                  <c:v>1584.5482635409082</c:v>
                </c:pt>
                <c:pt idx="32">
                  <c:v>1184.3174130885498</c:v>
                </c:pt>
                <c:pt idx="33">
                  <c:v>750</c:v>
                </c:pt>
                <c:pt idx="34">
                  <c:v>983.77017656393366</c:v>
                </c:pt>
                <c:pt idx="35">
                  <c:v>1210.702062837242</c:v>
                </c:pt>
                <c:pt idx="36">
                  <c:v>900</c:v>
                </c:pt>
                <c:pt idx="37">
                  <c:v>900</c:v>
                </c:pt>
                <c:pt idx="38">
                  <c:v>900</c:v>
                </c:pt>
                <c:pt idx="39">
                  <c:v>900</c:v>
                </c:pt>
                <c:pt idx="40">
                  <c:v>900</c:v>
                </c:pt>
                <c:pt idx="41">
                  <c:v>750</c:v>
                </c:pt>
                <c:pt idx="42">
                  <c:v>2800</c:v>
                </c:pt>
                <c:pt idx="43">
                  <c:v>2800</c:v>
                </c:pt>
                <c:pt idx="44">
                  <c:v>1847.7458211788676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900</c:v>
                </c:pt>
                <c:pt idx="49">
                  <c:v>900</c:v>
                </c:pt>
                <c:pt idx="50">
                  <c:v>900</c:v>
                </c:pt>
                <c:pt idx="51">
                  <c:v>900</c:v>
                </c:pt>
                <c:pt idx="52">
                  <c:v>900</c:v>
                </c:pt>
                <c:pt idx="53">
                  <c:v>750</c:v>
                </c:pt>
                <c:pt idx="54">
                  <c:v>2800</c:v>
                </c:pt>
                <c:pt idx="55">
                  <c:v>2800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900</c:v>
                </c:pt>
                <c:pt idx="61">
                  <c:v>900</c:v>
                </c:pt>
                <c:pt idx="62">
                  <c:v>900</c:v>
                </c:pt>
                <c:pt idx="63">
                  <c:v>900</c:v>
                </c:pt>
                <c:pt idx="64">
                  <c:v>900</c:v>
                </c:pt>
                <c:pt idx="65">
                  <c:v>750</c:v>
                </c:pt>
                <c:pt idx="66">
                  <c:v>2800</c:v>
                </c:pt>
                <c:pt idx="67">
                  <c:v>2800</c:v>
                </c:pt>
                <c:pt idx="68">
                  <c:v>2800</c:v>
                </c:pt>
                <c:pt idx="69">
                  <c:v>2705.1092681611917</c:v>
                </c:pt>
                <c:pt idx="70">
                  <c:v>1482.2478790714106</c:v>
                </c:pt>
                <c:pt idx="71">
                  <c:v>1000</c:v>
                </c:pt>
                <c:pt idx="72">
                  <c:v>1700</c:v>
                </c:pt>
                <c:pt idx="73">
                  <c:v>1700</c:v>
                </c:pt>
                <c:pt idx="74">
                  <c:v>1700</c:v>
                </c:pt>
                <c:pt idx="75">
                  <c:v>1700</c:v>
                </c:pt>
                <c:pt idx="76">
                  <c:v>1700</c:v>
                </c:pt>
                <c:pt idx="77">
                  <c:v>1700</c:v>
                </c:pt>
                <c:pt idx="78">
                  <c:v>2800</c:v>
                </c:pt>
                <c:pt idx="79">
                  <c:v>2800</c:v>
                </c:pt>
                <c:pt idx="80">
                  <c:v>2457.5355009390801</c:v>
                </c:pt>
                <c:pt idx="81">
                  <c:v>1000</c:v>
                </c:pt>
                <c:pt idx="82">
                  <c:v>1000</c:v>
                </c:pt>
                <c:pt idx="83">
                  <c:v>1000</c:v>
                </c:pt>
                <c:pt idx="84">
                  <c:v>1700</c:v>
                </c:pt>
                <c:pt idx="85">
                  <c:v>1700</c:v>
                </c:pt>
                <c:pt idx="86">
                  <c:v>1700</c:v>
                </c:pt>
                <c:pt idx="87">
                  <c:v>1700</c:v>
                </c:pt>
                <c:pt idx="88">
                  <c:v>1700</c:v>
                </c:pt>
                <c:pt idx="89">
                  <c:v>1700</c:v>
                </c:pt>
                <c:pt idx="90">
                  <c:v>2489.0992129870356</c:v>
                </c:pt>
                <c:pt idx="91">
                  <c:v>2800</c:v>
                </c:pt>
                <c:pt idx="92">
                  <c:v>1301.0320624887654</c:v>
                </c:pt>
                <c:pt idx="93">
                  <c:v>750</c:v>
                </c:pt>
                <c:pt idx="94">
                  <c:v>750</c:v>
                </c:pt>
                <c:pt idx="95">
                  <c:v>781.74031652021051</c:v>
                </c:pt>
                <c:pt idx="96">
                  <c:v>900</c:v>
                </c:pt>
                <c:pt idx="97">
                  <c:v>900</c:v>
                </c:pt>
                <c:pt idx="98">
                  <c:v>900</c:v>
                </c:pt>
                <c:pt idx="99">
                  <c:v>900</c:v>
                </c:pt>
                <c:pt idx="100">
                  <c:v>900</c:v>
                </c:pt>
                <c:pt idx="101">
                  <c:v>750</c:v>
                </c:pt>
                <c:pt idx="102">
                  <c:v>2800</c:v>
                </c:pt>
                <c:pt idx="103">
                  <c:v>2800</c:v>
                </c:pt>
                <c:pt idx="104">
                  <c:v>1219.8755480240366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900</c:v>
                </c:pt>
                <c:pt idx="109">
                  <c:v>900</c:v>
                </c:pt>
                <c:pt idx="110">
                  <c:v>900</c:v>
                </c:pt>
                <c:pt idx="111">
                  <c:v>900</c:v>
                </c:pt>
                <c:pt idx="112">
                  <c:v>900</c:v>
                </c:pt>
                <c:pt idx="113">
                  <c:v>750</c:v>
                </c:pt>
                <c:pt idx="114">
                  <c:v>2375.8095882072739</c:v>
                </c:pt>
                <c:pt idx="115">
                  <c:v>2202.3118850478813</c:v>
                </c:pt>
                <c:pt idx="116">
                  <c:v>1328.7908070697817</c:v>
                </c:pt>
                <c:pt idx="117">
                  <c:v>750</c:v>
                </c:pt>
                <c:pt idx="118">
                  <c:v>791.6679271042774</c:v>
                </c:pt>
                <c:pt idx="119">
                  <c:v>1087.4071378612452</c:v>
                </c:pt>
                <c:pt idx="120">
                  <c:v>900</c:v>
                </c:pt>
                <c:pt idx="121">
                  <c:v>900</c:v>
                </c:pt>
                <c:pt idx="122">
                  <c:v>900</c:v>
                </c:pt>
                <c:pt idx="123">
                  <c:v>900</c:v>
                </c:pt>
                <c:pt idx="124">
                  <c:v>900</c:v>
                </c:pt>
                <c:pt idx="125">
                  <c:v>750</c:v>
                </c:pt>
                <c:pt idx="126">
                  <c:v>2800</c:v>
                </c:pt>
                <c:pt idx="127">
                  <c:v>2800</c:v>
                </c:pt>
                <c:pt idx="128">
                  <c:v>2800</c:v>
                </c:pt>
                <c:pt idx="129">
                  <c:v>1101.8873580657778</c:v>
                </c:pt>
                <c:pt idx="130">
                  <c:v>876.11669851990723</c:v>
                </c:pt>
                <c:pt idx="131">
                  <c:v>750</c:v>
                </c:pt>
                <c:pt idx="132">
                  <c:v>900</c:v>
                </c:pt>
                <c:pt idx="133">
                  <c:v>900</c:v>
                </c:pt>
                <c:pt idx="134">
                  <c:v>900</c:v>
                </c:pt>
                <c:pt idx="135">
                  <c:v>900</c:v>
                </c:pt>
                <c:pt idx="136">
                  <c:v>900</c:v>
                </c:pt>
                <c:pt idx="137">
                  <c:v>750</c:v>
                </c:pt>
                <c:pt idx="138">
                  <c:v>2800</c:v>
                </c:pt>
                <c:pt idx="139">
                  <c:v>2800</c:v>
                </c:pt>
                <c:pt idx="140">
                  <c:v>1851.245883459439</c:v>
                </c:pt>
                <c:pt idx="141">
                  <c:v>750</c:v>
                </c:pt>
                <c:pt idx="142">
                  <c:v>750</c:v>
                </c:pt>
                <c:pt idx="143">
                  <c:v>859.93054320291321</c:v>
                </c:pt>
                <c:pt idx="144">
                  <c:v>900</c:v>
                </c:pt>
                <c:pt idx="145">
                  <c:v>900</c:v>
                </c:pt>
                <c:pt idx="146">
                  <c:v>900</c:v>
                </c:pt>
                <c:pt idx="147">
                  <c:v>900</c:v>
                </c:pt>
                <c:pt idx="148">
                  <c:v>900</c:v>
                </c:pt>
                <c:pt idx="149">
                  <c:v>750</c:v>
                </c:pt>
                <c:pt idx="150">
                  <c:v>2800</c:v>
                </c:pt>
                <c:pt idx="151">
                  <c:v>2516.731744523112</c:v>
                </c:pt>
                <c:pt idx="152">
                  <c:v>1311.1991053839336</c:v>
                </c:pt>
                <c:pt idx="153">
                  <c:v>750</c:v>
                </c:pt>
                <c:pt idx="154">
                  <c:v>872.69084907710408</c:v>
                </c:pt>
                <c:pt idx="155">
                  <c:v>1192.5117676962327</c:v>
                </c:pt>
                <c:pt idx="156">
                  <c:v>900</c:v>
                </c:pt>
                <c:pt idx="157">
                  <c:v>900</c:v>
                </c:pt>
                <c:pt idx="158">
                  <c:v>900</c:v>
                </c:pt>
                <c:pt idx="159">
                  <c:v>900</c:v>
                </c:pt>
                <c:pt idx="160">
                  <c:v>900</c:v>
                </c:pt>
                <c:pt idx="161">
                  <c:v>750</c:v>
                </c:pt>
                <c:pt idx="162">
                  <c:v>2800</c:v>
                </c:pt>
                <c:pt idx="163">
                  <c:v>2800</c:v>
                </c:pt>
                <c:pt idx="164">
                  <c:v>2800</c:v>
                </c:pt>
                <c:pt idx="165">
                  <c:v>1000</c:v>
                </c:pt>
                <c:pt idx="166">
                  <c:v>1000</c:v>
                </c:pt>
                <c:pt idx="167">
                  <c:v>1000</c:v>
                </c:pt>
                <c:pt idx="168">
                  <c:v>1700</c:v>
                </c:pt>
                <c:pt idx="169">
                  <c:v>1700</c:v>
                </c:pt>
                <c:pt idx="170">
                  <c:v>1700</c:v>
                </c:pt>
                <c:pt idx="171">
                  <c:v>1700</c:v>
                </c:pt>
                <c:pt idx="172">
                  <c:v>1700</c:v>
                </c:pt>
                <c:pt idx="173">
                  <c:v>1700</c:v>
                </c:pt>
                <c:pt idx="174">
                  <c:v>2800</c:v>
                </c:pt>
                <c:pt idx="175">
                  <c:v>2800</c:v>
                </c:pt>
                <c:pt idx="176">
                  <c:v>2800</c:v>
                </c:pt>
                <c:pt idx="177">
                  <c:v>1000</c:v>
                </c:pt>
                <c:pt idx="178">
                  <c:v>1000</c:v>
                </c:pt>
                <c:pt idx="179">
                  <c:v>1000</c:v>
                </c:pt>
                <c:pt idx="180">
                  <c:v>1700</c:v>
                </c:pt>
                <c:pt idx="181">
                  <c:v>1700</c:v>
                </c:pt>
                <c:pt idx="182">
                  <c:v>1700</c:v>
                </c:pt>
                <c:pt idx="183">
                  <c:v>1700</c:v>
                </c:pt>
                <c:pt idx="184">
                  <c:v>1700</c:v>
                </c:pt>
                <c:pt idx="185">
                  <c:v>1700</c:v>
                </c:pt>
                <c:pt idx="186">
                  <c:v>2800</c:v>
                </c:pt>
                <c:pt idx="187">
                  <c:v>2800</c:v>
                </c:pt>
                <c:pt idx="188">
                  <c:v>2800</c:v>
                </c:pt>
                <c:pt idx="189">
                  <c:v>1000</c:v>
                </c:pt>
                <c:pt idx="190">
                  <c:v>1000</c:v>
                </c:pt>
                <c:pt idx="191">
                  <c:v>1000</c:v>
                </c:pt>
                <c:pt idx="192">
                  <c:v>1700</c:v>
                </c:pt>
                <c:pt idx="193">
                  <c:v>1700</c:v>
                </c:pt>
                <c:pt idx="194">
                  <c:v>1700</c:v>
                </c:pt>
                <c:pt idx="195">
                  <c:v>1700</c:v>
                </c:pt>
                <c:pt idx="196">
                  <c:v>1700</c:v>
                </c:pt>
                <c:pt idx="197">
                  <c:v>1700</c:v>
                </c:pt>
                <c:pt idx="198">
                  <c:v>2800</c:v>
                </c:pt>
                <c:pt idx="199">
                  <c:v>2800</c:v>
                </c:pt>
                <c:pt idx="200">
                  <c:v>2800</c:v>
                </c:pt>
                <c:pt idx="201">
                  <c:v>2800</c:v>
                </c:pt>
                <c:pt idx="202">
                  <c:v>2566.1747333223052</c:v>
                </c:pt>
                <c:pt idx="203">
                  <c:v>2096.8267752697466</c:v>
                </c:pt>
                <c:pt idx="204">
                  <c:v>1700</c:v>
                </c:pt>
                <c:pt idx="205">
                  <c:v>1700</c:v>
                </c:pt>
                <c:pt idx="206">
                  <c:v>1700</c:v>
                </c:pt>
                <c:pt idx="207">
                  <c:v>1700</c:v>
                </c:pt>
                <c:pt idx="208">
                  <c:v>1700</c:v>
                </c:pt>
                <c:pt idx="209">
                  <c:v>1700</c:v>
                </c:pt>
                <c:pt idx="210">
                  <c:v>2800</c:v>
                </c:pt>
                <c:pt idx="211">
                  <c:v>1978.3306954164132</c:v>
                </c:pt>
                <c:pt idx="212">
                  <c:v>1000</c:v>
                </c:pt>
                <c:pt idx="213">
                  <c:v>1000</c:v>
                </c:pt>
                <c:pt idx="214">
                  <c:v>1000</c:v>
                </c:pt>
                <c:pt idx="215">
                  <c:v>1000</c:v>
                </c:pt>
                <c:pt idx="216">
                  <c:v>1200</c:v>
                </c:pt>
                <c:pt idx="217">
                  <c:v>1200</c:v>
                </c:pt>
                <c:pt idx="218">
                  <c:v>1200</c:v>
                </c:pt>
                <c:pt idx="219">
                  <c:v>1200</c:v>
                </c:pt>
                <c:pt idx="220">
                  <c:v>1200</c:v>
                </c:pt>
                <c:pt idx="221">
                  <c:v>1000</c:v>
                </c:pt>
                <c:pt idx="222">
                  <c:v>2800</c:v>
                </c:pt>
                <c:pt idx="223">
                  <c:v>2800</c:v>
                </c:pt>
                <c:pt idx="224">
                  <c:v>2800</c:v>
                </c:pt>
                <c:pt idx="225">
                  <c:v>1069.142364046103</c:v>
                </c:pt>
                <c:pt idx="226">
                  <c:v>1106.6814574638838</c:v>
                </c:pt>
                <c:pt idx="227">
                  <c:v>1367.7302218102193</c:v>
                </c:pt>
                <c:pt idx="228">
                  <c:v>1700</c:v>
                </c:pt>
                <c:pt idx="229">
                  <c:v>1700</c:v>
                </c:pt>
                <c:pt idx="230">
                  <c:v>1700</c:v>
                </c:pt>
                <c:pt idx="231">
                  <c:v>1700</c:v>
                </c:pt>
                <c:pt idx="232">
                  <c:v>1700</c:v>
                </c:pt>
                <c:pt idx="233">
                  <c:v>1700</c:v>
                </c:pt>
                <c:pt idx="234">
                  <c:v>2800</c:v>
                </c:pt>
                <c:pt idx="235">
                  <c:v>2800</c:v>
                </c:pt>
                <c:pt idx="236">
                  <c:v>2800</c:v>
                </c:pt>
                <c:pt idx="237">
                  <c:v>2800</c:v>
                </c:pt>
                <c:pt idx="238">
                  <c:v>1846.406704124051</c:v>
                </c:pt>
                <c:pt idx="239">
                  <c:v>1599.8405797372923</c:v>
                </c:pt>
                <c:pt idx="240">
                  <c:v>1700</c:v>
                </c:pt>
                <c:pt idx="241">
                  <c:v>1700</c:v>
                </c:pt>
                <c:pt idx="242">
                  <c:v>1700</c:v>
                </c:pt>
                <c:pt idx="243">
                  <c:v>1700</c:v>
                </c:pt>
                <c:pt idx="244">
                  <c:v>1700</c:v>
                </c:pt>
                <c:pt idx="245">
                  <c:v>1700</c:v>
                </c:pt>
                <c:pt idx="246">
                  <c:v>2800</c:v>
                </c:pt>
                <c:pt idx="247">
                  <c:v>2800</c:v>
                </c:pt>
                <c:pt idx="248">
                  <c:v>2800</c:v>
                </c:pt>
                <c:pt idx="249">
                  <c:v>2800</c:v>
                </c:pt>
                <c:pt idx="250">
                  <c:v>2356.5228947992941</c:v>
                </c:pt>
                <c:pt idx="251">
                  <c:v>1585.2232408878649</c:v>
                </c:pt>
                <c:pt idx="252">
                  <c:v>1700</c:v>
                </c:pt>
                <c:pt idx="253">
                  <c:v>1700</c:v>
                </c:pt>
                <c:pt idx="254">
                  <c:v>1700</c:v>
                </c:pt>
                <c:pt idx="255">
                  <c:v>1700</c:v>
                </c:pt>
                <c:pt idx="256">
                  <c:v>1700</c:v>
                </c:pt>
                <c:pt idx="257">
                  <c:v>1700</c:v>
                </c:pt>
                <c:pt idx="258">
                  <c:v>2800</c:v>
                </c:pt>
                <c:pt idx="259">
                  <c:v>2800</c:v>
                </c:pt>
                <c:pt idx="260">
                  <c:v>2800</c:v>
                </c:pt>
                <c:pt idx="261">
                  <c:v>1524.5994280738614</c:v>
                </c:pt>
                <c:pt idx="262">
                  <c:v>1380.7821543613154</c:v>
                </c:pt>
                <c:pt idx="263">
                  <c:v>1463.5008694283697</c:v>
                </c:pt>
                <c:pt idx="264">
                  <c:v>1700</c:v>
                </c:pt>
                <c:pt idx="265">
                  <c:v>1700</c:v>
                </c:pt>
                <c:pt idx="266">
                  <c:v>1700</c:v>
                </c:pt>
                <c:pt idx="267">
                  <c:v>1700</c:v>
                </c:pt>
                <c:pt idx="268">
                  <c:v>1700</c:v>
                </c:pt>
                <c:pt idx="269">
                  <c:v>1700</c:v>
                </c:pt>
                <c:pt idx="270">
                  <c:v>2800</c:v>
                </c:pt>
                <c:pt idx="271">
                  <c:v>2800</c:v>
                </c:pt>
                <c:pt idx="272">
                  <c:v>2466.5126876374288</c:v>
                </c:pt>
                <c:pt idx="273">
                  <c:v>1000</c:v>
                </c:pt>
                <c:pt idx="274">
                  <c:v>1000</c:v>
                </c:pt>
                <c:pt idx="275">
                  <c:v>1000</c:v>
                </c:pt>
                <c:pt idx="276">
                  <c:v>1700</c:v>
                </c:pt>
                <c:pt idx="277">
                  <c:v>1700</c:v>
                </c:pt>
                <c:pt idx="278">
                  <c:v>1700</c:v>
                </c:pt>
                <c:pt idx="279">
                  <c:v>1700</c:v>
                </c:pt>
                <c:pt idx="280">
                  <c:v>1700</c:v>
                </c:pt>
                <c:pt idx="281">
                  <c:v>1700</c:v>
                </c:pt>
                <c:pt idx="282">
                  <c:v>2800</c:v>
                </c:pt>
                <c:pt idx="283">
                  <c:v>2800</c:v>
                </c:pt>
                <c:pt idx="284">
                  <c:v>2800</c:v>
                </c:pt>
                <c:pt idx="285">
                  <c:v>1000</c:v>
                </c:pt>
                <c:pt idx="286">
                  <c:v>1000</c:v>
                </c:pt>
                <c:pt idx="287">
                  <c:v>1000</c:v>
                </c:pt>
                <c:pt idx="288">
                  <c:v>1700</c:v>
                </c:pt>
                <c:pt idx="289">
                  <c:v>1700</c:v>
                </c:pt>
                <c:pt idx="290">
                  <c:v>1700</c:v>
                </c:pt>
                <c:pt idx="291">
                  <c:v>1700</c:v>
                </c:pt>
                <c:pt idx="292">
                  <c:v>1700</c:v>
                </c:pt>
                <c:pt idx="293">
                  <c:v>1700</c:v>
                </c:pt>
                <c:pt idx="294">
                  <c:v>2800</c:v>
                </c:pt>
                <c:pt idx="295">
                  <c:v>2800</c:v>
                </c:pt>
                <c:pt idx="296">
                  <c:v>2800</c:v>
                </c:pt>
                <c:pt idx="297">
                  <c:v>1274.470001661683</c:v>
                </c:pt>
                <c:pt idx="298">
                  <c:v>1173.3614801489236</c:v>
                </c:pt>
                <c:pt idx="299">
                  <c:v>1000</c:v>
                </c:pt>
                <c:pt idx="300">
                  <c:v>1700</c:v>
                </c:pt>
                <c:pt idx="301">
                  <c:v>1700</c:v>
                </c:pt>
                <c:pt idx="302">
                  <c:v>1700</c:v>
                </c:pt>
                <c:pt idx="303">
                  <c:v>1700</c:v>
                </c:pt>
                <c:pt idx="304">
                  <c:v>1700</c:v>
                </c:pt>
                <c:pt idx="305">
                  <c:v>1700</c:v>
                </c:pt>
                <c:pt idx="306">
                  <c:v>2800</c:v>
                </c:pt>
                <c:pt idx="307">
                  <c:v>1744.798253764423</c:v>
                </c:pt>
                <c:pt idx="308">
                  <c:v>1000</c:v>
                </c:pt>
                <c:pt idx="309">
                  <c:v>1000</c:v>
                </c:pt>
                <c:pt idx="310">
                  <c:v>1000</c:v>
                </c:pt>
                <c:pt idx="311">
                  <c:v>1000</c:v>
                </c:pt>
                <c:pt idx="312">
                  <c:v>1200</c:v>
                </c:pt>
                <c:pt idx="313">
                  <c:v>1200</c:v>
                </c:pt>
                <c:pt idx="314">
                  <c:v>1200</c:v>
                </c:pt>
                <c:pt idx="315">
                  <c:v>1200</c:v>
                </c:pt>
                <c:pt idx="316">
                  <c:v>1200</c:v>
                </c:pt>
                <c:pt idx="317">
                  <c:v>1000</c:v>
                </c:pt>
                <c:pt idx="318">
                  <c:v>2800</c:v>
                </c:pt>
                <c:pt idx="319">
                  <c:v>2800</c:v>
                </c:pt>
                <c:pt idx="320">
                  <c:v>2800</c:v>
                </c:pt>
                <c:pt idx="321">
                  <c:v>2303.626808741531</c:v>
                </c:pt>
                <c:pt idx="322">
                  <c:v>1000</c:v>
                </c:pt>
                <c:pt idx="323">
                  <c:v>1000</c:v>
                </c:pt>
                <c:pt idx="324">
                  <c:v>1700</c:v>
                </c:pt>
                <c:pt idx="325">
                  <c:v>1700</c:v>
                </c:pt>
                <c:pt idx="326">
                  <c:v>1700</c:v>
                </c:pt>
                <c:pt idx="327">
                  <c:v>1700</c:v>
                </c:pt>
                <c:pt idx="328">
                  <c:v>1700</c:v>
                </c:pt>
                <c:pt idx="329">
                  <c:v>1700</c:v>
                </c:pt>
                <c:pt idx="330">
                  <c:v>2800</c:v>
                </c:pt>
                <c:pt idx="331">
                  <c:v>2800</c:v>
                </c:pt>
                <c:pt idx="332">
                  <c:v>1530.8509712276327</c:v>
                </c:pt>
                <c:pt idx="333">
                  <c:v>750</c:v>
                </c:pt>
                <c:pt idx="334">
                  <c:v>750</c:v>
                </c:pt>
                <c:pt idx="335">
                  <c:v>750</c:v>
                </c:pt>
                <c:pt idx="336">
                  <c:v>900</c:v>
                </c:pt>
                <c:pt idx="337">
                  <c:v>900</c:v>
                </c:pt>
                <c:pt idx="338">
                  <c:v>900</c:v>
                </c:pt>
                <c:pt idx="339">
                  <c:v>900</c:v>
                </c:pt>
                <c:pt idx="340">
                  <c:v>900</c:v>
                </c:pt>
                <c:pt idx="341">
                  <c:v>750</c:v>
                </c:pt>
                <c:pt idx="342">
                  <c:v>2800</c:v>
                </c:pt>
                <c:pt idx="343">
                  <c:v>2800</c:v>
                </c:pt>
                <c:pt idx="344">
                  <c:v>2800</c:v>
                </c:pt>
                <c:pt idx="345">
                  <c:v>1647.8979187289242</c:v>
                </c:pt>
                <c:pt idx="346">
                  <c:v>1228.7309868184009</c:v>
                </c:pt>
                <c:pt idx="347">
                  <c:v>1000</c:v>
                </c:pt>
                <c:pt idx="348">
                  <c:v>1700</c:v>
                </c:pt>
                <c:pt idx="349">
                  <c:v>1700</c:v>
                </c:pt>
                <c:pt idx="350">
                  <c:v>1700</c:v>
                </c:pt>
                <c:pt idx="351">
                  <c:v>1700</c:v>
                </c:pt>
                <c:pt idx="352">
                  <c:v>1700</c:v>
                </c:pt>
                <c:pt idx="353">
                  <c:v>1700</c:v>
                </c:pt>
                <c:pt idx="354">
                  <c:v>2800</c:v>
                </c:pt>
                <c:pt idx="355">
                  <c:v>2800</c:v>
                </c:pt>
                <c:pt idx="356">
                  <c:v>2800</c:v>
                </c:pt>
                <c:pt idx="357">
                  <c:v>1105.6731739227844</c:v>
                </c:pt>
                <c:pt idx="358">
                  <c:v>1213.6948952227599</c:v>
                </c:pt>
                <c:pt idx="359">
                  <c:v>1351.0773728435277</c:v>
                </c:pt>
                <c:pt idx="360">
                  <c:v>1700</c:v>
                </c:pt>
                <c:pt idx="361">
                  <c:v>1700</c:v>
                </c:pt>
                <c:pt idx="362">
                  <c:v>1700</c:v>
                </c:pt>
                <c:pt idx="363">
                  <c:v>1700</c:v>
                </c:pt>
                <c:pt idx="364">
                  <c:v>1700</c:v>
                </c:pt>
                <c:pt idx="365">
                  <c:v>1700</c:v>
                </c:pt>
                <c:pt idx="366">
                  <c:v>2800</c:v>
                </c:pt>
                <c:pt idx="367">
                  <c:v>2800</c:v>
                </c:pt>
                <c:pt idx="368">
                  <c:v>2800</c:v>
                </c:pt>
                <c:pt idx="369">
                  <c:v>2800</c:v>
                </c:pt>
                <c:pt idx="370">
                  <c:v>2800</c:v>
                </c:pt>
                <c:pt idx="371">
                  <c:v>1908.8583443165769</c:v>
                </c:pt>
                <c:pt idx="372">
                  <c:v>1700</c:v>
                </c:pt>
                <c:pt idx="373">
                  <c:v>1700</c:v>
                </c:pt>
                <c:pt idx="374">
                  <c:v>1700</c:v>
                </c:pt>
                <c:pt idx="375">
                  <c:v>1700</c:v>
                </c:pt>
                <c:pt idx="376">
                  <c:v>1700</c:v>
                </c:pt>
                <c:pt idx="377">
                  <c:v>1700</c:v>
                </c:pt>
                <c:pt idx="378">
                  <c:v>2800</c:v>
                </c:pt>
                <c:pt idx="379">
                  <c:v>2800</c:v>
                </c:pt>
                <c:pt idx="380">
                  <c:v>2800</c:v>
                </c:pt>
                <c:pt idx="381">
                  <c:v>2800</c:v>
                </c:pt>
                <c:pt idx="382">
                  <c:v>2691.9094329930549</c:v>
                </c:pt>
                <c:pt idx="383">
                  <c:v>1634.8024542126298</c:v>
                </c:pt>
                <c:pt idx="384">
                  <c:v>1700</c:v>
                </c:pt>
                <c:pt idx="385">
                  <c:v>1700</c:v>
                </c:pt>
                <c:pt idx="386">
                  <c:v>1700</c:v>
                </c:pt>
                <c:pt idx="387">
                  <c:v>1700</c:v>
                </c:pt>
                <c:pt idx="388">
                  <c:v>1700</c:v>
                </c:pt>
                <c:pt idx="389">
                  <c:v>1700</c:v>
                </c:pt>
                <c:pt idx="390">
                  <c:v>2800</c:v>
                </c:pt>
                <c:pt idx="391">
                  <c:v>2800</c:v>
                </c:pt>
                <c:pt idx="392">
                  <c:v>2800</c:v>
                </c:pt>
                <c:pt idx="393">
                  <c:v>1091.684144372065</c:v>
                </c:pt>
                <c:pt idx="394">
                  <c:v>1291.5965436775516</c:v>
                </c:pt>
                <c:pt idx="395">
                  <c:v>1306.8517400604771</c:v>
                </c:pt>
                <c:pt idx="396">
                  <c:v>1700</c:v>
                </c:pt>
                <c:pt idx="397">
                  <c:v>1700</c:v>
                </c:pt>
                <c:pt idx="398">
                  <c:v>1700</c:v>
                </c:pt>
                <c:pt idx="399">
                  <c:v>1700</c:v>
                </c:pt>
                <c:pt idx="400">
                  <c:v>1700</c:v>
                </c:pt>
                <c:pt idx="401">
                  <c:v>1700</c:v>
                </c:pt>
                <c:pt idx="402">
                  <c:v>2800</c:v>
                </c:pt>
                <c:pt idx="403">
                  <c:v>2800</c:v>
                </c:pt>
                <c:pt idx="404">
                  <c:v>1421.21990115679</c:v>
                </c:pt>
                <c:pt idx="405">
                  <c:v>1000</c:v>
                </c:pt>
                <c:pt idx="406">
                  <c:v>1000</c:v>
                </c:pt>
                <c:pt idx="407">
                  <c:v>1000</c:v>
                </c:pt>
                <c:pt idx="408">
                  <c:v>1700</c:v>
                </c:pt>
                <c:pt idx="409">
                  <c:v>1700</c:v>
                </c:pt>
                <c:pt idx="410">
                  <c:v>1700</c:v>
                </c:pt>
                <c:pt idx="411">
                  <c:v>1700</c:v>
                </c:pt>
                <c:pt idx="412">
                  <c:v>1700</c:v>
                </c:pt>
                <c:pt idx="413">
                  <c:v>1700</c:v>
                </c:pt>
                <c:pt idx="414">
                  <c:v>2800</c:v>
                </c:pt>
                <c:pt idx="415">
                  <c:v>2800</c:v>
                </c:pt>
                <c:pt idx="416">
                  <c:v>2800</c:v>
                </c:pt>
                <c:pt idx="417">
                  <c:v>2800</c:v>
                </c:pt>
                <c:pt idx="418">
                  <c:v>2027.6561109045495</c:v>
                </c:pt>
                <c:pt idx="419">
                  <c:v>1978.9149128838828</c:v>
                </c:pt>
                <c:pt idx="420">
                  <c:v>1700</c:v>
                </c:pt>
                <c:pt idx="421">
                  <c:v>1700</c:v>
                </c:pt>
                <c:pt idx="422">
                  <c:v>1700</c:v>
                </c:pt>
                <c:pt idx="423">
                  <c:v>1700</c:v>
                </c:pt>
                <c:pt idx="424">
                  <c:v>1700</c:v>
                </c:pt>
                <c:pt idx="425">
                  <c:v>1700</c:v>
                </c:pt>
                <c:pt idx="426">
                  <c:v>2800</c:v>
                </c:pt>
                <c:pt idx="427">
                  <c:v>2800</c:v>
                </c:pt>
                <c:pt idx="428">
                  <c:v>2800</c:v>
                </c:pt>
                <c:pt idx="429">
                  <c:v>1168.0594527452104</c:v>
                </c:pt>
                <c:pt idx="430">
                  <c:v>1000</c:v>
                </c:pt>
                <c:pt idx="431">
                  <c:v>1659.4316308863358</c:v>
                </c:pt>
                <c:pt idx="432">
                  <c:v>1700</c:v>
                </c:pt>
                <c:pt idx="433">
                  <c:v>1700</c:v>
                </c:pt>
                <c:pt idx="434">
                  <c:v>1700</c:v>
                </c:pt>
                <c:pt idx="435">
                  <c:v>1700</c:v>
                </c:pt>
                <c:pt idx="436">
                  <c:v>1700</c:v>
                </c:pt>
                <c:pt idx="437">
                  <c:v>1700</c:v>
                </c:pt>
                <c:pt idx="438">
                  <c:v>2800</c:v>
                </c:pt>
                <c:pt idx="439">
                  <c:v>2800</c:v>
                </c:pt>
                <c:pt idx="440">
                  <c:v>2800</c:v>
                </c:pt>
                <c:pt idx="441">
                  <c:v>2800</c:v>
                </c:pt>
                <c:pt idx="442">
                  <c:v>2222.7063655704587</c:v>
                </c:pt>
                <c:pt idx="443">
                  <c:v>1723.3992813742107</c:v>
                </c:pt>
                <c:pt idx="444">
                  <c:v>1700</c:v>
                </c:pt>
                <c:pt idx="445">
                  <c:v>1700</c:v>
                </c:pt>
                <c:pt idx="446">
                  <c:v>1700</c:v>
                </c:pt>
                <c:pt idx="447">
                  <c:v>1700</c:v>
                </c:pt>
                <c:pt idx="448">
                  <c:v>1700</c:v>
                </c:pt>
                <c:pt idx="449">
                  <c:v>1700</c:v>
                </c:pt>
                <c:pt idx="450">
                  <c:v>2800</c:v>
                </c:pt>
                <c:pt idx="451">
                  <c:v>2800</c:v>
                </c:pt>
                <c:pt idx="452">
                  <c:v>1000</c:v>
                </c:pt>
                <c:pt idx="453">
                  <c:v>1000</c:v>
                </c:pt>
                <c:pt idx="454">
                  <c:v>1000</c:v>
                </c:pt>
                <c:pt idx="455">
                  <c:v>1329.2678693795369</c:v>
                </c:pt>
                <c:pt idx="456">
                  <c:v>1200</c:v>
                </c:pt>
                <c:pt idx="457">
                  <c:v>1200</c:v>
                </c:pt>
                <c:pt idx="458">
                  <c:v>1200</c:v>
                </c:pt>
                <c:pt idx="459">
                  <c:v>1200</c:v>
                </c:pt>
                <c:pt idx="460">
                  <c:v>1200</c:v>
                </c:pt>
                <c:pt idx="461">
                  <c:v>1000</c:v>
                </c:pt>
                <c:pt idx="462">
                  <c:v>2800</c:v>
                </c:pt>
                <c:pt idx="463">
                  <c:v>2800</c:v>
                </c:pt>
                <c:pt idx="464">
                  <c:v>1163.6005698147305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1200</c:v>
                </c:pt>
                <c:pt idx="469">
                  <c:v>1200</c:v>
                </c:pt>
                <c:pt idx="470">
                  <c:v>1200</c:v>
                </c:pt>
                <c:pt idx="471">
                  <c:v>1200</c:v>
                </c:pt>
                <c:pt idx="472">
                  <c:v>1200</c:v>
                </c:pt>
                <c:pt idx="473">
                  <c:v>1000</c:v>
                </c:pt>
                <c:pt idx="474">
                  <c:v>2800</c:v>
                </c:pt>
                <c:pt idx="475">
                  <c:v>2800</c:v>
                </c:pt>
                <c:pt idx="476">
                  <c:v>1461.6997917380686</c:v>
                </c:pt>
                <c:pt idx="477">
                  <c:v>750</c:v>
                </c:pt>
                <c:pt idx="478">
                  <c:v>750</c:v>
                </c:pt>
                <c:pt idx="479">
                  <c:v>750</c:v>
                </c:pt>
                <c:pt idx="480">
                  <c:v>900</c:v>
                </c:pt>
                <c:pt idx="481">
                  <c:v>900</c:v>
                </c:pt>
                <c:pt idx="482">
                  <c:v>900</c:v>
                </c:pt>
                <c:pt idx="483">
                  <c:v>900</c:v>
                </c:pt>
                <c:pt idx="484">
                  <c:v>900</c:v>
                </c:pt>
                <c:pt idx="485">
                  <c:v>750</c:v>
                </c:pt>
                <c:pt idx="486">
                  <c:v>2800</c:v>
                </c:pt>
                <c:pt idx="487">
                  <c:v>2800</c:v>
                </c:pt>
                <c:pt idx="488">
                  <c:v>2800</c:v>
                </c:pt>
                <c:pt idx="489">
                  <c:v>750</c:v>
                </c:pt>
                <c:pt idx="490">
                  <c:v>772.47239549428764</c:v>
                </c:pt>
                <c:pt idx="491">
                  <c:v>750</c:v>
                </c:pt>
                <c:pt idx="492">
                  <c:v>1200</c:v>
                </c:pt>
                <c:pt idx="493">
                  <c:v>1200</c:v>
                </c:pt>
                <c:pt idx="494">
                  <c:v>1200</c:v>
                </c:pt>
                <c:pt idx="495">
                  <c:v>1200</c:v>
                </c:pt>
                <c:pt idx="496">
                  <c:v>1200</c:v>
                </c:pt>
                <c:pt idx="497">
                  <c:v>1000</c:v>
                </c:pt>
                <c:pt idx="498">
                  <c:v>2800</c:v>
                </c:pt>
                <c:pt idx="499">
                  <c:v>2800</c:v>
                </c:pt>
                <c:pt idx="500">
                  <c:v>2800</c:v>
                </c:pt>
                <c:pt idx="501">
                  <c:v>1754.7309252993018</c:v>
                </c:pt>
                <c:pt idx="502">
                  <c:v>1244.6694805421921</c:v>
                </c:pt>
                <c:pt idx="503">
                  <c:v>1446.3355191198154</c:v>
                </c:pt>
                <c:pt idx="504">
                  <c:v>1700</c:v>
                </c:pt>
                <c:pt idx="505">
                  <c:v>1700</c:v>
                </c:pt>
                <c:pt idx="506">
                  <c:v>1700</c:v>
                </c:pt>
                <c:pt idx="507">
                  <c:v>1700</c:v>
                </c:pt>
                <c:pt idx="508">
                  <c:v>1700</c:v>
                </c:pt>
                <c:pt idx="509">
                  <c:v>1700</c:v>
                </c:pt>
                <c:pt idx="510">
                  <c:v>2800</c:v>
                </c:pt>
                <c:pt idx="511">
                  <c:v>2800</c:v>
                </c:pt>
                <c:pt idx="512">
                  <c:v>1599.7679388071574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1700</c:v>
                </c:pt>
                <c:pt idx="517">
                  <c:v>1700</c:v>
                </c:pt>
                <c:pt idx="518">
                  <c:v>1700</c:v>
                </c:pt>
                <c:pt idx="519">
                  <c:v>1700</c:v>
                </c:pt>
                <c:pt idx="520">
                  <c:v>1700</c:v>
                </c:pt>
                <c:pt idx="521">
                  <c:v>1700</c:v>
                </c:pt>
                <c:pt idx="522">
                  <c:v>2800</c:v>
                </c:pt>
                <c:pt idx="523">
                  <c:v>2800</c:v>
                </c:pt>
                <c:pt idx="524">
                  <c:v>2800</c:v>
                </c:pt>
                <c:pt idx="525">
                  <c:v>2647.3027579180784</c:v>
                </c:pt>
                <c:pt idx="526">
                  <c:v>2445.2284551195016</c:v>
                </c:pt>
                <c:pt idx="527">
                  <c:v>1775.3062823526534</c:v>
                </c:pt>
                <c:pt idx="528">
                  <c:v>1700</c:v>
                </c:pt>
                <c:pt idx="529">
                  <c:v>1700</c:v>
                </c:pt>
                <c:pt idx="530">
                  <c:v>1700</c:v>
                </c:pt>
                <c:pt idx="531">
                  <c:v>1700</c:v>
                </c:pt>
                <c:pt idx="532">
                  <c:v>1700</c:v>
                </c:pt>
                <c:pt idx="533">
                  <c:v>1700</c:v>
                </c:pt>
                <c:pt idx="534">
                  <c:v>2800</c:v>
                </c:pt>
                <c:pt idx="535">
                  <c:v>2800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1700</c:v>
                </c:pt>
                <c:pt idx="541">
                  <c:v>1700</c:v>
                </c:pt>
                <c:pt idx="542">
                  <c:v>1700</c:v>
                </c:pt>
                <c:pt idx="543">
                  <c:v>1700</c:v>
                </c:pt>
                <c:pt idx="544">
                  <c:v>1700</c:v>
                </c:pt>
                <c:pt idx="545">
                  <c:v>1700</c:v>
                </c:pt>
                <c:pt idx="546">
                  <c:v>2800</c:v>
                </c:pt>
                <c:pt idx="547">
                  <c:v>2800</c:v>
                </c:pt>
                <c:pt idx="548">
                  <c:v>2800</c:v>
                </c:pt>
                <c:pt idx="549">
                  <c:v>2800</c:v>
                </c:pt>
                <c:pt idx="550">
                  <c:v>2800</c:v>
                </c:pt>
                <c:pt idx="551">
                  <c:v>1653.9567626331632</c:v>
                </c:pt>
                <c:pt idx="552">
                  <c:v>1700</c:v>
                </c:pt>
                <c:pt idx="553">
                  <c:v>1700</c:v>
                </c:pt>
                <c:pt idx="554">
                  <c:v>1700</c:v>
                </c:pt>
                <c:pt idx="555">
                  <c:v>1700</c:v>
                </c:pt>
                <c:pt idx="556">
                  <c:v>1700</c:v>
                </c:pt>
                <c:pt idx="557">
                  <c:v>1700</c:v>
                </c:pt>
                <c:pt idx="558">
                  <c:v>2800</c:v>
                </c:pt>
                <c:pt idx="559">
                  <c:v>2800</c:v>
                </c:pt>
                <c:pt idx="560">
                  <c:v>1202.9889560488928</c:v>
                </c:pt>
                <c:pt idx="561">
                  <c:v>1000</c:v>
                </c:pt>
                <c:pt idx="562">
                  <c:v>1301.0498760974158</c:v>
                </c:pt>
                <c:pt idx="563">
                  <c:v>1159.208663445477</c:v>
                </c:pt>
                <c:pt idx="564">
                  <c:v>1700</c:v>
                </c:pt>
                <c:pt idx="565">
                  <c:v>1700</c:v>
                </c:pt>
                <c:pt idx="566">
                  <c:v>1700</c:v>
                </c:pt>
                <c:pt idx="567">
                  <c:v>1700</c:v>
                </c:pt>
                <c:pt idx="568">
                  <c:v>1700</c:v>
                </c:pt>
                <c:pt idx="569">
                  <c:v>1700</c:v>
                </c:pt>
                <c:pt idx="570">
                  <c:v>2800</c:v>
                </c:pt>
                <c:pt idx="571">
                  <c:v>2800</c:v>
                </c:pt>
                <c:pt idx="572">
                  <c:v>2800</c:v>
                </c:pt>
                <c:pt idx="573">
                  <c:v>2800</c:v>
                </c:pt>
                <c:pt idx="574">
                  <c:v>2236.1945130311333</c:v>
                </c:pt>
                <c:pt idx="575">
                  <c:v>2291.0784076865984</c:v>
                </c:pt>
                <c:pt idx="576">
                  <c:v>1700</c:v>
                </c:pt>
                <c:pt idx="577">
                  <c:v>1700</c:v>
                </c:pt>
                <c:pt idx="578">
                  <c:v>1700</c:v>
                </c:pt>
                <c:pt idx="579">
                  <c:v>1700</c:v>
                </c:pt>
                <c:pt idx="580">
                  <c:v>1700</c:v>
                </c:pt>
                <c:pt idx="581">
                  <c:v>1700</c:v>
                </c:pt>
                <c:pt idx="582">
                  <c:v>2800</c:v>
                </c:pt>
                <c:pt idx="583">
                  <c:v>2800</c:v>
                </c:pt>
                <c:pt idx="584">
                  <c:v>1408.4959532074599</c:v>
                </c:pt>
                <c:pt idx="585">
                  <c:v>1000</c:v>
                </c:pt>
                <c:pt idx="586">
                  <c:v>1226.7057014213813</c:v>
                </c:pt>
                <c:pt idx="587">
                  <c:v>1444.3693942897514</c:v>
                </c:pt>
                <c:pt idx="588">
                  <c:v>1700</c:v>
                </c:pt>
                <c:pt idx="589">
                  <c:v>1700</c:v>
                </c:pt>
                <c:pt idx="590">
                  <c:v>1700</c:v>
                </c:pt>
                <c:pt idx="591">
                  <c:v>1700</c:v>
                </c:pt>
                <c:pt idx="592">
                  <c:v>1700</c:v>
                </c:pt>
                <c:pt idx="593">
                  <c:v>1700</c:v>
                </c:pt>
                <c:pt idx="594">
                  <c:v>2800</c:v>
                </c:pt>
                <c:pt idx="595">
                  <c:v>2800</c:v>
                </c:pt>
                <c:pt idx="596">
                  <c:v>2800</c:v>
                </c:pt>
                <c:pt idx="597">
                  <c:v>2800</c:v>
                </c:pt>
                <c:pt idx="598">
                  <c:v>2800</c:v>
                </c:pt>
                <c:pt idx="599">
                  <c:v>1836.3830798780411</c:v>
                </c:pt>
                <c:pt idx="600">
                  <c:v>1700</c:v>
                </c:pt>
                <c:pt idx="601">
                  <c:v>1700</c:v>
                </c:pt>
                <c:pt idx="602">
                  <c:v>1700</c:v>
                </c:pt>
                <c:pt idx="603">
                  <c:v>1700</c:v>
                </c:pt>
                <c:pt idx="604">
                  <c:v>1700</c:v>
                </c:pt>
                <c:pt idx="605">
                  <c:v>1700</c:v>
                </c:pt>
                <c:pt idx="606">
                  <c:v>2800</c:v>
                </c:pt>
                <c:pt idx="607">
                  <c:v>2800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1700</c:v>
                </c:pt>
                <c:pt idx="613">
                  <c:v>1700</c:v>
                </c:pt>
                <c:pt idx="614">
                  <c:v>1700</c:v>
                </c:pt>
                <c:pt idx="615">
                  <c:v>1700</c:v>
                </c:pt>
                <c:pt idx="616">
                  <c:v>1700</c:v>
                </c:pt>
                <c:pt idx="617">
                  <c:v>1700</c:v>
                </c:pt>
                <c:pt idx="618">
                  <c:v>2800</c:v>
                </c:pt>
                <c:pt idx="619">
                  <c:v>2800</c:v>
                </c:pt>
                <c:pt idx="620">
                  <c:v>2477.2829382615919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1700</c:v>
                </c:pt>
                <c:pt idx="625">
                  <c:v>1700</c:v>
                </c:pt>
                <c:pt idx="626">
                  <c:v>1700</c:v>
                </c:pt>
                <c:pt idx="627">
                  <c:v>1700</c:v>
                </c:pt>
                <c:pt idx="628">
                  <c:v>1700</c:v>
                </c:pt>
                <c:pt idx="629">
                  <c:v>1700</c:v>
                </c:pt>
                <c:pt idx="630">
                  <c:v>2800</c:v>
                </c:pt>
                <c:pt idx="631">
                  <c:v>2800</c:v>
                </c:pt>
                <c:pt idx="632">
                  <c:v>2800</c:v>
                </c:pt>
                <c:pt idx="633">
                  <c:v>2800</c:v>
                </c:pt>
                <c:pt idx="634">
                  <c:v>2655.4812181285365</c:v>
                </c:pt>
                <c:pt idx="635">
                  <c:v>1570.1229833964376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1700</c:v>
                </c:pt>
                <c:pt idx="640">
                  <c:v>1700</c:v>
                </c:pt>
                <c:pt idx="641">
                  <c:v>1700</c:v>
                </c:pt>
                <c:pt idx="642">
                  <c:v>2800</c:v>
                </c:pt>
                <c:pt idx="643">
                  <c:v>2800</c:v>
                </c:pt>
                <c:pt idx="644">
                  <c:v>2800</c:v>
                </c:pt>
                <c:pt idx="645">
                  <c:v>2800</c:v>
                </c:pt>
                <c:pt idx="646">
                  <c:v>2580.0585855600384</c:v>
                </c:pt>
                <c:pt idx="647">
                  <c:v>1672.8899122790885</c:v>
                </c:pt>
                <c:pt idx="648">
                  <c:v>1700</c:v>
                </c:pt>
                <c:pt idx="649">
                  <c:v>1700</c:v>
                </c:pt>
                <c:pt idx="650">
                  <c:v>1700</c:v>
                </c:pt>
                <c:pt idx="651">
                  <c:v>1700</c:v>
                </c:pt>
                <c:pt idx="652">
                  <c:v>1700</c:v>
                </c:pt>
                <c:pt idx="653">
                  <c:v>1700</c:v>
                </c:pt>
                <c:pt idx="654">
                  <c:v>1000</c:v>
                </c:pt>
                <c:pt idx="655">
                  <c:v>1000</c:v>
                </c:pt>
                <c:pt idx="656">
                  <c:v>1000</c:v>
                </c:pt>
                <c:pt idx="657">
                  <c:v>1000</c:v>
                </c:pt>
                <c:pt idx="658">
                  <c:v>1000</c:v>
                </c:pt>
                <c:pt idx="659">
                  <c:v>1340.8372254047463</c:v>
                </c:pt>
                <c:pt idx="660">
                  <c:v>1200</c:v>
                </c:pt>
                <c:pt idx="661">
                  <c:v>1200</c:v>
                </c:pt>
                <c:pt idx="662">
                  <c:v>1200</c:v>
                </c:pt>
                <c:pt idx="663">
                  <c:v>1200</c:v>
                </c:pt>
                <c:pt idx="664">
                  <c:v>1200</c:v>
                </c:pt>
                <c:pt idx="665">
                  <c:v>1000</c:v>
                </c:pt>
                <c:pt idx="666">
                  <c:v>750</c:v>
                </c:pt>
                <c:pt idx="667">
                  <c:v>750</c:v>
                </c:pt>
                <c:pt idx="668">
                  <c:v>750</c:v>
                </c:pt>
                <c:pt idx="669">
                  <c:v>750</c:v>
                </c:pt>
                <c:pt idx="670">
                  <c:v>750</c:v>
                </c:pt>
                <c:pt idx="671">
                  <c:v>1509.0618419229445</c:v>
                </c:pt>
                <c:pt idx="672">
                  <c:v>900</c:v>
                </c:pt>
                <c:pt idx="673">
                  <c:v>900</c:v>
                </c:pt>
                <c:pt idx="674">
                  <c:v>900</c:v>
                </c:pt>
                <c:pt idx="675">
                  <c:v>900</c:v>
                </c:pt>
                <c:pt idx="676">
                  <c:v>900</c:v>
                </c:pt>
                <c:pt idx="677">
                  <c:v>750</c:v>
                </c:pt>
                <c:pt idx="678">
                  <c:v>2800</c:v>
                </c:pt>
                <c:pt idx="679">
                  <c:v>2800</c:v>
                </c:pt>
                <c:pt idx="680">
                  <c:v>2800</c:v>
                </c:pt>
                <c:pt idx="681">
                  <c:v>1330.9661390531978</c:v>
                </c:pt>
                <c:pt idx="682">
                  <c:v>1748.199868930099</c:v>
                </c:pt>
                <c:pt idx="683">
                  <c:v>2473.3137041764394</c:v>
                </c:pt>
                <c:pt idx="684">
                  <c:v>1200</c:v>
                </c:pt>
                <c:pt idx="685">
                  <c:v>1200</c:v>
                </c:pt>
                <c:pt idx="686">
                  <c:v>1200</c:v>
                </c:pt>
                <c:pt idx="687">
                  <c:v>1200</c:v>
                </c:pt>
                <c:pt idx="688">
                  <c:v>1200</c:v>
                </c:pt>
                <c:pt idx="689">
                  <c:v>1000</c:v>
                </c:pt>
                <c:pt idx="690">
                  <c:v>2800</c:v>
                </c:pt>
                <c:pt idx="691">
                  <c:v>2800</c:v>
                </c:pt>
                <c:pt idx="692">
                  <c:v>2513.8706348068904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1700</c:v>
                </c:pt>
                <c:pt idx="697">
                  <c:v>1700</c:v>
                </c:pt>
                <c:pt idx="698">
                  <c:v>1700</c:v>
                </c:pt>
                <c:pt idx="699">
                  <c:v>1700</c:v>
                </c:pt>
                <c:pt idx="700">
                  <c:v>1700</c:v>
                </c:pt>
                <c:pt idx="701">
                  <c:v>1700</c:v>
                </c:pt>
                <c:pt idx="702">
                  <c:v>2800</c:v>
                </c:pt>
                <c:pt idx="703">
                  <c:v>2800</c:v>
                </c:pt>
                <c:pt idx="704">
                  <c:v>2800</c:v>
                </c:pt>
                <c:pt idx="705">
                  <c:v>1899.1608516779565</c:v>
                </c:pt>
                <c:pt idx="706">
                  <c:v>1000</c:v>
                </c:pt>
                <c:pt idx="707">
                  <c:v>1037.5877969182402</c:v>
                </c:pt>
                <c:pt idx="708">
                  <c:v>1700</c:v>
                </c:pt>
                <c:pt idx="709">
                  <c:v>1700</c:v>
                </c:pt>
                <c:pt idx="710">
                  <c:v>1700</c:v>
                </c:pt>
                <c:pt idx="711">
                  <c:v>1700</c:v>
                </c:pt>
                <c:pt idx="712">
                  <c:v>1700</c:v>
                </c:pt>
                <c:pt idx="713">
                  <c:v>1700</c:v>
                </c:pt>
                <c:pt idx="714">
                  <c:v>2800</c:v>
                </c:pt>
                <c:pt idx="715">
                  <c:v>2081.6178498087074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1029.3849262824392</c:v>
                </c:pt>
                <c:pt idx="720">
                  <c:v>1200</c:v>
                </c:pt>
                <c:pt idx="721">
                  <c:v>1200</c:v>
                </c:pt>
                <c:pt idx="722">
                  <c:v>1200</c:v>
                </c:pt>
                <c:pt idx="723">
                  <c:v>1200</c:v>
                </c:pt>
                <c:pt idx="724">
                  <c:v>1200</c:v>
                </c:pt>
                <c:pt idx="725">
                  <c:v>1000</c:v>
                </c:pt>
                <c:pt idx="726">
                  <c:v>2800</c:v>
                </c:pt>
                <c:pt idx="727">
                  <c:v>2800</c:v>
                </c:pt>
                <c:pt idx="728">
                  <c:v>2800</c:v>
                </c:pt>
                <c:pt idx="729">
                  <c:v>2800</c:v>
                </c:pt>
                <c:pt idx="730">
                  <c:v>2183.5499987701182</c:v>
                </c:pt>
                <c:pt idx="731">
                  <c:v>2596.7564886962423</c:v>
                </c:pt>
                <c:pt idx="732">
                  <c:v>1700</c:v>
                </c:pt>
                <c:pt idx="733">
                  <c:v>1700</c:v>
                </c:pt>
                <c:pt idx="734">
                  <c:v>1700</c:v>
                </c:pt>
                <c:pt idx="735">
                  <c:v>1700</c:v>
                </c:pt>
                <c:pt idx="736">
                  <c:v>1700</c:v>
                </c:pt>
                <c:pt idx="737">
                  <c:v>1700</c:v>
                </c:pt>
                <c:pt idx="738">
                  <c:v>2800</c:v>
                </c:pt>
                <c:pt idx="739">
                  <c:v>2800</c:v>
                </c:pt>
                <c:pt idx="740">
                  <c:v>2800</c:v>
                </c:pt>
                <c:pt idx="741">
                  <c:v>2800</c:v>
                </c:pt>
                <c:pt idx="742">
                  <c:v>2800</c:v>
                </c:pt>
                <c:pt idx="743">
                  <c:v>2800</c:v>
                </c:pt>
                <c:pt idx="744">
                  <c:v>1700</c:v>
                </c:pt>
                <c:pt idx="745">
                  <c:v>1700</c:v>
                </c:pt>
                <c:pt idx="746">
                  <c:v>1700</c:v>
                </c:pt>
                <c:pt idx="747">
                  <c:v>1700</c:v>
                </c:pt>
                <c:pt idx="748">
                  <c:v>1700</c:v>
                </c:pt>
                <c:pt idx="749">
                  <c:v>1700</c:v>
                </c:pt>
                <c:pt idx="750">
                  <c:v>2800</c:v>
                </c:pt>
                <c:pt idx="751">
                  <c:v>2800</c:v>
                </c:pt>
                <c:pt idx="752">
                  <c:v>2800</c:v>
                </c:pt>
                <c:pt idx="753">
                  <c:v>1353.1504980352661</c:v>
                </c:pt>
                <c:pt idx="754">
                  <c:v>1162.1395886988375</c:v>
                </c:pt>
                <c:pt idx="755">
                  <c:v>1495.5103956942055</c:v>
                </c:pt>
                <c:pt idx="756">
                  <c:v>1700</c:v>
                </c:pt>
                <c:pt idx="757">
                  <c:v>1700</c:v>
                </c:pt>
                <c:pt idx="758">
                  <c:v>1700</c:v>
                </c:pt>
                <c:pt idx="759">
                  <c:v>1700</c:v>
                </c:pt>
                <c:pt idx="760">
                  <c:v>1700</c:v>
                </c:pt>
                <c:pt idx="761">
                  <c:v>1700</c:v>
                </c:pt>
                <c:pt idx="762">
                  <c:v>2800</c:v>
                </c:pt>
                <c:pt idx="763">
                  <c:v>2690.1396836777399</c:v>
                </c:pt>
                <c:pt idx="764">
                  <c:v>1000</c:v>
                </c:pt>
                <c:pt idx="765">
                  <c:v>1000</c:v>
                </c:pt>
                <c:pt idx="766">
                  <c:v>1000</c:v>
                </c:pt>
                <c:pt idx="767">
                  <c:v>1112.7182464917382</c:v>
                </c:pt>
                <c:pt idx="768">
                  <c:v>1700</c:v>
                </c:pt>
                <c:pt idx="769">
                  <c:v>1700</c:v>
                </c:pt>
                <c:pt idx="770">
                  <c:v>1700</c:v>
                </c:pt>
                <c:pt idx="771">
                  <c:v>1700</c:v>
                </c:pt>
                <c:pt idx="772">
                  <c:v>1700</c:v>
                </c:pt>
                <c:pt idx="773">
                  <c:v>1700</c:v>
                </c:pt>
                <c:pt idx="774">
                  <c:v>2800</c:v>
                </c:pt>
                <c:pt idx="775">
                  <c:v>2800</c:v>
                </c:pt>
                <c:pt idx="776">
                  <c:v>2800</c:v>
                </c:pt>
                <c:pt idx="777">
                  <c:v>1000</c:v>
                </c:pt>
                <c:pt idx="778">
                  <c:v>1006.8238029216393</c:v>
                </c:pt>
                <c:pt idx="779">
                  <c:v>2800</c:v>
                </c:pt>
                <c:pt idx="780">
                  <c:v>1700</c:v>
                </c:pt>
                <c:pt idx="781">
                  <c:v>1700</c:v>
                </c:pt>
                <c:pt idx="782">
                  <c:v>1700</c:v>
                </c:pt>
                <c:pt idx="783">
                  <c:v>1700</c:v>
                </c:pt>
                <c:pt idx="784">
                  <c:v>1700</c:v>
                </c:pt>
                <c:pt idx="785">
                  <c:v>1700</c:v>
                </c:pt>
                <c:pt idx="786">
                  <c:v>2103.9389887781526</c:v>
                </c:pt>
                <c:pt idx="787">
                  <c:v>1000</c:v>
                </c:pt>
                <c:pt idx="788">
                  <c:v>1000</c:v>
                </c:pt>
                <c:pt idx="789">
                  <c:v>1000</c:v>
                </c:pt>
                <c:pt idx="790">
                  <c:v>1000</c:v>
                </c:pt>
                <c:pt idx="791">
                  <c:v>1000</c:v>
                </c:pt>
                <c:pt idx="792">
                  <c:v>1200</c:v>
                </c:pt>
                <c:pt idx="793">
                  <c:v>1200</c:v>
                </c:pt>
                <c:pt idx="794">
                  <c:v>1200</c:v>
                </c:pt>
                <c:pt idx="795">
                  <c:v>1200</c:v>
                </c:pt>
                <c:pt idx="796">
                  <c:v>1200</c:v>
                </c:pt>
                <c:pt idx="797">
                  <c:v>1000</c:v>
                </c:pt>
                <c:pt idx="798">
                  <c:v>2323.1031106048408</c:v>
                </c:pt>
                <c:pt idx="799">
                  <c:v>1890.2162940775472</c:v>
                </c:pt>
                <c:pt idx="800">
                  <c:v>750</c:v>
                </c:pt>
                <c:pt idx="801">
                  <c:v>750</c:v>
                </c:pt>
                <c:pt idx="802">
                  <c:v>750</c:v>
                </c:pt>
                <c:pt idx="803">
                  <c:v>1139.4465158984563</c:v>
                </c:pt>
                <c:pt idx="804">
                  <c:v>900</c:v>
                </c:pt>
                <c:pt idx="805">
                  <c:v>900</c:v>
                </c:pt>
                <c:pt idx="806">
                  <c:v>900</c:v>
                </c:pt>
                <c:pt idx="807">
                  <c:v>900</c:v>
                </c:pt>
                <c:pt idx="808">
                  <c:v>900</c:v>
                </c:pt>
                <c:pt idx="809">
                  <c:v>750</c:v>
                </c:pt>
                <c:pt idx="810">
                  <c:v>2800</c:v>
                </c:pt>
                <c:pt idx="811">
                  <c:v>2800</c:v>
                </c:pt>
                <c:pt idx="812">
                  <c:v>957.33384989312344</c:v>
                </c:pt>
                <c:pt idx="813">
                  <c:v>750</c:v>
                </c:pt>
                <c:pt idx="814">
                  <c:v>750</c:v>
                </c:pt>
                <c:pt idx="815">
                  <c:v>1604.0676172221947</c:v>
                </c:pt>
                <c:pt idx="816">
                  <c:v>900</c:v>
                </c:pt>
                <c:pt idx="817">
                  <c:v>900</c:v>
                </c:pt>
                <c:pt idx="818">
                  <c:v>900</c:v>
                </c:pt>
                <c:pt idx="819">
                  <c:v>900</c:v>
                </c:pt>
                <c:pt idx="820">
                  <c:v>900</c:v>
                </c:pt>
                <c:pt idx="821">
                  <c:v>750</c:v>
                </c:pt>
                <c:pt idx="822">
                  <c:v>1805.0722795380011</c:v>
                </c:pt>
                <c:pt idx="823">
                  <c:v>2260.8490003824168</c:v>
                </c:pt>
                <c:pt idx="824">
                  <c:v>750</c:v>
                </c:pt>
                <c:pt idx="825">
                  <c:v>750</c:v>
                </c:pt>
                <c:pt idx="826">
                  <c:v>750</c:v>
                </c:pt>
                <c:pt idx="827">
                  <c:v>750</c:v>
                </c:pt>
                <c:pt idx="828">
                  <c:v>900</c:v>
                </c:pt>
                <c:pt idx="829">
                  <c:v>900</c:v>
                </c:pt>
                <c:pt idx="830">
                  <c:v>900</c:v>
                </c:pt>
                <c:pt idx="831">
                  <c:v>900</c:v>
                </c:pt>
                <c:pt idx="832">
                  <c:v>900</c:v>
                </c:pt>
                <c:pt idx="833">
                  <c:v>750</c:v>
                </c:pt>
                <c:pt idx="834">
                  <c:v>2800</c:v>
                </c:pt>
                <c:pt idx="835">
                  <c:v>2800</c:v>
                </c:pt>
                <c:pt idx="836">
                  <c:v>1513.3224302871445</c:v>
                </c:pt>
                <c:pt idx="837">
                  <c:v>995.94755027311248</c:v>
                </c:pt>
                <c:pt idx="838">
                  <c:v>1052.3330526202278</c:v>
                </c:pt>
                <c:pt idx="839">
                  <c:v>1992.822971899986</c:v>
                </c:pt>
                <c:pt idx="840">
                  <c:v>900</c:v>
                </c:pt>
                <c:pt idx="841">
                  <c:v>900</c:v>
                </c:pt>
                <c:pt idx="842">
                  <c:v>900</c:v>
                </c:pt>
                <c:pt idx="843">
                  <c:v>900</c:v>
                </c:pt>
                <c:pt idx="844">
                  <c:v>900</c:v>
                </c:pt>
                <c:pt idx="845">
                  <c:v>750</c:v>
                </c:pt>
                <c:pt idx="846">
                  <c:v>2800</c:v>
                </c:pt>
                <c:pt idx="847">
                  <c:v>750</c:v>
                </c:pt>
                <c:pt idx="848">
                  <c:v>750</c:v>
                </c:pt>
                <c:pt idx="849">
                  <c:v>750</c:v>
                </c:pt>
                <c:pt idx="850">
                  <c:v>750</c:v>
                </c:pt>
                <c:pt idx="851">
                  <c:v>750</c:v>
                </c:pt>
                <c:pt idx="852">
                  <c:v>900</c:v>
                </c:pt>
                <c:pt idx="853">
                  <c:v>900</c:v>
                </c:pt>
                <c:pt idx="854">
                  <c:v>900</c:v>
                </c:pt>
                <c:pt idx="855">
                  <c:v>900</c:v>
                </c:pt>
                <c:pt idx="856">
                  <c:v>900</c:v>
                </c:pt>
                <c:pt idx="857">
                  <c:v>750</c:v>
                </c:pt>
                <c:pt idx="858">
                  <c:v>2800</c:v>
                </c:pt>
                <c:pt idx="859">
                  <c:v>2800</c:v>
                </c:pt>
                <c:pt idx="860">
                  <c:v>2800</c:v>
                </c:pt>
                <c:pt idx="861">
                  <c:v>2800</c:v>
                </c:pt>
                <c:pt idx="862">
                  <c:v>1869.4658966048414</c:v>
                </c:pt>
                <c:pt idx="863">
                  <c:v>1206.4148763920318</c:v>
                </c:pt>
                <c:pt idx="864">
                  <c:v>1200</c:v>
                </c:pt>
                <c:pt idx="865">
                  <c:v>1200</c:v>
                </c:pt>
                <c:pt idx="866">
                  <c:v>1200</c:v>
                </c:pt>
                <c:pt idx="867">
                  <c:v>1200</c:v>
                </c:pt>
                <c:pt idx="868">
                  <c:v>1200</c:v>
                </c:pt>
                <c:pt idx="869">
                  <c:v>1000</c:v>
                </c:pt>
                <c:pt idx="870">
                  <c:v>1508.27636062284</c:v>
                </c:pt>
                <c:pt idx="871">
                  <c:v>1730.486412312765</c:v>
                </c:pt>
                <c:pt idx="872">
                  <c:v>1000</c:v>
                </c:pt>
                <c:pt idx="873">
                  <c:v>1000</c:v>
                </c:pt>
                <c:pt idx="874">
                  <c:v>1000</c:v>
                </c:pt>
                <c:pt idx="875">
                  <c:v>1000</c:v>
                </c:pt>
                <c:pt idx="876">
                  <c:v>1200</c:v>
                </c:pt>
                <c:pt idx="877">
                  <c:v>1200</c:v>
                </c:pt>
                <c:pt idx="878">
                  <c:v>1200</c:v>
                </c:pt>
                <c:pt idx="879">
                  <c:v>1200</c:v>
                </c:pt>
                <c:pt idx="880">
                  <c:v>1200</c:v>
                </c:pt>
                <c:pt idx="881">
                  <c:v>1000</c:v>
                </c:pt>
                <c:pt idx="882">
                  <c:v>2800</c:v>
                </c:pt>
                <c:pt idx="883">
                  <c:v>2800</c:v>
                </c:pt>
                <c:pt idx="884">
                  <c:v>2800</c:v>
                </c:pt>
                <c:pt idx="885">
                  <c:v>2800</c:v>
                </c:pt>
                <c:pt idx="886">
                  <c:v>2800</c:v>
                </c:pt>
                <c:pt idx="887">
                  <c:v>2101.3060891919113</c:v>
                </c:pt>
                <c:pt idx="888">
                  <c:v>1700</c:v>
                </c:pt>
                <c:pt idx="889">
                  <c:v>1700</c:v>
                </c:pt>
                <c:pt idx="890">
                  <c:v>1700</c:v>
                </c:pt>
                <c:pt idx="891">
                  <c:v>1700</c:v>
                </c:pt>
                <c:pt idx="892">
                  <c:v>1700</c:v>
                </c:pt>
                <c:pt idx="893">
                  <c:v>1700</c:v>
                </c:pt>
                <c:pt idx="894">
                  <c:v>2800</c:v>
                </c:pt>
                <c:pt idx="895">
                  <c:v>2800</c:v>
                </c:pt>
                <c:pt idx="896">
                  <c:v>2800</c:v>
                </c:pt>
                <c:pt idx="897">
                  <c:v>2044.375683676707</c:v>
                </c:pt>
                <c:pt idx="898">
                  <c:v>1538.8275565660128</c:v>
                </c:pt>
                <c:pt idx="899">
                  <c:v>1326.0502212217446</c:v>
                </c:pt>
                <c:pt idx="900">
                  <c:v>1700</c:v>
                </c:pt>
                <c:pt idx="901">
                  <c:v>1700</c:v>
                </c:pt>
                <c:pt idx="902">
                  <c:v>1700</c:v>
                </c:pt>
                <c:pt idx="903">
                  <c:v>1700</c:v>
                </c:pt>
                <c:pt idx="904">
                  <c:v>1700</c:v>
                </c:pt>
                <c:pt idx="905">
                  <c:v>1700</c:v>
                </c:pt>
                <c:pt idx="906">
                  <c:v>2800</c:v>
                </c:pt>
                <c:pt idx="907">
                  <c:v>2800</c:v>
                </c:pt>
                <c:pt idx="908">
                  <c:v>1764.2695055229051</c:v>
                </c:pt>
                <c:pt idx="909">
                  <c:v>1000</c:v>
                </c:pt>
                <c:pt idx="910">
                  <c:v>1291.9221223850941</c:v>
                </c:pt>
                <c:pt idx="911">
                  <c:v>1000</c:v>
                </c:pt>
                <c:pt idx="912">
                  <c:v>1700</c:v>
                </c:pt>
                <c:pt idx="913">
                  <c:v>1700</c:v>
                </c:pt>
                <c:pt idx="914">
                  <c:v>1700</c:v>
                </c:pt>
                <c:pt idx="915">
                  <c:v>1700</c:v>
                </c:pt>
                <c:pt idx="916">
                  <c:v>1700</c:v>
                </c:pt>
                <c:pt idx="917">
                  <c:v>1700</c:v>
                </c:pt>
                <c:pt idx="918">
                  <c:v>2800</c:v>
                </c:pt>
                <c:pt idx="919">
                  <c:v>2800</c:v>
                </c:pt>
                <c:pt idx="920">
                  <c:v>2800</c:v>
                </c:pt>
                <c:pt idx="921">
                  <c:v>2800</c:v>
                </c:pt>
                <c:pt idx="922">
                  <c:v>2800</c:v>
                </c:pt>
                <c:pt idx="923">
                  <c:v>2385.933995880062</c:v>
                </c:pt>
                <c:pt idx="924">
                  <c:v>1700</c:v>
                </c:pt>
                <c:pt idx="925">
                  <c:v>1700</c:v>
                </c:pt>
                <c:pt idx="926">
                  <c:v>1700</c:v>
                </c:pt>
                <c:pt idx="927">
                  <c:v>1700</c:v>
                </c:pt>
                <c:pt idx="928">
                  <c:v>1700</c:v>
                </c:pt>
                <c:pt idx="929">
                  <c:v>1700</c:v>
                </c:pt>
                <c:pt idx="930">
                  <c:v>2800</c:v>
                </c:pt>
                <c:pt idx="931">
                  <c:v>2800</c:v>
                </c:pt>
                <c:pt idx="932">
                  <c:v>2800</c:v>
                </c:pt>
                <c:pt idx="933">
                  <c:v>1998.6333684463225</c:v>
                </c:pt>
                <c:pt idx="934">
                  <c:v>1985.5005113759969</c:v>
                </c:pt>
                <c:pt idx="935">
                  <c:v>1000</c:v>
                </c:pt>
                <c:pt idx="936">
                  <c:v>1700</c:v>
                </c:pt>
                <c:pt idx="937">
                  <c:v>1700</c:v>
                </c:pt>
                <c:pt idx="938">
                  <c:v>1700</c:v>
                </c:pt>
                <c:pt idx="939">
                  <c:v>1700</c:v>
                </c:pt>
                <c:pt idx="940">
                  <c:v>1700</c:v>
                </c:pt>
                <c:pt idx="941">
                  <c:v>1700</c:v>
                </c:pt>
                <c:pt idx="942">
                  <c:v>2800</c:v>
                </c:pt>
                <c:pt idx="943">
                  <c:v>2800</c:v>
                </c:pt>
                <c:pt idx="944">
                  <c:v>2408.8452168531253</c:v>
                </c:pt>
                <c:pt idx="945">
                  <c:v>1000</c:v>
                </c:pt>
                <c:pt idx="946">
                  <c:v>1000</c:v>
                </c:pt>
                <c:pt idx="947">
                  <c:v>1242.1837020653593</c:v>
                </c:pt>
                <c:pt idx="948">
                  <c:v>1700</c:v>
                </c:pt>
                <c:pt idx="949">
                  <c:v>1700</c:v>
                </c:pt>
                <c:pt idx="950">
                  <c:v>1700</c:v>
                </c:pt>
                <c:pt idx="951">
                  <c:v>1700</c:v>
                </c:pt>
                <c:pt idx="952">
                  <c:v>1700</c:v>
                </c:pt>
                <c:pt idx="953">
                  <c:v>1700</c:v>
                </c:pt>
                <c:pt idx="954">
                  <c:v>2800</c:v>
                </c:pt>
                <c:pt idx="955">
                  <c:v>2045.0215200294883</c:v>
                </c:pt>
                <c:pt idx="956">
                  <c:v>1000</c:v>
                </c:pt>
                <c:pt idx="957">
                  <c:v>1000</c:v>
                </c:pt>
                <c:pt idx="958">
                  <c:v>1000</c:v>
                </c:pt>
                <c:pt idx="959">
                  <c:v>1000</c:v>
                </c:pt>
                <c:pt idx="960">
                  <c:v>1200</c:v>
                </c:pt>
                <c:pt idx="961">
                  <c:v>1200</c:v>
                </c:pt>
                <c:pt idx="962">
                  <c:v>1200</c:v>
                </c:pt>
                <c:pt idx="963">
                  <c:v>1200</c:v>
                </c:pt>
                <c:pt idx="964">
                  <c:v>1200</c:v>
                </c:pt>
                <c:pt idx="965">
                  <c:v>1000</c:v>
                </c:pt>
                <c:pt idx="966">
                  <c:v>2800</c:v>
                </c:pt>
                <c:pt idx="967">
                  <c:v>2800</c:v>
                </c:pt>
                <c:pt idx="968">
                  <c:v>1000</c:v>
                </c:pt>
                <c:pt idx="969">
                  <c:v>1000</c:v>
                </c:pt>
                <c:pt idx="970">
                  <c:v>1000</c:v>
                </c:pt>
                <c:pt idx="971">
                  <c:v>1113.2940979316788</c:v>
                </c:pt>
                <c:pt idx="972">
                  <c:v>1700</c:v>
                </c:pt>
                <c:pt idx="973">
                  <c:v>1700</c:v>
                </c:pt>
                <c:pt idx="974">
                  <c:v>1700</c:v>
                </c:pt>
                <c:pt idx="975">
                  <c:v>1700</c:v>
                </c:pt>
                <c:pt idx="976">
                  <c:v>1700</c:v>
                </c:pt>
                <c:pt idx="977">
                  <c:v>1700</c:v>
                </c:pt>
                <c:pt idx="978">
                  <c:v>2800</c:v>
                </c:pt>
                <c:pt idx="979">
                  <c:v>2800</c:v>
                </c:pt>
                <c:pt idx="980">
                  <c:v>2800</c:v>
                </c:pt>
                <c:pt idx="981">
                  <c:v>1291.8583756923304</c:v>
                </c:pt>
                <c:pt idx="982">
                  <c:v>1307.7487286199066</c:v>
                </c:pt>
                <c:pt idx="983">
                  <c:v>1219.9865842576899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6A-4EE0-8163-97C03A7FF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606008"/>
        <c:axId val="614605352"/>
      </c:lineChart>
      <c:dateAx>
        <c:axId val="614606008"/>
        <c:scaling>
          <c:orientation val="minMax"/>
        </c:scaling>
        <c:delete val="0"/>
        <c:axPos val="b"/>
        <c:numFmt formatCode="ddmmm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05352"/>
        <c:crosses val="autoZero"/>
        <c:auto val="1"/>
        <c:lblOffset val="100"/>
        <c:baseTimeUnit val="months"/>
      </c:dateAx>
      <c:valAx>
        <c:axId val="61460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06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476249</xdr:colOff>
      <xdr:row>1</xdr:row>
      <xdr:rowOff>66674</xdr:rowOff>
    </xdr:from>
    <xdr:to>
      <xdr:col>24</xdr:col>
      <xdr:colOff>495301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57480-959D-4CBD-90E4-08C769A4F7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B29CA1-FBEF-470D-88B0-E1241E5E9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476248</xdr:colOff>
      <xdr:row>1</xdr:row>
      <xdr:rowOff>66674</xdr:rowOff>
    </xdr:from>
    <xdr:to>
      <xdr:col>25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3496A-56C6-426F-8426-043133895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9E6F9-8344-412C-A615-5E707963A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476248</xdr:colOff>
      <xdr:row>1</xdr:row>
      <xdr:rowOff>66674</xdr:rowOff>
    </xdr:from>
    <xdr:to>
      <xdr:col>25</xdr:col>
      <xdr:colOff>380999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17015-AEA9-46D9-9103-9A03171E5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14</xdr:row>
      <xdr:rowOff>109537</xdr:rowOff>
    </xdr:from>
    <xdr:to>
      <xdr:col>12</xdr:col>
      <xdr:colOff>9525</xdr:colOff>
      <xdr:row>28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2EBCA7-060A-4E80-B7B2-3FE161FE7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152398</xdr:colOff>
      <xdr:row>0</xdr:row>
      <xdr:rowOff>133349</xdr:rowOff>
    </xdr:from>
    <xdr:to>
      <xdr:col>33</xdr:col>
      <xdr:colOff>57149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BEB40-C143-4630-B002-E4826FFD3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323850</xdr:colOff>
      <xdr:row>14</xdr:row>
      <xdr:rowOff>128587</xdr:rowOff>
    </xdr:from>
    <xdr:to>
      <xdr:col>20</xdr:col>
      <xdr:colOff>19050</xdr:colOff>
      <xdr:row>29</xdr:row>
      <xdr:rowOff>14287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3917B6-BA87-496D-81AA-FE29A06F6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333375</xdr:colOff>
      <xdr:row>15</xdr:row>
      <xdr:rowOff>100012</xdr:rowOff>
    </xdr:from>
    <xdr:to>
      <xdr:col>12</xdr:col>
      <xdr:colOff>123825</xdr:colOff>
      <xdr:row>29</xdr:row>
      <xdr:rowOff>176212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BB6429-E6E9-495B-8F56-E5D4842D2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428625</xdr:colOff>
      <xdr:row>29</xdr:row>
      <xdr:rowOff>85725</xdr:rowOff>
    </xdr:from>
    <xdr:to>
      <xdr:col>20</xdr:col>
      <xdr:colOff>123825</xdr:colOff>
      <xdr:row>43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AA594E-1ACF-40C1-B96B-5041BC9EE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152398</xdr:colOff>
      <xdr:row>0</xdr:row>
      <xdr:rowOff>133349</xdr:rowOff>
    </xdr:from>
    <xdr:to>
      <xdr:col>33</xdr:col>
      <xdr:colOff>57149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39C3F-28CA-4003-ADA3-3A5188B2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323850</xdr:colOff>
      <xdr:row>14</xdr:row>
      <xdr:rowOff>128587</xdr:rowOff>
    </xdr:from>
    <xdr:to>
      <xdr:col>20</xdr:col>
      <xdr:colOff>19050</xdr:colOff>
      <xdr:row>29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7E766D-34F0-485A-BEC2-17D58C193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333375</xdr:colOff>
      <xdr:row>15</xdr:row>
      <xdr:rowOff>100012</xdr:rowOff>
    </xdr:from>
    <xdr:to>
      <xdr:col>12</xdr:col>
      <xdr:colOff>123825</xdr:colOff>
      <xdr:row>29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39A101-2CB9-4D92-A803-1ECF7B8FC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428625</xdr:colOff>
      <xdr:row>29</xdr:row>
      <xdr:rowOff>85725</xdr:rowOff>
    </xdr:from>
    <xdr:to>
      <xdr:col>20</xdr:col>
      <xdr:colOff>123825</xdr:colOff>
      <xdr:row>43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197280-974D-4C38-944A-C370EB92F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200024</xdr:colOff>
      <xdr:row>4</xdr:row>
      <xdr:rowOff>133355</xdr:rowOff>
    </xdr:from>
    <xdr:to>
      <xdr:col>25</xdr:col>
      <xdr:colOff>400049</xdr:colOff>
      <xdr:row>31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95655-8C3D-4637-B863-B83FAD030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0</xdr:row>
      <xdr:rowOff>42862</xdr:rowOff>
    </xdr:from>
    <xdr:to>
      <xdr:col>12</xdr:col>
      <xdr:colOff>180975</xdr:colOff>
      <xdr:row>14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CA8803-D4BE-43B0-ADE0-6896A86E5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238125</xdr:colOff>
      <xdr:row>0</xdr:row>
      <xdr:rowOff>33337</xdr:rowOff>
    </xdr:from>
    <xdr:to>
      <xdr:col>21</xdr:col>
      <xdr:colOff>542925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B0D41-02F1-4BB8-AF7D-2C0732C7D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9525</xdr:colOff>
      <xdr:row>0</xdr:row>
      <xdr:rowOff>9525</xdr:rowOff>
    </xdr:from>
    <xdr:to>
      <xdr:col>23</xdr:col>
      <xdr:colOff>314325</xdr:colOff>
      <xdr:row>14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7B93D-1451-4155-9590-0684F7470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204787</xdr:colOff>
      <xdr:row>15</xdr:row>
      <xdr:rowOff>61912</xdr:rowOff>
    </xdr:from>
    <xdr:to>
      <xdr:col>22</xdr:col>
      <xdr:colOff>509587</xdr:colOff>
      <xdr:row>29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81D50B-911A-4539-873B-31A90ED8A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609599</xdr:colOff>
      <xdr:row>2</xdr:row>
      <xdr:rowOff>0</xdr:rowOff>
    </xdr:from>
    <xdr:to>
      <xdr:col>24</xdr:col>
      <xdr:colOff>314324</xdr:colOff>
      <xdr:row>21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886D2E-EC0B-4CE7-8A31-BB1635F3C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22</xdr:col>
      <xdr:colOff>304800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1B1DF5-49CD-486C-9D8F-4DCC14D40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66674</xdr:colOff>
      <xdr:row>1</xdr:row>
      <xdr:rowOff>66674</xdr:rowOff>
    </xdr:from>
    <xdr:to>
      <xdr:col>24</xdr:col>
      <xdr:colOff>285749</xdr:colOff>
      <xdr:row>25</xdr:row>
      <xdr:rowOff>15239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E7E4B4-63D0-4536-9AB9-008F9EA3E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95251</xdr:colOff>
      <xdr:row>0</xdr:row>
      <xdr:rowOff>123825</xdr:rowOff>
    </xdr:from>
    <xdr:to>
      <xdr:col>26</xdr:col>
      <xdr:colOff>308931</xdr:colOff>
      <xdr:row>63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A3EB0-C80B-4405-91BF-02F99B314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77551" y="123825"/>
          <a:ext cx="6919280" cy="4657725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0</xdr:row>
      <xdr:rowOff>152400</xdr:rowOff>
    </xdr:from>
    <xdr:to>
      <xdr:col>13</xdr:col>
      <xdr:colOff>276225</xdr:colOff>
      <xdr:row>13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00098-931B-4433-9DE3-D9022B112197}"/>
            </a:ext>
          </a:extLst>
        </xdr:cNvPr>
        <xdr:cNvSpPr txBox="1"/>
      </xdr:nvSpPr>
      <xdr:spPr>
        <a:xfrm>
          <a:off x="8162925" y="152400"/>
          <a:ext cx="1790700" cy="2324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What hydrology data can I</a:t>
          </a:r>
          <a:r>
            <a:rPr lang="en-US" sz="1100" baseline="0"/>
            <a:t> use that best matches the water year type classification for my August 2019-2020 data?</a:t>
          </a:r>
        </a:p>
        <a:p>
          <a:endParaRPr lang="en-US" sz="1100" baseline="0"/>
        </a:p>
        <a:p>
          <a:r>
            <a:rPr lang="en-US" sz="1100" baseline="0"/>
            <a:t>1930 has the best match</a:t>
          </a:r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15</xdr:row>
      <xdr:rowOff>80962</xdr:rowOff>
    </xdr:from>
    <xdr:to>
      <xdr:col>13</xdr:col>
      <xdr:colOff>247650</xdr:colOff>
      <xdr:row>29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1FDB28-E267-4C61-AC12-25D1820C6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161924</xdr:colOff>
      <xdr:row>0</xdr:row>
      <xdr:rowOff>123825</xdr:rowOff>
    </xdr:from>
    <xdr:to>
      <xdr:col>24</xdr:col>
      <xdr:colOff>495299</xdr:colOff>
      <xdr:row>29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3070E1-E9CD-4E82-844D-353814A182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628650</xdr:colOff>
      <xdr:row>15</xdr:row>
      <xdr:rowOff>71437</xdr:rowOff>
    </xdr:from>
    <xdr:to>
      <xdr:col>13</xdr:col>
      <xdr:colOff>419100</xdr:colOff>
      <xdr:row>29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0F1E1-D6A8-4AEA-B2B3-0DCC020B2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57150</xdr:colOff>
      <xdr:row>1</xdr:row>
      <xdr:rowOff>47625</xdr:rowOff>
    </xdr:from>
    <xdr:to>
      <xdr:col>28</xdr:col>
      <xdr:colOff>444500</xdr:colOff>
      <xdr:row>29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1079102-80DC-4B45-AE16-6445CAA4B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314325</xdr:colOff>
      <xdr:row>1</xdr:row>
      <xdr:rowOff>138111</xdr:rowOff>
    </xdr:from>
    <xdr:to>
      <xdr:col>22</xdr:col>
      <xdr:colOff>428625</xdr:colOff>
      <xdr:row>12</xdr:row>
      <xdr:rowOff>47624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CF76C66-677E-4EB1-B480-4DF726106488}"/>
            </a:ext>
          </a:extLst>
        </xdr:cNvPr>
        <xdr:cNvSpPr txBox="1"/>
      </xdr:nvSpPr>
      <xdr:spPr>
        <a:xfrm>
          <a:off x="13001625" y="328611"/>
          <a:ext cx="3162300" cy="20050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"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If total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inflow to Shasta in any 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given year is less than 3.2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maf, it is Shasta critical year (value of 4). Also, if the total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inflow in any two consecutive years is such that the total inflow of each year is less than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4.0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maf and the total consecutive two year deficiency is higher than 0.8 maf below the two</a:t>
          </a:r>
        </a:p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! year total of 8.0 mark, the second year becomes </a:t>
          </a:r>
          <a:r>
            <a:rPr lang="en-US" sz="1100" u="sng">
              <a:solidFill>
                <a:schemeClr val="dk1"/>
              </a:solidFill>
              <a:latin typeface="+mn-lt"/>
              <a:ea typeface="+mn-ea"/>
              <a:cs typeface="+mn-cs"/>
            </a:rPr>
            <a:t>Shasta critical year. "</a:t>
          </a:r>
        </a:p>
        <a:p>
          <a:endParaRPr lang="en-US" sz="1100" u="sng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A10141-6AAD-4442-BF7D-1A2779F017E9}" name="Table2" displayName="Table2" ref="A1:K398" totalsRowShown="0">
  <autoFilter ref="A1:K398" xr:uid="{6F190A82-6F9E-4DE1-8BF0-DFBDDC1F1EDC}"/>
  <tableColumns count="11">
    <tableColumn id="1" xr3:uid="{EF11F76C-1A60-492C-BB61-875B49DE5AF9}" name="STATION_ID" dataDxfId="5"/>
    <tableColumn id="2" xr3:uid="{4DA8722F-0594-47D1-A810-0C4DA0031242}" name="DURATION"/>
    <tableColumn id="3" xr3:uid="{8CCADEDD-F204-4A9B-B038-4927D26B6C46}" name="SENSOR_NUMBER"/>
    <tableColumn id="4" xr3:uid="{61F5B7FA-E982-449F-AADC-5D041DCAA5BC}" name="SENSOR_TYPE"/>
    <tableColumn id="5" xr3:uid="{801274FB-4641-44D4-ADE0-88E88D817338}" name="DATE TIME"/>
    <tableColumn id="6" xr3:uid="{55E832C2-D10A-4210-833F-FE1F031F33D8}" name="OBS DATE"/>
    <tableColumn id="7" xr3:uid="{2F3BFF95-BD66-437A-9E52-D8CF5531C0C5}" name="Date" dataDxfId="4"/>
    <tableColumn id="8" xr3:uid="{D5EF25C3-41AA-4F60-BFA3-72E5408465A1}" name="Month" dataDxfId="3">
      <calculatedColumnFormula>MONTH(G2)</calculatedColumnFormula>
    </tableColumn>
    <tableColumn id="9" xr3:uid="{C0324FC7-F9F2-4A59-9B09-E05221E00AD6}" name="VALUE"/>
    <tableColumn id="10" xr3:uid="{CD769F4D-7A89-49F4-A6E7-F8D86BDFC2C0}" name="DATA_FLAG"/>
    <tableColumn id="11" xr3:uid="{98954849-1A81-457C-A650-2805B166E66D}" name="UNI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E5FECE-4B84-43CC-B97F-FC1EFAC7C4DA}" name="Table1" displayName="Table1" ref="A1:J367" totalsRowShown="0">
  <autoFilter ref="A1:J367" xr:uid="{9AEB747F-D89A-4AF6-8FE1-8936B8FAF0E5}"/>
  <tableColumns count="10">
    <tableColumn id="1" xr3:uid="{6E6DEA0B-83B6-47FE-8A03-A36B2334A681}" name="STATION_ID" dataDxfId="2"/>
    <tableColumn id="2" xr3:uid="{B3289842-CE0F-404F-ABE3-CB1D893A3256}" name="DURATION"/>
    <tableColumn id="3" xr3:uid="{8F0AE59F-DE9A-455F-947A-D3128E3D40F1}" name="SENSOR_NUMBER"/>
    <tableColumn id="4" xr3:uid="{5B5DE3D8-D115-447D-B041-C4C3881EF063}" name="SENSOR_TYPE"/>
    <tableColumn id="5" xr3:uid="{00B77A71-52D5-4865-9EC0-9FB145BEB1E0}" name="DATE TIME"/>
    <tableColumn id="6" xr3:uid="{4A1EFAFC-0583-43EE-9F92-70D59FE13858}" name="OBS DATE"/>
    <tableColumn id="7" xr3:uid="{3D3086F7-211C-41CA-9B45-AA2451872330}" name="DATE" dataDxfId="1"/>
    <tableColumn id="8" xr3:uid="{B94F289C-1155-4744-A236-8CC3E14FA558}" name="VALUE"/>
    <tableColumn id="9" xr3:uid="{60EBD1C8-5D1D-4B5B-9C65-6CC8EDC25DD6}" name="DATA_FLAG" dataDxfId="0"/>
    <tableColumn id="10" xr3:uid="{A1DAA8A2-C4C5-4587-A819-7A6E6B42C747}" name="UNI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cdec.water.ca.gov/dynamicapp/req/CSVDataServlet?Stations=ORO&amp;SensorNums=76&amp;dur_code=D&amp;Start=2019-08-01&amp;End=2020-09-01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cdec.water.ca.gov/dynamicapp/req/CSVDataServlet?Stations=ORO&amp;SensorNums=94&amp;dur_code=D&amp;Start=2019-08-01&amp;End=2020-09-01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cdec.water.ca.gov/dynamicapp/req/CSVDataServlet?Stations=ORO&amp;SensorNums=94&amp;dur_code=D&amp;Start=2019-08-01&amp;End=2020-09-01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cdec.water.ca.gov/dynamicapp/req/CSVDataServlet?Stations=ORO&amp;SensorNums=15&amp;dur_code=D&amp;Start=2019-07-31&amp;End=2019-08-01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cdec.water.ca.gov/reportapp/javareports?name=WSIHIST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E1AFD-C036-4471-88D5-3EF4622DDE63}">
  <dimension ref="A1:G775"/>
  <sheetViews>
    <sheetView workbookViewId="0"/>
  </sheetViews>
  <sheetFormatPr defaultRowHeight="15"/>
  <cols>
    <col min="1" max="1" width="10.7109375" bestFit="1" customWidth="1"/>
    <col min="2" max="2" width="10.7109375" customWidth="1"/>
    <col min="3" max="3" width="15.42578125" bestFit="1" customWidth="1"/>
    <col min="4" max="4" width="9.7109375" bestFit="1" customWidth="1"/>
    <col min="5" max="5" width="15" bestFit="1" customWidth="1"/>
    <col min="6" max="6" width="17.7109375" bestFit="1" customWidth="1"/>
    <col min="7" max="7" width="9.7109375" bestFit="1" customWidth="1"/>
  </cols>
  <sheetData>
    <row r="1" spans="1:7">
      <c r="A1" s="4" t="s">
        <v>29</v>
      </c>
      <c r="B1" s="4"/>
      <c r="C1" t="s">
        <v>8</v>
      </c>
      <c r="D1" t="s">
        <v>8</v>
      </c>
      <c r="E1" t="s">
        <v>8</v>
      </c>
      <c r="F1" s="8" t="s">
        <v>8</v>
      </c>
      <c r="G1" t="s">
        <v>8</v>
      </c>
    </row>
    <row r="2" spans="1:7">
      <c r="A2" s="4" t="s">
        <v>30</v>
      </c>
      <c r="B2" s="4"/>
      <c r="C2" t="s">
        <v>477</v>
      </c>
      <c r="D2" t="s">
        <v>0</v>
      </c>
      <c r="E2" t="s">
        <v>435</v>
      </c>
      <c r="F2" s="8" t="s">
        <v>448</v>
      </c>
      <c r="G2" t="s">
        <v>1297</v>
      </c>
    </row>
    <row r="3" spans="1:7">
      <c r="A3" s="4" t="s">
        <v>31</v>
      </c>
      <c r="B3" s="4"/>
      <c r="C3" t="s">
        <v>478</v>
      </c>
      <c r="D3" t="s">
        <v>1</v>
      </c>
      <c r="E3" t="s">
        <v>436</v>
      </c>
      <c r="F3" s="8" t="s">
        <v>450</v>
      </c>
      <c r="G3" t="s">
        <v>1</v>
      </c>
    </row>
    <row r="4" spans="1:7">
      <c r="A4" s="5" t="s">
        <v>32</v>
      </c>
      <c r="B4" s="5"/>
    </row>
    <row r="5" spans="1:7">
      <c r="A5" s="4" t="s">
        <v>33</v>
      </c>
      <c r="B5" s="4"/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7">
      <c r="A6" s="4" t="s">
        <v>34</v>
      </c>
      <c r="B6" s="4"/>
      <c r="C6" t="s">
        <v>9</v>
      </c>
      <c r="D6" t="s">
        <v>9</v>
      </c>
      <c r="E6" t="s">
        <v>9</v>
      </c>
      <c r="F6" t="s">
        <v>9</v>
      </c>
      <c r="G6" t="s">
        <v>9</v>
      </c>
    </row>
    <row r="7" spans="1:7">
      <c r="A7" s="4" t="s">
        <v>35</v>
      </c>
      <c r="B7" s="4"/>
      <c r="C7" s="1">
        <v>43312</v>
      </c>
      <c r="D7" s="1">
        <v>43312</v>
      </c>
      <c r="E7" s="1">
        <v>43312</v>
      </c>
      <c r="F7" s="1">
        <v>43312</v>
      </c>
      <c r="G7" s="1">
        <v>43312</v>
      </c>
    </row>
    <row r="8" spans="1:7">
      <c r="A8" s="4" t="s">
        <v>36</v>
      </c>
      <c r="B8" s="4"/>
      <c r="C8">
        <v>2400</v>
      </c>
      <c r="D8">
        <v>2400</v>
      </c>
      <c r="E8">
        <v>2400</v>
      </c>
      <c r="F8">
        <v>2400</v>
      </c>
      <c r="G8">
        <v>2400</v>
      </c>
    </row>
    <row r="9" spans="1:7">
      <c r="A9" s="4" t="s">
        <v>37</v>
      </c>
      <c r="B9" s="4"/>
      <c r="C9" s="1">
        <v>43677</v>
      </c>
      <c r="D9" s="1">
        <v>43677</v>
      </c>
      <c r="E9" s="1">
        <v>43677</v>
      </c>
      <c r="F9" s="1">
        <v>43677</v>
      </c>
      <c r="G9" s="1">
        <v>43677</v>
      </c>
    </row>
    <row r="10" spans="1:7">
      <c r="A10" s="4" t="s">
        <v>38</v>
      </c>
      <c r="B10" s="4"/>
      <c r="C10">
        <v>2400</v>
      </c>
      <c r="D10">
        <v>2400</v>
      </c>
      <c r="E10">
        <v>2400</v>
      </c>
      <c r="F10">
        <v>2400</v>
      </c>
      <c r="G10">
        <v>2400</v>
      </c>
    </row>
    <row r="11" spans="1:7">
      <c r="A11" s="4" t="s">
        <v>39</v>
      </c>
      <c r="C11" t="s">
        <v>10</v>
      </c>
      <c r="D11" t="s">
        <v>3</v>
      </c>
      <c r="E11" t="s">
        <v>3</v>
      </c>
      <c r="F11" t="s">
        <v>3</v>
      </c>
      <c r="G11" t="s">
        <v>3</v>
      </c>
    </row>
    <row r="12" spans="1:7">
      <c r="A12" s="4" t="s">
        <v>40</v>
      </c>
      <c r="B12" s="4" t="s">
        <v>441</v>
      </c>
      <c r="C12" t="s">
        <v>2</v>
      </c>
      <c r="D12" t="s">
        <v>6</v>
      </c>
      <c r="E12" t="s">
        <v>2</v>
      </c>
      <c r="F12" t="s">
        <v>2</v>
      </c>
      <c r="G12" t="s">
        <v>6</v>
      </c>
    </row>
    <row r="13" spans="1:7">
      <c r="A13" s="1">
        <v>43312</v>
      </c>
      <c r="B13" s="6">
        <f>MONTH(A13)</f>
        <v>7</v>
      </c>
      <c r="C13">
        <f>ThermalitoOutflow2!$H2</f>
        <v>4500</v>
      </c>
      <c r="D13">
        <f>OROstrage!$I2</f>
        <v>1943.932</v>
      </c>
      <c r="E13">
        <f>OROLEVEL5extended!$I2</f>
        <v>3538</v>
      </c>
      <c r="F13">
        <f>INDEX(DEM_D6_PWR!$I$3:$I$14, MATCH($B13,DEM_D6_PWR!$H$3:$H$14,0), 1)</f>
        <v>3.4600000381469727</v>
      </c>
      <c r="G13">
        <f>SHAstorage!$I2</f>
        <v>3146.9450000000002</v>
      </c>
    </row>
    <row r="14" spans="1:7">
      <c r="A14" s="1">
        <v>43313</v>
      </c>
      <c r="B14" s="6">
        <f t="shared" ref="B14:B77" si="0">MONTH(A14)</f>
        <v>8</v>
      </c>
      <c r="C14">
        <f>ThermalitoOutflow2!$H3</f>
        <v>4500</v>
      </c>
      <c r="D14">
        <f>OROstrage!$I3</f>
        <v>1935.35</v>
      </c>
      <c r="E14">
        <f>OROLEVEL5extended!$I3</f>
        <v>3538</v>
      </c>
      <c r="F14">
        <f>INDEX(DEM_D6_PWR!$I$3:$I$14, MATCH($B14,DEM_D6_PWR!$H$3:$H$14,0), 1)</f>
        <v>2.7599999904632568</v>
      </c>
      <c r="G14">
        <f>SHAstorage!$I3</f>
        <v>3127.33</v>
      </c>
    </row>
    <row r="15" spans="1:7">
      <c r="A15" s="1">
        <v>43314</v>
      </c>
      <c r="B15" s="6">
        <f t="shared" si="0"/>
        <v>8</v>
      </c>
      <c r="C15">
        <f>ThermalitoOutflow2!$H4</f>
        <v>4484</v>
      </c>
      <c r="D15">
        <f>OROstrage!$I4</f>
        <v>1925.664</v>
      </c>
      <c r="E15">
        <f>OROLEVEL5extended!$I4</f>
        <v>3538</v>
      </c>
      <c r="F15">
        <f>INDEX(DEM_D6_PWR!$I$3:$I$14, MATCH($B15,DEM_D6_PWR!$H$3:$H$14,0), 1)</f>
        <v>2.7599999904632568</v>
      </c>
      <c r="G15">
        <f>SHAstorage!$I4</f>
        <v>3107.5659999999998</v>
      </c>
    </row>
    <row r="16" spans="1:7">
      <c r="A16" s="1">
        <v>43315</v>
      </c>
      <c r="B16" s="6">
        <f t="shared" si="0"/>
        <v>8</v>
      </c>
      <c r="C16">
        <f>ThermalitoOutflow2!$H5</f>
        <v>5250</v>
      </c>
      <c r="D16">
        <f>OROstrage!$I5</f>
        <v>1915.604</v>
      </c>
      <c r="E16">
        <f>OROLEVEL5extended!$I5</f>
        <v>3538</v>
      </c>
      <c r="F16">
        <f>INDEX(DEM_D6_PWR!$I$3:$I$14, MATCH($B16,DEM_D6_PWR!$H$3:$H$14,0), 1)</f>
        <v>2.7599999904632568</v>
      </c>
      <c r="G16">
        <f>SHAstorage!$I5</f>
        <v>3087.6559999999999</v>
      </c>
    </row>
    <row r="17" spans="1:7">
      <c r="A17" s="1">
        <v>43316</v>
      </c>
      <c r="B17" s="6">
        <f t="shared" si="0"/>
        <v>8</v>
      </c>
      <c r="C17">
        <f>ThermalitoOutflow2!$H6</f>
        <v>6000</v>
      </c>
      <c r="D17">
        <f>OROstrage!$I6</f>
        <v>1903.7449999999999</v>
      </c>
      <c r="E17">
        <f>OROLEVEL5extended!$I6</f>
        <v>3538</v>
      </c>
      <c r="F17">
        <f>INDEX(DEM_D6_PWR!$I$3:$I$14, MATCH($B17,DEM_D6_PWR!$H$3:$H$14,0), 1)</f>
        <v>2.7599999904632568</v>
      </c>
      <c r="G17">
        <f>SHAstorage!$I6</f>
        <v>3068.52</v>
      </c>
    </row>
    <row r="18" spans="1:7">
      <c r="A18" s="1">
        <v>43317</v>
      </c>
      <c r="B18" s="6">
        <f t="shared" si="0"/>
        <v>8</v>
      </c>
      <c r="C18">
        <f>ThermalitoOutflow2!$H7</f>
        <v>6000</v>
      </c>
      <c r="D18">
        <f>OROstrage!$I7</f>
        <v>1892.55</v>
      </c>
      <c r="E18">
        <f>OROLEVEL5extended!$I7</f>
        <v>3538</v>
      </c>
      <c r="F18">
        <f>INDEX(DEM_D6_PWR!$I$3:$I$14, MATCH($B18,DEM_D6_PWR!$H$3:$H$14,0), 1)</f>
        <v>2.7599999904632568</v>
      </c>
      <c r="G18">
        <f>SHAstorage!$I7</f>
        <v>3050.607</v>
      </c>
    </row>
    <row r="19" spans="1:7">
      <c r="A19" s="1">
        <v>43318</v>
      </c>
      <c r="B19" s="6">
        <f t="shared" si="0"/>
        <v>8</v>
      </c>
      <c r="C19">
        <f>ThermalitoOutflow2!$H8</f>
        <v>6000</v>
      </c>
      <c r="D19">
        <f>OROstrage!$I8</f>
        <v>1881.806</v>
      </c>
      <c r="E19">
        <f>OROLEVEL5extended!$I8</f>
        <v>3538</v>
      </c>
      <c r="F19">
        <f>INDEX(DEM_D6_PWR!$I$3:$I$14, MATCH($B19,DEM_D6_PWR!$H$3:$H$14,0), 1)</f>
        <v>2.7599999904632568</v>
      </c>
      <c r="G19">
        <f>SHAstorage!$I8</f>
        <v>3032.3229999999999</v>
      </c>
    </row>
    <row r="20" spans="1:7">
      <c r="A20" s="1">
        <v>43319</v>
      </c>
      <c r="B20" s="6">
        <f t="shared" si="0"/>
        <v>8</v>
      </c>
      <c r="C20">
        <f>ThermalitoOutflow2!$H9</f>
        <v>6000</v>
      </c>
      <c r="D20">
        <f>OROstrage!$I9</f>
        <v>1866.1759999999999</v>
      </c>
      <c r="E20">
        <f>OROLEVEL5extended!$I9</f>
        <v>3538</v>
      </c>
      <c r="F20">
        <f>INDEX(DEM_D6_PWR!$I$3:$I$14, MATCH($B20,DEM_D6_PWR!$H$3:$H$14,0), 1)</f>
        <v>2.7599999904632568</v>
      </c>
      <c r="G20">
        <f>SHAstorage!$I9</f>
        <v>3013.8910000000001</v>
      </c>
    </row>
    <row r="21" spans="1:7">
      <c r="A21" s="1">
        <v>43320</v>
      </c>
      <c r="B21" s="6">
        <f t="shared" si="0"/>
        <v>8</v>
      </c>
      <c r="C21">
        <f>ThermalitoOutflow2!$H10</f>
        <v>6000</v>
      </c>
      <c r="D21">
        <f>OROstrage!$I10</f>
        <v>1851.837</v>
      </c>
      <c r="E21">
        <f>OROLEVEL5extended!$I10</f>
        <v>3538</v>
      </c>
      <c r="F21">
        <f>INDEX(DEM_D6_PWR!$I$3:$I$14, MATCH($B21,DEM_D6_PWR!$H$3:$H$14,0), 1)</f>
        <v>2.7599999904632568</v>
      </c>
      <c r="G21">
        <f>SHAstorage!$I10</f>
        <v>3000.7350000000001</v>
      </c>
    </row>
    <row r="22" spans="1:7">
      <c r="A22" s="1">
        <v>43321</v>
      </c>
      <c r="B22" s="6">
        <f t="shared" si="0"/>
        <v>8</v>
      </c>
      <c r="C22">
        <f>ThermalitoOutflow2!$H11</f>
        <v>6000</v>
      </c>
      <c r="D22">
        <f>OROstrage!$I11</f>
        <v>1837.279</v>
      </c>
      <c r="E22">
        <f>OROLEVEL5extended!$I11</f>
        <v>3538</v>
      </c>
      <c r="F22">
        <f>INDEX(DEM_D6_PWR!$I$3:$I$14, MATCH($B22,DEM_D6_PWR!$H$3:$H$14,0), 1)</f>
        <v>2.7599999904632568</v>
      </c>
      <c r="G22">
        <f>SHAstorage!$I11</f>
        <v>2987.6190000000001</v>
      </c>
    </row>
    <row r="23" spans="1:7">
      <c r="A23" s="1">
        <v>43322</v>
      </c>
      <c r="B23" s="6">
        <f t="shared" si="0"/>
        <v>8</v>
      </c>
      <c r="C23">
        <f>ThermalitoOutflow2!$H12</f>
        <v>6000</v>
      </c>
      <c r="D23">
        <f>OROstrage!$I12</f>
        <v>1823.595</v>
      </c>
      <c r="E23">
        <f>OROLEVEL5extended!$I12</f>
        <v>3538</v>
      </c>
      <c r="F23">
        <f>INDEX(DEM_D6_PWR!$I$3:$I$14, MATCH($B23,DEM_D6_PWR!$H$3:$H$14,0), 1)</f>
        <v>2.7599999904632568</v>
      </c>
      <c r="G23">
        <f>SHAstorage!$I12</f>
        <v>2972.973</v>
      </c>
    </row>
    <row r="24" spans="1:7">
      <c r="A24" s="1">
        <v>43323</v>
      </c>
      <c r="B24" s="6">
        <f t="shared" si="0"/>
        <v>8</v>
      </c>
      <c r="C24">
        <f>ThermalitoOutflow2!$H13</f>
        <v>6000</v>
      </c>
      <c r="D24">
        <f>OROstrage!$I13</f>
        <v>1809.394</v>
      </c>
      <c r="E24">
        <f>OROLEVEL5extended!$I13</f>
        <v>3538</v>
      </c>
      <c r="F24">
        <f>INDEX(DEM_D6_PWR!$I$3:$I$14, MATCH($B24,DEM_D6_PWR!$H$3:$H$14,0), 1)</f>
        <v>2.7599999904632568</v>
      </c>
      <c r="G24">
        <f>SHAstorage!$I13</f>
        <v>2957.692</v>
      </c>
    </row>
    <row r="25" spans="1:7">
      <c r="A25" s="1">
        <v>43324</v>
      </c>
      <c r="B25" s="6">
        <f t="shared" si="0"/>
        <v>8</v>
      </c>
      <c r="C25">
        <f>ThermalitoOutflow2!$H14</f>
        <v>6000</v>
      </c>
      <c r="D25">
        <f>OROstrage!$I14</f>
        <v>1797.7190000000001</v>
      </c>
      <c r="E25">
        <f>OROLEVEL5extended!$I14</f>
        <v>3538</v>
      </c>
      <c r="F25">
        <f>INDEX(DEM_D6_PWR!$I$3:$I$14, MATCH($B25,DEM_D6_PWR!$H$3:$H$14,0), 1)</f>
        <v>2.7599999904632568</v>
      </c>
      <c r="G25">
        <f>SHAstorage!$I14</f>
        <v>2940.462</v>
      </c>
    </row>
    <row r="26" spans="1:7">
      <c r="A26" s="1">
        <v>43325</v>
      </c>
      <c r="B26" s="6">
        <f t="shared" si="0"/>
        <v>8</v>
      </c>
      <c r="C26">
        <f>ThermalitoOutflow2!$H15</f>
        <v>6000</v>
      </c>
      <c r="D26">
        <f>OROstrage!$I15</f>
        <v>1786.78</v>
      </c>
      <c r="E26">
        <f>OROLEVEL5extended!$I15</f>
        <v>3538</v>
      </c>
      <c r="F26">
        <f>INDEX(DEM_D6_PWR!$I$3:$I$14, MATCH($B26,DEM_D6_PWR!$H$3:$H$14,0), 1)</f>
        <v>2.7599999904632568</v>
      </c>
      <c r="G26">
        <f>SHAstorage!$I15</f>
        <v>2926.2049999999999</v>
      </c>
    </row>
    <row r="27" spans="1:7">
      <c r="A27" s="1">
        <v>43326</v>
      </c>
      <c r="B27" s="6">
        <f t="shared" si="0"/>
        <v>8</v>
      </c>
      <c r="C27">
        <f>ThermalitoOutflow2!$H16</f>
        <v>6000</v>
      </c>
      <c r="D27">
        <f>OROstrage!$I16</f>
        <v>1776.472</v>
      </c>
      <c r="E27">
        <f>OROLEVEL5extended!$I16</f>
        <v>3538</v>
      </c>
      <c r="F27">
        <f>INDEX(DEM_D6_PWR!$I$3:$I$14, MATCH($B27,DEM_D6_PWR!$H$3:$H$14,0), 1)</f>
        <v>2.7599999904632568</v>
      </c>
      <c r="G27">
        <f>SHAstorage!$I16</f>
        <v>2910.875</v>
      </c>
    </row>
    <row r="28" spans="1:7">
      <c r="A28" s="1">
        <v>43327</v>
      </c>
      <c r="B28" s="6">
        <f t="shared" si="0"/>
        <v>8</v>
      </c>
      <c r="C28">
        <f>ThermalitoOutflow2!$H17</f>
        <v>6000</v>
      </c>
      <c r="D28">
        <f>OROstrage!$I17</f>
        <v>1765.7070000000001</v>
      </c>
      <c r="E28">
        <f>OROLEVEL5extended!$I17</f>
        <v>3538</v>
      </c>
      <c r="F28">
        <f>INDEX(DEM_D6_PWR!$I$3:$I$14, MATCH($B28,DEM_D6_PWR!$H$3:$H$14,0), 1)</f>
        <v>2.7599999904632568</v>
      </c>
      <c r="G28">
        <f>SHAstorage!$I17</f>
        <v>2897.1480000000001</v>
      </c>
    </row>
    <row r="29" spans="1:7">
      <c r="A29" s="1">
        <v>43328</v>
      </c>
      <c r="B29" s="6">
        <f t="shared" si="0"/>
        <v>8</v>
      </c>
      <c r="C29">
        <f>ThermalitoOutflow2!$H18</f>
        <v>6000</v>
      </c>
      <c r="D29">
        <f>OROstrage!$I18</f>
        <v>1755.0889999999999</v>
      </c>
      <c r="E29">
        <f>OROLEVEL5extended!$I18</f>
        <v>3538</v>
      </c>
      <c r="F29">
        <f>INDEX(DEM_D6_PWR!$I$3:$I$14, MATCH($B29,DEM_D6_PWR!$H$3:$H$14,0), 1)</f>
        <v>2.7599999904632568</v>
      </c>
      <c r="G29">
        <f>SHAstorage!$I18</f>
        <v>2884.3580000000002</v>
      </c>
    </row>
    <row r="30" spans="1:7">
      <c r="A30" s="1">
        <v>43329</v>
      </c>
      <c r="B30" s="6">
        <f t="shared" si="0"/>
        <v>8</v>
      </c>
      <c r="C30">
        <f>ThermalitoOutflow2!$H19</f>
        <v>6000</v>
      </c>
      <c r="D30">
        <f>OROstrage!$I19</f>
        <v>1744.325</v>
      </c>
      <c r="E30">
        <f>OROLEVEL5extended!$I19</f>
        <v>3538</v>
      </c>
      <c r="F30">
        <f>INDEX(DEM_D6_PWR!$I$3:$I$14, MATCH($B30,DEM_D6_PWR!$H$3:$H$14,0), 1)</f>
        <v>2.7599999904632568</v>
      </c>
      <c r="G30">
        <f>SHAstorage!$I19</f>
        <v>2870.2719999999999</v>
      </c>
    </row>
    <row r="31" spans="1:7">
      <c r="A31" s="1">
        <v>43330</v>
      </c>
      <c r="B31" s="6">
        <f t="shared" si="0"/>
        <v>8</v>
      </c>
      <c r="C31">
        <f>ThermalitoOutflow2!$H20</f>
        <v>6000</v>
      </c>
      <c r="D31">
        <f>OROstrage!$I20</f>
        <v>1732.558</v>
      </c>
      <c r="E31">
        <f>OROLEVEL5extended!$I20</f>
        <v>3538</v>
      </c>
      <c r="F31">
        <f>INDEX(DEM_D6_PWR!$I$3:$I$14, MATCH($B31,DEM_D6_PWR!$H$3:$H$14,0), 1)</f>
        <v>2.7599999904632568</v>
      </c>
      <c r="G31">
        <f>SHAstorage!$I20</f>
        <v>2856.47</v>
      </c>
    </row>
    <row r="32" spans="1:7">
      <c r="A32" s="1">
        <v>43331</v>
      </c>
      <c r="B32" s="6">
        <f t="shared" si="0"/>
        <v>8</v>
      </c>
      <c r="C32">
        <f>ThermalitoOutflow2!$H21</f>
        <v>6000</v>
      </c>
      <c r="D32">
        <f>OROstrage!$I21</f>
        <v>1722.0820000000001</v>
      </c>
      <c r="E32">
        <f>OROLEVEL5extended!$I21</f>
        <v>3538</v>
      </c>
      <c r="F32">
        <f>INDEX(DEM_D6_PWR!$I$3:$I$14, MATCH($B32,DEM_D6_PWR!$H$3:$H$14,0), 1)</f>
        <v>2.7599999904632568</v>
      </c>
      <c r="G32">
        <f>SHAstorage!$I21</f>
        <v>2840.7469999999998</v>
      </c>
    </row>
    <row r="33" spans="1:7">
      <c r="A33" s="1">
        <v>43332</v>
      </c>
      <c r="B33" s="6">
        <f t="shared" si="0"/>
        <v>8</v>
      </c>
      <c r="C33">
        <f>ThermalitoOutflow2!$H22</f>
        <v>6000</v>
      </c>
      <c r="D33">
        <f>OROstrage!$I22</f>
        <v>1710.0440000000001</v>
      </c>
      <c r="E33">
        <f>OROLEVEL5extended!$I22</f>
        <v>3538</v>
      </c>
      <c r="F33">
        <f>INDEX(DEM_D6_PWR!$I$3:$I$14, MATCH($B33,DEM_D6_PWR!$H$3:$H$14,0), 1)</f>
        <v>2.7599999904632568</v>
      </c>
      <c r="G33">
        <f>SHAstorage!$I22</f>
        <v>2825.5039999999999</v>
      </c>
    </row>
    <row r="34" spans="1:7">
      <c r="A34" s="1">
        <v>43333</v>
      </c>
      <c r="B34" s="6">
        <f t="shared" si="0"/>
        <v>8</v>
      </c>
      <c r="C34">
        <f>ThermalitoOutflow2!$H23</f>
        <v>6000</v>
      </c>
      <c r="D34">
        <f>OROstrage!$I23</f>
        <v>1699.4770000000001</v>
      </c>
      <c r="E34">
        <f>OROLEVEL5extended!$I23</f>
        <v>3538</v>
      </c>
      <c r="F34">
        <f>INDEX(DEM_D6_PWR!$I$3:$I$14, MATCH($B34,DEM_D6_PWR!$H$3:$H$14,0), 1)</f>
        <v>2.7599999904632568</v>
      </c>
      <c r="G34">
        <f>SHAstorage!$I23</f>
        <v>2812.694</v>
      </c>
    </row>
    <row r="35" spans="1:7">
      <c r="A35" s="1">
        <v>43334</v>
      </c>
      <c r="B35" s="6">
        <f t="shared" si="0"/>
        <v>8</v>
      </c>
      <c r="C35">
        <f>ThermalitoOutflow2!$H24</f>
        <v>6000</v>
      </c>
      <c r="D35">
        <f>OROstrage!$I24</f>
        <v>1688.5809999999999</v>
      </c>
      <c r="E35">
        <f>OROLEVEL5extended!$I24</f>
        <v>3538</v>
      </c>
      <c r="F35">
        <f>INDEX(DEM_D6_PWR!$I$3:$I$14, MATCH($B35,DEM_D6_PWR!$H$3:$H$14,0), 1)</f>
        <v>2.7599999904632568</v>
      </c>
      <c r="G35">
        <f>SHAstorage!$I24</f>
        <v>2801.433</v>
      </c>
    </row>
    <row r="36" spans="1:7">
      <c r="A36" s="1">
        <v>43335</v>
      </c>
      <c r="B36" s="6">
        <f t="shared" si="0"/>
        <v>8</v>
      </c>
      <c r="C36">
        <f>ThermalitoOutflow2!$H25</f>
        <v>6000</v>
      </c>
      <c r="D36">
        <f>OROstrage!$I25</f>
        <v>1677.6420000000001</v>
      </c>
      <c r="E36">
        <f>OROLEVEL5extended!$I25</f>
        <v>3538</v>
      </c>
      <c r="F36">
        <f>INDEX(DEM_D6_PWR!$I$3:$I$14, MATCH($B36,DEM_D6_PWR!$H$3:$H$14,0), 1)</f>
        <v>2.7599999904632568</v>
      </c>
      <c r="G36">
        <f>SHAstorage!$I25</f>
        <v>2789.9879999999998</v>
      </c>
    </row>
    <row r="37" spans="1:7">
      <c r="A37" s="1">
        <v>43336</v>
      </c>
      <c r="B37" s="6">
        <f t="shared" si="0"/>
        <v>8</v>
      </c>
      <c r="C37">
        <f>ThermalitoOutflow2!$H26</f>
        <v>6000</v>
      </c>
      <c r="D37">
        <f>OROstrage!$I26</f>
        <v>1666.9390000000001</v>
      </c>
      <c r="E37">
        <f>OROLEVEL5extended!$I26</f>
        <v>3538</v>
      </c>
      <c r="F37">
        <f>INDEX(DEM_D6_PWR!$I$3:$I$14, MATCH($B37,DEM_D6_PWR!$H$3:$H$14,0), 1)</f>
        <v>2.7599999904632568</v>
      </c>
      <c r="G37">
        <f>SHAstorage!$I26</f>
        <v>2773.6379999999999</v>
      </c>
    </row>
    <row r="38" spans="1:7">
      <c r="A38" s="1">
        <v>43337</v>
      </c>
      <c r="B38" s="6">
        <f t="shared" si="0"/>
        <v>8</v>
      </c>
      <c r="C38">
        <f>ThermalitoOutflow2!$H27</f>
        <v>6000</v>
      </c>
      <c r="D38">
        <f>OROstrage!$I27</f>
        <v>1656.4680000000001</v>
      </c>
      <c r="E38">
        <f>OROLEVEL5extended!$I27</f>
        <v>3538</v>
      </c>
      <c r="F38">
        <f>INDEX(DEM_D6_PWR!$I$3:$I$14, MATCH($B38,DEM_D6_PWR!$H$3:$H$14,0), 1)</f>
        <v>2.7599999904632568</v>
      </c>
      <c r="G38">
        <f>SHAstorage!$I27</f>
        <v>2763.7570000000001</v>
      </c>
    </row>
    <row r="39" spans="1:7">
      <c r="A39" s="1">
        <v>43338</v>
      </c>
      <c r="B39" s="6">
        <f t="shared" si="0"/>
        <v>8</v>
      </c>
      <c r="C39">
        <f>ThermalitoOutflow2!$H28</f>
        <v>6000</v>
      </c>
      <c r="D39">
        <f>OROstrage!$I28</f>
        <v>1646.3209999999999</v>
      </c>
      <c r="E39">
        <f>OROLEVEL5extended!$I28</f>
        <v>3538</v>
      </c>
      <c r="F39">
        <f>INDEX(DEM_D6_PWR!$I$3:$I$14, MATCH($B39,DEM_D6_PWR!$H$3:$H$14,0), 1)</f>
        <v>2.7599999904632568</v>
      </c>
      <c r="G39">
        <f>SHAstorage!$I28</f>
        <v>2752.8620000000001</v>
      </c>
    </row>
    <row r="40" spans="1:7">
      <c r="A40" s="1">
        <v>43339</v>
      </c>
      <c r="B40" s="6">
        <f t="shared" si="0"/>
        <v>8</v>
      </c>
      <c r="C40">
        <f>ThermalitoOutflow2!$H29</f>
        <v>5983</v>
      </c>
      <c r="D40">
        <f>OROstrage!$I29</f>
        <v>1636.0340000000001</v>
      </c>
      <c r="E40">
        <f>OROLEVEL5extended!$I29</f>
        <v>3538</v>
      </c>
      <c r="F40">
        <f>INDEX(DEM_D6_PWR!$I$3:$I$14, MATCH($B40,DEM_D6_PWR!$H$3:$H$14,0), 1)</f>
        <v>2.7599999904632568</v>
      </c>
      <c r="G40">
        <f>SHAstorage!$I29</f>
        <v>2738.9949999999999</v>
      </c>
    </row>
    <row r="41" spans="1:7">
      <c r="A41" s="1">
        <v>43340</v>
      </c>
      <c r="B41" s="6">
        <f t="shared" si="0"/>
        <v>8</v>
      </c>
      <c r="C41">
        <f>ThermalitoOutflow2!$H30</f>
        <v>6000</v>
      </c>
      <c r="D41">
        <f>OROstrage!$I30</f>
        <v>1623.6949999999999</v>
      </c>
      <c r="E41">
        <f>OROLEVEL5extended!$I30</f>
        <v>3538</v>
      </c>
      <c r="F41">
        <f>INDEX(DEM_D6_PWR!$I$3:$I$14, MATCH($B41,DEM_D6_PWR!$H$3:$H$14,0), 1)</f>
        <v>2.7599999904632568</v>
      </c>
      <c r="G41">
        <f>SHAstorage!$I30</f>
        <v>2727.308</v>
      </c>
    </row>
    <row r="42" spans="1:7">
      <c r="A42" s="1">
        <v>43341</v>
      </c>
      <c r="B42" s="6">
        <f t="shared" si="0"/>
        <v>8</v>
      </c>
      <c r="C42">
        <f>ThermalitoOutflow2!$H31</f>
        <v>5983</v>
      </c>
      <c r="D42">
        <f>OROstrage!$I31</f>
        <v>1614.0519999999999</v>
      </c>
      <c r="E42">
        <f>OROLEVEL5extended!$I31</f>
        <v>3538</v>
      </c>
      <c r="F42">
        <f>INDEX(DEM_D6_PWR!$I$3:$I$14, MATCH($B42,DEM_D6_PWR!$H$3:$H$14,0), 1)</f>
        <v>2.7599999904632568</v>
      </c>
      <c r="G42">
        <f>SHAstorage!$I31</f>
        <v>2715.44</v>
      </c>
    </row>
    <row r="43" spans="1:7">
      <c r="A43" s="1">
        <v>43342</v>
      </c>
      <c r="B43" s="6">
        <f t="shared" si="0"/>
        <v>8</v>
      </c>
      <c r="C43">
        <f>ThermalitoOutflow2!$H32</f>
        <v>6000</v>
      </c>
      <c r="D43">
        <f>OROstrage!$I32</f>
        <v>1605.8969999999999</v>
      </c>
      <c r="E43">
        <f>OROLEVEL5extended!$I32</f>
        <v>3538</v>
      </c>
      <c r="F43">
        <f>INDEX(DEM_D6_PWR!$I$3:$I$14, MATCH($B43,DEM_D6_PWR!$H$3:$H$14,0), 1)</f>
        <v>2.7599999904632568</v>
      </c>
      <c r="G43">
        <f>SHAstorage!$I32</f>
        <v>2703.817</v>
      </c>
    </row>
    <row r="44" spans="1:7">
      <c r="A44" s="1">
        <v>43343</v>
      </c>
      <c r="B44" s="6">
        <f t="shared" si="0"/>
        <v>8</v>
      </c>
      <c r="C44">
        <f>ThermalitoOutflow2!$H33</f>
        <v>6000</v>
      </c>
      <c r="D44">
        <f>OROstrage!$I33</f>
        <v>1596.78</v>
      </c>
      <c r="E44">
        <f>OROLEVEL5extended!$I33</f>
        <v>3538</v>
      </c>
      <c r="F44">
        <f>INDEX(DEM_D6_PWR!$I$3:$I$14, MATCH($B44,DEM_D6_PWR!$H$3:$H$14,0), 1)</f>
        <v>2.7599999904632568</v>
      </c>
      <c r="G44">
        <f>SHAstorage!$I33</f>
        <v>2691.395</v>
      </c>
    </row>
    <row r="45" spans="1:7">
      <c r="A45" s="1">
        <v>43344</v>
      </c>
      <c r="B45" s="6">
        <f t="shared" si="0"/>
        <v>9</v>
      </c>
      <c r="C45">
        <f>ThermalitoOutflow2!$H34</f>
        <v>6000</v>
      </c>
      <c r="D45">
        <f>OROstrage!$I34</f>
        <v>1588.1469999999999</v>
      </c>
      <c r="E45">
        <f>OROLEVEL5extended!$I34</f>
        <v>3538</v>
      </c>
      <c r="F45">
        <f>INDEX(DEM_D6_PWR!$I$3:$I$14, MATCH($B45,DEM_D6_PWR!$H$3:$H$14,0), 1)</f>
        <v>2</v>
      </c>
      <c r="G45">
        <f>SHAstorage!$I34</f>
        <v>2677.9490000000001</v>
      </c>
    </row>
    <row r="46" spans="1:7">
      <c r="A46" s="1">
        <v>43345</v>
      </c>
      <c r="B46" s="6">
        <f t="shared" si="0"/>
        <v>9</v>
      </c>
      <c r="C46">
        <f>ThermalitoOutflow2!$H35</f>
        <v>6000</v>
      </c>
      <c r="D46">
        <f>OROstrage!$I35</f>
        <v>1579.28</v>
      </c>
      <c r="E46">
        <f>OROLEVEL5extended!$I35</f>
        <v>3538</v>
      </c>
      <c r="F46">
        <f>INDEX(DEM_D6_PWR!$I$3:$I$14, MATCH($B46,DEM_D6_PWR!$H$3:$H$14,0), 1)</f>
        <v>2</v>
      </c>
      <c r="G46">
        <f>SHAstorage!$I35</f>
        <v>2664.3609999999999</v>
      </c>
    </row>
    <row r="47" spans="1:7">
      <c r="A47" s="1">
        <v>43346</v>
      </c>
      <c r="B47" s="6">
        <f t="shared" si="0"/>
        <v>9</v>
      </c>
      <c r="C47">
        <f>ThermalitoOutflow2!$H36</f>
        <v>6000</v>
      </c>
      <c r="D47">
        <f>OROstrage!$I36</f>
        <v>1569.1110000000001</v>
      </c>
      <c r="E47">
        <f>OROLEVEL5extended!$I36</f>
        <v>3538</v>
      </c>
      <c r="F47">
        <f>INDEX(DEM_D6_PWR!$I$3:$I$14, MATCH($B47,DEM_D6_PWR!$H$3:$H$14,0), 1)</f>
        <v>2</v>
      </c>
      <c r="G47">
        <f>SHAstorage!$I36</f>
        <v>2654.7629999999999</v>
      </c>
    </row>
    <row r="48" spans="1:7">
      <c r="A48" s="1">
        <v>43347</v>
      </c>
      <c r="B48" s="6">
        <f t="shared" si="0"/>
        <v>9</v>
      </c>
      <c r="C48">
        <f>ThermalitoOutflow2!$H37</f>
        <v>6000</v>
      </c>
      <c r="D48">
        <f>OROstrage!$I37</f>
        <v>1560.0530000000001</v>
      </c>
      <c r="E48">
        <f>OROLEVEL5extended!$I37</f>
        <v>3538</v>
      </c>
      <c r="F48">
        <f>INDEX(DEM_D6_PWR!$I$3:$I$14, MATCH($B48,DEM_D6_PWR!$H$3:$H$14,0), 1)</f>
        <v>2</v>
      </c>
      <c r="G48">
        <f>SHAstorage!$I37</f>
        <v>2642.7040000000002</v>
      </c>
    </row>
    <row r="49" spans="1:7">
      <c r="A49" s="1">
        <v>43348</v>
      </c>
      <c r="B49" s="6">
        <f t="shared" si="0"/>
        <v>9</v>
      </c>
      <c r="C49">
        <f>ThermalitoOutflow2!$H38</f>
        <v>6000</v>
      </c>
      <c r="D49">
        <f>OROstrage!$I38</f>
        <v>1551.56</v>
      </c>
      <c r="E49">
        <f>OROLEVEL5extended!$I38</f>
        <v>3538</v>
      </c>
      <c r="F49">
        <f>INDEX(DEM_D6_PWR!$I$3:$I$14, MATCH($B49,DEM_D6_PWR!$H$3:$H$14,0), 1)</f>
        <v>2</v>
      </c>
      <c r="G49">
        <f>SHAstorage!$I38</f>
        <v>2631.3029999999999</v>
      </c>
    </row>
    <row r="50" spans="1:7">
      <c r="A50" s="1">
        <v>43349</v>
      </c>
      <c r="B50" s="6">
        <f t="shared" si="0"/>
        <v>9</v>
      </c>
      <c r="C50">
        <f>ThermalitoOutflow2!$H39</f>
        <v>6000</v>
      </c>
      <c r="D50">
        <f>OROstrage!$I39</f>
        <v>1543.452</v>
      </c>
      <c r="E50">
        <f>OROLEVEL5extended!$I39</f>
        <v>3538</v>
      </c>
      <c r="F50">
        <f>INDEX(DEM_D6_PWR!$I$3:$I$14, MATCH($B50,DEM_D6_PWR!$H$3:$H$14,0), 1)</f>
        <v>2</v>
      </c>
      <c r="G50">
        <f>SHAstorage!$I39</f>
        <v>2623.239</v>
      </c>
    </row>
    <row r="51" spans="1:7">
      <c r="A51" s="1">
        <v>43350</v>
      </c>
      <c r="B51" s="6">
        <f t="shared" si="0"/>
        <v>9</v>
      </c>
      <c r="C51">
        <f>ThermalitoOutflow2!$H40</f>
        <v>6000</v>
      </c>
      <c r="D51">
        <f>OROstrage!$I40</f>
        <v>1536.338</v>
      </c>
      <c r="E51">
        <f>OROLEVEL5extended!$I40</f>
        <v>3538</v>
      </c>
      <c r="F51">
        <f>INDEX(DEM_D6_PWR!$I$3:$I$14, MATCH($B51,DEM_D6_PWR!$H$3:$H$14,0), 1)</f>
        <v>2</v>
      </c>
      <c r="G51">
        <f>SHAstorage!$I40</f>
        <v>2612.509</v>
      </c>
    </row>
    <row r="52" spans="1:7">
      <c r="A52" s="1">
        <v>43351</v>
      </c>
      <c r="B52" s="6">
        <f t="shared" si="0"/>
        <v>9</v>
      </c>
      <c r="C52">
        <f>ThermalitoOutflow2!$H41</f>
        <v>6000</v>
      </c>
      <c r="D52">
        <f>OROstrage!$I41</f>
        <v>1528.0229999999999</v>
      </c>
      <c r="E52">
        <f>OROLEVEL5extended!$I41</f>
        <v>3538</v>
      </c>
      <c r="F52">
        <f>INDEX(DEM_D6_PWR!$I$3:$I$14, MATCH($B52,DEM_D6_PWR!$H$3:$H$14,0), 1)</f>
        <v>2</v>
      </c>
      <c r="G52">
        <f>SHAstorage!$I41</f>
        <v>2602.6390000000001</v>
      </c>
    </row>
    <row r="53" spans="1:7">
      <c r="A53" s="1">
        <v>43352</v>
      </c>
      <c r="B53" s="6">
        <f t="shared" si="0"/>
        <v>9</v>
      </c>
      <c r="C53">
        <f>ThermalitoOutflow2!$H42</f>
        <v>6000</v>
      </c>
      <c r="D53">
        <f>OROstrage!$I42</f>
        <v>1521.046</v>
      </c>
      <c r="E53">
        <f>OROLEVEL5extended!$I42</f>
        <v>3538</v>
      </c>
      <c r="F53">
        <f>INDEX(DEM_D6_PWR!$I$3:$I$14, MATCH($B53,DEM_D6_PWR!$H$3:$H$14,0), 1)</f>
        <v>2</v>
      </c>
      <c r="G53">
        <f>SHAstorage!$I42</f>
        <v>2594.0140000000001</v>
      </c>
    </row>
    <row r="54" spans="1:7">
      <c r="A54" s="1">
        <v>43353</v>
      </c>
      <c r="B54" s="6">
        <f t="shared" si="0"/>
        <v>9</v>
      </c>
      <c r="C54">
        <f>ThermalitoOutflow2!$H43</f>
        <v>6000</v>
      </c>
      <c r="D54">
        <f>OROstrage!$I43</f>
        <v>1512.3420000000001</v>
      </c>
      <c r="E54">
        <f>OROLEVEL5extended!$I43</f>
        <v>3538</v>
      </c>
      <c r="F54">
        <f>INDEX(DEM_D6_PWR!$I$3:$I$14, MATCH($B54,DEM_D6_PWR!$H$3:$H$14,0), 1)</f>
        <v>2</v>
      </c>
      <c r="G54">
        <f>SHAstorage!$I43</f>
        <v>2585.424</v>
      </c>
    </row>
    <row r="55" spans="1:7">
      <c r="A55" s="1">
        <v>43354</v>
      </c>
      <c r="B55" s="6">
        <f t="shared" si="0"/>
        <v>9</v>
      </c>
      <c r="C55">
        <f>ThermalitoOutflow2!$H44</f>
        <v>6000</v>
      </c>
      <c r="D55">
        <f>OROstrage!$I44</f>
        <v>1504.894</v>
      </c>
      <c r="E55">
        <f>OROLEVEL5extended!$I44</f>
        <v>3538</v>
      </c>
      <c r="F55">
        <f>INDEX(DEM_D6_PWR!$I$3:$I$14, MATCH($B55,DEM_D6_PWR!$H$3:$H$14,0), 1)</f>
        <v>2</v>
      </c>
      <c r="G55">
        <f>SHAstorage!$I44</f>
        <v>2576.221</v>
      </c>
    </row>
    <row r="56" spans="1:7">
      <c r="A56" s="1">
        <v>43355</v>
      </c>
      <c r="B56" s="6">
        <f t="shared" si="0"/>
        <v>9</v>
      </c>
      <c r="C56">
        <f>ThermalitoOutflow2!$H45</f>
        <v>6000</v>
      </c>
      <c r="D56">
        <f>OROstrage!$I45</f>
        <v>1498.2470000000001</v>
      </c>
      <c r="E56">
        <f>OROLEVEL5extended!$I45</f>
        <v>3538</v>
      </c>
      <c r="F56">
        <f>INDEX(DEM_D6_PWR!$I$3:$I$14, MATCH($B56,DEM_D6_PWR!$H$3:$H$14,0), 1)</f>
        <v>2</v>
      </c>
      <c r="G56">
        <f>SHAstorage!$I45</f>
        <v>2561.44</v>
      </c>
    </row>
    <row r="57" spans="1:7">
      <c r="A57" s="1">
        <v>43356</v>
      </c>
      <c r="B57" s="6">
        <f t="shared" si="0"/>
        <v>9</v>
      </c>
      <c r="C57">
        <f>ThermalitoOutflow2!$H46</f>
        <v>6000</v>
      </c>
      <c r="D57">
        <f>OROstrage!$I46</f>
        <v>1489.903</v>
      </c>
      <c r="E57">
        <f>OROLEVEL5extended!$I46</f>
        <v>3538</v>
      </c>
      <c r="F57">
        <f>INDEX(DEM_D6_PWR!$I$3:$I$14, MATCH($B57,DEM_D6_PWR!$H$3:$H$14,0), 1)</f>
        <v>2</v>
      </c>
      <c r="G57">
        <f>SHAstorage!$I46</f>
        <v>2550.6930000000002</v>
      </c>
    </row>
    <row r="58" spans="1:7">
      <c r="A58" s="1">
        <v>43357</v>
      </c>
      <c r="B58" s="6">
        <f t="shared" si="0"/>
        <v>9</v>
      </c>
      <c r="C58">
        <f>ThermalitoOutflow2!$H47</f>
        <v>6000</v>
      </c>
      <c r="D58">
        <f>OROstrage!$I47</f>
        <v>1482.96</v>
      </c>
      <c r="E58">
        <f>OROLEVEL5extended!$I47</f>
        <v>3538</v>
      </c>
      <c r="F58">
        <f>INDEX(DEM_D6_PWR!$I$3:$I$14, MATCH($B58,DEM_D6_PWR!$H$3:$H$14,0), 1)</f>
        <v>2</v>
      </c>
      <c r="G58">
        <f>SHAstorage!$I47</f>
        <v>2540.326</v>
      </c>
    </row>
    <row r="59" spans="1:7">
      <c r="A59" s="1">
        <v>43358</v>
      </c>
      <c r="B59" s="6">
        <f t="shared" si="0"/>
        <v>9</v>
      </c>
      <c r="C59">
        <f>ThermalitoOutflow2!$H48</f>
        <v>6000</v>
      </c>
      <c r="D59">
        <f>OROstrage!$I48</f>
        <v>1473.9939999999999</v>
      </c>
      <c r="E59">
        <f>OROLEVEL5extended!$I48</f>
        <v>3538</v>
      </c>
      <c r="F59">
        <f>INDEX(DEM_D6_PWR!$I$3:$I$14, MATCH($B59,DEM_D6_PWR!$H$3:$H$14,0), 1)</f>
        <v>2</v>
      </c>
      <c r="G59">
        <f>SHAstorage!$I48</f>
        <v>2530.817</v>
      </c>
    </row>
    <row r="60" spans="1:7">
      <c r="A60" s="1">
        <v>43359</v>
      </c>
      <c r="B60" s="6">
        <f t="shared" si="0"/>
        <v>9</v>
      </c>
      <c r="C60">
        <f>ThermalitoOutflow2!$H49</f>
        <v>6000</v>
      </c>
      <c r="D60">
        <f>OROstrage!$I49</f>
        <v>1466.508</v>
      </c>
      <c r="E60">
        <f>OROLEVEL5extended!$I49</f>
        <v>3525.5</v>
      </c>
      <c r="F60">
        <f>INDEX(DEM_D6_PWR!$I$3:$I$14, MATCH($B60,DEM_D6_PWR!$H$3:$H$14,0), 1)</f>
        <v>2</v>
      </c>
      <c r="G60">
        <f>SHAstorage!$I49</f>
        <v>2522.973</v>
      </c>
    </row>
    <row r="61" spans="1:7">
      <c r="A61" s="1">
        <v>43360</v>
      </c>
      <c r="B61" s="6">
        <f t="shared" si="0"/>
        <v>9</v>
      </c>
      <c r="C61">
        <f>ThermalitoOutflow2!$H50</f>
        <v>6000</v>
      </c>
      <c r="D61">
        <f>OROstrage!$I50</f>
        <v>1458.7950000000001</v>
      </c>
      <c r="E61">
        <f>OROLEVEL5extended!$I50</f>
        <v>3513</v>
      </c>
      <c r="F61">
        <f>INDEX(DEM_D6_PWR!$I$3:$I$14, MATCH($B61,DEM_D6_PWR!$H$3:$H$14,0), 1)</f>
        <v>2</v>
      </c>
      <c r="G61">
        <f>SHAstorage!$I50</f>
        <v>2513.5279999999998</v>
      </c>
    </row>
    <row r="62" spans="1:7">
      <c r="A62" s="1">
        <v>43361</v>
      </c>
      <c r="B62" s="6">
        <f t="shared" si="0"/>
        <v>9</v>
      </c>
      <c r="C62">
        <f>ThermalitoOutflow2!$H51</f>
        <v>6000</v>
      </c>
      <c r="D62">
        <f>OROstrage!$I51</f>
        <v>1451.0250000000001</v>
      </c>
      <c r="E62">
        <f>OROLEVEL5extended!$I51</f>
        <v>3500.5</v>
      </c>
      <c r="F62">
        <f>INDEX(DEM_D6_PWR!$I$3:$I$14, MATCH($B62,DEM_D6_PWR!$H$3:$H$14,0), 1)</f>
        <v>2</v>
      </c>
      <c r="G62">
        <f>SHAstorage!$I51</f>
        <v>2502.125</v>
      </c>
    </row>
    <row r="63" spans="1:7">
      <c r="A63" s="1">
        <v>43362</v>
      </c>
      <c r="B63" s="6">
        <f t="shared" si="0"/>
        <v>9</v>
      </c>
      <c r="C63">
        <f>ThermalitoOutflow2!$H52</f>
        <v>6000</v>
      </c>
      <c r="D63">
        <f>OROstrage!$I52</f>
        <v>1447.6559999999999</v>
      </c>
      <c r="E63">
        <f>OROLEVEL5extended!$I52</f>
        <v>3488</v>
      </c>
      <c r="F63">
        <f>INDEX(DEM_D6_PWR!$I$3:$I$14, MATCH($B63,DEM_D6_PWR!$H$3:$H$14,0), 1)</f>
        <v>2</v>
      </c>
      <c r="G63">
        <f>SHAstorage!$I52</f>
        <v>2493.3330000000001</v>
      </c>
    </row>
    <row r="64" spans="1:7">
      <c r="A64" s="1">
        <v>43363</v>
      </c>
      <c r="B64" s="6">
        <f t="shared" si="0"/>
        <v>9</v>
      </c>
      <c r="C64">
        <f>ThermalitoOutflow2!$H53</f>
        <v>6000</v>
      </c>
      <c r="D64">
        <f>OROstrage!$I53</f>
        <v>1439.8440000000001</v>
      </c>
      <c r="E64">
        <f>OROLEVEL5extended!$I53</f>
        <v>3475.5</v>
      </c>
      <c r="F64">
        <f>INDEX(DEM_D6_PWR!$I$3:$I$14, MATCH($B64,DEM_D6_PWR!$H$3:$H$14,0), 1)</f>
        <v>2</v>
      </c>
      <c r="G64">
        <f>SHAstorage!$I53</f>
        <v>2485.375</v>
      </c>
    </row>
    <row r="65" spans="1:7">
      <c r="A65" s="1">
        <v>43364</v>
      </c>
      <c r="B65" s="6">
        <f t="shared" si="0"/>
        <v>9</v>
      </c>
      <c r="C65">
        <f>ThermalitoOutflow2!$H54</f>
        <v>6000</v>
      </c>
      <c r="D65">
        <f>OROstrage!$I54</f>
        <v>1432.479</v>
      </c>
      <c r="E65">
        <f>OROLEVEL5extended!$I54</f>
        <v>3463</v>
      </c>
      <c r="F65">
        <f>INDEX(DEM_D6_PWR!$I$3:$I$14, MATCH($B65,DEM_D6_PWR!$H$3:$H$14,0), 1)</f>
        <v>2</v>
      </c>
      <c r="G65">
        <f>SHAstorage!$I54</f>
        <v>2478.413</v>
      </c>
    </row>
    <row r="66" spans="1:7">
      <c r="A66" s="1">
        <v>43365</v>
      </c>
      <c r="B66" s="6">
        <f t="shared" si="0"/>
        <v>9</v>
      </c>
      <c r="C66">
        <f>ThermalitoOutflow2!$H55</f>
        <v>6000</v>
      </c>
      <c r="D66">
        <f>OROstrage!$I55</f>
        <v>1424.7239999999999</v>
      </c>
      <c r="E66">
        <f>OROLEVEL5extended!$I55</f>
        <v>3450.5</v>
      </c>
      <c r="F66">
        <f>INDEX(DEM_D6_PWR!$I$3:$I$14, MATCH($B66,DEM_D6_PWR!$H$3:$H$14,0), 1)</f>
        <v>2</v>
      </c>
      <c r="G66">
        <f>SHAstorage!$I55</f>
        <v>2468.8989999999999</v>
      </c>
    </row>
    <row r="67" spans="1:7">
      <c r="A67" s="1">
        <v>43366</v>
      </c>
      <c r="B67" s="6">
        <f t="shared" si="0"/>
        <v>9</v>
      </c>
      <c r="C67">
        <f>ThermalitoOutflow2!$H56</f>
        <v>6000</v>
      </c>
      <c r="D67">
        <f>OROstrage!$I56</f>
        <v>1416.915</v>
      </c>
      <c r="E67">
        <f>OROLEVEL5extended!$I56</f>
        <v>3438</v>
      </c>
      <c r="F67">
        <f>INDEX(DEM_D6_PWR!$I$3:$I$14, MATCH($B67,DEM_D6_PWR!$H$3:$H$14,0), 1)</f>
        <v>2</v>
      </c>
      <c r="G67">
        <f>SHAstorage!$I56</f>
        <v>2460.9870000000001</v>
      </c>
    </row>
    <row r="68" spans="1:7">
      <c r="A68" s="1">
        <v>43367</v>
      </c>
      <c r="B68" s="6">
        <f t="shared" si="0"/>
        <v>9</v>
      </c>
      <c r="C68">
        <f>ThermalitoOutflow2!$H57</f>
        <v>6000</v>
      </c>
      <c r="D68">
        <f>OROstrage!$I57</f>
        <v>1410.4570000000001</v>
      </c>
      <c r="E68">
        <f>OROLEVEL5extended!$I57</f>
        <v>3425.5</v>
      </c>
      <c r="F68">
        <f>INDEX(DEM_D6_PWR!$I$3:$I$14, MATCH($B68,DEM_D6_PWR!$H$3:$H$14,0), 1)</f>
        <v>2</v>
      </c>
      <c r="G68">
        <f>SHAstorage!$I57</f>
        <v>2455.0540000000001</v>
      </c>
    </row>
    <row r="69" spans="1:7">
      <c r="A69" s="1">
        <v>43368</v>
      </c>
      <c r="B69" s="6">
        <f t="shared" si="0"/>
        <v>9</v>
      </c>
      <c r="C69">
        <f>ThermalitoOutflow2!$H58</f>
        <v>6000</v>
      </c>
      <c r="D69">
        <f>OROstrage!$I58</f>
        <v>1403.443</v>
      </c>
      <c r="E69">
        <f>OROLEVEL5extended!$I58</f>
        <v>3413</v>
      </c>
      <c r="F69">
        <f>INDEX(DEM_D6_PWR!$I$3:$I$14, MATCH($B69,DEM_D6_PWR!$H$3:$H$14,0), 1)</f>
        <v>2</v>
      </c>
      <c r="G69">
        <f>SHAstorage!$I58</f>
        <v>2445.6120000000001</v>
      </c>
    </row>
    <row r="70" spans="1:7">
      <c r="A70" s="1">
        <v>43369</v>
      </c>
      <c r="B70" s="6">
        <f t="shared" si="0"/>
        <v>9</v>
      </c>
      <c r="C70">
        <f>ThermalitoOutflow2!$H59</f>
        <v>6000</v>
      </c>
      <c r="D70">
        <f>OROstrage!$I59</f>
        <v>1395.8789999999999</v>
      </c>
      <c r="E70">
        <f>OROLEVEL5extended!$I59</f>
        <v>3400.5</v>
      </c>
      <c r="F70">
        <f>INDEX(DEM_D6_PWR!$I$3:$I$14, MATCH($B70,DEM_D6_PWR!$H$3:$H$14,0), 1)</f>
        <v>2</v>
      </c>
      <c r="G70">
        <f>SHAstorage!$I59</f>
        <v>2436.9560000000001</v>
      </c>
    </row>
    <row r="71" spans="1:7">
      <c r="A71" s="1">
        <v>43370</v>
      </c>
      <c r="B71" s="6">
        <f t="shared" si="0"/>
        <v>9</v>
      </c>
      <c r="C71">
        <f>ThermalitoOutflow2!$H60</f>
        <v>6000</v>
      </c>
      <c r="D71">
        <f>OROstrage!$I60</f>
        <v>1388.097</v>
      </c>
      <c r="E71">
        <f>OROLEVEL5extended!$I60</f>
        <v>3388</v>
      </c>
      <c r="F71">
        <f>INDEX(DEM_D6_PWR!$I$3:$I$14, MATCH($B71,DEM_D6_PWR!$H$3:$H$14,0), 1)</f>
        <v>2</v>
      </c>
      <c r="G71">
        <f>SHAstorage!$I60</f>
        <v>2428.9290000000001</v>
      </c>
    </row>
    <row r="72" spans="1:7">
      <c r="A72" s="1">
        <v>43371</v>
      </c>
      <c r="B72" s="6">
        <f t="shared" si="0"/>
        <v>9</v>
      </c>
      <c r="C72">
        <f>ThermalitoOutflow2!$H61</f>
        <v>6008</v>
      </c>
      <c r="D72">
        <f>OROstrage!$I61</f>
        <v>1380.345</v>
      </c>
      <c r="E72">
        <f>OROLEVEL5extended!$I61</f>
        <v>3375.5</v>
      </c>
      <c r="F72">
        <f>INDEX(DEM_D6_PWR!$I$3:$I$14, MATCH($B72,DEM_D6_PWR!$H$3:$H$14,0), 1)</f>
        <v>2</v>
      </c>
      <c r="G72">
        <f>SHAstorage!$I61</f>
        <v>2419.931</v>
      </c>
    </row>
    <row r="73" spans="1:7">
      <c r="A73" s="1">
        <v>43372</v>
      </c>
      <c r="B73" s="6">
        <f t="shared" si="0"/>
        <v>9</v>
      </c>
      <c r="C73">
        <f>ThermalitoOutflow2!$H62</f>
        <v>6000</v>
      </c>
      <c r="D73">
        <f>OROstrage!$I62</f>
        <v>1372.136</v>
      </c>
      <c r="E73">
        <f>OROLEVEL5extended!$I62</f>
        <v>3363</v>
      </c>
      <c r="F73">
        <f>INDEX(DEM_D6_PWR!$I$3:$I$14, MATCH($B73,DEM_D6_PWR!$H$3:$H$14,0), 1)</f>
        <v>2</v>
      </c>
      <c r="G73">
        <f>SHAstorage!$I62</f>
        <v>2412.317</v>
      </c>
    </row>
    <row r="74" spans="1:7">
      <c r="A74" s="1">
        <v>43373</v>
      </c>
      <c r="B74" s="6">
        <f t="shared" si="0"/>
        <v>9</v>
      </c>
      <c r="C74">
        <f>ThermalitoOutflow2!$H63</f>
        <v>6000</v>
      </c>
      <c r="D74">
        <f>OROstrage!$I63</f>
        <v>1364.6880000000001</v>
      </c>
      <c r="E74">
        <f>OROLEVEL5extended!$I63</f>
        <v>3350.5</v>
      </c>
      <c r="F74">
        <f>INDEX(DEM_D6_PWR!$I$3:$I$14, MATCH($B74,DEM_D6_PWR!$H$3:$H$14,0), 1)</f>
        <v>2</v>
      </c>
      <c r="G74">
        <f>SHAstorage!$I63</f>
        <v>2405.1089999999999</v>
      </c>
    </row>
    <row r="75" spans="1:7">
      <c r="A75" s="1">
        <v>43374</v>
      </c>
      <c r="B75" s="6">
        <f t="shared" si="0"/>
        <v>10</v>
      </c>
      <c r="C75">
        <f>ThermalitoOutflow2!$H64</f>
        <v>5750</v>
      </c>
      <c r="D75">
        <f>OROstrage!$I64</f>
        <v>1354.8530000000001</v>
      </c>
      <c r="E75">
        <f>OROLEVEL5extended!$I64</f>
        <v>3338</v>
      </c>
      <c r="F75">
        <f>INDEX(DEM_D6_PWR!$I$3:$I$14, MATCH($B75,DEM_D6_PWR!$H$3:$H$14,0), 1)</f>
        <v>0.69999998807907104</v>
      </c>
      <c r="G75">
        <f>SHAstorage!$I64</f>
        <v>2399.2640000000001</v>
      </c>
    </row>
    <row r="76" spans="1:7">
      <c r="A76" s="1">
        <v>43375</v>
      </c>
      <c r="B76" s="6">
        <f t="shared" si="0"/>
        <v>10</v>
      </c>
      <c r="C76">
        <f>ThermalitoOutflow2!$H65</f>
        <v>5250</v>
      </c>
      <c r="D76">
        <f>OROstrage!$I65</f>
        <v>1348.43</v>
      </c>
      <c r="E76">
        <f>OROLEVEL5extended!$I65</f>
        <v>3325.5</v>
      </c>
      <c r="F76">
        <f>INDEX(DEM_D6_PWR!$I$3:$I$14, MATCH($B76,DEM_D6_PWR!$H$3:$H$14,0), 1)</f>
        <v>0.69999998807907104</v>
      </c>
      <c r="G76">
        <f>SHAstorage!$I65</f>
        <v>2390.7240000000002</v>
      </c>
    </row>
    <row r="77" spans="1:7">
      <c r="A77" s="1">
        <v>43376</v>
      </c>
      <c r="B77" s="6">
        <f t="shared" si="0"/>
        <v>10</v>
      </c>
      <c r="C77">
        <f>ThermalitoOutflow2!$H66</f>
        <v>4750</v>
      </c>
      <c r="D77">
        <f>OROstrage!$I66</f>
        <v>1337.799</v>
      </c>
      <c r="E77">
        <f>OROLEVEL5extended!$I66</f>
        <v>3313</v>
      </c>
      <c r="F77">
        <f>INDEX(DEM_D6_PWR!$I$3:$I$14, MATCH($B77,DEM_D6_PWR!$H$3:$H$14,0), 1)</f>
        <v>0.69999998807907104</v>
      </c>
      <c r="G77">
        <f>SHAstorage!$I66</f>
        <v>2386.6559999999999</v>
      </c>
    </row>
    <row r="78" spans="1:7">
      <c r="A78" s="1">
        <v>43377</v>
      </c>
      <c r="B78" s="6">
        <f t="shared" ref="B78:B141" si="1">MONTH(A78)</f>
        <v>10</v>
      </c>
      <c r="C78">
        <f>ThermalitoOutflow2!$H67</f>
        <v>4250</v>
      </c>
      <c r="D78">
        <f>OROstrage!$I67</f>
        <v>1330.796</v>
      </c>
      <c r="E78">
        <f>OROLEVEL5extended!$I67</f>
        <v>3300.5</v>
      </c>
      <c r="F78">
        <f>INDEX(DEM_D6_PWR!$I$3:$I$14, MATCH($B78,DEM_D6_PWR!$H$3:$H$14,0), 1)</f>
        <v>0.69999998807907104</v>
      </c>
      <c r="G78">
        <f>SHAstorage!$I67</f>
        <v>2379.2939999999999</v>
      </c>
    </row>
    <row r="79" spans="1:7">
      <c r="A79" s="1">
        <v>43378</v>
      </c>
      <c r="B79" s="6">
        <f t="shared" si="1"/>
        <v>10</v>
      </c>
      <c r="C79">
        <f>ThermalitoOutflow2!$H68</f>
        <v>3750</v>
      </c>
      <c r="D79">
        <f>OROstrage!$I68</f>
        <v>1323.3440000000001</v>
      </c>
      <c r="E79">
        <f>OROLEVEL5extended!$I68</f>
        <v>3288</v>
      </c>
      <c r="F79">
        <f>INDEX(DEM_D6_PWR!$I$3:$I$14, MATCH($B79,DEM_D6_PWR!$H$3:$H$14,0), 1)</f>
        <v>0.69999998807907104</v>
      </c>
      <c r="G79">
        <f>SHAstorage!$I68</f>
        <v>2373.5030000000002</v>
      </c>
    </row>
    <row r="80" spans="1:7">
      <c r="A80" s="1">
        <v>43379</v>
      </c>
      <c r="B80" s="6">
        <f t="shared" si="1"/>
        <v>10</v>
      </c>
      <c r="C80">
        <f>ThermalitoOutflow2!$H69</f>
        <v>3250</v>
      </c>
      <c r="D80">
        <f>OROstrage!$I69</f>
        <v>1317.654</v>
      </c>
      <c r="E80">
        <f>OROLEVEL5extended!$I69</f>
        <v>3275.5</v>
      </c>
      <c r="F80">
        <f>INDEX(DEM_D6_PWR!$I$3:$I$14, MATCH($B80,DEM_D6_PWR!$H$3:$H$14,0), 1)</f>
        <v>0.69999998807907104</v>
      </c>
      <c r="G80">
        <f>SHAstorage!$I69</f>
        <v>2372.1550000000002</v>
      </c>
    </row>
    <row r="81" spans="1:7">
      <c r="A81" s="1">
        <v>43380</v>
      </c>
      <c r="B81" s="6">
        <f t="shared" si="1"/>
        <v>10</v>
      </c>
      <c r="C81">
        <f>ThermalitoOutflow2!$H70</f>
        <v>2750</v>
      </c>
      <c r="D81">
        <f>OROstrage!$I70</f>
        <v>1311.8240000000001</v>
      </c>
      <c r="E81">
        <f>OROLEVEL5extended!$I70</f>
        <v>3263</v>
      </c>
      <c r="F81">
        <f>INDEX(DEM_D6_PWR!$I$3:$I$14, MATCH($B81,DEM_D6_PWR!$H$3:$H$14,0), 1)</f>
        <v>0.69999998807907104</v>
      </c>
      <c r="G81">
        <f>SHAstorage!$I70</f>
        <v>2364.4490000000001</v>
      </c>
    </row>
    <row r="82" spans="1:7">
      <c r="A82" s="1">
        <v>43381</v>
      </c>
      <c r="B82" s="6">
        <f t="shared" si="1"/>
        <v>10</v>
      </c>
      <c r="C82">
        <f>ThermalitoOutflow2!$H71</f>
        <v>2500</v>
      </c>
      <c r="D82">
        <f>OROstrage!$I71</f>
        <v>1306.2460000000001</v>
      </c>
      <c r="E82">
        <f>OROLEVEL5extended!$I71</f>
        <v>3250.5</v>
      </c>
      <c r="F82">
        <f>INDEX(DEM_D6_PWR!$I$3:$I$14, MATCH($B82,DEM_D6_PWR!$H$3:$H$14,0), 1)</f>
        <v>0.69999998807907104</v>
      </c>
      <c r="G82">
        <f>SHAstorage!$I71</f>
        <v>2356.5590000000002</v>
      </c>
    </row>
    <row r="83" spans="1:7">
      <c r="A83" s="1">
        <v>43382</v>
      </c>
      <c r="B83" s="6">
        <f t="shared" si="1"/>
        <v>10</v>
      </c>
      <c r="C83">
        <f>ThermalitoOutflow2!$H72</f>
        <v>2500</v>
      </c>
      <c r="D83">
        <f>OROstrage!$I72</f>
        <v>1302.4849999999999</v>
      </c>
      <c r="E83">
        <f>OROLEVEL5extended!$I72</f>
        <v>3238</v>
      </c>
      <c r="F83">
        <f>INDEX(DEM_D6_PWR!$I$3:$I$14, MATCH($B83,DEM_D6_PWR!$H$3:$H$14,0), 1)</f>
        <v>0.69999998807907104</v>
      </c>
      <c r="G83">
        <f>SHAstorage!$I72</f>
        <v>2348.1320000000001</v>
      </c>
    </row>
    <row r="84" spans="1:7">
      <c r="A84" s="1">
        <v>43383</v>
      </c>
      <c r="B84" s="6">
        <f t="shared" si="1"/>
        <v>10</v>
      </c>
      <c r="C84">
        <f>ThermalitoOutflow2!$H73</f>
        <v>2500</v>
      </c>
      <c r="D84">
        <f>OROstrage!$I73</f>
        <v>1297.7159999999999</v>
      </c>
      <c r="E84">
        <f>OROLEVEL5extended!$I73</f>
        <v>3225.5</v>
      </c>
      <c r="F84">
        <f>INDEX(DEM_D6_PWR!$I$3:$I$14, MATCH($B84,DEM_D6_PWR!$H$3:$H$14,0), 1)</f>
        <v>0.69999998807907104</v>
      </c>
      <c r="G84">
        <f>SHAstorage!$I73</f>
        <v>2338.366</v>
      </c>
    </row>
    <row r="85" spans="1:7">
      <c r="A85" s="1">
        <v>43384</v>
      </c>
      <c r="B85" s="6">
        <f t="shared" si="1"/>
        <v>10</v>
      </c>
      <c r="C85">
        <f>ThermalitoOutflow2!$H74</f>
        <v>2475</v>
      </c>
      <c r="D85">
        <f>OROstrage!$I74</f>
        <v>1293.8150000000001</v>
      </c>
      <c r="E85">
        <f>OROLEVEL5extended!$I74</f>
        <v>3213</v>
      </c>
      <c r="F85">
        <f>INDEX(DEM_D6_PWR!$I$3:$I$14, MATCH($B85,DEM_D6_PWR!$H$3:$H$14,0), 1)</f>
        <v>0.69999998807907104</v>
      </c>
      <c r="G85">
        <f>SHAstorage!$I74</f>
        <v>2331.1280000000002</v>
      </c>
    </row>
    <row r="86" spans="1:7">
      <c r="A86" s="1">
        <v>43385</v>
      </c>
      <c r="B86" s="6">
        <f t="shared" si="1"/>
        <v>10</v>
      </c>
      <c r="C86">
        <f>ThermalitoOutflow2!$H75</f>
        <v>2450</v>
      </c>
      <c r="D86">
        <f>OROstrage!$I75</f>
        <v>1289.3</v>
      </c>
      <c r="E86">
        <f>OROLEVEL5extended!$I75</f>
        <v>3200.5</v>
      </c>
      <c r="F86">
        <f>INDEX(DEM_D6_PWR!$I$3:$I$14, MATCH($B86,DEM_D6_PWR!$H$3:$H$14,0), 1)</f>
        <v>0.69999998807907104</v>
      </c>
      <c r="G86">
        <f>SHAstorage!$I75</f>
        <v>2321.7950000000001</v>
      </c>
    </row>
    <row r="87" spans="1:7">
      <c r="A87" s="1">
        <v>43386</v>
      </c>
      <c r="B87" s="6">
        <f t="shared" si="1"/>
        <v>10</v>
      </c>
      <c r="C87">
        <f>ThermalitoOutflow2!$H76</f>
        <v>2450</v>
      </c>
      <c r="D87">
        <f>OROstrage!$I76</f>
        <v>1284.951</v>
      </c>
      <c r="E87">
        <f>OROLEVEL5extended!$I76</f>
        <v>3188</v>
      </c>
      <c r="F87">
        <f>INDEX(DEM_D6_PWR!$I$3:$I$14, MATCH($B87,DEM_D6_PWR!$H$3:$H$14,0), 1)</f>
        <v>0.69999998807907104</v>
      </c>
      <c r="G87">
        <f>SHAstorage!$I76</f>
        <v>2315.1559999999999</v>
      </c>
    </row>
    <row r="88" spans="1:7">
      <c r="A88" s="1">
        <v>43387</v>
      </c>
      <c r="B88" s="6">
        <f t="shared" si="1"/>
        <v>10</v>
      </c>
      <c r="C88">
        <f>ThermalitoOutflow2!$H77</f>
        <v>2450</v>
      </c>
      <c r="D88">
        <f>OROstrage!$I77</f>
        <v>1280.07</v>
      </c>
      <c r="E88">
        <f>OROLEVEL5extended!$I77</f>
        <v>3175.5</v>
      </c>
      <c r="F88">
        <f>INDEX(DEM_D6_PWR!$I$3:$I$14, MATCH($B88,DEM_D6_PWR!$H$3:$H$14,0), 1)</f>
        <v>0.69999998807907104</v>
      </c>
      <c r="G88">
        <f>SHAstorage!$I77</f>
        <v>2307.203</v>
      </c>
    </row>
    <row r="89" spans="1:7">
      <c r="A89" s="1">
        <v>43388</v>
      </c>
      <c r="B89" s="6">
        <f t="shared" si="1"/>
        <v>10</v>
      </c>
      <c r="C89">
        <f>ThermalitoOutflow2!$H78</f>
        <v>2450</v>
      </c>
      <c r="D89">
        <f>OROstrage!$I78</f>
        <v>1275.278</v>
      </c>
      <c r="E89">
        <f>OROLEVEL5extended!$I78</f>
        <v>3163</v>
      </c>
      <c r="F89">
        <f>INDEX(DEM_D6_PWR!$I$3:$I$14, MATCH($B89,DEM_D6_PWR!$H$3:$H$14,0), 1)</f>
        <v>0.69999998807907104</v>
      </c>
      <c r="G89">
        <f>SHAstorage!$I78</f>
        <v>2300.9540000000002</v>
      </c>
    </row>
    <row r="90" spans="1:7">
      <c r="A90" s="1">
        <v>43389</v>
      </c>
      <c r="B90" s="6">
        <f t="shared" si="1"/>
        <v>10</v>
      </c>
      <c r="C90">
        <f>ThermalitoOutflow2!$H79</f>
        <v>2450</v>
      </c>
      <c r="D90">
        <f>OROstrage!$I79</f>
        <v>1269.653</v>
      </c>
      <c r="E90">
        <f>OROLEVEL5extended!$I79</f>
        <v>3163</v>
      </c>
      <c r="F90">
        <f>INDEX(DEM_D6_PWR!$I$3:$I$14, MATCH($B90,DEM_D6_PWR!$H$3:$H$14,0), 1)</f>
        <v>0.69999998807907104</v>
      </c>
      <c r="G90">
        <f>SHAstorage!$I79</f>
        <v>2289.6559999999999</v>
      </c>
    </row>
    <row r="91" spans="1:7">
      <c r="A91" s="1">
        <v>43390</v>
      </c>
      <c r="B91" s="6">
        <f t="shared" si="1"/>
        <v>10</v>
      </c>
      <c r="C91">
        <f>ThermalitoOutflow2!$H80</f>
        <v>2450</v>
      </c>
      <c r="D91">
        <f>OROstrage!$I80</f>
        <v>1264.6569999999999</v>
      </c>
      <c r="E91">
        <f>OROLEVEL5extended!$I80</f>
        <v>3163</v>
      </c>
      <c r="F91">
        <f>INDEX(DEM_D6_PWR!$I$3:$I$14, MATCH($B91,DEM_D6_PWR!$H$3:$H$14,0), 1)</f>
        <v>0.69999998807907104</v>
      </c>
      <c r="G91">
        <f>SHAstorage!$I80</f>
        <v>2281.1869999999999</v>
      </c>
    </row>
    <row r="92" spans="1:7">
      <c r="A92" s="1">
        <v>43391</v>
      </c>
      <c r="B92" s="6">
        <f t="shared" si="1"/>
        <v>10</v>
      </c>
      <c r="C92">
        <f>ThermalitoOutflow2!$H81</f>
        <v>2450</v>
      </c>
      <c r="D92">
        <f>OROstrage!$I81</f>
        <v>1259.752</v>
      </c>
      <c r="E92">
        <f>OROLEVEL5extended!$I81</f>
        <v>3163</v>
      </c>
      <c r="F92">
        <f>INDEX(DEM_D6_PWR!$I$3:$I$14, MATCH($B92,DEM_D6_PWR!$H$3:$H$14,0), 1)</f>
        <v>0.69999998807907104</v>
      </c>
      <c r="G92">
        <f>SHAstorage!$I81</f>
        <v>2276.5070000000001</v>
      </c>
    </row>
    <row r="93" spans="1:7">
      <c r="A93" s="1">
        <v>43392</v>
      </c>
      <c r="B93" s="6">
        <f t="shared" si="1"/>
        <v>10</v>
      </c>
      <c r="C93">
        <f>ThermalitoOutflow2!$H82</f>
        <v>2450</v>
      </c>
      <c r="D93">
        <f>OROstrage!$I82</f>
        <v>1255.317</v>
      </c>
      <c r="E93">
        <f>OROLEVEL5extended!$I82</f>
        <v>3163</v>
      </c>
      <c r="F93">
        <f>INDEX(DEM_D6_PWR!$I$3:$I$14, MATCH($B93,DEM_D6_PWR!$H$3:$H$14,0), 1)</f>
        <v>0.69999998807907104</v>
      </c>
      <c r="G93">
        <f>SHAstorage!$I82</f>
        <v>2271.0770000000002</v>
      </c>
    </row>
    <row r="94" spans="1:7">
      <c r="A94" s="1">
        <v>43393</v>
      </c>
      <c r="B94" s="6">
        <f t="shared" si="1"/>
        <v>10</v>
      </c>
      <c r="C94">
        <f>ThermalitoOutflow2!$H83</f>
        <v>2450</v>
      </c>
      <c r="D94">
        <f>OROstrage!$I83</f>
        <v>1252.2049999999999</v>
      </c>
      <c r="E94">
        <f>OROLEVEL5extended!$I83</f>
        <v>3163</v>
      </c>
      <c r="F94">
        <f>INDEX(DEM_D6_PWR!$I$3:$I$14, MATCH($B94,DEM_D6_PWR!$H$3:$H$14,0), 1)</f>
        <v>0.69999998807907104</v>
      </c>
      <c r="G94">
        <f>SHAstorage!$I83</f>
        <v>2260.2359999999999</v>
      </c>
    </row>
    <row r="95" spans="1:7">
      <c r="A95" s="1">
        <v>43394</v>
      </c>
      <c r="B95" s="6">
        <f t="shared" si="1"/>
        <v>10</v>
      </c>
      <c r="C95">
        <f>ThermalitoOutflow2!$H84</f>
        <v>2450</v>
      </c>
      <c r="D95">
        <f>OROstrage!$I84</f>
        <v>1248.9949999999999</v>
      </c>
      <c r="E95">
        <f>OROLEVEL5extended!$I84</f>
        <v>3163</v>
      </c>
      <c r="F95">
        <f>INDEX(DEM_D6_PWR!$I$3:$I$14, MATCH($B95,DEM_D6_PWR!$H$3:$H$14,0), 1)</f>
        <v>0.69999998807907104</v>
      </c>
      <c r="G95">
        <f>SHAstorage!$I84</f>
        <v>2250.9290000000001</v>
      </c>
    </row>
    <row r="96" spans="1:7">
      <c r="A96" s="1">
        <v>43395</v>
      </c>
      <c r="B96" s="6">
        <f t="shared" si="1"/>
        <v>10</v>
      </c>
      <c r="C96">
        <f>ThermalitoOutflow2!$H85</f>
        <v>2450</v>
      </c>
      <c r="D96">
        <f>OROstrage!$I85</f>
        <v>1243.143</v>
      </c>
      <c r="E96">
        <f>OROLEVEL5extended!$I85</f>
        <v>3163</v>
      </c>
      <c r="F96">
        <f>INDEX(DEM_D6_PWR!$I$3:$I$14, MATCH($B96,DEM_D6_PWR!$H$3:$H$14,0), 1)</f>
        <v>0.69999998807907104</v>
      </c>
      <c r="G96">
        <f>SHAstorage!$I85</f>
        <v>2243.4899999999998</v>
      </c>
    </row>
    <row r="97" spans="1:7">
      <c r="A97" s="1">
        <v>43396</v>
      </c>
      <c r="B97" s="6">
        <f t="shared" si="1"/>
        <v>10</v>
      </c>
      <c r="C97">
        <f>ThermalitoOutflow2!$H86</f>
        <v>2450</v>
      </c>
      <c r="D97">
        <f>OROstrage!$I86</f>
        <v>1235.4970000000001</v>
      </c>
      <c r="E97">
        <f>OROLEVEL5extended!$I86</f>
        <v>3163</v>
      </c>
      <c r="F97">
        <f>INDEX(DEM_D6_PWR!$I$3:$I$14, MATCH($B97,DEM_D6_PWR!$H$3:$H$14,0), 1)</f>
        <v>0.69999998807907104</v>
      </c>
      <c r="G97">
        <f>SHAstorage!$I86</f>
        <v>2235.902</v>
      </c>
    </row>
    <row r="98" spans="1:7">
      <c r="A98" s="1">
        <v>43397</v>
      </c>
      <c r="B98" s="6">
        <f t="shared" si="1"/>
        <v>10</v>
      </c>
      <c r="C98">
        <f>ThermalitoOutflow2!$H87</f>
        <v>2450</v>
      </c>
      <c r="D98">
        <f>OROstrage!$I87</f>
        <v>1228.412</v>
      </c>
      <c r="E98">
        <f>OROLEVEL5extended!$I87</f>
        <v>3163</v>
      </c>
      <c r="F98">
        <f>INDEX(DEM_D6_PWR!$I$3:$I$14, MATCH($B98,DEM_D6_PWR!$H$3:$H$14,0), 1)</f>
        <v>0.69999998807907104</v>
      </c>
      <c r="G98">
        <f>SHAstorage!$I87</f>
        <v>2231.09</v>
      </c>
    </row>
    <row r="99" spans="1:7">
      <c r="A99" s="1">
        <v>43398</v>
      </c>
      <c r="B99" s="6">
        <f t="shared" si="1"/>
        <v>10</v>
      </c>
      <c r="C99">
        <f>ThermalitoOutflow2!$H88</f>
        <v>2450</v>
      </c>
      <c r="D99">
        <f>OROstrage!$I88</f>
        <v>1221.43</v>
      </c>
      <c r="E99">
        <f>OROLEVEL5extended!$I88</f>
        <v>3163</v>
      </c>
      <c r="F99">
        <f>INDEX(DEM_D6_PWR!$I$3:$I$14, MATCH($B99,DEM_D6_PWR!$H$3:$H$14,0), 1)</f>
        <v>0.69999998807907104</v>
      </c>
      <c r="G99">
        <f>SHAstorage!$I88</f>
        <v>2225.357</v>
      </c>
    </row>
    <row r="100" spans="1:7">
      <c r="A100" s="1">
        <v>43399</v>
      </c>
      <c r="B100" s="6">
        <f t="shared" si="1"/>
        <v>10</v>
      </c>
      <c r="C100">
        <f>ThermalitoOutflow2!$H89</f>
        <v>2450</v>
      </c>
      <c r="D100">
        <f>OROstrage!$I89</f>
        <v>1214.104</v>
      </c>
      <c r="E100">
        <f>OROLEVEL5extended!$I89</f>
        <v>3163</v>
      </c>
      <c r="F100">
        <f>INDEX(DEM_D6_PWR!$I$3:$I$14, MATCH($B100,DEM_D6_PWR!$H$3:$H$14,0), 1)</f>
        <v>0.69999998807907104</v>
      </c>
      <c r="G100">
        <f>SHAstorage!$I89</f>
        <v>2219.837</v>
      </c>
    </row>
    <row r="101" spans="1:7">
      <c r="A101" s="1">
        <v>43400</v>
      </c>
      <c r="B101" s="6">
        <f t="shared" si="1"/>
        <v>10</v>
      </c>
      <c r="C101">
        <f>ThermalitoOutflow2!$H90</f>
        <v>2450</v>
      </c>
      <c r="D101">
        <f>OROstrage!$I90</f>
        <v>1207.4770000000001</v>
      </c>
      <c r="E101">
        <f>OROLEVEL5extended!$I90</f>
        <v>3163</v>
      </c>
      <c r="F101">
        <f>INDEX(DEM_D6_PWR!$I$3:$I$14, MATCH($B101,DEM_D6_PWR!$H$3:$H$14,0), 1)</f>
        <v>0.69999998807907104</v>
      </c>
      <c r="G101">
        <f>SHAstorage!$I90</f>
        <v>2213.58</v>
      </c>
    </row>
    <row r="102" spans="1:7">
      <c r="A102" s="1">
        <v>43401</v>
      </c>
      <c r="B102" s="6">
        <f t="shared" si="1"/>
        <v>10</v>
      </c>
      <c r="C102">
        <f>ThermalitoOutflow2!$H91</f>
        <v>2450</v>
      </c>
      <c r="D102">
        <f>OROstrage!$I91</f>
        <v>1199.6189999999999</v>
      </c>
      <c r="E102">
        <f>OROLEVEL5extended!$I91</f>
        <v>3163</v>
      </c>
      <c r="F102">
        <f>INDEX(DEM_D6_PWR!$I$3:$I$14, MATCH($B102,DEM_D6_PWR!$H$3:$H$14,0), 1)</f>
        <v>0.69999998807907104</v>
      </c>
      <c r="G102">
        <f>SHAstorage!$I91</f>
        <v>2208.4279999999999</v>
      </c>
    </row>
    <row r="103" spans="1:7">
      <c r="A103" s="1">
        <v>43402</v>
      </c>
      <c r="B103" s="6">
        <f t="shared" si="1"/>
        <v>10</v>
      </c>
      <c r="C103">
        <f>ThermalitoOutflow2!$H92</f>
        <v>2350</v>
      </c>
      <c r="D103">
        <f>OROstrage!$I92</f>
        <v>1192.1659999999999</v>
      </c>
      <c r="E103">
        <f>OROLEVEL5extended!$I92</f>
        <v>3163</v>
      </c>
      <c r="F103">
        <f>INDEX(DEM_D6_PWR!$I$3:$I$14, MATCH($B103,DEM_D6_PWR!$H$3:$H$14,0), 1)</f>
        <v>0.69999998807907104</v>
      </c>
      <c r="G103">
        <f>SHAstorage!$I92</f>
        <v>2201.4720000000002</v>
      </c>
    </row>
    <row r="104" spans="1:7">
      <c r="A104" s="1">
        <v>43403</v>
      </c>
      <c r="B104" s="6">
        <f t="shared" si="1"/>
        <v>10</v>
      </c>
      <c r="C104">
        <f>ThermalitoOutflow2!$H93</f>
        <v>2150</v>
      </c>
      <c r="D104">
        <f>OROstrage!$I93</f>
        <v>1185.038</v>
      </c>
      <c r="E104">
        <f>OROLEVEL5extended!$I93</f>
        <v>3163</v>
      </c>
      <c r="F104">
        <f>INDEX(DEM_D6_PWR!$I$3:$I$14, MATCH($B104,DEM_D6_PWR!$H$3:$H$14,0), 1)</f>
        <v>0.69999998807907104</v>
      </c>
      <c r="G104">
        <f>SHAstorage!$I93</f>
        <v>2196.1669999999999</v>
      </c>
    </row>
    <row r="105" spans="1:7">
      <c r="A105" s="1">
        <v>43404</v>
      </c>
      <c r="B105" s="6">
        <f t="shared" si="1"/>
        <v>10</v>
      </c>
      <c r="C105">
        <f>ThermalitoOutflow2!$H94</f>
        <v>1950</v>
      </c>
      <c r="D105">
        <f>OROstrage!$I94</f>
        <v>1178.8910000000001</v>
      </c>
      <c r="E105">
        <f>OROLEVEL5extended!$I94</f>
        <v>3163</v>
      </c>
      <c r="F105">
        <f>INDEX(DEM_D6_PWR!$I$3:$I$14, MATCH($B105,DEM_D6_PWR!$H$3:$H$14,0), 1)</f>
        <v>0.69999998807907104</v>
      </c>
      <c r="G105">
        <f>SHAstorage!$I94</f>
        <v>2191.0450000000001</v>
      </c>
    </row>
    <row r="106" spans="1:7">
      <c r="A106" s="1">
        <v>43405</v>
      </c>
      <c r="B106" s="6">
        <f t="shared" si="1"/>
        <v>11</v>
      </c>
      <c r="C106">
        <f>ThermalitoOutflow2!$H95</f>
        <v>1800</v>
      </c>
      <c r="D106">
        <f>OROstrage!$I95</f>
        <v>1171.9659999999999</v>
      </c>
      <c r="E106">
        <f>OROLEVEL5extended!$I95</f>
        <v>3163</v>
      </c>
      <c r="F106">
        <f>INDEX(DEM_D6_PWR!$I$3:$I$14, MATCH($B106,DEM_D6_PWR!$H$3:$H$14,0), 1)</f>
        <v>0</v>
      </c>
      <c r="G106">
        <f>SHAstorage!$I95</f>
        <v>2181.2139999999999</v>
      </c>
    </row>
    <row r="107" spans="1:7">
      <c r="A107" s="1">
        <v>43406</v>
      </c>
      <c r="B107" s="6">
        <f t="shared" si="1"/>
        <v>11</v>
      </c>
      <c r="C107">
        <f>ThermalitoOutflow2!$H96</f>
        <v>1750</v>
      </c>
      <c r="D107">
        <f>OROstrage!$I96</f>
        <v>1165.8679999999999</v>
      </c>
      <c r="E107">
        <f>OROLEVEL5extended!$I96</f>
        <v>3163</v>
      </c>
      <c r="F107">
        <f>INDEX(DEM_D6_PWR!$I$3:$I$14, MATCH($B107,DEM_D6_PWR!$H$3:$H$14,0), 1)</f>
        <v>0</v>
      </c>
      <c r="G107">
        <f>SHAstorage!$I96</f>
        <v>2176.3029999999999</v>
      </c>
    </row>
    <row r="108" spans="1:7">
      <c r="A108" s="1">
        <v>43407</v>
      </c>
      <c r="B108" s="6">
        <f t="shared" si="1"/>
        <v>11</v>
      </c>
      <c r="C108">
        <f>ThermalitoOutflow2!$H97</f>
        <v>1750</v>
      </c>
      <c r="D108">
        <f>OROstrage!$I97</f>
        <v>1158.78</v>
      </c>
      <c r="E108">
        <f>OROLEVEL5extended!$I97</f>
        <v>3163</v>
      </c>
      <c r="F108">
        <f>INDEX(DEM_D6_PWR!$I$3:$I$14, MATCH($B108,DEM_D6_PWR!$H$3:$H$14,0), 1)</f>
        <v>0</v>
      </c>
      <c r="G108">
        <f>SHAstorage!$I97</f>
        <v>2170.125</v>
      </c>
    </row>
    <row r="109" spans="1:7">
      <c r="A109" s="1">
        <v>43408</v>
      </c>
      <c r="B109" s="6">
        <f t="shared" si="1"/>
        <v>11</v>
      </c>
      <c r="C109">
        <f>ThermalitoOutflow2!$H98</f>
        <v>1823</v>
      </c>
      <c r="D109">
        <f>OROstrage!$I98</f>
        <v>1151.723</v>
      </c>
      <c r="E109">
        <f>OROLEVEL5extended!$I98</f>
        <v>3163</v>
      </c>
      <c r="F109">
        <f>INDEX(DEM_D6_PWR!$I$3:$I$14, MATCH($B109,DEM_D6_PWR!$H$3:$H$14,0), 1)</f>
        <v>0</v>
      </c>
      <c r="G109">
        <f>SHAstorage!$I98</f>
        <v>2167.5929999999998</v>
      </c>
    </row>
    <row r="110" spans="1:7">
      <c r="A110" s="1">
        <v>43409</v>
      </c>
      <c r="B110" s="6">
        <f t="shared" si="1"/>
        <v>11</v>
      </c>
      <c r="C110">
        <f>ThermalitoOutflow2!$H99</f>
        <v>1750</v>
      </c>
      <c r="D110">
        <f>OROstrage!$I99</f>
        <v>1143.982</v>
      </c>
      <c r="E110">
        <f>OROLEVEL5extended!$I99</f>
        <v>3163</v>
      </c>
      <c r="F110">
        <f>INDEX(DEM_D6_PWR!$I$3:$I$14, MATCH($B110,DEM_D6_PWR!$H$3:$H$14,0), 1)</f>
        <v>0</v>
      </c>
      <c r="G110">
        <f>SHAstorage!$I99</f>
        <v>2166.5079999999998</v>
      </c>
    </row>
    <row r="111" spans="1:7">
      <c r="A111" s="1">
        <v>43410</v>
      </c>
      <c r="B111" s="6">
        <f t="shared" si="1"/>
        <v>11</v>
      </c>
      <c r="C111">
        <f>ThermalitoOutflow2!$H100</f>
        <v>1750</v>
      </c>
      <c r="D111">
        <f>OROstrage!$I100</f>
        <v>1136.704</v>
      </c>
      <c r="E111">
        <f>OROLEVEL5extended!$I100</f>
        <v>3163</v>
      </c>
      <c r="F111">
        <f>INDEX(DEM_D6_PWR!$I$3:$I$14, MATCH($B111,DEM_D6_PWR!$H$3:$H$14,0), 1)</f>
        <v>0</v>
      </c>
      <c r="G111">
        <f>SHAstorage!$I100</f>
        <v>2162.8919999999998</v>
      </c>
    </row>
    <row r="112" spans="1:7">
      <c r="A112" s="1">
        <v>43411</v>
      </c>
      <c r="B112" s="6">
        <f t="shared" si="1"/>
        <v>11</v>
      </c>
      <c r="C112">
        <f>ThermalitoOutflow2!$H101</f>
        <v>1750</v>
      </c>
      <c r="D112">
        <f>OROstrage!$I101</f>
        <v>1129.884</v>
      </c>
      <c r="E112">
        <f>OROLEVEL5extended!$I101</f>
        <v>3163</v>
      </c>
      <c r="F112">
        <f>INDEX(DEM_D6_PWR!$I$3:$I$14, MATCH($B112,DEM_D6_PWR!$H$3:$H$14,0), 1)</f>
        <v>0</v>
      </c>
      <c r="G112">
        <f>SHAstorage!$I101</f>
        <v>2160.7220000000002</v>
      </c>
    </row>
    <row r="113" spans="1:7">
      <c r="A113" s="1">
        <v>43412</v>
      </c>
      <c r="B113" s="6">
        <f t="shared" si="1"/>
        <v>11</v>
      </c>
      <c r="C113">
        <f>ThermalitoOutflow2!$H102</f>
        <v>1750</v>
      </c>
      <c r="D113">
        <f>OROstrage!$I102</f>
        <v>1123.2339999999999</v>
      </c>
      <c r="E113">
        <f>OROLEVEL5extended!$I102</f>
        <v>3163</v>
      </c>
      <c r="F113">
        <f>INDEX(DEM_D6_PWR!$I$3:$I$14, MATCH($B113,DEM_D6_PWR!$H$3:$H$14,0), 1)</f>
        <v>0</v>
      </c>
      <c r="G113">
        <f>SHAstorage!$I102</f>
        <v>2157.4670000000001</v>
      </c>
    </row>
    <row r="114" spans="1:7">
      <c r="A114" s="1">
        <v>43413</v>
      </c>
      <c r="B114" s="6">
        <f t="shared" si="1"/>
        <v>11</v>
      </c>
      <c r="C114">
        <f>ThermalitoOutflow2!$H103</f>
        <v>1750</v>
      </c>
      <c r="D114">
        <f>OROstrage!$I103</f>
        <v>1116.5419999999999</v>
      </c>
      <c r="E114">
        <f>OROLEVEL5extended!$I103</f>
        <v>3163</v>
      </c>
      <c r="F114">
        <f>INDEX(DEM_D6_PWR!$I$3:$I$14, MATCH($B114,DEM_D6_PWR!$H$3:$H$14,0), 1)</f>
        <v>0</v>
      </c>
      <c r="G114">
        <f>SHAstorage!$I103</f>
        <v>2154.393</v>
      </c>
    </row>
    <row r="115" spans="1:7">
      <c r="A115" s="1">
        <v>43414</v>
      </c>
      <c r="B115" s="6">
        <f t="shared" si="1"/>
        <v>11</v>
      </c>
      <c r="C115">
        <f>ThermalitoOutflow2!$H104</f>
        <v>1750</v>
      </c>
      <c r="D115">
        <f>OROstrage!$I104</f>
        <v>1107.7090000000001</v>
      </c>
      <c r="E115">
        <f>OROLEVEL5extended!$I104</f>
        <v>3163</v>
      </c>
      <c r="F115">
        <f>INDEX(DEM_D6_PWR!$I$3:$I$14, MATCH($B115,DEM_D6_PWR!$H$3:$H$14,0), 1)</f>
        <v>0</v>
      </c>
      <c r="G115">
        <f>SHAstorage!$I104</f>
        <v>2153.85</v>
      </c>
    </row>
    <row r="116" spans="1:7">
      <c r="A116" s="1">
        <v>43415</v>
      </c>
      <c r="B116" s="6">
        <f t="shared" si="1"/>
        <v>11</v>
      </c>
      <c r="C116">
        <f>ThermalitoOutflow2!$H105</f>
        <v>1750</v>
      </c>
      <c r="D116">
        <f>OROstrage!$I105</f>
        <v>1098.787</v>
      </c>
      <c r="E116">
        <f>OROLEVEL5extended!$I105</f>
        <v>3163</v>
      </c>
      <c r="F116">
        <f>INDEX(DEM_D6_PWR!$I$3:$I$14, MATCH($B116,DEM_D6_PWR!$H$3:$H$14,0), 1)</f>
        <v>0</v>
      </c>
      <c r="G116">
        <f>SHAstorage!$I105</f>
        <v>2154.0309999999999</v>
      </c>
    </row>
    <row r="117" spans="1:7">
      <c r="A117" s="1">
        <v>43416</v>
      </c>
      <c r="B117" s="6">
        <f t="shared" si="1"/>
        <v>11</v>
      </c>
      <c r="C117">
        <f>ThermalitoOutflow2!$H106</f>
        <v>1750</v>
      </c>
      <c r="D117">
        <f>OROstrage!$I106</f>
        <v>1089.9839999999999</v>
      </c>
      <c r="E117">
        <f>OROLEVEL5extended!$I106</f>
        <v>3163</v>
      </c>
      <c r="F117">
        <f>INDEX(DEM_D6_PWR!$I$3:$I$14, MATCH($B117,DEM_D6_PWR!$H$3:$H$14,0), 1)</f>
        <v>0</v>
      </c>
      <c r="G117">
        <f>SHAstorage!$I106</f>
        <v>2152.2280000000001</v>
      </c>
    </row>
    <row r="118" spans="1:7">
      <c r="A118" s="1">
        <v>43417</v>
      </c>
      <c r="B118" s="6">
        <f t="shared" si="1"/>
        <v>11</v>
      </c>
      <c r="C118">
        <f>ThermalitoOutflow2!$H107</f>
        <v>1750</v>
      </c>
      <c r="D118">
        <f>OROstrage!$I107</f>
        <v>1081.0930000000001</v>
      </c>
      <c r="E118">
        <f>OROLEVEL5extended!$I107</f>
        <v>3163</v>
      </c>
      <c r="F118">
        <f>INDEX(DEM_D6_PWR!$I$3:$I$14, MATCH($B118,DEM_D6_PWR!$H$3:$H$14,0), 1)</f>
        <v>0</v>
      </c>
      <c r="G118">
        <f>SHAstorage!$I107</f>
        <v>2150.2510000000002</v>
      </c>
    </row>
    <row r="119" spans="1:7">
      <c r="A119" s="1">
        <v>43418</v>
      </c>
      <c r="B119" s="6">
        <f t="shared" si="1"/>
        <v>11</v>
      </c>
      <c r="C119">
        <f>ThermalitoOutflow2!$H108</f>
        <v>1750</v>
      </c>
      <c r="D119">
        <f>OROstrage!$I108</f>
        <v>1074.7149999999999</v>
      </c>
      <c r="E119">
        <f>OROLEVEL5extended!$I108</f>
        <v>3163</v>
      </c>
      <c r="F119">
        <f>INDEX(DEM_D6_PWR!$I$3:$I$14, MATCH($B119,DEM_D6_PWR!$H$3:$H$14,0), 1)</f>
        <v>0</v>
      </c>
      <c r="G119">
        <f>SHAstorage!$I108</f>
        <v>2148.0929999999998</v>
      </c>
    </row>
    <row r="120" spans="1:7">
      <c r="A120" s="1">
        <v>43419</v>
      </c>
      <c r="B120" s="6">
        <f t="shared" si="1"/>
        <v>11</v>
      </c>
      <c r="C120">
        <f>ThermalitoOutflow2!$H109</f>
        <v>1750</v>
      </c>
      <c r="D120">
        <f>OROstrage!$I109</f>
        <v>1068.0909999999999</v>
      </c>
      <c r="E120">
        <f>OROLEVEL5extended!$I109</f>
        <v>3163</v>
      </c>
      <c r="F120">
        <f>INDEX(DEM_D6_PWR!$I$3:$I$14, MATCH($B120,DEM_D6_PWR!$H$3:$H$14,0), 1)</f>
        <v>0</v>
      </c>
      <c r="G120">
        <f>SHAstorage!$I109</f>
        <v>2147.0149999999999</v>
      </c>
    </row>
    <row r="121" spans="1:7">
      <c r="A121" s="1">
        <v>43420</v>
      </c>
      <c r="B121" s="6">
        <f t="shared" si="1"/>
        <v>11</v>
      </c>
      <c r="C121">
        <f>ThermalitoOutflow2!$H110</f>
        <v>1750</v>
      </c>
      <c r="D121">
        <f>OROstrage!$I110</f>
        <v>1062.31</v>
      </c>
      <c r="E121">
        <f>OROLEVEL5extended!$I110</f>
        <v>3163</v>
      </c>
      <c r="F121">
        <f>INDEX(DEM_D6_PWR!$I$3:$I$14, MATCH($B121,DEM_D6_PWR!$H$3:$H$14,0), 1)</f>
        <v>0</v>
      </c>
      <c r="G121">
        <f>SHAstorage!$I110</f>
        <v>2147.9140000000002</v>
      </c>
    </row>
    <row r="122" spans="1:7">
      <c r="A122" s="1">
        <v>43421</v>
      </c>
      <c r="B122" s="6">
        <f t="shared" si="1"/>
        <v>11</v>
      </c>
      <c r="C122">
        <f>ThermalitoOutflow2!$H111</f>
        <v>1750</v>
      </c>
      <c r="D122">
        <f>OROstrage!$I111</f>
        <v>1055.806</v>
      </c>
      <c r="E122">
        <f>OROLEVEL5extended!$I111</f>
        <v>3163</v>
      </c>
      <c r="F122">
        <f>INDEX(DEM_D6_PWR!$I$3:$I$14, MATCH($B122,DEM_D6_PWR!$H$3:$H$14,0), 1)</f>
        <v>0</v>
      </c>
      <c r="G122">
        <f>SHAstorage!$I111</f>
        <v>2145.2170000000001</v>
      </c>
    </row>
    <row r="123" spans="1:7">
      <c r="A123" s="1">
        <v>43422</v>
      </c>
      <c r="B123" s="6">
        <f t="shared" si="1"/>
        <v>11</v>
      </c>
      <c r="C123">
        <f>ThermalitoOutflow2!$H112</f>
        <v>1750</v>
      </c>
      <c r="D123">
        <f>OROstrage!$I112</f>
        <v>1050.5429999999999</v>
      </c>
      <c r="E123">
        <f>OROLEVEL5extended!$I112</f>
        <v>3163</v>
      </c>
      <c r="F123">
        <f>INDEX(DEM_D6_PWR!$I$3:$I$14, MATCH($B123,DEM_D6_PWR!$H$3:$H$14,0), 1)</f>
        <v>0</v>
      </c>
      <c r="G123">
        <f>SHAstorage!$I112</f>
        <v>2144.8580000000002</v>
      </c>
    </row>
    <row r="124" spans="1:7">
      <c r="A124" s="1">
        <v>43423</v>
      </c>
      <c r="B124" s="6">
        <f t="shared" si="1"/>
        <v>11</v>
      </c>
      <c r="C124">
        <f>ThermalitoOutflow2!$H113</f>
        <v>1750</v>
      </c>
      <c r="D124">
        <f>OROstrage!$I113</f>
        <v>1045.097</v>
      </c>
      <c r="E124">
        <f>OROLEVEL5extended!$I113</f>
        <v>3163</v>
      </c>
      <c r="F124">
        <f>INDEX(DEM_D6_PWR!$I$3:$I$14, MATCH($B124,DEM_D6_PWR!$H$3:$H$14,0), 1)</f>
        <v>0</v>
      </c>
      <c r="G124">
        <f>SHAstorage!$I113</f>
        <v>2143.2399999999998</v>
      </c>
    </row>
    <row r="125" spans="1:7">
      <c r="A125" s="1">
        <v>43424</v>
      </c>
      <c r="B125" s="6">
        <f t="shared" si="1"/>
        <v>11</v>
      </c>
      <c r="C125">
        <f>ThermalitoOutflow2!$H114</f>
        <v>1750</v>
      </c>
      <c r="D125">
        <f>OROstrage!$I114</f>
        <v>1040.941</v>
      </c>
      <c r="E125">
        <f>OROLEVEL5extended!$I114</f>
        <v>3163</v>
      </c>
      <c r="F125">
        <f>INDEX(DEM_D6_PWR!$I$3:$I$14, MATCH($B125,DEM_D6_PWR!$H$3:$H$14,0), 1)</f>
        <v>0</v>
      </c>
      <c r="G125">
        <f>SHAstorage!$I114</f>
        <v>2142.3409999999999</v>
      </c>
    </row>
    <row r="126" spans="1:7">
      <c r="A126" s="1">
        <v>43425</v>
      </c>
      <c r="B126" s="6">
        <f t="shared" si="1"/>
        <v>11</v>
      </c>
      <c r="C126">
        <f>ThermalitoOutflow2!$H115</f>
        <v>1750</v>
      </c>
      <c r="D126">
        <f>OROstrage!$I115</f>
        <v>1038.4670000000001</v>
      </c>
      <c r="E126">
        <f>OROLEVEL5extended!$I115</f>
        <v>3163</v>
      </c>
      <c r="F126">
        <f>INDEX(DEM_D6_PWR!$I$3:$I$14, MATCH($B126,DEM_D6_PWR!$H$3:$H$14,0), 1)</f>
        <v>0</v>
      </c>
      <c r="G126">
        <f>SHAstorage!$I115</f>
        <v>2143.4189999999999</v>
      </c>
    </row>
    <row r="127" spans="1:7">
      <c r="A127" s="1">
        <v>43426</v>
      </c>
      <c r="B127" s="6">
        <f t="shared" si="1"/>
        <v>11</v>
      </c>
      <c r="C127">
        <f>ThermalitoOutflow2!$H116</f>
        <v>1750</v>
      </c>
      <c r="D127">
        <f>OROstrage!$I116</f>
        <v>1035.796</v>
      </c>
      <c r="E127">
        <f>OROLEVEL5extended!$I116</f>
        <v>3163</v>
      </c>
      <c r="F127">
        <f>INDEX(DEM_D6_PWR!$I$3:$I$14, MATCH($B127,DEM_D6_PWR!$H$3:$H$14,0), 1)</f>
        <v>0</v>
      </c>
      <c r="G127">
        <f>SHAstorage!$I116</f>
        <v>2149.172</v>
      </c>
    </row>
    <row r="128" spans="1:7">
      <c r="A128" s="1">
        <v>43427</v>
      </c>
      <c r="B128" s="6">
        <f t="shared" si="1"/>
        <v>11</v>
      </c>
      <c r="C128">
        <f>ThermalitoOutflow2!$H117</f>
        <v>1750</v>
      </c>
      <c r="D128">
        <f>OROstrage!$I117</f>
        <v>1036.3969999999999</v>
      </c>
      <c r="E128">
        <f>OROLEVEL5extended!$I117</f>
        <v>3153.7539999999999</v>
      </c>
      <c r="F128">
        <f>INDEX(DEM_D6_PWR!$I$3:$I$14, MATCH($B128,DEM_D6_PWR!$H$3:$H$14,0), 1)</f>
        <v>0</v>
      </c>
      <c r="G128">
        <f>SHAstorage!$I117</f>
        <v>2154.7539999999999</v>
      </c>
    </row>
    <row r="129" spans="1:7">
      <c r="A129" s="1">
        <v>43428</v>
      </c>
      <c r="B129" s="6">
        <f t="shared" si="1"/>
        <v>11</v>
      </c>
      <c r="C129">
        <f>ThermalitoOutflow2!$H118</f>
        <v>1750</v>
      </c>
      <c r="D129">
        <f>OROstrage!$I118</f>
        <v>1041.2760000000001</v>
      </c>
      <c r="E129">
        <f>OROLEVEL5extended!$I118</f>
        <v>3149.8620000000001</v>
      </c>
      <c r="F129">
        <f>INDEX(DEM_D6_PWR!$I$3:$I$14, MATCH($B129,DEM_D6_PWR!$H$3:$H$14,0), 1)</f>
        <v>0</v>
      </c>
      <c r="G129">
        <f>SHAstorage!$I118</f>
        <v>2154.9349999999999</v>
      </c>
    </row>
    <row r="130" spans="1:7">
      <c r="A130" s="1">
        <v>43429</v>
      </c>
      <c r="B130" s="6">
        <f t="shared" si="1"/>
        <v>11</v>
      </c>
      <c r="C130">
        <f>ThermalitoOutflow2!$H119</f>
        <v>1750</v>
      </c>
      <c r="D130">
        <f>OROstrage!$I119</f>
        <v>1037.5309999999999</v>
      </c>
      <c r="E130">
        <f>OROLEVEL5extended!$I119</f>
        <v>3155.4430000000002</v>
      </c>
      <c r="F130">
        <f>INDEX(DEM_D6_PWR!$I$3:$I$14, MATCH($B130,DEM_D6_PWR!$H$3:$H$14,0), 1)</f>
        <v>0</v>
      </c>
      <c r="G130">
        <f>SHAstorage!$I119</f>
        <v>2157.8290000000002</v>
      </c>
    </row>
    <row r="131" spans="1:7">
      <c r="A131" s="1">
        <v>43430</v>
      </c>
      <c r="B131" s="6">
        <f t="shared" si="1"/>
        <v>11</v>
      </c>
      <c r="C131">
        <f>ThermalitoOutflow2!$H120</f>
        <v>1750</v>
      </c>
      <c r="D131">
        <f>OROstrage!$I120</f>
        <v>1033.73</v>
      </c>
      <c r="E131">
        <f>OROLEVEL5extended!$I120</f>
        <v>3160.92</v>
      </c>
      <c r="F131">
        <f>INDEX(DEM_D6_PWR!$I$3:$I$14, MATCH($B131,DEM_D6_PWR!$H$3:$H$14,0), 1)</f>
        <v>0</v>
      </c>
      <c r="G131">
        <f>SHAstorage!$I120</f>
        <v>2153.85</v>
      </c>
    </row>
    <row r="132" spans="1:7">
      <c r="A132" s="1">
        <v>43431</v>
      </c>
      <c r="B132" s="6">
        <f t="shared" si="1"/>
        <v>11</v>
      </c>
      <c r="C132">
        <f>ThermalitoOutflow2!$H121</f>
        <v>1750</v>
      </c>
      <c r="D132">
        <f>OROstrage!$I121</f>
        <v>1031.5319999999999</v>
      </c>
      <c r="E132">
        <f>OROLEVEL5extended!$I121</f>
        <v>3154.98</v>
      </c>
      <c r="F132">
        <f>INDEX(DEM_D6_PWR!$I$3:$I$14, MATCH($B132,DEM_D6_PWR!$H$3:$H$14,0), 1)</f>
        <v>0</v>
      </c>
      <c r="G132">
        <f>SHAstorage!$I121</f>
        <v>2155.8389999999999</v>
      </c>
    </row>
    <row r="133" spans="1:7">
      <c r="A133" s="1">
        <v>43432</v>
      </c>
      <c r="B133" s="6">
        <f t="shared" si="1"/>
        <v>11</v>
      </c>
      <c r="C133">
        <f>ThermalitoOutflow2!$H122</f>
        <v>1750</v>
      </c>
      <c r="D133">
        <f>OROstrage!$I122</f>
        <v>1029.1400000000001</v>
      </c>
      <c r="E133">
        <f>OROLEVEL5extended!$I122</f>
        <v>3143.277</v>
      </c>
      <c r="F133">
        <f>INDEX(DEM_D6_PWR!$I$3:$I$14, MATCH($B133,DEM_D6_PWR!$H$3:$H$14,0), 1)</f>
        <v>0</v>
      </c>
      <c r="G133">
        <f>SHAstorage!$I122</f>
        <v>2156.5630000000001</v>
      </c>
    </row>
    <row r="134" spans="1:7">
      <c r="A134" s="1">
        <v>43433</v>
      </c>
      <c r="B134" s="6">
        <f t="shared" si="1"/>
        <v>11</v>
      </c>
      <c r="C134">
        <f>ThermalitoOutflow2!$H123</f>
        <v>1750</v>
      </c>
      <c r="D134">
        <f>OROstrage!$I123</f>
        <v>1029.538</v>
      </c>
      <c r="E134">
        <f>OROLEVEL5extended!$I123</f>
        <v>3073.6419999999998</v>
      </c>
      <c r="F134">
        <f>INDEX(DEM_D6_PWR!$I$3:$I$14, MATCH($B134,DEM_D6_PWR!$H$3:$H$14,0), 1)</f>
        <v>0</v>
      </c>
      <c r="G134">
        <f>SHAstorage!$I123</f>
        <v>2171.9380000000001</v>
      </c>
    </row>
    <row r="135" spans="1:7">
      <c r="A135" s="1">
        <v>43434</v>
      </c>
      <c r="B135" s="6">
        <f t="shared" si="1"/>
        <v>11</v>
      </c>
      <c r="C135">
        <f>ThermalitoOutflow2!$H124</f>
        <v>1750</v>
      </c>
      <c r="D135">
        <f>OROstrage!$I124</f>
        <v>1029.8699999999999</v>
      </c>
      <c r="E135">
        <f>OROLEVEL5extended!$I124</f>
        <v>3081.3829999999998</v>
      </c>
      <c r="F135">
        <f>INDEX(DEM_D6_PWR!$I$3:$I$14, MATCH($B135,DEM_D6_PWR!$H$3:$H$14,0), 1)</f>
        <v>0</v>
      </c>
      <c r="G135">
        <f>SHAstorage!$I124</f>
        <v>2177.0300000000002</v>
      </c>
    </row>
    <row r="136" spans="1:7">
      <c r="A136" s="1">
        <v>43435</v>
      </c>
      <c r="B136" s="6">
        <f t="shared" si="1"/>
        <v>12</v>
      </c>
      <c r="C136">
        <f>ThermalitoOutflow2!$H125</f>
        <v>1750</v>
      </c>
      <c r="D136">
        <f>OROstrage!$I125</f>
        <v>1028.4760000000001</v>
      </c>
      <c r="E136">
        <f>OROLEVEL5extended!$I125</f>
        <v>3071.6350000000002</v>
      </c>
      <c r="F136">
        <f>INDEX(DEM_D6_PWR!$I$3:$I$14, MATCH($B136,DEM_D6_PWR!$H$3:$H$14,0), 1)</f>
        <v>0</v>
      </c>
      <c r="G136">
        <f>SHAstorage!$I125</f>
        <v>2177.3939999999998</v>
      </c>
    </row>
    <row r="137" spans="1:7">
      <c r="A137" s="1">
        <v>43436</v>
      </c>
      <c r="B137" s="6">
        <f t="shared" si="1"/>
        <v>12</v>
      </c>
      <c r="C137">
        <f>ThermalitoOutflow2!$H126</f>
        <v>1750</v>
      </c>
      <c r="D137">
        <f>OROstrage!$I126</f>
        <v>1024.829</v>
      </c>
      <c r="E137">
        <f>OROLEVEL5extended!$I126</f>
        <v>3077.54</v>
      </c>
      <c r="F137">
        <f>INDEX(DEM_D6_PWR!$I$3:$I$14, MATCH($B137,DEM_D6_PWR!$H$3:$H$14,0), 1)</f>
        <v>0</v>
      </c>
      <c r="G137">
        <f>SHAstorage!$I126</f>
        <v>2178.6669999999999</v>
      </c>
    </row>
    <row r="138" spans="1:7">
      <c r="A138" s="1">
        <v>43437</v>
      </c>
      <c r="B138" s="6">
        <f t="shared" si="1"/>
        <v>12</v>
      </c>
      <c r="C138">
        <f>ThermalitoOutflow2!$H127</f>
        <v>1750</v>
      </c>
      <c r="D138">
        <f>OROstrage!$I127</f>
        <v>1020.9930000000001</v>
      </c>
      <c r="E138">
        <f>OROLEVEL5extended!$I127</f>
        <v>3085.3539999999998</v>
      </c>
      <c r="F138">
        <f>INDEX(DEM_D6_PWR!$I$3:$I$14, MATCH($B138,DEM_D6_PWR!$H$3:$H$14,0), 1)</f>
        <v>0</v>
      </c>
      <c r="G138">
        <f>SHAstorage!$I127</f>
        <v>2179.9409999999998</v>
      </c>
    </row>
    <row r="139" spans="1:7">
      <c r="A139" s="1">
        <v>43438</v>
      </c>
      <c r="B139" s="6">
        <f t="shared" si="1"/>
        <v>12</v>
      </c>
      <c r="C139">
        <f>ThermalitoOutflow2!$H128</f>
        <v>1750</v>
      </c>
      <c r="D139">
        <f>OROstrage!$I128</f>
        <v>1018.221</v>
      </c>
      <c r="E139">
        <f>OROLEVEL5extended!$I128</f>
        <v>3092.933</v>
      </c>
      <c r="F139">
        <f>INDEX(DEM_D6_PWR!$I$3:$I$14, MATCH($B139,DEM_D6_PWR!$H$3:$H$14,0), 1)</f>
        <v>0</v>
      </c>
      <c r="G139">
        <f>SHAstorage!$I128</f>
        <v>2182.4870000000001</v>
      </c>
    </row>
    <row r="140" spans="1:7">
      <c r="A140" s="1">
        <v>43439</v>
      </c>
      <c r="B140" s="6">
        <f t="shared" si="1"/>
        <v>12</v>
      </c>
      <c r="C140">
        <f>ThermalitoOutflow2!$H129</f>
        <v>1750</v>
      </c>
      <c r="D140">
        <f>OROstrage!$I129</f>
        <v>1015.718</v>
      </c>
      <c r="E140">
        <f>OROLEVEL5extended!$I129</f>
        <v>3092.13</v>
      </c>
      <c r="F140">
        <f>INDEX(DEM_D6_PWR!$I$3:$I$14, MATCH($B140,DEM_D6_PWR!$H$3:$H$14,0), 1)</f>
        <v>0</v>
      </c>
      <c r="G140">
        <f>SHAstorage!$I129</f>
        <v>2184.306</v>
      </c>
    </row>
    <row r="141" spans="1:7">
      <c r="A141" s="1">
        <v>43440</v>
      </c>
      <c r="B141" s="6">
        <f t="shared" si="1"/>
        <v>12</v>
      </c>
      <c r="C141">
        <f>ThermalitoOutflow2!$H130</f>
        <v>1750</v>
      </c>
      <c r="D141">
        <f>OROstrage!$I130</f>
        <v>1014.664</v>
      </c>
      <c r="E141">
        <f>OROLEVEL5extended!$I130</f>
        <v>3099.5070000000001</v>
      </c>
      <c r="F141">
        <f>INDEX(DEM_D6_PWR!$I$3:$I$14, MATCH($B141,DEM_D6_PWR!$H$3:$H$14,0), 1)</f>
        <v>0</v>
      </c>
      <c r="G141">
        <f>SHAstorage!$I130</f>
        <v>2183.942</v>
      </c>
    </row>
    <row r="142" spans="1:7">
      <c r="A142" s="1">
        <v>43441</v>
      </c>
      <c r="B142" s="6">
        <f t="shared" ref="B142:B205" si="2">MONTH(A142)</f>
        <v>12</v>
      </c>
      <c r="C142">
        <f>ThermalitoOutflow2!$H131</f>
        <v>1750</v>
      </c>
      <c r="D142">
        <f>OROstrage!$I131</f>
        <v>1014.204</v>
      </c>
      <c r="E142">
        <f>OROLEVEL5extended!$I131</f>
        <v>3106.6619999999998</v>
      </c>
      <c r="F142">
        <f>INDEX(DEM_D6_PWR!$I$3:$I$14, MATCH($B142,DEM_D6_PWR!$H$3:$H$14,0), 1)</f>
        <v>0</v>
      </c>
      <c r="G142">
        <f>SHAstorage!$I131</f>
        <v>2181.7600000000002</v>
      </c>
    </row>
    <row r="143" spans="1:7">
      <c r="A143" s="1">
        <v>43442</v>
      </c>
      <c r="B143" s="6">
        <f t="shared" si="2"/>
        <v>12</v>
      </c>
      <c r="C143">
        <f>ThermalitoOutflow2!$H132</f>
        <v>1750</v>
      </c>
      <c r="D143">
        <f>OROstrage!$I132</f>
        <v>1011.379</v>
      </c>
      <c r="E143">
        <f>OROLEVEL5extended!$I132</f>
        <v>3113.6019999999999</v>
      </c>
      <c r="F143">
        <f>INDEX(DEM_D6_PWR!$I$3:$I$14, MATCH($B143,DEM_D6_PWR!$H$3:$H$14,0), 1)</f>
        <v>0</v>
      </c>
      <c r="G143">
        <f>SHAstorage!$I132</f>
        <v>2182.123</v>
      </c>
    </row>
    <row r="144" spans="1:7">
      <c r="A144" s="1">
        <v>43443</v>
      </c>
      <c r="B144" s="6">
        <f t="shared" si="2"/>
        <v>12</v>
      </c>
      <c r="C144">
        <f>ThermalitoOutflow2!$H133</f>
        <v>1750</v>
      </c>
      <c r="D144">
        <f>OROstrage!$I133</f>
        <v>1008.625</v>
      </c>
      <c r="E144">
        <f>OROLEVEL5extended!$I133</f>
        <v>3120.3339999999998</v>
      </c>
      <c r="F144">
        <f>INDEX(DEM_D6_PWR!$I$3:$I$14, MATCH($B144,DEM_D6_PWR!$H$3:$H$14,0), 1)</f>
        <v>0</v>
      </c>
      <c r="G144">
        <f>SHAstorage!$I133</f>
        <v>2180.85</v>
      </c>
    </row>
    <row r="145" spans="1:7">
      <c r="A145" s="1">
        <v>43444</v>
      </c>
      <c r="B145" s="6">
        <f t="shared" si="2"/>
        <v>12</v>
      </c>
      <c r="C145">
        <f>ThermalitoOutflow2!$H134</f>
        <v>1750</v>
      </c>
      <c r="D145">
        <f>OROstrage!$I134</f>
        <v>1006.333</v>
      </c>
      <c r="E145">
        <f>OROLEVEL5extended!$I134</f>
        <v>3126.7370000000001</v>
      </c>
      <c r="F145">
        <f>INDEX(DEM_D6_PWR!$I$3:$I$14, MATCH($B145,DEM_D6_PWR!$H$3:$H$14,0), 1)</f>
        <v>0</v>
      </c>
      <c r="G145">
        <f>SHAstorage!$I134</f>
        <v>2183.0329999999999</v>
      </c>
    </row>
    <row r="146" spans="1:7">
      <c r="A146" s="1">
        <v>43445</v>
      </c>
      <c r="B146" s="6">
        <f t="shared" si="2"/>
        <v>12</v>
      </c>
      <c r="C146">
        <f>ThermalitoOutflow2!$H135</f>
        <v>1750</v>
      </c>
      <c r="D146">
        <f>OROstrage!$I135</f>
        <v>1003.785</v>
      </c>
      <c r="E146">
        <f>OROLEVEL5extended!$I135</f>
        <v>3133.0749999999998</v>
      </c>
      <c r="F146">
        <f>INDEX(DEM_D6_PWR!$I$3:$I$14, MATCH($B146,DEM_D6_PWR!$H$3:$H$14,0), 1)</f>
        <v>0</v>
      </c>
      <c r="G146">
        <f>SHAstorage!$I135</f>
        <v>2184.1239999999998</v>
      </c>
    </row>
    <row r="147" spans="1:7">
      <c r="A147" s="1">
        <v>43446</v>
      </c>
      <c r="B147" s="6">
        <f t="shared" si="2"/>
        <v>12</v>
      </c>
      <c r="C147">
        <f>ThermalitoOutflow2!$H136</f>
        <v>1750</v>
      </c>
      <c r="D147">
        <f>OROstrage!$I136</f>
        <v>1001.24</v>
      </c>
      <c r="E147">
        <f>OROLEVEL5extended!$I136</f>
        <v>3139.223</v>
      </c>
      <c r="F147">
        <f>INDEX(DEM_D6_PWR!$I$3:$I$14, MATCH($B147,DEM_D6_PWR!$H$3:$H$14,0), 1)</f>
        <v>0</v>
      </c>
      <c r="G147">
        <f>SHAstorage!$I136</f>
        <v>2183.2150000000001</v>
      </c>
    </row>
    <row r="148" spans="1:7">
      <c r="A148" s="1">
        <v>43447</v>
      </c>
      <c r="B148" s="6">
        <f t="shared" si="2"/>
        <v>12</v>
      </c>
      <c r="C148">
        <f>ThermalitoOutflow2!$H137</f>
        <v>1750</v>
      </c>
      <c r="D148">
        <f>OROstrage!$I137</f>
        <v>999.93700000000001</v>
      </c>
      <c r="E148">
        <f>OROLEVEL5extended!$I137</f>
        <v>3145.1860000000001</v>
      </c>
      <c r="F148">
        <f>INDEX(DEM_D6_PWR!$I$3:$I$14, MATCH($B148,DEM_D6_PWR!$H$3:$H$14,0), 1)</f>
        <v>0</v>
      </c>
      <c r="G148">
        <f>SHAstorage!$I137</f>
        <v>2181.3960000000002</v>
      </c>
    </row>
    <row r="149" spans="1:7">
      <c r="A149" s="1">
        <v>43448</v>
      </c>
      <c r="B149" s="6">
        <f t="shared" si="2"/>
        <v>12</v>
      </c>
      <c r="C149">
        <f>ThermalitoOutflow2!$H138</f>
        <v>1750</v>
      </c>
      <c r="D149">
        <f>OROstrage!$I138</f>
        <v>997.72400000000005</v>
      </c>
      <c r="E149">
        <f>OROLEVEL5extended!$I138</f>
        <v>3125.748</v>
      </c>
      <c r="F149">
        <f>INDEX(DEM_D6_PWR!$I$3:$I$14, MATCH($B149,DEM_D6_PWR!$H$3:$H$14,0), 1)</f>
        <v>0</v>
      </c>
      <c r="G149">
        <f>SHAstorage!$I138</f>
        <v>2180.6680000000001</v>
      </c>
    </row>
    <row r="150" spans="1:7">
      <c r="A150" s="1">
        <v>43449</v>
      </c>
      <c r="B150" s="6">
        <f t="shared" si="2"/>
        <v>12</v>
      </c>
      <c r="C150">
        <f>ThermalitoOutflow2!$H139</f>
        <v>1750</v>
      </c>
      <c r="D150">
        <f>OROstrage!$I139</f>
        <v>997.20399999999995</v>
      </c>
      <c r="E150">
        <f>OROLEVEL5extended!$I139</f>
        <v>3128.0070000000001</v>
      </c>
      <c r="F150">
        <f>INDEX(DEM_D6_PWR!$I$3:$I$14, MATCH($B150,DEM_D6_PWR!$H$3:$H$14,0), 1)</f>
        <v>0</v>
      </c>
      <c r="G150">
        <f>SHAstorage!$I139</f>
        <v>2183.7600000000002</v>
      </c>
    </row>
    <row r="151" spans="1:7">
      <c r="A151" s="1">
        <v>43450</v>
      </c>
      <c r="B151" s="6">
        <f t="shared" si="2"/>
        <v>12</v>
      </c>
      <c r="C151">
        <f>ThermalitoOutflow2!$H140</f>
        <v>1750</v>
      </c>
      <c r="D151">
        <f>OROstrage!$I140</f>
        <v>1000.523</v>
      </c>
      <c r="E151">
        <f>OROLEVEL5extended!$I140</f>
        <v>3069.7660000000001</v>
      </c>
      <c r="F151">
        <f>INDEX(DEM_D6_PWR!$I$3:$I$14, MATCH($B151,DEM_D6_PWR!$H$3:$H$14,0), 1)</f>
        <v>0</v>
      </c>
      <c r="G151">
        <f>SHAstorage!$I140</f>
        <v>2197.6309999999999</v>
      </c>
    </row>
    <row r="152" spans="1:7">
      <c r="A152" s="1">
        <v>43451</v>
      </c>
      <c r="B152" s="6">
        <f t="shared" si="2"/>
        <v>12</v>
      </c>
      <c r="C152">
        <f>ThermalitoOutflow2!$H141</f>
        <v>1750</v>
      </c>
      <c r="D152">
        <f>OROstrage!$I141</f>
        <v>1007.25</v>
      </c>
      <c r="E152">
        <f>OROLEVEL5extended!$I141</f>
        <v>3054.614</v>
      </c>
      <c r="F152">
        <f>INDEX(DEM_D6_PWR!$I$3:$I$14, MATCH($B152,DEM_D6_PWR!$H$3:$H$14,0), 1)</f>
        <v>0</v>
      </c>
      <c r="G152">
        <f>SHAstorage!$I141</f>
        <v>2210.268</v>
      </c>
    </row>
    <row r="153" spans="1:7">
      <c r="A153" s="1">
        <v>43452</v>
      </c>
      <c r="B153" s="6">
        <f t="shared" si="2"/>
        <v>12</v>
      </c>
      <c r="C153">
        <f>ThermalitoOutflow2!$H142</f>
        <v>1750</v>
      </c>
      <c r="D153">
        <f>OROstrage!$I142</f>
        <v>1010.329</v>
      </c>
      <c r="E153">
        <f>OROLEVEL5extended!$I142</f>
        <v>3062.7359999999999</v>
      </c>
      <c r="F153">
        <f>INDEX(DEM_D6_PWR!$I$3:$I$14, MATCH($B153,DEM_D6_PWR!$H$3:$H$14,0), 1)</f>
        <v>0</v>
      </c>
      <c r="G153">
        <f>SHAstorage!$I142</f>
        <v>2217.8130000000001</v>
      </c>
    </row>
    <row r="154" spans="1:7">
      <c r="A154" s="1">
        <v>43453</v>
      </c>
      <c r="B154" s="6">
        <f t="shared" si="2"/>
        <v>12</v>
      </c>
      <c r="C154">
        <f>ThermalitoOutflow2!$H143</f>
        <v>1750</v>
      </c>
      <c r="D154">
        <f>OROstrage!$I143</f>
        <v>1011.97</v>
      </c>
      <c r="E154">
        <f>OROLEVEL5extended!$I143</f>
        <v>3070.9940000000001</v>
      </c>
      <c r="F154">
        <f>INDEX(DEM_D6_PWR!$I$3:$I$14, MATCH($B154,DEM_D6_PWR!$H$3:$H$14,0), 1)</f>
        <v>0</v>
      </c>
      <c r="G154">
        <f>SHAstorage!$I143</f>
        <v>2224.989</v>
      </c>
    </row>
    <row r="155" spans="1:7">
      <c r="A155" s="1">
        <v>43454</v>
      </c>
      <c r="B155" s="6">
        <f t="shared" si="2"/>
        <v>12</v>
      </c>
      <c r="C155">
        <f>ThermalitoOutflow2!$H144</f>
        <v>1750</v>
      </c>
      <c r="D155">
        <f>OROstrage!$I144</f>
        <v>1011.378</v>
      </c>
      <c r="E155">
        <f>OROLEVEL5extended!$I144</f>
        <v>3066.6779999999999</v>
      </c>
      <c r="F155">
        <f>INDEX(DEM_D6_PWR!$I$3:$I$14, MATCH($B155,DEM_D6_PWR!$H$3:$H$14,0), 1)</f>
        <v>0</v>
      </c>
      <c r="G155">
        <f>SHAstorage!$I144</f>
        <v>2230.9050000000002</v>
      </c>
    </row>
    <row r="156" spans="1:7">
      <c r="A156" s="1">
        <v>43455</v>
      </c>
      <c r="B156" s="6">
        <f t="shared" si="2"/>
        <v>12</v>
      </c>
      <c r="C156">
        <f>ThermalitoOutflow2!$H145</f>
        <v>1750</v>
      </c>
      <c r="D156">
        <f>OROstrage!$I145</f>
        <v>1010.785</v>
      </c>
      <c r="E156">
        <f>OROLEVEL5extended!$I145</f>
        <v>3065.9679999999998</v>
      </c>
      <c r="F156">
        <f>INDEX(DEM_D6_PWR!$I$3:$I$14, MATCH($B156,DEM_D6_PWR!$H$3:$H$14,0), 1)</f>
        <v>0</v>
      </c>
      <c r="G156">
        <f>SHAstorage!$I145</f>
        <v>2236.2719999999999</v>
      </c>
    </row>
    <row r="157" spans="1:7">
      <c r="A157" s="1">
        <v>43456</v>
      </c>
      <c r="B157" s="6">
        <f t="shared" si="2"/>
        <v>12</v>
      </c>
      <c r="C157">
        <f>ThermalitoOutflow2!$H146</f>
        <v>1750</v>
      </c>
      <c r="D157">
        <f>OROstrage!$I146</f>
        <v>1011.506</v>
      </c>
      <c r="E157">
        <f>OROLEVEL5extended!$I146</f>
        <v>3074.1289999999999</v>
      </c>
      <c r="F157">
        <f>INDEX(DEM_D6_PWR!$I$3:$I$14, MATCH($B157,DEM_D6_PWR!$H$3:$H$14,0), 1)</f>
        <v>0</v>
      </c>
      <c r="G157">
        <f>SHAstorage!$I146</f>
        <v>2240.5279999999998</v>
      </c>
    </row>
    <row r="158" spans="1:7">
      <c r="A158" s="1">
        <v>43457</v>
      </c>
      <c r="B158" s="6">
        <f t="shared" si="2"/>
        <v>12</v>
      </c>
      <c r="C158">
        <f>ThermalitoOutflow2!$H147</f>
        <v>1750</v>
      </c>
      <c r="D158">
        <f>OROstrage!$I147</f>
        <v>1012.294</v>
      </c>
      <c r="E158">
        <f>OROLEVEL5extended!$I147</f>
        <v>3075.0920000000001</v>
      </c>
      <c r="F158">
        <f>INDEX(DEM_D6_PWR!$I$3:$I$14, MATCH($B158,DEM_D6_PWR!$H$3:$H$14,0), 1)</f>
        <v>0</v>
      </c>
      <c r="G158">
        <f>SHAstorage!$I147</f>
        <v>2244.0450000000001</v>
      </c>
    </row>
    <row r="159" spans="1:7">
      <c r="A159" s="1">
        <v>43458</v>
      </c>
      <c r="B159" s="6">
        <f t="shared" si="2"/>
        <v>12</v>
      </c>
      <c r="C159">
        <f>ThermalitoOutflow2!$H148</f>
        <v>1750</v>
      </c>
      <c r="D159">
        <f>OROstrage!$I148</f>
        <v>1017.232</v>
      </c>
      <c r="E159">
        <f>OROLEVEL5extended!$I148</f>
        <v>3026.0859999999998</v>
      </c>
      <c r="F159">
        <f>INDEX(DEM_D6_PWR!$I$3:$I$14, MATCH($B159,DEM_D6_PWR!$H$3:$H$14,0), 1)</f>
        <v>0</v>
      </c>
      <c r="G159">
        <f>SHAstorage!$I148</f>
        <v>2251.3009999999999</v>
      </c>
    </row>
    <row r="160" spans="1:7">
      <c r="A160" s="1">
        <v>43459</v>
      </c>
      <c r="B160" s="6">
        <f t="shared" si="2"/>
        <v>12</v>
      </c>
      <c r="C160">
        <f>ThermalitoOutflow2!$H149</f>
        <v>1750</v>
      </c>
      <c r="D160">
        <f>OROstrage!$I149</f>
        <v>1023.505</v>
      </c>
      <c r="E160">
        <f>OROLEVEL5extended!$I149</f>
        <v>3034.8670000000002</v>
      </c>
      <c r="F160">
        <f>INDEX(DEM_D6_PWR!$I$3:$I$14, MATCH($B160,DEM_D6_PWR!$H$3:$H$14,0), 1)</f>
        <v>0</v>
      </c>
      <c r="G160">
        <f>SHAstorage!$I149</f>
        <v>2254.8380000000002</v>
      </c>
    </row>
    <row r="161" spans="1:7">
      <c r="A161" s="1">
        <v>43460</v>
      </c>
      <c r="B161" s="6">
        <f t="shared" si="2"/>
        <v>12</v>
      </c>
      <c r="C161">
        <f>ThermalitoOutflow2!$H150</f>
        <v>1750</v>
      </c>
      <c r="D161">
        <f>OROstrage!$I150</f>
        <v>1025.8230000000001</v>
      </c>
      <c r="E161">
        <f>OROLEVEL5extended!$I150</f>
        <v>3043.9609999999998</v>
      </c>
      <c r="F161">
        <f>INDEX(DEM_D6_PWR!$I$3:$I$14, MATCH($B161,DEM_D6_PWR!$H$3:$H$14,0), 1)</f>
        <v>0</v>
      </c>
      <c r="G161">
        <f>SHAstorage!$I150</f>
        <v>2258.933</v>
      </c>
    </row>
    <row r="162" spans="1:7">
      <c r="A162" s="1">
        <v>43461</v>
      </c>
      <c r="B162" s="6">
        <f t="shared" si="2"/>
        <v>12</v>
      </c>
      <c r="C162">
        <f>ThermalitoOutflow2!$H151</f>
        <v>1750</v>
      </c>
      <c r="D162">
        <f>OROstrage!$I151</f>
        <v>1027.414</v>
      </c>
      <c r="E162">
        <f>OROLEVEL5extended!$I151</f>
        <v>3052.7820000000002</v>
      </c>
      <c r="F162">
        <f>INDEX(DEM_D6_PWR!$I$3:$I$14, MATCH($B162,DEM_D6_PWR!$H$3:$H$14,0), 1)</f>
        <v>0</v>
      </c>
      <c r="G162">
        <f>SHAstorage!$I151</f>
        <v>2260.7939999999999</v>
      </c>
    </row>
    <row r="163" spans="1:7">
      <c r="A163" s="1">
        <v>43462</v>
      </c>
      <c r="B163" s="6">
        <f t="shared" si="2"/>
        <v>12</v>
      </c>
      <c r="C163">
        <f>ThermalitoOutflow2!$H152</f>
        <v>1750</v>
      </c>
      <c r="D163">
        <f>OROstrage!$I152</f>
        <v>1028.874</v>
      </c>
      <c r="E163">
        <f>OROLEVEL5extended!$I152</f>
        <v>3061.3380000000002</v>
      </c>
      <c r="F163">
        <f>INDEX(DEM_D6_PWR!$I$3:$I$14, MATCH($B163,DEM_D6_PWR!$H$3:$H$14,0), 1)</f>
        <v>0</v>
      </c>
      <c r="G163">
        <f>SHAstorage!$I152</f>
        <v>2265.2730000000001</v>
      </c>
    </row>
    <row r="164" spans="1:7">
      <c r="A164" s="1">
        <v>43463</v>
      </c>
      <c r="B164" s="6">
        <f t="shared" si="2"/>
        <v>12</v>
      </c>
      <c r="C164">
        <f>ThermalitoOutflow2!$H153</f>
        <v>1750</v>
      </c>
      <c r="D164">
        <f>OROstrage!$I153</f>
        <v>1029.8699999999999</v>
      </c>
      <c r="E164">
        <f>OROLEVEL5extended!$I153</f>
        <v>3069.6379999999999</v>
      </c>
      <c r="F164">
        <f>INDEX(DEM_D6_PWR!$I$3:$I$14, MATCH($B164,DEM_D6_PWR!$H$3:$H$14,0), 1)</f>
        <v>0</v>
      </c>
      <c r="G164">
        <f>SHAstorage!$I153</f>
        <v>2267.3330000000001</v>
      </c>
    </row>
    <row r="165" spans="1:7">
      <c r="A165" s="1">
        <v>43464</v>
      </c>
      <c r="B165" s="6">
        <f t="shared" si="2"/>
        <v>12</v>
      </c>
      <c r="C165">
        <f>ThermalitoOutflow2!$H154</f>
        <v>1750</v>
      </c>
      <c r="D165">
        <f>OROstrage!$I154</f>
        <v>1030.934</v>
      </c>
      <c r="E165">
        <f>OROLEVEL5extended!$I154</f>
        <v>3077.6889999999999</v>
      </c>
      <c r="F165">
        <f>INDEX(DEM_D6_PWR!$I$3:$I$14, MATCH($B165,DEM_D6_PWR!$H$3:$H$14,0), 1)</f>
        <v>0</v>
      </c>
      <c r="G165">
        <f>SHAstorage!$I154</f>
        <v>2266.21</v>
      </c>
    </row>
    <row r="166" spans="1:7">
      <c r="A166" s="1">
        <v>43465</v>
      </c>
      <c r="B166" s="6">
        <f t="shared" si="2"/>
        <v>12</v>
      </c>
      <c r="C166">
        <f>ThermalitoOutflow2!$H155</f>
        <v>1750</v>
      </c>
      <c r="D166">
        <f>OROstrage!$I155</f>
        <v>1031.6659999999999</v>
      </c>
      <c r="E166">
        <f>OROLEVEL5extended!$I155</f>
        <v>3085.3815</v>
      </c>
      <c r="F166">
        <f>INDEX(DEM_D6_PWR!$I$3:$I$14, MATCH($B166,DEM_D6_PWR!$H$3:$H$14,0), 1)</f>
        <v>0</v>
      </c>
      <c r="G166">
        <f>SHAstorage!$I155</f>
        <v>2267.895</v>
      </c>
    </row>
    <row r="167" spans="1:7">
      <c r="A167" s="1">
        <v>43466</v>
      </c>
      <c r="B167" s="6">
        <f t="shared" si="2"/>
        <v>1</v>
      </c>
      <c r="C167">
        <f>ThermalitoOutflow2!$H156</f>
        <v>1750</v>
      </c>
      <c r="D167">
        <f>OROstrage!$I156</f>
        <v>1032.3309999999999</v>
      </c>
      <c r="E167">
        <f>OROLEVEL5extended!$I156</f>
        <v>3093.0740000000001</v>
      </c>
      <c r="F167">
        <f>INDEX(DEM_D6_PWR!$I$3:$I$14, MATCH($B167,DEM_D6_PWR!$H$3:$H$14,0), 1)</f>
        <v>0</v>
      </c>
      <c r="G167">
        <f>SHAstorage!$I156</f>
        <v>2270.1410000000001</v>
      </c>
    </row>
    <row r="168" spans="1:7">
      <c r="A168" s="1">
        <v>43467</v>
      </c>
      <c r="B168" s="6">
        <f t="shared" si="2"/>
        <v>1</v>
      </c>
      <c r="C168">
        <f>ThermalitoOutflow2!$H157</f>
        <v>1750</v>
      </c>
      <c r="D168">
        <f>OROstrage!$I157</f>
        <v>1032.597</v>
      </c>
      <c r="E168">
        <f>OROLEVEL5extended!$I157</f>
        <v>3100.4209999999998</v>
      </c>
      <c r="F168">
        <f>INDEX(DEM_D6_PWR!$I$3:$I$14, MATCH($B168,DEM_D6_PWR!$H$3:$H$14,0), 1)</f>
        <v>0</v>
      </c>
      <c r="G168">
        <f>SHAstorage!$I157</f>
        <v>2269.3919999999998</v>
      </c>
    </row>
    <row r="169" spans="1:7">
      <c r="A169" s="1">
        <v>43468</v>
      </c>
      <c r="B169" s="6">
        <f t="shared" si="2"/>
        <v>1</v>
      </c>
      <c r="C169">
        <f>ThermalitoOutflow2!$H158</f>
        <v>1750</v>
      </c>
      <c r="D169">
        <f>OROstrage!$I158</f>
        <v>1032.9970000000001</v>
      </c>
      <c r="E169">
        <f>OROLEVEL5extended!$I158</f>
        <v>3107.5479999999998</v>
      </c>
      <c r="F169">
        <f>INDEX(DEM_D6_PWR!$I$3:$I$14, MATCH($B169,DEM_D6_PWR!$H$3:$H$14,0), 1)</f>
        <v>0</v>
      </c>
      <c r="G169">
        <f>SHAstorage!$I158</f>
        <v>2267.895</v>
      </c>
    </row>
    <row r="170" spans="1:7">
      <c r="A170" s="1">
        <v>43469</v>
      </c>
      <c r="B170" s="6">
        <f t="shared" si="2"/>
        <v>1</v>
      </c>
      <c r="C170">
        <f>ThermalitoOutflow2!$H159</f>
        <v>1750</v>
      </c>
      <c r="D170">
        <f>OROstrage!$I159</f>
        <v>1033.3969999999999</v>
      </c>
      <c r="E170">
        <f>OROLEVEL5extended!$I159</f>
        <v>3114.462</v>
      </c>
      <c r="F170">
        <f>INDEX(DEM_D6_PWR!$I$3:$I$14, MATCH($B170,DEM_D6_PWR!$H$3:$H$14,0), 1)</f>
        <v>0</v>
      </c>
      <c r="G170">
        <f>SHAstorage!$I159</f>
        <v>2270.1410000000001</v>
      </c>
    </row>
    <row r="171" spans="1:7">
      <c r="A171" s="1">
        <v>43470</v>
      </c>
      <c r="B171" s="6">
        <f t="shared" si="2"/>
        <v>1</v>
      </c>
      <c r="C171">
        <f>ThermalitoOutflow2!$H160</f>
        <v>1750</v>
      </c>
      <c r="D171">
        <f>OROstrage!$I160</f>
        <v>1034.663</v>
      </c>
      <c r="E171">
        <f>OROLEVEL5extended!$I160</f>
        <v>3094.6190000000001</v>
      </c>
      <c r="F171">
        <f>INDEX(DEM_D6_PWR!$I$3:$I$14, MATCH($B171,DEM_D6_PWR!$H$3:$H$14,0), 1)</f>
        <v>0</v>
      </c>
      <c r="G171">
        <f>SHAstorage!$I160</f>
        <v>2281</v>
      </c>
    </row>
    <row r="172" spans="1:7">
      <c r="A172" s="1">
        <v>43471</v>
      </c>
      <c r="B172" s="6">
        <f t="shared" si="2"/>
        <v>1</v>
      </c>
      <c r="C172">
        <f>ThermalitoOutflow2!$H161</f>
        <v>1750</v>
      </c>
      <c r="D172">
        <f>OROstrage!$I161</f>
        <v>1038.9349999999999</v>
      </c>
      <c r="E172">
        <f>OROLEVEL5extended!$I161</f>
        <v>3055.2689999999998</v>
      </c>
      <c r="F172">
        <f>INDEX(DEM_D6_PWR!$I$3:$I$14, MATCH($B172,DEM_D6_PWR!$H$3:$H$14,0), 1)</f>
        <v>0</v>
      </c>
      <c r="G172">
        <f>SHAstorage!$I161</f>
        <v>2288.9029999999998</v>
      </c>
    </row>
    <row r="173" spans="1:7">
      <c r="A173" s="1">
        <v>43472</v>
      </c>
      <c r="B173" s="6">
        <f t="shared" si="2"/>
        <v>1</v>
      </c>
      <c r="C173">
        <f>ThermalitoOutflow2!$H162</f>
        <v>1750</v>
      </c>
      <c r="D173">
        <f>OROstrage!$I162</f>
        <v>1043.7550000000001</v>
      </c>
      <c r="E173">
        <f>OROLEVEL5extended!$I162</f>
        <v>3033.8510000000001</v>
      </c>
      <c r="F173">
        <f>INDEX(DEM_D6_PWR!$I$3:$I$14, MATCH($B173,DEM_D6_PWR!$H$3:$H$14,0), 1)</f>
        <v>0</v>
      </c>
      <c r="G173">
        <f>SHAstorage!$I162</f>
        <v>2297.3760000000002</v>
      </c>
    </row>
    <row r="174" spans="1:7">
      <c r="A174" s="1">
        <v>43473</v>
      </c>
      <c r="B174" s="6">
        <f t="shared" si="2"/>
        <v>1</v>
      </c>
      <c r="C174">
        <f>ThermalitoOutflow2!$H163</f>
        <v>1750</v>
      </c>
      <c r="D174">
        <f>OROstrage!$I163</f>
        <v>1047.1120000000001</v>
      </c>
      <c r="E174">
        <f>OROLEVEL5extended!$I163</f>
        <v>3025.7820000000002</v>
      </c>
      <c r="F174">
        <f>INDEX(DEM_D6_PWR!$I$3:$I$14, MATCH($B174,DEM_D6_PWR!$H$3:$H$14,0), 1)</f>
        <v>0</v>
      </c>
      <c r="G174">
        <f>SHAstorage!$I163</f>
        <v>2303.4160000000002</v>
      </c>
    </row>
    <row r="175" spans="1:7">
      <c r="A175" s="1">
        <v>43474</v>
      </c>
      <c r="B175" s="6">
        <f t="shared" si="2"/>
        <v>1</v>
      </c>
      <c r="C175">
        <f>ThermalitoOutflow2!$H164</f>
        <v>1750</v>
      </c>
      <c r="D175">
        <f>OROstrage!$I164</f>
        <v>1058.6479999999999</v>
      </c>
      <c r="E175">
        <f>OROLEVEL5extended!$I164</f>
        <v>2976.866</v>
      </c>
      <c r="F175">
        <f>INDEX(DEM_D6_PWR!$I$3:$I$14, MATCH($B175,DEM_D6_PWR!$H$3:$H$14,0), 1)</f>
        <v>0</v>
      </c>
      <c r="G175">
        <f>SHAstorage!$I164</f>
        <v>2354.069</v>
      </c>
    </row>
    <row r="176" spans="1:7">
      <c r="A176" s="1">
        <v>43475</v>
      </c>
      <c r="B176" s="6">
        <f t="shared" si="2"/>
        <v>1</v>
      </c>
      <c r="C176">
        <f>ThermalitoOutflow2!$H165</f>
        <v>1750</v>
      </c>
      <c r="D176">
        <f>OROstrage!$I165</f>
        <v>1072.595</v>
      </c>
      <c r="E176">
        <f>OROLEVEL5extended!$I165</f>
        <v>2986.498</v>
      </c>
      <c r="F176">
        <f>INDEX(DEM_D6_PWR!$I$3:$I$14, MATCH($B176,DEM_D6_PWR!$H$3:$H$14,0), 1)</f>
        <v>0</v>
      </c>
      <c r="G176">
        <f>SHAstorage!$I165</f>
        <v>2396.9259999999999</v>
      </c>
    </row>
    <row r="177" spans="1:7">
      <c r="A177" s="1">
        <v>43476</v>
      </c>
      <c r="B177" s="6">
        <f t="shared" si="2"/>
        <v>1</v>
      </c>
      <c r="C177">
        <f>ThermalitoOutflow2!$H166</f>
        <v>1750</v>
      </c>
      <c r="D177">
        <f>OROstrage!$I166</f>
        <v>1077.3869999999999</v>
      </c>
      <c r="E177">
        <f>OROLEVEL5extended!$I166</f>
        <v>2997.0439999999999</v>
      </c>
      <c r="F177">
        <f>INDEX(DEM_D6_PWR!$I$3:$I$14, MATCH($B177,DEM_D6_PWR!$H$3:$H$14,0), 1)</f>
        <v>0</v>
      </c>
      <c r="G177">
        <f>SHAstorage!$I166</f>
        <v>2417.3879999999999</v>
      </c>
    </row>
    <row r="178" spans="1:7">
      <c r="A178" s="1">
        <v>43477</v>
      </c>
      <c r="B178" s="6">
        <f t="shared" si="2"/>
        <v>1</v>
      </c>
      <c r="C178">
        <f>ThermalitoOutflow2!$H167</f>
        <v>1750</v>
      </c>
      <c r="D178">
        <f>OROstrage!$I167</f>
        <v>1081.4369999999999</v>
      </c>
      <c r="E178">
        <f>OROLEVEL5extended!$I167</f>
        <v>3007.2719999999999</v>
      </c>
      <c r="F178">
        <f>INDEX(DEM_D6_PWR!$I$3:$I$14, MATCH($B178,DEM_D6_PWR!$H$3:$H$14,0), 1)</f>
        <v>0</v>
      </c>
      <c r="G178">
        <f>SHAstorage!$I167</f>
        <v>2434.21</v>
      </c>
    </row>
    <row r="179" spans="1:7">
      <c r="A179" s="1">
        <v>43478</v>
      </c>
      <c r="B179" s="6">
        <f t="shared" si="2"/>
        <v>1</v>
      </c>
      <c r="C179">
        <f>ThermalitoOutflow2!$H168</f>
        <v>1750</v>
      </c>
      <c r="D179">
        <f>OROstrage!$I168</f>
        <v>1084.809</v>
      </c>
      <c r="E179">
        <f>OROLEVEL5extended!$I168</f>
        <v>3017.194</v>
      </c>
      <c r="F179">
        <f>INDEX(DEM_D6_PWR!$I$3:$I$14, MATCH($B179,DEM_D6_PWR!$H$3:$H$14,0), 1)</f>
        <v>0</v>
      </c>
      <c r="G179">
        <f>SHAstorage!$I168</f>
        <v>2445.2179999999998</v>
      </c>
    </row>
    <row r="180" spans="1:7">
      <c r="A180" s="1">
        <v>43479</v>
      </c>
      <c r="B180" s="6">
        <f t="shared" si="2"/>
        <v>1</v>
      </c>
      <c r="C180">
        <f>ThermalitoOutflow2!$H169</f>
        <v>1750</v>
      </c>
      <c r="D180">
        <f>OROstrage!$I169</f>
        <v>1086.1869999999999</v>
      </c>
      <c r="E180">
        <f>OROLEVEL5extended!$I169</f>
        <v>3025.1750000000002</v>
      </c>
      <c r="F180">
        <f>INDEX(DEM_D6_PWR!$I$3:$I$14, MATCH($B180,DEM_D6_PWR!$H$3:$H$14,0), 1)</f>
        <v>0</v>
      </c>
      <c r="G180">
        <f>SHAstorage!$I169</f>
        <v>2454.2669999999998</v>
      </c>
    </row>
    <row r="181" spans="1:7">
      <c r="A181" s="1">
        <v>43480</v>
      </c>
      <c r="B181" s="6">
        <f t="shared" si="2"/>
        <v>1</v>
      </c>
      <c r="C181">
        <f>ThermalitoOutflow2!$H170</f>
        <v>1750</v>
      </c>
      <c r="D181">
        <f>OROstrage!$I170</f>
        <v>1090.0530000000001</v>
      </c>
      <c r="E181">
        <f>OROLEVEL5extended!$I170</f>
        <v>2990.1840000000002</v>
      </c>
      <c r="F181">
        <f>INDEX(DEM_D6_PWR!$I$3:$I$14, MATCH($B181,DEM_D6_PWR!$H$3:$H$14,0), 1)</f>
        <v>0</v>
      </c>
      <c r="G181">
        <f>SHAstorage!$I170</f>
        <v>2471.2730000000001</v>
      </c>
    </row>
    <row r="182" spans="1:7">
      <c r="A182" s="1">
        <v>43481</v>
      </c>
      <c r="B182" s="6">
        <f t="shared" si="2"/>
        <v>1</v>
      </c>
      <c r="C182">
        <f>ThermalitoOutflow2!$H171</f>
        <v>1750</v>
      </c>
      <c r="D182">
        <f>OROstrage!$I171</f>
        <v>1118.3</v>
      </c>
      <c r="E182">
        <f>OROLEVEL5extended!$I171</f>
        <v>2855.2280000000001</v>
      </c>
      <c r="F182">
        <f>INDEX(DEM_D6_PWR!$I$3:$I$14, MATCH($B182,DEM_D6_PWR!$H$3:$H$14,0), 1)</f>
        <v>0</v>
      </c>
      <c r="G182">
        <f>SHAstorage!$I171</f>
        <v>2519.3530000000001</v>
      </c>
    </row>
    <row r="183" spans="1:7">
      <c r="A183" s="1">
        <v>43482</v>
      </c>
      <c r="B183" s="6">
        <f t="shared" si="2"/>
        <v>1</v>
      </c>
      <c r="C183">
        <f>ThermalitoOutflow2!$H172</f>
        <v>1750</v>
      </c>
      <c r="D183">
        <f>OROstrage!$I172</f>
        <v>1186.1410000000001</v>
      </c>
      <c r="E183">
        <f>OROLEVEL5extended!$I172</f>
        <v>2839.306</v>
      </c>
      <c r="F183">
        <f>INDEX(DEM_D6_PWR!$I$3:$I$14, MATCH($B183,DEM_D6_PWR!$H$3:$H$14,0), 1)</f>
        <v>0</v>
      </c>
      <c r="G183">
        <f>SHAstorage!$I172</f>
        <v>2584.1970000000001</v>
      </c>
    </row>
    <row r="184" spans="1:7">
      <c r="A184" s="1">
        <v>43483</v>
      </c>
      <c r="B184" s="6">
        <f t="shared" si="2"/>
        <v>1</v>
      </c>
      <c r="C184">
        <f>ThermalitoOutflow2!$H173</f>
        <v>1750</v>
      </c>
      <c r="D184">
        <f>OROstrage!$I173</f>
        <v>1214.482</v>
      </c>
      <c r="E184">
        <f>OROLEVEL5extended!$I173</f>
        <v>2845.5430000000001</v>
      </c>
      <c r="F184">
        <f>INDEX(DEM_D6_PWR!$I$3:$I$14, MATCH($B184,DEM_D6_PWR!$H$3:$H$14,0), 1)</f>
        <v>0</v>
      </c>
      <c r="G184">
        <f>SHAstorage!$I173</f>
        <v>2623.0320000000002</v>
      </c>
    </row>
    <row r="185" spans="1:7">
      <c r="A185" s="1">
        <v>43484</v>
      </c>
      <c r="B185" s="6">
        <f t="shared" si="2"/>
        <v>1</v>
      </c>
      <c r="C185">
        <f>ThermalitoOutflow2!$H174</f>
        <v>1750</v>
      </c>
      <c r="D185">
        <f>OROstrage!$I174</f>
        <v>1235.807</v>
      </c>
      <c r="E185">
        <f>OROLEVEL5extended!$I174</f>
        <v>2853.174</v>
      </c>
      <c r="F185">
        <f>INDEX(DEM_D6_PWR!$I$3:$I$14, MATCH($B185,DEM_D6_PWR!$H$3:$H$14,0), 1)</f>
        <v>0</v>
      </c>
      <c r="G185">
        <f>SHAstorage!$I174</f>
        <v>2661.0160000000001</v>
      </c>
    </row>
    <row r="186" spans="1:7">
      <c r="A186" s="1">
        <v>43485</v>
      </c>
      <c r="B186" s="6">
        <f t="shared" si="2"/>
        <v>1</v>
      </c>
      <c r="C186">
        <f>ThermalitoOutflow2!$H175</f>
        <v>1750</v>
      </c>
      <c r="D186">
        <f>OROstrage!$I175</f>
        <v>1264.6569999999999</v>
      </c>
      <c r="E186">
        <f>OROLEVEL5extended!$I175</f>
        <v>2824.9050000000002</v>
      </c>
      <c r="F186">
        <f>INDEX(DEM_D6_PWR!$I$3:$I$14, MATCH($B186,DEM_D6_PWR!$H$3:$H$14,0), 1)</f>
        <v>0</v>
      </c>
      <c r="G186">
        <f>SHAstorage!$I175</f>
        <v>2717.5529999999999</v>
      </c>
    </row>
    <row r="187" spans="1:7">
      <c r="A187" s="1">
        <v>43486</v>
      </c>
      <c r="B187" s="6">
        <f t="shared" si="2"/>
        <v>1</v>
      </c>
      <c r="C187">
        <f>ThermalitoOutflow2!$H176</f>
        <v>1750</v>
      </c>
      <c r="D187">
        <f>OROstrage!$I176</f>
        <v>1296.5440000000001</v>
      </c>
      <c r="E187">
        <f>OROLEVEL5extended!$I176</f>
        <v>2839.931</v>
      </c>
      <c r="F187">
        <f>INDEX(DEM_D6_PWR!$I$3:$I$14, MATCH($B187,DEM_D6_PWR!$H$3:$H$14,0), 1)</f>
        <v>0</v>
      </c>
      <c r="G187">
        <f>SHAstorage!$I176</f>
        <v>2760.7660000000001</v>
      </c>
    </row>
    <row r="188" spans="1:7">
      <c r="A188" s="1">
        <v>43487</v>
      </c>
      <c r="B188" s="6">
        <f t="shared" si="2"/>
        <v>1</v>
      </c>
      <c r="C188">
        <f>ThermalitoOutflow2!$H177</f>
        <v>1750</v>
      </c>
      <c r="D188">
        <f>OROstrage!$I177</f>
        <v>1316.076</v>
      </c>
      <c r="E188">
        <f>OROLEVEL5extended!$I177</f>
        <v>2849.23</v>
      </c>
      <c r="F188">
        <f>INDEX(DEM_D6_PWR!$I$3:$I$14, MATCH($B188,DEM_D6_PWR!$H$3:$H$14,0), 1)</f>
        <v>0</v>
      </c>
      <c r="G188">
        <f>SHAstorage!$I177</f>
        <v>2785.6689999999999</v>
      </c>
    </row>
    <row r="189" spans="1:7">
      <c r="A189" s="1">
        <v>43488</v>
      </c>
      <c r="B189" s="6">
        <f t="shared" si="2"/>
        <v>1</v>
      </c>
      <c r="C189">
        <f>ThermalitoOutflow2!$H178</f>
        <v>1750</v>
      </c>
      <c r="D189">
        <f>OROstrage!$I178</f>
        <v>1330.6369999999999</v>
      </c>
      <c r="E189">
        <f>OROLEVEL5extended!$I178</f>
        <v>2863.8939999999998</v>
      </c>
      <c r="F189">
        <f>INDEX(DEM_D6_PWR!$I$3:$I$14, MATCH($B189,DEM_D6_PWR!$H$3:$H$14,0), 1)</f>
        <v>0</v>
      </c>
      <c r="G189">
        <f>SHAstorage!$I178</f>
        <v>2812.4769999999999</v>
      </c>
    </row>
    <row r="190" spans="1:7">
      <c r="A190" s="1">
        <v>43489</v>
      </c>
      <c r="B190" s="6">
        <f t="shared" si="2"/>
        <v>1</v>
      </c>
      <c r="C190">
        <f>ThermalitoOutflow2!$H179</f>
        <v>1750</v>
      </c>
      <c r="D190">
        <f>OROstrage!$I179</f>
        <v>1343.2280000000001</v>
      </c>
      <c r="E190">
        <f>OROLEVEL5extended!$I179</f>
        <v>2872.94</v>
      </c>
      <c r="F190">
        <f>INDEX(DEM_D6_PWR!$I$3:$I$14, MATCH($B190,DEM_D6_PWR!$H$3:$H$14,0), 1)</f>
        <v>0</v>
      </c>
      <c r="G190">
        <f>SHAstorage!$I179</f>
        <v>2830.723</v>
      </c>
    </row>
    <row r="191" spans="1:7">
      <c r="A191" s="1">
        <v>43490</v>
      </c>
      <c r="B191" s="6">
        <f t="shared" si="2"/>
        <v>1</v>
      </c>
      <c r="C191">
        <f>ThermalitoOutflow2!$H180</f>
        <v>1750</v>
      </c>
      <c r="D191">
        <f>OROstrage!$I180</f>
        <v>1353.808</v>
      </c>
      <c r="E191">
        <f>OROLEVEL5extended!$I180</f>
        <v>2882.7159999999999</v>
      </c>
      <c r="F191">
        <f>INDEX(DEM_D6_PWR!$I$3:$I$14, MATCH($B191,DEM_D6_PWR!$H$3:$H$14,0), 1)</f>
        <v>0</v>
      </c>
      <c r="G191">
        <f>SHAstorage!$I180</f>
        <v>2845.105</v>
      </c>
    </row>
    <row r="192" spans="1:7">
      <c r="A192" s="1">
        <v>43491</v>
      </c>
      <c r="B192" s="6">
        <f t="shared" si="2"/>
        <v>1</v>
      </c>
      <c r="C192">
        <f>ThermalitoOutflow2!$H181</f>
        <v>1750</v>
      </c>
      <c r="D192">
        <f>OROstrage!$I181</f>
        <v>1363.153</v>
      </c>
      <c r="E192">
        <f>OROLEVEL5extended!$I181</f>
        <v>2896.3739999999998</v>
      </c>
      <c r="F192">
        <f>INDEX(DEM_D6_PWR!$I$3:$I$14, MATCH($B192,DEM_D6_PWR!$H$3:$H$14,0), 1)</f>
        <v>0</v>
      </c>
      <c r="G192">
        <f>SHAstorage!$I181</f>
        <v>2859.7559999999999</v>
      </c>
    </row>
    <row r="193" spans="1:7">
      <c r="A193" s="1">
        <v>43492</v>
      </c>
      <c r="B193" s="6">
        <f t="shared" si="2"/>
        <v>1</v>
      </c>
      <c r="C193">
        <f>ThermalitoOutflow2!$H182</f>
        <v>1750</v>
      </c>
      <c r="D193">
        <f>OROstrage!$I182</f>
        <v>1373.434</v>
      </c>
      <c r="E193">
        <f>OROLEVEL5extended!$I182</f>
        <v>2909.623</v>
      </c>
      <c r="F193">
        <f>INDEX(DEM_D6_PWR!$I$3:$I$14, MATCH($B193,DEM_D6_PWR!$H$3:$H$14,0), 1)</f>
        <v>0</v>
      </c>
      <c r="G193">
        <f>SHAstorage!$I182</f>
        <v>2874.2260000000001</v>
      </c>
    </row>
    <row r="194" spans="1:7">
      <c r="A194" s="1">
        <v>43493</v>
      </c>
      <c r="B194" s="6">
        <f t="shared" si="2"/>
        <v>1</v>
      </c>
      <c r="C194">
        <f>ThermalitoOutflow2!$H183</f>
        <v>1750</v>
      </c>
      <c r="D194">
        <f>OROstrage!$I183</f>
        <v>1382.3820000000001</v>
      </c>
      <c r="E194">
        <f>OROLEVEL5extended!$I183</f>
        <v>2922.4740000000002</v>
      </c>
      <c r="F194">
        <f>INDEX(DEM_D6_PWR!$I$3:$I$14, MATCH($B194,DEM_D6_PWR!$H$3:$H$14,0), 1)</f>
        <v>0</v>
      </c>
      <c r="G194">
        <f>SHAstorage!$I183</f>
        <v>2884.799</v>
      </c>
    </row>
    <row r="195" spans="1:7">
      <c r="A195" s="1">
        <v>43494</v>
      </c>
      <c r="B195" s="6">
        <f t="shared" si="2"/>
        <v>1</v>
      </c>
      <c r="C195">
        <f>ThermalitoOutflow2!$H184</f>
        <v>1750</v>
      </c>
      <c r="D195">
        <f>OROstrage!$I184</f>
        <v>1390.06</v>
      </c>
      <c r="E195">
        <f>OROLEVEL5extended!$I184</f>
        <v>2934.94</v>
      </c>
      <c r="F195">
        <f>INDEX(DEM_D6_PWR!$I$3:$I$14, MATCH($B195,DEM_D6_PWR!$H$3:$H$14,0), 1)</f>
        <v>0</v>
      </c>
      <c r="G195">
        <f>SHAstorage!$I184</f>
        <v>2893.3890000000001</v>
      </c>
    </row>
    <row r="196" spans="1:7">
      <c r="A196" s="1">
        <v>43495</v>
      </c>
      <c r="B196" s="6">
        <f t="shared" si="2"/>
        <v>1</v>
      </c>
      <c r="C196">
        <f>ThermalitoOutflow2!$H185</f>
        <v>1750</v>
      </c>
      <c r="D196">
        <f>OROstrage!$I185</f>
        <v>1397.192</v>
      </c>
      <c r="E196">
        <f>OROLEVEL5extended!$I185</f>
        <v>2947.0320000000002</v>
      </c>
      <c r="F196">
        <f>INDEX(DEM_D6_PWR!$I$3:$I$14, MATCH($B196,DEM_D6_PWR!$H$3:$H$14,0), 1)</f>
        <v>0</v>
      </c>
      <c r="G196">
        <f>SHAstorage!$I185</f>
        <v>2902.24</v>
      </c>
    </row>
    <row r="197" spans="1:7">
      <c r="A197" s="1">
        <v>43496</v>
      </c>
      <c r="B197" s="6">
        <f t="shared" si="2"/>
        <v>1</v>
      </c>
      <c r="C197">
        <f>ThermalitoOutflow2!$H186</f>
        <v>1750</v>
      </c>
      <c r="D197">
        <f>OROstrage!$I186</f>
        <v>1403.9380000000001</v>
      </c>
      <c r="E197">
        <f>OROLEVEL5extended!$I186</f>
        <v>2958.761</v>
      </c>
      <c r="F197">
        <f>INDEX(DEM_D6_PWR!$I$3:$I$14, MATCH($B197,DEM_D6_PWR!$H$3:$H$14,0), 1)</f>
        <v>0</v>
      </c>
      <c r="G197">
        <f>SHAstorage!$I186</f>
        <v>2911.5390000000002</v>
      </c>
    </row>
    <row r="198" spans="1:7">
      <c r="A198" s="1">
        <v>43497</v>
      </c>
      <c r="B198" s="6">
        <f t="shared" si="2"/>
        <v>2</v>
      </c>
      <c r="C198">
        <f>ThermalitoOutflow2!$H187</f>
        <v>1750</v>
      </c>
      <c r="D198">
        <f>OROstrage!$I187</f>
        <v>1413.1869999999999</v>
      </c>
      <c r="E198">
        <f>OROLEVEL5extended!$I187</f>
        <v>2953.45</v>
      </c>
      <c r="F198">
        <f>INDEX(DEM_D6_PWR!$I$3:$I$14, MATCH($B198,DEM_D6_PWR!$H$3:$H$14,0), 1)</f>
        <v>0</v>
      </c>
      <c r="G198">
        <f>SHAstorage!$I187</f>
        <v>2925.0920000000001</v>
      </c>
    </row>
    <row r="199" spans="1:7">
      <c r="A199" s="1">
        <v>43498</v>
      </c>
      <c r="B199" s="6">
        <f t="shared" si="2"/>
        <v>2</v>
      </c>
      <c r="C199">
        <f>ThermalitoOutflow2!$H188</f>
        <v>1750</v>
      </c>
      <c r="D199">
        <f>OROstrage!$I188</f>
        <v>1432.0619999999999</v>
      </c>
      <c r="E199">
        <f>OROLEVEL5extended!$I188</f>
        <v>2903.922</v>
      </c>
      <c r="F199">
        <f>INDEX(DEM_D6_PWR!$I$3:$I$14, MATCH($B199,DEM_D6_PWR!$H$3:$H$14,0), 1)</f>
        <v>0</v>
      </c>
      <c r="G199">
        <f>SHAstorage!$I188</f>
        <v>2952.5459999999998</v>
      </c>
    </row>
    <row r="200" spans="1:7">
      <c r="A200" s="1">
        <v>43499</v>
      </c>
      <c r="B200" s="6">
        <f t="shared" si="2"/>
        <v>2</v>
      </c>
      <c r="C200">
        <f>ThermalitoOutflow2!$H189</f>
        <v>1750</v>
      </c>
      <c r="D200">
        <f>OROstrage!$I189</f>
        <v>1457.2719999999999</v>
      </c>
      <c r="E200">
        <f>OROLEVEL5extended!$I189</f>
        <v>2863.2139999999999</v>
      </c>
      <c r="F200">
        <f>INDEX(DEM_D6_PWR!$I$3:$I$14, MATCH($B200,DEM_D6_PWR!$H$3:$H$14,0), 1)</f>
        <v>0</v>
      </c>
      <c r="G200">
        <f>SHAstorage!$I189</f>
        <v>2977.6979999999999</v>
      </c>
    </row>
    <row r="201" spans="1:7">
      <c r="A201" s="1">
        <v>43500</v>
      </c>
      <c r="B201" s="6">
        <f t="shared" si="2"/>
        <v>2</v>
      </c>
      <c r="C201">
        <f>ThermalitoOutflow2!$H190</f>
        <v>1750</v>
      </c>
      <c r="D201">
        <f>OROstrage!$I190</f>
        <v>1487.9290000000001</v>
      </c>
      <c r="E201">
        <f>OROLEVEL5extended!$I190</f>
        <v>2842.8159999999998</v>
      </c>
      <c r="F201">
        <f>INDEX(DEM_D6_PWR!$I$3:$I$14, MATCH($B201,DEM_D6_PWR!$H$3:$H$14,0), 1)</f>
        <v>0</v>
      </c>
      <c r="G201">
        <f>SHAstorage!$I190</f>
        <v>3003.674</v>
      </c>
    </row>
    <row r="202" spans="1:7">
      <c r="A202" s="1">
        <v>43501</v>
      </c>
      <c r="B202" s="6">
        <f t="shared" si="2"/>
        <v>2</v>
      </c>
      <c r="C202">
        <f>ThermalitoOutflow2!$H191</f>
        <v>1750</v>
      </c>
      <c r="D202">
        <f>OROstrage!$I191</f>
        <v>1506.45</v>
      </c>
      <c r="E202">
        <f>OROLEVEL5extended!$I191</f>
        <v>2842.058</v>
      </c>
      <c r="F202">
        <f>INDEX(DEM_D6_PWR!$I$3:$I$14, MATCH($B202,DEM_D6_PWR!$H$3:$H$14,0), 1)</f>
        <v>0</v>
      </c>
      <c r="G202">
        <f>SHAstorage!$I191</f>
        <v>3031.181</v>
      </c>
    </row>
    <row r="203" spans="1:7">
      <c r="A203" s="1">
        <v>43502</v>
      </c>
      <c r="B203" s="6">
        <f t="shared" si="2"/>
        <v>2</v>
      </c>
      <c r="C203">
        <f>ThermalitoOutflow2!$H192</f>
        <v>1750</v>
      </c>
      <c r="D203">
        <f>OROstrage!$I192</f>
        <v>1520.175</v>
      </c>
      <c r="E203">
        <f>OROLEVEL5extended!$I192</f>
        <v>2850.5520000000001</v>
      </c>
      <c r="F203">
        <f>INDEX(DEM_D6_PWR!$I$3:$I$14, MATCH($B203,DEM_D6_PWR!$H$3:$H$14,0), 1)</f>
        <v>0</v>
      </c>
      <c r="G203">
        <f>SHAstorage!$I192</f>
        <v>3050.607</v>
      </c>
    </row>
    <row r="204" spans="1:7">
      <c r="A204" s="1">
        <v>43503</v>
      </c>
      <c r="B204" s="6">
        <f t="shared" si="2"/>
        <v>2</v>
      </c>
      <c r="C204">
        <f>ThermalitoOutflow2!$H193</f>
        <v>1750</v>
      </c>
      <c r="D204">
        <f>OROstrage!$I193</f>
        <v>1531.87</v>
      </c>
      <c r="E204">
        <f>OROLEVEL5extended!$I193</f>
        <v>2863.7849999999999</v>
      </c>
      <c r="F204">
        <f>INDEX(DEM_D6_PWR!$I$3:$I$14, MATCH($B204,DEM_D6_PWR!$H$3:$H$14,0), 1)</f>
        <v>0</v>
      </c>
      <c r="G204">
        <f>SHAstorage!$I193</f>
        <v>3069.2089999999998</v>
      </c>
    </row>
    <row r="205" spans="1:7">
      <c r="A205" s="1">
        <v>43504</v>
      </c>
      <c r="B205" s="6">
        <f t="shared" si="2"/>
        <v>2</v>
      </c>
      <c r="C205">
        <f>ThermalitoOutflow2!$H194</f>
        <v>1750</v>
      </c>
      <c r="D205">
        <f>OROstrage!$I194</f>
        <v>1542.4849999999999</v>
      </c>
      <c r="E205">
        <f>OROLEVEL5extended!$I194</f>
        <v>2871.7530000000002</v>
      </c>
      <c r="F205">
        <f>INDEX(DEM_D6_PWR!$I$3:$I$14, MATCH($B205,DEM_D6_PWR!$H$3:$H$14,0), 1)</f>
        <v>0</v>
      </c>
      <c r="G205">
        <f>SHAstorage!$I194</f>
        <v>3083.0369999999998</v>
      </c>
    </row>
    <row r="206" spans="1:7">
      <c r="A206" s="1">
        <v>43505</v>
      </c>
      <c r="B206" s="6">
        <f t="shared" ref="B206:B269" si="3">MONTH(A206)</f>
        <v>2</v>
      </c>
      <c r="C206">
        <f>ThermalitoOutflow2!$H195</f>
        <v>1750</v>
      </c>
      <c r="D206">
        <f>OROstrage!$I195</f>
        <v>1552.797</v>
      </c>
      <c r="E206">
        <f>OROLEVEL5extended!$I195</f>
        <v>2862.6039999999998</v>
      </c>
      <c r="F206">
        <f>INDEX(DEM_D6_PWR!$I$3:$I$14, MATCH($B206,DEM_D6_PWR!$H$3:$H$14,0), 1)</f>
        <v>0</v>
      </c>
      <c r="G206">
        <f>SHAstorage!$I195</f>
        <v>3098.5129999999999</v>
      </c>
    </row>
    <row r="207" spans="1:7">
      <c r="A207" s="1">
        <v>43506</v>
      </c>
      <c r="B207" s="6">
        <f t="shared" si="3"/>
        <v>2</v>
      </c>
      <c r="C207">
        <f>ThermalitoOutflow2!$H196</f>
        <v>1750</v>
      </c>
      <c r="D207">
        <f>OROstrage!$I196</f>
        <v>1562.713</v>
      </c>
      <c r="E207">
        <f>OROLEVEL5extended!$I196</f>
        <v>2867.0680000000002</v>
      </c>
      <c r="F207">
        <f>INDEX(DEM_D6_PWR!$I$3:$I$14, MATCH($B207,DEM_D6_PWR!$H$3:$H$14,0), 1)</f>
        <v>0</v>
      </c>
      <c r="G207">
        <f>SHAstorage!$I196</f>
        <v>3109.8879999999999</v>
      </c>
    </row>
    <row r="208" spans="1:7">
      <c r="A208" s="1">
        <v>43507</v>
      </c>
      <c r="B208" s="6">
        <f t="shared" si="3"/>
        <v>2</v>
      </c>
      <c r="C208">
        <f>ThermalitoOutflow2!$H197</f>
        <v>1750</v>
      </c>
      <c r="D208">
        <f>OROstrage!$I197</f>
        <v>1571.961</v>
      </c>
      <c r="E208">
        <f>OROLEVEL5extended!$I197</f>
        <v>2875.5070000000001</v>
      </c>
      <c r="F208">
        <f>INDEX(DEM_D6_PWR!$I$3:$I$14, MATCH($B208,DEM_D6_PWR!$H$3:$H$14,0), 1)</f>
        <v>0</v>
      </c>
      <c r="G208">
        <f>SHAstorage!$I197</f>
        <v>3121.03</v>
      </c>
    </row>
    <row r="209" spans="1:7">
      <c r="A209" s="1">
        <v>43508</v>
      </c>
      <c r="B209" s="6">
        <f t="shared" si="3"/>
        <v>2</v>
      </c>
      <c r="C209">
        <f>ThermalitoOutflow2!$H198</f>
        <v>1750</v>
      </c>
      <c r="D209">
        <f>OROstrage!$I198</f>
        <v>1583.396</v>
      </c>
      <c r="E209">
        <f>OROLEVEL5extended!$I198</f>
        <v>2881.48</v>
      </c>
      <c r="F209">
        <f>INDEX(DEM_D6_PWR!$I$3:$I$14, MATCH($B209,DEM_D6_PWR!$H$3:$H$14,0), 1)</f>
        <v>0</v>
      </c>
      <c r="G209">
        <f>SHAstorage!$I198</f>
        <v>3135.9639999999999</v>
      </c>
    </row>
    <row r="210" spans="1:7">
      <c r="A210" s="1">
        <v>43509</v>
      </c>
      <c r="B210" s="6">
        <f t="shared" si="3"/>
        <v>2</v>
      </c>
      <c r="C210">
        <f>ThermalitoOutflow2!$H199</f>
        <v>1750</v>
      </c>
      <c r="D210">
        <f>OROstrage!$I199</f>
        <v>1611.24</v>
      </c>
      <c r="E210">
        <f>OROLEVEL5extended!$I199</f>
        <v>2788</v>
      </c>
      <c r="F210">
        <f>INDEX(DEM_D6_PWR!$I$3:$I$14, MATCH($B210,DEM_D6_PWR!$H$3:$H$14,0), 1)</f>
        <v>0</v>
      </c>
      <c r="G210">
        <f>SHAstorage!$I199</f>
        <v>3162.1909999999998</v>
      </c>
    </row>
    <row r="211" spans="1:7">
      <c r="A211" s="1">
        <v>43510</v>
      </c>
      <c r="B211" s="6">
        <f t="shared" si="3"/>
        <v>2</v>
      </c>
      <c r="C211">
        <f>ThermalitoOutflow2!$H200</f>
        <v>1750</v>
      </c>
      <c r="D211">
        <f>OROstrage!$I200</f>
        <v>1711.1790000000001</v>
      </c>
      <c r="E211">
        <f>OROLEVEL5extended!$I200</f>
        <v>2788</v>
      </c>
      <c r="F211">
        <f>INDEX(DEM_D6_PWR!$I$3:$I$14, MATCH($B211,DEM_D6_PWR!$H$3:$H$14,0), 1)</f>
        <v>0</v>
      </c>
      <c r="G211">
        <f>SHAstorage!$I200</f>
        <v>3214.623</v>
      </c>
    </row>
    <row r="212" spans="1:7">
      <c r="A212" s="1">
        <v>43511</v>
      </c>
      <c r="B212" s="6">
        <f t="shared" si="3"/>
        <v>2</v>
      </c>
      <c r="C212">
        <f>ThermalitoOutflow2!$H201</f>
        <v>1750</v>
      </c>
      <c r="D212">
        <f>OROstrage!$I201</f>
        <v>1771.3230000000001</v>
      </c>
      <c r="E212">
        <f>OROLEVEL5extended!$I201</f>
        <v>2788</v>
      </c>
      <c r="F212">
        <f>INDEX(DEM_D6_PWR!$I$3:$I$14, MATCH($B212,DEM_D6_PWR!$H$3:$H$14,0), 1)</f>
        <v>0</v>
      </c>
      <c r="G212">
        <f>SHAstorage!$I201</f>
        <v>3263.5839999999998</v>
      </c>
    </row>
    <row r="213" spans="1:7">
      <c r="A213" s="1">
        <v>43512</v>
      </c>
      <c r="B213" s="6">
        <f t="shared" si="3"/>
        <v>2</v>
      </c>
      <c r="C213">
        <f>ThermalitoOutflow2!$H202</f>
        <v>1750</v>
      </c>
      <c r="D213">
        <f>OROstrage!$I202</f>
        <v>1807.133</v>
      </c>
      <c r="E213">
        <f>OROLEVEL5extended!$I202</f>
        <v>2788</v>
      </c>
      <c r="F213">
        <f>INDEX(DEM_D6_PWR!$I$3:$I$14, MATCH($B213,DEM_D6_PWR!$H$3:$H$14,0), 1)</f>
        <v>0</v>
      </c>
      <c r="G213">
        <f>SHAstorage!$I202</f>
        <v>3303.3159999999998</v>
      </c>
    </row>
    <row r="214" spans="1:7">
      <c r="A214" s="1">
        <v>43513</v>
      </c>
      <c r="B214" s="6">
        <f t="shared" si="3"/>
        <v>2</v>
      </c>
      <c r="C214">
        <f>ThermalitoOutflow2!$H203</f>
        <v>1750</v>
      </c>
      <c r="D214">
        <f>OROstrage!$I203</f>
        <v>1836.4839999999999</v>
      </c>
      <c r="E214">
        <f>OROLEVEL5extended!$I203</f>
        <v>2788</v>
      </c>
      <c r="F214">
        <f>INDEX(DEM_D6_PWR!$I$3:$I$14, MATCH($B214,DEM_D6_PWR!$H$3:$H$14,0), 1)</f>
        <v>0</v>
      </c>
      <c r="G214">
        <f>SHAstorage!$I203</f>
        <v>3338.172</v>
      </c>
    </row>
    <row r="215" spans="1:7">
      <c r="A215" s="1">
        <v>43514</v>
      </c>
      <c r="B215" s="6">
        <f t="shared" si="3"/>
        <v>2</v>
      </c>
      <c r="C215">
        <f>ThermalitoOutflow2!$H204</f>
        <v>1750</v>
      </c>
      <c r="D215">
        <f>OROstrage!$I204</f>
        <v>1861.856</v>
      </c>
      <c r="E215">
        <f>OROLEVEL5extended!$I204</f>
        <v>2788</v>
      </c>
      <c r="F215">
        <f>INDEX(DEM_D6_PWR!$I$3:$I$14, MATCH($B215,DEM_D6_PWR!$H$3:$H$14,0), 1)</f>
        <v>0</v>
      </c>
      <c r="G215">
        <f>SHAstorage!$I204</f>
        <v>3368.1579999999999</v>
      </c>
    </row>
    <row r="216" spans="1:7">
      <c r="A216" s="1">
        <v>43515</v>
      </c>
      <c r="B216" s="6">
        <f t="shared" si="3"/>
        <v>2</v>
      </c>
      <c r="C216">
        <f>ThermalitoOutflow2!$H205</f>
        <v>1750</v>
      </c>
      <c r="D216">
        <f>OROstrage!$I205</f>
        <v>1881.502</v>
      </c>
      <c r="E216">
        <f>OROLEVEL5extended!$I205</f>
        <v>2788</v>
      </c>
      <c r="F216">
        <f>INDEX(DEM_D6_PWR!$I$3:$I$14, MATCH($B216,DEM_D6_PWR!$H$3:$H$14,0), 1)</f>
        <v>0</v>
      </c>
      <c r="G216">
        <f>SHAstorage!$I205</f>
        <v>3390.9479999999999</v>
      </c>
    </row>
    <row r="217" spans="1:7">
      <c r="A217" s="1">
        <v>43516</v>
      </c>
      <c r="B217" s="6">
        <f t="shared" si="3"/>
        <v>2</v>
      </c>
      <c r="C217">
        <f>ThermalitoOutflow2!$H206</f>
        <v>1750</v>
      </c>
      <c r="D217">
        <f>OROstrage!$I206</f>
        <v>1899.567</v>
      </c>
      <c r="E217">
        <f>OROLEVEL5extended!$I206</f>
        <v>2788</v>
      </c>
      <c r="F217">
        <f>INDEX(DEM_D6_PWR!$I$3:$I$14, MATCH($B217,DEM_D6_PWR!$H$3:$H$14,0), 1)</f>
        <v>0</v>
      </c>
      <c r="G217">
        <f>SHAstorage!$I206</f>
        <v>3413.8449999999998</v>
      </c>
    </row>
    <row r="218" spans="1:7">
      <c r="A218" s="1">
        <v>43517</v>
      </c>
      <c r="B218" s="6">
        <f t="shared" si="3"/>
        <v>2</v>
      </c>
      <c r="C218">
        <f>ThermalitoOutflow2!$H207</f>
        <v>1750</v>
      </c>
      <c r="D218">
        <f>OROstrage!$I207</f>
        <v>1917.4490000000001</v>
      </c>
      <c r="E218">
        <f>OROLEVEL5extended!$I207</f>
        <v>2788</v>
      </c>
      <c r="F218">
        <f>INDEX(DEM_D6_PWR!$I$3:$I$14, MATCH($B218,DEM_D6_PWR!$H$3:$H$14,0), 1)</f>
        <v>0</v>
      </c>
      <c r="G218">
        <f>SHAstorage!$I207</f>
        <v>3445.7910000000002</v>
      </c>
    </row>
    <row r="219" spans="1:7">
      <c r="A219" s="1">
        <v>43518</v>
      </c>
      <c r="B219" s="6">
        <f t="shared" si="3"/>
        <v>2</v>
      </c>
      <c r="C219">
        <f>ThermalitoOutflow2!$H208</f>
        <v>1750</v>
      </c>
      <c r="D219">
        <f>OROstrage!$I208</f>
        <v>1933.8019999999999</v>
      </c>
      <c r="E219">
        <f>OROLEVEL5extended!$I208</f>
        <v>2794.0419999999999</v>
      </c>
      <c r="F219">
        <f>INDEX(DEM_D6_PWR!$I$3:$I$14, MATCH($B219,DEM_D6_PWR!$H$3:$H$14,0), 1)</f>
        <v>0</v>
      </c>
      <c r="G219">
        <f>SHAstorage!$I208</f>
        <v>3462.703</v>
      </c>
    </row>
    <row r="220" spans="1:7">
      <c r="A220" s="1">
        <v>43519</v>
      </c>
      <c r="B220" s="6">
        <f t="shared" si="3"/>
        <v>2</v>
      </c>
      <c r="C220">
        <f>ThermalitoOutflow2!$H209</f>
        <v>1750</v>
      </c>
      <c r="D220">
        <f>OROstrage!$I209</f>
        <v>1947.973</v>
      </c>
      <c r="E220">
        <f>OROLEVEL5extended!$I209</f>
        <v>2810.36</v>
      </c>
      <c r="F220">
        <f>INDEX(DEM_D6_PWR!$I$3:$I$14, MATCH($B220,DEM_D6_PWR!$H$3:$H$14,0), 1)</f>
        <v>0</v>
      </c>
      <c r="G220">
        <f>SHAstorage!$I209</f>
        <v>3478.43</v>
      </c>
    </row>
    <row r="221" spans="1:7">
      <c r="A221" s="1">
        <v>43520</v>
      </c>
      <c r="B221" s="6">
        <f t="shared" si="3"/>
        <v>2</v>
      </c>
      <c r="C221">
        <f>ThermalitoOutflow2!$H210</f>
        <v>1750</v>
      </c>
      <c r="D221">
        <f>OROstrage!$I210</f>
        <v>1961.49</v>
      </c>
      <c r="E221">
        <f>OROLEVEL5extended!$I210</f>
        <v>2822.5859999999998</v>
      </c>
      <c r="F221">
        <f>INDEX(DEM_D6_PWR!$I$3:$I$14, MATCH($B221,DEM_D6_PWR!$H$3:$H$14,0), 1)</f>
        <v>0</v>
      </c>
      <c r="G221">
        <f>SHAstorage!$I210</f>
        <v>3496.471</v>
      </c>
    </row>
    <row r="222" spans="1:7">
      <c r="A222" s="1">
        <v>43521</v>
      </c>
      <c r="B222" s="6">
        <f t="shared" si="3"/>
        <v>2</v>
      </c>
      <c r="C222">
        <f>ThermalitoOutflow2!$H211</f>
        <v>1750</v>
      </c>
      <c r="D222">
        <f>OROstrage!$I211</f>
        <v>1982.5219999999999</v>
      </c>
      <c r="E222">
        <f>OROLEVEL5extended!$I211</f>
        <v>2788</v>
      </c>
      <c r="F222">
        <f>INDEX(DEM_D6_PWR!$I$3:$I$14, MATCH($B222,DEM_D6_PWR!$H$3:$H$14,0), 1)</f>
        <v>0</v>
      </c>
      <c r="G222">
        <f>SHAstorage!$I211</f>
        <v>3547.922</v>
      </c>
    </row>
    <row r="223" spans="1:7">
      <c r="A223" s="1">
        <v>43522</v>
      </c>
      <c r="B223" s="6">
        <f t="shared" si="3"/>
        <v>2</v>
      </c>
      <c r="C223">
        <f>ThermalitoOutflow2!$H212</f>
        <v>1750</v>
      </c>
      <c r="D223">
        <f>OROstrage!$I212</f>
        <v>2053.3679999999999</v>
      </c>
      <c r="E223">
        <f>OROLEVEL5extended!$I212</f>
        <v>2788</v>
      </c>
      <c r="F223">
        <f>INDEX(DEM_D6_PWR!$I$3:$I$14, MATCH($B223,DEM_D6_PWR!$H$3:$H$14,0), 1)</f>
        <v>0</v>
      </c>
      <c r="G223">
        <f>SHAstorage!$I212</f>
        <v>3691.8519999999999</v>
      </c>
    </row>
    <row r="224" spans="1:7">
      <c r="A224" s="1">
        <v>43523</v>
      </c>
      <c r="B224" s="6">
        <f t="shared" si="3"/>
        <v>2</v>
      </c>
      <c r="C224">
        <f>ThermalitoOutflow2!$H213</f>
        <v>1750</v>
      </c>
      <c r="D224">
        <f>OROstrage!$I213</f>
        <v>2130.6460000000002</v>
      </c>
      <c r="E224">
        <f>OROLEVEL5extended!$I213</f>
        <v>2788</v>
      </c>
      <c r="F224">
        <f>INDEX(DEM_D6_PWR!$I$3:$I$14, MATCH($B224,DEM_D6_PWR!$H$3:$H$14,0), 1)</f>
        <v>0</v>
      </c>
      <c r="G224">
        <f>SHAstorage!$I213</f>
        <v>3866.51</v>
      </c>
    </row>
    <row r="225" spans="1:7">
      <c r="A225" s="1">
        <v>43524</v>
      </c>
      <c r="B225" s="6">
        <f t="shared" si="3"/>
        <v>2</v>
      </c>
      <c r="C225">
        <f>ThermalitoOutflow2!$H214</f>
        <v>1750</v>
      </c>
      <c r="D225">
        <f>OROstrage!$I214</f>
        <v>2188.4760000000001</v>
      </c>
      <c r="E225">
        <f>OROLEVEL5extended!$I214</f>
        <v>2788</v>
      </c>
      <c r="F225">
        <f>INDEX(DEM_D6_PWR!$I$3:$I$14, MATCH($B225,DEM_D6_PWR!$H$3:$H$14,0), 1)</f>
        <v>0</v>
      </c>
      <c r="G225">
        <f>SHAstorage!$I214</f>
        <v>3947.6529999999998</v>
      </c>
    </row>
    <row r="226" spans="1:7">
      <c r="A226" s="1">
        <v>43525</v>
      </c>
      <c r="B226" s="6">
        <f t="shared" si="3"/>
        <v>3</v>
      </c>
      <c r="C226">
        <f>ThermalitoOutflow2!$H215</f>
        <v>3250</v>
      </c>
      <c r="D226">
        <f>OROstrage!$I215</f>
        <v>2230.9110000000001</v>
      </c>
      <c r="E226">
        <f>OROLEVEL5extended!$I215</f>
        <v>2788</v>
      </c>
      <c r="F226">
        <f>INDEX(DEM_D6_PWR!$I$3:$I$14, MATCH($B226,DEM_D6_PWR!$H$3:$H$14,0), 1)</f>
        <v>0</v>
      </c>
      <c r="G226">
        <f>SHAstorage!$I215</f>
        <v>3970.7849999999999</v>
      </c>
    </row>
    <row r="227" spans="1:7">
      <c r="A227" s="1">
        <v>43526</v>
      </c>
      <c r="B227" s="6">
        <f t="shared" si="3"/>
        <v>3</v>
      </c>
      <c r="C227">
        <f>ThermalitoOutflow2!$H216</f>
        <v>5000</v>
      </c>
      <c r="D227">
        <f>OROstrage!$I216</f>
        <v>2263.6320000000001</v>
      </c>
      <c r="E227">
        <f>OROLEVEL5extended!$I216</f>
        <v>2788</v>
      </c>
      <c r="F227">
        <f>INDEX(DEM_D6_PWR!$I$3:$I$14, MATCH($B227,DEM_D6_PWR!$H$3:$H$14,0), 1)</f>
        <v>0</v>
      </c>
      <c r="G227">
        <f>SHAstorage!$I216</f>
        <v>3977.0520000000001</v>
      </c>
    </row>
    <row r="228" spans="1:7">
      <c r="A228" s="1">
        <v>43527</v>
      </c>
      <c r="B228" s="6">
        <f t="shared" si="3"/>
        <v>3</v>
      </c>
      <c r="C228">
        <f>ThermalitoOutflow2!$H217</f>
        <v>5000</v>
      </c>
      <c r="D228">
        <f>OROstrage!$I217</f>
        <v>2296.5720000000001</v>
      </c>
      <c r="E228">
        <f>OROLEVEL5extended!$I217</f>
        <v>2788</v>
      </c>
      <c r="F228">
        <f>INDEX(DEM_D6_PWR!$I$3:$I$14, MATCH($B228,DEM_D6_PWR!$H$3:$H$14,0), 1)</f>
        <v>0</v>
      </c>
      <c r="G228">
        <f>SHAstorage!$I217</f>
        <v>3971.33</v>
      </c>
    </row>
    <row r="229" spans="1:7">
      <c r="A229" s="1">
        <v>43528</v>
      </c>
      <c r="B229" s="6">
        <f t="shared" si="3"/>
        <v>3</v>
      </c>
      <c r="C229">
        <f>ThermalitoOutflow2!$H218</f>
        <v>5000</v>
      </c>
      <c r="D229">
        <f>OROstrage!$I218</f>
        <v>2332.1999999999998</v>
      </c>
      <c r="E229">
        <f>OROLEVEL5extended!$I218</f>
        <v>2788</v>
      </c>
      <c r="F229">
        <f>INDEX(DEM_D6_PWR!$I$3:$I$14, MATCH($B229,DEM_D6_PWR!$H$3:$H$14,0), 1)</f>
        <v>0</v>
      </c>
      <c r="G229">
        <f>SHAstorage!$I218</f>
        <v>3968.06</v>
      </c>
    </row>
    <row r="230" spans="1:7">
      <c r="A230" s="1">
        <v>43529</v>
      </c>
      <c r="B230" s="6">
        <f t="shared" si="3"/>
        <v>3</v>
      </c>
      <c r="C230">
        <f>ThermalitoOutflow2!$H219</f>
        <v>5000</v>
      </c>
      <c r="D230">
        <f>OROstrage!$I219</f>
        <v>2362.7379999999998</v>
      </c>
      <c r="E230">
        <f>OROLEVEL5extended!$I219</f>
        <v>2788</v>
      </c>
      <c r="F230">
        <f>INDEX(DEM_D6_PWR!$I$3:$I$14, MATCH($B230,DEM_D6_PWR!$H$3:$H$14,0), 1)</f>
        <v>0</v>
      </c>
      <c r="G230">
        <f>SHAstorage!$I219</f>
        <v>3963.973</v>
      </c>
    </row>
    <row r="231" spans="1:7">
      <c r="A231" s="1">
        <v>43530</v>
      </c>
      <c r="B231" s="6">
        <f t="shared" si="3"/>
        <v>3</v>
      </c>
      <c r="C231">
        <f>ThermalitoOutflow2!$H220</f>
        <v>6083</v>
      </c>
      <c r="D231">
        <f>OROstrage!$I220</f>
        <v>2419.924</v>
      </c>
      <c r="E231">
        <f>OROLEVEL5extended!$I220</f>
        <v>2788</v>
      </c>
      <c r="F231">
        <f>INDEX(DEM_D6_PWR!$I$3:$I$14, MATCH($B231,DEM_D6_PWR!$H$3:$H$14,0), 1)</f>
        <v>0</v>
      </c>
      <c r="G231">
        <f>SHAstorage!$I220</f>
        <v>4007.1480000000001</v>
      </c>
    </row>
    <row r="232" spans="1:7">
      <c r="A232" s="1">
        <v>43531</v>
      </c>
      <c r="B232" s="6">
        <f t="shared" si="3"/>
        <v>3</v>
      </c>
      <c r="C232">
        <f>ThermalitoOutflow2!$H221</f>
        <v>7000</v>
      </c>
      <c r="D232">
        <f>OROstrage!$I221</f>
        <v>2480.0210000000002</v>
      </c>
      <c r="E232">
        <f>OROLEVEL5extended!$I221</f>
        <v>2788</v>
      </c>
      <c r="F232">
        <f>INDEX(DEM_D6_PWR!$I$3:$I$14, MATCH($B232,DEM_D6_PWR!$H$3:$H$14,0), 1)</f>
        <v>0</v>
      </c>
      <c r="G232">
        <f>SHAstorage!$I221</f>
        <v>4044.3159999999998</v>
      </c>
    </row>
    <row r="233" spans="1:7">
      <c r="A233" s="1">
        <v>43532</v>
      </c>
      <c r="B233" s="6">
        <f t="shared" si="3"/>
        <v>3</v>
      </c>
      <c r="C233">
        <f>ThermalitoOutflow2!$H222</f>
        <v>7042</v>
      </c>
      <c r="D233">
        <f>OROstrage!$I222</f>
        <v>2522.7260000000001</v>
      </c>
      <c r="E233">
        <f>OROLEVEL5extended!$I222</f>
        <v>2788</v>
      </c>
      <c r="F233">
        <f>INDEX(DEM_D6_PWR!$I$3:$I$14, MATCH($B233,DEM_D6_PWR!$H$3:$H$14,0), 1)</f>
        <v>0</v>
      </c>
      <c r="G233">
        <f>SHAstorage!$I222</f>
        <v>4043.2109999999998</v>
      </c>
    </row>
    <row r="234" spans="1:7">
      <c r="A234" s="1">
        <v>43533</v>
      </c>
      <c r="B234" s="6">
        <f t="shared" si="3"/>
        <v>3</v>
      </c>
      <c r="C234">
        <f>ThermalitoOutflow2!$H223</f>
        <v>7000</v>
      </c>
      <c r="D234">
        <f>OROstrage!$I223</f>
        <v>2553.2379999999998</v>
      </c>
      <c r="E234">
        <f>OROLEVEL5extended!$I223</f>
        <v>2788</v>
      </c>
      <c r="F234">
        <f>INDEX(DEM_D6_PWR!$I$3:$I$14, MATCH($B234,DEM_D6_PWR!$H$3:$H$14,0), 1)</f>
        <v>0</v>
      </c>
      <c r="G234">
        <f>SHAstorage!$I223</f>
        <v>4030.5219999999999</v>
      </c>
    </row>
    <row r="235" spans="1:7">
      <c r="A235" s="1">
        <v>43534</v>
      </c>
      <c r="B235" s="6">
        <f t="shared" si="3"/>
        <v>3</v>
      </c>
      <c r="C235">
        <f>ThermalitoOutflow2!$H224</f>
        <v>6708</v>
      </c>
      <c r="D235">
        <f>OROstrage!$I224</f>
        <v>2575.4059999999999</v>
      </c>
      <c r="E235">
        <f>OROLEVEL5extended!$I224</f>
        <v>2788</v>
      </c>
      <c r="F235">
        <f>INDEX(DEM_D6_PWR!$I$3:$I$14, MATCH($B235,DEM_D6_PWR!$H$3:$H$14,0), 1)</f>
        <v>0</v>
      </c>
      <c r="G235">
        <f>SHAstorage!$I224</f>
        <v>4010.1689999999999</v>
      </c>
    </row>
    <row r="236" spans="1:7">
      <c r="A236" s="1">
        <v>43535</v>
      </c>
      <c r="B236" s="6">
        <f t="shared" si="3"/>
        <v>3</v>
      </c>
      <c r="C236">
        <f>ThermalitoOutflow2!$H225</f>
        <v>7000</v>
      </c>
      <c r="D236">
        <f>OROstrage!$I225</f>
        <v>2593.2629999999999</v>
      </c>
      <c r="E236">
        <f>OROLEVEL5extended!$I225</f>
        <v>2788</v>
      </c>
      <c r="F236">
        <f>INDEX(DEM_D6_PWR!$I$3:$I$14, MATCH($B236,DEM_D6_PWR!$H$3:$H$14,0), 1)</f>
        <v>0</v>
      </c>
      <c r="G236">
        <f>SHAstorage!$I225</f>
        <v>3983.8789999999999</v>
      </c>
    </row>
    <row r="237" spans="1:7">
      <c r="A237" s="1">
        <v>43536</v>
      </c>
      <c r="B237" s="6">
        <f t="shared" si="3"/>
        <v>3</v>
      </c>
      <c r="C237">
        <f>ThermalitoOutflow2!$H226</f>
        <v>6298</v>
      </c>
      <c r="D237">
        <f>OROstrage!$I226</f>
        <v>2614.14</v>
      </c>
      <c r="E237">
        <f>OROLEVEL5extended!$I226</f>
        <v>2788</v>
      </c>
      <c r="F237">
        <f>INDEX(DEM_D6_PWR!$I$3:$I$14, MATCH($B237,DEM_D6_PWR!$H$3:$H$14,0), 1)</f>
        <v>0</v>
      </c>
      <c r="G237">
        <f>SHAstorage!$I226</f>
        <v>3947.924</v>
      </c>
    </row>
    <row r="238" spans="1:7">
      <c r="A238" s="1">
        <v>43537</v>
      </c>
      <c r="B238" s="6">
        <f t="shared" si="3"/>
        <v>3</v>
      </c>
      <c r="C238">
        <f>ThermalitoOutflow2!$H227</f>
        <v>5044</v>
      </c>
      <c r="D238">
        <f>OROstrage!$I227</f>
        <v>2631.5430000000001</v>
      </c>
      <c r="E238">
        <f>OROLEVEL5extended!$I227</f>
        <v>2788</v>
      </c>
      <c r="F238">
        <f>INDEX(DEM_D6_PWR!$I$3:$I$14, MATCH($B238,DEM_D6_PWR!$H$3:$H$14,0), 1)</f>
        <v>0</v>
      </c>
      <c r="G238">
        <f>SHAstorage!$I227</f>
        <v>3913.01</v>
      </c>
    </row>
    <row r="239" spans="1:7">
      <c r="A239" s="1">
        <v>43538</v>
      </c>
      <c r="B239" s="6">
        <f t="shared" si="3"/>
        <v>3</v>
      </c>
      <c r="C239">
        <f>ThermalitoOutflow2!$H228</f>
        <v>5067</v>
      </c>
      <c r="D239">
        <f>OROstrage!$I228</f>
        <v>2638.86</v>
      </c>
      <c r="E239">
        <f>OROLEVEL5extended!$I228</f>
        <v>2788</v>
      </c>
      <c r="F239">
        <f>INDEX(DEM_D6_PWR!$I$3:$I$14, MATCH($B239,DEM_D6_PWR!$H$3:$H$14,0), 1)</f>
        <v>0</v>
      </c>
      <c r="G239">
        <f>SHAstorage!$I228</f>
        <v>3869.7170000000001</v>
      </c>
    </row>
    <row r="240" spans="1:7">
      <c r="A240" s="1">
        <v>43539</v>
      </c>
      <c r="B240" s="6">
        <f t="shared" si="3"/>
        <v>3</v>
      </c>
      <c r="C240">
        <f>ThermalitoOutflow2!$H229</f>
        <v>5525</v>
      </c>
      <c r="D240">
        <f>OROstrage!$I229</f>
        <v>2647.35</v>
      </c>
      <c r="E240">
        <f>OROLEVEL5extended!$I229</f>
        <v>2788</v>
      </c>
      <c r="F240">
        <f>INDEX(DEM_D6_PWR!$I$3:$I$14, MATCH($B240,DEM_D6_PWR!$H$3:$H$14,0), 1)</f>
        <v>0</v>
      </c>
      <c r="G240">
        <f>SHAstorage!$I229</f>
        <v>3840.6080000000002</v>
      </c>
    </row>
    <row r="241" spans="1:7">
      <c r="A241" s="1">
        <v>43540</v>
      </c>
      <c r="B241" s="6">
        <f t="shared" si="3"/>
        <v>3</v>
      </c>
      <c r="C241">
        <f>ThermalitoOutflow2!$H230</f>
        <v>6000</v>
      </c>
      <c r="D241">
        <f>OROstrage!$I230</f>
        <v>2655.6019999999999</v>
      </c>
      <c r="E241">
        <f>OROLEVEL5extended!$I230</f>
        <v>2788</v>
      </c>
      <c r="F241">
        <f>INDEX(DEM_D6_PWR!$I$3:$I$14, MATCH($B241,DEM_D6_PWR!$H$3:$H$14,0), 1)</f>
        <v>0</v>
      </c>
      <c r="G241">
        <f>SHAstorage!$I230</f>
        <v>3811.1190000000001</v>
      </c>
    </row>
    <row r="242" spans="1:7">
      <c r="A242" s="1">
        <v>43541</v>
      </c>
      <c r="B242" s="6">
        <f t="shared" si="3"/>
        <v>3</v>
      </c>
      <c r="C242">
        <f>ThermalitoOutflow2!$H231</f>
        <v>6000</v>
      </c>
      <c r="D242">
        <f>OROstrage!$I231</f>
        <v>2663.8710000000001</v>
      </c>
      <c r="E242">
        <f>OROLEVEL5extended!$I231</f>
        <v>2788</v>
      </c>
      <c r="F242">
        <f>INDEX(DEM_D6_PWR!$I$3:$I$14, MATCH($B242,DEM_D6_PWR!$H$3:$H$14,0), 1)</f>
        <v>0</v>
      </c>
      <c r="G242">
        <f>SHAstorage!$I231</f>
        <v>3795.7660000000001</v>
      </c>
    </row>
    <row r="243" spans="1:7">
      <c r="A243" s="1">
        <v>43542</v>
      </c>
      <c r="B243" s="6">
        <f t="shared" si="3"/>
        <v>3</v>
      </c>
      <c r="C243">
        <f>ThermalitoOutflow2!$H232</f>
        <v>6000</v>
      </c>
      <c r="D243">
        <f>OROstrage!$I232</f>
        <v>2672.1579999999999</v>
      </c>
      <c r="E243">
        <f>OROLEVEL5extended!$I232</f>
        <v>2788</v>
      </c>
      <c r="F243">
        <f>INDEX(DEM_D6_PWR!$I$3:$I$14, MATCH($B243,DEM_D6_PWR!$H$3:$H$14,0), 1)</f>
        <v>0</v>
      </c>
      <c r="G243">
        <f>SHAstorage!$I232</f>
        <v>3786.232</v>
      </c>
    </row>
    <row r="244" spans="1:7">
      <c r="A244" s="1">
        <v>43543</v>
      </c>
      <c r="B244" s="6">
        <f t="shared" si="3"/>
        <v>3</v>
      </c>
      <c r="C244">
        <f>ThermalitoOutflow2!$H233</f>
        <v>6458</v>
      </c>
      <c r="D244">
        <f>OROstrage!$I233</f>
        <v>2681.511</v>
      </c>
      <c r="E244">
        <f>OROLEVEL5extended!$I233</f>
        <v>2788</v>
      </c>
      <c r="F244">
        <f>INDEX(DEM_D6_PWR!$I$3:$I$14, MATCH($B244,DEM_D6_PWR!$H$3:$H$14,0), 1)</f>
        <v>0</v>
      </c>
      <c r="G244">
        <f>SHAstorage!$I233</f>
        <v>3778.2849999999999</v>
      </c>
    </row>
    <row r="245" spans="1:7">
      <c r="A245" s="1">
        <v>43544</v>
      </c>
      <c r="B245" s="6">
        <f t="shared" si="3"/>
        <v>3</v>
      </c>
      <c r="C245">
        <f>ThermalitoOutflow2!$H234</f>
        <v>7458</v>
      </c>
      <c r="D245">
        <f>OROstrage!$I234</f>
        <v>2689.31</v>
      </c>
      <c r="E245">
        <f>OROLEVEL5extended!$I234</f>
        <v>2788</v>
      </c>
      <c r="F245">
        <f>INDEX(DEM_D6_PWR!$I$3:$I$14, MATCH($B245,DEM_D6_PWR!$H$3:$H$14,0), 1)</f>
        <v>0</v>
      </c>
      <c r="G245">
        <f>SHAstorage!$I234</f>
        <v>3782.7890000000002</v>
      </c>
    </row>
    <row r="246" spans="1:7">
      <c r="A246" s="1">
        <v>43545</v>
      </c>
      <c r="B246" s="6">
        <f t="shared" si="3"/>
        <v>3</v>
      </c>
      <c r="C246">
        <f>ThermalitoOutflow2!$H235</f>
        <v>8000</v>
      </c>
      <c r="D246">
        <f>OROstrage!$I235</f>
        <v>2698.6909999999998</v>
      </c>
      <c r="E246">
        <f>OROLEVEL5extended!$I235</f>
        <v>2788</v>
      </c>
      <c r="F246">
        <f>INDEX(DEM_D6_PWR!$I$3:$I$14, MATCH($B246,DEM_D6_PWR!$H$3:$H$14,0), 1)</f>
        <v>0</v>
      </c>
      <c r="G246">
        <f>SHAstorage!$I235</f>
        <v>3790.2060000000001</v>
      </c>
    </row>
    <row r="247" spans="1:7">
      <c r="A247" s="1">
        <v>43546</v>
      </c>
      <c r="B247" s="6">
        <f t="shared" si="3"/>
        <v>3</v>
      </c>
      <c r="C247">
        <f>ThermalitoOutflow2!$H236</f>
        <v>8250</v>
      </c>
      <c r="D247">
        <f>OROstrage!$I236</f>
        <v>2711.1019999999999</v>
      </c>
      <c r="E247">
        <f>OROLEVEL5extended!$I236</f>
        <v>2789.8789999999999</v>
      </c>
      <c r="F247">
        <f>INDEX(DEM_D6_PWR!$I$3:$I$14, MATCH($B247,DEM_D6_PWR!$H$3:$H$14,0), 1)</f>
        <v>0</v>
      </c>
      <c r="G247">
        <f>SHAstorage!$I236</f>
        <v>3801.855</v>
      </c>
    </row>
    <row r="248" spans="1:7">
      <c r="A248" s="1">
        <v>43547</v>
      </c>
      <c r="B248" s="6">
        <f t="shared" si="3"/>
        <v>3</v>
      </c>
      <c r="C248">
        <f>ThermalitoOutflow2!$H237</f>
        <v>9042</v>
      </c>
      <c r="D248">
        <f>OROstrage!$I237</f>
        <v>2719.355</v>
      </c>
      <c r="E248">
        <f>OROLEVEL5extended!$I237</f>
        <v>2788</v>
      </c>
      <c r="F248">
        <f>INDEX(DEM_D6_PWR!$I$3:$I$14, MATCH($B248,DEM_D6_PWR!$H$3:$H$14,0), 1)</f>
        <v>0</v>
      </c>
      <c r="G248">
        <f>SHAstorage!$I237</f>
        <v>3815.09</v>
      </c>
    </row>
    <row r="249" spans="1:7">
      <c r="A249" s="1">
        <v>43548</v>
      </c>
      <c r="B249" s="6">
        <f t="shared" si="3"/>
        <v>3</v>
      </c>
      <c r="C249">
        <f>ThermalitoOutflow2!$H238</f>
        <v>9500</v>
      </c>
      <c r="D249">
        <f>OROstrage!$I238</f>
        <v>2723.6860000000001</v>
      </c>
      <c r="E249">
        <f>OROLEVEL5extended!$I238</f>
        <v>2796.7049999999999</v>
      </c>
      <c r="F249">
        <f>INDEX(DEM_D6_PWR!$I$3:$I$14, MATCH($B249,DEM_D6_PWR!$H$3:$H$14,0), 1)</f>
        <v>0</v>
      </c>
      <c r="G249">
        <f>SHAstorage!$I238</f>
        <v>3827.0410000000002</v>
      </c>
    </row>
    <row r="250" spans="1:7">
      <c r="A250" s="1">
        <v>43549</v>
      </c>
      <c r="B250" s="6">
        <f t="shared" si="3"/>
        <v>3</v>
      </c>
      <c r="C250">
        <f>ThermalitoOutflow2!$H239</f>
        <v>10095</v>
      </c>
      <c r="D250">
        <f>OROstrage!$I239</f>
        <v>2729.73</v>
      </c>
      <c r="E250">
        <f>OROLEVEL5extended!$I239</f>
        <v>2788</v>
      </c>
      <c r="F250">
        <f>INDEX(DEM_D6_PWR!$I$3:$I$14, MATCH($B250,DEM_D6_PWR!$H$3:$H$14,0), 1)</f>
        <v>0</v>
      </c>
      <c r="G250">
        <f>SHAstorage!$I239</f>
        <v>3842.7370000000001</v>
      </c>
    </row>
    <row r="251" spans="1:7">
      <c r="A251" s="1">
        <v>43550</v>
      </c>
      <c r="B251" s="6">
        <f t="shared" si="3"/>
        <v>3</v>
      </c>
      <c r="C251">
        <f>ThermalitoOutflow2!$H240</f>
        <v>10829</v>
      </c>
      <c r="D251">
        <f>OROstrage!$I240</f>
        <v>2747.3879999999999</v>
      </c>
      <c r="E251">
        <f>OROLEVEL5extended!$I240</f>
        <v>2788</v>
      </c>
      <c r="F251">
        <f>INDEX(DEM_D6_PWR!$I$3:$I$14, MATCH($B251,DEM_D6_PWR!$H$3:$H$14,0), 1)</f>
        <v>0</v>
      </c>
      <c r="G251">
        <f>SHAstorage!$I240</f>
        <v>3864.9059999999999</v>
      </c>
    </row>
    <row r="252" spans="1:7">
      <c r="A252" s="1">
        <v>43551</v>
      </c>
      <c r="B252" s="6">
        <f t="shared" si="3"/>
        <v>3</v>
      </c>
      <c r="C252">
        <f>ThermalitoOutflow2!$H241</f>
        <v>11550</v>
      </c>
      <c r="D252">
        <f>OROstrage!$I241</f>
        <v>2774.8249999999998</v>
      </c>
      <c r="E252">
        <f>OROLEVEL5extended!$I241</f>
        <v>2788</v>
      </c>
      <c r="F252">
        <f>INDEX(DEM_D6_PWR!$I$3:$I$14, MATCH($B252,DEM_D6_PWR!$H$3:$H$14,0), 1)</f>
        <v>0</v>
      </c>
      <c r="G252">
        <f>SHAstorage!$I241</f>
        <v>3900.8670000000002</v>
      </c>
    </row>
    <row r="253" spans="1:7">
      <c r="A253" s="1">
        <v>43552</v>
      </c>
      <c r="B253" s="6">
        <f t="shared" si="3"/>
        <v>3</v>
      </c>
      <c r="C253">
        <f>ThermalitoOutflow2!$H242</f>
        <v>11700</v>
      </c>
      <c r="D253">
        <f>OROstrage!$I242</f>
        <v>2805.2640000000001</v>
      </c>
      <c r="E253">
        <f>OROLEVEL5extended!$I242</f>
        <v>2788</v>
      </c>
      <c r="F253">
        <f>INDEX(DEM_D6_PWR!$I$3:$I$14, MATCH($B253,DEM_D6_PWR!$H$3:$H$14,0), 1)</f>
        <v>0</v>
      </c>
      <c r="G253">
        <f>SHAstorage!$I242</f>
        <v>3941.145</v>
      </c>
    </row>
    <row r="254" spans="1:7">
      <c r="A254" s="1">
        <v>43553</v>
      </c>
      <c r="B254" s="6">
        <f t="shared" si="3"/>
        <v>3</v>
      </c>
      <c r="C254">
        <f>ThermalitoOutflow2!$H243</f>
        <v>11700</v>
      </c>
      <c r="D254">
        <f>OROstrage!$I243</f>
        <v>2826.634</v>
      </c>
      <c r="E254">
        <f>OROLEVEL5extended!$I243</f>
        <v>2788</v>
      </c>
      <c r="F254">
        <f>INDEX(DEM_D6_PWR!$I$3:$I$14, MATCH($B254,DEM_D6_PWR!$H$3:$H$14,0), 1)</f>
        <v>0</v>
      </c>
      <c r="G254">
        <f>SHAstorage!$I243</f>
        <v>3980.8679999999999</v>
      </c>
    </row>
    <row r="255" spans="1:7">
      <c r="A255" s="1">
        <v>43554</v>
      </c>
      <c r="B255" s="6">
        <f t="shared" si="3"/>
        <v>3</v>
      </c>
      <c r="C255">
        <f>ThermalitoOutflow2!$H244</f>
        <v>11700</v>
      </c>
      <c r="D255">
        <f>OROstrage!$I244</f>
        <v>2839.32</v>
      </c>
      <c r="E255">
        <f>OROLEVEL5extended!$I244</f>
        <v>2788</v>
      </c>
      <c r="F255">
        <f>INDEX(DEM_D6_PWR!$I$3:$I$14, MATCH($B255,DEM_D6_PWR!$H$3:$H$14,0), 1)</f>
        <v>0</v>
      </c>
      <c r="G255">
        <f>SHAstorage!$I244</f>
        <v>4008.7939999999999</v>
      </c>
    </row>
    <row r="256" spans="1:7">
      <c r="A256" s="1">
        <v>43555</v>
      </c>
      <c r="B256" s="6">
        <f t="shared" si="3"/>
        <v>3</v>
      </c>
      <c r="C256">
        <f>ThermalitoOutflow2!$H245</f>
        <v>11700</v>
      </c>
      <c r="D256">
        <f>OROstrage!$I245</f>
        <v>2849.335</v>
      </c>
      <c r="E256">
        <f>OROLEVEL5extended!$I245</f>
        <v>2788</v>
      </c>
      <c r="F256">
        <f>INDEX(DEM_D6_PWR!$I$3:$I$14, MATCH($B256,DEM_D6_PWR!$H$3:$H$14,0), 1)</f>
        <v>0</v>
      </c>
      <c r="G256">
        <f>SHAstorage!$I245</f>
        <v>4027.7719999999999</v>
      </c>
    </row>
    <row r="257" spans="1:7">
      <c r="A257" s="1">
        <v>43556</v>
      </c>
      <c r="B257" s="6">
        <f t="shared" si="3"/>
        <v>4</v>
      </c>
      <c r="C257">
        <f>ThermalitoOutflow2!$H246</f>
        <v>11700</v>
      </c>
      <c r="D257">
        <f>OROstrage!$I246</f>
        <v>2857.4740000000002</v>
      </c>
      <c r="E257">
        <f>OROLEVEL5extended!$I246</f>
        <v>2807.5839999999998</v>
      </c>
      <c r="F257">
        <f>INDEX(DEM_D6_PWR!$I$3:$I$14, MATCH($B257,DEM_D6_PWR!$H$3:$H$14,0), 1)</f>
        <v>1.9900000095367432</v>
      </c>
      <c r="G257">
        <f>SHAstorage!$I246</f>
        <v>4039.6179999999999</v>
      </c>
    </row>
    <row r="258" spans="1:7">
      <c r="A258" s="1">
        <v>43557</v>
      </c>
      <c r="B258" s="6">
        <f t="shared" si="3"/>
        <v>4</v>
      </c>
      <c r="C258">
        <f>ThermalitoOutflow2!$H247</f>
        <v>15779</v>
      </c>
      <c r="D258">
        <f>OROstrage!$I247</f>
        <v>2867.67</v>
      </c>
      <c r="E258">
        <f>OROLEVEL5extended!$I247</f>
        <v>2807.7370000000001</v>
      </c>
      <c r="F258">
        <f>INDEX(DEM_D6_PWR!$I$3:$I$14, MATCH($B258,DEM_D6_PWR!$H$3:$H$14,0), 1)</f>
        <v>1.9900000095367432</v>
      </c>
      <c r="G258">
        <f>SHAstorage!$I247</f>
        <v>4057.857</v>
      </c>
    </row>
    <row r="259" spans="1:7">
      <c r="A259" s="1">
        <v>43558</v>
      </c>
      <c r="B259" s="6">
        <f t="shared" si="3"/>
        <v>4</v>
      </c>
      <c r="C259">
        <f>ThermalitoOutflow2!$H248</f>
        <v>20000</v>
      </c>
      <c r="D259">
        <f>OROstrage!$I248</f>
        <v>2872.5720000000001</v>
      </c>
      <c r="E259">
        <f>OROLEVEL5extended!$I248</f>
        <v>2817.605</v>
      </c>
      <c r="F259">
        <f>INDEX(DEM_D6_PWR!$I$3:$I$14, MATCH($B259,DEM_D6_PWR!$H$3:$H$14,0), 1)</f>
        <v>1.9900000095367432</v>
      </c>
      <c r="G259">
        <f>SHAstorage!$I248</f>
        <v>4067.828</v>
      </c>
    </row>
    <row r="260" spans="1:7">
      <c r="A260" s="1">
        <v>43559</v>
      </c>
      <c r="B260" s="6">
        <f t="shared" si="3"/>
        <v>4</v>
      </c>
      <c r="C260">
        <f>ThermalitoOutflow2!$H249</f>
        <v>20000</v>
      </c>
      <c r="D260">
        <f>OROstrage!$I249</f>
        <v>2873.8</v>
      </c>
      <c r="E260">
        <f>OROLEVEL5extended!$I249</f>
        <v>2842.18</v>
      </c>
      <c r="F260">
        <f>INDEX(DEM_D6_PWR!$I$3:$I$14, MATCH($B260,DEM_D6_PWR!$H$3:$H$14,0), 1)</f>
        <v>1.9900000095367432</v>
      </c>
      <c r="G260">
        <f>SHAstorage!$I249</f>
        <v>4062.279</v>
      </c>
    </row>
    <row r="261" spans="1:7">
      <c r="A261" s="1">
        <v>43560</v>
      </c>
      <c r="B261" s="6">
        <f t="shared" si="3"/>
        <v>4</v>
      </c>
      <c r="C261">
        <f>ThermalitoOutflow2!$H250</f>
        <v>22917</v>
      </c>
      <c r="D261">
        <f>OROstrage!$I250</f>
        <v>2869.44</v>
      </c>
      <c r="E261">
        <f>OROLEVEL5extended!$I250</f>
        <v>2850.2170000000001</v>
      </c>
      <c r="F261">
        <f>INDEX(DEM_D6_PWR!$I$3:$I$14, MATCH($B261,DEM_D6_PWR!$H$3:$H$14,0), 1)</f>
        <v>1.9900000095367432</v>
      </c>
      <c r="G261">
        <f>SHAstorage!$I250</f>
        <v>4068.1060000000002</v>
      </c>
    </row>
    <row r="262" spans="1:7">
      <c r="A262" s="1">
        <v>43561</v>
      </c>
      <c r="B262" s="6">
        <f t="shared" si="3"/>
        <v>4</v>
      </c>
      <c r="C262">
        <f>ThermalitoOutflow2!$H251</f>
        <v>25000</v>
      </c>
      <c r="D262">
        <f>OROstrage!$I251</f>
        <v>2860.5970000000002</v>
      </c>
      <c r="E262">
        <f>OROLEVEL5extended!$I251</f>
        <v>2870.8620000000001</v>
      </c>
      <c r="F262">
        <f>INDEX(DEM_D6_PWR!$I$3:$I$14, MATCH($B262,DEM_D6_PWR!$H$3:$H$14,0), 1)</f>
        <v>1.9900000095367432</v>
      </c>
      <c r="G262">
        <f>SHAstorage!$I251</f>
        <v>4080.6010000000001</v>
      </c>
    </row>
    <row r="263" spans="1:7">
      <c r="A263" s="1">
        <v>43562</v>
      </c>
      <c r="B263" s="6">
        <f t="shared" si="3"/>
        <v>4</v>
      </c>
      <c r="C263">
        <f>ThermalitoOutflow2!$H252</f>
        <v>25000</v>
      </c>
      <c r="D263">
        <f>OROstrage!$I252</f>
        <v>2852.453</v>
      </c>
      <c r="E263">
        <f>OROLEVEL5extended!$I252</f>
        <v>2894.6469999999999</v>
      </c>
      <c r="F263">
        <f>INDEX(DEM_D6_PWR!$I$3:$I$14, MATCH($B263,DEM_D6_PWR!$H$3:$H$14,0), 1)</f>
        <v>1.9900000095367432</v>
      </c>
      <c r="G263">
        <f>SHAstorage!$I252</f>
        <v>4104.2659999999996</v>
      </c>
    </row>
    <row r="264" spans="1:7">
      <c r="A264" s="1">
        <v>43563</v>
      </c>
      <c r="B264" s="6">
        <f t="shared" si="3"/>
        <v>4</v>
      </c>
      <c r="C264">
        <f>ThermalitoOutflow2!$H253</f>
        <v>20416</v>
      </c>
      <c r="D264">
        <f>OROstrage!$I253</f>
        <v>2857.88</v>
      </c>
      <c r="E264">
        <f>OROLEVEL5extended!$I253</f>
        <v>2904.7840000000001</v>
      </c>
      <c r="F264">
        <f>INDEX(DEM_D6_PWR!$I$3:$I$14, MATCH($B264,DEM_D6_PWR!$H$3:$H$14,0), 1)</f>
        <v>1.9900000095367432</v>
      </c>
      <c r="G264">
        <f>SHAstorage!$I253</f>
        <v>4143.9989999999998</v>
      </c>
    </row>
    <row r="265" spans="1:7">
      <c r="A265" s="1">
        <v>43564</v>
      </c>
      <c r="B265" s="6">
        <f t="shared" si="3"/>
        <v>4</v>
      </c>
      <c r="C265">
        <f>ThermalitoOutflow2!$H254</f>
        <v>15000</v>
      </c>
      <c r="D265">
        <f>OROstrage!$I254</f>
        <v>2892.3809999999999</v>
      </c>
      <c r="E265">
        <f>OROLEVEL5extended!$I254</f>
        <v>2928.7109999999998</v>
      </c>
      <c r="F265">
        <f>INDEX(DEM_D6_PWR!$I$3:$I$14, MATCH($B265,DEM_D6_PWR!$H$3:$H$14,0), 1)</f>
        <v>1.9900000095367432</v>
      </c>
      <c r="G265">
        <f>SHAstorage!$I254</f>
        <v>4174.6790000000001</v>
      </c>
    </row>
    <row r="266" spans="1:7">
      <c r="A266" s="1">
        <v>43565</v>
      </c>
      <c r="B266" s="6">
        <f t="shared" si="3"/>
        <v>4</v>
      </c>
      <c r="C266">
        <f>ThermalitoOutflow2!$H255</f>
        <v>12575</v>
      </c>
      <c r="D266">
        <f>OROstrage!$I255</f>
        <v>2918.069</v>
      </c>
      <c r="E266">
        <f>OROLEVEL5extended!$I255</f>
        <v>2953.0160000000001</v>
      </c>
      <c r="F266">
        <f>INDEX(DEM_D6_PWR!$I$3:$I$14, MATCH($B266,DEM_D6_PWR!$H$3:$H$14,0), 1)</f>
        <v>1.9900000095367432</v>
      </c>
      <c r="G266">
        <f>SHAstorage!$I255</f>
        <v>4172.1450000000004</v>
      </c>
    </row>
    <row r="267" spans="1:7">
      <c r="A267" s="1">
        <v>43566</v>
      </c>
      <c r="B267" s="6">
        <f t="shared" si="3"/>
        <v>4</v>
      </c>
      <c r="C267">
        <f>ThermalitoOutflow2!$H256</f>
        <v>9916</v>
      </c>
      <c r="D267">
        <f>OROstrage!$I256</f>
        <v>2942.2530000000002</v>
      </c>
      <c r="E267">
        <f>OROLEVEL5extended!$I256</f>
        <v>2976.9409999999998</v>
      </c>
      <c r="F267">
        <f>INDEX(DEM_D6_PWR!$I$3:$I$14, MATCH($B267,DEM_D6_PWR!$H$3:$H$14,0), 1)</f>
        <v>1.9900000095367432</v>
      </c>
      <c r="G267">
        <f>SHAstorage!$I256</f>
        <v>4157.7839999999997</v>
      </c>
    </row>
    <row r="268" spans="1:7">
      <c r="A268" s="1">
        <v>43567</v>
      </c>
      <c r="B268" s="6">
        <f t="shared" si="3"/>
        <v>4</v>
      </c>
      <c r="C268">
        <f>ThermalitoOutflow2!$H257</f>
        <v>9958</v>
      </c>
      <c r="D268">
        <f>OROstrage!$I257</f>
        <v>2962.9520000000002</v>
      </c>
      <c r="E268">
        <f>OROLEVEL5extended!$I257</f>
        <v>3000.3919999999998</v>
      </c>
      <c r="F268">
        <f>INDEX(DEM_D6_PWR!$I$3:$I$14, MATCH($B268,DEM_D6_PWR!$H$3:$H$14,0), 1)</f>
        <v>1.9900000095367432</v>
      </c>
      <c r="G268">
        <f>SHAstorage!$I257</f>
        <v>4139.7950000000001</v>
      </c>
    </row>
    <row r="269" spans="1:7">
      <c r="A269" s="1">
        <v>43568</v>
      </c>
      <c r="B269" s="6">
        <f t="shared" si="3"/>
        <v>4</v>
      </c>
      <c r="C269">
        <f>ThermalitoOutflow2!$H258</f>
        <v>10000</v>
      </c>
      <c r="D269">
        <f>OROstrage!$I258</f>
        <v>2981.377</v>
      </c>
      <c r="E269">
        <f>OROLEVEL5extended!$I258</f>
        <v>3023.6880000000001</v>
      </c>
      <c r="F269">
        <f>INDEX(DEM_D6_PWR!$I$3:$I$14, MATCH($B269,DEM_D6_PWR!$H$3:$H$14,0), 1)</f>
        <v>1.9900000095367432</v>
      </c>
      <c r="G269">
        <f>SHAstorage!$I258</f>
        <v>4110.6819999999998</v>
      </c>
    </row>
    <row r="270" spans="1:7">
      <c r="A270" s="1">
        <v>43569</v>
      </c>
      <c r="B270" s="6">
        <f t="shared" ref="B270:B333" si="4">MONTH(A270)</f>
        <v>4</v>
      </c>
      <c r="C270">
        <f>ThermalitoOutflow2!$H259</f>
        <v>10000</v>
      </c>
      <c r="D270">
        <f>OROstrage!$I259</f>
        <v>2997.0749999999998</v>
      </c>
      <c r="E270">
        <f>OROLEVEL5extended!$I259</f>
        <v>3046.5189999999998</v>
      </c>
      <c r="F270">
        <f>INDEX(DEM_D6_PWR!$I$3:$I$14, MATCH($B270,DEM_D6_PWR!$H$3:$H$14,0), 1)</f>
        <v>1.9900000095367432</v>
      </c>
      <c r="G270">
        <f>SHAstorage!$I259</f>
        <v>4089.7629999999999</v>
      </c>
    </row>
    <row r="271" spans="1:7">
      <c r="A271" s="1">
        <v>43570</v>
      </c>
      <c r="B271" s="6">
        <f t="shared" si="4"/>
        <v>4</v>
      </c>
      <c r="C271">
        <f>ThermalitoOutflow2!$H260</f>
        <v>10000</v>
      </c>
      <c r="D271">
        <f>OROstrage!$I260</f>
        <v>3013.3989999999999</v>
      </c>
      <c r="E271">
        <f>OROLEVEL5extended!$I260</f>
        <v>3065.8119999999999</v>
      </c>
      <c r="F271">
        <f>INDEX(DEM_D6_PWR!$I$3:$I$14, MATCH($B271,DEM_D6_PWR!$H$3:$H$14,0), 1)</f>
        <v>1.9900000095367432</v>
      </c>
      <c r="G271">
        <f>SHAstorage!$I260</f>
        <v>4078.9349999999999</v>
      </c>
    </row>
    <row r="272" spans="1:7">
      <c r="A272" s="1">
        <v>43571</v>
      </c>
      <c r="B272" s="6">
        <f t="shared" si="4"/>
        <v>4</v>
      </c>
      <c r="C272">
        <f>ThermalitoOutflow2!$H261</f>
        <v>10000</v>
      </c>
      <c r="D272">
        <f>OROstrage!$I261</f>
        <v>3029.2159999999999</v>
      </c>
      <c r="E272">
        <f>OROLEVEL5extended!$I261</f>
        <v>3076.53</v>
      </c>
      <c r="F272">
        <f>INDEX(DEM_D6_PWR!$I$3:$I$14, MATCH($B272,DEM_D6_PWR!$H$3:$H$14,0), 1)</f>
        <v>1.9900000095367432</v>
      </c>
      <c r="G272">
        <f>SHAstorage!$I261</f>
        <v>4069.7719999999999</v>
      </c>
    </row>
    <row r="273" spans="1:7">
      <c r="A273" s="1">
        <v>43572</v>
      </c>
      <c r="B273" s="6">
        <f t="shared" si="4"/>
        <v>4</v>
      </c>
      <c r="C273">
        <f>ThermalitoOutflow2!$H262</f>
        <v>9729</v>
      </c>
      <c r="D273">
        <f>OROstrage!$I262</f>
        <v>3043.9549999999999</v>
      </c>
      <c r="E273">
        <f>OROLEVEL5extended!$I262</f>
        <v>3098.752</v>
      </c>
      <c r="F273">
        <f>INDEX(DEM_D6_PWR!$I$3:$I$14, MATCH($B273,DEM_D6_PWR!$H$3:$H$14,0), 1)</f>
        <v>1.9900000095367432</v>
      </c>
      <c r="G273">
        <f>SHAstorage!$I262</f>
        <v>4063.9409999999998</v>
      </c>
    </row>
    <row r="274" spans="1:7">
      <c r="A274" s="1">
        <v>43573</v>
      </c>
      <c r="B274" s="6">
        <f t="shared" si="4"/>
        <v>4</v>
      </c>
      <c r="C274">
        <f>ThermalitoOutflow2!$H263</f>
        <v>9229</v>
      </c>
      <c r="D274">
        <f>OROstrage!$I263</f>
        <v>3059.03</v>
      </c>
      <c r="E274">
        <f>OROLEVEL5extended!$I263</f>
        <v>3120.6039999999998</v>
      </c>
      <c r="F274">
        <f>INDEX(DEM_D6_PWR!$I$3:$I$14, MATCH($B274,DEM_D6_PWR!$H$3:$H$14,0), 1)</f>
        <v>1.9900000095367432</v>
      </c>
      <c r="G274">
        <f>SHAstorage!$I263</f>
        <v>4062.8319999999999</v>
      </c>
    </row>
    <row r="275" spans="1:7">
      <c r="A275" s="1">
        <v>43574</v>
      </c>
      <c r="B275" s="6">
        <f t="shared" si="4"/>
        <v>4</v>
      </c>
      <c r="C275">
        <f>ThermalitoOutflow2!$H264</f>
        <v>9000</v>
      </c>
      <c r="D275">
        <f>OROstrage!$I264</f>
        <v>3077.8760000000002</v>
      </c>
      <c r="E275">
        <f>OROLEVEL5extended!$I264</f>
        <v>3141.1869999999999</v>
      </c>
      <c r="F275">
        <f>INDEX(DEM_D6_PWR!$I$3:$I$14, MATCH($B275,DEM_D6_PWR!$H$3:$H$14,0), 1)</f>
        <v>1.9900000095367432</v>
      </c>
      <c r="G275">
        <f>SHAstorage!$I264</f>
        <v>4067.5509999999999</v>
      </c>
    </row>
    <row r="276" spans="1:7">
      <c r="A276" s="1">
        <v>43575</v>
      </c>
      <c r="B276" s="6">
        <f t="shared" si="4"/>
        <v>4</v>
      </c>
      <c r="C276">
        <f>ThermalitoOutflow2!$H265</f>
        <v>9000</v>
      </c>
      <c r="D276">
        <f>OROstrage!$I265</f>
        <v>3098.529</v>
      </c>
      <c r="E276">
        <f>OROLEVEL5extended!$I265</f>
        <v>3151.114</v>
      </c>
      <c r="F276">
        <f>INDEX(DEM_D6_PWR!$I$3:$I$14, MATCH($B276,DEM_D6_PWR!$H$3:$H$14,0), 1)</f>
        <v>1.9900000095367432</v>
      </c>
      <c r="G276">
        <f>SHAstorage!$I265</f>
        <v>4073.6590000000001</v>
      </c>
    </row>
    <row r="277" spans="1:7">
      <c r="A277" s="1">
        <v>43576</v>
      </c>
      <c r="B277" s="6">
        <f t="shared" si="4"/>
        <v>4</v>
      </c>
      <c r="C277">
        <f>ThermalitoOutflow2!$H266</f>
        <v>9000</v>
      </c>
      <c r="D277">
        <f>OROstrage!$I266</f>
        <v>3118.413</v>
      </c>
      <c r="E277">
        <f>OROLEVEL5extended!$I266</f>
        <v>3172.2579999999998</v>
      </c>
      <c r="F277">
        <f>INDEX(DEM_D6_PWR!$I$3:$I$14, MATCH($B277,DEM_D6_PWR!$H$3:$H$14,0), 1)</f>
        <v>1.9900000095367432</v>
      </c>
      <c r="G277">
        <f>SHAstorage!$I266</f>
        <v>4081.989</v>
      </c>
    </row>
    <row r="278" spans="1:7">
      <c r="A278" s="1">
        <v>43577</v>
      </c>
      <c r="B278" s="6">
        <f t="shared" si="4"/>
        <v>4</v>
      </c>
      <c r="C278">
        <f>ThermalitoOutflow2!$H267</f>
        <v>9000</v>
      </c>
      <c r="D278">
        <f>OROstrage!$I267</f>
        <v>3135.9209999999998</v>
      </c>
      <c r="E278">
        <f>OROLEVEL5extended!$I267</f>
        <v>3193.3150000000001</v>
      </c>
      <c r="F278">
        <f>INDEX(DEM_D6_PWR!$I$3:$I$14, MATCH($B278,DEM_D6_PWR!$H$3:$H$14,0), 1)</f>
        <v>1.9900000095367432</v>
      </c>
      <c r="G278">
        <f>SHAstorage!$I267</f>
        <v>4091.7109999999998</v>
      </c>
    </row>
    <row r="279" spans="1:7">
      <c r="A279" s="1">
        <v>43578</v>
      </c>
      <c r="B279" s="6">
        <f t="shared" si="4"/>
        <v>4</v>
      </c>
      <c r="C279">
        <f>ThermalitoOutflow2!$H268</f>
        <v>9750</v>
      </c>
      <c r="D279">
        <f>OROstrage!$I268</f>
        <v>3150.8809999999999</v>
      </c>
      <c r="E279">
        <f>OROLEVEL5extended!$I268</f>
        <v>3214.038</v>
      </c>
      <c r="F279">
        <f>INDEX(DEM_D6_PWR!$I$3:$I$14, MATCH($B279,DEM_D6_PWR!$H$3:$H$14,0), 1)</f>
        <v>1.9900000095367432</v>
      </c>
      <c r="G279">
        <f>SHAstorage!$I268</f>
        <v>4107.0550000000003</v>
      </c>
    </row>
    <row r="280" spans="1:7">
      <c r="A280" s="1">
        <v>43579</v>
      </c>
      <c r="B280" s="6">
        <f t="shared" si="4"/>
        <v>4</v>
      </c>
      <c r="C280">
        <f>ThermalitoOutflow2!$H269</f>
        <v>10500</v>
      </c>
      <c r="D280">
        <f>OROstrage!$I269</f>
        <v>3169.98</v>
      </c>
      <c r="E280">
        <f>OROLEVEL5extended!$I269</f>
        <v>3234.2069999999999</v>
      </c>
      <c r="F280">
        <f>INDEX(DEM_D6_PWR!$I$3:$I$14, MATCH($B280,DEM_D6_PWR!$H$3:$H$14,0), 1)</f>
        <v>1.9900000095367432</v>
      </c>
      <c r="G280">
        <f>SHAstorage!$I269</f>
        <v>4121.8559999999998</v>
      </c>
    </row>
    <row r="281" spans="1:7">
      <c r="A281" s="1">
        <v>43580</v>
      </c>
      <c r="B281" s="6">
        <f t="shared" si="4"/>
        <v>4</v>
      </c>
      <c r="C281">
        <f>ThermalitoOutflow2!$H270</f>
        <v>10500</v>
      </c>
      <c r="D281">
        <f>OROstrage!$I270</f>
        <v>3191.6550000000002</v>
      </c>
      <c r="E281">
        <f>OROLEVEL5extended!$I270</f>
        <v>3254.2939999999999</v>
      </c>
      <c r="F281">
        <f>INDEX(DEM_D6_PWR!$I$3:$I$14, MATCH($B281,DEM_D6_PWR!$H$3:$H$14,0), 1)</f>
        <v>1.9900000095367432</v>
      </c>
      <c r="G281">
        <f>SHAstorage!$I270</f>
        <v>4140.0749999999998</v>
      </c>
    </row>
    <row r="282" spans="1:7">
      <c r="A282" s="1">
        <v>43581</v>
      </c>
      <c r="B282" s="6">
        <f t="shared" si="4"/>
        <v>4</v>
      </c>
      <c r="C282">
        <f>ThermalitoOutflow2!$H271</f>
        <v>10500</v>
      </c>
      <c r="D282">
        <f>OROstrage!$I271</f>
        <v>3213.5830000000001</v>
      </c>
      <c r="E282">
        <f>OROLEVEL5extended!$I271</f>
        <v>3273.8220000000001</v>
      </c>
      <c r="F282">
        <f>INDEX(DEM_D6_PWR!$I$3:$I$14, MATCH($B282,DEM_D6_PWR!$H$3:$H$14,0), 1)</f>
        <v>1.9900000095367432</v>
      </c>
      <c r="G282">
        <f>SHAstorage!$I271</f>
        <v>4160.0370000000003</v>
      </c>
    </row>
    <row r="283" spans="1:7">
      <c r="A283" s="1">
        <v>43582</v>
      </c>
      <c r="B283" s="6">
        <f t="shared" si="4"/>
        <v>4</v>
      </c>
      <c r="C283">
        <f>ThermalitoOutflow2!$H272</f>
        <v>10500</v>
      </c>
      <c r="D283">
        <f>OROstrage!$I272</f>
        <v>3234.4140000000002</v>
      </c>
      <c r="E283">
        <f>OROLEVEL5extended!$I272</f>
        <v>3293.3139999999999</v>
      </c>
      <c r="F283">
        <f>INDEX(DEM_D6_PWR!$I$3:$I$14, MATCH($B283,DEM_D6_PWR!$H$3:$H$14,0), 1)</f>
        <v>1.9900000095367432</v>
      </c>
      <c r="G283">
        <f>SHAstorage!$I272</f>
        <v>4177.5069999999996</v>
      </c>
    </row>
    <row r="284" spans="1:7">
      <c r="A284" s="1">
        <v>43583</v>
      </c>
      <c r="B284" s="6">
        <f t="shared" si="4"/>
        <v>4</v>
      </c>
      <c r="C284">
        <f>ThermalitoOutflow2!$H273</f>
        <v>10500</v>
      </c>
      <c r="D284">
        <f>OROstrage!$I273</f>
        <v>3254.0230000000001</v>
      </c>
      <c r="E284">
        <f>OROLEVEL5extended!$I273</f>
        <v>3312.5160000000001</v>
      </c>
      <c r="F284">
        <f>INDEX(DEM_D6_PWR!$I$3:$I$14, MATCH($B284,DEM_D6_PWR!$H$3:$H$14,0), 1)</f>
        <v>1.9900000095367432</v>
      </c>
      <c r="G284">
        <f>SHAstorage!$I273</f>
        <v>4193.634</v>
      </c>
    </row>
    <row r="285" spans="1:7">
      <c r="A285" s="1">
        <v>43584</v>
      </c>
      <c r="B285" s="6">
        <f t="shared" si="4"/>
        <v>4</v>
      </c>
      <c r="C285">
        <f>ThermalitoOutflow2!$H274</f>
        <v>10500</v>
      </c>
      <c r="D285">
        <f>OROstrage!$I274</f>
        <v>3270.279</v>
      </c>
      <c r="E285">
        <f>OROLEVEL5extended!$I274</f>
        <v>3331.4380000000001</v>
      </c>
      <c r="F285">
        <f>INDEX(DEM_D6_PWR!$I$3:$I$14, MATCH($B285,DEM_D6_PWR!$H$3:$H$14,0), 1)</f>
        <v>1.9900000095367432</v>
      </c>
      <c r="G285">
        <f>SHAstorage!$I274</f>
        <v>4210.93</v>
      </c>
    </row>
    <row r="286" spans="1:7">
      <c r="A286" s="1">
        <v>43585</v>
      </c>
      <c r="B286" s="6">
        <f t="shared" si="4"/>
        <v>4</v>
      </c>
      <c r="C286">
        <f>ThermalitoOutflow2!$H275</f>
        <v>10500</v>
      </c>
      <c r="D286">
        <f>OROstrage!$I275</f>
        <v>3285.2440000000001</v>
      </c>
      <c r="E286">
        <f>OROLEVEL5extended!$I275</f>
        <v>3348.5720000000001</v>
      </c>
      <c r="F286">
        <f>INDEX(DEM_D6_PWR!$I$3:$I$14, MATCH($B286,DEM_D6_PWR!$H$3:$H$14,0), 1)</f>
        <v>1.9900000095367432</v>
      </c>
      <c r="G286">
        <f>SHAstorage!$I275</f>
        <v>4223.1540000000005</v>
      </c>
    </row>
    <row r="287" spans="1:7">
      <c r="A287" s="1">
        <v>43586</v>
      </c>
      <c r="B287" s="6">
        <f t="shared" si="4"/>
        <v>5</v>
      </c>
      <c r="C287">
        <f>ThermalitoOutflow2!$H276</f>
        <v>10500</v>
      </c>
      <c r="D287">
        <f>OROstrage!$I276</f>
        <v>3296.05</v>
      </c>
      <c r="E287">
        <f>OROLEVEL5extended!$I276</f>
        <v>3367.0050000000001</v>
      </c>
      <c r="F287">
        <f>INDEX(DEM_D6_PWR!$I$3:$I$14, MATCH($B287,DEM_D6_PWR!$H$3:$H$14,0), 1)</f>
        <v>3.0699999332427979</v>
      </c>
      <c r="G287">
        <f>SHAstorage!$I276</f>
        <v>4237.9650000000001</v>
      </c>
    </row>
    <row r="288" spans="1:7">
      <c r="A288" s="1">
        <v>43587</v>
      </c>
      <c r="B288" s="6">
        <f t="shared" si="4"/>
        <v>5</v>
      </c>
      <c r="C288">
        <f>ThermalitoOutflow2!$H277</f>
        <v>10500</v>
      </c>
      <c r="D288">
        <f>OROstrage!$I277</f>
        <v>3307.7840000000001</v>
      </c>
      <c r="E288">
        <f>OROLEVEL5extended!$I277</f>
        <v>3385.181</v>
      </c>
      <c r="F288">
        <f>INDEX(DEM_D6_PWR!$I$3:$I$14, MATCH($B288,DEM_D6_PWR!$H$3:$H$14,0), 1)</f>
        <v>3.0699999332427979</v>
      </c>
      <c r="G288">
        <f>SHAstorage!$I277</f>
        <v>4249.3869999999997</v>
      </c>
    </row>
    <row r="289" spans="1:7">
      <c r="A289" s="1">
        <v>43588</v>
      </c>
      <c r="B289" s="6">
        <f t="shared" si="4"/>
        <v>5</v>
      </c>
      <c r="C289">
        <f>ThermalitoOutflow2!$H278</f>
        <v>10042</v>
      </c>
      <c r="D289">
        <f>OROstrage!$I278</f>
        <v>3315.7750000000001</v>
      </c>
      <c r="E289">
        <f>OROLEVEL5extended!$I278</f>
        <v>3403.1080000000002</v>
      </c>
      <c r="F289">
        <f>INDEX(DEM_D6_PWR!$I$3:$I$14, MATCH($B289,DEM_D6_PWR!$H$3:$H$14,0), 1)</f>
        <v>3.0699999332427979</v>
      </c>
      <c r="G289">
        <f>SHAstorage!$I278</f>
        <v>4260.5249999999996</v>
      </c>
    </row>
    <row r="290" spans="1:7">
      <c r="A290" s="1">
        <v>43589</v>
      </c>
      <c r="B290" s="6">
        <f t="shared" si="4"/>
        <v>5</v>
      </c>
      <c r="C290">
        <f>ThermalitoOutflow2!$H279</f>
        <v>8958</v>
      </c>
      <c r="D290">
        <f>OROstrage!$I279</f>
        <v>3322.721</v>
      </c>
      <c r="E290">
        <f>OROLEVEL5extended!$I279</f>
        <v>3420.7919999999999</v>
      </c>
      <c r="F290">
        <f>INDEX(DEM_D6_PWR!$I$3:$I$14, MATCH($B290,DEM_D6_PWR!$H$3:$H$14,0), 1)</f>
        <v>3.0699999332427979</v>
      </c>
      <c r="G290">
        <f>SHAstorage!$I279</f>
        <v>4263.6819999999998</v>
      </c>
    </row>
    <row r="291" spans="1:7">
      <c r="A291" s="1">
        <v>43590</v>
      </c>
      <c r="B291" s="6">
        <f t="shared" si="4"/>
        <v>5</v>
      </c>
      <c r="C291">
        <f>ThermalitoOutflow2!$H280</f>
        <v>8229</v>
      </c>
      <c r="D291">
        <f>OROstrage!$I280</f>
        <v>3329.5259999999998</v>
      </c>
      <c r="E291">
        <f>OROLEVEL5extended!$I280</f>
        <v>3438.2429999999999</v>
      </c>
      <c r="F291">
        <f>INDEX(DEM_D6_PWR!$I$3:$I$14, MATCH($B291,DEM_D6_PWR!$H$3:$H$14,0), 1)</f>
        <v>3.0699999332427979</v>
      </c>
      <c r="G291">
        <f>SHAstorage!$I280</f>
        <v>4264.8289999999997</v>
      </c>
    </row>
    <row r="292" spans="1:7">
      <c r="A292" s="1">
        <v>43591</v>
      </c>
      <c r="B292" s="6">
        <f t="shared" si="4"/>
        <v>5</v>
      </c>
      <c r="C292">
        <f>ThermalitoOutflow2!$H281</f>
        <v>8000</v>
      </c>
      <c r="D292">
        <f>OROstrage!$I281</f>
        <v>3335.5839999999998</v>
      </c>
      <c r="E292">
        <f>OROLEVEL5extended!$I281</f>
        <v>3454.5810000000001</v>
      </c>
      <c r="F292">
        <f>INDEX(DEM_D6_PWR!$I$3:$I$14, MATCH($B292,DEM_D6_PWR!$H$3:$H$14,0), 1)</f>
        <v>3.0699999332427979</v>
      </c>
      <c r="G292">
        <f>SHAstorage!$I281</f>
        <v>4266.2640000000001</v>
      </c>
    </row>
    <row r="293" spans="1:7">
      <c r="A293" s="1">
        <v>43592</v>
      </c>
      <c r="B293" s="6">
        <f t="shared" si="4"/>
        <v>5</v>
      </c>
      <c r="C293">
        <f>ThermalitoOutflow2!$H282</f>
        <v>7729</v>
      </c>
      <c r="D293">
        <f>OROstrage!$I282</f>
        <v>3343.0160000000001</v>
      </c>
      <c r="E293">
        <f>OROLEVEL5extended!$I282</f>
        <v>3471.61</v>
      </c>
      <c r="F293">
        <f>INDEX(DEM_D6_PWR!$I$3:$I$14, MATCH($B293,DEM_D6_PWR!$H$3:$H$14,0), 1)</f>
        <v>3.0699999332427979</v>
      </c>
      <c r="G293">
        <f>SHAstorage!$I282</f>
        <v>4269.9949999999999</v>
      </c>
    </row>
    <row r="294" spans="1:7">
      <c r="A294" s="1">
        <v>43593</v>
      </c>
      <c r="B294" s="6">
        <f t="shared" si="4"/>
        <v>5</v>
      </c>
      <c r="C294">
        <f>ThermalitoOutflow2!$H283</f>
        <v>7500</v>
      </c>
      <c r="D294">
        <f>OROstrage!$I283</f>
        <v>3348.9389999999999</v>
      </c>
      <c r="E294">
        <f>OROLEVEL5extended!$I283</f>
        <v>3488.424</v>
      </c>
      <c r="F294">
        <f>INDEX(DEM_D6_PWR!$I$3:$I$14, MATCH($B294,DEM_D6_PWR!$H$3:$H$14,0), 1)</f>
        <v>3.0699999332427979</v>
      </c>
      <c r="G294">
        <f>SHAstorage!$I283</f>
        <v>4273.7250000000004</v>
      </c>
    </row>
    <row r="295" spans="1:7">
      <c r="A295" s="1">
        <v>43594</v>
      </c>
      <c r="B295" s="6">
        <f t="shared" si="4"/>
        <v>5</v>
      </c>
      <c r="C295">
        <f>ThermalitoOutflow2!$H284</f>
        <v>7500</v>
      </c>
      <c r="D295">
        <f>OROstrage!$I284</f>
        <v>3354.8690000000001</v>
      </c>
      <c r="E295">
        <f>OROLEVEL5extended!$I284</f>
        <v>3505.03</v>
      </c>
      <c r="F295">
        <f>INDEX(DEM_D6_PWR!$I$3:$I$14, MATCH($B295,DEM_D6_PWR!$H$3:$H$14,0), 1)</f>
        <v>3.0699999332427979</v>
      </c>
      <c r="G295">
        <f>SHAstorage!$I284</f>
        <v>4279.7510000000002</v>
      </c>
    </row>
    <row r="296" spans="1:7">
      <c r="A296" s="1">
        <v>43595</v>
      </c>
      <c r="B296" s="6">
        <f t="shared" si="4"/>
        <v>5</v>
      </c>
      <c r="C296">
        <f>ThermalitoOutflow2!$H285</f>
        <v>7500</v>
      </c>
      <c r="D296">
        <f>OROstrage!$I285</f>
        <v>3358.98</v>
      </c>
      <c r="E296">
        <f>OROLEVEL5extended!$I285</f>
        <v>3521.433</v>
      </c>
      <c r="F296">
        <f>INDEX(DEM_D6_PWR!$I$3:$I$14, MATCH($B296,DEM_D6_PWR!$H$3:$H$14,0), 1)</f>
        <v>3.0699999332427979</v>
      </c>
      <c r="G296">
        <f>SHAstorage!$I285</f>
        <v>4286.3509999999997</v>
      </c>
    </row>
    <row r="297" spans="1:7">
      <c r="A297" s="1">
        <v>43596</v>
      </c>
      <c r="B297" s="6">
        <f t="shared" si="4"/>
        <v>5</v>
      </c>
      <c r="C297">
        <f>ThermalitoOutflow2!$H286</f>
        <v>7500</v>
      </c>
      <c r="D297">
        <f>OROstrage!$I286</f>
        <v>3362.4839999999999</v>
      </c>
      <c r="E297">
        <f>OROLEVEL5extended!$I286</f>
        <v>3537.64</v>
      </c>
      <c r="F297">
        <f>INDEX(DEM_D6_PWR!$I$3:$I$14, MATCH($B297,DEM_D6_PWR!$H$3:$H$14,0), 1)</f>
        <v>3.0699999332427979</v>
      </c>
      <c r="G297">
        <f>SHAstorage!$I286</f>
        <v>4286.0640000000003</v>
      </c>
    </row>
    <row r="298" spans="1:7">
      <c r="A298" s="1">
        <v>43597</v>
      </c>
      <c r="B298" s="6">
        <f t="shared" si="4"/>
        <v>5</v>
      </c>
      <c r="C298">
        <f>ThermalitoOutflow2!$H287</f>
        <v>7500</v>
      </c>
      <c r="D298">
        <f>OROstrage!$I287</f>
        <v>3364.9229999999998</v>
      </c>
      <c r="E298">
        <f>OROLEVEL5extended!$I287</f>
        <v>3538</v>
      </c>
      <c r="F298">
        <f>INDEX(DEM_D6_PWR!$I$3:$I$14, MATCH($B298,DEM_D6_PWR!$H$3:$H$14,0), 1)</f>
        <v>3.0699999332427979</v>
      </c>
      <c r="G298">
        <f>SHAstorage!$I287</f>
        <v>4288.6469999999999</v>
      </c>
    </row>
    <row r="299" spans="1:7">
      <c r="A299" s="1">
        <v>43598</v>
      </c>
      <c r="B299" s="6">
        <f t="shared" si="4"/>
        <v>5</v>
      </c>
      <c r="C299">
        <f>ThermalitoOutflow2!$H288</f>
        <v>7500</v>
      </c>
      <c r="D299">
        <f>OROstrage!$I288</f>
        <v>3367.5160000000001</v>
      </c>
      <c r="E299">
        <f>OROLEVEL5extended!$I288</f>
        <v>3538</v>
      </c>
      <c r="F299">
        <f>INDEX(DEM_D6_PWR!$I$3:$I$14, MATCH($B299,DEM_D6_PWR!$H$3:$H$14,0), 1)</f>
        <v>3.0699999332427979</v>
      </c>
      <c r="G299">
        <f>SHAstorage!$I288</f>
        <v>4289.799</v>
      </c>
    </row>
    <row r="300" spans="1:7">
      <c r="A300" s="1">
        <v>43599</v>
      </c>
      <c r="B300" s="6">
        <f t="shared" si="4"/>
        <v>5</v>
      </c>
      <c r="C300">
        <f>ThermalitoOutflow2!$H289</f>
        <v>7500</v>
      </c>
      <c r="D300">
        <f>OROstrage!$I289</f>
        <v>3370.2629999999999</v>
      </c>
      <c r="E300">
        <f>OROLEVEL5extended!$I289</f>
        <v>3538</v>
      </c>
      <c r="F300">
        <f>INDEX(DEM_D6_PWR!$I$3:$I$14, MATCH($B300,DEM_D6_PWR!$H$3:$H$14,0), 1)</f>
        <v>3.0699999332427979</v>
      </c>
      <c r="G300">
        <f>SHAstorage!$I289</f>
        <v>4293.8339999999998</v>
      </c>
    </row>
    <row r="301" spans="1:7">
      <c r="A301" s="1">
        <v>43600</v>
      </c>
      <c r="B301" s="6">
        <f t="shared" si="4"/>
        <v>5</v>
      </c>
      <c r="C301">
        <f>ThermalitoOutflow2!$H290</f>
        <v>7500</v>
      </c>
      <c r="D301">
        <f>OROstrage!$I290</f>
        <v>3374.0810000000001</v>
      </c>
      <c r="E301">
        <f>OROLEVEL5extended!$I290</f>
        <v>3538</v>
      </c>
      <c r="F301">
        <f>INDEX(DEM_D6_PWR!$I$3:$I$14, MATCH($B301,DEM_D6_PWR!$H$3:$H$14,0), 1)</f>
        <v>3.0699999332427979</v>
      </c>
      <c r="G301">
        <f>SHAstorage!$I290</f>
        <v>4302.1940000000004</v>
      </c>
    </row>
    <row r="302" spans="1:7">
      <c r="A302" s="1">
        <v>43601</v>
      </c>
      <c r="B302" s="6">
        <f t="shared" si="4"/>
        <v>5</v>
      </c>
      <c r="C302">
        <f>ThermalitoOutflow2!$H291</f>
        <v>8083</v>
      </c>
      <c r="D302">
        <f>OROstrage!$I291</f>
        <v>3388.9259999999999</v>
      </c>
      <c r="E302">
        <f>OROLEVEL5extended!$I291</f>
        <v>3523.5459999999998</v>
      </c>
      <c r="F302">
        <f>INDEX(DEM_D6_PWR!$I$3:$I$14, MATCH($B302,DEM_D6_PWR!$H$3:$H$14,0), 1)</f>
        <v>3.0699999332427979</v>
      </c>
      <c r="G302">
        <f>SHAstorage!$I291</f>
        <v>4327.6049999999996</v>
      </c>
    </row>
    <row r="303" spans="1:7">
      <c r="A303" s="1">
        <v>43602</v>
      </c>
      <c r="B303" s="6">
        <f t="shared" si="4"/>
        <v>5</v>
      </c>
      <c r="C303">
        <f>ThermalitoOutflow2!$H292</f>
        <v>9083</v>
      </c>
      <c r="D303">
        <f>OROstrage!$I292</f>
        <v>3396.134</v>
      </c>
      <c r="E303">
        <f>OROLEVEL5extended!$I292</f>
        <v>3534.3029999999999</v>
      </c>
      <c r="F303">
        <f>INDEX(DEM_D6_PWR!$I$3:$I$14, MATCH($B303,DEM_D6_PWR!$H$3:$H$14,0), 1)</f>
        <v>3.0699999332427979</v>
      </c>
      <c r="G303">
        <f>SHAstorage!$I292</f>
        <v>4343.2420000000002</v>
      </c>
    </row>
    <row r="304" spans="1:7">
      <c r="A304" s="1">
        <v>43603</v>
      </c>
      <c r="B304" s="6">
        <f t="shared" si="4"/>
        <v>5</v>
      </c>
      <c r="C304">
        <f>ThermalitoOutflow2!$H293</f>
        <v>9500</v>
      </c>
      <c r="D304">
        <f>OROstrage!$I293</f>
        <v>3396.442</v>
      </c>
      <c r="E304">
        <f>OROLEVEL5extended!$I293</f>
        <v>3536.2240000000002</v>
      </c>
      <c r="F304">
        <f>INDEX(DEM_D6_PWR!$I$3:$I$14, MATCH($B304,DEM_D6_PWR!$H$3:$H$14,0), 1)</f>
        <v>3.0699999332427979</v>
      </c>
      <c r="G304">
        <f>SHAstorage!$I293</f>
        <v>4362.6350000000002</v>
      </c>
    </row>
    <row r="305" spans="1:7">
      <c r="A305" s="1">
        <v>43604</v>
      </c>
      <c r="B305" s="6">
        <f t="shared" si="4"/>
        <v>5</v>
      </c>
      <c r="C305">
        <f>ThermalitoOutflow2!$H294</f>
        <v>9500</v>
      </c>
      <c r="D305">
        <f>OROstrage!$I294</f>
        <v>3397.3629999999998</v>
      </c>
      <c r="E305">
        <f>OROLEVEL5extended!$I294</f>
        <v>3523.1819999999998</v>
      </c>
      <c r="F305">
        <f>INDEX(DEM_D6_PWR!$I$3:$I$14, MATCH($B305,DEM_D6_PWR!$H$3:$H$14,0), 1)</f>
        <v>3.0699999332427979</v>
      </c>
      <c r="G305">
        <f>SHAstorage!$I294</f>
        <v>4382.3440000000001</v>
      </c>
    </row>
    <row r="306" spans="1:7">
      <c r="A306" s="1">
        <v>43605</v>
      </c>
      <c r="B306" s="6">
        <f t="shared" si="4"/>
        <v>5</v>
      </c>
      <c r="C306">
        <f>ThermalitoOutflow2!$H295</f>
        <v>9500</v>
      </c>
      <c r="D306">
        <f>OROstrage!$I295</f>
        <v>3395.2139999999999</v>
      </c>
      <c r="E306">
        <f>OROLEVEL5extended!$I295</f>
        <v>3538</v>
      </c>
      <c r="F306">
        <f>INDEX(DEM_D6_PWR!$I$3:$I$14, MATCH($B306,DEM_D6_PWR!$H$3:$H$14,0), 1)</f>
        <v>3.0699999332427979</v>
      </c>
      <c r="G306">
        <f>SHAstorage!$I295</f>
        <v>4395.1350000000002</v>
      </c>
    </row>
    <row r="307" spans="1:7">
      <c r="A307" s="1">
        <v>43606</v>
      </c>
      <c r="B307" s="6">
        <f t="shared" si="4"/>
        <v>5</v>
      </c>
      <c r="C307">
        <f>ThermalitoOutflow2!$H296</f>
        <v>9229</v>
      </c>
      <c r="D307">
        <f>OROstrage!$I296</f>
        <v>3397.2089999999998</v>
      </c>
      <c r="E307">
        <f>OROLEVEL5extended!$I296</f>
        <v>3533.6509999999998</v>
      </c>
      <c r="F307">
        <f>INDEX(DEM_D6_PWR!$I$3:$I$14, MATCH($B307,DEM_D6_PWR!$H$3:$H$14,0), 1)</f>
        <v>3.0699999332427979</v>
      </c>
      <c r="G307">
        <f>SHAstorage!$I296</f>
        <v>4406.1880000000001</v>
      </c>
    </row>
    <row r="308" spans="1:7">
      <c r="A308" s="1">
        <v>43607</v>
      </c>
      <c r="B308" s="6">
        <f t="shared" si="4"/>
        <v>5</v>
      </c>
      <c r="C308">
        <f>ThermalitoOutflow2!$H297</f>
        <v>8729</v>
      </c>
      <c r="D308">
        <f>OROstrage!$I297</f>
        <v>3400.2809999999999</v>
      </c>
      <c r="E308">
        <f>OROLEVEL5extended!$I297</f>
        <v>3538</v>
      </c>
      <c r="F308">
        <f>INDEX(DEM_D6_PWR!$I$3:$I$14, MATCH($B308,DEM_D6_PWR!$H$3:$H$14,0), 1)</f>
        <v>3.0699999332427979</v>
      </c>
      <c r="G308">
        <f>SHAstorage!$I297</f>
        <v>4419.3310000000001</v>
      </c>
    </row>
    <row r="309" spans="1:7">
      <c r="A309" s="1">
        <v>43608</v>
      </c>
      <c r="B309" s="6">
        <f t="shared" si="4"/>
        <v>5</v>
      </c>
      <c r="C309">
        <f>ThermalitoOutflow2!$H298</f>
        <v>8229</v>
      </c>
      <c r="D309">
        <f>OROstrage!$I298</f>
        <v>3403.6619999999998</v>
      </c>
      <c r="E309">
        <f>OROLEVEL5extended!$I298</f>
        <v>3538</v>
      </c>
      <c r="F309">
        <f>INDEX(DEM_D6_PWR!$I$3:$I$14, MATCH($B309,DEM_D6_PWR!$H$3:$H$14,0), 1)</f>
        <v>3.0699999332427979</v>
      </c>
      <c r="G309">
        <f>SHAstorage!$I298</f>
        <v>4429.8440000000001</v>
      </c>
    </row>
    <row r="310" spans="1:7">
      <c r="A310" s="1">
        <v>43609</v>
      </c>
      <c r="B310" s="6">
        <f t="shared" si="4"/>
        <v>5</v>
      </c>
      <c r="C310">
        <f>ThermalitoOutflow2!$H299</f>
        <v>7500</v>
      </c>
      <c r="D310">
        <f>OROstrage!$I299</f>
        <v>3408.7379999999998</v>
      </c>
      <c r="E310">
        <f>OROLEVEL5extended!$I299</f>
        <v>3538</v>
      </c>
      <c r="F310">
        <f>INDEX(DEM_D6_PWR!$I$3:$I$14, MATCH($B310,DEM_D6_PWR!$H$3:$H$14,0), 1)</f>
        <v>3.0699999332427979</v>
      </c>
      <c r="G310">
        <f>SHAstorage!$I299</f>
        <v>4439.8</v>
      </c>
    </row>
    <row r="311" spans="1:7">
      <c r="A311" s="1">
        <v>43610</v>
      </c>
      <c r="B311" s="6">
        <f t="shared" si="4"/>
        <v>5</v>
      </c>
      <c r="C311">
        <f>ThermalitoOutflow2!$H300</f>
        <v>6417</v>
      </c>
      <c r="D311">
        <f>OROstrage!$I300</f>
        <v>3417.3649999999998</v>
      </c>
      <c r="E311">
        <f>OROLEVEL5extended!$I300</f>
        <v>3538</v>
      </c>
      <c r="F311">
        <f>INDEX(DEM_D6_PWR!$I$3:$I$14, MATCH($B311,DEM_D6_PWR!$H$3:$H$14,0), 1)</f>
        <v>3.0699999332427979</v>
      </c>
      <c r="G311">
        <f>SHAstorage!$I300</f>
        <v>4444.7879999999996</v>
      </c>
    </row>
    <row r="312" spans="1:7">
      <c r="A312" s="1">
        <v>43611</v>
      </c>
      <c r="B312" s="6">
        <f t="shared" si="4"/>
        <v>5</v>
      </c>
      <c r="C312">
        <f>ThermalitoOutflow2!$H301</f>
        <v>6000</v>
      </c>
      <c r="D312">
        <f>OROstrage!$I301</f>
        <v>3429.87</v>
      </c>
      <c r="E312">
        <f>OROLEVEL5extended!$I301</f>
        <v>3538</v>
      </c>
      <c r="F312">
        <f>INDEX(DEM_D6_PWR!$I$3:$I$14, MATCH($B312,DEM_D6_PWR!$H$3:$H$14,0), 1)</f>
        <v>3.0699999332427979</v>
      </c>
      <c r="G312">
        <f>SHAstorage!$I301</f>
        <v>4455.9359999999997</v>
      </c>
    </row>
    <row r="313" spans="1:7">
      <c r="A313" s="1">
        <v>43612</v>
      </c>
      <c r="B313" s="6">
        <f t="shared" si="4"/>
        <v>5</v>
      </c>
      <c r="C313">
        <f>ThermalitoOutflow2!$H302</f>
        <v>6000</v>
      </c>
      <c r="D313">
        <f>OROstrage!$I302</f>
        <v>3439.93</v>
      </c>
      <c r="E313">
        <f>OROLEVEL5extended!$I302</f>
        <v>3538</v>
      </c>
      <c r="F313">
        <f>INDEX(DEM_D6_PWR!$I$3:$I$14, MATCH($B313,DEM_D6_PWR!$H$3:$H$14,0), 1)</f>
        <v>3.0699999332427979</v>
      </c>
      <c r="G313">
        <f>SHAstorage!$I302</f>
        <v>4464.4489999999996</v>
      </c>
    </row>
    <row r="314" spans="1:7">
      <c r="A314" s="1">
        <v>43613</v>
      </c>
      <c r="B314" s="6">
        <f t="shared" si="4"/>
        <v>5</v>
      </c>
      <c r="C314">
        <f>ThermalitoOutflow2!$H303</f>
        <v>6000</v>
      </c>
      <c r="D314">
        <f>OROstrage!$I303</f>
        <v>3448.4580000000001</v>
      </c>
      <c r="E314">
        <f>OROLEVEL5extended!$I303</f>
        <v>3538</v>
      </c>
      <c r="F314">
        <f>INDEX(DEM_D6_PWR!$I$3:$I$14, MATCH($B314,DEM_D6_PWR!$H$3:$H$14,0), 1)</f>
        <v>3.0699999332427979</v>
      </c>
      <c r="G314">
        <f>SHAstorage!$I303</f>
        <v>4468.5749999999998</v>
      </c>
    </row>
    <row r="315" spans="1:7">
      <c r="A315" s="1">
        <v>43614</v>
      </c>
      <c r="B315" s="6">
        <f t="shared" si="4"/>
        <v>5</v>
      </c>
      <c r="C315">
        <f>ThermalitoOutflow2!$H304</f>
        <v>6271</v>
      </c>
      <c r="D315">
        <f>OROstrage!$I304</f>
        <v>3456.5340000000001</v>
      </c>
      <c r="E315">
        <f>OROLEVEL5extended!$I304</f>
        <v>3538</v>
      </c>
      <c r="F315">
        <f>INDEX(DEM_D6_PWR!$I$3:$I$14, MATCH($B315,DEM_D6_PWR!$H$3:$H$14,0), 1)</f>
        <v>3.0699999332427979</v>
      </c>
      <c r="G315">
        <f>SHAstorage!$I304</f>
        <v>4470.933</v>
      </c>
    </row>
    <row r="316" spans="1:7">
      <c r="A316" s="1">
        <v>43615</v>
      </c>
      <c r="B316" s="6">
        <f t="shared" si="4"/>
        <v>5</v>
      </c>
      <c r="C316">
        <f>ThermalitoOutflow2!$H305</f>
        <v>7042</v>
      </c>
      <c r="D316">
        <f>OROstrage!$I305</f>
        <v>3460.2660000000001</v>
      </c>
      <c r="E316">
        <f>OROLEVEL5extended!$I305</f>
        <v>3538</v>
      </c>
      <c r="F316">
        <f>INDEX(DEM_D6_PWR!$I$3:$I$14, MATCH($B316,DEM_D6_PWR!$H$3:$H$14,0), 1)</f>
        <v>3.0699999332427979</v>
      </c>
      <c r="G316">
        <f>SHAstorage!$I305</f>
        <v>4471.2269999999999</v>
      </c>
    </row>
    <row r="317" spans="1:7">
      <c r="A317" s="1">
        <v>43616</v>
      </c>
      <c r="B317" s="6">
        <f t="shared" si="4"/>
        <v>5</v>
      </c>
      <c r="C317">
        <f>ThermalitoOutflow2!$H306</f>
        <v>8979</v>
      </c>
      <c r="D317">
        <f>OROstrage!$I306</f>
        <v>3461.3560000000002</v>
      </c>
      <c r="E317">
        <f>OROLEVEL5extended!$I306</f>
        <v>3538</v>
      </c>
      <c r="F317">
        <f>INDEX(DEM_D6_PWR!$I$3:$I$14, MATCH($B317,DEM_D6_PWR!$H$3:$H$14,0), 1)</f>
        <v>3.0699999332427979</v>
      </c>
      <c r="G317">
        <f>SHAstorage!$I306</f>
        <v>4476.8270000000002</v>
      </c>
    </row>
    <row r="318" spans="1:7">
      <c r="A318" s="1">
        <v>43617</v>
      </c>
      <c r="B318" s="6">
        <f t="shared" si="4"/>
        <v>6</v>
      </c>
      <c r="C318">
        <f>ThermalitoOutflow2!$H307</f>
        <v>10500</v>
      </c>
      <c r="D318">
        <f>OROstrage!$I307</f>
        <v>3458.71</v>
      </c>
      <c r="E318">
        <f>OROLEVEL5extended!$I307</f>
        <v>3538</v>
      </c>
      <c r="F318">
        <f>INDEX(DEM_D6_PWR!$I$3:$I$14, MATCH($B318,DEM_D6_PWR!$H$3:$H$14,0), 1)</f>
        <v>3.619999885559082</v>
      </c>
      <c r="G318">
        <f>SHAstorage!$I307</f>
        <v>4475.6480000000001</v>
      </c>
    </row>
    <row r="319" spans="1:7">
      <c r="A319" s="1">
        <v>43618</v>
      </c>
      <c r="B319" s="6">
        <f t="shared" si="4"/>
        <v>6</v>
      </c>
      <c r="C319">
        <f>ThermalitoOutflow2!$H308</f>
        <v>10500</v>
      </c>
      <c r="D319">
        <f>OROstrage!$I308</f>
        <v>3455.29</v>
      </c>
      <c r="E319">
        <f>OROLEVEL5extended!$I308</f>
        <v>3538</v>
      </c>
      <c r="F319">
        <f>INDEX(DEM_D6_PWR!$I$3:$I$14, MATCH($B319,DEM_D6_PWR!$H$3:$H$14,0), 1)</f>
        <v>3.619999885559082</v>
      </c>
      <c r="G319">
        <f>SHAstorage!$I308</f>
        <v>4476.2380000000003</v>
      </c>
    </row>
    <row r="320" spans="1:7">
      <c r="A320" s="1">
        <v>43619</v>
      </c>
      <c r="B320" s="6">
        <f t="shared" si="4"/>
        <v>6</v>
      </c>
      <c r="C320">
        <f>ThermalitoOutflow2!$H309</f>
        <v>10500</v>
      </c>
      <c r="D320">
        <f>OROstrage!$I309</f>
        <v>3452.183</v>
      </c>
      <c r="E320">
        <f>OROLEVEL5extended!$I309</f>
        <v>3538</v>
      </c>
      <c r="F320">
        <f>INDEX(DEM_D6_PWR!$I$3:$I$14, MATCH($B320,DEM_D6_PWR!$H$3:$H$14,0), 1)</f>
        <v>3.619999885559082</v>
      </c>
      <c r="G320">
        <f>SHAstorage!$I309</f>
        <v>4476.5320000000002</v>
      </c>
    </row>
    <row r="321" spans="1:7">
      <c r="A321" s="1">
        <v>43620</v>
      </c>
      <c r="B321" s="6">
        <f t="shared" si="4"/>
        <v>6</v>
      </c>
      <c r="C321">
        <f>ThermalitoOutflow2!$H310</f>
        <v>10500</v>
      </c>
      <c r="D321">
        <f>OROstrage!$I310</f>
        <v>3450.94</v>
      </c>
      <c r="E321">
        <f>OROLEVEL5extended!$I310</f>
        <v>3538</v>
      </c>
      <c r="F321">
        <f>INDEX(DEM_D6_PWR!$I$3:$I$14, MATCH($B321,DEM_D6_PWR!$H$3:$H$14,0), 1)</f>
        <v>3.619999885559082</v>
      </c>
      <c r="G321">
        <f>SHAstorage!$I310</f>
        <v>4475.0590000000002</v>
      </c>
    </row>
    <row r="322" spans="1:7">
      <c r="A322" s="1">
        <v>43621</v>
      </c>
      <c r="B322" s="6">
        <f t="shared" si="4"/>
        <v>6</v>
      </c>
      <c r="C322">
        <f>ThermalitoOutflow2!$H311</f>
        <v>10229</v>
      </c>
      <c r="D322">
        <f>OROstrage!$I311</f>
        <v>3448.924</v>
      </c>
      <c r="E322">
        <f>OROLEVEL5extended!$I311</f>
        <v>3538</v>
      </c>
      <c r="F322">
        <f>INDEX(DEM_D6_PWR!$I$3:$I$14, MATCH($B322,DEM_D6_PWR!$H$3:$H$14,0), 1)</f>
        <v>3.619999885559082</v>
      </c>
      <c r="G322">
        <f>SHAstorage!$I311</f>
        <v>4472.1120000000001</v>
      </c>
    </row>
    <row r="323" spans="1:7">
      <c r="A323" s="1">
        <v>43622</v>
      </c>
      <c r="B323" s="6">
        <f t="shared" si="4"/>
        <v>6</v>
      </c>
      <c r="C323">
        <f>ThermalitoOutflow2!$H312</f>
        <v>9729</v>
      </c>
      <c r="D323">
        <f>OROstrage!$I312</f>
        <v>3445.82</v>
      </c>
      <c r="E323">
        <f>OROLEVEL5extended!$I312</f>
        <v>3538</v>
      </c>
      <c r="F323">
        <f>INDEX(DEM_D6_PWR!$I$3:$I$14, MATCH($B323,DEM_D6_PWR!$H$3:$H$14,0), 1)</f>
        <v>3.619999885559082</v>
      </c>
      <c r="G323">
        <f>SHAstorage!$I312</f>
        <v>4470.6379999999999</v>
      </c>
    </row>
    <row r="324" spans="1:7">
      <c r="A324" s="1">
        <v>43623</v>
      </c>
      <c r="B324" s="6">
        <f t="shared" si="4"/>
        <v>6</v>
      </c>
      <c r="C324">
        <f>ThermalitoOutflow2!$H313</f>
        <v>9229</v>
      </c>
      <c r="D324">
        <f>OROstrage!$I313</f>
        <v>3443.9589999999998</v>
      </c>
      <c r="E324">
        <f>OROLEVEL5extended!$I313</f>
        <v>3538</v>
      </c>
      <c r="F324">
        <f>INDEX(DEM_D6_PWR!$I$3:$I$14, MATCH($B324,DEM_D6_PWR!$H$3:$H$14,0), 1)</f>
        <v>3.619999885559082</v>
      </c>
      <c r="G324">
        <f>SHAstorage!$I313</f>
        <v>4469.7539999999999</v>
      </c>
    </row>
    <row r="325" spans="1:7">
      <c r="A325" s="1">
        <v>43624</v>
      </c>
      <c r="B325" s="6">
        <f t="shared" si="4"/>
        <v>6</v>
      </c>
      <c r="C325">
        <f>ThermalitoOutflow2!$H314</f>
        <v>9000</v>
      </c>
      <c r="D325">
        <f>OROstrage!$I314</f>
        <v>3439.4639999999999</v>
      </c>
      <c r="E325">
        <f>OROLEVEL5extended!$I314</f>
        <v>3538</v>
      </c>
      <c r="F325">
        <f>INDEX(DEM_D6_PWR!$I$3:$I$14, MATCH($B325,DEM_D6_PWR!$H$3:$H$14,0), 1)</f>
        <v>3.619999885559082</v>
      </c>
      <c r="G325">
        <f>SHAstorage!$I314</f>
        <v>4465.6279999999997</v>
      </c>
    </row>
    <row r="326" spans="1:7">
      <c r="A326" s="1">
        <v>43625</v>
      </c>
      <c r="B326" s="6">
        <f t="shared" si="4"/>
        <v>6</v>
      </c>
      <c r="C326">
        <f>ThermalitoOutflow2!$H315</f>
        <v>8500</v>
      </c>
      <c r="D326">
        <f>OROstrage!$I315</f>
        <v>3435.748</v>
      </c>
      <c r="E326">
        <f>OROLEVEL5extended!$I315</f>
        <v>3538</v>
      </c>
      <c r="F326">
        <f>INDEX(DEM_D6_PWR!$I$3:$I$14, MATCH($B326,DEM_D6_PWR!$H$3:$H$14,0), 1)</f>
        <v>3.619999885559082</v>
      </c>
      <c r="G326">
        <f>SHAstorage!$I315</f>
        <v>4458.576</v>
      </c>
    </row>
    <row r="327" spans="1:7">
      <c r="A327" s="1">
        <v>43626</v>
      </c>
      <c r="B327" s="6">
        <f t="shared" si="4"/>
        <v>6</v>
      </c>
      <c r="C327">
        <f>ThermalitoOutflow2!$H316</f>
        <v>7000</v>
      </c>
      <c r="D327">
        <f>OROstrage!$I316</f>
        <v>3433.5819999999999</v>
      </c>
      <c r="E327">
        <f>OROLEVEL5extended!$I316</f>
        <v>3538</v>
      </c>
      <c r="F327">
        <f>INDEX(DEM_D6_PWR!$I$3:$I$14, MATCH($B327,DEM_D6_PWR!$H$3:$H$14,0), 1)</f>
        <v>3.619999885559082</v>
      </c>
      <c r="G327">
        <f>SHAstorage!$I316</f>
        <v>4456.8159999999998</v>
      </c>
    </row>
    <row r="328" spans="1:7">
      <c r="A328" s="1">
        <v>43627</v>
      </c>
      <c r="B328" s="6">
        <f t="shared" si="4"/>
        <v>6</v>
      </c>
      <c r="C328">
        <f>ThermalitoOutflow2!$H317</f>
        <v>4979</v>
      </c>
      <c r="D328">
        <f>OROstrage!$I317</f>
        <v>3435.5940000000001</v>
      </c>
      <c r="E328">
        <f>OROLEVEL5extended!$I317</f>
        <v>3538</v>
      </c>
      <c r="F328">
        <f>INDEX(DEM_D6_PWR!$I$3:$I$14, MATCH($B328,DEM_D6_PWR!$H$3:$H$14,0), 1)</f>
        <v>3.619999885559082</v>
      </c>
      <c r="G328">
        <f>SHAstorage!$I317</f>
        <v>4454.4690000000001</v>
      </c>
    </row>
    <row r="329" spans="1:7">
      <c r="A329" s="1">
        <v>43628</v>
      </c>
      <c r="B329" s="6">
        <f t="shared" si="4"/>
        <v>6</v>
      </c>
      <c r="C329">
        <f>ThermalitoOutflow2!$H318</f>
        <v>3469</v>
      </c>
      <c r="D329">
        <f>OROstrage!$I318</f>
        <v>3439</v>
      </c>
      <c r="E329">
        <f>OROLEVEL5extended!$I318</f>
        <v>3538</v>
      </c>
      <c r="F329">
        <f>INDEX(DEM_D6_PWR!$I$3:$I$14, MATCH($B329,DEM_D6_PWR!$H$3:$H$14,0), 1)</f>
        <v>3.619999885559082</v>
      </c>
      <c r="G329">
        <f>SHAstorage!$I318</f>
        <v>4453.8819999999996</v>
      </c>
    </row>
    <row r="330" spans="1:7">
      <c r="A330" s="1">
        <v>43629</v>
      </c>
      <c r="B330" s="6">
        <f t="shared" si="4"/>
        <v>6</v>
      </c>
      <c r="C330">
        <f>ThermalitoOutflow2!$H319</f>
        <v>2712</v>
      </c>
      <c r="D330">
        <f>OROstrage!$I319</f>
        <v>3443.8040000000001</v>
      </c>
      <c r="E330">
        <f>OROLEVEL5extended!$I319</f>
        <v>3538</v>
      </c>
      <c r="F330">
        <f>INDEX(DEM_D6_PWR!$I$3:$I$14, MATCH($B330,DEM_D6_PWR!$H$3:$H$14,0), 1)</f>
        <v>3.619999885559082</v>
      </c>
      <c r="G330">
        <f>SHAstorage!$I319</f>
        <v>4455.3490000000002</v>
      </c>
    </row>
    <row r="331" spans="1:7">
      <c r="A331" s="1">
        <v>43630</v>
      </c>
      <c r="B331" s="6">
        <f t="shared" si="4"/>
        <v>6</v>
      </c>
      <c r="C331">
        <f>ThermalitoOutflow2!$H320</f>
        <v>2375</v>
      </c>
      <c r="D331">
        <f>OROstrage!$I320</f>
        <v>3447.06</v>
      </c>
      <c r="E331">
        <f>OROLEVEL5extended!$I320</f>
        <v>3538</v>
      </c>
      <c r="F331">
        <f>INDEX(DEM_D6_PWR!$I$3:$I$14, MATCH($B331,DEM_D6_PWR!$H$3:$H$14,0), 1)</f>
        <v>3.619999885559082</v>
      </c>
      <c r="G331">
        <f>SHAstorage!$I320</f>
        <v>4451.2420000000002</v>
      </c>
    </row>
    <row r="332" spans="1:7">
      <c r="A332" s="1">
        <v>43631</v>
      </c>
      <c r="B332" s="6">
        <f t="shared" si="4"/>
        <v>6</v>
      </c>
      <c r="C332">
        <f>ThermalitoOutflow2!$H321</f>
        <v>2192</v>
      </c>
      <c r="D332">
        <f>OROstrage!$I321</f>
        <v>3451.873</v>
      </c>
      <c r="E332">
        <f>OROLEVEL5extended!$I321</f>
        <v>3538</v>
      </c>
      <c r="F332">
        <f>INDEX(DEM_D6_PWR!$I$3:$I$14, MATCH($B332,DEM_D6_PWR!$H$3:$H$14,0), 1)</f>
        <v>3.619999885559082</v>
      </c>
      <c r="G332">
        <f>SHAstorage!$I321</f>
        <v>4445.6679999999997</v>
      </c>
    </row>
    <row r="333" spans="1:7">
      <c r="A333" s="1">
        <v>43632</v>
      </c>
      <c r="B333" s="6">
        <f t="shared" si="4"/>
        <v>6</v>
      </c>
      <c r="C333">
        <f>ThermalitoOutflow2!$H322</f>
        <v>2037</v>
      </c>
      <c r="D333">
        <f>OROstrage!$I322</f>
        <v>3456.5340000000001</v>
      </c>
      <c r="E333">
        <f>OROLEVEL5extended!$I322</f>
        <v>3538</v>
      </c>
      <c r="F333">
        <f>INDEX(DEM_D6_PWR!$I$3:$I$14, MATCH($B333,DEM_D6_PWR!$H$3:$H$14,0), 1)</f>
        <v>3.619999885559082</v>
      </c>
      <c r="G333">
        <f>SHAstorage!$I322</f>
        <v>4440.0940000000001</v>
      </c>
    </row>
    <row r="334" spans="1:7">
      <c r="A334" s="1">
        <v>43633</v>
      </c>
      <c r="B334" s="6">
        <f t="shared" ref="B334:B378" si="5">MONTH(A334)</f>
        <v>6</v>
      </c>
      <c r="C334">
        <f>ThermalitoOutflow2!$H323</f>
        <v>2000</v>
      </c>
      <c r="D334">
        <f>OROstrage!$I323</f>
        <v>3460.422</v>
      </c>
      <c r="E334">
        <f>OROLEVEL5extended!$I323</f>
        <v>3538</v>
      </c>
      <c r="F334">
        <f>INDEX(DEM_D6_PWR!$I$3:$I$14, MATCH($B334,DEM_D6_PWR!$H$3:$H$14,0), 1)</f>
        <v>3.619999885559082</v>
      </c>
      <c r="G334">
        <f>SHAstorage!$I323</f>
        <v>4433.933</v>
      </c>
    </row>
    <row r="335" spans="1:7">
      <c r="A335" s="1">
        <v>43634</v>
      </c>
      <c r="B335" s="6">
        <f t="shared" si="5"/>
        <v>6</v>
      </c>
      <c r="C335">
        <f>ThermalitoOutflow2!$H324</f>
        <v>2000</v>
      </c>
      <c r="D335">
        <f>OROstrage!$I324</f>
        <v>3462.6</v>
      </c>
      <c r="E335">
        <f>OROLEVEL5extended!$I324</f>
        <v>3538</v>
      </c>
      <c r="F335">
        <f>INDEX(DEM_D6_PWR!$I$3:$I$14, MATCH($B335,DEM_D6_PWR!$H$3:$H$14,0), 1)</f>
        <v>3.619999885559082</v>
      </c>
      <c r="G335">
        <f>SHAstorage!$I324</f>
        <v>4441.2669999999998</v>
      </c>
    </row>
    <row r="336" spans="1:7">
      <c r="A336" s="1">
        <v>43635</v>
      </c>
      <c r="B336" s="6">
        <f t="shared" si="5"/>
        <v>6</v>
      </c>
      <c r="C336">
        <f>ThermalitoOutflow2!$H325</f>
        <v>2000</v>
      </c>
      <c r="D336">
        <f>OROstrage!$I325</f>
        <v>3465.7139999999999</v>
      </c>
      <c r="E336">
        <f>OROLEVEL5extended!$I325</f>
        <v>3538</v>
      </c>
      <c r="F336">
        <f>INDEX(DEM_D6_PWR!$I$3:$I$14, MATCH($B336,DEM_D6_PWR!$H$3:$H$14,0), 1)</f>
        <v>3.619999885559082</v>
      </c>
      <c r="G336">
        <f>SHAstorage!$I325</f>
        <v>4439.2139999999999</v>
      </c>
    </row>
    <row r="337" spans="1:7">
      <c r="A337" s="1">
        <v>43636</v>
      </c>
      <c r="B337" s="6">
        <f t="shared" si="5"/>
        <v>6</v>
      </c>
      <c r="C337">
        <f>ThermalitoOutflow2!$H326</f>
        <v>2000</v>
      </c>
      <c r="D337">
        <f>OROstrage!$I326</f>
        <v>3468.9859999999999</v>
      </c>
      <c r="E337">
        <f>OROLEVEL5extended!$I326</f>
        <v>3538</v>
      </c>
      <c r="F337">
        <f>INDEX(DEM_D6_PWR!$I$3:$I$14, MATCH($B337,DEM_D6_PWR!$H$3:$H$14,0), 1)</f>
        <v>3.619999885559082</v>
      </c>
      <c r="G337">
        <f>SHAstorage!$I326</f>
        <v>4435.3999999999996</v>
      </c>
    </row>
    <row r="338" spans="1:7">
      <c r="A338" s="1">
        <v>43637</v>
      </c>
      <c r="B338" s="6">
        <f t="shared" si="5"/>
        <v>6</v>
      </c>
      <c r="C338">
        <f>ThermalitoOutflow2!$H327</f>
        <v>1983</v>
      </c>
      <c r="D338">
        <f>OROstrage!$I327</f>
        <v>3470.2330000000002</v>
      </c>
      <c r="E338">
        <f>OROLEVEL5extended!$I327</f>
        <v>3538</v>
      </c>
      <c r="F338">
        <f>INDEX(DEM_D6_PWR!$I$3:$I$14, MATCH($B338,DEM_D6_PWR!$H$3:$H$14,0), 1)</f>
        <v>3.619999885559082</v>
      </c>
      <c r="G338">
        <f>SHAstorage!$I327</f>
        <v>4426.0479999999998</v>
      </c>
    </row>
    <row r="339" spans="1:7">
      <c r="A339" s="1">
        <v>43638</v>
      </c>
      <c r="B339" s="6">
        <f t="shared" si="5"/>
        <v>6</v>
      </c>
      <c r="C339">
        <f>ThermalitoOutflow2!$H328</f>
        <v>2000</v>
      </c>
      <c r="D339">
        <f>OROstrage!$I328</f>
        <v>3471.48</v>
      </c>
      <c r="E339">
        <f>OROLEVEL5extended!$I328</f>
        <v>3538</v>
      </c>
      <c r="F339">
        <f>INDEX(DEM_D6_PWR!$I$3:$I$14, MATCH($B339,DEM_D6_PWR!$H$3:$H$14,0), 1)</f>
        <v>3.619999885559082</v>
      </c>
      <c r="G339">
        <f>SHAstorage!$I328</f>
        <v>4417.2860000000001</v>
      </c>
    </row>
    <row r="340" spans="1:7">
      <c r="A340" s="1">
        <v>43639</v>
      </c>
      <c r="B340" s="6">
        <f t="shared" si="5"/>
        <v>6</v>
      </c>
      <c r="C340">
        <f>ThermalitoOutflow2!$H329</f>
        <v>2000</v>
      </c>
      <c r="D340">
        <f>OROstrage!$I329</f>
        <v>3473.663</v>
      </c>
      <c r="E340">
        <f>OROLEVEL5extended!$I329</f>
        <v>3538</v>
      </c>
      <c r="F340">
        <f>INDEX(DEM_D6_PWR!$I$3:$I$14, MATCH($B340,DEM_D6_PWR!$H$3:$H$14,0), 1)</f>
        <v>3.619999885559082</v>
      </c>
      <c r="G340">
        <f>SHAstorage!$I329</f>
        <v>4409.1090000000004</v>
      </c>
    </row>
    <row r="341" spans="1:7">
      <c r="A341" s="1">
        <v>43640</v>
      </c>
      <c r="B341" s="6">
        <f t="shared" si="5"/>
        <v>6</v>
      </c>
      <c r="C341">
        <f>ThermalitoOutflow2!$H330</f>
        <v>1884</v>
      </c>
      <c r="D341">
        <f>OROstrage!$I330</f>
        <v>3473.663</v>
      </c>
      <c r="E341">
        <f>OROLEVEL5extended!$I330</f>
        <v>3538</v>
      </c>
      <c r="F341">
        <f>INDEX(DEM_D6_PWR!$I$3:$I$14, MATCH($B341,DEM_D6_PWR!$H$3:$H$14,0), 1)</f>
        <v>3.619999885559082</v>
      </c>
      <c r="G341">
        <f>SHAstorage!$I330</f>
        <v>4404.1469999999999</v>
      </c>
    </row>
    <row r="342" spans="1:7">
      <c r="A342" s="1">
        <v>43641</v>
      </c>
      <c r="B342" s="6">
        <f t="shared" si="5"/>
        <v>6</v>
      </c>
      <c r="C342">
        <f>ThermalitoOutflow2!$H331</f>
        <v>1800</v>
      </c>
      <c r="D342">
        <f>OROstrage!$I331</f>
        <v>3474.2869999999998</v>
      </c>
      <c r="E342">
        <f>OROLEVEL5extended!$I331</f>
        <v>3538</v>
      </c>
      <c r="F342">
        <f>INDEX(DEM_D6_PWR!$I$3:$I$14, MATCH($B342,DEM_D6_PWR!$H$3:$H$14,0), 1)</f>
        <v>3.619999885559082</v>
      </c>
      <c r="G342">
        <f>SHAstorage!$I331</f>
        <v>4398.6229999999996</v>
      </c>
    </row>
    <row r="343" spans="1:7">
      <c r="A343" s="1">
        <v>43642</v>
      </c>
      <c r="B343" s="6">
        <f t="shared" si="5"/>
        <v>6</v>
      </c>
      <c r="C343">
        <f>ThermalitoOutflow2!$H332</f>
        <v>1800</v>
      </c>
      <c r="D343">
        <f>OROstrage!$I332</f>
        <v>3474.2869999999998</v>
      </c>
      <c r="E343">
        <f>OROLEVEL5extended!$I332</f>
        <v>3538</v>
      </c>
      <c r="F343">
        <f>INDEX(DEM_D6_PWR!$I$3:$I$14, MATCH($B343,DEM_D6_PWR!$H$3:$H$14,0), 1)</f>
        <v>3.619999885559082</v>
      </c>
      <c r="G343">
        <f>SHAstorage!$I332</f>
        <v>4391.3559999999998</v>
      </c>
    </row>
    <row r="344" spans="1:7">
      <c r="A344" s="1">
        <v>43643</v>
      </c>
      <c r="B344" s="6">
        <f t="shared" si="5"/>
        <v>6</v>
      </c>
      <c r="C344">
        <f>ThermalitoOutflow2!$H333</f>
        <v>1800</v>
      </c>
      <c r="D344">
        <f>OROstrage!$I333</f>
        <v>3474.2869999999998</v>
      </c>
      <c r="E344">
        <f>OROLEVEL5extended!$I333</f>
        <v>3538</v>
      </c>
      <c r="F344">
        <f>INDEX(DEM_D6_PWR!$I$3:$I$14, MATCH($B344,DEM_D6_PWR!$H$3:$H$14,0), 1)</f>
        <v>3.619999885559082</v>
      </c>
      <c r="G344">
        <f>SHAstorage!$I333</f>
        <v>4382.3440000000001</v>
      </c>
    </row>
    <row r="345" spans="1:7">
      <c r="A345" s="1">
        <v>43644</v>
      </c>
      <c r="B345" s="6">
        <f t="shared" si="5"/>
        <v>6</v>
      </c>
      <c r="C345">
        <f>ThermalitoOutflow2!$H334</f>
        <v>2800</v>
      </c>
      <c r="D345">
        <f>OROstrage!$I334</f>
        <v>3472.5709999999999</v>
      </c>
      <c r="E345">
        <f>OROLEVEL5extended!$I334</f>
        <v>3538</v>
      </c>
      <c r="F345">
        <f>INDEX(DEM_D6_PWR!$I$3:$I$14, MATCH($B345,DEM_D6_PWR!$H$3:$H$14,0), 1)</f>
        <v>3.619999885559082</v>
      </c>
      <c r="G345">
        <f>SHAstorage!$I334</f>
        <v>4373.9219999999996</v>
      </c>
    </row>
    <row r="346" spans="1:7">
      <c r="A346" s="1">
        <v>43645</v>
      </c>
      <c r="B346" s="6">
        <f t="shared" si="5"/>
        <v>6</v>
      </c>
      <c r="C346">
        <f>ThermalitoOutflow2!$H335</f>
        <v>4299</v>
      </c>
      <c r="D346">
        <f>OROstrage!$I335</f>
        <v>3465.4029999999998</v>
      </c>
      <c r="E346">
        <f>OROLEVEL5extended!$I335</f>
        <v>3538</v>
      </c>
      <c r="F346">
        <f>INDEX(DEM_D6_PWR!$I$3:$I$14, MATCH($B346,DEM_D6_PWR!$H$3:$H$14,0), 1)</f>
        <v>3.619999885559082</v>
      </c>
      <c r="G346">
        <f>SHAstorage!$I335</f>
        <v>4365.2389999999996</v>
      </c>
    </row>
    <row r="347" spans="1:7">
      <c r="A347" s="1">
        <v>43646</v>
      </c>
      <c r="B347" s="6">
        <f t="shared" si="5"/>
        <v>6</v>
      </c>
      <c r="C347">
        <f>ThermalitoOutflow2!$H336</f>
        <v>5070</v>
      </c>
      <c r="D347">
        <f>OROstrage!$I336</f>
        <v>3457.4670000000001</v>
      </c>
      <c r="E347">
        <f>OROLEVEL5extended!$I336</f>
        <v>3538</v>
      </c>
      <c r="F347">
        <f>INDEX(DEM_D6_PWR!$I$3:$I$14, MATCH($B347,DEM_D6_PWR!$H$3:$H$14,0), 1)</f>
        <v>3.619999885559082</v>
      </c>
      <c r="G347">
        <f>SHAstorage!$I336</f>
        <v>4355.3990000000003</v>
      </c>
    </row>
    <row r="348" spans="1:7">
      <c r="A348" s="1">
        <v>43647</v>
      </c>
      <c r="B348" s="6">
        <f t="shared" si="5"/>
        <v>7</v>
      </c>
      <c r="C348">
        <f>ThermalitoOutflow2!$H337</f>
        <v>5950</v>
      </c>
      <c r="D348">
        <f>OROstrage!$I337</f>
        <v>3448.768</v>
      </c>
      <c r="E348">
        <f>OROLEVEL5extended!$I337</f>
        <v>3538</v>
      </c>
      <c r="F348">
        <f>INDEX(DEM_D6_PWR!$I$3:$I$14, MATCH($B348,DEM_D6_PWR!$H$3:$H$14,0), 1)</f>
        <v>3.4600000381469727</v>
      </c>
      <c r="G348">
        <f>SHAstorage!$I337</f>
        <v>4343.5320000000002</v>
      </c>
    </row>
    <row r="349" spans="1:7">
      <c r="A349" s="1">
        <v>43648</v>
      </c>
      <c r="B349" s="6">
        <f t="shared" si="5"/>
        <v>7</v>
      </c>
      <c r="C349">
        <f>ThermalitoOutflow2!$H338</f>
        <v>5300</v>
      </c>
      <c r="D349">
        <f>OROstrage!$I338</f>
        <v>3439.4639999999999</v>
      </c>
      <c r="E349">
        <f>OROLEVEL5extended!$I338</f>
        <v>3538</v>
      </c>
      <c r="F349">
        <f>INDEX(DEM_D6_PWR!$I$3:$I$14, MATCH($B349,DEM_D6_PWR!$H$3:$H$14,0), 1)</f>
        <v>3.4600000381469727</v>
      </c>
      <c r="G349">
        <f>SHAstorage!$I338</f>
        <v>4331.3689999999997</v>
      </c>
    </row>
    <row r="350" spans="1:7">
      <c r="A350" s="1">
        <v>43649</v>
      </c>
      <c r="B350" s="6">
        <f t="shared" si="5"/>
        <v>7</v>
      </c>
      <c r="C350">
        <f>ThermalitoOutflow2!$H339</f>
        <v>5333</v>
      </c>
      <c r="D350">
        <f>OROstrage!$I339</f>
        <v>3430.49</v>
      </c>
      <c r="E350">
        <f>OROLEVEL5extended!$I339</f>
        <v>3538</v>
      </c>
      <c r="F350">
        <f>INDEX(DEM_D6_PWR!$I$3:$I$14, MATCH($B350,DEM_D6_PWR!$H$3:$H$14,0), 1)</f>
        <v>3.4600000381469727</v>
      </c>
      <c r="G350">
        <f>SHAstorage!$I339</f>
        <v>4320.076</v>
      </c>
    </row>
    <row r="351" spans="1:7">
      <c r="A351" s="1">
        <v>43650</v>
      </c>
      <c r="B351" s="6">
        <f t="shared" si="5"/>
        <v>7</v>
      </c>
      <c r="C351">
        <f>ThermalitoOutflow2!$H340</f>
        <v>5300</v>
      </c>
      <c r="D351">
        <f>OROstrage!$I340</f>
        <v>3422.7649999999999</v>
      </c>
      <c r="E351">
        <f>OROLEVEL5extended!$I340</f>
        <v>3538</v>
      </c>
      <c r="F351">
        <f>INDEX(DEM_D6_PWR!$I$3:$I$14, MATCH($B351,DEM_D6_PWR!$H$3:$H$14,0), 1)</f>
        <v>3.4600000381469727</v>
      </c>
      <c r="G351">
        <f>SHAstorage!$I340</f>
        <v>4310.8410000000003</v>
      </c>
    </row>
    <row r="352" spans="1:7">
      <c r="A352" s="1">
        <v>43651</v>
      </c>
      <c r="B352" s="6">
        <f t="shared" si="5"/>
        <v>7</v>
      </c>
      <c r="C352">
        <f>ThermalitoOutflow2!$H341</f>
        <v>5300</v>
      </c>
      <c r="D352">
        <f>OROstrage!$I341</f>
        <v>3415.0529999999999</v>
      </c>
      <c r="E352">
        <f>OROLEVEL5extended!$I341</f>
        <v>3538</v>
      </c>
      <c r="F352">
        <f>INDEX(DEM_D6_PWR!$I$3:$I$14, MATCH($B352,DEM_D6_PWR!$H$3:$H$14,0), 1)</f>
        <v>3.4600000381469727</v>
      </c>
      <c r="G352">
        <f>SHAstorage!$I341</f>
        <v>4301.3289999999997</v>
      </c>
    </row>
    <row r="353" spans="1:7">
      <c r="A353" s="1">
        <v>43652</v>
      </c>
      <c r="B353" s="6">
        <f t="shared" si="5"/>
        <v>7</v>
      </c>
      <c r="C353">
        <f>ThermalitoOutflow2!$H342</f>
        <v>5300</v>
      </c>
      <c r="D353">
        <f>OROstrage!$I342</f>
        <v>3406.5839999999998</v>
      </c>
      <c r="E353">
        <f>OROLEVEL5extended!$I342</f>
        <v>3538</v>
      </c>
      <c r="F353">
        <f>INDEX(DEM_D6_PWR!$I$3:$I$14, MATCH($B353,DEM_D6_PWR!$H$3:$H$14,0), 1)</f>
        <v>3.4600000381469727</v>
      </c>
      <c r="G353">
        <f>SHAstorage!$I342</f>
        <v>4289.799</v>
      </c>
    </row>
    <row r="354" spans="1:7">
      <c r="A354" s="1">
        <v>43653</v>
      </c>
      <c r="B354" s="6">
        <f t="shared" si="5"/>
        <v>7</v>
      </c>
      <c r="C354">
        <f>ThermalitoOutflow2!$H343</f>
        <v>5300</v>
      </c>
      <c r="D354">
        <f>OROstrage!$I343</f>
        <v>3397.8240000000001</v>
      </c>
      <c r="E354">
        <f>OROLEVEL5extended!$I343</f>
        <v>3538</v>
      </c>
      <c r="F354">
        <f>INDEX(DEM_D6_PWR!$I$3:$I$14, MATCH($B354,DEM_D6_PWR!$H$3:$H$14,0), 1)</f>
        <v>3.4600000381469727</v>
      </c>
      <c r="G354">
        <f>SHAstorage!$I343</f>
        <v>4280.6120000000001</v>
      </c>
    </row>
    <row r="355" spans="1:7">
      <c r="A355" s="1">
        <v>43654</v>
      </c>
      <c r="B355" s="6">
        <f t="shared" si="5"/>
        <v>7</v>
      </c>
      <c r="C355">
        <f>ThermalitoOutflow2!$H344</f>
        <v>5283</v>
      </c>
      <c r="D355">
        <f>OROstrage!$I344</f>
        <v>3388.7719999999999</v>
      </c>
      <c r="E355">
        <f>OROLEVEL5extended!$I344</f>
        <v>3538</v>
      </c>
      <c r="F355">
        <f>INDEX(DEM_D6_PWR!$I$3:$I$14, MATCH($B355,DEM_D6_PWR!$H$3:$H$14,0), 1)</f>
        <v>3.4600000381469727</v>
      </c>
      <c r="G355">
        <f>SHAstorage!$I344</f>
        <v>4272.29</v>
      </c>
    </row>
    <row r="356" spans="1:7">
      <c r="A356" s="1">
        <v>43655</v>
      </c>
      <c r="B356" s="6">
        <f t="shared" si="5"/>
        <v>7</v>
      </c>
      <c r="C356">
        <f>ThermalitoOutflow2!$H345</f>
        <v>4913</v>
      </c>
      <c r="D356">
        <f>OROstrage!$I345</f>
        <v>3380.962</v>
      </c>
      <c r="E356">
        <f>OROLEVEL5extended!$I345</f>
        <v>3538</v>
      </c>
      <c r="F356">
        <f>INDEX(DEM_D6_PWR!$I$3:$I$14, MATCH($B356,DEM_D6_PWR!$H$3:$H$14,0), 1)</f>
        <v>3.4600000381469727</v>
      </c>
      <c r="G356">
        <f>SHAstorage!$I345</f>
        <v>4259.3810000000003</v>
      </c>
    </row>
    <row r="357" spans="1:7">
      <c r="A357" s="1">
        <v>43656</v>
      </c>
      <c r="B357" s="6">
        <f t="shared" si="5"/>
        <v>7</v>
      </c>
      <c r="C357">
        <f>ThermalitoOutflow2!$H346</f>
        <v>5300</v>
      </c>
      <c r="D357">
        <f>OROstrage!$I346</f>
        <v>3370.8739999999998</v>
      </c>
      <c r="E357">
        <f>OROLEVEL5extended!$I346</f>
        <v>3538</v>
      </c>
      <c r="F357">
        <f>INDEX(DEM_D6_PWR!$I$3:$I$14, MATCH($B357,DEM_D6_PWR!$H$3:$H$14,0), 1)</f>
        <v>3.4600000381469727</v>
      </c>
      <c r="G357">
        <f>SHAstorage!$I346</f>
        <v>4250.5290000000005</v>
      </c>
    </row>
    <row r="358" spans="1:7">
      <c r="A358" s="1">
        <v>43657</v>
      </c>
      <c r="B358" s="6">
        <f t="shared" si="5"/>
        <v>7</v>
      </c>
      <c r="C358">
        <f>ThermalitoOutflow2!$H347</f>
        <v>5300</v>
      </c>
      <c r="D358">
        <f>OROstrage!$I347</f>
        <v>3361.8739999999998</v>
      </c>
      <c r="E358">
        <f>OROLEVEL5extended!$I347</f>
        <v>3538</v>
      </c>
      <c r="F358">
        <f>INDEX(DEM_D6_PWR!$I$3:$I$14, MATCH($B358,DEM_D6_PWR!$H$3:$H$14,0), 1)</f>
        <v>3.4600000381469727</v>
      </c>
      <c r="G358">
        <f>SHAstorage!$I347</f>
        <v>4239.9639999999999</v>
      </c>
    </row>
    <row r="359" spans="1:7">
      <c r="A359" s="1">
        <v>43658</v>
      </c>
      <c r="B359" s="6">
        <f t="shared" si="5"/>
        <v>7</v>
      </c>
      <c r="C359">
        <f>ThermalitoOutflow2!$H348</f>
        <v>5350</v>
      </c>
      <c r="D359">
        <f>OROstrage!$I348</f>
        <v>3351.98</v>
      </c>
      <c r="E359">
        <f>OROLEVEL5extended!$I348</f>
        <v>3538</v>
      </c>
      <c r="F359">
        <f>INDEX(DEM_D6_PWR!$I$3:$I$14, MATCH($B359,DEM_D6_PWR!$H$3:$H$14,0), 1)</f>
        <v>3.4600000381469727</v>
      </c>
      <c r="G359">
        <f>SHAstorage!$I348</f>
        <v>4229.9769999999999</v>
      </c>
    </row>
    <row r="360" spans="1:7">
      <c r="A360" s="1">
        <v>43659</v>
      </c>
      <c r="B360" s="6">
        <f t="shared" si="5"/>
        <v>7</v>
      </c>
      <c r="C360">
        <f>ThermalitoOutflow2!$H349</f>
        <v>5300</v>
      </c>
      <c r="D360">
        <f>OROstrage!$I349</f>
        <v>3341.6489999999999</v>
      </c>
      <c r="E360">
        <f>OROLEVEL5extended!$I349</f>
        <v>3538</v>
      </c>
      <c r="F360">
        <f>INDEX(DEM_D6_PWR!$I$3:$I$14, MATCH($B360,DEM_D6_PWR!$H$3:$H$14,0), 1)</f>
        <v>3.4600000381469727</v>
      </c>
      <c r="G360">
        <f>SHAstorage!$I349</f>
        <v>4219.7430000000004</v>
      </c>
    </row>
    <row r="361" spans="1:7">
      <c r="A361" s="1">
        <v>43660</v>
      </c>
      <c r="B361" s="6">
        <f t="shared" si="5"/>
        <v>7</v>
      </c>
      <c r="C361">
        <f>ThermalitoOutflow2!$H350</f>
        <v>5190</v>
      </c>
      <c r="D361">
        <f>OROstrage!$I350</f>
        <v>3329.9810000000002</v>
      </c>
      <c r="E361">
        <f>OROLEVEL5extended!$I350</f>
        <v>3538</v>
      </c>
      <c r="F361">
        <f>INDEX(DEM_D6_PWR!$I$3:$I$14, MATCH($B361,DEM_D6_PWR!$H$3:$H$14,0), 1)</f>
        <v>3.4600000381469727</v>
      </c>
      <c r="G361">
        <f>SHAstorage!$I350</f>
        <v>4209.2240000000002</v>
      </c>
    </row>
    <row r="362" spans="1:7">
      <c r="A362" s="1">
        <v>43661</v>
      </c>
      <c r="B362" s="6">
        <f t="shared" si="5"/>
        <v>7</v>
      </c>
      <c r="C362">
        <f>ThermalitoOutflow2!$H351</f>
        <v>5190</v>
      </c>
      <c r="D362">
        <f>OROstrage!$I351</f>
        <v>3323.4769999999999</v>
      </c>
      <c r="E362">
        <f>OROLEVEL5extended!$I351</f>
        <v>3538</v>
      </c>
      <c r="F362">
        <f>INDEX(DEM_D6_PWR!$I$3:$I$14, MATCH($B362,DEM_D6_PWR!$H$3:$H$14,0), 1)</f>
        <v>3.4600000381469727</v>
      </c>
      <c r="G362">
        <f>SHAstorage!$I351</f>
        <v>4199.01</v>
      </c>
    </row>
    <row r="363" spans="1:7">
      <c r="A363" s="1">
        <v>43662</v>
      </c>
      <c r="B363" s="6">
        <f t="shared" si="5"/>
        <v>7</v>
      </c>
      <c r="C363">
        <f>ThermalitoOutflow2!$H352</f>
        <v>5190</v>
      </c>
      <c r="D363">
        <f>OROstrage!$I352</f>
        <v>3311.7020000000002</v>
      </c>
      <c r="E363">
        <f>OROLEVEL5extended!$I352</f>
        <v>3538</v>
      </c>
      <c r="F363">
        <f>INDEX(DEM_D6_PWR!$I$3:$I$14, MATCH($B363,DEM_D6_PWR!$H$3:$H$14,0), 1)</f>
        <v>3.4600000381469727</v>
      </c>
      <c r="G363">
        <f>SHAstorage!$I352</f>
        <v>4188.5420000000004</v>
      </c>
    </row>
    <row r="364" spans="1:7">
      <c r="A364" s="1">
        <v>43663</v>
      </c>
      <c r="B364" s="6">
        <f t="shared" si="5"/>
        <v>7</v>
      </c>
      <c r="C364">
        <f>ThermalitoOutflow2!$H353</f>
        <v>5190</v>
      </c>
      <c r="D364">
        <f>OROstrage!$I353</f>
        <v>3303.2669999999998</v>
      </c>
      <c r="E364">
        <f>OROLEVEL5extended!$I353</f>
        <v>3538</v>
      </c>
      <c r="F364">
        <f>INDEX(DEM_D6_PWR!$I$3:$I$14, MATCH($B364,DEM_D6_PWR!$H$3:$H$14,0), 1)</f>
        <v>3.4600000381469727</v>
      </c>
      <c r="G364">
        <f>SHAstorage!$I353</f>
        <v>4179.2049999999999</v>
      </c>
    </row>
    <row r="365" spans="1:7">
      <c r="A365" s="1">
        <v>43664</v>
      </c>
      <c r="B365" s="6">
        <f t="shared" si="5"/>
        <v>7</v>
      </c>
      <c r="C365">
        <f>ThermalitoOutflow2!$H354</f>
        <v>5357</v>
      </c>
      <c r="D365">
        <f>OROstrage!$I354</f>
        <v>3292.145</v>
      </c>
      <c r="E365">
        <f>OROLEVEL5extended!$I354</f>
        <v>3538</v>
      </c>
      <c r="F365">
        <f>INDEX(DEM_D6_PWR!$I$3:$I$14, MATCH($B365,DEM_D6_PWR!$H$3:$H$14,0), 1)</f>
        <v>3.4600000381469727</v>
      </c>
      <c r="G365">
        <f>SHAstorage!$I354</f>
        <v>4170.4560000000001</v>
      </c>
    </row>
    <row r="366" spans="1:7">
      <c r="A366" s="1">
        <v>43665</v>
      </c>
      <c r="B366" s="6">
        <f t="shared" si="5"/>
        <v>7</v>
      </c>
      <c r="C366">
        <f>ThermalitoOutflow2!$H355</f>
        <v>5715</v>
      </c>
      <c r="D366">
        <f>OROstrage!$I355</f>
        <v>3280.3009999999999</v>
      </c>
      <c r="E366">
        <f>OROLEVEL5extended!$I355</f>
        <v>3538</v>
      </c>
      <c r="F366">
        <f>INDEX(DEM_D6_PWR!$I$3:$I$14, MATCH($B366,DEM_D6_PWR!$H$3:$H$14,0), 1)</f>
        <v>3.4600000381469727</v>
      </c>
      <c r="G366">
        <f>SHAstorage!$I355</f>
        <v>4159.7550000000001</v>
      </c>
    </row>
    <row r="367" spans="1:7">
      <c r="A367" s="1">
        <v>43666</v>
      </c>
      <c r="B367" s="6">
        <f t="shared" si="5"/>
        <v>7</v>
      </c>
      <c r="C367">
        <f>ThermalitoOutflow2!$H356</f>
        <v>5890</v>
      </c>
      <c r="D367">
        <f>OROstrage!$I356</f>
        <v>3267.8890000000001</v>
      </c>
      <c r="E367">
        <f>OROLEVEL5extended!$I356</f>
        <v>3538</v>
      </c>
      <c r="F367">
        <f>INDEX(DEM_D6_PWR!$I$3:$I$14, MATCH($B367,DEM_D6_PWR!$H$3:$H$14,0), 1)</f>
        <v>3.4600000381469727</v>
      </c>
      <c r="G367">
        <f>SHAstorage!$I356</f>
        <v>4148.4920000000002</v>
      </c>
    </row>
    <row r="368" spans="1:7">
      <c r="A368" s="1">
        <v>43667</v>
      </c>
      <c r="B368" s="6">
        <f t="shared" si="5"/>
        <v>7</v>
      </c>
      <c r="C368">
        <f>ThermalitoOutflow2!$H357</f>
        <v>5890</v>
      </c>
      <c r="D368">
        <f>OROstrage!$I357</f>
        <v>3255.9589999999998</v>
      </c>
      <c r="E368">
        <f>OROLEVEL5extended!$I357</f>
        <v>3538</v>
      </c>
      <c r="F368">
        <f>INDEX(DEM_D6_PWR!$I$3:$I$14, MATCH($B368,DEM_D6_PWR!$H$3:$H$14,0), 1)</f>
        <v>3.4600000381469727</v>
      </c>
      <c r="G368">
        <f>SHAstorage!$I357</f>
        <v>4133.348</v>
      </c>
    </row>
    <row r="369" spans="1:7">
      <c r="A369" s="1">
        <v>43668</v>
      </c>
      <c r="B369" s="6">
        <f t="shared" si="5"/>
        <v>7</v>
      </c>
      <c r="C369">
        <f>ThermalitoOutflow2!$H358</f>
        <v>6140</v>
      </c>
      <c r="D369">
        <f>OROstrage!$I358</f>
        <v>3243.7620000000002</v>
      </c>
      <c r="E369">
        <f>OROLEVEL5extended!$I358</f>
        <v>3538</v>
      </c>
      <c r="F369">
        <f>INDEX(DEM_D6_PWR!$I$3:$I$14, MATCH($B369,DEM_D6_PWR!$H$3:$H$14,0), 1)</f>
        <v>3.4600000381469727</v>
      </c>
      <c r="G369">
        <f>SHAstorage!$I358</f>
        <v>4121.576</v>
      </c>
    </row>
    <row r="370" spans="1:7">
      <c r="A370" s="1">
        <v>43669</v>
      </c>
      <c r="B370" s="6">
        <f t="shared" si="5"/>
        <v>7</v>
      </c>
      <c r="C370">
        <f>ThermalitoOutflow2!$H359</f>
        <v>6500</v>
      </c>
      <c r="D370">
        <f>OROstrage!$I359</f>
        <v>3229.989</v>
      </c>
      <c r="E370">
        <f>OROLEVEL5extended!$I359</f>
        <v>3538</v>
      </c>
      <c r="F370">
        <f>INDEX(DEM_D6_PWR!$I$3:$I$14, MATCH($B370,DEM_D6_PWR!$H$3:$H$14,0), 1)</f>
        <v>3.4600000381469727</v>
      </c>
      <c r="G370">
        <f>SHAstorage!$I359</f>
        <v>4111.24</v>
      </c>
    </row>
    <row r="371" spans="1:7">
      <c r="A371" s="1">
        <v>43670</v>
      </c>
      <c r="B371" s="6">
        <f t="shared" si="5"/>
        <v>7</v>
      </c>
      <c r="C371">
        <f>ThermalitoOutflow2!$H360</f>
        <v>6500</v>
      </c>
      <c r="D371">
        <f>OROstrage!$I360</f>
        <v>3216.5340000000001</v>
      </c>
      <c r="E371">
        <f>OROLEVEL5extended!$I360</f>
        <v>3538</v>
      </c>
      <c r="F371">
        <f>INDEX(DEM_D6_PWR!$I$3:$I$14, MATCH($B371,DEM_D6_PWR!$H$3:$H$14,0), 1)</f>
        <v>3.4600000381469727</v>
      </c>
      <c r="G371">
        <f>SHAstorage!$I360</f>
        <v>4100.0810000000001</v>
      </c>
    </row>
    <row r="372" spans="1:7">
      <c r="A372" s="1">
        <v>43671</v>
      </c>
      <c r="B372" s="6">
        <f t="shared" si="5"/>
        <v>7</v>
      </c>
      <c r="C372">
        <f>ThermalitoOutflow2!$H361</f>
        <v>6500</v>
      </c>
      <c r="D372">
        <f>OROstrage!$I361</f>
        <v>3202.0909999999999</v>
      </c>
      <c r="E372">
        <f>OROLEVEL5extended!$I361</f>
        <v>3538</v>
      </c>
      <c r="F372">
        <f>INDEX(DEM_D6_PWR!$I$3:$I$14, MATCH($B372,DEM_D6_PWR!$H$3:$H$14,0), 1)</f>
        <v>3.4600000381469727</v>
      </c>
      <c r="G372">
        <f>SHAstorage!$I361</f>
        <v>4086.9870000000001</v>
      </c>
    </row>
    <row r="373" spans="1:7">
      <c r="A373" s="1">
        <v>43672</v>
      </c>
      <c r="B373" s="6">
        <f t="shared" si="5"/>
        <v>7</v>
      </c>
      <c r="C373">
        <f>ThermalitoOutflow2!$H362</f>
        <v>6938</v>
      </c>
      <c r="D373">
        <f>OROstrage!$I362</f>
        <v>3186.373</v>
      </c>
      <c r="E373">
        <f>OROLEVEL5extended!$I362</f>
        <v>3538</v>
      </c>
      <c r="F373">
        <f>INDEX(DEM_D6_PWR!$I$3:$I$14, MATCH($B373,DEM_D6_PWR!$H$3:$H$14,0), 1)</f>
        <v>3.4600000381469727</v>
      </c>
      <c r="G373">
        <f>SHAstorage!$I362</f>
        <v>4075.88</v>
      </c>
    </row>
    <row r="374" spans="1:7">
      <c r="A374" s="1">
        <v>43673</v>
      </c>
      <c r="B374" s="6">
        <f t="shared" si="5"/>
        <v>7</v>
      </c>
      <c r="C374">
        <f>ThermalitoOutflow2!$H363</f>
        <v>7500</v>
      </c>
      <c r="D374">
        <f>OROstrage!$I363</f>
        <v>3170.71</v>
      </c>
      <c r="E374">
        <f>OROLEVEL5extended!$I363</f>
        <v>3538</v>
      </c>
      <c r="F374">
        <f>INDEX(DEM_D6_PWR!$I$3:$I$14, MATCH($B374,DEM_D6_PWR!$H$3:$H$14,0), 1)</f>
        <v>3.4600000381469727</v>
      </c>
      <c r="G374">
        <f>SHAstorage!$I363</f>
        <v>4066.9949999999999</v>
      </c>
    </row>
    <row r="375" spans="1:7">
      <c r="A375" s="1">
        <v>43674</v>
      </c>
      <c r="B375" s="6">
        <f t="shared" si="5"/>
        <v>7</v>
      </c>
      <c r="C375">
        <f>ThermalitoOutflow2!$H364</f>
        <v>7500</v>
      </c>
      <c r="D375">
        <f>OROstrage!$I364</f>
        <v>3154.3739999999998</v>
      </c>
      <c r="E375">
        <f>OROLEVEL5extended!$I364</f>
        <v>3538</v>
      </c>
      <c r="F375">
        <f>INDEX(DEM_D6_PWR!$I$3:$I$14, MATCH($B375,DEM_D6_PWR!$H$3:$H$14,0), 1)</f>
        <v>3.4600000381469727</v>
      </c>
      <c r="G375">
        <f>SHAstorage!$I364</f>
        <v>4055.0940000000001</v>
      </c>
    </row>
    <row r="376" spans="1:7">
      <c r="A376" s="1">
        <v>43675</v>
      </c>
      <c r="B376" s="6">
        <f t="shared" si="5"/>
        <v>7</v>
      </c>
      <c r="C376">
        <f>ThermalitoOutflow2!$H365</f>
        <v>7500</v>
      </c>
      <c r="D376">
        <f>OROstrage!$I365</f>
        <v>3137.9520000000002</v>
      </c>
      <c r="E376">
        <f>OROLEVEL5extended!$I365</f>
        <v>3538</v>
      </c>
      <c r="F376">
        <f>INDEX(DEM_D6_PWR!$I$3:$I$14, MATCH($B376,DEM_D6_PWR!$H$3:$H$14,0), 1)</f>
        <v>3.4600000381469727</v>
      </c>
      <c r="G376">
        <f>SHAstorage!$I365</f>
        <v>4044.3159999999998</v>
      </c>
    </row>
    <row r="377" spans="1:7">
      <c r="A377" s="1">
        <v>43676</v>
      </c>
      <c r="B377" s="6">
        <f t="shared" si="5"/>
        <v>7</v>
      </c>
      <c r="C377">
        <f>ThermalitoOutflow2!$H366</f>
        <v>7500</v>
      </c>
      <c r="D377">
        <f>OROstrage!$I366</f>
        <v>3122.7469999999998</v>
      </c>
      <c r="E377">
        <f>OROLEVEL5extended!$I366</f>
        <v>3538</v>
      </c>
      <c r="F377">
        <f>INDEX(DEM_D6_PWR!$I$3:$I$14, MATCH($B377,DEM_D6_PWR!$H$3:$H$14,0), 1)</f>
        <v>3.4600000381469727</v>
      </c>
      <c r="G377">
        <f>SHAstorage!$I366</f>
        <v>4032.4479999999999</v>
      </c>
    </row>
    <row r="378" spans="1:7">
      <c r="A378" s="1">
        <v>43677</v>
      </c>
      <c r="B378" s="6">
        <f t="shared" si="5"/>
        <v>7</v>
      </c>
      <c r="C378">
        <f>ThermalitoOutflow2!$H367</f>
        <v>7500</v>
      </c>
      <c r="D378">
        <f>OROstrage!$I367</f>
        <v>3107.018</v>
      </c>
      <c r="E378">
        <f>OROLEVEL5extended!$I367</f>
        <v>3538</v>
      </c>
      <c r="F378">
        <f>INDEX(DEM_D6_PWR!$I$3:$I$14, MATCH($B378,DEM_D6_PWR!$H$3:$H$14,0), 1)</f>
        <v>3.4600000381469727</v>
      </c>
      <c r="G378">
        <f>SHAstorage!$I367</f>
        <v>4024.471</v>
      </c>
    </row>
    <row r="379" spans="1:7">
      <c r="A379" s="1"/>
      <c r="B379" s="1"/>
    </row>
    <row r="380" spans="1:7">
      <c r="A380" s="1"/>
      <c r="B380" s="1"/>
    </row>
    <row r="381" spans="1:7">
      <c r="A381" s="1"/>
      <c r="B381" s="1"/>
    </row>
    <row r="382" spans="1:7">
      <c r="A382" s="1"/>
      <c r="B382" s="1"/>
    </row>
    <row r="383" spans="1:7">
      <c r="A383" s="1"/>
      <c r="B383" s="1"/>
    </row>
    <row r="384" spans="1:7">
      <c r="A384" s="1"/>
      <c r="B384" s="1"/>
    </row>
    <row r="385" spans="1:2">
      <c r="A385" s="1"/>
      <c r="B385" s="1"/>
    </row>
    <row r="386" spans="1:2">
      <c r="A386" s="1"/>
      <c r="B386" s="1"/>
    </row>
    <row r="387" spans="1:2">
      <c r="A387" s="1"/>
      <c r="B387" s="1"/>
    </row>
    <row r="388" spans="1:2">
      <c r="A388" s="1"/>
      <c r="B388" s="1"/>
    </row>
    <row r="389" spans="1:2">
      <c r="A389" s="1"/>
      <c r="B389" s="1"/>
    </row>
    <row r="390" spans="1:2">
      <c r="A390" s="1"/>
      <c r="B390" s="1"/>
    </row>
    <row r="391" spans="1:2">
      <c r="A391" s="1"/>
      <c r="B391" s="1"/>
    </row>
    <row r="392" spans="1:2">
      <c r="A392" s="1"/>
      <c r="B392" s="1"/>
    </row>
    <row r="393" spans="1:2">
      <c r="A393" s="1"/>
      <c r="B393" s="1"/>
    </row>
    <row r="394" spans="1:2">
      <c r="A394" s="1"/>
      <c r="B394" s="1"/>
    </row>
    <row r="395" spans="1:2">
      <c r="A395" s="1"/>
      <c r="B395" s="1"/>
    </row>
    <row r="396" spans="1:2">
      <c r="A396" s="1"/>
      <c r="B396" s="1"/>
    </row>
    <row r="397" spans="1:2">
      <c r="A397" s="1"/>
      <c r="B397" s="1"/>
    </row>
    <row r="398" spans="1:2">
      <c r="A398" s="1"/>
      <c r="B398" s="1"/>
    </row>
    <row r="399" spans="1:2">
      <c r="A399" s="1"/>
      <c r="B399" s="1"/>
    </row>
    <row r="400" spans="1:2">
      <c r="A400" s="1"/>
      <c r="B400" s="1"/>
    </row>
    <row r="401" spans="1:2">
      <c r="A401" s="1"/>
      <c r="B401" s="1"/>
    </row>
    <row r="402" spans="1:2">
      <c r="A402" s="1"/>
      <c r="B402" s="1"/>
    </row>
    <row r="403" spans="1:2">
      <c r="A403" s="1"/>
      <c r="B403" s="1"/>
    </row>
    <row r="404" spans="1:2">
      <c r="A404" s="1"/>
      <c r="B404" s="1"/>
    </row>
    <row r="405" spans="1:2">
      <c r="A405" s="1"/>
      <c r="B405" s="1"/>
    </row>
    <row r="406" spans="1:2">
      <c r="A406" s="1"/>
      <c r="B406" s="1"/>
    </row>
    <row r="407" spans="1:2">
      <c r="A407" s="1"/>
      <c r="B407" s="1"/>
    </row>
    <row r="408" spans="1:2">
      <c r="A408" s="1"/>
      <c r="B408" s="1"/>
    </row>
    <row r="409" spans="1:2">
      <c r="A409" s="1"/>
      <c r="B409" s="1"/>
    </row>
    <row r="410" spans="1:2">
      <c r="A410" s="1"/>
      <c r="B410" s="1"/>
    </row>
    <row r="411" spans="1:2">
      <c r="A411" s="1"/>
      <c r="B411" s="1"/>
    </row>
    <row r="412" spans="1:2">
      <c r="A412" s="1"/>
      <c r="B412" s="1"/>
    </row>
    <row r="413" spans="1:2">
      <c r="A413" s="1"/>
      <c r="B413" s="1"/>
    </row>
    <row r="414" spans="1:2">
      <c r="A414" s="1"/>
      <c r="B414" s="1"/>
    </row>
    <row r="415" spans="1:2">
      <c r="A415" s="1"/>
      <c r="B415" s="1"/>
    </row>
    <row r="416" spans="1:2">
      <c r="A416" s="1"/>
      <c r="B416" s="1"/>
    </row>
    <row r="417" spans="1:2">
      <c r="A417" s="1"/>
      <c r="B417" s="1"/>
    </row>
    <row r="418" spans="1:2">
      <c r="A418" s="1"/>
      <c r="B418" s="1"/>
    </row>
    <row r="419" spans="1:2">
      <c r="A419" s="1"/>
      <c r="B419" s="1"/>
    </row>
    <row r="420" spans="1:2">
      <c r="A420" s="1"/>
      <c r="B420" s="1"/>
    </row>
    <row r="421" spans="1:2">
      <c r="A421" s="1"/>
      <c r="B421" s="1"/>
    </row>
    <row r="422" spans="1:2">
      <c r="A422" s="1"/>
      <c r="B422" s="1"/>
    </row>
    <row r="423" spans="1:2">
      <c r="A423" s="1"/>
      <c r="B423" s="1"/>
    </row>
    <row r="424" spans="1:2">
      <c r="A424" s="1"/>
      <c r="B424" s="1"/>
    </row>
    <row r="425" spans="1:2">
      <c r="A425" s="1"/>
      <c r="B425" s="1"/>
    </row>
    <row r="426" spans="1:2">
      <c r="A426" s="1"/>
      <c r="B426" s="1"/>
    </row>
    <row r="427" spans="1:2">
      <c r="A427" s="1"/>
      <c r="B427" s="1"/>
    </row>
    <row r="428" spans="1:2">
      <c r="A428" s="1"/>
      <c r="B428" s="1"/>
    </row>
    <row r="429" spans="1:2">
      <c r="A429" s="1"/>
      <c r="B429" s="1"/>
    </row>
    <row r="430" spans="1:2">
      <c r="A430" s="1"/>
      <c r="B430" s="1"/>
    </row>
    <row r="431" spans="1:2">
      <c r="A431" s="1"/>
      <c r="B431" s="1"/>
    </row>
    <row r="432" spans="1:2">
      <c r="A432" s="1"/>
      <c r="B432" s="1"/>
    </row>
    <row r="433" spans="1:2">
      <c r="A433" s="1"/>
      <c r="B433" s="1"/>
    </row>
    <row r="434" spans="1:2">
      <c r="A434" s="1"/>
      <c r="B434" s="1"/>
    </row>
    <row r="435" spans="1:2">
      <c r="A435" s="1"/>
      <c r="B435" s="1"/>
    </row>
    <row r="436" spans="1:2">
      <c r="A436" s="1"/>
      <c r="B436" s="1"/>
    </row>
    <row r="437" spans="1:2">
      <c r="A437" s="1"/>
      <c r="B437" s="1"/>
    </row>
    <row r="438" spans="1:2">
      <c r="A438" s="1"/>
      <c r="B438" s="1"/>
    </row>
    <row r="439" spans="1:2">
      <c r="A439" s="1"/>
      <c r="B439" s="1"/>
    </row>
    <row r="440" spans="1:2">
      <c r="A440" s="1"/>
      <c r="B440" s="1"/>
    </row>
    <row r="441" spans="1:2">
      <c r="A441" s="1"/>
      <c r="B441" s="1"/>
    </row>
    <row r="442" spans="1:2">
      <c r="A442" s="1"/>
      <c r="B442" s="1"/>
    </row>
    <row r="443" spans="1:2">
      <c r="A443" s="1"/>
      <c r="B443" s="1"/>
    </row>
    <row r="444" spans="1:2">
      <c r="A444" s="1"/>
      <c r="B444" s="1"/>
    </row>
    <row r="445" spans="1:2">
      <c r="A445" s="1"/>
      <c r="B445" s="1"/>
    </row>
    <row r="446" spans="1:2">
      <c r="A446" s="1"/>
      <c r="B446" s="1"/>
    </row>
    <row r="447" spans="1:2">
      <c r="A447" s="1"/>
      <c r="B447" s="1"/>
    </row>
    <row r="448" spans="1:2">
      <c r="A448" s="1"/>
      <c r="B448" s="1"/>
    </row>
    <row r="449" spans="1:2">
      <c r="A449" s="1"/>
      <c r="B449" s="1"/>
    </row>
    <row r="450" spans="1:2">
      <c r="A450" s="1"/>
      <c r="B450" s="1"/>
    </row>
    <row r="451" spans="1:2">
      <c r="A451" s="1"/>
      <c r="B451" s="1"/>
    </row>
    <row r="452" spans="1:2">
      <c r="A452" s="1"/>
      <c r="B452" s="1"/>
    </row>
    <row r="453" spans="1:2">
      <c r="A453" s="1"/>
      <c r="B453" s="1"/>
    </row>
    <row r="454" spans="1:2">
      <c r="A454" s="1"/>
      <c r="B454" s="1"/>
    </row>
    <row r="455" spans="1:2">
      <c r="A455" s="1"/>
      <c r="B455" s="1"/>
    </row>
    <row r="456" spans="1:2">
      <c r="A456" s="1"/>
      <c r="B456" s="1"/>
    </row>
    <row r="457" spans="1:2">
      <c r="A457" s="1"/>
      <c r="B457" s="1"/>
    </row>
    <row r="458" spans="1:2">
      <c r="A458" s="1"/>
      <c r="B458" s="1"/>
    </row>
    <row r="459" spans="1:2">
      <c r="A459" s="1"/>
      <c r="B459" s="1"/>
    </row>
    <row r="460" spans="1:2">
      <c r="A460" s="1"/>
      <c r="B460" s="1"/>
    </row>
    <row r="461" spans="1:2">
      <c r="A461" s="1"/>
      <c r="B461" s="1"/>
    </row>
    <row r="462" spans="1:2">
      <c r="A462" s="1"/>
      <c r="B462" s="1"/>
    </row>
    <row r="463" spans="1:2">
      <c r="A463" s="1"/>
      <c r="B463" s="1"/>
    </row>
    <row r="464" spans="1:2">
      <c r="A464" s="1"/>
      <c r="B464" s="1"/>
    </row>
    <row r="465" spans="1:2">
      <c r="A465" s="1"/>
      <c r="B465" s="1"/>
    </row>
    <row r="466" spans="1:2">
      <c r="A466" s="1"/>
      <c r="B466" s="1"/>
    </row>
    <row r="467" spans="1:2">
      <c r="A467" s="1"/>
      <c r="B467" s="1"/>
    </row>
    <row r="468" spans="1:2">
      <c r="A468" s="1"/>
      <c r="B468" s="1"/>
    </row>
    <row r="469" spans="1:2">
      <c r="A469" s="1"/>
      <c r="B469" s="1"/>
    </row>
    <row r="470" spans="1:2">
      <c r="A470" s="1"/>
      <c r="B470" s="1"/>
    </row>
    <row r="471" spans="1:2">
      <c r="A471" s="1"/>
      <c r="B471" s="1"/>
    </row>
    <row r="472" spans="1:2">
      <c r="A472" s="1"/>
      <c r="B472" s="1"/>
    </row>
    <row r="473" spans="1:2">
      <c r="A473" s="1"/>
      <c r="B473" s="1"/>
    </row>
    <row r="474" spans="1:2">
      <c r="A474" s="1"/>
      <c r="B474" s="1"/>
    </row>
    <row r="475" spans="1:2">
      <c r="A475" s="1"/>
      <c r="B475" s="1"/>
    </row>
    <row r="476" spans="1:2">
      <c r="A476" s="1"/>
      <c r="B476" s="1"/>
    </row>
    <row r="477" spans="1:2">
      <c r="A477" s="1"/>
      <c r="B477" s="1"/>
    </row>
    <row r="478" spans="1:2">
      <c r="A478" s="1"/>
      <c r="B478" s="1"/>
    </row>
    <row r="479" spans="1:2">
      <c r="A479" s="1"/>
      <c r="B479" s="1"/>
    </row>
    <row r="480" spans="1:2">
      <c r="A480" s="1"/>
      <c r="B480" s="1"/>
    </row>
    <row r="481" spans="1:2">
      <c r="A481" s="1"/>
      <c r="B481" s="1"/>
    </row>
    <row r="482" spans="1:2">
      <c r="A482" s="1"/>
      <c r="B482" s="1"/>
    </row>
    <row r="483" spans="1:2">
      <c r="A483" s="1"/>
      <c r="B483" s="1"/>
    </row>
    <row r="484" spans="1:2">
      <c r="A484" s="1"/>
      <c r="B484" s="1"/>
    </row>
    <row r="485" spans="1:2">
      <c r="A485" s="1"/>
      <c r="B485" s="1"/>
    </row>
    <row r="486" spans="1:2">
      <c r="A486" s="1"/>
      <c r="B486" s="1"/>
    </row>
    <row r="487" spans="1:2">
      <c r="A487" s="1"/>
      <c r="B487" s="1"/>
    </row>
    <row r="488" spans="1:2">
      <c r="A488" s="1"/>
      <c r="B488" s="1"/>
    </row>
    <row r="489" spans="1:2">
      <c r="A489" s="1"/>
      <c r="B489" s="1"/>
    </row>
    <row r="490" spans="1:2">
      <c r="A490" s="1"/>
      <c r="B490" s="1"/>
    </row>
    <row r="491" spans="1:2">
      <c r="A491" s="1"/>
      <c r="B491" s="1"/>
    </row>
    <row r="492" spans="1:2">
      <c r="A492" s="1"/>
      <c r="B492" s="1"/>
    </row>
    <row r="493" spans="1:2">
      <c r="A493" s="1"/>
      <c r="B493" s="1"/>
    </row>
    <row r="494" spans="1:2">
      <c r="A494" s="1"/>
      <c r="B494" s="1"/>
    </row>
    <row r="495" spans="1:2">
      <c r="A495" s="1"/>
      <c r="B495" s="1"/>
    </row>
    <row r="496" spans="1:2">
      <c r="A496" s="1"/>
      <c r="B496" s="1"/>
    </row>
    <row r="497" spans="1:2">
      <c r="A497" s="1"/>
      <c r="B497" s="1"/>
    </row>
    <row r="498" spans="1:2">
      <c r="A498" s="1"/>
      <c r="B498" s="1"/>
    </row>
    <row r="499" spans="1:2">
      <c r="A499" s="1"/>
      <c r="B499" s="1"/>
    </row>
    <row r="500" spans="1:2">
      <c r="A500" s="1"/>
      <c r="B500" s="1"/>
    </row>
    <row r="501" spans="1:2">
      <c r="A501" s="1"/>
      <c r="B501" s="1"/>
    </row>
    <row r="502" spans="1:2">
      <c r="A502" s="1"/>
      <c r="B502" s="1"/>
    </row>
    <row r="503" spans="1:2">
      <c r="A503" s="1"/>
      <c r="B503" s="1"/>
    </row>
    <row r="504" spans="1:2">
      <c r="A504" s="1"/>
      <c r="B504" s="1"/>
    </row>
    <row r="505" spans="1:2">
      <c r="A505" s="1"/>
      <c r="B505" s="1"/>
    </row>
    <row r="506" spans="1:2">
      <c r="A506" s="1"/>
      <c r="B506" s="1"/>
    </row>
    <row r="507" spans="1:2">
      <c r="A507" s="1"/>
      <c r="B507" s="1"/>
    </row>
    <row r="508" spans="1:2">
      <c r="A508" s="1"/>
      <c r="B508" s="1"/>
    </row>
    <row r="509" spans="1:2">
      <c r="A509" s="1"/>
      <c r="B509" s="1"/>
    </row>
    <row r="510" spans="1:2">
      <c r="A510" s="1"/>
      <c r="B510" s="1"/>
    </row>
    <row r="511" spans="1:2">
      <c r="A511" s="1"/>
      <c r="B511" s="1"/>
    </row>
    <row r="512" spans="1:2">
      <c r="A512" s="1"/>
      <c r="B512" s="1"/>
    </row>
    <row r="513" spans="1:2">
      <c r="A513" s="1"/>
      <c r="B513" s="1"/>
    </row>
    <row r="514" spans="1:2">
      <c r="A514" s="1"/>
      <c r="B514" s="1"/>
    </row>
    <row r="515" spans="1:2">
      <c r="A515" s="1"/>
      <c r="B515" s="1"/>
    </row>
    <row r="516" spans="1:2">
      <c r="A516" s="1"/>
      <c r="B516" s="1"/>
    </row>
    <row r="517" spans="1:2">
      <c r="A517" s="1"/>
      <c r="B517" s="1"/>
    </row>
    <row r="518" spans="1:2">
      <c r="A518" s="1"/>
      <c r="B518" s="1"/>
    </row>
    <row r="519" spans="1:2">
      <c r="A519" s="1"/>
      <c r="B519" s="1"/>
    </row>
    <row r="520" spans="1:2">
      <c r="A520" s="1"/>
      <c r="B520" s="1"/>
    </row>
    <row r="521" spans="1:2">
      <c r="A521" s="1"/>
      <c r="B521" s="1"/>
    </row>
    <row r="522" spans="1:2">
      <c r="A522" s="1"/>
      <c r="B522" s="1"/>
    </row>
    <row r="523" spans="1:2">
      <c r="A523" s="1"/>
      <c r="B523" s="1"/>
    </row>
    <row r="524" spans="1:2">
      <c r="A524" s="1"/>
      <c r="B524" s="1"/>
    </row>
    <row r="525" spans="1:2">
      <c r="A525" s="1"/>
      <c r="B525" s="1"/>
    </row>
    <row r="526" spans="1:2">
      <c r="A526" s="1"/>
      <c r="B526" s="1"/>
    </row>
    <row r="527" spans="1:2">
      <c r="A527" s="1"/>
      <c r="B527" s="1"/>
    </row>
    <row r="528" spans="1:2">
      <c r="A528" s="1"/>
      <c r="B528" s="1"/>
    </row>
    <row r="529" spans="1:2">
      <c r="A529" s="1"/>
      <c r="B529" s="1"/>
    </row>
    <row r="530" spans="1:2">
      <c r="A530" s="1"/>
      <c r="B530" s="1"/>
    </row>
    <row r="531" spans="1:2">
      <c r="A531" s="1"/>
      <c r="B531" s="1"/>
    </row>
    <row r="532" spans="1:2">
      <c r="A532" s="1"/>
      <c r="B532" s="1"/>
    </row>
    <row r="533" spans="1:2">
      <c r="A533" s="1"/>
      <c r="B533" s="1"/>
    </row>
    <row r="534" spans="1:2">
      <c r="A534" s="1"/>
      <c r="B534" s="1"/>
    </row>
    <row r="535" spans="1:2">
      <c r="A535" s="1"/>
      <c r="B535" s="1"/>
    </row>
    <row r="536" spans="1:2">
      <c r="A536" s="1"/>
      <c r="B536" s="1"/>
    </row>
    <row r="537" spans="1:2">
      <c r="A537" s="1"/>
      <c r="B537" s="1"/>
    </row>
    <row r="538" spans="1:2">
      <c r="A538" s="1"/>
      <c r="B538" s="1"/>
    </row>
    <row r="539" spans="1:2">
      <c r="A539" s="1"/>
      <c r="B539" s="1"/>
    </row>
    <row r="540" spans="1:2">
      <c r="A540" s="1"/>
      <c r="B540" s="1"/>
    </row>
    <row r="541" spans="1:2">
      <c r="A541" s="1"/>
      <c r="B541" s="1"/>
    </row>
    <row r="542" spans="1:2">
      <c r="A542" s="1"/>
      <c r="B542" s="1"/>
    </row>
    <row r="543" spans="1:2">
      <c r="A543" s="1"/>
      <c r="B543" s="1"/>
    </row>
    <row r="544" spans="1:2">
      <c r="A544" s="1"/>
      <c r="B544" s="1"/>
    </row>
    <row r="545" spans="1:2">
      <c r="A545" s="1"/>
      <c r="B545" s="1"/>
    </row>
    <row r="546" spans="1:2">
      <c r="A546" s="1"/>
      <c r="B546" s="1"/>
    </row>
    <row r="547" spans="1:2">
      <c r="A547" s="1"/>
      <c r="B547" s="1"/>
    </row>
    <row r="548" spans="1:2">
      <c r="A548" s="1"/>
      <c r="B548" s="1"/>
    </row>
    <row r="549" spans="1:2">
      <c r="A549" s="1"/>
      <c r="B549" s="1"/>
    </row>
    <row r="550" spans="1:2">
      <c r="A550" s="1"/>
      <c r="B550" s="1"/>
    </row>
    <row r="551" spans="1:2">
      <c r="A551" s="1"/>
      <c r="B551" s="1"/>
    </row>
    <row r="552" spans="1:2">
      <c r="A552" s="1"/>
      <c r="B552" s="1"/>
    </row>
    <row r="553" spans="1:2">
      <c r="A553" s="1"/>
      <c r="B553" s="1"/>
    </row>
    <row r="554" spans="1:2">
      <c r="A554" s="1"/>
      <c r="B554" s="1"/>
    </row>
    <row r="555" spans="1:2">
      <c r="A555" s="1"/>
      <c r="B555" s="1"/>
    </row>
    <row r="556" spans="1:2">
      <c r="A556" s="1"/>
      <c r="B556" s="1"/>
    </row>
    <row r="557" spans="1:2">
      <c r="A557" s="1"/>
      <c r="B557" s="1"/>
    </row>
    <row r="558" spans="1:2">
      <c r="A558" s="1"/>
      <c r="B558" s="1"/>
    </row>
    <row r="559" spans="1:2">
      <c r="A559" s="1"/>
      <c r="B559" s="1"/>
    </row>
    <row r="560" spans="1:2">
      <c r="A560" s="1"/>
      <c r="B560" s="1"/>
    </row>
    <row r="561" spans="1:2">
      <c r="A561" s="1"/>
      <c r="B561" s="1"/>
    </row>
    <row r="562" spans="1:2">
      <c r="A562" s="1"/>
      <c r="B562" s="1"/>
    </row>
    <row r="563" spans="1:2">
      <c r="A563" s="1"/>
      <c r="B563" s="1"/>
    </row>
    <row r="564" spans="1:2">
      <c r="A564" s="1"/>
      <c r="B564" s="1"/>
    </row>
    <row r="565" spans="1:2">
      <c r="A565" s="1"/>
      <c r="B565" s="1"/>
    </row>
    <row r="566" spans="1:2">
      <c r="A566" s="1"/>
      <c r="B566" s="1"/>
    </row>
    <row r="567" spans="1:2">
      <c r="A567" s="1"/>
      <c r="B567" s="1"/>
    </row>
    <row r="568" spans="1:2">
      <c r="A568" s="1"/>
      <c r="B568" s="1"/>
    </row>
    <row r="569" spans="1:2">
      <c r="A569" s="1"/>
      <c r="B569" s="1"/>
    </row>
    <row r="570" spans="1:2">
      <c r="A570" s="1"/>
      <c r="B570" s="1"/>
    </row>
    <row r="571" spans="1:2">
      <c r="A571" s="1"/>
      <c r="B571" s="1"/>
    </row>
    <row r="572" spans="1:2">
      <c r="A572" s="1"/>
      <c r="B572" s="1"/>
    </row>
    <row r="573" spans="1:2">
      <c r="A573" s="1"/>
      <c r="B573" s="1"/>
    </row>
    <row r="574" spans="1:2">
      <c r="A574" s="1"/>
      <c r="B574" s="1"/>
    </row>
    <row r="575" spans="1:2">
      <c r="A575" s="1"/>
      <c r="B575" s="1"/>
    </row>
    <row r="576" spans="1:2">
      <c r="A576" s="1"/>
      <c r="B576" s="1"/>
    </row>
    <row r="577" spans="1:2">
      <c r="A577" s="1"/>
      <c r="B577" s="1"/>
    </row>
    <row r="578" spans="1:2">
      <c r="A578" s="1"/>
      <c r="B578" s="1"/>
    </row>
    <row r="579" spans="1:2">
      <c r="A579" s="1"/>
      <c r="B579" s="1"/>
    </row>
    <row r="580" spans="1:2">
      <c r="A580" s="1"/>
      <c r="B580" s="1"/>
    </row>
    <row r="581" spans="1:2">
      <c r="A581" s="1"/>
      <c r="B581" s="1"/>
    </row>
    <row r="582" spans="1:2">
      <c r="A582" s="1"/>
      <c r="B582" s="1"/>
    </row>
    <row r="583" spans="1:2">
      <c r="A583" s="1"/>
      <c r="B583" s="1"/>
    </row>
    <row r="584" spans="1:2">
      <c r="A584" s="1"/>
      <c r="B584" s="1"/>
    </row>
    <row r="585" spans="1:2">
      <c r="A585" s="1"/>
      <c r="B585" s="1"/>
    </row>
    <row r="586" spans="1:2">
      <c r="A586" s="1"/>
      <c r="B586" s="1"/>
    </row>
    <row r="587" spans="1:2">
      <c r="A587" s="1"/>
      <c r="B587" s="1"/>
    </row>
    <row r="588" spans="1:2">
      <c r="A588" s="1"/>
      <c r="B588" s="1"/>
    </row>
    <row r="589" spans="1:2">
      <c r="A589" s="1"/>
      <c r="B589" s="1"/>
    </row>
    <row r="590" spans="1:2">
      <c r="A590" s="1"/>
      <c r="B590" s="1"/>
    </row>
    <row r="591" spans="1:2">
      <c r="A591" s="1"/>
      <c r="B591" s="1"/>
    </row>
    <row r="592" spans="1:2">
      <c r="A592" s="1"/>
      <c r="B592" s="1"/>
    </row>
    <row r="593" spans="1:2">
      <c r="A593" s="1"/>
      <c r="B593" s="1"/>
    </row>
    <row r="594" spans="1:2">
      <c r="A594" s="1"/>
      <c r="B594" s="1"/>
    </row>
    <row r="595" spans="1:2">
      <c r="A595" s="1"/>
      <c r="B595" s="1"/>
    </row>
    <row r="596" spans="1:2">
      <c r="A596" s="1"/>
      <c r="B596" s="1"/>
    </row>
    <row r="597" spans="1:2">
      <c r="A597" s="1"/>
      <c r="B597" s="1"/>
    </row>
    <row r="598" spans="1:2">
      <c r="A598" s="1"/>
      <c r="B598" s="1"/>
    </row>
    <row r="599" spans="1:2">
      <c r="A599" s="1"/>
      <c r="B599" s="1"/>
    </row>
    <row r="600" spans="1:2">
      <c r="A600" s="1"/>
      <c r="B600" s="1"/>
    </row>
    <row r="601" spans="1:2">
      <c r="A601" s="1"/>
      <c r="B601" s="1"/>
    </row>
    <row r="602" spans="1:2">
      <c r="A602" s="1"/>
      <c r="B602" s="1"/>
    </row>
    <row r="603" spans="1:2">
      <c r="A603" s="1"/>
      <c r="B603" s="1"/>
    </row>
    <row r="604" spans="1:2">
      <c r="A604" s="1"/>
      <c r="B604" s="1"/>
    </row>
    <row r="605" spans="1:2">
      <c r="A605" s="1"/>
      <c r="B605" s="1"/>
    </row>
    <row r="606" spans="1:2">
      <c r="A606" s="1"/>
      <c r="B606" s="1"/>
    </row>
    <row r="607" spans="1:2">
      <c r="A607" s="1"/>
      <c r="B607" s="1"/>
    </row>
    <row r="608" spans="1:2">
      <c r="A608" s="1"/>
      <c r="B608" s="1"/>
    </row>
    <row r="609" spans="1:2">
      <c r="A609" s="1"/>
      <c r="B609" s="1"/>
    </row>
    <row r="610" spans="1:2">
      <c r="A610" s="1"/>
      <c r="B610" s="1"/>
    </row>
    <row r="611" spans="1:2">
      <c r="A611" s="1"/>
      <c r="B611" s="1"/>
    </row>
    <row r="612" spans="1:2">
      <c r="A612" s="1"/>
      <c r="B612" s="1"/>
    </row>
    <row r="613" spans="1:2">
      <c r="A613" s="1"/>
      <c r="B613" s="1"/>
    </row>
    <row r="614" spans="1:2">
      <c r="A614" s="1"/>
      <c r="B614" s="1"/>
    </row>
    <row r="615" spans="1:2">
      <c r="A615" s="1"/>
      <c r="B615" s="1"/>
    </row>
    <row r="616" spans="1:2">
      <c r="A616" s="1"/>
      <c r="B616" s="1"/>
    </row>
    <row r="617" spans="1:2">
      <c r="A617" s="1"/>
      <c r="B617" s="1"/>
    </row>
    <row r="618" spans="1:2">
      <c r="A618" s="1"/>
      <c r="B618" s="1"/>
    </row>
    <row r="619" spans="1:2">
      <c r="A619" s="1"/>
      <c r="B619" s="1"/>
    </row>
    <row r="620" spans="1:2">
      <c r="A620" s="1"/>
      <c r="B620" s="1"/>
    </row>
    <row r="621" spans="1:2">
      <c r="A621" s="1"/>
      <c r="B621" s="1"/>
    </row>
    <row r="622" spans="1:2">
      <c r="A622" s="1"/>
      <c r="B622" s="1"/>
    </row>
    <row r="623" spans="1:2">
      <c r="A623" s="1"/>
      <c r="B623" s="1"/>
    </row>
    <row r="624" spans="1:2">
      <c r="A624" s="1"/>
      <c r="B624" s="1"/>
    </row>
    <row r="625" spans="1:2">
      <c r="A625" s="1"/>
      <c r="B625" s="1"/>
    </row>
    <row r="626" spans="1:2">
      <c r="A626" s="1"/>
      <c r="B626" s="1"/>
    </row>
    <row r="627" spans="1:2">
      <c r="A627" s="1"/>
      <c r="B627" s="1"/>
    </row>
    <row r="628" spans="1:2">
      <c r="A628" s="1"/>
      <c r="B628" s="1"/>
    </row>
    <row r="629" spans="1:2">
      <c r="A629" s="1"/>
      <c r="B629" s="1"/>
    </row>
    <row r="630" spans="1:2">
      <c r="A630" s="1"/>
      <c r="B630" s="1"/>
    </row>
    <row r="631" spans="1:2">
      <c r="A631" s="1"/>
      <c r="B631" s="1"/>
    </row>
    <row r="632" spans="1:2">
      <c r="A632" s="1"/>
      <c r="B632" s="1"/>
    </row>
    <row r="633" spans="1:2">
      <c r="A633" s="1"/>
      <c r="B633" s="1"/>
    </row>
    <row r="634" spans="1:2">
      <c r="A634" s="1"/>
      <c r="B634" s="1"/>
    </row>
    <row r="635" spans="1:2">
      <c r="A635" s="1"/>
      <c r="B635" s="1"/>
    </row>
    <row r="636" spans="1:2">
      <c r="A636" s="1"/>
      <c r="B636" s="1"/>
    </row>
    <row r="637" spans="1:2">
      <c r="A637" s="1"/>
      <c r="B637" s="1"/>
    </row>
    <row r="638" spans="1:2">
      <c r="A638" s="1"/>
      <c r="B638" s="1"/>
    </row>
    <row r="639" spans="1:2">
      <c r="A639" s="1"/>
      <c r="B639" s="1"/>
    </row>
    <row r="640" spans="1:2">
      <c r="A640" s="1"/>
      <c r="B640" s="1"/>
    </row>
    <row r="641" spans="1:2">
      <c r="A641" s="1"/>
      <c r="B641" s="1"/>
    </row>
    <row r="642" spans="1:2">
      <c r="A642" s="1"/>
      <c r="B642" s="1"/>
    </row>
    <row r="643" spans="1:2">
      <c r="A643" s="1"/>
      <c r="B643" s="1"/>
    </row>
    <row r="644" spans="1:2">
      <c r="A644" s="1"/>
      <c r="B644" s="1"/>
    </row>
    <row r="645" spans="1:2">
      <c r="A645" s="1"/>
      <c r="B645" s="1"/>
    </row>
    <row r="646" spans="1:2">
      <c r="A646" s="1"/>
      <c r="B646" s="1"/>
    </row>
    <row r="647" spans="1:2">
      <c r="A647" s="1"/>
      <c r="B647" s="1"/>
    </row>
    <row r="648" spans="1:2">
      <c r="A648" s="1"/>
      <c r="B648" s="1"/>
    </row>
    <row r="649" spans="1:2">
      <c r="A649" s="1"/>
      <c r="B649" s="1"/>
    </row>
    <row r="650" spans="1:2">
      <c r="A650" s="1"/>
      <c r="B650" s="1"/>
    </row>
    <row r="651" spans="1:2">
      <c r="A651" s="1"/>
      <c r="B651" s="1"/>
    </row>
    <row r="652" spans="1:2">
      <c r="A652" s="1"/>
      <c r="B652" s="1"/>
    </row>
    <row r="653" spans="1:2">
      <c r="A653" s="1"/>
      <c r="B653" s="1"/>
    </row>
    <row r="654" spans="1:2">
      <c r="A654" s="1"/>
      <c r="B654" s="1"/>
    </row>
    <row r="655" spans="1:2">
      <c r="A655" s="1"/>
      <c r="B655" s="1"/>
    </row>
    <row r="656" spans="1:2">
      <c r="A656" s="1"/>
      <c r="B656" s="1"/>
    </row>
    <row r="657" spans="1:2">
      <c r="A657" s="1"/>
      <c r="B657" s="1"/>
    </row>
    <row r="658" spans="1:2">
      <c r="A658" s="1"/>
      <c r="B658" s="1"/>
    </row>
    <row r="659" spans="1:2">
      <c r="A659" s="1"/>
      <c r="B659" s="1"/>
    </row>
    <row r="660" spans="1:2">
      <c r="A660" s="1"/>
      <c r="B660" s="1"/>
    </row>
    <row r="661" spans="1:2">
      <c r="A661" s="1"/>
      <c r="B661" s="1"/>
    </row>
    <row r="662" spans="1:2">
      <c r="A662" s="1"/>
      <c r="B662" s="1"/>
    </row>
    <row r="663" spans="1:2">
      <c r="A663" s="1"/>
      <c r="B663" s="1"/>
    </row>
    <row r="664" spans="1:2">
      <c r="A664" s="1"/>
      <c r="B664" s="1"/>
    </row>
    <row r="665" spans="1:2">
      <c r="A665" s="1"/>
      <c r="B665" s="1"/>
    </row>
    <row r="666" spans="1:2">
      <c r="A666" s="1"/>
      <c r="B666" s="1"/>
    </row>
    <row r="667" spans="1:2">
      <c r="A667" s="1"/>
      <c r="B667" s="1"/>
    </row>
    <row r="668" spans="1:2">
      <c r="A668" s="1"/>
      <c r="B668" s="1"/>
    </row>
    <row r="669" spans="1:2">
      <c r="A669" s="1"/>
      <c r="B669" s="1"/>
    </row>
    <row r="670" spans="1:2">
      <c r="A670" s="1"/>
      <c r="B670" s="1"/>
    </row>
    <row r="671" spans="1:2">
      <c r="A671" s="1"/>
      <c r="B671" s="1"/>
    </row>
    <row r="672" spans="1:2">
      <c r="A672" s="1"/>
      <c r="B672" s="1"/>
    </row>
    <row r="673" spans="1:2">
      <c r="A673" s="1"/>
      <c r="B673" s="1"/>
    </row>
    <row r="674" spans="1:2">
      <c r="A674" s="1"/>
      <c r="B674" s="1"/>
    </row>
    <row r="675" spans="1:2">
      <c r="A675" s="1"/>
      <c r="B675" s="1"/>
    </row>
    <row r="676" spans="1:2">
      <c r="A676" s="1"/>
      <c r="B676" s="1"/>
    </row>
    <row r="677" spans="1:2">
      <c r="A677" s="1"/>
      <c r="B677" s="1"/>
    </row>
    <row r="678" spans="1:2">
      <c r="A678" s="1"/>
      <c r="B678" s="1"/>
    </row>
    <row r="679" spans="1:2">
      <c r="A679" s="1"/>
      <c r="B679" s="1"/>
    </row>
    <row r="680" spans="1:2">
      <c r="A680" s="1"/>
      <c r="B680" s="1"/>
    </row>
    <row r="681" spans="1:2">
      <c r="A681" s="1"/>
      <c r="B681" s="1"/>
    </row>
    <row r="682" spans="1:2">
      <c r="A682" s="1"/>
      <c r="B682" s="1"/>
    </row>
    <row r="683" spans="1:2">
      <c r="A683" s="1"/>
      <c r="B683" s="1"/>
    </row>
    <row r="684" spans="1:2">
      <c r="A684" s="1"/>
      <c r="B684" s="1"/>
    </row>
    <row r="685" spans="1:2">
      <c r="A685" s="1"/>
      <c r="B685" s="1"/>
    </row>
    <row r="686" spans="1:2">
      <c r="A686" s="1"/>
      <c r="B686" s="1"/>
    </row>
    <row r="687" spans="1:2">
      <c r="A687" s="1"/>
      <c r="B687" s="1"/>
    </row>
    <row r="688" spans="1:2">
      <c r="A688" s="1"/>
      <c r="B688" s="1"/>
    </row>
    <row r="689" spans="1:2">
      <c r="A689" s="1"/>
      <c r="B689" s="1"/>
    </row>
    <row r="690" spans="1:2">
      <c r="A690" s="1"/>
      <c r="B690" s="1"/>
    </row>
    <row r="691" spans="1:2">
      <c r="A691" s="1"/>
      <c r="B691" s="1"/>
    </row>
    <row r="692" spans="1:2">
      <c r="A692" s="1"/>
      <c r="B692" s="1"/>
    </row>
    <row r="693" spans="1:2">
      <c r="A693" s="1"/>
      <c r="B693" s="1"/>
    </row>
    <row r="694" spans="1:2">
      <c r="A694" s="1"/>
      <c r="B694" s="1"/>
    </row>
    <row r="695" spans="1:2">
      <c r="A695" s="1"/>
      <c r="B695" s="1"/>
    </row>
    <row r="696" spans="1:2">
      <c r="A696" s="1"/>
      <c r="B696" s="1"/>
    </row>
    <row r="697" spans="1:2">
      <c r="A697" s="1"/>
      <c r="B697" s="1"/>
    </row>
    <row r="698" spans="1:2">
      <c r="A698" s="1"/>
      <c r="B698" s="1"/>
    </row>
    <row r="699" spans="1:2">
      <c r="A699" s="1"/>
      <c r="B699" s="1"/>
    </row>
    <row r="700" spans="1:2">
      <c r="A700" s="1"/>
      <c r="B700" s="1"/>
    </row>
    <row r="701" spans="1:2">
      <c r="A701" s="1"/>
      <c r="B701" s="1"/>
    </row>
    <row r="702" spans="1:2">
      <c r="A702" s="1"/>
      <c r="B702" s="1"/>
    </row>
    <row r="703" spans="1:2">
      <c r="A703" s="1"/>
      <c r="B703" s="1"/>
    </row>
    <row r="704" spans="1:2">
      <c r="A704" s="1"/>
      <c r="B704" s="1"/>
    </row>
    <row r="705" spans="1:2">
      <c r="A705" s="1"/>
      <c r="B705" s="1"/>
    </row>
    <row r="706" spans="1:2">
      <c r="A706" s="1"/>
      <c r="B706" s="1"/>
    </row>
    <row r="707" spans="1:2">
      <c r="A707" s="1"/>
      <c r="B707" s="1"/>
    </row>
    <row r="708" spans="1:2">
      <c r="A708" s="1"/>
      <c r="B708" s="1"/>
    </row>
    <row r="709" spans="1:2">
      <c r="A709" s="1"/>
      <c r="B709" s="1"/>
    </row>
    <row r="710" spans="1:2">
      <c r="A710" s="1"/>
      <c r="B710" s="1"/>
    </row>
    <row r="711" spans="1:2">
      <c r="A711" s="1"/>
      <c r="B711" s="1"/>
    </row>
    <row r="712" spans="1:2">
      <c r="A712" s="1"/>
      <c r="B712" s="1"/>
    </row>
    <row r="713" spans="1:2">
      <c r="A713" s="1"/>
      <c r="B713" s="1"/>
    </row>
    <row r="714" spans="1:2">
      <c r="A714" s="1"/>
      <c r="B714" s="1"/>
    </row>
    <row r="715" spans="1:2">
      <c r="A715" s="1"/>
      <c r="B715" s="1"/>
    </row>
    <row r="716" spans="1:2">
      <c r="A716" s="1"/>
      <c r="B716" s="1"/>
    </row>
    <row r="717" spans="1:2">
      <c r="A717" s="1"/>
      <c r="B717" s="1"/>
    </row>
    <row r="718" spans="1:2">
      <c r="A718" s="1"/>
      <c r="B718" s="1"/>
    </row>
    <row r="719" spans="1:2">
      <c r="A719" s="1"/>
      <c r="B719" s="1"/>
    </row>
    <row r="720" spans="1:2">
      <c r="A720" s="1"/>
      <c r="B720" s="1"/>
    </row>
    <row r="721" spans="1:2">
      <c r="A721" s="1"/>
      <c r="B721" s="1"/>
    </row>
    <row r="722" spans="1:2">
      <c r="A722" s="1"/>
      <c r="B722" s="1"/>
    </row>
    <row r="723" spans="1:2">
      <c r="A723" s="1"/>
      <c r="B723" s="1"/>
    </row>
    <row r="724" spans="1:2">
      <c r="A724" s="1"/>
      <c r="B724" s="1"/>
    </row>
    <row r="725" spans="1:2">
      <c r="A725" s="1"/>
      <c r="B725" s="1"/>
    </row>
    <row r="726" spans="1:2">
      <c r="A726" s="1"/>
      <c r="B726" s="1"/>
    </row>
    <row r="727" spans="1:2">
      <c r="A727" s="1"/>
      <c r="B727" s="1"/>
    </row>
    <row r="728" spans="1:2">
      <c r="A728" s="1"/>
      <c r="B728" s="1"/>
    </row>
    <row r="729" spans="1:2">
      <c r="A729" s="1"/>
      <c r="B729" s="1"/>
    </row>
    <row r="730" spans="1:2">
      <c r="A730" s="1"/>
      <c r="B730" s="1"/>
    </row>
    <row r="731" spans="1:2">
      <c r="A731" s="1"/>
      <c r="B731" s="1"/>
    </row>
    <row r="732" spans="1:2">
      <c r="A732" s="1"/>
      <c r="B732" s="1"/>
    </row>
    <row r="733" spans="1:2">
      <c r="A733" s="1"/>
      <c r="B733" s="1"/>
    </row>
    <row r="734" spans="1:2">
      <c r="A734" s="1"/>
      <c r="B734" s="1"/>
    </row>
    <row r="735" spans="1:2">
      <c r="A735" s="1"/>
      <c r="B735" s="1"/>
    </row>
    <row r="736" spans="1:2">
      <c r="A736" s="1"/>
      <c r="B736" s="1"/>
    </row>
    <row r="737" spans="1:2">
      <c r="A737" s="1"/>
      <c r="B737" s="1"/>
    </row>
    <row r="738" spans="1:2">
      <c r="A738" s="1"/>
      <c r="B738" s="1"/>
    </row>
    <row r="739" spans="1:2">
      <c r="A739" s="1"/>
      <c r="B739" s="1"/>
    </row>
    <row r="740" spans="1:2">
      <c r="A740" s="1"/>
      <c r="B740" s="1"/>
    </row>
    <row r="741" spans="1:2">
      <c r="A741" s="1"/>
      <c r="B741" s="1"/>
    </row>
    <row r="742" spans="1:2">
      <c r="A742" s="1"/>
      <c r="B742" s="1"/>
    </row>
    <row r="743" spans="1:2">
      <c r="A743" s="1"/>
      <c r="B743" s="1"/>
    </row>
    <row r="744" spans="1:2">
      <c r="A744" s="1"/>
      <c r="B744" s="1"/>
    </row>
    <row r="745" spans="1:2">
      <c r="A745" s="1"/>
      <c r="B745" s="1"/>
    </row>
    <row r="746" spans="1:2">
      <c r="A746" s="1"/>
      <c r="B746" s="1"/>
    </row>
    <row r="747" spans="1:2">
      <c r="A747" s="1"/>
      <c r="B747" s="1"/>
    </row>
    <row r="748" spans="1:2">
      <c r="A748" s="1"/>
      <c r="B748" s="1"/>
    </row>
    <row r="749" spans="1:2">
      <c r="A749" s="1"/>
      <c r="B749" s="1"/>
    </row>
    <row r="750" spans="1:2">
      <c r="A750" s="1"/>
      <c r="B750" s="1"/>
    </row>
    <row r="751" spans="1:2">
      <c r="A751" s="1"/>
      <c r="B751" s="1"/>
    </row>
    <row r="752" spans="1:2">
      <c r="A752" s="1"/>
      <c r="B752" s="1"/>
    </row>
    <row r="753" spans="1:2">
      <c r="A753" s="1"/>
      <c r="B753" s="1"/>
    </row>
    <row r="754" spans="1:2">
      <c r="A754" s="1"/>
      <c r="B754" s="1"/>
    </row>
    <row r="755" spans="1:2">
      <c r="A755" s="1"/>
      <c r="B755" s="1"/>
    </row>
    <row r="756" spans="1:2">
      <c r="A756" s="1"/>
      <c r="B756" s="1"/>
    </row>
    <row r="757" spans="1:2">
      <c r="A757" s="1"/>
      <c r="B757" s="1"/>
    </row>
    <row r="758" spans="1:2">
      <c r="A758" s="1"/>
      <c r="B758" s="1"/>
    </row>
    <row r="759" spans="1:2">
      <c r="A759" s="1"/>
      <c r="B759" s="1"/>
    </row>
    <row r="760" spans="1:2">
      <c r="A760" s="1"/>
      <c r="B760" s="1"/>
    </row>
    <row r="761" spans="1:2">
      <c r="A761" s="1"/>
      <c r="B761" s="1"/>
    </row>
    <row r="762" spans="1:2">
      <c r="A762" s="1"/>
      <c r="B762" s="1"/>
    </row>
    <row r="763" spans="1:2">
      <c r="A763" s="1"/>
      <c r="B763" s="1"/>
    </row>
    <row r="764" spans="1:2">
      <c r="A764" s="1"/>
      <c r="B764" s="1"/>
    </row>
    <row r="765" spans="1:2">
      <c r="A765" s="1"/>
      <c r="B765" s="1"/>
    </row>
    <row r="766" spans="1:2">
      <c r="A766" s="1"/>
      <c r="B766" s="1"/>
    </row>
    <row r="767" spans="1:2">
      <c r="A767" s="1"/>
      <c r="B767" s="1"/>
    </row>
    <row r="768" spans="1:2">
      <c r="A768" s="1"/>
      <c r="B768" s="1"/>
    </row>
    <row r="769" spans="1:2">
      <c r="A769" s="1"/>
      <c r="B769" s="1"/>
    </row>
    <row r="770" spans="1:2">
      <c r="A770" s="1"/>
      <c r="B770" s="1"/>
    </row>
    <row r="771" spans="1:2">
      <c r="A771" s="1"/>
      <c r="B771" s="1"/>
    </row>
    <row r="772" spans="1:2">
      <c r="A772" s="1"/>
      <c r="B772" s="1"/>
    </row>
    <row r="773" spans="1:2">
      <c r="A773" s="1"/>
      <c r="B773" s="1"/>
    </row>
    <row r="774" spans="1:2">
      <c r="A774" s="1"/>
      <c r="B774" s="1"/>
    </row>
    <row r="775" spans="1:2">
      <c r="A775" s="1"/>
      <c r="B77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774"/>
  <sheetViews>
    <sheetView tabSelected="1" topLeftCell="C1" workbookViewId="0">
      <selection activeCell="C1" sqref="C1:AG409"/>
    </sheetView>
  </sheetViews>
  <sheetFormatPr defaultRowHeight="15"/>
  <cols>
    <col min="1" max="1" width="10.7109375" bestFit="1" customWidth="1"/>
    <col min="2" max="2" width="7" bestFit="1" customWidth="1"/>
    <col min="3" max="3" width="9.7109375" bestFit="1" customWidth="1"/>
    <col min="4" max="4" width="15" bestFit="1" customWidth="1"/>
    <col min="5" max="5" width="19.42578125" bestFit="1" customWidth="1"/>
    <col min="6" max="6" width="17.7109375" bestFit="1" customWidth="1"/>
    <col min="7" max="7" width="18.140625" bestFit="1" customWidth="1"/>
    <col min="8" max="8" width="9.7109375" bestFit="1" customWidth="1"/>
    <col min="9" max="10" width="14.140625" bestFit="1" customWidth="1"/>
    <col min="11" max="11" width="23.5703125" bestFit="1" customWidth="1"/>
    <col min="12" max="12" width="17.28515625" bestFit="1" customWidth="1"/>
    <col min="13" max="13" width="17.7109375" bestFit="1" customWidth="1"/>
    <col min="14" max="14" width="17.28515625" bestFit="1" customWidth="1"/>
    <col min="15" max="15" width="17.7109375" bestFit="1" customWidth="1"/>
    <col min="16" max="17" width="16.85546875" bestFit="1" customWidth="1"/>
    <col min="18" max="18" width="17.7109375" bestFit="1" customWidth="1"/>
    <col min="19" max="19" width="14.5703125" bestFit="1" customWidth="1"/>
    <col min="20" max="20" width="15.7109375" bestFit="1" customWidth="1"/>
    <col min="21" max="21" width="22.5703125" bestFit="1" customWidth="1"/>
    <col min="22" max="22" width="15.42578125" bestFit="1" customWidth="1"/>
    <col min="23" max="23" width="20.42578125" bestFit="1" customWidth="1"/>
    <col min="24" max="25" width="16" bestFit="1" customWidth="1"/>
    <col min="26" max="27" width="16.85546875" bestFit="1" customWidth="1"/>
    <col min="28" max="29" width="17.28515625" bestFit="1" customWidth="1"/>
    <col min="30" max="30" width="17.7109375" bestFit="1" customWidth="1"/>
    <col min="31" max="31" width="17.28515625" bestFit="1" customWidth="1"/>
    <col min="32" max="32" width="17.7109375" bestFit="1" customWidth="1"/>
    <col min="33" max="33" width="20.42578125" bestFit="1" customWidth="1"/>
    <col min="35" max="37" width="15" bestFit="1" customWidth="1"/>
    <col min="38" max="38" width="19.42578125" bestFit="1" customWidth="1"/>
  </cols>
  <sheetData>
    <row r="1" spans="1:38">
      <c r="A1" s="4" t="s">
        <v>29</v>
      </c>
      <c r="B1" s="4"/>
      <c r="C1" t="s">
        <v>8</v>
      </c>
      <c r="D1" t="s">
        <v>8</v>
      </c>
      <c r="E1" t="s">
        <v>8</v>
      </c>
      <c r="F1" s="8" t="s">
        <v>8</v>
      </c>
      <c r="G1" s="8" t="s">
        <v>8</v>
      </c>
      <c r="H1" s="8" t="s">
        <v>8</v>
      </c>
      <c r="I1" t="s">
        <v>8</v>
      </c>
      <c r="J1" t="s">
        <v>8</v>
      </c>
      <c r="K1" s="8" t="s">
        <v>8</v>
      </c>
      <c r="L1" s="8" t="s">
        <v>8</v>
      </c>
      <c r="M1" s="8" t="s">
        <v>8</v>
      </c>
      <c r="N1" s="8" t="s">
        <v>8</v>
      </c>
      <c r="O1" s="8" t="s">
        <v>8</v>
      </c>
      <c r="P1" s="8" t="s">
        <v>8</v>
      </c>
      <c r="Q1" s="8" t="s">
        <v>8</v>
      </c>
      <c r="R1" s="8" t="s">
        <v>8</v>
      </c>
      <c r="S1" s="8" t="s">
        <v>8</v>
      </c>
      <c r="T1" s="8" t="s">
        <v>8</v>
      </c>
      <c r="U1" s="8" t="s">
        <v>8</v>
      </c>
      <c r="V1" s="8" t="s">
        <v>8</v>
      </c>
      <c r="W1" s="8" t="s">
        <v>8</v>
      </c>
      <c r="X1" s="8" t="s">
        <v>8</v>
      </c>
      <c r="Y1" s="8" t="s">
        <v>8</v>
      </c>
      <c r="Z1" s="8" t="s">
        <v>8</v>
      </c>
      <c r="AA1" s="8" t="s">
        <v>8</v>
      </c>
      <c r="AB1" s="8" t="s">
        <v>8</v>
      </c>
      <c r="AC1" s="8" t="s">
        <v>8</v>
      </c>
      <c r="AD1" s="8" t="s">
        <v>8</v>
      </c>
      <c r="AE1" s="8" t="s">
        <v>8</v>
      </c>
      <c r="AF1" s="8" t="s">
        <v>8</v>
      </c>
      <c r="AG1" s="8" t="s">
        <v>8</v>
      </c>
      <c r="AI1" t="s">
        <v>8</v>
      </c>
      <c r="AJ1" t="s">
        <v>8</v>
      </c>
      <c r="AK1" t="s">
        <v>8</v>
      </c>
      <c r="AL1" t="s">
        <v>8</v>
      </c>
    </row>
    <row r="2" spans="1:38">
      <c r="A2" s="4" t="s">
        <v>30</v>
      </c>
      <c r="B2" s="4"/>
      <c r="C2" t="s">
        <v>5</v>
      </c>
      <c r="D2" t="s">
        <v>435</v>
      </c>
      <c r="E2" t="s">
        <v>438</v>
      </c>
      <c r="F2" s="8" t="s">
        <v>448</v>
      </c>
      <c r="G2" s="8" t="s">
        <v>461</v>
      </c>
      <c r="H2" s="8" t="s">
        <v>462</v>
      </c>
      <c r="I2" t="s">
        <v>1219</v>
      </c>
      <c r="J2" t="s">
        <v>1331</v>
      </c>
      <c r="K2" s="8" t="s">
        <v>1332</v>
      </c>
      <c r="L2" s="8" t="s">
        <v>1335</v>
      </c>
      <c r="M2" s="8" t="s">
        <v>1337</v>
      </c>
      <c r="N2" s="8" t="s">
        <v>1338</v>
      </c>
      <c r="O2" s="8" t="s">
        <v>1339</v>
      </c>
      <c r="P2" s="8" t="s">
        <v>1340</v>
      </c>
      <c r="Q2" s="8" t="s">
        <v>1341</v>
      </c>
      <c r="R2" s="8" t="s">
        <v>1342</v>
      </c>
      <c r="S2" s="8" t="s">
        <v>1344</v>
      </c>
      <c r="T2" s="8" t="s">
        <v>1345</v>
      </c>
      <c r="U2" s="8" t="s">
        <v>1347</v>
      </c>
      <c r="V2" s="8" t="s">
        <v>1350</v>
      </c>
      <c r="W2" t="s">
        <v>1361</v>
      </c>
      <c r="X2" s="8" t="s">
        <v>1364</v>
      </c>
      <c r="Y2" s="8" t="s">
        <v>1362</v>
      </c>
      <c r="Z2" s="8" t="s">
        <v>1368</v>
      </c>
      <c r="AA2" s="8" t="s">
        <v>1369</v>
      </c>
      <c r="AB2" s="8" t="s">
        <v>1370</v>
      </c>
      <c r="AC2" s="8" t="s">
        <v>1371</v>
      </c>
      <c r="AD2" s="8" t="s">
        <v>1372</v>
      </c>
      <c r="AE2" s="8" t="s">
        <v>1373</v>
      </c>
      <c r="AF2" s="8" t="s">
        <v>1374</v>
      </c>
      <c r="AG2" s="8" t="s">
        <v>1685</v>
      </c>
      <c r="AI2" t="s">
        <v>1293</v>
      </c>
      <c r="AJ2" t="s">
        <v>1295</v>
      </c>
      <c r="AK2" t="s">
        <v>1296</v>
      </c>
      <c r="AL2" t="s">
        <v>1222</v>
      </c>
    </row>
    <row r="3" spans="1:38">
      <c r="A3" s="4" t="s">
        <v>31</v>
      </c>
      <c r="B3" s="4"/>
      <c r="C3" t="s">
        <v>4</v>
      </c>
      <c r="D3" t="s">
        <v>436</v>
      </c>
      <c r="E3" t="s">
        <v>439</v>
      </c>
      <c r="F3" s="8" t="s">
        <v>450</v>
      </c>
      <c r="G3" s="8" t="s">
        <v>463</v>
      </c>
      <c r="H3" s="8" t="s">
        <v>464</v>
      </c>
      <c r="I3" t="s">
        <v>1220</v>
      </c>
      <c r="J3" t="s">
        <v>1220</v>
      </c>
      <c r="K3" s="8" t="s">
        <v>464</v>
      </c>
      <c r="L3" s="8" t="s">
        <v>1336</v>
      </c>
      <c r="M3" s="8" t="s">
        <v>450</v>
      </c>
      <c r="N3" s="8" t="s">
        <v>1336</v>
      </c>
      <c r="O3" s="8" t="s">
        <v>450</v>
      </c>
      <c r="P3" s="8" t="s">
        <v>1343</v>
      </c>
      <c r="Q3" s="8" t="s">
        <v>1343</v>
      </c>
      <c r="R3" s="8" t="s">
        <v>450</v>
      </c>
      <c r="S3" s="8" t="s">
        <v>1346</v>
      </c>
      <c r="T3" s="8" t="s">
        <v>1346</v>
      </c>
      <c r="U3" s="8" t="s">
        <v>1348</v>
      </c>
      <c r="V3" s="8" t="s">
        <v>478</v>
      </c>
      <c r="W3" t="s">
        <v>1358</v>
      </c>
      <c r="X3" s="8" t="s">
        <v>1363</v>
      </c>
      <c r="Y3" s="8" t="s">
        <v>1363</v>
      </c>
      <c r="Z3" s="8" t="s">
        <v>1343</v>
      </c>
      <c r="AA3" s="8" t="s">
        <v>1343</v>
      </c>
      <c r="AB3" s="8" t="s">
        <v>1336</v>
      </c>
      <c r="AC3" s="8" t="s">
        <v>1336</v>
      </c>
      <c r="AD3" s="8" t="s">
        <v>450</v>
      </c>
      <c r="AE3" s="8" t="s">
        <v>1336</v>
      </c>
      <c r="AF3" s="8" t="s">
        <v>450</v>
      </c>
      <c r="AG3" s="8" t="s">
        <v>1358</v>
      </c>
      <c r="AI3" t="s">
        <v>436</v>
      </c>
      <c r="AJ3" t="s">
        <v>436</v>
      </c>
      <c r="AK3" t="s">
        <v>436</v>
      </c>
      <c r="AL3" t="s">
        <v>439</v>
      </c>
    </row>
    <row r="4" spans="1:38">
      <c r="A4" s="5" t="s">
        <v>32</v>
      </c>
      <c r="B4" s="5"/>
      <c r="K4" s="8" t="s">
        <v>446</v>
      </c>
      <c r="L4" s="8" t="s">
        <v>446</v>
      </c>
      <c r="M4" s="8" t="s">
        <v>446</v>
      </c>
      <c r="N4" s="8" t="s">
        <v>446</v>
      </c>
      <c r="O4" s="8" t="s">
        <v>446</v>
      </c>
      <c r="P4" s="8" t="s">
        <v>446</v>
      </c>
      <c r="Q4" s="8" t="s">
        <v>446</v>
      </c>
      <c r="R4" s="8" t="s">
        <v>446</v>
      </c>
      <c r="S4" s="8" t="s">
        <v>446</v>
      </c>
      <c r="T4" s="8" t="s">
        <v>446</v>
      </c>
      <c r="U4" s="8" t="s">
        <v>446</v>
      </c>
      <c r="V4" s="8" t="s">
        <v>446</v>
      </c>
      <c r="Z4" s="8" t="s">
        <v>446</v>
      </c>
      <c r="AA4" s="8" t="s">
        <v>446</v>
      </c>
      <c r="AB4" s="8" t="s">
        <v>446</v>
      </c>
      <c r="AC4" s="8" t="s">
        <v>446</v>
      </c>
      <c r="AD4" s="8" t="s">
        <v>446</v>
      </c>
      <c r="AE4" s="8" t="s">
        <v>446</v>
      </c>
      <c r="AF4" s="8" t="s">
        <v>446</v>
      </c>
      <c r="AG4" s="8" t="s">
        <v>446</v>
      </c>
    </row>
    <row r="5" spans="1:38">
      <c r="A5" s="4" t="s">
        <v>33</v>
      </c>
      <c r="B5" s="4"/>
      <c r="C5" t="s">
        <v>7</v>
      </c>
      <c r="D5" t="s">
        <v>7</v>
      </c>
      <c r="E5" t="s">
        <v>7</v>
      </c>
      <c r="F5" t="s">
        <v>7</v>
      </c>
      <c r="G5" t="s">
        <v>7</v>
      </c>
      <c r="H5" t="s">
        <v>7</v>
      </c>
      <c r="I5" t="s">
        <v>7</v>
      </c>
      <c r="J5" t="s">
        <v>7</v>
      </c>
      <c r="K5" t="s">
        <v>7</v>
      </c>
      <c r="L5" t="s">
        <v>7</v>
      </c>
      <c r="M5" t="s">
        <v>7</v>
      </c>
      <c r="N5" t="s">
        <v>7</v>
      </c>
      <c r="O5" t="s">
        <v>7</v>
      </c>
      <c r="P5" t="s">
        <v>7</v>
      </c>
      <c r="Q5" t="s">
        <v>7</v>
      </c>
      <c r="R5" t="s">
        <v>7</v>
      </c>
      <c r="S5" t="s">
        <v>7</v>
      </c>
      <c r="T5" t="s">
        <v>7</v>
      </c>
      <c r="U5" t="s">
        <v>7</v>
      </c>
      <c r="V5" t="s">
        <v>7</v>
      </c>
      <c r="W5" t="s">
        <v>7</v>
      </c>
      <c r="X5" s="8" t="s">
        <v>7</v>
      </c>
      <c r="Y5" s="8" t="s">
        <v>7</v>
      </c>
      <c r="Z5" s="8" t="s">
        <v>7</v>
      </c>
      <c r="AA5" s="8" t="s">
        <v>7</v>
      </c>
      <c r="AB5" s="8" t="s">
        <v>7</v>
      </c>
      <c r="AC5" s="8" t="s">
        <v>7</v>
      </c>
      <c r="AD5" s="8" t="s">
        <v>7</v>
      </c>
      <c r="AE5" s="8" t="s">
        <v>7</v>
      </c>
      <c r="AF5" s="8" t="s">
        <v>7</v>
      </c>
      <c r="AG5" s="8" t="s">
        <v>7</v>
      </c>
      <c r="AI5" t="s">
        <v>7</v>
      </c>
      <c r="AJ5" t="s">
        <v>7</v>
      </c>
      <c r="AK5" t="s">
        <v>7</v>
      </c>
      <c r="AL5" t="s">
        <v>7</v>
      </c>
    </row>
    <row r="6" spans="1:38">
      <c r="A6" s="4" t="s">
        <v>34</v>
      </c>
      <c r="B6" s="4"/>
      <c r="C6" t="s">
        <v>1349</v>
      </c>
      <c r="D6" t="s">
        <v>1349</v>
      </c>
      <c r="E6" t="s">
        <v>1349</v>
      </c>
      <c r="F6" t="s">
        <v>1349</v>
      </c>
      <c r="G6" t="s">
        <v>1349</v>
      </c>
      <c r="H6" t="s">
        <v>1349</v>
      </c>
      <c r="I6" t="s">
        <v>1349</v>
      </c>
      <c r="J6" t="s">
        <v>1349</v>
      </c>
      <c r="K6" t="s">
        <v>1349</v>
      </c>
      <c r="L6" t="s">
        <v>1349</v>
      </c>
      <c r="M6" t="s">
        <v>1349</v>
      </c>
      <c r="N6" t="s">
        <v>1349</v>
      </c>
      <c r="O6" t="s">
        <v>1349</v>
      </c>
      <c r="P6" t="s">
        <v>1349</v>
      </c>
      <c r="Q6" t="s">
        <v>1349</v>
      </c>
      <c r="R6" t="s">
        <v>1349</v>
      </c>
      <c r="S6" t="s">
        <v>1349</v>
      </c>
      <c r="T6" t="s">
        <v>1349</v>
      </c>
      <c r="U6" t="s">
        <v>1349</v>
      </c>
      <c r="V6" t="s">
        <v>1349</v>
      </c>
      <c r="W6" t="s">
        <v>1349</v>
      </c>
      <c r="X6" t="s">
        <v>1349</v>
      </c>
      <c r="Y6" t="s">
        <v>1349</v>
      </c>
      <c r="Z6" s="8" t="s">
        <v>1349</v>
      </c>
      <c r="AA6" s="8" t="s">
        <v>1349</v>
      </c>
      <c r="AB6" s="8" t="s">
        <v>1349</v>
      </c>
      <c r="AC6" s="8" t="s">
        <v>1349</v>
      </c>
      <c r="AD6" s="8" t="s">
        <v>1349</v>
      </c>
      <c r="AE6" s="8" t="s">
        <v>1349</v>
      </c>
      <c r="AF6" s="8" t="s">
        <v>1349</v>
      </c>
      <c r="AG6" s="8" t="s">
        <v>1349</v>
      </c>
      <c r="AI6" t="s">
        <v>1349</v>
      </c>
      <c r="AJ6" t="s">
        <v>1349</v>
      </c>
      <c r="AK6" t="s">
        <v>1349</v>
      </c>
      <c r="AL6" t="s">
        <v>1349</v>
      </c>
    </row>
    <row r="7" spans="1:38">
      <c r="A7" s="4" t="s">
        <v>35</v>
      </c>
      <c r="B7" s="4"/>
      <c r="C7" s="1">
        <v>43678</v>
      </c>
      <c r="D7" s="1">
        <v>43678</v>
      </c>
      <c r="E7" s="1">
        <v>43678</v>
      </c>
      <c r="F7" s="1">
        <v>43678</v>
      </c>
      <c r="G7" s="1">
        <v>43678</v>
      </c>
      <c r="H7" s="1">
        <v>43678</v>
      </c>
      <c r="I7" s="1">
        <v>43678</v>
      </c>
      <c r="J7" s="1">
        <v>43678</v>
      </c>
      <c r="K7" s="1">
        <v>43678</v>
      </c>
      <c r="L7" s="1">
        <v>43678</v>
      </c>
      <c r="M7" s="1">
        <v>43678</v>
      </c>
      <c r="N7" s="1">
        <v>43678</v>
      </c>
      <c r="O7" s="1">
        <v>43678</v>
      </c>
      <c r="P7" s="1">
        <v>43678</v>
      </c>
      <c r="Q7" s="1">
        <v>43678</v>
      </c>
      <c r="R7" s="1">
        <v>43678</v>
      </c>
      <c r="S7" s="1">
        <v>43678</v>
      </c>
      <c r="T7" s="1">
        <v>43678</v>
      </c>
      <c r="U7" s="1">
        <v>43678</v>
      </c>
      <c r="V7" s="1">
        <v>43678</v>
      </c>
      <c r="W7" s="1">
        <v>43678</v>
      </c>
      <c r="X7" s="1">
        <v>43678</v>
      </c>
      <c r="Y7" s="1">
        <v>43678</v>
      </c>
      <c r="Z7" s="1">
        <v>43678</v>
      </c>
      <c r="AA7" s="1">
        <v>43678</v>
      </c>
      <c r="AB7" s="1">
        <v>43678</v>
      </c>
      <c r="AC7" s="1">
        <v>43678</v>
      </c>
      <c r="AD7" s="1">
        <v>43678</v>
      </c>
      <c r="AE7" s="1">
        <v>43678</v>
      </c>
      <c r="AF7" s="1">
        <v>43678</v>
      </c>
      <c r="AG7" s="1">
        <v>43678</v>
      </c>
      <c r="AI7" s="1">
        <v>43678</v>
      </c>
      <c r="AJ7" s="1">
        <v>43678</v>
      </c>
      <c r="AK7" s="1">
        <v>43678</v>
      </c>
      <c r="AL7" s="1">
        <v>43678</v>
      </c>
    </row>
    <row r="8" spans="1:38">
      <c r="A8" s="4" t="s">
        <v>36</v>
      </c>
      <c r="B8" s="4"/>
      <c r="C8">
        <v>2400</v>
      </c>
      <c r="D8">
        <v>2400</v>
      </c>
      <c r="E8">
        <v>2400</v>
      </c>
      <c r="F8">
        <v>2400</v>
      </c>
      <c r="G8">
        <v>2400</v>
      </c>
      <c r="H8">
        <v>2400</v>
      </c>
      <c r="I8">
        <v>2400</v>
      </c>
      <c r="J8">
        <v>2400</v>
      </c>
      <c r="K8">
        <v>2400</v>
      </c>
      <c r="L8">
        <v>2400</v>
      </c>
      <c r="M8">
        <v>2400</v>
      </c>
      <c r="N8">
        <v>2400</v>
      </c>
      <c r="O8">
        <v>2400</v>
      </c>
      <c r="P8">
        <v>2400</v>
      </c>
      <c r="Q8">
        <v>2400</v>
      </c>
      <c r="R8">
        <v>2400</v>
      </c>
      <c r="S8">
        <v>2400</v>
      </c>
      <c r="T8">
        <v>2400</v>
      </c>
      <c r="U8">
        <v>2400</v>
      </c>
      <c r="V8">
        <v>2400</v>
      </c>
      <c r="W8">
        <v>2400</v>
      </c>
      <c r="X8">
        <v>2400</v>
      </c>
      <c r="Y8">
        <v>2400</v>
      </c>
      <c r="Z8">
        <v>2400</v>
      </c>
      <c r="AA8">
        <v>2400</v>
      </c>
      <c r="AB8">
        <v>2400</v>
      </c>
      <c r="AC8">
        <v>2400</v>
      </c>
      <c r="AD8">
        <v>2400</v>
      </c>
      <c r="AE8">
        <v>2400</v>
      </c>
      <c r="AF8">
        <v>2400</v>
      </c>
      <c r="AG8">
        <v>2400</v>
      </c>
      <c r="AI8">
        <v>2400</v>
      </c>
      <c r="AJ8">
        <v>2400</v>
      </c>
      <c r="AK8">
        <v>2400</v>
      </c>
      <c r="AL8">
        <v>2400</v>
      </c>
    </row>
    <row r="9" spans="1:38">
      <c r="A9" s="4" t="s">
        <v>37</v>
      </c>
      <c r="B9" s="4"/>
      <c r="C9" s="1">
        <v>44074</v>
      </c>
      <c r="D9" s="1">
        <v>44074</v>
      </c>
      <c r="E9" s="1">
        <v>44074</v>
      </c>
      <c r="F9" s="1">
        <v>44439</v>
      </c>
      <c r="G9" s="1">
        <v>44074</v>
      </c>
      <c r="H9" s="1">
        <v>44074</v>
      </c>
      <c r="I9" s="1">
        <v>44074</v>
      </c>
      <c r="J9" s="1">
        <v>44074</v>
      </c>
      <c r="K9" s="1">
        <v>44074</v>
      </c>
      <c r="L9" s="1">
        <v>44074</v>
      </c>
      <c r="M9" s="1">
        <v>44074</v>
      </c>
      <c r="N9" s="1">
        <v>44074</v>
      </c>
      <c r="O9" s="1">
        <v>44074</v>
      </c>
      <c r="P9" s="1">
        <v>44074</v>
      </c>
      <c r="Q9" s="1">
        <v>44074</v>
      </c>
      <c r="R9" s="1">
        <v>44074</v>
      </c>
      <c r="S9" s="1">
        <v>44074</v>
      </c>
      <c r="T9" s="1">
        <v>44074</v>
      </c>
      <c r="U9" s="1">
        <v>44074</v>
      </c>
      <c r="V9" s="1">
        <v>44074</v>
      </c>
      <c r="W9" s="1">
        <v>44074</v>
      </c>
      <c r="X9" s="1">
        <v>44074</v>
      </c>
      <c r="Y9" s="1">
        <v>44074</v>
      </c>
      <c r="Z9" s="1">
        <v>44074</v>
      </c>
      <c r="AA9" s="1">
        <v>44074</v>
      </c>
      <c r="AB9" s="1">
        <v>44074</v>
      </c>
      <c r="AC9" s="1">
        <v>44074</v>
      </c>
      <c r="AD9" s="1">
        <v>44074</v>
      </c>
      <c r="AE9" s="1">
        <v>44074</v>
      </c>
      <c r="AF9" s="1">
        <v>44074</v>
      </c>
      <c r="AG9" s="1">
        <v>44074</v>
      </c>
      <c r="AI9" s="1">
        <v>44074</v>
      </c>
      <c r="AJ9" s="1">
        <v>44074</v>
      </c>
      <c r="AK9" s="1">
        <v>44074</v>
      </c>
      <c r="AL9" s="1">
        <v>44074</v>
      </c>
    </row>
    <row r="10" spans="1:38">
      <c r="A10" s="4" t="s">
        <v>38</v>
      </c>
      <c r="B10" s="4"/>
      <c r="C10">
        <v>2400</v>
      </c>
      <c r="D10">
        <v>2400</v>
      </c>
      <c r="E10">
        <v>2400</v>
      </c>
      <c r="F10">
        <v>2400</v>
      </c>
      <c r="G10">
        <v>2400</v>
      </c>
      <c r="H10">
        <v>2400</v>
      </c>
      <c r="I10">
        <v>2400</v>
      </c>
      <c r="J10">
        <v>2400</v>
      </c>
      <c r="K10">
        <v>2400</v>
      </c>
      <c r="L10">
        <v>2400</v>
      </c>
      <c r="M10">
        <v>2400</v>
      </c>
      <c r="N10">
        <v>2400</v>
      </c>
      <c r="O10">
        <v>2400</v>
      </c>
      <c r="P10">
        <v>2400</v>
      </c>
      <c r="Q10">
        <v>2400</v>
      </c>
      <c r="R10">
        <v>2400</v>
      </c>
      <c r="S10">
        <v>2400</v>
      </c>
      <c r="T10">
        <v>2400</v>
      </c>
      <c r="U10">
        <v>2400</v>
      </c>
      <c r="V10">
        <v>2400</v>
      </c>
      <c r="W10">
        <v>2400</v>
      </c>
      <c r="X10">
        <v>2400</v>
      </c>
      <c r="Y10">
        <v>2400</v>
      </c>
      <c r="Z10">
        <v>2400</v>
      </c>
      <c r="AA10">
        <v>2400</v>
      </c>
      <c r="AB10">
        <v>2400</v>
      </c>
      <c r="AC10">
        <v>2400</v>
      </c>
      <c r="AD10">
        <v>2400</v>
      </c>
      <c r="AE10">
        <v>2400</v>
      </c>
      <c r="AF10">
        <v>2400</v>
      </c>
      <c r="AG10">
        <v>2400</v>
      </c>
      <c r="AI10">
        <v>2400</v>
      </c>
      <c r="AJ10">
        <v>2400</v>
      </c>
      <c r="AK10">
        <v>2400</v>
      </c>
      <c r="AL10">
        <v>2400</v>
      </c>
    </row>
    <row r="11" spans="1:38">
      <c r="A11" s="4" t="s">
        <v>39</v>
      </c>
      <c r="B11" s="4"/>
      <c r="C11" t="s">
        <v>10</v>
      </c>
      <c r="D11" t="s">
        <v>3</v>
      </c>
      <c r="E11" t="s">
        <v>440</v>
      </c>
      <c r="F11" t="s">
        <v>3</v>
      </c>
      <c r="G11" t="s">
        <v>3</v>
      </c>
      <c r="H11" t="s">
        <v>3</v>
      </c>
      <c r="I11" t="s">
        <v>10</v>
      </c>
      <c r="J11" t="s">
        <v>10</v>
      </c>
      <c r="K11" t="s">
        <v>10</v>
      </c>
      <c r="L11" s="8" t="s">
        <v>3</v>
      </c>
      <c r="M11" s="8" t="s">
        <v>3</v>
      </c>
      <c r="N11" s="8" t="s">
        <v>3</v>
      </c>
      <c r="O11" s="8" t="s">
        <v>3</v>
      </c>
      <c r="P11" s="8" t="s">
        <v>3</v>
      </c>
      <c r="Q11" s="8" t="s">
        <v>3</v>
      </c>
      <c r="R11" s="8" t="s">
        <v>3</v>
      </c>
      <c r="S11" s="8" t="s">
        <v>3</v>
      </c>
      <c r="T11" s="8" t="s">
        <v>3</v>
      </c>
      <c r="U11" s="8" t="s">
        <v>3</v>
      </c>
      <c r="V11" s="8" t="s">
        <v>10</v>
      </c>
      <c r="W11" s="8" t="s">
        <v>10</v>
      </c>
      <c r="X11" s="8" t="s">
        <v>10</v>
      </c>
      <c r="Y11" s="8" t="s">
        <v>10</v>
      </c>
      <c r="Z11" s="8" t="s">
        <v>3</v>
      </c>
      <c r="AA11" s="8" t="s">
        <v>3</v>
      </c>
      <c r="AB11" s="8" t="s">
        <v>3</v>
      </c>
      <c r="AC11" s="8" t="s">
        <v>3</v>
      </c>
      <c r="AD11" s="8" t="s">
        <v>3</v>
      </c>
      <c r="AE11" s="8" t="s">
        <v>3</v>
      </c>
      <c r="AF11" s="8" t="s">
        <v>3</v>
      </c>
      <c r="AG11" s="8" t="s">
        <v>10</v>
      </c>
      <c r="AI11" t="s">
        <v>3</v>
      </c>
      <c r="AJ11" t="s">
        <v>3</v>
      </c>
      <c r="AK11" t="s">
        <v>3</v>
      </c>
      <c r="AL11" t="s">
        <v>440</v>
      </c>
    </row>
    <row r="12" spans="1:38">
      <c r="A12" s="4" t="s">
        <v>40</v>
      </c>
      <c r="B12" s="4" t="s">
        <v>441</v>
      </c>
      <c r="C12" s="8" t="s">
        <v>2</v>
      </c>
      <c r="D12" s="8" t="s">
        <v>6</v>
      </c>
      <c r="E12" s="8" t="s">
        <v>2</v>
      </c>
      <c r="F12" s="8" t="s">
        <v>2</v>
      </c>
      <c r="G12" s="8" t="s">
        <v>2</v>
      </c>
      <c r="H12" s="8" t="s">
        <v>2</v>
      </c>
      <c r="I12" s="8" t="s">
        <v>2</v>
      </c>
      <c r="J12" s="8" t="s">
        <v>2</v>
      </c>
      <c r="K12" s="8" t="s">
        <v>2</v>
      </c>
      <c r="L12" s="8" t="s">
        <v>2</v>
      </c>
      <c r="M12" s="8" t="s">
        <v>2</v>
      </c>
      <c r="N12" s="8" t="s">
        <v>2</v>
      </c>
      <c r="O12" s="8" t="s">
        <v>2</v>
      </c>
      <c r="P12" s="8" t="s">
        <v>2</v>
      </c>
      <c r="Q12" s="8" t="s">
        <v>2</v>
      </c>
      <c r="R12" s="8" t="s">
        <v>2</v>
      </c>
      <c r="S12" s="8" t="s">
        <v>2</v>
      </c>
      <c r="T12" s="8" t="s">
        <v>2</v>
      </c>
      <c r="U12" s="8" t="s">
        <v>2</v>
      </c>
      <c r="V12" s="8" t="s">
        <v>2</v>
      </c>
      <c r="W12" s="8" t="s">
        <v>2</v>
      </c>
      <c r="X12" s="8" t="s">
        <v>2</v>
      </c>
      <c r="Y12" s="8" t="s">
        <v>2</v>
      </c>
      <c r="Z12" s="8" t="s">
        <v>2</v>
      </c>
      <c r="AA12" s="8" t="s">
        <v>2</v>
      </c>
      <c r="AB12" s="8" t="s">
        <v>2</v>
      </c>
      <c r="AC12" s="8" t="s">
        <v>2</v>
      </c>
      <c r="AD12" s="8" t="s">
        <v>2</v>
      </c>
      <c r="AE12" s="8" t="s">
        <v>2</v>
      </c>
      <c r="AF12" s="8" t="s">
        <v>2</v>
      </c>
      <c r="AG12" s="8" t="s">
        <v>2</v>
      </c>
      <c r="AI12" s="8" t="s">
        <v>6</v>
      </c>
      <c r="AJ12" s="8" t="s">
        <v>6</v>
      </c>
      <c r="AK12" s="8" t="s">
        <v>6</v>
      </c>
      <c r="AL12" s="8" t="s">
        <v>2</v>
      </c>
    </row>
    <row r="13" spans="1:38">
      <c r="A13" s="1">
        <v>43678</v>
      </c>
      <c r="B13" s="6">
        <f t="shared" ref="B13:B76" si="0">MONTH(A13)</f>
        <v>8</v>
      </c>
      <c r="C13" s="7">
        <f>OROinflow!$F2</f>
        <v>3228</v>
      </c>
      <c r="D13" s="7">
        <f>OROLEVEL5!G2/1000</f>
        <v>3538</v>
      </c>
      <c r="E13" s="7">
        <f>INDEX(OROevaprateIN!$B$2:$B$13, MATCH($B13,OROevaprateIN!$A$2:$A$13,0), 1)</f>
        <v>8.7906383098439971</v>
      </c>
      <c r="F13" s="7">
        <f>INDEX(DEM_D6_PWR!$I$3:$I$14, MATCH($B13,DEM_D6_PWR!$H$3:$H$14,0), 1)</f>
        <v>2.7599999904632568</v>
      </c>
      <c r="G13" s="7">
        <f>INDEX('MINGW_6&amp;DR69'!$I$3:$I$14, MATCH($B13,'MINGW_6&amp;DR69'!$H$3:$H$14,0), 1)</f>
        <v>47.279998779296875</v>
      </c>
      <c r="H13" s="7">
        <f>INDEX('MINGW_6&amp;DR69'!$J$3:$J$14, MATCH($B13,'MINGW_6&amp;DR69'!$H$3:$H$14,0), 1)</f>
        <v>301.20001220703125</v>
      </c>
      <c r="I13" s="7">
        <f>inflowShasta!$I2</f>
        <v>3594</v>
      </c>
      <c r="J13" s="7">
        <f>inflowYuba!$H2</f>
        <v>2422</v>
      </c>
      <c r="K13" s="7">
        <f>INDEX(DEMAND_D_DAGUER_NP!$I$3:$I$14, MATCH($B13,DEMAND_D_DAGUER_NP!$H$3:$H$14,0), 1)</f>
        <v>776.482595171247</v>
      </c>
      <c r="L13" s="7">
        <f>INDEX(D_THERM_DEMANDS!AB$3:AB$14, MATCH($B13,D_THERM_DEMANDS!$P$3:$P$14,0), 1)</f>
        <v>0.75741934007213962</v>
      </c>
      <c r="M13" s="7">
        <f>INDEX(D_THERM_DEMANDS!AC$3:AC$14, MATCH($B13,D_THERM_DEMANDS!$P$3:$P$14,0), 1)</f>
        <v>0.73225808912707913</v>
      </c>
      <c r="N13" s="7">
        <f>INDEX(D_THERM_DEMANDS!AD$3:AD$14, MATCH($B13,D_THERM_DEMANDS!$P$3:$P$14,0), 1)</f>
        <v>2.7774193056168093</v>
      </c>
      <c r="O13" s="7">
        <f>INDEX(D_THERM_DEMANDS!AE$3:AE$14, MATCH($B13,D_THERM_DEMANDS!$P$3:$P$14,0), 1)</f>
        <v>2.5161289399670016E-2</v>
      </c>
      <c r="P13" s="7">
        <f>INDEX(D_THERM_DEMANDS!AF$3:AF$14, MATCH($B13,D_THERM_DEMANDS!$P$3:$P$14,0), 1)</f>
        <v>3.5483871736834129E-2</v>
      </c>
      <c r="Q13" s="7">
        <f>INDEX(D_THERM_DEMANDS!AG$3:AG$14, MATCH($B13,D_THERM_DEMANDS!$P$3:$P$14,0), 1)</f>
        <v>0.10645161136504143</v>
      </c>
      <c r="R13" s="7">
        <f>INDEX(D_THERM_DEMANDS!AH$3:AH$14, MATCH($B13,D_THERM_DEMANDS!$P$3:$P$14,0), 1)</f>
        <v>4.0322580645161289E-2</v>
      </c>
      <c r="S13" s="7">
        <f>INDEX(D_THERM_DEMANDS!AI$3:AI$14, MATCH($B13,D_THERM_DEMANDS!$P$3:$P$14,0), 1)</f>
        <v>3.8709678957539219E-2</v>
      </c>
      <c r="T13" s="7">
        <f>INDEX(D_THERM_DEMANDS!AJ$3:AJ$14, MATCH($B13,D_THERM_DEMANDS!$P$3:$P$14,0), 1)</f>
        <v>0.10645161136504143</v>
      </c>
      <c r="U13" s="7">
        <f>INDEX(D_THERM_DEMANDS!AK$3:AK$14, MATCH($B13,D_THERM_DEMANDS!$P$3:$P$14,0), 1)</f>
        <v>0</v>
      </c>
      <c r="V13" s="7">
        <f>INDEX(DEMAND_C217B!$I$3:$I$14, MATCH($B13,DEMAND_C217B!$H$3:$H$14,0), 1)</f>
        <v>18.072425580178678</v>
      </c>
      <c r="W13" s="7">
        <f>INDEX(MINFLOWFEATHER!$J$3:$J$14, MATCH($B13,MINFLOWFEATHER!$I$3:$I$14,0), 1)</f>
        <v>750</v>
      </c>
      <c r="X13" s="7">
        <f>INDEX(Therm!$P$3:$P$14, MATCH($B13,Therm!$H$3:$H$14,0), 1)</f>
        <v>837.60866705541298</v>
      </c>
      <c r="Y13" s="7">
        <f>INDEX(Yubfea!$P$3:$P$14, MATCH($B13,Yubfea!$H$3:$H$14,0), 1)</f>
        <v>264.68226103747065</v>
      </c>
      <c r="Z13" s="7">
        <f>INDEX(D_YUBFEA_demand!V$3:V$14, MATCH($B13,D_YUBFEA_demand!$M$3:$M$14,0), 1)</f>
        <v>4.9677418124291203E-2</v>
      </c>
      <c r="AA13" s="7">
        <f>INDEX(D_YUBFEA_demand!W$3:W$14, MATCH($B13,D_YUBFEA_demand!$M$3:$M$14,0), 1)</f>
        <v>4.9677418124291203E-2</v>
      </c>
      <c r="AB13" s="7">
        <f>INDEX(D_YUBFEA_demand!X$3:X$14, MATCH($B13,D_YUBFEA_demand!$M$3:$M$14,0), 1)</f>
        <v>8.5806454381635117E-2</v>
      </c>
      <c r="AC13" s="7">
        <f>INDEX(D_YUBFEA_demand!Y$3:Y$14, MATCH($B13,D_YUBFEA_demand!$M$3:$M$14,0), 1)</f>
        <v>0.33193548264042022</v>
      </c>
      <c r="AD13" s="7">
        <f>INDEX(D_YUBFEA_demand!Z$3:Z$14, MATCH($B13,D_YUBFEA_demand!$M$3:$M$14,0), 1)</f>
        <v>2.5806451997449322E-2</v>
      </c>
      <c r="AE13" s="7">
        <f>INDEX(D_YUBFEA_demand!AA$3:AA$14, MATCH($B13,D_YUBFEA_demand!$M$3:$M$14,0), 1)</f>
        <v>6.6129030719880133E-2</v>
      </c>
      <c r="AF13" s="7">
        <f>INDEX(D_YUBFEA_demand!AB$3:AB$14, MATCH($B13,D_YUBFEA_demand!$M$3:$M$14,0), 1)</f>
        <v>3.1290323503555789E-2</v>
      </c>
      <c r="AG13" s="7">
        <f>INDEX(MINFLOWFEAMOUTH!$J$3:$J$14, MATCH($B13,MINFLOWFEAMOUTH!$I$3:$I$14,0), 1)</f>
        <v>750</v>
      </c>
      <c r="AI13" s="11">
        <f>SHASTAlevel5extended!$H2</f>
        <v>4552.1000000000004</v>
      </c>
      <c r="AJ13" s="11">
        <f>INDEX(CALLiTE_SHASTA_LEVEL2_4!$E$1024:$E$1035, MATCH($B13,CALLiTE_SHASTA_LEVEL2_4!$C$1024:$C$1035,0), 1)</f>
        <v>1700</v>
      </c>
      <c r="AK13" s="11">
        <f>INDEX(CALLiTE_SHASTA_LEVEL2_4!$F$1024:$F$1035, MATCH($B13,CALLiTE_SHASTA_LEVEL2_4!$C$1024:$C$1035,0), 1)</f>
        <v>3200</v>
      </c>
      <c r="AL13" s="11">
        <f>INDEX(CALLITE_EVAP_S_SHSTA!$G$2:$G$13, MATCH($B13,CALLITE_EVAP_S_SHSTA!$F$2:$F$13,0), 1)</f>
        <v>9.9469047160375688</v>
      </c>
    </row>
    <row r="14" spans="1:38">
      <c r="A14" s="1">
        <v>43679</v>
      </c>
      <c r="B14" s="6">
        <f t="shared" si="0"/>
        <v>8</v>
      </c>
      <c r="C14" s="7">
        <f>OROinflow!$F3</f>
        <v>2881</v>
      </c>
      <c r="D14" s="7">
        <f>OROLEVEL5!G3/1000</f>
        <v>3538</v>
      </c>
      <c r="E14" s="7">
        <f>INDEX(OROevaprateIN!$B$2:$B$13, MATCH($B14,OROevaprateIN!$A$2:$A$13,0), 1)</f>
        <v>8.7906383098439971</v>
      </c>
      <c r="F14" s="7">
        <f>INDEX(DEM_D6_PWR!$I$3:$I$14, MATCH($B14,DEM_D6_PWR!$H$3:$H$14,0), 1)</f>
        <v>2.7599999904632568</v>
      </c>
      <c r="G14" s="7">
        <f>INDEX('MINGW_6&amp;DR69'!$I$3:$I$14, MATCH($B14,'MINGW_6&amp;DR69'!$H$3:$H$14,0), 1)</f>
        <v>47.279998779296875</v>
      </c>
      <c r="H14" s="7">
        <f>INDEX('MINGW_6&amp;DR69'!$J$3:$J$14, MATCH($B14,'MINGW_6&amp;DR69'!$H$3:$H$14,0), 1)</f>
        <v>301.20001220703125</v>
      </c>
      <c r="I14" s="7">
        <f>inflowShasta!$I3</f>
        <v>3306</v>
      </c>
      <c r="J14" s="7">
        <f>inflowYuba!$H3</f>
        <v>2434</v>
      </c>
      <c r="K14" s="7">
        <f>INDEX(DEMAND_D_DAGUER_NP!$I$3:$I$14, MATCH($B14,DEMAND_D_DAGUER_NP!$H$3:$H$14,0), 1)</f>
        <v>776.482595171247</v>
      </c>
      <c r="L14" s="7">
        <f>INDEX(D_THERM_DEMANDS!AB$3:AB$14, MATCH($B14,D_THERM_DEMANDS!$P$3:$P$14,0), 1)</f>
        <v>0.75741934007213962</v>
      </c>
      <c r="M14" s="7">
        <f>INDEX(D_THERM_DEMANDS!AC$3:AC$14, MATCH($B14,D_THERM_DEMANDS!$P$3:$P$14,0), 1)</f>
        <v>0.73225808912707913</v>
      </c>
      <c r="N14" s="7">
        <f>INDEX(D_THERM_DEMANDS!AD$3:AD$14, MATCH($B14,D_THERM_DEMANDS!$P$3:$P$14,0), 1)</f>
        <v>2.7774193056168093</v>
      </c>
      <c r="O14" s="7">
        <f>INDEX(D_THERM_DEMANDS!AE$3:AE$14, MATCH($B14,D_THERM_DEMANDS!$P$3:$P$14,0), 1)</f>
        <v>2.5161289399670016E-2</v>
      </c>
      <c r="P14" s="7">
        <f>INDEX(D_THERM_DEMANDS!AF$3:AF$14, MATCH($B14,D_THERM_DEMANDS!$P$3:$P$14,0), 1)</f>
        <v>3.5483871736834129E-2</v>
      </c>
      <c r="Q14" s="7">
        <f>INDEX(D_THERM_DEMANDS!AG$3:AG$14, MATCH($B14,D_THERM_DEMANDS!$P$3:$P$14,0), 1)</f>
        <v>0.10645161136504143</v>
      </c>
      <c r="R14" s="7">
        <f>INDEX(D_THERM_DEMANDS!AH$3:AH$14, MATCH($B14,D_THERM_DEMANDS!$P$3:$P$14,0), 1)</f>
        <v>4.0322580645161289E-2</v>
      </c>
      <c r="S14" s="7">
        <f>INDEX(D_THERM_DEMANDS!AI$3:AI$14, MATCH($B14,D_THERM_DEMANDS!$P$3:$P$14,0), 1)</f>
        <v>3.8709678957539219E-2</v>
      </c>
      <c r="T14" s="7">
        <f>INDEX(D_THERM_DEMANDS!AJ$3:AJ$14, MATCH($B14,D_THERM_DEMANDS!$P$3:$P$14,0), 1)</f>
        <v>0.10645161136504143</v>
      </c>
      <c r="U14" s="7">
        <f>INDEX(D_THERM_DEMANDS!AK$3:AK$14, MATCH($B14,D_THERM_DEMANDS!$P$3:$P$14,0), 1)</f>
        <v>0</v>
      </c>
      <c r="V14" s="7">
        <f>INDEX(DEMAND_C217B!$I$3:$I$14, MATCH($B14,DEMAND_C217B!$H$3:$H$14,0), 1)</f>
        <v>18.072425580178678</v>
      </c>
      <c r="W14" s="7">
        <f>INDEX(MINFLOWFEATHER!$J$3:$J$14, MATCH($B14,MINFLOWFEATHER!$I$3:$I$14,0), 1)</f>
        <v>750</v>
      </c>
      <c r="X14" s="7">
        <f>INDEX(Therm!$P$3:$P$14, MATCH($B14,Therm!$H$3:$H$14,0), 1)</f>
        <v>837.60866705541298</v>
      </c>
      <c r="Y14" s="7">
        <f>INDEX(Yubfea!$P$3:$P$14, MATCH($B14,Yubfea!$H$3:$H$14,0), 1)</f>
        <v>264.68226103747065</v>
      </c>
      <c r="Z14" s="7">
        <f>INDEX(D_YUBFEA_demand!V$3:V$14, MATCH($B14,D_YUBFEA_demand!$M$3:$M$14,0), 1)</f>
        <v>4.9677418124291203E-2</v>
      </c>
      <c r="AA14" s="7">
        <f>INDEX(D_YUBFEA_demand!W$3:W$14, MATCH($B14,D_YUBFEA_demand!$M$3:$M$14,0), 1)</f>
        <v>4.9677418124291203E-2</v>
      </c>
      <c r="AB14" s="7">
        <f>INDEX(D_YUBFEA_demand!X$3:X$14, MATCH($B14,D_YUBFEA_demand!$M$3:$M$14,0), 1)</f>
        <v>8.5806454381635117E-2</v>
      </c>
      <c r="AC14" s="7">
        <f>INDEX(D_YUBFEA_demand!Y$3:Y$14, MATCH($B14,D_YUBFEA_demand!$M$3:$M$14,0), 1)</f>
        <v>0.33193548264042022</v>
      </c>
      <c r="AD14" s="7">
        <f>INDEX(D_YUBFEA_demand!Z$3:Z$14, MATCH($B14,D_YUBFEA_demand!$M$3:$M$14,0), 1)</f>
        <v>2.5806451997449322E-2</v>
      </c>
      <c r="AE14" s="7">
        <f>INDEX(D_YUBFEA_demand!AA$3:AA$14, MATCH($B14,D_YUBFEA_demand!$M$3:$M$14,0), 1)</f>
        <v>6.6129030719880133E-2</v>
      </c>
      <c r="AF14" s="7">
        <f>INDEX(D_YUBFEA_demand!AB$3:AB$14, MATCH($B14,D_YUBFEA_demand!$M$3:$M$14,0), 1)</f>
        <v>3.1290323503555789E-2</v>
      </c>
      <c r="AG14" s="7">
        <f>INDEX(MINFLOWFEAMOUTH!$J$3:$J$14, MATCH($B14,MINFLOWFEAMOUTH!$I$3:$I$14,0), 1)</f>
        <v>750</v>
      </c>
      <c r="AI14" s="11">
        <f>SHASTAlevel5extended!$H3</f>
        <v>4552.1000000000004</v>
      </c>
      <c r="AJ14" s="11">
        <f>INDEX(CALLiTE_SHASTA_LEVEL2_4!$E$1024:$E$1035, MATCH($B14,CALLiTE_SHASTA_LEVEL2_4!$C$1024:$C$1035,0), 1)</f>
        <v>1700</v>
      </c>
      <c r="AK14" s="11">
        <f>INDEX(CALLiTE_SHASTA_LEVEL2_4!$F$1024:$F$1035, MATCH($B14,CALLiTE_SHASTA_LEVEL2_4!$C$1024:$C$1035,0), 1)</f>
        <v>3200</v>
      </c>
      <c r="AL14" s="11">
        <f>INDEX(CALLITE_EVAP_S_SHSTA!$G$2:$G$13, MATCH($B14,CALLITE_EVAP_S_SHSTA!$F$2:$F$13,0), 1)</f>
        <v>9.9469047160375688</v>
      </c>
    </row>
    <row r="15" spans="1:38">
      <c r="A15" s="1">
        <v>43680</v>
      </c>
      <c r="B15" s="6">
        <f t="shared" si="0"/>
        <v>8</v>
      </c>
      <c r="C15" s="7">
        <f>OROinflow!$F4</f>
        <v>3074</v>
      </c>
      <c r="D15" s="7">
        <f>OROLEVEL5!G4/1000</f>
        <v>3538</v>
      </c>
      <c r="E15" s="7">
        <f>INDEX(OROevaprateIN!$B$2:$B$13, MATCH($B15,OROevaprateIN!$A$2:$A$13,0), 1)</f>
        <v>8.7906383098439971</v>
      </c>
      <c r="F15" s="7">
        <f>INDEX(DEM_D6_PWR!$I$3:$I$14, MATCH($B15,DEM_D6_PWR!$H$3:$H$14,0), 1)</f>
        <v>2.7599999904632568</v>
      </c>
      <c r="G15" s="7">
        <f>INDEX('MINGW_6&amp;DR69'!$I$3:$I$14, MATCH($B15,'MINGW_6&amp;DR69'!$H$3:$H$14,0), 1)</f>
        <v>47.279998779296875</v>
      </c>
      <c r="H15" s="7">
        <f>INDEX('MINGW_6&amp;DR69'!$J$3:$J$14, MATCH($B15,'MINGW_6&amp;DR69'!$H$3:$H$14,0), 1)</f>
        <v>301.20001220703125</v>
      </c>
      <c r="I15" s="7">
        <f>inflowShasta!$I4</f>
        <v>3989</v>
      </c>
      <c r="J15" s="7">
        <f>inflowYuba!$H4</f>
        <v>2435</v>
      </c>
      <c r="K15" s="7">
        <f>INDEX(DEMAND_D_DAGUER_NP!$I$3:$I$14, MATCH($B15,DEMAND_D_DAGUER_NP!$H$3:$H$14,0), 1)</f>
        <v>776.482595171247</v>
      </c>
      <c r="L15" s="7">
        <f>INDEX(D_THERM_DEMANDS!AB$3:AB$14, MATCH($B15,D_THERM_DEMANDS!$P$3:$P$14,0), 1)</f>
        <v>0.75741934007213962</v>
      </c>
      <c r="M15" s="7">
        <f>INDEX(D_THERM_DEMANDS!AC$3:AC$14, MATCH($B15,D_THERM_DEMANDS!$P$3:$P$14,0), 1)</f>
        <v>0.73225808912707913</v>
      </c>
      <c r="N15" s="7">
        <f>INDEX(D_THERM_DEMANDS!AD$3:AD$14, MATCH($B15,D_THERM_DEMANDS!$P$3:$P$14,0), 1)</f>
        <v>2.7774193056168093</v>
      </c>
      <c r="O15" s="7">
        <f>INDEX(D_THERM_DEMANDS!AE$3:AE$14, MATCH($B15,D_THERM_DEMANDS!$P$3:$P$14,0), 1)</f>
        <v>2.5161289399670016E-2</v>
      </c>
      <c r="P15" s="7">
        <f>INDEX(D_THERM_DEMANDS!AF$3:AF$14, MATCH($B15,D_THERM_DEMANDS!$P$3:$P$14,0), 1)</f>
        <v>3.5483871736834129E-2</v>
      </c>
      <c r="Q15" s="7">
        <f>INDEX(D_THERM_DEMANDS!AG$3:AG$14, MATCH($B15,D_THERM_DEMANDS!$P$3:$P$14,0), 1)</f>
        <v>0.10645161136504143</v>
      </c>
      <c r="R15" s="7">
        <f>INDEX(D_THERM_DEMANDS!AH$3:AH$14, MATCH($B15,D_THERM_DEMANDS!$P$3:$P$14,0), 1)</f>
        <v>4.0322580645161289E-2</v>
      </c>
      <c r="S15" s="7">
        <f>INDEX(D_THERM_DEMANDS!AI$3:AI$14, MATCH($B15,D_THERM_DEMANDS!$P$3:$P$14,0), 1)</f>
        <v>3.8709678957539219E-2</v>
      </c>
      <c r="T15" s="7">
        <f>INDEX(D_THERM_DEMANDS!AJ$3:AJ$14, MATCH($B15,D_THERM_DEMANDS!$P$3:$P$14,0), 1)</f>
        <v>0.10645161136504143</v>
      </c>
      <c r="U15" s="7">
        <f>INDEX(D_THERM_DEMANDS!AK$3:AK$14, MATCH($B15,D_THERM_DEMANDS!$P$3:$P$14,0), 1)</f>
        <v>0</v>
      </c>
      <c r="V15" s="7">
        <f>INDEX(DEMAND_C217B!$I$3:$I$14, MATCH($B15,DEMAND_C217B!$H$3:$H$14,0), 1)</f>
        <v>18.072425580178678</v>
      </c>
      <c r="W15" s="7">
        <f>INDEX(MINFLOWFEATHER!$J$3:$J$14, MATCH($B15,MINFLOWFEATHER!$I$3:$I$14,0), 1)</f>
        <v>750</v>
      </c>
      <c r="X15" s="7">
        <f>INDEX(Therm!$P$3:$P$14, MATCH($B15,Therm!$H$3:$H$14,0), 1)</f>
        <v>837.60866705541298</v>
      </c>
      <c r="Y15" s="7">
        <f>INDEX(Yubfea!$P$3:$P$14, MATCH($B15,Yubfea!$H$3:$H$14,0), 1)</f>
        <v>264.68226103747065</v>
      </c>
      <c r="Z15" s="7">
        <f>INDEX(D_YUBFEA_demand!V$3:V$14, MATCH($B15,D_YUBFEA_demand!$M$3:$M$14,0), 1)</f>
        <v>4.9677418124291203E-2</v>
      </c>
      <c r="AA15" s="7">
        <f>INDEX(D_YUBFEA_demand!W$3:W$14, MATCH($B15,D_YUBFEA_demand!$M$3:$M$14,0), 1)</f>
        <v>4.9677418124291203E-2</v>
      </c>
      <c r="AB15" s="7">
        <f>INDEX(D_YUBFEA_demand!X$3:X$14, MATCH($B15,D_YUBFEA_demand!$M$3:$M$14,0), 1)</f>
        <v>8.5806454381635117E-2</v>
      </c>
      <c r="AC15" s="7">
        <f>INDEX(D_YUBFEA_demand!Y$3:Y$14, MATCH($B15,D_YUBFEA_demand!$M$3:$M$14,0), 1)</f>
        <v>0.33193548264042022</v>
      </c>
      <c r="AD15" s="7">
        <f>INDEX(D_YUBFEA_demand!Z$3:Z$14, MATCH($B15,D_YUBFEA_demand!$M$3:$M$14,0), 1)</f>
        <v>2.5806451997449322E-2</v>
      </c>
      <c r="AE15" s="7">
        <f>INDEX(D_YUBFEA_demand!AA$3:AA$14, MATCH($B15,D_YUBFEA_demand!$M$3:$M$14,0), 1)</f>
        <v>6.6129030719880133E-2</v>
      </c>
      <c r="AF15" s="7">
        <f>INDEX(D_YUBFEA_demand!AB$3:AB$14, MATCH($B15,D_YUBFEA_demand!$M$3:$M$14,0), 1)</f>
        <v>3.1290323503555789E-2</v>
      </c>
      <c r="AG15" s="7">
        <f>INDEX(MINFLOWFEAMOUTH!$J$3:$J$14, MATCH($B15,MINFLOWFEAMOUTH!$I$3:$I$14,0), 1)</f>
        <v>750</v>
      </c>
      <c r="AI15" s="11">
        <f>SHASTAlevel5extended!$H4</f>
        <v>4552.1000000000004</v>
      </c>
      <c r="AJ15" s="11">
        <f>INDEX(CALLiTE_SHASTA_LEVEL2_4!$E$1024:$E$1035, MATCH($B15,CALLiTE_SHASTA_LEVEL2_4!$C$1024:$C$1035,0), 1)</f>
        <v>1700</v>
      </c>
      <c r="AK15" s="11">
        <f>INDEX(CALLiTE_SHASTA_LEVEL2_4!$F$1024:$F$1035, MATCH($B15,CALLiTE_SHASTA_LEVEL2_4!$C$1024:$C$1035,0), 1)</f>
        <v>3200</v>
      </c>
      <c r="AL15" s="11">
        <f>INDEX(CALLITE_EVAP_S_SHSTA!$G$2:$G$13, MATCH($B15,CALLITE_EVAP_S_SHSTA!$F$2:$F$13,0), 1)</f>
        <v>9.9469047160375688</v>
      </c>
    </row>
    <row r="16" spans="1:38">
      <c r="A16" s="1">
        <v>43681</v>
      </c>
      <c r="B16" s="6">
        <f t="shared" si="0"/>
        <v>8</v>
      </c>
      <c r="C16" s="7">
        <f>OROinflow!$F5</f>
        <v>2687</v>
      </c>
      <c r="D16" s="7">
        <f>OROLEVEL5!G5/1000</f>
        <v>3538</v>
      </c>
      <c r="E16" s="7">
        <f>INDEX(OROevaprateIN!$B$2:$B$13, MATCH($B16,OROevaprateIN!$A$2:$A$13,0), 1)</f>
        <v>8.7906383098439971</v>
      </c>
      <c r="F16" s="7">
        <f>INDEX(DEM_D6_PWR!$I$3:$I$14, MATCH($B16,DEM_D6_PWR!$H$3:$H$14,0), 1)</f>
        <v>2.7599999904632568</v>
      </c>
      <c r="G16" s="7">
        <f>INDEX('MINGW_6&amp;DR69'!$I$3:$I$14, MATCH($B16,'MINGW_6&amp;DR69'!$H$3:$H$14,0), 1)</f>
        <v>47.279998779296875</v>
      </c>
      <c r="H16" s="7">
        <f>INDEX('MINGW_6&amp;DR69'!$J$3:$J$14, MATCH($B16,'MINGW_6&amp;DR69'!$H$3:$H$14,0), 1)</f>
        <v>301.20001220703125</v>
      </c>
      <c r="I16" s="7">
        <f>inflowShasta!$I5</f>
        <v>3293</v>
      </c>
      <c r="J16" s="7">
        <f>inflowYuba!$H5</f>
        <v>2429</v>
      </c>
      <c r="K16" s="7">
        <f>INDEX(DEMAND_D_DAGUER_NP!$I$3:$I$14, MATCH($B16,DEMAND_D_DAGUER_NP!$H$3:$H$14,0), 1)</f>
        <v>776.482595171247</v>
      </c>
      <c r="L16" s="7">
        <f>INDEX(D_THERM_DEMANDS!AB$3:AB$14, MATCH($B16,D_THERM_DEMANDS!$P$3:$P$14,0), 1)</f>
        <v>0.75741934007213962</v>
      </c>
      <c r="M16" s="7">
        <f>INDEX(D_THERM_DEMANDS!AC$3:AC$14, MATCH($B16,D_THERM_DEMANDS!$P$3:$P$14,0), 1)</f>
        <v>0.73225808912707913</v>
      </c>
      <c r="N16" s="7">
        <f>INDEX(D_THERM_DEMANDS!AD$3:AD$14, MATCH($B16,D_THERM_DEMANDS!$P$3:$P$14,0), 1)</f>
        <v>2.7774193056168093</v>
      </c>
      <c r="O16" s="7">
        <f>INDEX(D_THERM_DEMANDS!AE$3:AE$14, MATCH($B16,D_THERM_DEMANDS!$P$3:$P$14,0), 1)</f>
        <v>2.5161289399670016E-2</v>
      </c>
      <c r="P16" s="7">
        <f>INDEX(D_THERM_DEMANDS!AF$3:AF$14, MATCH($B16,D_THERM_DEMANDS!$P$3:$P$14,0), 1)</f>
        <v>3.5483871736834129E-2</v>
      </c>
      <c r="Q16" s="7">
        <f>INDEX(D_THERM_DEMANDS!AG$3:AG$14, MATCH($B16,D_THERM_DEMANDS!$P$3:$P$14,0), 1)</f>
        <v>0.10645161136504143</v>
      </c>
      <c r="R16" s="7">
        <f>INDEX(D_THERM_DEMANDS!AH$3:AH$14, MATCH($B16,D_THERM_DEMANDS!$P$3:$P$14,0), 1)</f>
        <v>4.0322580645161289E-2</v>
      </c>
      <c r="S16" s="7">
        <f>INDEX(D_THERM_DEMANDS!AI$3:AI$14, MATCH($B16,D_THERM_DEMANDS!$P$3:$P$14,0), 1)</f>
        <v>3.8709678957539219E-2</v>
      </c>
      <c r="T16" s="7">
        <f>INDEX(D_THERM_DEMANDS!AJ$3:AJ$14, MATCH($B16,D_THERM_DEMANDS!$P$3:$P$14,0), 1)</f>
        <v>0.10645161136504143</v>
      </c>
      <c r="U16" s="7">
        <f>INDEX(D_THERM_DEMANDS!AK$3:AK$14, MATCH($B16,D_THERM_DEMANDS!$P$3:$P$14,0), 1)</f>
        <v>0</v>
      </c>
      <c r="V16" s="7">
        <f>INDEX(DEMAND_C217B!$I$3:$I$14, MATCH($B16,DEMAND_C217B!$H$3:$H$14,0), 1)</f>
        <v>18.072425580178678</v>
      </c>
      <c r="W16" s="7">
        <f>INDEX(MINFLOWFEATHER!$J$3:$J$14, MATCH($B16,MINFLOWFEATHER!$I$3:$I$14,0), 1)</f>
        <v>750</v>
      </c>
      <c r="X16" s="7">
        <f>INDEX(Therm!$P$3:$P$14, MATCH($B16,Therm!$H$3:$H$14,0), 1)</f>
        <v>837.60866705541298</v>
      </c>
      <c r="Y16" s="7">
        <f>INDEX(Yubfea!$P$3:$P$14, MATCH($B16,Yubfea!$H$3:$H$14,0), 1)</f>
        <v>264.68226103747065</v>
      </c>
      <c r="Z16" s="7">
        <f>INDEX(D_YUBFEA_demand!V$3:V$14, MATCH($B16,D_YUBFEA_demand!$M$3:$M$14,0), 1)</f>
        <v>4.9677418124291203E-2</v>
      </c>
      <c r="AA16" s="7">
        <f>INDEX(D_YUBFEA_demand!W$3:W$14, MATCH($B16,D_YUBFEA_demand!$M$3:$M$14,0), 1)</f>
        <v>4.9677418124291203E-2</v>
      </c>
      <c r="AB16" s="7">
        <f>INDEX(D_YUBFEA_demand!X$3:X$14, MATCH($B16,D_YUBFEA_demand!$M$3:$M$14,0), 1)</f>
        <v>8.5806454381635117E-2</v>
      </c>
      <c r="AC16" s="7">
        <f>INDEX(D_YUBFEA_demand!Y$3:Y$14, MATCH($B16,D_YUBFEA_demand!$M$3:$M$14,0), 1)</f>
        <v>0.33193548264042022</v>
      </c>
      <c r="AD16" s="7">
        <f>INDEX(D_YUBFEA_demand!Z$3:Z$14, MATCH($B16,D_YUBFEA_demand!$M$3:$M$14,0), 1)</f>
        <v>2.5806451997449322E-2</v>
      </c>
      <c r="AE16" s="7">
        <f>INDEX(D_YUBFEA_demand!AA$3:AA$14, MATCH($B16,D_YUBFEA_demand!$M$3:$M$14,0), 1)</f>
        <v>6.6129030719880133E-2</v>
      </c>
      <c r="AF16" s="7">
        <f>INDEX(D_YUBFEA_demand!AB$3:AB$14, MATCH($B16,D_YUBFEA_demand!$M$3:$M$14,0), 1)</f>
        <v>3.1290323503555789E-2</v>
      </c>
      <c r="AG16" s="7">
        <f>INDEX(MINFLOWFEAMOUTH!$J$3:$J$14, MATCH($B16,MINFLOWFEAMOUTH!$I$3:$I$14,0), 1)</f>
        <v>750</v>
      </c>
      <c r="AI16" s="11">
        <f>SHASTAlevel5extended!$H5</f>
        <v>4552.1000000000004</v>
      </c>
      <c r="AJ16" s="11">
        <f>INDEX(CALLiTE_SHASTA_LEVEL2_4!$E$1024:$E$1035, MATCH($B16,CALLiTE_SHASTA_LEVEL2_4!$C$1024:$C$1035,0), 1)</f>
        <v>1700</v>
      </c>
      <c r="AK16" s="11">
        <f>INDEX(CALLiTE_SHASTA_LEVEL2_4!$F$1024:$F$1035, MATCH($B16,CALLiTE_SHASTA_LEVEL2_4!$C$1024:$C$1035,0), 1)</f>
        <v>3200</v>
      </c>
      <c r="AL16" s="11">
        <f>INDEX(CALLITE_EVAP_S_SHSTA!$G$2:$G$13, MATCH($B16,CALLITE_EVAP_S_SHSTA!$F$2:$F$13,0), 1)</f>
        <v>9.9469047160375688</v>
      </c>
    </row>
    <row r="17" spans="1:38">
      <c r="A17" s="1">
        <v>43682</v>
      </c>
      <c r="B17" s="6">
        <f t="shared" si="0"/>
        <v>8</v>
      </c>
      <c r="C17" s="7">
        <f>OROinflow!$F6</f>
        <v>3844</v>
      </c>
      <c r="D17" s="7">
        <f>OROLEVEL5!G6/1000</f>
        <v>3538</v>
      </c>
      <c r="E17" s="7">
        <f>INDEX(OROevaprateIN!$B$2:$B$13, MATCH($B17,OROevaprateIN!$A$2:$A$13,0), 1)</f>
        <v>8.7906383098439971</v>
      </c>
      <c r="F17" s="7">
        <f>INDEX(DEM_D6_PWR!$I$3:$I$14, MATCH($B17,DEM_D6_PWR!$H$3:$H$14,0), 1)</f>
        <v>2.7599999904632568</v>
      </c>
      <c r="G17" s="7">
        <f>INDEX('MINGW_6&amp;DR69'!$I$3:$I$14, MATCH($B17,'MINGW_6&amp;DR69'!$H$3:$H$14,0), 1)</f>
        <v>47.279998779296875</v>
      </c>
      <c r="H17" s="7">
        <f>INDEX('MINGW_6&amp;DR69'!$J$3:$J$14, MATCH($B17,'MINGW_6&amp;DR69'!$H$3:$H$14,0), 1)</f>
        <v>301.20001220703125</v>
      </c>
      <c r="I17" s="7">
        <f>inflowShasta!$I6</f>
        <v>5071</v>
      </c>
      <c r="J17" s="7">
        <f>inflowYuba!$H6</f>
        <v>2441</v>
      </c>
      <c r="K17" s="7">
        <f>INDEX(DEMAND_D_DAGUER_NP!$I$3:$I$14, MATCH($B17,DEMAND_D_DAGUER_NP!$H$3:$H$14,0), 1)</f>
        <v>776.482595171247</v>
      </c>
      <c r="L17" s="7">
        <f>INDEX(D_THERM_DEMANDS!AB$3:AB$14, MATCH($B17,D_THERM_DEMANDS!$P$3:$P$14,0), 1)</f>
        <v>0.75741934007213962</v>
      </c>
      <c r="M17" s="7">
        <f>INDEX(D_THERM_DEMANDS!AC$3:AC$14, MATCH($B17,D_THERM_DEMANDS!$P$3:$P$14,0), 1)</f>
        <v>0.73225808912707913</v>
      </c>
      <c r="N17" s="7">
        <f>INDEX(D_THERM_DEMANDS!AD$3:AD$14, MATCH($B17,D_THERM_DEMANDS!$P$3:$P$14,0), 1)</f>
        <v>2.7774193056168093</v>
      </c>
      <c r="O17" s="7">
        <f>INDEX(D_THERM_DEMANDS!AE$3:AE$14, MATCH($B17,D_THERM_DEMANDS!$P$3:$P$14,0), 1)</f>
        <v>2.5161289399670016E-2</v>
      </c>
      <c r="P17" s="7">
        <f>INDEX(D_THERM_DEMANDS!AF$3:AF$14, MATCH($B17,D_THERM_DEMANDS!$P$3:$P$14,0), 1)</f>
        <v>3.5483871736834129E-2</v>
      </c>
      <c r="Q17" s="7">
        <f>INDEX(D_THERM_DEMANDS!AG$3:AG$14, MATCH($B17,D_THERM_DEMANDS!$P$3:$P$14,0), 1)</f>
        <v>0.10645161136504143</v>
      </c>
      <c r="R17" s="7">
        <f>INDEX(D_THERM_DEMANDS!AH$3:AH$14, MATCH($B17,D_THERM_DEMANDS!$P$3:$P$14,0), 1)</f>
        <v>4.0322580645161289E-2</v>
      </c>
      <c r="S17" s="7">
        <f>INDEX(D_THERM_DEMANDS!AI$3:AI$14, MATCH($B17,D_THERM_DEMANDS!$P$3:$P$14,0), 1)</f>
        <v>3.8709678957539219E-2</v>
      </c>
      <c r="T17" s="7">
        <f>INDEX(D_THERM_DEMANDS!AJ$3:AJ$14, MATCH($B17,D_THERM_DEMANDS!$P$3:$P$14,0), 1)</f>
        <v>0.10645161136504143</v>
      </c>
      <c r="U17" s="7">
        <f>INDEX(D_THERM_DEMANDS!AK$3:AK$14, MATCH($B17,D_THERM_DEMANDS!$P$3:$P$14,0), 1)</f>
        <v>0</v>
      </c>
      <c r="V17" s="7">
        <f>INDEX(DEMAND_C217B!$I$3:$I$14, MATCH($B17,DEMAND_C217B!$H$3:$H$14,0), 1)</f>
        <v>18.072425580178678</v>
      </c>
      <c r="W17" s="7">
        <f>INDEX(MINFLOWFEATHER!$J$3:$J$14, MATCH($B17,MINFLOWFEATHER!$I$3:$I$14,0), 1)</f>
        <v>750</v>
      </c>
      <c r="X17" s="7">
        <f>INDEX(Therm!$P$3:$P$14, MATCH($B17,Therm!$H$3:$H$14,0), 1)</f>
        <v>837.60866705541298</v>
      </c>
      <c r="Y17" s="7">
        <f>INDEX(Yubfea!$P$3:$P$14, MATCH($B17,Yubfea!$H$3:$H$14,0), 1)</f>
        <v>264.68226103747065</v>
      </c>
      <c r="Z17" s="7">
        <f>INDEX(D_YUBFEA_demand!V$3:V$14, MATCH($B17,D_YUBFEA_demand!$M$3:$M$14,0), 1)</f>
        <v>4.9677418124291203E-2</v>
      </c>
      <c r="AA17" s="7">
        <f>INDEX(D_YUBFEA_demand!W$3:W$14, MATCH($B17,D_YUBFEA_demand!$M$3:$M$14,0), 1)</f>
        <v>4.9677418124291203E-2</v>
      </c>
      <c r="AB17" s="7">
        <f>INDEX(D_YUBFEA_demand!X$3:X$14, MATCH($B17,D_YUBFEA_demand!$M$3:$M$14,0), 1)</f>
        <v>8.5806454381635117E-2</v>
      </c>
      <c r="AC17" s="7">
        <f>INDEX(D_YUBFEA_demand!Y$3:Y$14, MATCH($B17,D_YUBFEA_demand!$M$3:$M$14,0), 1)</f>
        <v>0.33193548264042022</v>
      </c>
      <c r="AD17" s="7">
        <f>INDEX(D_YUBFEA_demand!Z$3:Z$14, MATCH($B17,D_YUBFEA_demand!$M$3:$M$14,0), 1)</f>
        <v>2.5806451997449322E-2</v>
      </c>
      <c r="AE17" s="7">
        <f>INDEX(D_YUBFEA_demand!AA$3:AA$14, MATCH($B17,D_YUBFEA_demand!$M$3:$M$14,0), 1)</f>
        <v>6.6129030719880133E-2</v>
      </c>
      <c r="AF17" s="7">
        <f>INDEX(D_YUBFEA_demand!AB$3:AB$14, MATCH($B17,D_YUBFEA_demand!$M$3:$M$14,0), 1)</f>
        <v>3.1290323503555789E-2</v>
      </c>
      <c r="AG17" s="7">
        <f>INDEX(MINFLOWFEAMOUTH!$J$3:$J$14, MATCH($B17,MINFLOWFEAMOUTH!$I$3:$I$14,0), 1)</f>
        <v>750</v>
      </c>
      <c r="AI17" s="11">
        <f>SHASTAlevel5extended!$H6</f>
        <v>4552.1000000000004</v>
      </c>
      <c r="AJ17" s="11">
        <f>INDEX(CALLiTE_SHASTA_LEVEL2_4!$E$1024:$E$1035, MATCH($B17,CALLiTE_SHASTA_LEVEL2_4!$C$1024:$C$1035,0), 1)</f>
        <v>1700</v>
      </c>
      <c r="AK17" s="11">
        <f>INDEX(CALLiTE_SHASTA_LEVEL2_4!$F$1024:$F$1035, MATCH($B17,CALLiTE_SHASTA_LEVEL2_4!$C$1024:$C$1035,0), 1)</f>
        <v>3200</v>
      </c>
      <c r="AL17" s="11">
        <f>INDEX(CALLITE_EVAP_S_SHSTA!$G$2:$G$13, MATCH($B17,CALLITE_EVAP_S_SHSTA!$F$2:$F$13,0), 1)</f>
        <v>9.9469047160375688</v>
      </c>
    </row>
    <row r="18" spans="1:38">
      <c r="A18" s="1">
        <v>43683</v>
      </c>
      <c r="B18" s="6">
        <f t="shared" si="0"/>
        <v>8</v>
      </c>
      <c r="C18" s="7">
        <f>OROinflow!$F7</f>
        <v>3944</v>
      </c>
      <c r="D18" s="7">
        <f>OROLEVEL5!G7/1000</f>
        <v>3538</v>
      </c>
      <c r="E18" s="7">
        <f>INDEX(OROevaprateIN!$B$2:$B$13, MATCH($B18,OROevaprateIN!$A$2:$A$13,0), 1)</f>
        <v>8.7906383098439971</v>
      </c>
      <c r="F18" s="7">
        <f>INDEX(DEM_D6_PWR!$I$3:$I$14, MATCH($B18,DEM_D6_PWR!$H$3:$H$14,0), 1)</f>
        <v>2.7599999904632568</v>
      </c>
      <c r="G18" s="7">
        <f>INDEX('MINGW_6&amp;DR69'!$I$3:$I$14, MATCH($B18,'MINGW_6&amp;DR69'!$H$3:$H$14,0), 1)</f>
        <v>47.279998779296875</v>
      </c>
      <c r="H18" s="7">
        <f>INDEX('MINGW_6&amp;DR69'!$J$3:$J$14, MATCH($B18,'MINGW_6&amp;DR69'!$H$3:$H$14,0), 1)</f>
        <v>301.20001220703125</v>
      </c>
      <c r="I18" s="7">
        <f>inflowShasta!$I7</f>
        <v>4260</v>
      </c>
      <c r="J18" s="7">
        <f>inflowYuba!$H7</f>
        <v>2442</v>
      </c>
      <c r="K18" s="7">
        <f>INDEX(DEMAND_D_DAGUER_NP!$I$3:$I$14, MATCH($B18,DEMAND_D_DAGUER_NP!$H$3:$H$14,0), 1)</f>
        <v>776.482595171247</v>
      </c>
      <c r="L18" s="7">
        <f>INDEX(D_THERM_DEMANDS!AB$3:AB$14, MATCH($B18,D_THERM_DEMANDS!$P$3:$P$14,0), 1)</f>
        <v>0.75741934007213962</v>
      </c>
      <c r="M18" s="7">
        <f>INDEX(D_THERM_DEMANDS!AC$3:AC$14, MATCH($B18,D_THERM_DEMANDS!$P$3:$P$14,0), 1)</f>
        <v>0.73225808912707913</v>
      </c>
      <c r="N18" s="7">
        <f>INDEX(D_THERM_DEMANDS!AD$3:AD$14, MATCH($B18,D_THERM_DEMANDS!$P$3:$P$14,0), 1)</f>
        <v>2.7774193056168093</v>
      </c>
      <c r="O18" s="7">
        <f>INDEX(D_THERM_DEMANDS!AE$3:AE$14, MATCH($B18,D_THERM_DEMANDS!$P$3:$P$14,0), 1)</f>
        <v>2.5161289399670016E-2</v>
      </c>
      <c r="P18" s="7">
        <f>INDEX(D_THERM_DEMANDS!AF$3:AF$14, MATCH($B18,D_THERM_DEMANDS!$P$3:$P$14,0), 1)</f>
        <v>3.5483871736834129E-2</v>
      </c>
      <c r="Q18" s="7">
        <f>INDEX(D_THERM_DEMANDS!AG$3:AG$14, MATCH($B18,D_THERM_DEMANDS!$P$3:$P$14,0), 1)</f>
        <v>0.10645161136504143</v>
      </c>
      <c r="R18" s="7">
        <f>INDEX(D_THERM_DEMANDS!AH$3:AH$14, MATCH($B18,D_THERM_DEMANDS!$P$3:$P$14,0), 1)</f>
        <v>4.0322580645161289E-2</v>
      </c>
      <c r="S18" s="7">
        <f>INDEX(D_THERM_DEMANDS!AI$3:AI$14, MATCH($B18,D_THERM_DEMANDS!$P$3:$P$14,0), 1)</f>
        <v>3.8709678957539219E-2</v>
      </c>
      <c r="T18" s="7">
        <f>INDEX(D_THERM_DEMANDS!AJ$3:AJ$14, MATCH($B18,D_THERM_DEMANDS!$P$3:$P$14,0), 1)</f>
        <v>0.10645161136504143</v>
      </c>
      <c r="U18" s="7">
        <f>INDEX(D_THERM_DEMANDS!AK$3:AK$14, MATCH($B18,D_THERM_DEMANDS!$P$3:$P$14,0), 1)</f>
        <v>0</v>
      </c>
      <c r="V18" s="7">
        <f>INDEX(DEMAND_C217B!$I$3:$I$14, MATCH($B18,DEMAND_C217B!$H$3:$H$14,0), 1)</f>
        <v>18.072425580178678</v>
      </c>
      <c r="W18" s="7">
        <f>INDEX(MINFLOWFEATHER!$J$3:$J$14, MATCH($B18,MINFLOWFEATHER!$I$3:$I$14,0), 1)</f>
        <v>750</v>
      </c>
      <c r="X18" s="7">
        <f>INDEX(Therm!$P$3:$P$14, MATCH($B18,Therm!$H$3:$H$14,0), 1)</f>
        <v>837.60866705541298</v>
      </c>
      <c r="Y18" s="7">
        <f>INDEX(Yubfea!$P$3:$P$14, MATCH($B18,Yubfea!$H$3:$H$14,0), 1)</f>
        <v>264.68226103747065</v>
      </c>
      <c r="Z18" s="7">
        <f>INDEX(D_YUBFEA_demand!V$3:V$14, MATCH($B18,D_YUBFEA_demand!$M$3:$M$14,0), 1)</f>
        <v>4.9677418124291203E-2</v>
      </c>
      <c r="AA18" s="7">
        <f>INDEX(D_YUBFEA_demand!W$3:W$14, MATCH($B18,D_YUBFEA_demand!$M$3:$M$14,0), 1)</f>
        <v>4.9677418124291203E-2</v>
      </c>
      <c r="AB18" s="7">
        <f>INDEX(D_YUBFEA_demand!X$3:X$14, MATCH($B18,D_YUBFEA_demand!$M$3:$M$14,0), 1)</f>
        <v>8.5806454381635117E-2</v>
      </c>
      <c r="AC18" s="7">
        <f>INDEX(D_YUBFEA_demand!Y$3:Y$14, MATCH($B18,D_YUBFEA_demand!$M$3:$M$14,0), 1)</f>
        <v>0.33193548264042022</v>
      </c>
      <c r="AD18" s="7">
        <f>INDEX(D_YUBFEA_demand!Z$3:Z$14, MATCH($B18,D_YUBFEA_demand!$M$3:$M$14,0), 1)</f>
        <v>2.5806451997449322E-2</v>
      </c>
      <c r="AE18" s="7">
        <f>INDEX(D_YUBFEA_demand!AA$3:AA$14, MATCH($B18,D_YUBFEA_demand!$M$3:$M$14,0), 1)</f>
        <v>6.6129030719880133E-2</v>
      </c>
      <c r="AF18" s="7">
        <f>INDEX(D_YUBFEA_demand!AB$3:AB$14, MATCH($B18,D_YUBFEA_demand!$M$3:$M$14,0), 1)</f>
        <v>3.1290323503555789E-2</v>
      </c>
      <c r="AG18" s="7">
        <f>INDEX(MINFLOWFEAMOUTH!$J$3:$J$14, MATCH($B18,MINFLOWFEAMOUTH!$I$3:$I$14,0), 1)</f>
        <v>750</v>
      </c>
      <c r="AI18" s="11">
        <f>SHASTAlevel5extended!$H7</f>
        <v>4552.1000000000004</v>
      </c>
      <c r="AJ18" s="11">
        <f>INDEX(CALLiTE_SHASTA_LEVEL2_4!$E$1024:$E$1035, MATCH($B18,CALLiTE_SHASTA_LEVEL2_4!$C$1024:$C$1035,0), 1)</f>
        <v>1700</v>
      </c>
      <c r="AK18" s="11">
        <f>INDEX(CALLiTE_SHASTA_LEVEL2_4!$F$1024:$F$1035, MATCH($B18,CALLiTE_SHASTA_LEVEL2_4!$C$1024:$C$1035,0), 1)</f>
        <v>3200</v>
      </c>
      <c r="AL18" s="11">
        <f>INDEX(CALLITE_EVAP_S_SHSTA!$G$2:$G$13, MATCH($B18,CALLITE_EVAP_S_SHSTA!$F$2:$F$13,0), 1)</f>
        <v>9.9469047160375688</v>
      </c>
    </row>
    <row r="19" spans="1:38">
      <c r="A19" s="1">
        <v>43684</v>
      </c>
      <c r="B19" s="6">
        <f t="shared" si="0"/>
        <v>8</v>
      </c>
      <c r="C19" s="7">
        <f>OROinflow!$F8</f>
        <v>3811</v>
      </c>
      <c r="D19" s="7">
        <f>OROLEVEL5!G8/1000</f>
        <v>3538</v>
      </c>
      <c r="E19" s="7">
        <f>INDEX(OROevaprateIN!$B$2:$B$13, MATCH($B19,OROevaprateIN!$A$2:$A$13,0), 1)</f>
        <v>8.7906383098439971</v>
      </c>
      <c r="F19" s="7">
        <f>INDEX(DEM_D6_PWR!$I$3:$I$14, MATCH($B19,DEM_D6_PWR!$H$3:$H$14,0), 1)</f>
        <v>2.7599999904632568</v>
      </c>
      <c r="G19" s="7">
        <f>INDEX('MINGW_6&amp;DR69'!$I$3:$I$14, MATCH($B19,'MINGW_6&amp;DR69'!$H$3:$H$14,0), 1)</f>
        <v>47.279998779296875</v>
      </c>
      <c r="H19" s="7">
        <f>INDEX('MINGW_6&amp;DR69'!$J$3:$J$14, MATCH($B19,'MINGW_6&amp;DR69'!$H$3:$H$14,0), 1)</f>
        <v>301.20001220703125</v>
      </c>
      <c r="I19" s="7">
        <f>inflowShasta!$I8</f>
        <v>4185</v>
      </c>
      <c r="J19" s="7">
        <f>inflowYuba!$H8</f>
        <v>2610</v>
      </c>
      <c r="K19" s="7">
        <f>INDEX(DEMAND_D_DAGUER_NP!$I$3:$I$14, MATCH($B19,DEMAND_D_DAGUER_NP!$H$3:$H$14,0), 1)</f>
        <v>776.482595171247</v>
      </c>
      <c r="L19" s="7">
        <f>INDEX(D_THERM_DEMANDS!AB$3:AB$14, MATCH($B19,D_THERM_DEMANDS!$P$3:$P$14,0), 1)</f>
        <v>0.75741934007213962</v>
      </c>
      <c r="M19" s="7">
        <f>INDEX(D_THERM_DEMANDS!AC$3:AC$14, MATCH($B19,D_THERM_DEMANDS!$P$3:$P$14,0), 1)</f>
        <v>0.73225808912707913</v>
      </c>
      <c r="N19" s="7">
        <f>INDEX(D_THERM_DEMANDS!AD$3:AD$14, MATCH($B19,D_THERM_DEMANDS!$P$3:$P$14,0), 1)</f>
        <v>2.7774193056168093</v>
      </c>
      <c r="O19" s="7">
        <f>INDEX(D_THERM_DEMANDS!AE$3:AE$14, MATCH($B19,D_THERM_DEMANDS!$P$3:$P$14,0), 1)</f>
        <v>2.5161289399670016E-2</v>
      </c>
      <c r="P19" s="7">
        <f>INDEX(D_THERM_DEMANDS!AF$3:AF$14, MATCH($B19,D_THERM_DEMANDS!$P$3:$P$14,0), 1)</f>
        <v>3.5483871736834129E-2</v>
      </c>
      <c r="Q19" s="7">
        <f>INDEX(D_THERM_DEMANDS!AG$3:AG$14, MATCH($B19,D_THERM_DEMANDS!$P$3:$P$14,0), 1)</f>
        <v>0.10645161136504143</v>
      </c>
      <c r="R19" s="7">
        <f>INDEX(D_THERM_DEMANDS!AH$3:AH$14, MATCH($B19,D_THERM_DEMANDS!$P$3:$P$14,0), 1)</f>
        <v>4.0322580645161289E-2</v>
      </c>
      <c r="S19" s="7">
        <f>INDEX(D_THERM_DEMANDS!AI$3:AI$14, MATCH($B19,D_THERM_DEMANDS!$P$3:$P$14,0), 1)</f>
        <v>3.8709678957539219E-2</v>
      </c>
      <c r="T19" s="7">
        <f>INDEX(D_THERM_DEMANDS!AJ$3:AJ$14, MATCH($B19,D_THERM_DEMANDS!$P$3:$P$14,0), 1)</f>
        <v>0.10645161136504143</v>
      </c>
      <c r="U19" s="7">
        <f>INDEX(D_THERM_DEMANDS!AK$3:AK$14, MATCH($B19,D_THERM_DEMANDS!$P$3:$P$14,0), 1)</f>
        <v>0</v>
      </c>
      <c r="V19" s="7">
        <f>INDEX(DEMAND_C217B!$I$3:$I$14, MATCH($B19,DEMAND_C217B!$H$3:$H$14,0), 1)</f>
        <v>18.072425580178678</v>
      </c>
      <c r="W19" s="7">
        <f>INDEX(MINFLOWFEATHER!$J$3:$J$14, MATCH($B19,MINFLOWFEATHER!$I$3:$I$14,0), 1)</f>
        <v>750</v>
      </c>
      <c r="X19" s="7">
        <f>INDEX(Therm!$P$3:$P$14, MATCH($B19,Therm!$H$3:$H$14,0), 1)</f>
        <v>837.60866705541298</v>
      </c>
      <c r="Y19" s="7">
        <f>INDEX(Yubfea!$P$3:$P$14, MATCH($B19,Yubfea!$H$3:$H$14,0), 1)</f>
        <v>264.68226103747065</v>
      </c>
      <c r="Z19" s="7">
        <f>INDEX(D_YUBFEA_demand!V$3:V$14, MATCH($B19,D_YUBFEA_demand!$M$3:$M$14,0), 1)</f>
        <v>4.9677418124291203E-2</v>
      </c>
      <c r="AA19" s="7">
        <f>INDEX(D_YUBFEA_demand!W$3:W$14, MATCH($B19,D_YUBFEA_demand!$M$3:$M$14,0), 1)</f>
        <v>4.9677418124291203E-2</v>
      </c>
      <c r="AB19" s="7">
        <f>INDEX(D_YUBFEA_demand!X$3:X$14, MATCH($B19,D_YUBFEA_demand!$M$3:$M$14,0), 1)</f>
        <v>8.5806454381635117E-2</v>
      </c>
      <c r="AC19" s="7">
        <f>INDEX(D_YUBFEA_demand!Y$3:Y$14, MATCH($B19,D_YUBFEA_demand!$M$3:$M$14,0), 1)</f>
        <v>0.33193548264042022</v>
      </c>
      <c r="AD19" s="7">
        <f>INDEX(D_YUBFEA_demand!Z$3:Z$14, MATCH($B19,D_YUBFEA_demand!$M$3:$M$14,0), 1)</f>
        <v>2.5806451997449322E-2</v>
      </c>
      <c r="AE19" s="7">
        <f>INDEX(D_YUBFEA_demand!AA$3:AA$14, MATCH($B19,D_YUBFEA_demand!$M$3:$M$14,0), 1)</f>
        <v>6.6129030719880133E-2</v>
      </c>
      <c r="AF19" s="7">
        <f>INDEX(D_YUBFEA_demand!AB$3:AB$14, MATCH($B19,D_YUBFEA_demand!$M$3:$M$14,0), 1)</f>
        <v>3.1290323503555789E-2</v>
      </c>
      <c r="AG19" s="7">
        <f>INDEX(MINFLOWFEAMOUTH!$J$3:$J$14, MATCH($B19,MINFLOWFEAMOUTH!$I$3:$I$14,0), 1)</f>
        <v>750</v>
      </c>
      <c r="AI19" s="11">
        <f>SHASTAlevel5extended!$H8</f>
        <v>4552.1000000000004</v>
      </c>
      <c r="AJ19" s="11">
        <f>INDEX(CALLiTE_SHASTA_LEVEL2_4!$E$1024:$E$1035, MATCH($B19,CALLiTE_SHASTA_LEVEL2_4!$C$1024:$C$1035,0), 1)</f>
        <v>1700</v>
      </c>
      <c r="AK19" s="11">
        <f>INDEX(CALLiTE_SHASTA_LEVEL2_4!$F$1024:$F$1035, MATCH($B19,CALLiTE_SHASTA_LEVEL2_4!$C$1024:$C$1035,0), 1)</f>
        <v>3200</v>
      </c>
      <c r="AL19" s="11">
        <f>INDEX(CALLITE_EVAP_S_SHSTA!$G$2:$G$13, MATCH($B19,CALLITE_EVAP_S_SHSTA!$F$2:$F$13,0), 1)</f>
        <v>9.9469047160375688</v>
      </c>
    </row>
    <row r="20" spans="1:38">
      <c r="A20" s="1">
        <v>43685</v>
      </c>
      <c r="B20" s="6">
        <f t="shared" si="0"/>
        <v>8</v>
      </c>
      <c r="C20" s="7">
        <f>OROinflow!$F9</f>
        <v>3109</v>
      </c>
      <c r="D20" s="7">
        <f>OROLEVEL5!G9/1000</f>
        <v>3538</v>
      </c>
      <c r="E20" s="7">
        <f>INDEX(OROevaprateIN!$B$2:$B$13, MATCH($B20,OROevaprateIN!$A$2:$A$13,0), 1)</f>
        <v>8.7906383098439971</v>
      </c>
      <c r="F20" s="7">
        <f>INDEX(DEM_D6_PWR!$I$3:$I$14, MATCH($B20,DEM_D6_PWR!$H$3:$H$14,0), 1)</f>
        <v>2.7599999904632568</v>
      </c>
      <c r="G20" s="7">
        <f>INDEX('MINGW_6&amp;DR69'!$I$3:$I$14, MATCH($B20,'MINGW_6&amp;DR69'!$H$3:$H$14,0), 1)</f>
        <v>47.279998779296875</v>
      </c>
      <c r="H20" s="7">
        <f>INDEX('MINGW_6&amp;DR69'!$J$3:$J$14, MATCH($B20,'MINGW_6&amp;DR69'!$H$3:$H$14,0), 1)</f>
        <v>301.20001220703125</v>
      </c>
      <c r="I20" s="7">
        <f>inflowShasta!$I9</f>
        <v>3548</v>
      </c>
      <c r="J20" s="7">
        <f>inflowYuba!$H9</f>
        <v>2586</v>
      </c>
      <c r="K20" s="7">
        <f>INDEX(DEMAND_D_DAGUER_NP!$I$3:$I$14, MATCH($B20,DEMAND_D_DAGUER_NP!$H$3:$H$14,0), 1)</f>
        <v>776.482595171247</v>
      </c>
      <c r="L20" s="7">
        <f>INDEX(D_THERM_DEMANDS!AB$3:AB$14, MATCH($B20,D_THERM_DEMANDS!$P$3:$P$14,0), 1)</f>
        <v>0.75741934007213962</v>
      </c>
      <c r="M20" s="7">
        <f>INDEX(D_THERM_DEMANDS!AC$3:AC$14, MATCH($B20,D_THERM_DEMANDS!$P$3:$P$14,0), 1)</f>
        <v>0.73225808912707913</v>
      </c>
      <c r="N20" s="7">
        <f>INDEX(D_THERM_DEMANDS!AD$3:AD$14, MATCH($B20,D_THERM_DEMANDS!$P$3:$P$14,0), 1)</f>
        <v>2.7774193056168093</v>
      </c>
      <c r="O20" s="7">
        <f>INDEX(D_THERM_DEMANDS!AE$3:AE$14, MATCH($B20,D_THERM_DEMANDS!$P$3:$P$14,0), 1)</f>
        <v>2.5161289399670016E-2</v>
      </c>
      <c r="P20" s="7">
        <f>INDEX(D_THERM_DEMANDS!AF$3:AF$14, MATCH($B20,D_THERM_DEMANDS!$P$3:$P$14,0), 1)</f>
        <v>3.5483871736834129E-2</v>
      </c>
      <c r="Q20" s="7">
        <f>INDEX(D_THERM_DEMANDS!AG$3:AG$14, MATCH($B20,D_THERM_DEMANDS!$P$3:$P$14,0), 1)</f>
        <v>0.10645161136504143</v>
      </c>
      <c r="R20" s="7">
        <f>INDEX(D_THERM_DEMANDS!AH$3:AH$14, MATCH($B20,D_THERM_DEMANDS!$P$3:$P$14,0), 1)</f>
        <v>4.0322580645161289E-2</v>
      </c>
      <c r="S20" s="7">
        <f>INDEX(D_THERM_DEMANDS!AI$3:AI$14, MATCH($B20,D_THERM_DEMANDS!$P$3:$P$14,0), 1)</f>
        <v>3.8709678957539219E-2</v>
      </c>
      <c r="T20" s="7">
        <f>INDEX(D_THERM_DEMANDS!AJ$3:AJ$14, MATCH($B20,D_THERM_DEMANDS!$P$3:$P$14,0), 1)</f>
        <v>0.10645161136504143</v>
      </c>
      <c r="U20" s="7">
        <f>INDEX(D_THERM_DEMANDS!AK$3:AK$14, MATCH($B20,D_THERM_DEMANDS!$P$3:$P$14,0), 1)</f>
        <v>0</v>
      </c>
      <c r="V20" s="7">
        <f>INDEX(DEMAND_C217B!$I$3:$I$14, MATCH($B20,DEMAND_C217B!$H$3:$H$14,0), 1)</f>
        <v>18.072425580178678</v>
      </c>
      <c r="W20" s="7">
        <f>INDEX(MINFLOWFEATHER!$J$3:$J$14, MATCH($B20,MINFLOWFEATHER!$I$3:$I$14,0), 1)</f>
        <v>750</v>
      </c>
      <c r="X20" s="7">
        <f>INDEX(Therm!$P$3:$P$14, MATCH($B20,Therm!$H$3:$H$14,0), 1)</f>
        <v>837.60866705541298</v>
      </c>
      <c r="Y20" s="7">
        <f>INDEX(Yubfea!$P$3:$P$14, MATCH($B20,Yubfea!$H$3:$H$14,0), 1)</f>
        <v>264.68226103747065</v>
      </c>
      <c r="Z20" s="7">
        <f>INDEX(D_YUBFEA_demand!V$3:V$14, MATCH($B20,D_YUBFEA_demand!$M$3:$M$14,0), 1)</f>
        <v>4.9677418124291203E-2</v>
      </c>
      <c r="AA20" s="7">
        <f>INDEX(D_YUBFEA_demand!W$3:W$14, MATCH($B20,D_YUBFEA_demand!$M$3:$M$14,0), 1)</f>
        <v>4.9677418124291203E-2</v>
      </c>
      <c r="AB20" s="7">
        <f>INDEX(D_YUBFEA_demand!X$3:X$14, MATCH($B20,D_YUBFEA_demand!$M$3:$M$14,0), 1)</f>
        <v>8.5806454381635117E-2</v>
      </c>
      <c r="AC20" s="7">
        <f>INDEX(D_YUBFEA_demand!Y$3:Y$14, MATCH($B20,D_YUBFEA_demand!$M$3:$M$14,0), 1)</f>
        <v>0.33193548264042022</v>
      </c>
      <c r="AD20" s="7">
        <f>INDEX(D_YUBFEA_demand!Z$3:Z$14, MATCH($B20,D_YUBFEA_demand!$M$3:$M$14,0), 1)</f>
        <v>2.5806451997449322E-2</v>
      </c>
      <c r="AE20" s="7">
        <f>INDEX(D_YUBFEA_demand!AA$3:AA$14, MATCH($B20,D_YUBFEA_demand!$M$3:$M$14,0), 1)</f>
        <v>6.6129030719880133E-2</v>
      </c>
      <c r="AF20" s="7">
        <f>INDEX(D_YUBFEA_demand!AB$3:AB$14, MATCH($B20,D_YUBFEA_demand!$M$3:$M$14,0), 1)</f>
        <v>3.1290323503555789E-2</v>
      </c>
      <c r="AG20" s="7">
        <f>INDEX(MINFLOWFEAMOUTH!$J$3:$J$14, MATCH($B20,MINFLOWFEAMOUTH!$I$3:$I$14,0), 1)</f>
        <v>750</v>
      </c>
      <c r="AI20" s="11">
        <f>SHASTAlevel5extended!$H9</f>
        <v>4552.1000000000004</v>
      </c>
      <c r="AJ20" s="11">
        <f>INDEX(CALLiTE_SHASTA_LEVEL2_4!$E$1024:$E$1035, MATCH($B20,CALLiTE_SHASTA_LEVEL2_4!$C$1024:$C$1035,0), 1)</f>
        <v>1700</v>
      </c>
      <c r="AK20" s="11">
        <f>INDEX(CALLiTE_SHASTA_LEVEL2_4!$F$1024:$F$1035, MATCH($B20,CALLiTE_SHASTA_LEVEL2_4!$C$1024:$C$1035,0), 1)</f>
        <v>3200</v>
      </c>
      <c r="AL20" s="11">
        <f>INDEX(CALLITE_EVAP_S_SHSTA!$G$2:$G$13, MATCH($B20,CALLITE_EVAP_S_SHSTA!$F$2:$F$13,0), 1)</f>
        <v>9.9469047160375688</v>
      </c>
    </row>
    <row r="21" spans="1:38">
      <c r="A21" s="1">
        <v>43686</v>
      </c>
      <c r="B21" s="6">
        <f t="shared" si="0"/>
        <v>8</v>
      </c>
      <c r="C21" s="7">
        <f>OROinflow!$F10</f>
        <v>3192</v>
      </c>
      <c r="D21" s="7">
        <f>OROLEVEL5!G10/1000</f>
        <v>3538</v>
      </c>
      <c r="E21" s="7">
        <f>INDEX(OROevaprateIN!$B$2:$B$13, MATCH($B21,OROevaprateIN!$A$2:$A$13,0), 1)</f>
        <v>8.7906383098439971</v>
      </c>
      <c r="F21" s="7">
        <f>INDEX(DEM_D6_PWR!$I$3:$I$14, MATCH($B21,DEM_D6_PWR!$H$3:$H$14,0), 1)</f>
        <v>2.7599999904632568</v>
      </c>
      <c r="G21" s="7">
        <f>INDEX('MINGW_6&amp;DR69'!$I$3:$I$14, MATCH($B21,'MINGW_6&amp;DR69'!$H$3:$H$14,0), 1)</f>
        <v>47.279998779296875</v>
      </c>
      <c r="H21" s="7">
        <f>INDEX('MINGW_6&amp;DR69'!$J$3:$J$14, MATCH($B21,'MINGW_6&amp;DR69'!$H$3:$H$14,0), 1)</f>
        <v>301.20001220703125</v>
      </c>
      <c r="I21" s="7">
        <f>inflowShasta!$I10</f>
        <v>2829</v>
      </c>
      <c r="J21" s="7">
        <f>inflowYuba!$H10</f>
        <v>2587</v>
      </c>
      <c r="K21" s="7">
        <f>INDEX(DEMAND_D_DAGUER_NP!$I$3:$I$14, MATCH($B21,DEMAND_D_DAGUER_NP!$H$3:$H$14,0), 1)</f>
        <v>776.482595171247</v>
      </c>
      <c r="L21" s="7">
        <f>INDEX(D_THERM_DEMANDS!AB$3:AB$14, MATCH($B21,D_THERM_DEMANDS!$P$3:$P$14,0), 1)</f>
        <v>0.75741934007213962</v>
      </c>
      <c r="M21" s="7">
        <f>INDEX(D_THERM_DEMANDS!AC$3:AC$14, MATCH($B21,D_THERM_DEMANDS!$P$3:$P$14,0), 1)</f>
        <v>0.73225808912707913</v>
      </c>
      <c r="N21" s="7">
        <f>INDEX(D_THERM_DEMANDS!AD$3:AD$14, MATCH($B21,D_THERM_DEMANDS!$P$3:$P$14,0), 1)</f>
        <v>2.7774193056168093</v>
      </c>
      <c r="O21" s="7">
        <f>INDEX(D_THERM_DEMANDS!AE$3:AE$14, MATCH($B21,D_THERM_DEMANDS!$P$3:$P$14,0), 1)</f>
        <v>2.5161289399670016E-2</v>
      </c>
      <c r="P21" s="7">
        <f>INDEX(D_THERM_DEMANDS!AF$3:AF$14, MATCH($B21,D_THERM_DEMANDS!$P$3:$P$14,0), 1)</f>
        <v>3.5483871736834129E-2</v>
      </c>
      <c r="Q21" s="7">
        <f>INDEX(D_THERM_DEMANDS!AG$3:AG$14, MATCH($B21,D_THERM_DEMANDS!$P$3:$P$14,0), 1)</f>
        <v>0.10645161136504143</v>
      </c>
      <c r="R21" s="7">
        <f>INDEX(D_THERM_DEMANDS!AH$3:AH$14, MATCH($B21,D_THERM_DEMANDS!$P$3:$P$14,0), 1)</f>
        <v>4.0322580645161289E-2</v>
      </c>
      <c r="S21" s="7">
        <f>INDEX(D_THERM_DEMANDS!AI$3:AI$14, MATCH($B21,D_THERM_DEMANDS!$P$3:$P$14,0), 1)</f>
        <v>3.8709678957539219E-2</v>
      </c>
      <c r="T21" s="7">
        <f>INDEX(D_THERM_DEMANDS!AJ$3:AJ$14, MATCH($B21,D_THERM_DEMANDS!$P$3:$P$14,0), 1)</f>
        <v>0.10645161136504143</v>
      </c>
      <c r="U21" s="7">
        <f>INDEX(D_THERM_DEMANDS!AK$3:AK$14, MATCH($B21,D_THERM_DEMANDS!$P$3:$P$14,0), 1)</f>
        <v>0</v>
      </c>
      <c r="V21" s="7">
        <f>INDEX(DEMAND_C217B!$I$3:$I$14, MATCH($B21,DEMAND_C217B!$H$3:$H$14,0), 1)</f>
        <v>18.072425580178678</v>
      </c>
      <c r="W21" s="7">
        <f>INDEX(MINFLOWFEATHER!$J$3:$J$14, MATCH($B21,MINFLOWFEATHER!$I$3:$I$14,0), 1)</f>
        <v>750</v>
      </c>
      <c r="X21" s="7">
        <f>INDEX(Therm!$P$3:$P$14, MATCH($B21,Therm!$H$3:$H$14,0), 1)</f>
        <v>837.60866705541298</v>
      </c>
      <c r="Y21" s="7">
        <f>INDEX(Yubfea!$P$3:$P$14, MATCH($B21,Yubfea!$H$3:$H$14,0), 1)</f>
        <v>264.68226103747065</v>
      </c>
      <c r="Z21" s="7">
        <f>INDEX(D_YUBFEA_demand!V$3:V$14, MATCH($B21,D_YUBFEA_demand!$M$3:$M$14,0), 1)</f>
        <v>4.9677418124291203E-2</v>
      </c>
      <c r="AA21" s="7">
        <f>INDEX(D_YUBFEA_demand!W$3:W$14, MATCH($B21,D_YUBFEA_demand!$M$3:$M$14,0), 1)</f>
        <v>4.9677418124291203E-2</v>
      </c>
      <c r="AB21" s="7">
        <f>INDEX(D_YUBFEA_demand!X$3:X$14, MATCH($B21,D_YUBFEA_demand!$M$3:$M$14,0), 1)</f>
        <v>8.5806454381635117E-2</v>
      </c>
      <c r="AC21" s="7">
        <f>INDEX(D_YUBFEA_demand!Y$3:Y$14, MATCH($B21,D_YUBFEA_demand!$M$3:$M$14,0), 1)</f>
        <v>0.33193548264042022</v>
      </c>
      <c r="AD21" s="7">
        <f>INDEX(D_YUBFEA_demand!Z$3:Z$14, MATCH($B21,D_YUBFEA_demand!$M$3:$M$14,0), 1)</f>
        <v>2.5806451997449322E-2</v>
      </c>
      <c r="AE21" s="7">
        <f>INDEX(D_YUBFEA_demand!AA$3:AA$14, MATCH($B21,D_YUBFEA_demand!$M$3:$M$14,0), 1)</f>
        <v>6.6129030719880133E-2</v>
      </c>
      <c r="AF21" s="7">
        <f>INDEX(D_YUBFEA_demand!AB$3:AB$14, MATCH($B21,D_YUBFEA_demand!$M$3:$M$14,0), 1)</f>
        <v>3.1290323503555789E-2</v>
      </c>
      <c r="AG21" s="7">
        <f>INDEX(MINFLOWFEAMOUTH!$J$3:$J$14, MATCH($B21,MINFLOWFEAMOUTH!$I$3:$I$14,0), 1)</f>
        <v>750</v>
      </c>
      <c r="AI21" s="11">
        <f>SHASTAlevel5extended!$H10</f>
        <v>4552.1000000000004</v>
      </c>
      <c r="AJ21" s="11">
        <f>INDEX(CALLiTE_SHASTA_LEVEL2_4!$E$1024:$E$1035, MATCH($B21,CALLiTE_SHASTA_LEVEL2_4!$C$1024:$C$1035,0), 1)</f>
        <v>1700</v>
      </c>
      <c r="AK21" s="11">
        <f>INDEX(CALLiTE_SHASTA_LEVEL2_4!$F$1024:$F$1035, MATCH($B21,CALLiTE_SHASTA_LEVEL2_4!$C$1024:$C$1035,0), 1)</f>
        <v>3200</v>
      </c>
      <c r="AL21" s="11">
        <f>INDEX(CALLITE_EVAP_S_SHSTA!$G$2:$G$13, MATCH($B21,CALLITE_EVAP_S_SHSTA!$F$2:$F$13,0), 1)</f>
        <v>9.9469047160375688</v>
      </c>
    </row>
    <row r="22" spans="1:38">
      <c r="A22" s="1">
        <v>43687</v>
      </c>
      <c r="B22" s="6">
        <f t="shared" si="0"/>
        <v>8</v>
      </c>
      <c r="C22" s="7">
        <f>OROinflow!$F11</f>
        <v>1437</v>
      </c>
      <c r="D22" s="7">
        <f>OROLEVEL5!G11/1000</f>
        <v>3538</v>
      </c>
      <c r="E22" s="7">
        <f>INDEX(OROevaprateIN!$B$2:$B$13, MATCH($B22,OROevaprateIN!$A$2:$A$13,0), 1)</f>
        <v>8.7906383098439971</v>
      </c>
      <c r="F22" s="7">
        <f>INDEX(DEM_D6_PWR!$I$3:$I$14, MATCH($B22,DEM_D6_PWR!$H$3:$H$14,0), 1)</f>
        <v>2.7599999904632568</v>
      </c>
      <c r="G22" s="7">
        <f>INDEX('MINGW_6&amp;DR69'!$I$3:$I$14, MATCH($B22,'MINGW_6&amp;DR69'!$H$3:$H$14,0), 1)</f>
        <v>47.279998779296875</v>
      </c>
      <c r="H22" s="7">
        <f>INDEX('MINGW_6&amp;DR69'!$J$3:$J$14, MATCH($B22,'MINGW_6&amp;DR69'!$H$3:$H$14,0), 1)</f>
        <v>301.20001220703125</v>
      </c>
      <c r="I22" s="7">
        <f>inflowShasta!$I11</f>
        <v>4725</v>
      </c>
      <c r="J22" s="7">
        <f>inflowYuba!$H11</f>
        <v>2603</v>
      </c>
      <c r="K22" s="7">
        <f>INDEX(DEMAND_D_DAGUER_NP!$I$3:$I$14, MATCH($B22,DEMAND_D_DAGUER_NP!$H$3:$H$14,0), 1)</f>
        <v>776.482595171247</v>
      </c>
      <c r="L22" s="7">
        <f>INDEX(D_THERM_DEMANDS!AB$3:AB$14, MATCH($B22,D_THERM_DEMANDS!$P$3:$P$14,0), 1)</f>
        <v>0.75741934007213962</v>
      </c>
      <c r="M22" s="7">
        <f>INDEX(D_THERM_DEMANDS!AC$3:AC$14, MATCH($B22,D_THERM_DEMANDS!$P$3:$P$14,0), 1)</f>
        <v>0.73225808912707913</v>
      </c>
      <c r="N22" s="7">
        <f>INDEX(D_THERM_DEMANDS!AD$3:AD$14, MATCH($B22,D_THERM_DEMANDS!$P$3:$P$14,0), 1)</f>
        <v>2.7774193056168093</v>
      </c>
      <c r="O22" s="7">
        <f>INDEX(D_THERM_DEMANDS!AE$3:AE$14, MATCH($B22,D_THERM_DEMANDS!$P$3:$P$14,0), 1)</f>
        <v>2.5161289399670016E-2</v>
      </c>
      <c r="P22" s="7">
        <f>INDEX(D_THERM_DEMANDS!AF$3:AF$14, MATCH($B22,D_THERM_DEMANDS!$P$3:$P$14,0), 1)</f>
        <v>3.5483871736834129E-2</v>
      </c>
      <c r="Q22" s="7">
        <f>INDEX(D_THERM_DEMANDS!AG$3:AG$14, MATCH($B22,D_THERM_DEMANDS!$P$3:$P$14,0), 1)</f>
        <v>0.10645161136504143</v>
      </c>
      <c r="R22" s="7">
        <f>INDEX(D_THERM_DEMANDS!AH$3:AH$14, MATCH($B22,D_THERM_DEMANDS!$P$3:$P$14,0), 1)</f>
        <v>4.0322580645161289E-2</v>
      </c>
      <c r="S22" s="7">
        <f>INDEX(D_THERM_DEMANDS!AI$3:AI$14, MATCH($B22,D_THERM_DEMANDS!$P$3:$P$14,0), 1)</f>
        <v>3.8709678957539219E-2</v>
      </c>
      <c r="T22" s="7">
        <f>INDEX(D_THERM_DEMANDS!AJ$3:AJ$14, MATCH($B22,D_THERM_DEMANDS!$P$3:$P$14,0), 1)</f>
        <v>0.10645161136504143</v>
      </c>
      <c r="U22" s="7">
        <f>INDEX(D_THERM_DEMANDS!AK$3:AK$14, MATCH($B22,D_THERM_DEMANDS!$P$3:$P$14,0), 1)</f>
        <v>0</v>
      </c>
      <c r="V22" s="7">
        <f>INDEX(DEMAND_C217B!$I$3:$I$14, MATCH($B22,DEMAND_C217B!$H$3:$H$14,0), 1)</f>
        <v>18.072425580178678</v>
      </c>
      <c r="W22" s="7">
        <f>INDEX(MINFLOWFEATHER!$J$3:$J$14, MATCH($B22,MINFLOWFEATHER!$I$3:$I$14,0), 1)</f>
        <v>750</v>
      </c>
      <c r="X22" s="7">
        <f>INDEX(Therm!$P$3:$P$14, MATCH($B22,Therm!$H$3:$H$14,0), 1)</f>
        <v>837.60866705541298</v>
      </c>
      <c r="Y22" s="7">
        <f>INDEX(Yubfea!$P$3:$P$14, MATCH($B22,Yubfea!$H$3:$H$14,0), 1)</f>
        <v>264.68226103747065</v>
      </c>
      <c r="Z22" s="7">
        <f>INDEX(D_YUBFEA_demand!V$3:V$14, MATCH($B22,D_YUBFEA_demand!$M$3:$M$14,0), 1)</f>
        <v>4.9677418124291203E-2</v>
      </c>
      <c r="AA22" s="7">
        <f>INDEX(D_YUBFEA_demand!W$3:W$14, MATCH($B22,D_YUBFEA_demand!$M$3:$M$14,0), 1)</f>
        <v>4.9677418124291203E-2</v>
      </c>
      <c r="AB22" s="7">
        <f>INDEX(D_YUBFEA_demand!X$3:X$14, MATCH($B22,D_YUBFEA_demand!$M$3:$M$14,0), 1)</f>
        <v>8.5806454381635117E-2</v>
      </c>
      <c r="AC22" s="7">
        <f>INDEX(D_YUBFEA_demand!Y$3:Y$14, MATCH($B22,D_YUBFEA_demand!$M$3:$M$14,0), 1)</f>
        <v>0.33193548264042022</v>
      </c>
      <c r="AD22" s="7">
        <f>INDEX(D_YUBFEA_demand!Z$3:Z$14, MATCH($B22,D_YUBFEA_demand!$M$3:$M$14,0), 1)</f>
        <v>2.5806451997449322E-2</v>
      </c>
      <c r="AE22" s="7">
        <f>INDEX(D_YUBFEA_demand!AA$3:AA$14, MATCH($B22,D_YUBFEA_demand!$M$3:$M$14,0), 1)</f>
        <v>6.6129030719880133E-2</v>
      </c>
      <c r="AF22" s="7">
        <f>INDEX(D_YUBFEA_demand!AB$3:AB$14, MATCH($B22,D_YUBFEA_demand!$M$3:$M$14,0), 1)</f>
        <v>3.1290323503555789E-2</v>
      </c>
      <c r="AG22" s="7">
        <f>INDEX(MINFLOWFEAMOUTH!$J$3:$J$14, MATCH($B22,MINFLOWFEAMOUTH!$I$3:$I$14,0), 1)</f>
        <v>750</v>
      </c>
      <c r="AI22" s="11">
        <f>SHASTAlevel5extended!$H11</f>
        <v>4552.1000000000004</v>
      </c>
      <c r="AJ22" s="11">
        <f>INDEX(CALLiTE_SHASTA_LEVEL2_4!$E$1024:$E$1035, MATCH($B22,CALLiTE_SHASTA_LEVEL2_4!$C$1024:$C$1035,0), 1)</f>
        <v>1700</v>
      </c>
      <c r="AK22" s="11">
        <f>INDEX(CALLiTE_SHASTA_LEVEL2_4!$F$1024:$F$1035, MATCH($B22,CALLiTE_SHASTA_LEVEL2_4!$C$1024:$C$1035,0), 1)</f>
        <v>3200</v>
      </c>
      <c r="AL22" s="11">
        <f>INDEX(CALLITE_EVAP_S_SHSTA!$G$2:$G$13, MATCH($B22,CALLITE_EVAP_S_SHSTA!$F$2:$F$13,0), 1)</f>
        <v>9.9469047160375688</v>
      </c>
    </row>
    <row r="23" spans="1:38">
      <c r="A23" s="1">
        <v>43688</v>
      </c>
      <c r="B23" s="6">
        <f t="shared" si="0"/>
        <v>8</v>
      </c>
      <c r="C23" s="7">
        <f>OROinflow!$F12</f>
        <v>2817</v>
      </c>
      <c r="D23" s="7">
        <f>OROLEVEL5!G12/1000</f>
        <v>3538</v>
      </c>
      <c r="E23" s="7">
        <f>INDEX(OROevaprateIN!$B$2:$B$13, MATCH($B23,OROevaprateIN!$A$2:$A$13,0), 1)</f>
        <v>8.7906383098439971</v>
      </c>
      <c r="F23" s="7">
        <f>INDEX(DEM_D6_PWR!$I$3:$I$14, MATCH($B23,DEM_D6_PWR!$H$3:$H$14,0), 1)</f>
        <v>2.7599999904632568</v>
      </c>
      <c r="G23" s="7">
        <f>INDEX('MINGW_6&amp;DR69'!$I$3:$I$14, MATCH($B23,'MINGW_6&amp;DR69'!$H$3:$H$14,0), 1)</f>
        <v>47.279998779296875</v>
      </c>
      <c r="H23" s="7">
        <f>INDEX('MINGW_6&amp;DR69'!$J$3:$J$14, MATCH($B23,'MINGW_6&amp;DR69'!$H$3:$H$14,0), 1)</f>
        <v>301.20001220703125</v>
      </c>
      <c r="I23" s="7">
        <f>inflowShasta!$I12</f>
        <v>3153</v>
      </c>
      <c r="J23" s="7">
        <f>inflowYuba!$H12</f>
        <v>2615</v>
      </c>
      <c r="K23" s="7">
        <f>INDEX(DEMAND_D_DAGUER_NP!$I$3:$I$14, MATCH($B23,DEMAND_D_DAGUER_NP!$H$3:$H$14,0), 1)</f>
        <v>776.482595171247</v>
      </c>
      <c r="L23" s="7">
        <f>INDEX(D_THERM_DEMANDS!AB$3:AB$14, MATCH($B23,D_THERM_DEMANDS!$P$3:$P$14,0), 1)</f>
        <v>0.75741934007213962</v>
      </c>
      <c r="M23" s="7">
        <f>INDEX(D_THERM_DEMANDS!AC$3:AC$14, MATCH($B23,D_THERM_DEMANDS!$P$3:$P$14,0), 1)</f>
        <v>0.73225808912707913</v>
      </c>
      <c r="N23" s="7">
        <f>INDEX(D_THERM_DEMANDS!AD$3:AD$14, MATCH($B23,D_THERM_DEMANDS!$P$3:$P$14,0), 1)</f>
        <v>2.7774193056168093</v>
      </c>
      <c r="O23" s="7">
        <f>INDEX(D_THERM_DEMANDS!AE$3:AE$14, MATCH($B23,D_THERM_DEMANDS!$P$3:$P$14,0), 1)</f>
        <v>2.5161289399670016E-2</v>
      </c>
      <c r="P23" s="7">
        <f>INDEX(D_THERM_DEMANDS!AF$3:AF$14, MATCH($B23,D_THERM_DEMANDS!$P$3:$P$14,0), 1)</f>
        <v>3.5483871736834129E-2</v>
      </c>
      <c r="Q23" s="7">
        <f>INDEX(D_THERM_DEMANDS!AG$3:AG$14, MATCH($B23,D_THERM_DEMANDS!$P$3:$P$14,0), 1)</f>
        <v>0.10645161136504143</v>
      </c>
      <c r="R23" s="7">
        <f>INDEX(D_THERM_DEMANDS!AH$3:AH$14, MATCH($B23,D_THERM_DEMANDS!$P$3:$P$14,0), 1)</f>
        <v>4.0322580645161289E-2</v>
      </c>
      <c r="S23" s="7">
        <f>INDEX(D_THERM_DEMANDS!AI$3:AI$14, MATCH($B23,D_THERM_DEMANDS!$P$3:$P$14,0), 1)</f>
        <v>3.8709678957539219E-2</v>
      </c>
      <c r="T23" s="7">
        <f>INDEX(D_THERM_DEMANDS!AJ$3:AJ$14, MATCH($B23,D_THERM_DEMANDS!$P$3:$P$14,0), 1)</f>
        <v>0.10645161136504143</v>
      </c>
      <c r="U23" s="7">
        <f>INDEX(D_THERM_DEMANDS!AK$3:AK$14, MATCH($B23,D_THERM_DEMANDS!$P$3:$P$14,0), 1)</f>
        <v>0</v>
      </c>
      <c r="V23" s="7">
        <f>INDEX(DEMAND_C217B!$I$3:$I$14, MATCH($B23,DEMAND_C217B!$H$3:$H$14,0), 1)</f>
        <v>18.072425580178678</v>
      </c>
      <c r="W23" s="7">
        <f>INDEX(MINFLOWFEATHER!$J$3:$J$14, MATCH($B23,MINFLOWFEATHER!$I$3:$I$14,0), 1)</f>
        <v>750</v>
      </c>
      <c r="X23" s="7">
        <f>INDEX(Therm!$P$3:$P$14, MATCH($B23,Therm!$H$3:$H$14,0), 1)</f>
        <v>837.60866705541298</v>
      </c>
      <c r="Y23" s="7">
        <f>INDEX(Yubfea!$P$3:$P$14, MATCH($B23,Yubfea!$H$3:$H$14,0), 1)</f>
        <v>264.68226103747065</v>
      </c>
      <c r="Z23" s="7">
        <f>INDEX(D_YUBFEA_demand!V$3:V$14, MATCH($B23,D_YUBFEA_demand!$M$3:$M$14,0), 1)</f>
        <v>4.9677418124291203E-2</v>
      </c>
      <c r="AA23" s="7">
        <f>INDEX(D_YUBFEA_demand!W$3:W$14, MATCH($B23,D_YUBFEA_demand!$M$3:$M$14,0), 1)</f>
        <v>4.9677418124291203E-2</v>
      </c>
      <c r="AB23" s="7">
        <f>INDEX(D_YUBFEA_demand!X$3:X$14, MATCH($B23,D_YUBFEA_demand!$M$3:$M$14,0), 1)</f>
        <v>8.5806454381635117E-2</v>
      </c>
      <c r="AC23" s="7">
        <f>INDEX(D_YUBFEA_demand!Y$3:Y$14, MATCH($B23,D_YUBFEA_demand!$M$3:$M$14,0), 1)</f>
        <v>0.33193548264042022</v>
      </c>
      <c r="AD23" s="7">
        <f>INDEX(D_YUBFEA_demand!Z$3:Z$14, MATCH($B23,D_YUBFEA_demand!$M$3:$M$14,0), 1)</f>
        <v>2.5806451997449322E-2</v>
      </c>
      <c r="AE23" s="7">
        <f>INDEX(D_YUBFEA_demand!AA$3:AA$14, MATCH($B23,D_YUBFEA_demand!$M$3:$M$14,0), 1)</f>
        <v>6.6129030719880133E-2</v>
      </c>
      <c r="AF23" s="7">
        <f>INDEX(D_YUBFEA_demand!AB$3:AB$14, MATCH($B23,D_YUBFEA_demand!$M$3:$M$14,0), 1)</f>
        <v>3.1290323503555789E-2</v>
      </c>
      <c r="AG23" s="7">
        <f>INDEX(MINFLOWFEAMOUTH!$J$3:$J$14, MATCH($B23,MINFLOWFEAMOUTH!$I$3:$I$14,0), 1)</f>
        <v>750</v>
      </c>
      <c r="AI23" s="11">
        <f>SHASTAlevel5extended!$H12</f>
        <v>4552.1000000000004</v>
      </c>
      <c r="AJ23" s="11">
        <f>INDEX(CALLiTE_SHASTA_LEVEL2_4!$E$1024:$E$1035, MATCH($B23,CALLiTE_SHASTA_LEVEL2_4!$C$1024:$C$1035,0), 1)</f>
        <v>1700</v>
      </c>
      <c r="AK23" s="11">
        <f>INDEX(CALLiTE_SHASTA_LEVEL2_4!$F$1024:$F$1035, MATCH($B23,CALLiTE_SHASTA_LEVEL2_4!$C$1024:$C$1035,0), 1)</f>
        <v>3200</v>
      </c>
      <c r="AL23" s="11">
        <f>INDEX(CALLITE_EVAP_S_SHSTA!$G$2:$G$13, MATCH($B23,CALLITE_EVAP_S_SHSTA!$F$2:$F$13,0), 1)</f>
        <v>9.9469047160375688</v>
      </c>
    </row>
    <row r="24" spans="1:38">
      <c r="A24" s="1">
        <v>43689</v>
      </c>
      <c r="B24" s="6">
        <f t="shared" si="0"/>
        <v>8</v>
      </c>
      <c r="C24" s="7">
        <f>OROinflow!$F13</f>
        <v>3159</v>
      </c>
      <c r="D24" s="7">
        <f>OROLEVEL5!G13/1000</f>
        <v>3538</v>
      </c>
      <c r="E24" s="7">
        <f>INDEX(OROevaprateIN!$B$2:$B$13, MATCH($B24,OROevaprateIN!$A$2:$A$13,0), 1)</f>
        <v>8.7906383098439971</v>
      </c>
      <c r="F24" s="7">
        <f>INDEX(DEM_D6_PWR!$I$3:$I$14, MATCH($B24,DEM_D6_PWR!$H$3:$H$14,0), 1)</f>
        <v>2.7599999904632568</v>
      </c>
      <c r="G24" s="7">
        <f>INDEX('MINGW_6&amp;DR69'!$I$3:$I$14, MATCH($B24,'MINGW_6&amp;DR69'!$H$3:$H$14,0), 1)</f>
        <v>47.279998779296875</v>
      </c>
      <c r="H24" s="7">
        <f>INDEX('MINGW_6&amp;DR69'!$J$3:$J$14, MATCH($B24,'MINGW_6&amp;DR69'!$H$3:$H$14,0), 1)</f>
        <v>301.20001220703125</v>
      </c>
      <c r="I24" s="7">
        <f>inflowShasta!$I13</f>
        <v>3459</v>
      </c>
      <c r="J24" s="7">
        <f>inflowYuba!$H13</f>
        <v>2629</v>
      </c>
      <c r="K24" s="7">
        <f>INDEX(DEMAND_D_DAGUER_NP!$I$3:$I$14, MATCH($B24,DEMAND_D_DAGUER_NP!$H$3:$H$14,0), 1)</f>
        <v>776.482595171247</v>
      </c>
      <c r="L24" s="7">
        <f>INDEX(D_THERM_DEMANDS!AB$3:AB$14, MATCH($B24,D_THERM_DEMANDS!$P$3:$P$14,0), 1)</f>
        <v>0.75741934007213962</v>
      </c>
      <c r="M24" s="7">
        <f>INDEX(D_THERM_DEMANDS!AC$3:AC$14, MATCH($B24,D_THERM_DEMANDS!$P$3:$P$14,0), 1)</f>
        <v>0.73225808912707913</v>
      </c>
      <c r="N24" s="7">
        <f>INDEX(D_THERM_DEMANDS!AD$3:AD$14, MATCH($B24,D_THERM_DEMANDS!$P$3:$P$14,0), 1)</f>
        <v>2.7774193056168093</v>
      </c>
      <c r="O24" s="7">
        <f>INDEX(D_THERM_DEMANDS!AE$3:AE$14, MATCH($B24,D_THERM_DEMANDS!$P$3:$P$14,0), 1)</f>
        <v>2.5161289399670016E-2</v>
      </c>
      <c r="P24" s="7">
        <f>INDEX(D_THERM_DEMANDS!AF$3:AF$14, MATCH($B24,D_THERM_DEMANDS!$P$3:$P$14,0), 1)</f>
        <v>3.5483871736834129E-2</v>
      </c>
      <c r="Q24" s="7">
        <f>INDEX(D_THERM_DEMANDS!AG$3:AG$14, MATCH($B24,D_THERM_DEMANDS!$P$3:$P$14,0), 1)</f>
        <v>0.10645161136504143</v>
      </c>
      <c r="R24" s="7">
        <f>INDEX(D_THERM_DEMANDS!AH$3:AH$14, MATCH($B24,D_THERM_DEMANDS!$P$3:$P$14,0), 1)</f>
        <v>4.0322580645161289E-2</v>
      </c>
      <c r="S24" s="7">
        <f>INDEX(D_THERM_DEMANDS!AI$3:AI$14, MATCH($B24,D_THERM_DEMANDS!$P$3:$P$14,0), 1)</f>
        <v>3.8709678957539219E-2</v>
      </c>
      <c r="T24" s="7">
        <f>INDEX(D_THERM_DEMANDS!AJ$3:AJ$14, MATCH($B24,D_THERM_DEMANDS!$P$3:$P$14,0), 1)</f>
        <v>0.10645161136504143</v>
      </c>
      <c r="U24" s="7">
        <f>INDEX(D_THERM_DEMANDS!AK$3:AK$14, MATCH($B24,D_THERM_DEMANDS!$P$3:$P$14,0), 1)</f>
        <v>0</v>
      </c>
      <c r="V24" s="7">
        <f>INDEX(DEMAND_C217B!$I$3:$I$14, MATCH($B24,DEMAND_C217B!$H$3:$H$14,0), 1)</f>
        <v>18.072425580178678</v>
      </c>
      <c r="W24" s="7">
        <f>INDEX(MINFLOWFEATHER!$J$3:$J$14, MATCH($B24,MINFLOWFEATHER!$I$3:$I$14,0), 1)</f>
        <v>750</v>
      </c>
      <c r="X24" s="7">
        <f>INDEX(Therm!$P$3:$P$14, MATCH($B24,Therm!$H$3:$H$14,0), 1)</f>
        <v>837.60866705541298</v>
      </c>
      <c r="Y24" s="7">
        <f>INDEX(Yubfea!$P$3:$P$14, MATCH($B24,Yubfea!$H$3:$H$14,0), 1)</f>
        <v>264.68226103747065</v>
      </c>
      <c r="Z24" s="7">
        <f>INDEX(D_YUBFEA_demand!V$3:V$14, MATCH($B24,D_YUBFEA_demand!$M$3:$M$14,0), 1)</f>
        <v>4.9677418124291203E-2</v>
      </c>
      <c r="AA24" s="7">
        <f>INDEX(D_YUBFEA_demand!W$3:W$14, MATCH($B24,D_YUBFEA_demand!$M$3:$M$14,0), 1)</f>
        <v>4.9677418124291203E-2</v>
      </c>
      <c r="AB24" s="7">
        <f>INDEX(D_YUBFEA_demand!X$3:X$14, MATCH($B24,D_YUBFEA_demand!$M$3:$M$14,0), 1)</f>
        <v>8.5806454381635117E-2</v>
      </c>
      <c r="AC24" s="7">
        <f>INDEX(D_YUBFEA_demand!Y$3:Y$14, MATCH($B24,D_YUBFEA_demand!$M$3:$M$14,0), 1)</f>
        <v>0.33193548264042022</v>
      </c>
      <c r="AD24" s="7">
        <f>INDEX(D_YUBFEA_demand!Z$3:Z$14, MATCH($B24,D_YUBFEA_demand!$M$3:$M$14,0), 1)</f>
        <v>2.5806451997449322E-2</v>
      </c>
      <c r="AE24" s="7">
        <f>INDEX(D_YUBFEA_demand!AA$3:AA$14, MATCH($B24,D_YUBFEA_demand!$M$3:$M$14,0), 1)</f>
        <v>6.6129030719880133E-2</v>
      </c>
      <c r="AF24" s="7">
        <f>INDEX(D_YUBFEA_demand!AB$3:AB$14, MATCH($B24,D_YUBFEA_demand!$M$3:$M$14,0), 1)</f>
        <v>3.1290323503555789E-2</v>
      </c>
      <c r="AG24" s="7">
        <f>INDEX(MINFLOWFEAMOUTH!$J$3:$J$14, MATCH($B24,MINFLOWFEAMOUTH!$I$3:$I$14,0), 1)</f>
        <v>750</v>
      </c>
      <c r="AI24" s="11">
        <f>SHASTAlevel5extended!$H13</f>
        <v>4552.1000000000004</v>
      </c>
      <c r="AJ24" s="11">
        <f>INDEX(CALLiTE_SHASTA_LEVEL2_4!$E$1024:$E$1035, MATCH($B24,CALLiTE_SHASTA_LEVEL2_4!$C$1024:$C$1035,0), 1)</f>
        <v>1700</v>
      </c>
      <c r="AK24" s="11">
        <f>INDEX(CALLiTE_SHASTA_LEVEL2_4!$F$1024:$F$1035, MATCH($B24,CALLiTE_SHASTA_LEVEL2_4!$C$1024:$C$1035,0), 1)</f>
        <v>3200</v>
      </c>
      <c r="AL24" s="11">
        <f>INDEX(CALLITE_EVAP_S_SHSTA!$G$2:$G$13, MATCH($B24,CALLITE_EVAP_S_SHSTA!$F$2:$F$13,0), 1)</f>
        <v>9.9469047160375688</v>
      </c>
    </row>
    <row r="25" spans="1:38">
      <c r="A25" s="1">
        <v>43690</v>
      </c>
      <c r="B25" s="6">
        <f t="shared" si="0"/>
        <v>8</v>
      </c>
      <c r="C25" s="7">
        <f>OROinflow!$F14</f>
        <v>2699</v>
      </c>
      <c r="D25" s="7">
        <f>OROLEVEL5!G14/1000</f>
        <v>3538</v>
      </c>
      <c r="E25" s="7">
        <f>INDEX(OROevaprateIN!$B$2:$B$13, MATCH($B25,OROevaprateIN!$A$2:$A$13,0), 1)</f>
        <v>8.7906383098439971</v>
      </c>
      <c r="F25" s="7">
        <f>INDEX(DEM_D6_PWR!$I$3:$I$14, MATCH($B25,DEM_D6_PWR!$H$3:$H$14,0), 1)</f>
        <v>2.7599999904632568</v>
      </c>
      <c r="G25" s="7">
        <f>INDEX('MINGW_6&amp;DR69'!$I$3:$I$14, MATCH($B25,'MINGW_6&amp;DR69'!$H$3:$H$14,0), 1)</f>
        <v>47.279998779296875</v>
      </c>
      <c r="H25" s="7">
        <f>INDEX('MINGW_6&amp;DR69'!$J$3:$J$14, MATCH($B25,'MINGW_6&amp;DR69'!$H$3:$H$14,0), 1)</f>
        <v>301.20001220703125</v>
      </c>
      <c r="I25" s="7">
        <f>inflowShasta!$I14</f>
        <v>2597</v>
      </c>
      <c r="J25" s="7">
        <f>inflowYuba!$H14</f>
        <v>2668</v>
      </c>
      <c r="K25" s="7">
        <f>INDEX(DEMAND_D_DAGUER_NP!$I$3:$I$14, MATCH($B25,DEMAND_D_DAGUER_NP!$H$3:$H$14,0), 1)</f>
        <v>776.482595171247</v>
      </c>
      <c r="L25" s="7">
        <f>INDEX(D_THERM_DEMANDS!AB$3:AB$14, MATCH($B25,D_THERM_DEMANDS!$P$3:$P$14,0), 1)</f>
        <v>0.75741934007213962</v>
      </c>
      <c r="M25" s="7">
        <f>INDEX(D_THERM_DEMANDS!AC$3:AC$14, MATCH($B25,D_THERM_DEMANDS!$P$3:$P$14,0), 1)</f>
        <v>0.73225808912707913</v>
      </c>
      <c r="N25" s="7">
        <f>INDEX(D_THERM_DEMANDS!AD$3:AD$14, MATCH($B25,D_THERM_DEMANDS!$P$3:$P$14,0), 1)</f>
        <v>2.7774193056168093</v>
      </c>
      <c r="O25" s="7">
        <f>INDEX(D_THERM_DEMANDS!AE$3:AE$14, MATCH($B25,D_THERM_DEMANDS!$P$3:$P$14,0), 1)</f>
        <v>2.5161289399670016E-2</v>
      </c>
      <c r="P25" s="7">
        <f>INDEX(D_THERM_DEMANDS!AF$3:AF$14, MATCH($B25,D_THERM_DEMANDS!$P$3:$P$14,0), 1)</f>
        <v>3.5483871736834129E-2</v>
      </c>
      <c r="Q25" s="7">
        <f>INDEX(D_THERM_DEMANDS!AG$3:AG$14, MATCH($B25,D_THERM_DEMANDS!$P$3:$P$14,0), 1)</f>
        <v>0.10645161136504143</v>
      </c>
      <c r="R25" s="7">
        <f>INDEX(D_THERM_DEMANDS!AH$3:AH$14, MATCH($B25,D_THERM_DEMANDS!$P$3:$P$14,0), 1)</f>
        <v>4.0322580645161289E-2</v>
      </c>
      <c r="S25" s="7">
        <f>INDEX(D_THERM_DEMANDS!AI$3:AI$14, MATCH($B25,D_THERM_DEMANDS!$P$3:$P$14,0), 1)</f>
        <v>3.8709678957539219E-2</v>
      </c>
      <c r="T25" s="7">
        <f>INDEX(D_THERM_DEMANDS!AJ$3:AJ$14, MATCH($B25,D_THERM_DEMANDS!$P$3:$P$14,0), 1)</f>
        <v>0.10645161136504143</v>
      </c>
      <c r="U25" s="7">
        <f>INDEX(D_THERM_DEMANDS!AK$3:AK$14, MATCH($B25,D_THERM_DEMANDS!$P$3:$P$14,0), 1)</f>
        <v>0</v>
      </c>
      <c r="V25" s="7">
        <f>INDEX(DEMAND_C217B!$I$3:$I$14, MATCH($B25,DEMAND_C217B!$H$3:$H$14,0), 1)</f>
        <v>18.072425580178678</v>
      </c>
      <c r="W25" s="7">
        <f>INDEX(MINFLOWFEATHER!$J$3:$J$14, MATCH($B25,MINFLOWFEATHER!$I$3:$I$14,0), 1)</f>
        <v>750</v>
      </c>
      <c r="X25" s="7">
        <f>INDEX(Therm!$P$3:$P$14, MATCH($B25,Therm!$H$3:$H$14,0), 1)</f>
        <v>837.60866705541298</v>
      </c>
      <c r="Y25" s="7">
        <f>INDEX(Yubfea!$P$3:$P$14, MATCH($B25,Yubfea!$H$3:$H$14,0), 1)</f>
        <v>264.68226103747065</v>
      </c>
      <c r="Z25" s="7">
        <f>INDEX(D_YUBFEA_demand!V$3:V$14, MATCH($B25,D_YUBFEA_demand!$M$3:$M$14,0), 1)</f>
        <v>4.9677418124291203E-2</v>
      </c>
      <c r="AA25" s="7">
        <f>INDEX(D_YUBFEA_demand!W$3:W$14, MATCH($B25,D_YUBFEA_demand!$M$3:$M$14,0), 1)</f>
        <v>4.9677418124291203E-2</v>
      </c>
      <c r="AB25" s="7">
        <f>INDEX(D_YUBFEA_demand!X$3:X$14, MATCH($B25,D_YUBFEA_demand!$M$3:$M$14,0), 1)</f>
        <v>8.5806454381635117E-2</v>
      </c>
      <c r="AC25" s="7">
        <f>INDEX(D_YUBFEA_demand!Y$3:Y$14, MATCH($B25,D_YUBFEA_demand!$M$3:$M$14,0), 1)</f>
        <v>0.33193548264042022</v>
      </c>
      <c r="AD25" s="7">
        <f>INDEX(D_YUBFEA_demand!Z$3:Z$14, MATCH($B25,D_YUBFEA_demand!$M$3:$M$14,0), 1)</f>
        <v>2.5806451997449322E-2</v>
      </c>
      <c r="AE25" s="7">
        <f>INDEX(D_YUBFEA_demand!AA$3:AA$14, MATCH($B25,D_YUBFEA_demand!$M$3:$M$14,0), 1)</f>
        <v>6.6129030719880133E-2</v>
      </c>
      <c r="AF25" s="7">
        <f>INDEX(D_YUBFEA_demand!AB$3:AB$14, MATCH($B25,D_YUBFEA_demand!$M$3:$M$14,0), 1)</f>
        <v>3.1290323503555789E-2</v>
      </c>
      <c r="AG25" s="7">
        <f>INDEX(MINFLOWFEAMOUTH!$J$3:$J$14, MATCH($B25,MINFLOWFEAMOUTH!$I$3:$I$14,0), 1)</f>
        <v>750</v>
      </c>
      <c r="AI25" s="11">
        <f>SHASTAlevel5extended!$H14</f>
        <v>4552.1000000000004</v>
      </c>
      <c r="AJ25" s="11">
        <f>INDEX(CALLiTE_SHASTA_LEVEL2_4!$E$1024:$E$1035, MATCH($B25,CALLiTE_SHASTA_LEVEL2_4!$C$1024:$C$1035,0), 1)</f>
        <v>1700</v>
      </c>
      <c r="AK25" s="11">
        <f>INDEX(CALLiTE_SHASTA_LEVEL2_4!$F$1024:$F$1035, MATCH($B25,CALLiTE_SHASTA_LEVEL2_4!$C$1024:$C$1035,0), 1)</f>
        <v>3200</v>
      </c>
      <c r="AL25" s="11">
        <f>INDEX(CALLITE_EVAP_S_SHSTA!$G$2:$G$13, MATCH($B25,CALLITE_EVAP_S_SHSTA!$F$2:$F$13,0), 1)</f>
        <v>9.9469047160375688</v>
      </c>
    </row>
    <row r="26" spans="1:38">
      <c r="A26" s="1">
        <v>43691</v>
      </c>
      <c r="B26" s="6">
        <f t="shared" si="0"/>
        <v>8</v>
      </c>
      <c r="C26" s="7">
        <f>OROinflow!$F15</f>
        <v>3135</v>
      </c>
      <c r="D26" s="7">
        <f>OROLEVEL5!G15/1000</f>
        <v>3538</v>
      </c>
      <c r="E26" s="7">
        <f>INDEX(OROevaprateIN!$B$2:$B$13, MATCH($B26,OROevaprateIN!$A$2:$A$13,0), 1)</f>
        <v>8.7906383098439971</v>
      </c>
      <c r="F26" s="7">
        <f>INDEX(DEM_D6_PWR!$I$3:$I$14, MATCH($B26,DEM_D6_PWR!$H$3:$H$14,0), 1)</f>
        <v>2.7599999904632568</v>
      </c>
      <c r="G26" s="7">
        <f>INDEX('MINGW_6&amp;DR69'!$I$3:$I$14, MATCH($B26,'MINGW_6&amp;DR69'!$H$3:$H$14,0), 1)</f>
        <v>47.279998779296875</v>
      </c>
      <c r="H26" s="7">
        <f>INDEX('MINGW_6&amp;DR69'!$J$3:$J$14, MATCH($B26,'MINGW_6&amp;DR69'!$H$3:$H$14,0), 1)</f>
        <v>301.20001220703125</v>
      </c>
      <c r="I26" s="7">
        <f>inflowShasta!$I15</f>
        <v>3170</v>
      </c>
      <c r="J26" s="7">
        <f>inflowYuba!$H15</f>
        <v>2696</v>
      </c>
      <c r="K26" s="7">
        <f>INDEX(DEMAND_D_DAGUER_NP!$I$3:$I$14, MATCH($B26,DEMAND_D_DAGUER_NP!$H$3:$H$14,0), 1)</f>
        <v>776.482595171247</v>
      </c>
      <c r="L26" s="7">
        <f>INDEX(D_THERM_DEMANDS!AB$3:AB$14, MATCH($B26,D_THERM_DEMANDS!$P$3:$P$14,0), 1)</f>
        <v>0.75741934007213962</v>
      </c>
      <c r="M26" s="7">
        <f>INDEX(D_THERM_DEMANDS!AC$3:AC$14, MATCH($B26,D_THERM_DEMANDS!$P$3:$P$14,0), 1)</f>
        <v>0.73225808912707913</v>
      </c>
      <c r="N26" s="7">
        <f>INDEX(D_THERM_DEMANDS!AD$3:AD$14, MATCH($B26,D_THERM_DEMANDS!$P$3:$P$14,0), 1)</f>
        <v>2.7774193056168093</v>
      </c>
      <c r="O26" s="7">
        <f>INDEX(D_THERM_DEMANDS!AE$3:AE$14, MATCH($B26,D_THERM_DEMANDS!$P$3:$P$14,0), 1)</f>
        <v>2.5161289399670016E-2</v>
      </c>
      <c r="P26" s="7">
        <f>INDEX(D_THERM_DEMANDS!AF$3:AF$14, MATCH($B26,D_THERM_DEMANDS!$P$3:$P$14,0), 1)</f>
        <v>3.5483871736834129E-2</v>
      </c>
      <c r="Q26" s="7">
        <f>INDEX(D_THERM_DEMANDS!AG$3:AG$14, MATCH($B26,D_THERM_DEMANDS!$P$3:$P$14,0), 1)</f>
        <v>0.10645161136504143</v>
      </c>
      <c r="R26" s="7">
        <f>INDEX(D_THERM_DEMANDS!AH$3:AH$14, MATCH($B26,D_THERM_DEMANDS!$P$3:$P$14,0), 1)</f>
        <v>4.0322580645161289E-2</v>
      </c>
      <c r="S26" s="7">
        <f>INDEX(D_THERM_DEMANDS!AI$3:AI$14, MATCH($B26,D_THERM_DEMANDS!$P$3:$P$14,0), 1)</f>
        <v>3.8709678957539219E-2</v>
      </c>
      <c r="T26" s="7">
        <f>INDEX(D_THERM_DEMANDS!AJ$3:AJ$14, MATCH($B26,D_THERM_DEMANDS!$P$3:$P$14,0), 1)</f>
        <v>0.10645161136504143</v>
      </c>
      <c r="U26" s="7">
        <f>INDEX(D_THERM_DEMANDS!AK$3:AK$14, MATCH($B26,D_THERM_DEMANDS!$P$3:$P$14,0), 1)</f>
        <v>0</v>
      </c>
      <c r="V26" s="7">
        <f>INDEX(DEMAND_C217B!$I$3:$I$14, MATCH($B26,DEMAND_C217B!$H$3:$H$14,0), 1)</f>
        <v>18.072425580178678</v>
      </c>
      <c r="W26" s="7">
        <f>INDEX(MINFLOWFEATHER!$J$3:$J$14, MATCH($B26,MINFLOWFEATHER!$I$3:$I$14,0), 1)</f>
        <v>750</v>
      </c>
      <c r="X26" s="7">
        <f>INDEX(Therm!$P$3:$P$14, MATCH($B26,Therm!$H$3:$H$14,0), 1)</f>
        <v>837.60866705541298</v>
      </c>
      <c r="Y26" s="7">
        <f>INDEX(Yubfea!$P$3:$P$14, MATCH($B26,Yubfea!$H$3:$H$14,0), 1)</f>
        <v>264.68226103747065</v>
      </c>
      <c r="Z26" s="7">
        <f>INDEX(D_YUBFEA_demand!V$3:V$14, MATCH($B26,D_YUBFEA_demand!$M$3:$M$14,0), 1)</f>
        <v>4.9677418124291203E-2</v>
      </c>
      <c r="AA26" s="7">
        <f>INDEX(D_YUBFEA_demand!W$3:W$14, MATCH($B26,D_YUBFEA_demand!$M$3:$M$14,0), 1)</f>
        <v>4.9677418124291203E-2</v>
      </c>
      <c r="AB26" s="7">
        <f>INDEX(D_YUBFEA_demand!X$3:X$14, MATCH($B26,D_YUBFEA_demand!$M$3:$M$14,0), 1)</f>
        <v>8.5806454381635117E-2</v>
      </c>
      <c r="AC26" s="7">
        <f>INDEX(D_YUBFEA_demand!Y$3:Y$14, MATCH($B26,D_YUBFEA_demand!$M$3:$M$14,0), 1)</f>
        <v>0.33193548264042022</v>
      </c>
      <c r="AD26" s="7">
        <f>INDEX(D_YUBFEA_demand!Z$3:Z$14, MATCH($B26,D_YUBFEA_demand!$M$3:$M$14,0), 1)</f>
        <v>2.5806451997449322E-2</v>
      </c>
      <c r="AE26" s="7">
        <f>INDEX(D_YUBFEA_demand!AA$3:AA$14, MATCH($B26,D_YUBFEA_demand!$M$3:$M$14,0), 1)</f>
        <v>6.6129030719880133E-2</v>
      </c>
      <c r="AF26" s="7">
        <f>INDEX(D_YUBFEA_demand!AB$3:AB$14, MATCH($B26,D_YUBFEA_demand!$M$3:$M$14,0), 1)</f>
        <v>3.1290323503555789E-2</v>
      </c>
      <c r="AG26" s="7">
        <f>INDEX(MINFLOWFEAMOUTH!$J$3:$J$14, MATCH($B26,MINFLOWFEAMOUTH!$I$3:$I$14,0), 1)</f>
        <v>750</v>
      </c>
      <c r="AI26" s="11">
        <f>SHASTAlevel5extended!$H15</f>
        <v>4552.1000000000004</v>
      </c>
      <c r="AJ26" s="11">
        <f>INDEX(CALLiTE_SHASTA_LEVEL2_4!$E$1024:$E$1035, MATCH($B26,CALLiTE_SHASTA_LEVEL2_4!$C$1024:$C$1035,0), 1)</f>
        <v>1700</v>
      </c>
      <c r="AK26" s="11">
        <f>INDEX(CALLiTE_SHASTA_LEVEL2_4!$F$1024:$F$1035, MATCH($B26,CALLiTE_SHASTA_LEVEL2_4!$C$1024:$C$1035,0), 1)</f>
        <v>3200</v>
      </c>
      <c r="AL26" s="11">
        <f>INDEX(CALLITE_EVAP_S_SHSTA!$G$2:$G$13, MATCH($B26,CALLITE_EVAP_S_SHSTA!$F$2:$F$13,0), 1)</f>
        <v>9.9469047160375688</v>
      </c>
    </row>
    <row r="27" spans="1:38">
      <c r="A27" s="1">
        <v>43692</v>
      </c>
      <c r="B27" s="6">
        <f t="shared" si="0"/>
        <v>8</v>
      </c>
      <c r="C27" s="7">
        <f>OROinflow!$F16</f>
        <v>3094</v>
      </c>
      <c r="D27" s="7">
        <f>OROLEVEL5!G16/1000</f>
        <v>3538</v>
      </c>
      <c r="E27" s="7">
        <f>INDEX(OROevaprateIN!$B$2:$B$13, MATCH($B27,OROevaprateIN!$A$2:$A$13,0), 1)</f>
        <v>8.7906383098439971</v>
      </c>
      <c r="F27" s="7">
        <f>INDEX(DEM_D6_PWR!$I$3:$I$14, MATCH($B27,DEM_D6_PWR!$H$3:$H$14,0), 1)</f>
        <v>2.7599999904632568</v>
      </c>
      <c r="G27" s="7">
        <f>INDEX('MINGW_6&amp;DR69'!$I$3:$I$14, MATCH($B27,'MINGW_6&amp;DR69'!$H$3:$H$14,0), 1)</f>
        <v>47.279998779296875</v>
      </c>
      <c r="H27" s="7">
        <f>INDEX('MINGW_6&amp;DR69'!$J$3:$J$14, MATCH($B27,'MINGW_6&amp;DR69'!$H$3:$H$14,0), 1)</f>
        <v>301.20001220703125</v>
      </c>
      <c r="I27" s="7">
        <f>inflowShasta!$I16</f>
        <v>5219</v>
      </c>
      <c r="J27" s="7">
        <f>inflowYuba!$H16</f>
        <v>2707</v>
      </c>
      <c r="K27" s="7">
        <f>INDEX(DEMAND_D_DAGUER_NP!$I$3:$I$14, MATCH($B27,DEMAND_D_DAGUER_NP!$H$3:$H$14,0), 1)</f>
        <v>776.482595171247</v>
      </c>
      <c r="L27" s="7">
        <f>INDEX(D_THERM_DEMANDS!AB$3:AB$14, MATCH($B27,D_THERM_DEMANDS!$P$3:$P$14,0), 1)</f>
        <v>0.75741934007213962</v>
      </c>
      <c r="M27" s="7">
        <f>INDEX(D_THERM_DEMANDS!AC$3:AC$14, MATCH($B27,D_THERM_DEMANDS!$P$3:$P$14,0), 1)</f>
        <v>0.73225808912707913</v>
      </c>
      <c r="N27" s="7">
        <f>INDEX(D_THERM_DEMANDS!AD$3:AD$14, MATCH($B27,D_THERM_DEMANDS!$P$3:$P$14,0), 1)</f>
        <v>2.7774193056168093</v>
      </c>
      <c r="O27" s="7">
        <f>INDEX(D_THERM_DEMANDS!AE$3:AE$14, MATCH($B27,D_THERM_DEMANDS!$P$3:$P$14,0), 1)</f>
        <v>2.5161289399670016E-2</v>
      </c>
      <c r="P27" s="7">
        <f>INDEX(D_THERM_DEMANDS!AF$3:AF$14, MATCH($B27,D_THERM_DEMANDS!$P$3:$P$14,0), 1)</f>
        <v>3.5483871736834129E-2</v>
      </c>
      <c r="Q27" s="7">
        <f>INDEX(D_THERM_DEMANDS!AG$3:AG$14, MATCH($B27,D_THERM_DEMANDS!$P$3:$P$14,0), 1)</f>
        <v>0.10645161136504143</v>
      </c>
      <c r="R27" s="7">
        <f>INDEX(D_THERM_DEMANDS!AH$3:AH$14, MATCH($B27,D_THERM_DEMANDS!$P$3:$P$14,0), 1)</f>
        <v>4.0322580645161289E-2</v>
      </c>
      <c r="S27" s="7">
        <f>INDEX(D_THERM_DEMANDS!AI$3:AI$14, MATCH($B27,D_THERM_DEMANDS!$P$3:$P$14,0), 1)</f>
        <v>3.8709678957539219E-2</v>
      </c>
      <c r="T27" s="7">
        <f>INDEX(D_THERM_DEMANDS!AJ$3:AJ$14, MATCH($B27,D_THERM_DEMANDS!$P$3:$P$14,0), 1)</f>
        <v>0.10645161136504143</v>
      </c>
      <c r="U27" s="7">
        <f>INDEX(D_THERM_DEMANDS!AK$3:AK$14, MATCH($B27,D_THERM_DEMANDS!$P$3:$P$14,0), 1)</f>
        <v>0</v>
      </c>
      <c r="V27" s="7">
        <f>INDEX(DEMAND_C217B!$I$3:$I$14, MATCH($B27,DEMAND_C217B!$H$3:$H$14,0), 1)</f>
        <v>18.072425580178678</v>
      </c>
      <c r="W27" s="7">
        <f>INDEX(MINFLOWFEATHER!$J$3:$J$14, MATCH($B27,MINFLOWFEATHER!$I$3:$I$14,0), 1)</f>
        <v>750</v>
      </c>
      <c r="X27" s="7">
        <f>INDEX(Therm!$P$3:$P$14, MATCH($B27,Therm!$H$3:$H$14,0), 1)</f>
        <v>837.60866705541298</v>
      </c>
      <c r="Y27" s="7">
        <f>INDEX(Yubfea!$P$3:$P$14, MATCH($B27,Yubfea!$H$3:$H$14,0), 1)</f>
        <v>264.68226103747065</v>
      </c>
      <c r="Z27" s="7">
        <f>INDEX(D_YUBFEA_demand!V$3:V$14, MATCH($B27,D_YUBFEA_demand!$M$3:$M$14,0), 1)</f>
        <v>4.9677418124291203E-2</v>
      </c>
      <c r="AA27" s="7">
        <f>INDEX(D_YUBFEA_demand!W$3:W$14, MATCH($B27,D_YUBFEA_demand!$M$3:$M$14,0), 1)</f>
        <v>4.9677418124291203E-2</v>
      </c>
      <c r="AB27" s="7">
        <f>INDEX(D_YUBFEA_demand!X$3:X$14, MATCH($B27,D_YUBFEA_demand!$M$3:$M$14,0), 1)</f>
        <v>8.5806454381635117E-2</v>
      </c>
      <c r="AC27" s="7">
        <f>INDEX(D_YUBFEA_demand!Y$3:Y$14, MATCH($B27,D_YUBFEA_demand!$M$3:$M$14,0), 1)</f>
        <v>0.33193548264042022</v>
      </c>
      <c r="AD27" s="7">
        <f>INDEX(D_YUBFEA_demand!Z$3:Z$14, MATCH($B27,D_YUBFEA_demand!$M$3:$M$14,0), 1)</f>
        <v>2.5806451997449322E-2</v>
      </c>
      <c r="AE27" s="7">
        <f>INDEX(D_YUBFEA_demand!AA$3:AA$14, MATCH($B27,D_YUBFEA_demand!$M$3:$M$14,0), 1)</f>
        <v>6.6129030719880133E-2</v>
      </c>
      <c r="AF27" s="7">
        <f>INDEX(D_YUBFEA_demand!AB$3:AB$14, MATCH($B27,D_YUBFEA_demand!$M$3:$M$14,0), 1)</f>
        <v>3.1290323503555789E-2</v>
      </c>
      <c r="AG27" s="7">
        <f>INDEX(MINFLOWFEAMOUTH!$J$3:$J$14, MATCH($B27,MINFLOWFEAMOUTH!$I$3:$I$14,0), 1)</f>
        <v>750</v>
      </c>
      <c r="AI27" s="11">
        <f>SHASTAlevel5extended!$H16</f>
        <v>4552.1000000000004</v>
      </c>
      <c r="AJ27" s="11">
        <f>INDEX(CALLiTE_SHASTA_LEVEL2_4!$E$1024:$E$1035, MATCH($B27,CALLiTE_SHASTA_LEVEL2_4!$C$1024:$C$1035,0), 1)</f>
        <v>1700</v>
      </c>
      <c r="AK27" s="11">
        <f>INDEX(CALLiTE_SHASTA_LEVEL2_4!$F$1024:$F$1035, MATCH($B27,CALLiTE_SHASTA_LEVEL2_4!$C$1024:$C$1035,0), 1)</f>
        <v>3200</v>
      </c>
      <c r="AL27" s="11">
        <f>INDEX(CALLITE_EVAP_S_SHSTA!$G$2:$G$13, MATCH($B27,CALLITE_EVAP_S_SHSTA!$F$2:$F$13,0), 1)</f>
        <v>9.9469047160375688</v>
      </c>
    </row>
    <row r="28" spans="1:38">
      <c r="A28" s="1">
        <v>43693</v>
      </c>
      <c r="B28" s="6">
        <f t="shared" si="0"/>
        <v>8</v>
      </c>
      <c r="C28" s="7">
        <f>OROinflow!$F17</f>
        <v>3487</v>
      </c>
      <c r="D28" s="7">
        <f>OROLEVEL5!G17/1000</f>
        <v>3538</v>
      </c>
      <c r="E28" s="7">
        <f>INDEX(OROevaprateIN!$B$2:$B$13, MATCH($B28,OROevaprateIN!$A$2:$A$13,0), 1)</f>
        <v>8.7906383098439971</v>
      </c>
      <c r="F28" s="7">
        <f>INDEX(DEM_D6_PWR!$I$3:$I$14, MATCH($B28,DEM_D6_PWR!$H$3:$H$14,0), 1)</f>
        <v>2.7599999904632568</v>
      </c>
      <c r="G28" s="7">
        <f>INDEX('MINGW_6&amp;DR69'!$I$3:$I$14, MATCH($B28,'MINGW_6&amp;DR69'!$H$3:$H$14,0), 1)</f>
        <v>47.279998779296875</v>
      </c>
      <c r="H28" s="7">
        <f>INDEX('MINGW_6&amp;DR69'!$J$3:$J$14, MATCH($B28,'MINGW_6&amp;DR69'!$H$3:$H$14,0), 1)</f>
        <v>301.20001220703125</v>
      </c>
      <c r="I28" s="7">
        <f>inflowShasta!$I17</f>
        <v>5107</v>
      </c>
      <c r="J28" s="7">
        <f>inflowYuba!$H17</f>
        <v>2689</v>
      </c>
      <c r="K28" s="7">
        <f>INDEX(DEMAND_D_DAGUER_NP!$I$3:$I$14, MATCH($B28,DEMAND_D_DAGUER_NP!$H$3:$H$14,0), 1)</f>
        <v>776.482595171247</v>
      </c>
      <c r="L28" s="7">
        <f>INDEX(D_THERM_DEMANDS!AB$3:AB$14, MATCH($B28,D_THERM_DEMANDS!$P$3:$P$14,0), 1)</f>
        <v>0.75741934007213962</v>
      </c>
      <c r="M28" s="7">
        <f>INDEX(D_THERM_DEMANDS!AC$3:AC$14, MATCH($B28,D_THERM_DEMANDS!$P$3:$P$14,0), 1)</f>
        <v>0.73225808912707913</v>
      </c>
      <c r="N28" s="7">
        <f>INDEX(D_THERM_DEMANDS!AD$3:AD$14, MATCH($B28,D_THERM_DEMANDS!$P$3:$P$14,0), 1)</f>
        <v>2.7774193056168093</v>
      </c>
      <c r="O28" s="7">
        <f>INDEX(D_THERM_DEMANDS!AE$3:AE$14, MATCH($B28,D_THERM_DEMANDS!$P$3:$P$14,0), 1)</f>
        <v>2.5161289399670016E-2</v>
      </c>
      <c r="P28" s="7">
        <f>INDEX(D_THERM_DEMANDS!AF$3:AF$14, MATCH($B28,D_THERM_DEMANDS!$P$3:$P$14,0), 1)</f>
        <v>3.5483871736834129E-2</v>
      </c>
      <c r="Q28" s="7">
        <f>INDEX(D_THERM_DEMANDS!AG$3:AG$14, MATCH($B28,D_THERM_DEMANDS!$P$3:$P$14,0), 1)</f>
        <v>0.10645161136504143</v>
      </c>
      <c r="R28" s="7">
        <f>INDEX(D_THERM_DEMANDS!AH$3:AH$14, MATCH($B28,D_THERM_DEMANDS!$P$3:$P$14,0), 1)</f>
        <v>4.0322580645161289E-2</v>
      </c>
      <c r="S28" s="7">
        <f>INDEX(D_THERM_DEMANDS!AI$3:AI$14, MATCH($B28,D_THERM_DEMANDS!$P$3:$P$14,0), 1)</f>
        <v>3.8709678957539219E-2</v>
      </c>
      <c r="T28" s="7">
        <f>INDEX(D_THERM_DEMANDS!AJ$3:AJ$14, MATCH($B28,D_THERM_DEMANDS!$P$3:$P$14,0), 1)</f>
        <v>0.10645161136504143</v>
      </c>
      <c r="U28" s="7">
        <f>INDEX(D_THERM_DEMANDS!AK$3:AK$14, MATCH($B28,D_THERM_DEMANDS!$P$3:$P$14,0), 1)</f>
        <v>0</v>
      </c>
      <c r="V28" s="7">
        <f>INDEX(DEMAND_C217B!$I$3:$I$14, MATCH($B28,DEMAND_C217B!$H$3:$H$14,0), 1)</f>
        <v>18.072425580178678</v>
      </c>
      <c r="W28" s="7">
        <f>INDEX(MINFLOWFEATHER!$J$3:$J$14, MATCH($B28,MINFLOWFEATHER!$I$3:$I$14,0), 1)</f>
        <v>750</v>
      </c>
      <c r="X28" s="7">
        <f>INDEX(Therm!$P$3:$P$14, MATCH($B28,Therm!$H$3:$H$14,0), 1)</f>
        <v>837.60866705541298</v>
      </c>
      <c r="Y28" s="7">
        <f>INDEX(Yubfea!$P$3:$P$14, MATCH($B28,Yubfea!$H$3:$H$14,0), 1)</f>
        <v>264.68226103747065</v>
      </c>
      <c r="Z28" s="7">
        <f>INDEX(D_YUBFEA_demand!V$3:V$14, MATCH($B28,D_YUBFEA_demand!$M$3:$M$14,0), 1)</f>
        <v>4.9677418124291203E-2</v>
      </c>
      <c r="AA28" s="7">
        <f>INDEX(D_YUBFEA_demand!W$3:W$14, MATCH($B28,D_YUBFEA_demand!$M$3:$M$14,0), 1)</f>
        <v>4.9677418124291203E-2</v>
      </c>
      <c r="AB28" s="7">
        <f>INDEX(D_YUBFEA_demand!X$3:X$14, MATCH($B28,D_YUBFEA_demand!$M$3:$M$14,0), 1)</f>
        <v>8.5806454381635117E-2</v>
      </c>
      <c r="AC28" s="7">
        <f>INDEX(D_YUBFEA_demand!Y$3:Y$14, MATCH($B28,D_YUBFEA_demand!$M$3:$M$14,0), 1)</f>
        <v>0.33193548264042022</v>
      </c>
      <c r="AD28" s="7">
        <f>INDEX(D_YUBFEA_demand!Z$3:Z$14, MATCH($B28,D_YUBFEA_demand!$M$3:$M$14,0), 1)</f>
        <v>2.5806451997449322E-2</v>
      </c>
      <c r="AE28" s="7">
        <f>INDEX(D_YUBFEA_demand!AA$3:AA$14, MATCH($B28,D_YUBFEA_demand!$M$3:$M$14,0), 1)</f>
        <v>6.6129030719880133E-2</v>
      </c>
      <c r="AF28" s="7">
        <f>INDEX(D_YUBFEA_demand!AB$3:AB$14, MATCH($B28,D_YUBFEA_demand!$M$3:$M$14,0), 1)</f>
        <v>3.1290323503555789E-2</v>
      </c>
      <c r="AG28" s="7">
        <f>INDEX(MINFLOWFEAMOUTH!$J$3:$J$14, MATCH($B28,MINFLOWFEAMOUTH!$I$3:$I$14,0), 1)</f>
        <v>750</v>
      </c>
      <c r="AI28" s="11">
        <f>SHASTAlevel5extended!$H17</f>
        <v>4552.1000000000004</v>
      </c>
      <c r="AJ28" s="11">
        <f>INDEX(CALLiTE_SHASTA_LEVEL2_4!$E$1024:$E$1035, MATCH($B28,CALLiTE_SHASTA_LEVEL2_4!$C$1024:$C$1035,0), 1)</f>
        <v>1700</v>
      </c>
      <c r="AK28" s="11">
        <f>INDEX(CALLiTE_SHASTA_LEVEL2_4!$F$1024:$F$1035, MATCH($B28,CALLiTE_SHASTA_LEVEL2_4!$C$1024:$C$1035,0), 1)</f>
        <v>3200</v>
      </c>
      <c r="AL28" s="11">
        <f>INDEX(CALLITE_EVAP_S_SHSTA!$G$2:$G$13, MATCH($B28,CALLITE_EVAP_S_SHSTA!$F$2:$F$13,0), 1)</f>
        <v>9.9469047160375688</v>
      </c>
    </row>
    <row r="29" spans="1:38">
      <c r="A29" s="1">
        <v>43694</v>
      </c>
      <c r="B29" s="6">
        <f t="shared" si="0"/>
        <v>8</v>
      </c>
      <c r="C29" s="7">
        <f>OROinflow!$F18</f>
        <v>2649</v>
      </c>
      <c r="D29" s="7">
        <f>OROLEVEL5!G18/1000</f>
        <v>3538</v>
      </c>
      <c r="E29" s="7">
        <f>INDEX(OROevaprateIN!$B$2:$B$13, MATCH($B29,OROevaprateIN!$A$2:$A$13,0), 1)</f>
        <v>8.7906383098439971</v>
      </c>
      <c r="F29" s="7">
        <f>INDEX(DEM_D6_PWR!$I$3:$I$14, MATCH($B29,DEM_D6_PWR!$H$3:$H$14,0), 1)</f>
        <v>2.7599999904632568</v>
      </c>
      <c r="G29" s="7">
        <f>INDEX('MINGW_6&amp;DR69'!$I$3:$I$14, MATCH($B29,'MINGW_6&amp;DR69'!$H$3:$H$14,0), 1)</f>
        <v>47.279998779296875</v>
      </c>
      <c r="H29" s="7">
        <f>INDEX('MINGW_6&amp;DR69'!$J$3:$J$14, MATCH($B29,'MINGW_6&amp;DR69'!$H$3:$H$14,0), 1)</f>
        <v>301.20001220703125</v>
      </c>
      <c r="I29" s="7">
        <f>inflowShasta!$I18</f>
        <v>3636</v>
      </c>
      <c r="J29" s="7">
        <f>inflowYuba!$H18</f>
        <v>2671</v>
      </c>
      <c r="K29" s="7">
        <f>INDEX(DEMAND_D_DAGUER_NP!$I$3:$I$14, MATCH($B29,DEMAND_D_DAGUER_NP!$H$3:$H$14,0), 1)</f>
        <v>776.482595171247</v>
      </c>
      <c r="L29" s="7">
        <f>INDEX(D_THERM_DEMANDS!AB$3:AB$14, MATCH($B29,D_THERM_DEMANDS!$P$3:$P$14,0), 1)</f>
        <v>0.75741934007213962</v>
      </c>
      <c r="M29" s="7">
        <f>INDEX(D_THERM_DEMANDS!AC$3:AC$14, MATCH($B29,D_THERM_DEMANDS!$P$3:$P$14,0), 1)</f>
        <v>0.73225808912707913</v>
      </c>
      <c r="N29" s="7">
        <f>INDEX(D_THERM_DEMANDS!AD$3:AD$14, MATCH($B29,D_THERM_DEMANDS!$P$3:$P$14,0), 1)</f>
        <v>2.7774193056168093</v>
      </c>
      <c r="O29" s="7">
        <f>INDEX(D_THERM_DEMANDS!AE$3:AE$14, MATCH($B29,D_THERM_DEMANDS!$P$3:$P$14,0), 1)</f>
        <v>2.5161289399670016E-2</v>
      </c>
      <c r="P29" s="7">
        <f>INDEX(D_THERM_DEMANDS!AF$3:AF$14, MATCH($B29,D_THERM_DEMANDS!$P$3:$P$14,0), 1)</f>
        <v>3.5483871736834129E-2</v>
      </c>
      <c r="Q29" s="7">
        <f>INDEX(D_THERM_DEMANDS!AG$3:AG$14, MATCH($B29,D_THERM_DEMANDS!$P$3:$P$14,0), 1)</f>
        <v>0.10645161136504143</v>
      </c>
      <c r="R29" s="7">
        <f>INDEX(D_THERM_DEMANDS!AH$3:AH$14, MATCH($B29,D_THERM_DEMANDS!$P$3:$P$14,0), 1)</f>
        <v>4.0322580645161289E-2</v>
      </c>
      <c r="S29" s="7">
        <f>INDEX(D_THERM_DEMANDS!AI$3:AI$14, MATCH($B29,D_THERM_DEMANDS!$P$3:$P$14,0), 1)</f>
        <v>3.8709678957539219E-2</v>
      </c>
      <c r="T29" s="7">
        <f>INDEX(D_THERM_DEMANDS!AJ$3:AJ$14, MATCH($B29,D_THERM_DEMANDS!$P$3:$P$14,0), 1)</f>
        <v>0.10645161136504143</v>
      </c>
      <c r="U29" s="7">
        <f>INDEX(D_THERM_DEMANDS!AK$3:AK$14, MATCH($B29,D_THERM_DEMANDS!$P$3:$P$14,0), 1)</f>
        <v>0</v>
      </c>
      <c r="V29" s="7">
        <f>INDEX(DEMAND_C217B!$I$3:$I$14, MATCH($B29,DEMAND_C217B!$H$3:$H$14,0), 1)</f>
        <v>18.072425580178678</v>
      </c>
      <c r="W29" s="7">
        <f>INDEX(MINFLOWFEATHER!$J$3:$J$14, MATCH($B29,MINFLOWFEATHER!$I$3:$I$14,0), 1)</f>
        <v>750</v>
      </c>
      <c r="X29" s="7">
        <f>INDEX(Therm!$P$3:$P$14, MATCH($B29,Therm!$H$3:$H$14,0), 1)</f>
        <v>837.60866705541298</v>
      </c>
      <c r="Y29" s="7">
        <f>INDEX(Yubfea!$P$3:$P$14, MATCH($B29,Yubfea!$H$3:$H$14,0), 1)</f>
        <v>264.68226103747065</v>
      </c>
      <c r="Z29" s="7">
        <f>INDEX(D_YUBFEA_demand!V$3:V$14, MATCH($B29,D_YUBFEA_demand!$M$3:$M$14,0), 1)</f>
        <v>4.9677418124291203E-2</v>
      </c>
      <c r="AA29" s="7">
        <f>INDEX(D_YUBFEA_demand!W$3:W$14, MATCH($B29,D_YUBFEA_demand!$M$3:$M$14,0), 1)</f>
        <v>4.9677418124291203E-2</v>
      </c>
      <c r="AB29" s="7">
        <f>INDEX(D_YUBFEA_demand!X$3:X$14, MATCH($B29,D_YUBFEA_demand!$M$3:$M$14,0), 1)</f>
        <v>8.5806454381635117E-2</v>
      </c>
      <c r="AC29" s="7">
        <f>INDEX(D_YUBFEA_demand!Y$3:Y$14, MATCH($B29,D_YUBFEA_demand!$M$3:$M$14,0), 1)</f>
        <v>0.33193548264042022</v>
      </c>
      <c r="AD29" s="7">
        <f>INDEX(D_YUBFEA_demand!Z$3:Z$14, MATCH($B29,D_YUBFEA_demand!$M$3:$M$14,0), 1)</f>
        <v>2.5806451997449322E-2</v>
      </c>
      <c r="AE29" s="7">
        <f>INDEX(D_YUBFEA_demand!AA$3:AA$14, MATCH($B29,D_YUBFEA_demand!$M$3:$M$14,0), 1)</f>
        <v>6.6129030719880133E-2</v>
      </c>
      <c r="AF29" s="7">
        <f>INDEX(D_YUBFEA_demand!AB$3:AB$14, MATCH($B29,D_YUBFEA_demand!$M$3:$M$14,0), 1)</f>
        <v>3.1290323503555789E-2</v>
      </c>
      <c r="AG29" s="7">
        <f>INDEX(MINFLOWFEAMOUTH!$J$3:$J$14, MATCH($B29,MINFLOWFEAMOUTH!$I$3:$I$14,0), 1)</f>
        <v>750</v>
      </c>
      <c r="AI29" s="11">
        <f>SHASTAlevel5extended!$H18</f>
        <v>4552.1000000000004</v>
      </c>
      <c r="AJ29" s="11">
        <f>INDEX(CALLiTE_SHASTA_LEVEL2_4!$E$1024:$E$1035, MATCH($B29,CALLiTE_SHASTA_LEVEL2_4!$C$1024:$C$1035,0), 1)</f>
        <v>1700</v>
      </c>
      <c r="AK29" s="11">
        <f>INDEX(CALLiTE_SHASTA_LEVEL2_4!$F$1024:$F$1035, MATCH($B29,CALLiTE_SHASTA_LEVEL2_4!$C$1024:$C$1035,0), 1)</f>
        <v>3200</v>
      </c>
      <c r="AL29" s="11">
        <f>INDEX(CALLITE_EVAP_S_SHSTA!$G$2:$G$13, MATCH($B29,CALLITE_EVAP_S_SHSTA!$F$2:$F$13,0), 1)</f>
        <v>9.9469047160375688</v>
      </c>
    </row>
    <row r="30" spans="1:38">
      <c r="A30" s="1">
        <v>43695</v>
      </c>
      <c r="B30" s="6">
        <f t="shared" si="0"/>
        <v>8</v>
      </c>
      <c r="C30" s="7">
        <f>OROinflow!$F19</f>
        <v>2479</v>
      </c>
      <c r="D30" s="7">
        <f>OROLEVEL5!G19/1000</f>
        <v>3538</v>
      </c>
      <c r="E30" s="7">
        <f>INDEX(OROevaprateIN!$B$2:$B$13, MATCH($B30,OROevaprateIN!$A$2:$A$13,0), 1)</f>
        <v>8.7906383098439971</v>
      </c>
      <c r="F30" s="7">
        <f>INDEX(DEM_D6_PWR!$I$3:$I$14, MATCH($B30,DEM_D6_PWR!$H$3:$H$14,0), 1)</f>
        <v>2.7599999904632568</v>
      </c>
      <c r="G30" s="7">
        <f>INDEX('MINGW_6&amp;DR69'!$I$3:$I$14, MATCH($B30,'MINGW_6&amp;DR69'!$H$3:$H$14,0), 1)</f>
        <v>47.279998779296875</v>
      </c>
      <c r="H30" s="7">
        <f>INDEX('MINGW_6&amp;DR69'!$J$3:$J$14, MATCH($B30,'MINGW_6&amp;DR69'!$H$3:$H$14,0), 1)</f>
        <v>301.20001220703125</v>
      </c>
      <c r="I30" s="7">
        <f>inflowShasta!$I19</f>
        <v>2540</v>
      </c>
      <c r="J30" s="7">
        <f>inflowYuba!$H19</f>
        <v>2652</v>
      </c>
      <c r="K30" s="7">
        <f>INDEX(DEMAND_D_DAGUER_NP!$I$3:$I$14, MATCH($B30,DEMAND_D_DAGUER_NP!$H$3:$H$14,0), 1)</f>
        <v>776.482595171247</v>
      </c>
      <c r="L30" s="7">
        <f>INDEX(D_THERM_DEMANDS!AB$3:AB$14, MATCH($B30,D_THERM_DEMANDS!$P$3:$P$14,0), 1)</f>
        <v>0.75741934007213962</v>
      </c>
      <c r="M30" s="7">
        <f>INDEX(D_THERM_DEMANDS!AC$3:AC$14, MATCH($B30,D_THERM_DEMANDS!$P$3:$P$14,0), 1)</f>
        <v>0.73225808912707913</v>
      </c>
      <c r="N30" s="7">
        <f>INDEX(D_THERM_DEMANDS!AD$3:AD$14, MATCH($B30,D_THERM_DEMANDS!$P$3:$P$14,0), 1)</f>
        <v>2.7774193056168093</v>
      </c>
      <c r="O30" s="7">
        <f>INDEX(D_THERM_DEMANDS!AE$3:AE$14, MATCH($B30,D_THERM_DEMANDS!$P$3:$P$14,0), 1)</f>
        <v>2.5161289399670016E-2</v>
      </c>
      <c r="P30" s="7">
        <f>INDEX(D_THERM_DEMANDS!AF$3:AF$14, MATCH($B30,D_THERM_DEMANDS!$P$3:$P$14,0), 1)</f>
        <v>3.5483871736834129E-2</v>
      </c>
      <c r="Q30" s="7">
        <f>INDEX(D_THERM_DEMANDS!AG$3:AG$14, MATCH($B30,D_THERM_DEMANDS!$P$3:$P$14,0), 1)</f>
        <v>0.10645161136504143</v>
      </c>
      <c r="R30" s="7">
        <f>INDEX(D_THERM_DEMANDS!AH$3:AH$14, MATCH($B30,D_THERM_DEMANDS!$P$3:$P$14,0), 1)</f>
        <v>4.0322580645161289E-2</v>
      </c>
      <c r="S30" s="7">
        <f>INDEX(D_THERM_DEMANDS!AI$3:AI$14, MATCH($B30,D_THERM_DEMANDS!$P$3:$P$14,0), 1)</f>
        <v>3.8709678957539219E-2</v>
      </c>
      <c r="T30" s="7">
        <f>INDEX(D_THERM_DEMANDS!AJ$3:AJ$14, MATCH($B30,D_THERM_DEMANDS!$P$3:$P$14,0), 1)</f>
        <v>0.10645161136504143</v>
      </c>
      <c r="U30" s="7">
        <f>INDEX(D_THERM_DEMANDS!AK$3:AK$14, MATCH($B30,D_THERM_DEMANDS!$P$3:$P$14,0), 1)</f>
        <v>0</v>
      </c>
      <c r="V30" s="7">
        <f>INDEX(DEMAND_C217B!$I$3:$I$14, MATCH($B30,DEMAND_C217B!$H$3:$H$14,0), 1)</f>
        <v>18.072425580178678</v>
      </c>
      <c r="W30" s="7">
        <f>INDEX(MINFLOWFEATHER!$J$3:$J$14, MATCH($B30,MINFLOWFEATHER!$I$3:$I$14,0), 1)</f>
        <v>750</v>
      </c>
      <c r="X30" s="7">
        <f>INDEX(Therm!$P$3:$P$14, MATCH($B30,Therm!$H$3:$H$14,0), 1)</f>
        <v>837.60866705541298</v>
      </c>
      <c r="Y30" s="7">
        <f>INDEX(Yubfea!$P$3:$P$14, MATCH($B30,Yubfea!$H$3:$H$14,0), 1)</f>
        <v>264.68226103747065</v>
      </c>
      <c r="Z30" s="7">
        <f>INDEX(D_YUBFEA_demand!V$3:V$14, MATCH($B30,D_YUBFEA_demand!$M$3:$M$14,0), 1)</f>
        <v>4.9677418124291203E-2</v>
      </c>
      <c r="AA30" s="7">
        <f>INDEX(D_YUBFEA_demand!W$3:W$14, MATCH($B30,D_YUBFEA_demand!$M$3:$M$14,0), 1)</f>
        <v>4.9677418124291203E-2</v>
      </c>
      <c r="AB30" s="7">
        <f>INDEX(D_YUBFEA_demand!X$3:X$14, MATCH($B30,D_YUBFEA_demand!$M$3:$M$14,0), 1)</f>
        <v>8.5806454381635117E-2</v>
      </c>
      <c r="AC30" s="7">
        <f>INDEX(D_YUBFEA_demand!Y$3:Y$14, MATCH($B30,D_YUBFEA_demand!$M$3:$M$14,0), 1)</f>
        <v>0.33193548264042022</v>
      </c>
      <c r="AD30" s="7">
        <f>INDEX(D_YUBFEA_demand!Z$3:Z$14, MATCH($B30,D_YUBFEA_demand!$M$3:$M$14,0), 1)</f>
        <v>2.5806451997449322E-2</v>
      </c>
      <c r="AE30" s="7">
        <f>INDEX(D_YUBFEA_demand!AA$3:AA$14, MATCH($B30,D_YUBFEA_demand!$M$3:$M$14,0), 1)</f>
        <v>6.6129030719880133E-2</v>
      </c>
      <c r="AF30" s="7">
        <f>INDEX(D_YUBFEA_demand!AB$3:AB$14, MATCH($B30,D_YUBFEA_demand!$M$3:$M$14,0), 1)</f>
        <v>3.1290323503555789E-2</v>
      </c>
      <c r="AG30" s="7">
        <f>INDEX(MINFLOWFEAMOUTH!$J$3:$J$14, MATCH($B30,MINFLOWFEAMOUTH!$I$3:$I$14,0), 1)</f>
        <v>750</v>
      </c>
      <c r="AI30" s="11">
        <f>SHASTAlevel5extended!$H19</f>
        <v>4552.1000000000004</v>
      </c>
      <c r="AJ30" s="11">
        <f>INDEX(CALLiTE_SHASTA_LEVEL2_4!$E$1024:$E$1035, MATCH($B30,CALLiTE_SHASTA_LEVEL2_4!$C$1024:$C$1035,0), 1)</f>
        <v>1700</v>
      </c>
      <c r="AK30" s="11">
        <f>INDEX(CALLiTE_SHASTA_LEVEL2_4!$F$1024:$F$1035, MATCH($B30,CALLiTE_SHASTA_LEVEL2_4!$C$1024:$C$1035,0), 1)</f>
        <v>3200</v>
      </c>
      <c r="AL30" s="11">
        <f>INDEX(CALLITE_EVAP_S_SHSTA!$G$2:$G$13, MATCH($B30,CALLITE_EVAP_S_SHSTA!$F$2:$F$13,0), 1)</f>
        <v>9.9469047160375688</v>
      </c>
    </row>
    <row r="31" spans="1:38">
      <c r="A31" s="1">
        <v>43696</v>
      </c>
      <c r="B31" s="6">
        <f t="shared" si="0"/>
        <v>8</v>
      </c>
      <c r="C31" s="7">
        <f>OROinflow!$F20</f>
        <v>1769</v>
      </c>
      <c r="D31" s="7">
        <f>OROLEVEL5!G20/1000</f>
        <v>3538</v>
      </c>
      <c r="E31" s="7">
        <f>INDEX(OROevaprateIN!$B$2:$B$13, MATCH($B31,OROevaprateIN!$A$2:$A$13,0), 1)</f>
        <v>8.7906383098439971</v>
      </c>
      <c r="F31" s="7">
        <f>INDEX(DEM_D6_PWR!$I$3:$I$14, MATCH($B31,DEM_D6_PWR!$H$3:$H$14,0), 1)</f>
        <v>2.7599999904632568</v>
      </c>
      <c r="G31" s="7">
        <f>INDEX('MINGW_6&amp;DR69'!$I$3:$I$14, MATCH($B31,'MINGW_6&amp;DR69'!$H$3:$H$14,0), 1)</f>
        <v>47.279998779296875</v>
      </c>
      <c r="H31" s="7">
        <f>INDEX('MINGW_6&amp;DR69'!$J$3:$J$14, MATCH($B31,'MINGW_6&amp;DR69'!$H$3:$H$14,0), 1)</f>
        <v>301.20001220703125</v>
      </c>
      <c r="I31" s="7">
        <f>inflowShasta!$I20</f>
        <v>3303</v>
      </c>
      <c r="J31" s="7">
        <f>inflowYuba!$H20</f>
        <v>2652</v>
      </c>
      <c r="K31" s="7">
        <f>INDEX(DEMAND_D_DAGUER_NP!$I$3:$I$14, MATCH($B31,DEMAND_D_DAGUER_NP!$H$3:$H$14,0), 1)</f>
        <v>776.482595171247</v>
      </c>
      <c r="L31" s="7">
        <f>INDEX(D_THERM_DEMANDS!AB$3:AB$14, MATCH($B31,D_THERM_DEMANDS!$P$3:$P$14,0), 1)</f>
        <v>0.75741934007213962</v>
      </c>
      <c r="M31" s="7">
        <f>INDEX(D_THERM_DEMANDS!AC$3:AC$14, MATCH($B31,D_THERM_DEMANDS!$P$3:$P$14,0), 1)</f>
        <v>0.73225808912707913</v>
      </c>
      <c r="N31" s="7">
        <f>INDEX(D_THERM_DEMANDS!AD$3:AD$14, MATCH($B31,D_THERM_DEMANDS!$P$3:$P$14,0), 1)</f>
        <v>2.7774193056168093</v>
      </c>
      <c r="O31" s="7">
        <f>INDEX(D_THERM_DEMANDS!AE$3:AE$14, MATCH($B31,D_THERM_DEMANDS!$P$3:$P$14,0), 1)</f>
        <v>2.5161289399670016E-2</v>
      </c>
      <c r="P31" s="7">
        <f>INDEX(D_THERM_DEMANDS!AF$3:AF$14, MATCH($B31,D_THERM_DEMANDS!$P$3:$P$14,0), 1)</f>
        <v>3.5483871736834129E-2</v>
      </c>
      <c r="Q31" s="7">
        <f>INDEX(D_THERM_DEMANDS!AG$3:AG$14, MATCH($B31,D_THERM_DEMANDS!$P$3:$P$14,0), 1)</f>
        <v>0.10645161136504143</v>
      </c>
      <c r="R31" s="7">
        <f>INDEX(D_THERM_DEMANDS!AH$3:AH$14, MATCH($B31,D_THERM_DEMANDS!$P$3:$P$14,0), 1)</f>
        <v>4.0322580645161289E-2</v>
      </c>
      <c r="S31" s="7">
        <f>INDEX(D_THERM_DEMANDS!AI$3:AI$14, MATCH($B31,D_THERM_DEMANDS!$P$3:$P$14,0), 1)</f>
        <v>3.8709678957539219E-2</v>
      </c>
      <c r="T31" s="7">
        <f>INDEX(D_THERM_DEMANDS!AJ$3:AJ$14, MATCH($B31,D_THERM_DEMANDS!$P$3:$P$14,0), 1)</f>
        <v>0.10645161136504143</v>
      </c>
      <c r="U31" s="7">
        <f>INDEX(D_THERM_DEMANDS!AK$3:AK$14, MATCH($B31,D_THERM_DEMANDS!$P$3:$P$14,0), 1)</f>
        <v>0</v>
      </c>
      <c r="V31" s="7">
        <f>INDEX(DEMAND_C217B!$I$3:$I$14, MATCH($B31,DEMAND_C217B!$H$3:$H$14,0), 1)</f>
        <v>18.072425580178678</v>
      </c>
      <c r="W31" s="7">
        <f>INDEX(MINFLOWFEATHER!$J$3:$J$14, MATCH($B31,MINFLOWFEATHER!$I$3:$I$14,0), 1)</f>
        <v>750</v>
      </c>
      <c r="X31" s="7">
        <f>INDEX(Therm!$P$3:$P$14, MATCH($B31,Therm!$H$3:$H$14,0), 1)</f>
        <v>837.60866705541298</v>
      </c>
      <c r="Y31" s="7">
        <f>INDEX(Yubfea!$P$3:$P$14, MATCH($B31,Yubfea!$H$3:$H$14,0), 1)</f>
        <v>264.68226103747065</v>
      </c>
      <c r="Z31" s="7">
        <f>INDEX(D_YUBFEA_demand!V$3:V$14, MATCH($B31,D_YUBFEA_demand!$M$3:$M$14,0), 1)</f>
        <v>4.9677418124291203E-2</v>
      </c>
      <c r="AA31" s="7">
        <f>INDEX(D_YUBFEA_demand!W$3:W$14, MATCH($B31,D_YUBFEA_demand!$M$3:$M$14,0), 1)</f>
        <v>4.9677418124291203E-2</v>
      </c>
      <c r="AB31" s="7">
        <f>INDEX(D_YUBFEA_demand!X$3:X$14, MATCH($B31,D_YUBFEA_demand!$M$3:$M$14,0), 1)</f>
        <v>8.5806454381635117E-2</v>
      </c>
      <c r="AC31" s="7">
        <f>INDEX(D_YUBFEA_demand!Y$3:Y$14, MATCH($B31,D_YUBFEA_demand!$M$3:$M$14,0), 1)</f>
        <v>0.33193548264042022</v>
      </c>
      <c r="AD31" s="7">
        <f>INDEX(D_YUBFEA_demand!Z$3:Z$14, MATCH($B31,D_YUBFEA_demand!$M$3:$M$14,0), 1)</f>
        <v>2.5806451997449322E-2</v>
      </c>
      <c r="AE31" s="7">
        <f>INDEX(D_YUBFEA_demand!AA$3:AA$14, MATCH($B31,D_YUBFEA_demand!$M$3:$M$14,0), 1)</f>
        <v>6.6129030719880133E-2</v>
      </c>
      <c r="AF31" s="7">
        <f>INDEX(D_YUBFEA_demand!AB$3:AB$14, MATCH($B31,D_YUBFEA_demand!$M$3:$M$14,0), 1)</f>
        <v>3.1290323503555789E-2</v>
      </c>
      <c r="AG31" s="7">
        <f>INDEX(MINFLOWFEAMOUTH!$J$3:$J$14, MATCH($B31,MINFLOWFEAMOUTH!$I$3:$I$14,0), 1)</f>
        <v>750</v>
      </c>
      <c r="AI31" s="11">
        <f>SHASTAlevel5extended!$H20</f>
        <v>4552.1000000000004</v>
      </c>
      <c r="AJ31" s="11">
        <f>INDEX(CALLiTE_SHASTA_LEVEL2_4!$E$1024:$E$1035, MATCH($B31,CALLiTE_SHASTA_LEVEL2_4!$C$1024:$C$1035,0), 1)</f>
        <v>1700</v>
      </c>
      <c r="AK31" s="11">
        <f>INDEX(CALLiTE_SHASTA_LEVEL2_4!$F$1024:$F$1035, MATCH($B31,CALLiTE_SHASTA_LEVEL2_4!$C$1024:$C$1035,0), 1)</f>
        <v>3200</v>
      </c>
      <c r="AL31" s="11">
        <f>INDEX(CALLITE_EVAP_S_SHSTA!$G$2:$G$13, MATCH($B31,CALLITE_EVAP_S_SHSTA!$F$2:$F$13,0), 1)</f>
        <v>9.9469047160375688</v>
      </c>
    </row>
    <row r="32" spans="1:38">
      <c r="A32" s="1">
        <v>43697</v>
      </c>
      <c r="B32" s="6">
        <f t="shared" si="0"/>
        <v>8</v>
      </c>
      <c r="C32" s="7">
        <f>OROinflow!$F21</f>
        <v>1847</v>
      </c>
      <c r="D32" s="7">
        <f>OROLEVEL5!G21/1000</f>
        <v>3538</v>
      </c>
      <c r="E32" s="7">
        <f>INDEX(OROevaprateIN!$B$2:$B$13, MATCH($B32,OROevaprateIN!$A$2:$A$13,0), 1)</f>
        <v>8.7906383098439971</v>
      </c>
      <c r="F32" s="7">
        <f>INDEX(DEM_D6_PWR!$I$3:$I$14, MATCH($B32,DEM_D6_PWR!$H$3:$H$14,0), 1)</f>
        <v>2.7599999904632568</v>
      </c>
      <c r="G32" s="7">
        <f>INDEX('MINGW_6&amp;DR69'!$I$3:$I$14, MATCH($B32,'MINGW_6&amp;DR69'!$H$3:$H$14,0), 1)</f>
        <v>47.279998779296875</v>
      </c>
      <c r="H32" s="7">
        <f>INDEX('MINGW_6&amp;DR69'!$J$3:$J$14, MATCH($B32,'MINGW_6&amp;DR69'!$H$3:$H$14,0), 1)</f>
        <v>301.20001220703125</v>
      </c>
      <c r="I32" s="7">
        <f>inflowShasta!$I21</f>
        <v>3248</v>
      </c>
      <c r="J32" s="7">
        <f>inflowYuba!$H21</f>
        <v>2682</v>
      </c>
      <c r="K32" s="7">
        <f>INDEX(DEMAND_D_DAGUER_NP!$I$3:$I$14, MATCH($B32,DEMAND_D_DAGUER_NP!$H$3:$H$14,0), 1)</f>
        <v>776.482595171247</v>
      </c>
      <c r="L32" s="7">
        <f>INDEX(D_THERM_DEMANDS!AB$3:AB$14, MATCH($B32,D_THERM_DEMANDS!$P$3:$P$14,0), 1)</f>
        <v>0.75741934007213962</v>
      </c>
      <c r="M32" s="7">
        <f>INDEX(D_THERM_DEMANDS!AC$3:AC$14, MATCH($B32,D_THERM_DEMANDS!$P$3:$P$14,0), 1)</f>
        <v>0.73225808912707913</v>
      </c>
      <c r="N32" s="7">
        <f>INDEX(D_THERM_DEMANDS!AD$3:AD$14, MATCH($B32,D_THERM_DEMANDS!$P$3:$P$14,0), 1)</f>
        <v>2.7774193056168093</v>
      </c>
      <c r="O32" s="7">
        <f>INDEX(D_THERM_DEMANDS!AE$3:AE$14, MATCH($B32,D_THERM_DEMANDS!$P$3:$P$14,0), 1)</f>
        <v>2.5161289399670016E-2</v>
      </c>
      <c r="P32" s="7">
        <f>INDEX(D_THERM_DEMANDS!AF$3:AF$14, MATCH($B32,D_THERM_DEMANDS!$P$3:$P$14,0), 1)</f>
        <v>3.5483871736834129E-2</v>
      </c>
      <c r="Q32" s="7">
        <f>INDEX(D_THERM_DEMANDS!AG$3:AG$14, MATCH($B32,D_THERM_DEMANDS!$P$3:$P$14,0), 1)</f>
        <v>0.10645161136504143</v>
      </c>
      <c r="R32" s="7">
        <f>INDEX(D_THERM_DEMANDS!AH$3:AH$14, MATCH($B32,D_THERM_DEMANDS!$P$3:$P$14,0), 1)</f>
        <v>4.0322580645161289E-2</v>
      </c>
      <c r="S32" s="7">
        <f>INDEX(D_THERM_DEMANDS!AI$3:AI$14, MATCH($B32,D_THERM_DEMANDS!$P$3:$P$14,0), 1)</f>
        <v>3.8709678957539219E-2</v>
      </c>
      <c r="T32" s="7">
        <f>INDEX(D_THERM_DEMANDS!AJ$3:AJ$14, MATCH($B32,D_THERM_DEMANDS!$P$3:$P$14,0), 1)</f>
        <v>0.10645161136504143</v>
      </c>
      <c r="U32" s="7">
        <f>INDEX(D_THERM_DEMANDS!AK$3:AK$14, MATCH($B32,D_THERM_DEMANDS!$P$3:$P$14,0), 1)</f>
        <v>0</v>
      </c>
      <c r="V32" s="7">
        <f>INDEX(DEMAND_C217B!$I$3:$I$14, MATCH($B32,DEMAND_C217B!$H$3:$H$14,0), 1)</f>
        <v>18.072425580178678</v>
      </c>
      <c r="W32" s="7">
        <f>INDEX(MINFLOWFEATHER!$J$3:$J$14, MATCH($B32,MINFLOWFEATHER!$I$3:$I$14,0), 1)</f>
        <v>750</v>
      </c>
      <c r="X32" s="7">
        <f>INDEX(Therm!$P$3:$P$14, MATCH($B32,Therm!$H$3:$H$14,0), 1)</f>
        <v>837.60866705541298</v>
      </c>
      <c r="Y32" s="7">
        <f>INDEX(Yubfea!$P$3:$P$14, MATCH($B32,Yubfea!$H$3:$H$14,0), 1)</f>
        <v>264.68226103747065</v>
      </c>
      <c r="Z32" s="7">
        <f>INDEX(D_YUBFEA_demand!V$3:V$14, MATCH($B32,D_YUBFEA_demand!$M$3:$M$14,0), 1)</f>
        <v>4.9677418124291203E-2</v>
      </c>
      <c r="AA32" s="7">
        <f>INDEX(D_YUBFEA_demand!W$3:W$14, MATCH($B32,D_YUBFEA_demand!$M$3:$M$14,0), 1)</f>
        <v>4.9677418124291203E-2</v>
      </c>
      <c r="AB32" s="7">
        <f>INDEX(D_YUBFEA_demand!X$3:X$14, MATCH($B32,D_YUBFEA_demand!$M$3:$M$14,0), 1)</f>
        <v>8.5806454381635117E-2</v>
      </c>
      <c r="AC32" s="7">
        <f>INDEX(D_YUBFEA_demand!Y$3:Y$14, MATCH($B32,D_YUBFEA_demand!$M$3:$M$14,0), 1)</f>
        <v>0.33193548264042022</v>
      </c>
      <c r="AD32" s="7">
        <f>INDEX(D_YUBFEA_demand!Z$3:Z$14, MATCH($B32,D_YUBFEA_demand!$M$3:$M$14,0), 1)</f>
        <v>2.5806451997449322E-2</v>
      </c>
      <c r="AE32" s="7">
        <f>INDEX(D_YUBFEA_demand!AA$3:AA$14, MATCH($B32,D_YUBFEA_demand!$M$3:$M$14,0), 1)</f>
        <v>6.6129030719880133E-2</v>
      </c>
      <c r="AF32" s="7">
        <f>INDEX(D_YUBFEA_demand!AB$3:AB$14, MATCH($B32,D_YUBFEA_demand!$M$3:$M$14,0), 1)</f>
        <v>3.1290323503555789E-2</v>
      </c>
      <c r="AG32" s="7">
        <f>INDEX(MINFLOWFEAMOUTH!$J$3:$J$14, MATCH($B32,MINFLOWFEAMOUTH!$I$3:$I$14,0), 1)</f>
        <v>750</v>
      </c>
      <c r="AI32" s="11">
        <f>SHASTAlevel5extended!$H21</f>
        <v>4552.1000000000004</v>
      </c>
      <c r="AJ32" s="11">
        <f>INDEX(CALLiTE_SHASTA_LEVEL2_4!$E$1024:$E$1035, MATCH($B32,CALLiTE_SHASTA_LEVEL2_4!$C$1024:$C$1035,0), 1)</f>
        <v>1700</v>
      </c>
      <c r="AK32" s="11">
        <f>INDEX(CALLiTE_SHASTA_LEVEL2_4!$F$1024:$F$1035, MATCH($B32,CALLiTE_SHASTA_LEVEL2_4!$C$1024:$C$1035,0), 1)</f>
        <v>3200</v>
      </c>
      <c r="AL32" s="11">
        <f>INDEX(CALLITE_EVAP_S_SHSTA!$G$2:$G$13, MATCH($B32,CALLITE_EVAP_S_SHSTA!$F$2:$F$13,0), 1)</f>
        <v>9.9469047160375688</v>
      </c>
    </row>
    <row r="33" spans="1:38">
      <c r="A33" s="1">
        <v>43698</v>
      </c>
      <c r="B33" s="6">
        <f t="shared" si="0"/>
        <v>8</v>
      </c>
      <c r="C33" s="7">
        <f>OROinflow!$F22</f>
        <v>2301</v>
      </c>
      <c r="D33" s="7">
        <f>OROLEVEL5!G22/1000</f>
        <v>3538</v>
      </c>
      <c r="E33" s="7">
        <f>INDEX(OROevaprateIN!$B$2:$B$13, MATCH($B33,OROevaprateIN!$A$2:$A$13,0), 1)</f>
        <v>8.7906383098439971</v>
      </c>
      <c r="F33" s="7">
        <f>INDEX(DEM_D6_PWR!$I$3:$I$14, MATCH($B33,DEM_D6_PWR!$H$3:$H$14,0), 1)</f>
        <v>2.7599999904632568</v>
      </c>
      <c r="G33" s="7">
        <f>INDEX('MINGW_6&amp;DR69'!$I$3:$I$14, MATCH($B33,'MINGW_6&amp;DR69'!$H$3:$H$14,0), 1)</f>
        <v>47.279998779296875</v>
      </c>
      <c r="H33" s="7">
        <f>INDEX('MINGW_6&amp;DR69'!$J$3:$J$14, MATCH($B33,'MINGW_6&amp;DR69'!$H$3:$H$14,0), 1)</f>
        <v>301.20001220703125</v>
      </c>
      <c r="I33" s="7">
        <f>inflowShasta!$I22</f>
        <v>3449</v>
      </c>
      <c r="J33" s="7">
        <f>inflowYuba!$H22</f>
        <v>2674</v>
      </c>
      <c r="K33" s="7">
        <f>INDEX(DEMAND_D_DAGUER_NP!$I$3:$I$14, MATCH($B33,DEMAND_D_DAGUER_NP!$H$3:$H$14,0), 1)</f>
        <v>776.482595171247</v>
      </c>
      <c r="L33" s="7">
        <f>INDEX(D_THERM_DEMANDS!AB$3:AB$14, MATCH($B33,D_THERM_DEMANDS!$P$3:$P$14,0), 1)</f>
        <v>0.75741934007213962</v>
      </c>
      <c r="M33" s="7">
        <f>INDEX(D_THERM_DEMANDS!AC$3:AC$14, MATCH($B33,D_THERM_DEMANDS!$P$3:$P$14,0), 1)</f>
        <v>0.73225808912707913</v>
      </c>
      <c r="N33" s="7">
        <f>INDEX(D_THERM_DEMANDS!AD$3:AD$14, MATCH($B33,D_THERM_DEMANDS!$P$3:$P$14,0), 1)</f>
        <v>2.7774193056168093</v>
      </c>
      <c r="O33" s="7">
        <f>INDEX(D_THERM_DEMANDS!AE$3:AE$14, MATCH($B33,D_THERM_DEMANDS!$P$3:$P$14,0), 1)</f>
        <v>2.5161289399670016E-2</v>
      </c>
      <c r="P33" s="7">
        <f>INDEX(D_THERM_DEMANDS!AF$3:AF$14, MATCH($B33,D_THERM_DEMANDS!$P$3:$P$14,0), 1)</f>
        <v>3.5483871736834129E-2</v>
      </c>
      <c r="Q33" s="7">
        <f>INDEX(D_THERM_DEMANDS!AG$3:AG$14, MATCH($B33,D_THERM_DEMANDS!$P$3:$P$14,0), 1)</f>
        <v>0.10645161136504143</v>
      </c>
      <c r="R33" s="7">
        <f>INDEX(D_THERM_DEMANDS!AH$3:AH$14, MATCH($B33,D_THERM_DEMANDS!$P$3:$P$14,0), 1)</f>
        <v>4.0322580645161289E-2</v>
      </c>
      <c r="S33" s="7">
        <f>INDEX(D_THERM_DEMANDS!AI$3:AI$14, MATCH($B33,D_THERM_DEMANDS!$P$3:$P$14,0), 1)</f>
        <v>3.8709678957539219E-2</v>
      </c>
      <c r="T33" s="7">
        <f>INDEX(D_THERM_DEMANDS!AJ$3:AJ$14, MATCH($B33,D_THERM_DEMANDS!$P$3:$P$14,0), 1)</f>
        <v>0.10645161136504143</v>
      </c>
      <c r="U33" s="7">
        <f>INDEX(D_THERM_DEMANDS!AK$3:AK$14, MATCH($B33,D_THERM_DEMANDS!$P$3:$P$14,0), 1)</f>
        <v>0</v>
      </c>
      <c r="V33" s="7">
        <f>INDEX(DEMAND_C217B!$I$3:$I$14, MATCH($B33,DEMAND_C217B!$H$3:$H$14,0), 1)</f>
        <v>18.072425580178678</v>
      </c>
      <c r="W33" s="7">
        <f>INDEX(MINFLOWFEATHER!$J$3:$J$14, MATCH($B33,MINFLOWFEATHER!$I$3:$I$14,0), 1)</f>
        <v>750</v>
      </c>
      <c r="X33" s="7">
        <f>INDEX(Therm!$P$3:$P$14, MATCH($B33,Therm!$H$3:$H$14,0), 1)</f>
        <v>837.60866705541298</v>
      </c>
      <c r="Y33" s="7">
        <f>INDEX(Yubfea!$P$3:$P$14, MATCH($B33,Yubfea!$H$3:$H$14,0), 1)</f>
        <v>264.68226103747065</v>
      </c>
      <c r="Z33" s="7">
        <f>INDEX(D_YUBFEA_demand!V$3:V$14, MATCH($B33,D_YUBFEA_demand!$M$3:$M$14,0), 1)</f>
        <v>4.9677418124291203E-2</v>
      </c>
      <c r="AA33" s="7">
        <f>INDEX(D_YUBFEA_demand!W$3:W$14, MATCH($B33,D_YUBFEA_demand!$M$3:$M$14,0), 1)</f>
        <v>4.9677418124291203E-2</v>
      </c>
      <c r="AB33" s="7">
        <f>INDEX(D_YUBFEA_demand!X$3:X$14, MATCH($B33,D_YUBFEA_demand!$M$3:$M$14,0), 1)</f>
        <v>8.5806454381635117E-2</v>
      </c>
      <c r="AC33" s="7">
        <f>INDEX(D_YUBFEA_demand!Y$3:Y$14, MATCH($B33,D_YUBFEA_demand!$M$3:$M$14,0), 1)</f>
        <v>0.33193548264042022</v>
      </c>
      <c r="AD33" s="7">
        <f>INDEX(D_YUBFEA_demand!Z$3:Z$14, MATCH($B33,D_YUBFEA_demand!$M$3:$M$14,0), 1)</f>
        <v>2.5806451997449322E-2</v>
      </c>
      <c r="AE33" s="7">
        <f>INDEX(D_YUBFEA_demand!AA$3:AA$14, MATCH($B33,D_YUBFEA_demand!$M$3:$M$14,0), 1)</f>
        <v>6.6129030719880133E-2</v>
      </c>
      <c r="AF33" s="7">
        <f>INDEX(D_YUBFEA_demand!AB$3:AB$14, MATCH($B33,D_YUBFEA_demand!$M$3:$M$14,0), 1)</f>
        <v>3.1290323503555789E-2</v>
      </c>
      <c r="AG33" s="7">
        <f>INDEX(MINFLOWFEAMOUTH!$J$3:$J$14, MATCH($B33,MINFLOWFEAMOUTH!$I$3:$I$14,0), 1)</f>
        <v>750</v>
      </c>
      <c r="AI33" s="11">
        <f>SHASTAlevel5extended!$H22</f>
        <v>4552.1000000000004</v>
      </c>
      <c r="AJ33" s="11">
        <f>INDEX(CALLiTE_SHASTA_LEVEL2_4!$E$1024:$E$1035, MATCH($B33,CALLiTE_SHASTA_LEVEL2_4!$C$1024:$C$1035,0), 1)</f>
        <v>1700</v>
      </c>
      <c r="AK33" s="11">
        <f>INDEX(CALLiTE_SHASTA_LEVEL2_4!$F$1024:$F$1035, MATCH($B33,CALLiTE_SHASTA_LEVEL2_4!$C$1024:$C$1035,0), 1)</f>
        <v>3200</v>
      </c>
      <c r="AL33" s="11">
        <f>INDEX(CALLITE_EVAP_S_SHSTA!$G$2:$G$13, MATCH($B33,CALLITE_EVAP_S_SHSTA!$F$2:$F$13,0), 1)</f>
        <v>9.9469047160375688</v>
      </c>
    </row>
    <row r="34" spans="1:38">
      <c r="A34" s="1">
        <v>43699</v>
      </c>
      <c r="B34" s="6">
        <f t="shared" si="0"/>
        <v>8</v>
      </c>
      <c r="C34" s="7">
        <f>OROinflow!$F23</f>
        <v>2347</v>
      </c>
      <c r="D34" s="7">
        <f>OROLEVEL5!G23/1000</f>
        <v>3538</v>
      </c>
      <c r="E34" s="7">
        <f>INDEX(OROevaprateIN!$B$2:$B$13, MATCH($B34,OROevaprateIN!$A$2:$A$13,0), 1)</f>
        <v>8.7906383098439971</v>
      </c>
      <c r="F34" s="7">
        <f>INDEX(DEM_D6_PWR!$I$3:$I$14, MATCH($B34,DEM_D6_PWR!$H$3:$H$14,0), 1)</f>
        <v>2.7599999904632568</v>
      </c>
      <c r="G34" s="7">
        <f>INDEX('MINGW_6&amp;DR69'!$I$3:$I$14, MATCH($B34,'MINGW_6&amp;DR69'!$H$3:$H$14,0), 1)</f>
        <v>47.279998779296875</v>
      </c>
      <c r="H34" s="7">
        <f>INDEX('MINGW_6&amp;DR69'!$J$3:$J$14, MATCH($B34,'MINGW_6&amp;DR69'!$H$3:$H$14,0), 1)</f>
        <v>301.20001220703125</v>
      </c>
      <c r="I34" s="7">
        <f>inflowShasta!$I23</f>
        <v>3633</v>
      </c>
      <c r="J34" s="7">
        <f>inflowYuba!$H23</f>
        <v>2691</v>
      </c>
      <c r="K34" s="7">
        <f>INDEX(DEMAND_D_DAGUER_NP!$I$3:$I$14, MATCH($B34,DEMAND_D_DAGUER_NP!$H$3:$H$14,0), 1)</f>
        <v>776.482595171247</v>
      </c>
      <c r="L34" s="7">
        <f>INDEX(D_THERM_DEMANDS!AB$3:AB$14, MATCH($B34,D_THERM_DEMANDS!$P$3:$P$14,0), 1)</f>
        <v>0.75741934007213962</v>
      </c>
      <c r="M34" s="7">
        <f>INDEX(D_THERM_DEMANDS!AC$3:AC$14, MATCH($B34,D_THERM_DEMANDS!$P$3:$P$14,0), 1)</f>
        <v>0.73225808912707913</v>
      </c>
      <c r="N34" s="7">
        <f>INDEX(D_THERM_DEMANDS!AD$3:AD$14, MATCH($B34,D_THERM_DEMANDS!$P$3:$P$14,0), 1)</f>
        <v>2.7774193056168093</v>
      </c>
      <c r="O34" s="7">
        <f>INDEX(D_THERM_DEMANDS!AE$3:AE$14, MATCH($B34,D_THERM_DEMANDS!$P$3:$P$14,0), 1)</f>
        <v>2.5161289399670016E-2</v>
      </c>
      <c r="P34" s="7">
        <f>INDEX(D_THERM_DEMANDS!AF$3:AF$14, MATCH($B34,D_THERM_DEMANDS!$P$3:$P$14,0), 1)</f>
        <v>3.5483871736834129E-2</v>
      </c>
      <c r="Q34" s="7">
        <f>INDEX(D_THERM_DEMANDS!AG$3:AG$14, MATCH($B34,D_THERM_DEMANDS!$P$3:$P$14,0), 1)</f>
        <v>0.10645161136504143</v>
      </c>
      <c r="R34" s="7">
        <f>INDEX(D_THERM_DEMANDS!AH$3:AH$14, MATCH($B34,D_THERM_DEMANDS!$P$3:$P$14,0), 1)</f>
        <v>4.0322580645161289E-2</v>
      </c>
      <c r="S34" s="7">
        <f>INDEX(D_THERM_DEMANDS!AI$3:AI$14, MATCH($B34,D_THERM_DEMANDS!$P$3:$P$14,0), 1)</f>
        <v>3.8709678957539219E-2</v>
      </c>
      <c r="T34" s="7">
        <f>INDEX(D_THERM_DEMANDS!AJ$3:AJ$14, MATCH($B34,D_THERM_DEMANDS!$P$3:$P$14,0), 1)</f>
        <v>0.10645161136504143</v>
      </c>
      <c r="U34" s="7">
        <f>INDEX(D_THERM_DEMANDS!AK$3:AK$14, MATCH($B34,D_THERM_DEMANDS!$P$3:$P$14,0), 1)</f>
        <v>0</v>
      </c>
      <c r="V34" s="7">
        <f>INDEX(DEMAND_C217B!$I$3:$I$14, MATCH($B34,DEMAND_C217B!$H$3:$H$14,0), 1)</f>
        <v>18.072425580178678</v>
      </c>
      <c r="W34" s="7">
        <f>INDEX(MINFLOWFEATHER!$J$3:$J$14, MATCH($B34,MINFLOWFEATHER!$I$3:$I$14,0), 1)</f>
        <v>750</v>
      </c>
      <c r="X34" s="7">
        <f>INDEX(Therm!$P$3:$P$14, MATCH($B34,Therm!$H$3:$H$14,0), 1)</f>
        <v>837.60866705541298</v>
      </c>
      <c r="Y34" s="7">
        <f>INDEX(Yubfea!$P$3:$P$14, MATCH($B34,Yubfea!$H$3:$H$14,0), 1)</f>
        <v>264.68226103747065</v>
      </c>
      <c r="Z34" s="7">
        <f>INDEX(D_YUBFEA_demand!V$3:V$14, MATCH($B34,D_YUBFEA_demand!$M$3:$M$14,0), 1)</f>
        <v>4.9677418124291203E-2</v>
      </c>
      <c r="AA34" s="7">
        <f>INDEX(D_YUBFEA_demand!W$3:W$14, MATCH($B34,D_YUBFEA_demand!$M$3:$M$14,0), 1)</f>
        <v>4.9677418124291203E-2</v>
      </c>
      <c r="AB34" s="7">
        <f>INDEX(D_YUBFEA_demand!X$3:X$14, MATCH($B34,D_YUBFEA_demand!$M$3:$M$14,0), 1)</f>
        <v>8.5806454381635117E-2</v>
      </c>
      <c r="AC34" s="7">
        <f>INDEX(D_YUBFEA_demand!Y$3:Y$14, MATCH($B34,D_YUBFEA_demand!$M$3:$M$14,0), 1)</f>
        <v>0.33193548264042022</v>
      </c>
      <c r="AD34" s="7">
        <f>INDEX(D_YUBFEA_demand!Z$3:Z$14, MATCH($B34,D_YUBFEA_demand!$M$3:$M$14,0), 1)</f>
        <v>2.5806451997449322E-2</v>
      </c>
      <c r="AE34" s="7">
        <f>INDEX(D_YUBFEA_demand!AA$3:AA$14, MATCH($B34,D_YUBFEA_demand!$M$3:$M$14,0), 1)</f>
        <v>6.6129030719880133E-2</v>
      </c>
      <c r="AF34" s="7">
        <f>INDEX(D_YUBFEA_demand!AB$3:AB$14, MATCH($B34,D_YUBFEA_demand!$M$3:$M$14,0), 1)</f>
        <v>3.1290323503555789E-2</v>
      </c>
      <c r="AG34" s="7">
        <f>INDEX(MINFLOWFEAMOUTH!$J$3:$J$14, MATCH($B34,MINFLOWFEAMOUTH!$I$3:$I$14,0), 1)</f>
        <v>750</v>
      </c>
      <c r="AI34" s="11">
        <f>SHASTAlevel5extended!$H23</f>
        <v>4552.1000000000004</v>
      </c>
      <c r="AJ34" s="11">
        <f>INDEX(CALLiTE_SHASTA_LEVEL2_4!$E$1024:$E$1035, MATCH($B34,CALLiTE_SHASTA_LEVEL2_4!$C$1024:$C$1035,0), 1)</f>
        <v>1700</v>
      </c>
      <c r="AK34" s="11">
        <f>INDEX(CALLiTE_SHASTA_LEVEL2_4!$F$1024:$F$1035, MATCH($B34,CALLiTE_SHASTA_LEVEL2_4!$C$1024:$C$1035,0), 1)</f>
        <v>3200</v>
      </c>
      <c r="AL34" s="11">
        <f>INDEX(CALLITE_EVAP_S_SHSTA!$G$2:$G$13, MATCH($B34,CALLITE_EVAP_S_SHSTA!$F$2:$F$13,0), 1)</f>
        <v>9.9469047160375688</v>
      </c>
    </row>
    <row r="35" spans="1:38">
      <c r="A35" s="1">
        <v>43700</v>
      </c>
      <c r="B35" s="6">
        <f t="shared" si="0"/>
        <v>8</v>
      </c>
      <c r="C35" s="7">
        <f>OROinflow!$F24</f>
        <v>1976</v>
      </c>
      <c r="D35" s="7">
        <f>OROLEVEL5!G24/1000</f>
        <v>3538</v>
      </c>
      <c r="E35" s="7">
        <f>INDEX(OROevaprateIN!$B$2:$B$13, MATCH($B35,OROevaprateIN!$A$2:$A$13,0), 1)</f>
        <v>8.7906383098439971</v>
      </c>
      <c r="F35" s="7">
        <f>INDEX(DEM_D6_PWR!$I$3:$I$14, MATCH($B35,DEM_D6_PWR!$H$3:$H$14,0), 1)</f>
        <v>2.7599999904632568</v>
      </c>
      <c r="G35" s="7">
        <f>INDEX('MINGW_6&amp;DR69'!$I$3:$I$14, MATCH($B35,'MINGW_6&amp;DR69'!$H$3:$H$14,0), 1)</f>
        <v>47.279998779296875</v>
      </c>
      <c r="H35" s="7">
        <f>INDEX('MINGW_6&amp;DR69'!$J$3:$J$14, MATCH($B35,'MINGW_6&amp;DR69'!$H$3:$H$14,0), 1)</f>
        <v>301.20001220703125</v>
      </c>
      <c r="I35" s="7">
        <f>inflowShasta!$I24</f>
        <v>4086</v>
      </c>
      <c r="J35" s="7">
        <f>inflowYuba!$H24</f>
        <v>2692</v>
      </c>
      <c r="K35" s="7">
        <f>INDEX(DEMAND_D_DAGUER_NP!$I$3:$I$14, MATCH($B35,DEMAND_D_DAGUER_NP!$H$3:$H$14,0), 1)</f>
        <v>776.482595171247</v>
      </c>
      <c r="L35" s="7">
        <f>INDEX(D_THERM_DEMANDS!AB$3:AB$14, MATCH($B35,D_THERM_DEMANDS!$P$3:$P$14,0), 1)</f>
        <v>0.75741934007213962</v>
      </c>
      <c r="M35" s="7">
        <f>INDEX(D_THERM_DEMANDS!AC$3:AC$14, MATCH($B35,D_THERM_DEMANDS!$P$3:$P$14,0), 1)</f>
        <v>0.73225808912707913</v>
      </c>
      <c r="N35" s="7">
        <f>INDEX(D_THERM_DEMANDS!AD$3:AD$14, MATCH($B35,D_THERM_DEMANDS!$P$3:$P$14,0), 1)</f>
        <v>2.7774193056168093</v>
      </c>
      <c r="O35" s="7">
        <f>INDEX(D_THERM_DEMANDS!AE$3:AE$14, MATCH($B35,D_THERM_DEMANDS!$P$3:$P$14,0), 1)</f>
        <v>2.5161289399670016E-2</v>
      </c>
      <c r="P35" s="7">
        <f>INDEX(D_THERM_DEMANDS!AF$3:AF$14, MATCH($B35,D_THERM_DEMANDS!$P$3:$P$14,0), 1)</f>
        <v>3.5483871736834129E-2</v>
      </c>
      <c r="Q35" s="7">
        <f>INDEX(D_THERM_DEMANDS!AG$3:AG$14, MATCH($B35,D_THERM_DEMANDS!$P$3:$P$14,0), 1)</f>
        <v>0.10645161136504143</v>
      </c>
      <c r="R35" s="7">
        <f>INDEX(D_THERM_DEMANDS!AH$3:AH$14, MATCH($B35,D_THERM_DEMANDS!$P$3:$P$14,0), 1)</f>
        <v>4.0322580645161289E-2</v>
      </c>
      <c r="S35" s="7">
        <f>INDEX(D_THERM_DEMANDS!AI$3:AI$14, MATCH($B35,D_THERM_DEMANDS!$P$3:$P$14,0), 1)</f>
        <v>3.8709678957539219E-2</v>
      </c>
      <c r="T35" s="7">
        <f>INDEX(D_THERM_DEMANDS!AJ$3:AJ$14, MATCH($B35,D_THERM_DEMANDS!$P$3:$P$14,0), 1)</f>
        <v>0.10645161136504143</v>
      </c>
      <c r="U35" s="7">
        <f>INDEX(D_THERM_DEMANDS!AK$3:AK$14, MATCH($B35,D_THERM_DEMANDS!$P$3:$P$14,0), 1)</f>
        <v>0</v>
      </c>
      <c r="V35" s="7">
        <f>INDEX(DEMAND_C217B!$I$3:$I$14, MATCH($B35,DEMAND_C217B!$H$3:$H$14,0), 1)</f>
        <v>18.072425580178678</v>
      </c>
      <c r="W35" s="7">
        <f>INDEX(MINFLOWFEATHER!$J$3:$J$14, MATCH($B35,MINFLOWFEATHER!$I$3:$I$14,0), 1)</f>
        <v>750</v>
      </c>
      <c r="X35" s="7">
        <f>INDEX(Therm!$P$3:$P$14, MATCH($B35,Therm!$H$3:$H$14,0), 1)</f>
        <v>837.60866705541298</v>
      </c>
      <c r="Y35" s="7">
        <f>INDEX(Yubfea!$P$3:$P$14, MATCH($B35,Yubfea!$H$3:$H$14,0), 1)</f>
        <v>264.68226103747065</v>
      </c>
      <c r="Z35" s="7">
        <f>INDEX(D_YUBFEA_demand!V$3:V$14, MATCH($B35,D_YUBFEA_demand!$M$3:$M$14,0), 1)</f>
        <v>4.9677418124291203E-2</v>
      </c>
      <c r="AA35" s="7">
        <f>INDEX(D_YUBFEA_demand!W$3:W$14, MATCH($B35,D_YUBFEA_demand!$M$3:$M$14,0), 1)</f>
        <v>4.9677418124291203E-2</v>
      </c>
      <c r="AB35" s="7">
        <f>INDEX(D_YUBFEA_demand!X$3:X$14, MATCH($B35,D_YUBFEA_demand!$M$3:$M$14,0), 1)</f>
        <v>8.5806454381635117E-2</v>
      </c>
      <c r="AC35" s="7">
        <f>INDEX(D_YUBFEA_demand!Y$3:Y$14, MATCH($B35,D_YUBFEA_demand!$M$3:$M$14,0), 1)</f>
        <v>0.33193548264042022</v>
      </c>
      <c r="AD35" s="7">
        <f>INDEX(D_YUBFEA_demand!Z$3:Z$14, MATCH($B35,D_YUBFEA_demand!$M$3:$M$14,0), 1)</f>
        <v>2.5806451997449322E-2</v>
      </c>
      <c r="AE35" s="7">
        <f>INDEX(D_YUBFEA_demand!AA$3:AA$14, MATCH($B35,D_YUBFEA_demand!$M$3:$M$14,0), 1)</f>
        <v>6.6129030719880133E-2</v>
      </c>
      <c r="AF35" s="7">
        <f>INDEX(D_YUBFEA_demand!AB$3:AB$14, MATCH($B35,D_YUBFEA_demand!$M$3:$M$14,0), 1)</f>
        <v>3.1290323503555789E-2</v>
      </c>
      <c r="AG35" s="7">
        <f>INDEX(MINFLOWFEAMOUTH!$J$3:$J$14, MATCH($B35,MINFLOWFEAMOUTH!$I$3:$I$14,0), 1)</f>
        <v>750</v>
      </c>
      <c r="AI35" s="11">
        <f>SHASTAlevel5extended!$H24</f>
        <v>4552.1000000000004</v>
      </c>
      <c r="AJ35" s="11">
        <f>INDEX(CALLiTE_SHASTA_LEVEL2_4!$E$1024:$E$1035, MATCH($B35,CALLiTE_SHASTA_LEVEL2_4!$C$1024:$C$1035,0), 1)</f>
        <v>1700</v>
      </c>
      <c r="AK35" s="11">
        <f>INDEX(CALLiTE_SHASTA_LEVEL2_4!$F$1024:$F$1035, MATCH($B35,CALLiTE_SHASTA_LEVEL2_4!$C$1024:$C$1035,0), 1)</f>
        <v>3200</v>
      </c>
      <c r="AL35" s="11">
        <f>INDEX(CALLITE_EVAP_S_SHSTA!$G$2:$G$13, MATCH($B35,CALLITE_EVAP_S_SHSTA!$F$2:$F$13,0), 1)</f>
        <v>9.9469047160375688</v>
      </c>
    </row>
    <row r="36" spans="1:38">
      <c r="A36" s="1">
        <v>43701</v>
      </c>
      <c r="B36" s="6">
        <f t="shared" si="0"/>
        <v>8</v>
      </c>
      <c r="C36" s="7">
        <f>OROinflow!$F25</f>
        <v>1593</v>
      </c>
      <c r="D36" s="7">
        <f>OROLEVEL5!G25/1000</f>
        <v>3538</v>
      </c>
      <c r="E36" s="7">
        <f>INDEX(OROevaprateIN!$B$2:$B$13, MATCH($B36,OROevaprateIN!$A$2:$A$13,0), 1)</f>
        <v>8.7906383098439971</v>
      </c>
      <c r="F36" s="7">
        <f>INDEX(DEM_D6_PWR!$I$3:$I$14, MATCH($B36,DEM_D6_PWR!$H$3:$H$14,0), 1)</f>
        <v>2.7599999904632568</v>
      </c>
      <c r="G36" s="7">
        <f>INDEX('MINGW_6&amp;DR69'!$I$3:$I$14, MATCH($B36,'MINGW_6&amp;DR69'!$H$3:$H$14,0), 1)</f>
        <v>47.279998779296875</v>
      </c>
      <c r="H36" s="7">
        <f>INDEX('MINGW_6&amp;DR69'!$J$3:$J$14, MATCH($B36,'MINGW_6&amp;DR69'!$H$3:$H$14,0), 1)</f>
        <v>301.20001220703125</v>
      </c>
      <c r="I36" s="7">
        <f>inflowShasta!$I25</f>
        <v>3490</v>
      </c>
      <c r="J36" s="7">
        <f>inflowYuba!$H25</f>
        <v>2679</v>
      </c>
      <c r="K36" s="7">
        <f>INDEX(DEMAND_D_DAGUER_NP!$I$3:$I$14, MATCH($B36,DEMAND_D_DAGUER_NP!$H$3:$H$14,0), 1)</f>
        <v>776.482595171247</v>
      </c>
      <c r="L36" s="7">
        <f>INDEX(D_THERM_DEMANDS!AB$3:AB$14, MATCH($B36,D_THERM_DEMANDS!$P$3:$P$14,0), 1)</f>
        <v>0.75741934007213962</v>
      </c>
      <c r="M36" s="7">
        <f>INDEX(D_THERM_DEMANDS!AC$3:AC$14, MATCH($B36,D_THERM_DEMANDS!$P$3:$P$14,0), 1)</f>
        <v>0.73225808912707913</v>
      </c>
      <c r="N36" s="7">
        <f>INDEX(D_THERM_DEMANDS!AD$3:AD$14, MATCH($B36,D_THERM_DEMANDS!$P$3:$P$14,0), 1)</f>
        <v>2.7774193056168093</v>
      </c>
      <c r="O36" s="7">
        <f>INDEX(D_THERM_DEMANDS!AE$3:AE$14, MATCH($B36,D_THERM_DEMANDS!$P$3:$P$14,0), 1)</f>
        <v>2.5161289399670016E-2</v>
      </c>
      <c r="P36" s="7">
        <f>INDEX(D_THERM_DEMANDS!AF$3:AF$14, MATCH($B36,D_THERM_DEMANDS!$P$3:$P$14,0), 1)</f>
        <v>3.5483871736834129E-2</v>
      </c>
      <c r="Q36" s="7">
        <f>INDEX(D_THERM_DEMANDS!AG$3:AG$14, MATCH($B36,D_THERM_DEMANDS!$P$3:$P$14,0), 1)</f>
        <v>0.10645161136504143</v>
      </c>
      <c r="R36" s="7">
        <f>INDEX(D_THERM_DEMANDS!AH$3:AH$14, MATCH($B36,D_THERM_DEMANDS!$P$3:$P$14,0), 1)</f>
        <v>4.0322580645161289E-2</v>
      </c>
      <c r="S36" s="7">
        <f>INDEX(D_THERM_DEMANDS!AI$3:AI$14, MATCH($B36,D_THERM_DEMANDS!$P$3:$P$14,0), 1)</f>
        <v>3.8709678957539219E-2</v>
      </c>
      <c r="T36" s="7">
        <f>INDEX(D_THERM_DEMANDS!AJ$3:AJ$14, MATCH($B36,D_THERM_DEMANDS!$P$3:$P$14,0), 1)</f>
        <v>0.10645161136504143</v>
      </c>
      <c r="U36" s="7">
        <f>INDEX(D_THERM_DEMANDS!AK$3:AK$14, MATCH($B36,D_THERM_DEMANDS!$P$3:$P$14,0), 1)</f>
        <v>0</v>
      </c>
      <c r="V36" s="7">
        <f>INDEX(DEMAND_C217B!$I$3:$I$14, MATCH($B36,DEMAND_C217B!$H$3:$H$14,0), 1)</f>
        <v>18.072425580178678</v>
      </c>
      <c r="W36" s="7">
        <f>INDEX(MINFLOWFEATHER!$J$3:$J$14, MATCH($B36,MINFLOWFEATHER!$I$3:$I$14,0), 1)</f>
        <v>750</v>
      </c>
      <c r="X36" s="7">
        <f>INDEX(Therm!$P$3:$P$14, MATCH($B36,Therm!$H$3:$H$14,0), 1)</f>
        <v>837.60866705541298</v>
      </c>
      <c r="Y36" s="7">
        <f>INDEX(Yubfea!$P$3:$P$14, MATCH($B36,Yubfea!$H$3:$H$14,0), 1)</f>
        <v>264.68226103747065</v>
      </c>
      <c r="Z36" s="7">
        <f>INDEX(D_YUBFEA_demand!V$3:V$14, MATCH($B36,D_YUBFEA_demand!$M$3:$M$14,0), 1)</f>
        <v>4.9677418124291203E-2</v>
      </c>
      <c r="AA36" s="7">
        <f>INDEX(D_YUBFEA_demand!W$3:W$14, MATCH($B36,D_YUBFEA_demand!$M$3:$M$14,0), 1)</f>
        <v>4.9677418124291203E-2</v>
      </c>
      <c r="AB36" s="7">
        <f>INDEX(D_YUBFEA_demand!X$3:X$14, MATCH($B36,D_YUBFEA_demand!$M$3:$M$14,0), 1)</f>
        <v>8.5806454381635117E-2</v>
      </c>
      <c r="AC36" s="7">
        <f>INDEX(D_YUBFEA_demand!Y$3:Y$14, MATCH($B36,D_YUBFEA_demand!$M$3:$M$14,0), 1)</f>
        <v>0.33193548264042022</v>
      </c>
      <c r="AD36" s="7">
        <f>INDEX(D_YUBFEA_demand!Z$3:Z$14, MATCH($B36,D_YUBFEA_demand!$M$3:$M$14,0), 1)</f>
        <v>2.5806451997449322E-2</v>
      </c>
      <c r="AE36" s="7">
        <f>INDEX(D_YUBFEA_demand!AA$3:AA$14, MATCH($B36,D_YUBFEA_demand!$M$3:$M$14,0), 1)</f>
        <v>6.6129030719880133E-2</v>
      </c>
      <c r="AF36" s="7">
        <f>INDEX(D_YUBFEA_demand!AB$3:AB$14, MATCH($B36,D_YUBFEA_demand!$M$3:$M$14,0), 1)</f>
        <v>3.1290323503555789E-2</v>
      </c>
      <c r="AG36" s="7">
        <f>INDEX(MINFLOWFEAMOUTH!$J$3:$J$14, MATCH($B36,MINFLOWFEAMOUTH!$I$3:$I$14,0), 1)</f>
        <v>750</v>
      </c>
      <c r="AI36" s="11">
        <f>SHASTAlevel5extended!$H25</f>
        <v>4552.1000000000004</v>
      </c>
      <c r="AJ36" s="11">
        <f>INDEX(CALLiTE_SHASTA_LEVEL2_4!$E$1024:$E$1035, MATCH($B36,CALLiTE_SHASTA_LEVEL2_4!$C$1024:$C$1035,0), 1)</f>
        <v>1700</v>
      </c>
      <c r="AK36" s="11">
        <f>INDEX(CALLiTE_SHASTA_LEVEL2_4!$F$1024:$F$1035, MATCH($B36,CALLiTE_SHASTA_LEVEL2_4!$C$1024:$C$1035,0), 1)</f>
        <v>3200</v>
      </c>
      <c r="AL36" s="11">
        <f>INDEX(CALLITE_EVAP_S_SHSTA!$G$2:$G$13, MATCH($B36,CALLITE_EVAP_S_SHSTA!$F$2:$F$13,0), 1)</f>
        <v>9.9469047160375688</v>
      </c>
    </row>
    <row r="37" spans="1:38">
      <c r="A37" s="1">
        <v>43702</v>
      </c>
      <c r="B37" s="6">
        <f t="shared" si="0"/>
        <v>8</v>
      </c>
      <c r="C37" s="7">
        <f>OROinflow!$F26</f>
        <v>1922</v>
      </c>
      <c r="D37" s="7">
        <f>OROLEVEL5!G26/1000</f>
        <v>3538</v>
      </c>
      <c r="E37" s="7">
        <f>INDEX(OROevaprateIN!$B$2:$B$13, MATCH($B37,OROevaprateIN!$A$2:$A$13,0), 1)</f>
        <v>8.7906383098439971</v>
      </c>
      <c r="F37" s="7">
        <f>INDEX(DEM_D6_PWR!$I$3:$I$14, MATCH($B37,DEM_D6_PWR!$H$3:$H$14,0), 1)</f>
        <v>2.7599999904632568</v>
      </c>
      <c r="G37" s="7">
        <f>INDEX('MINGW_6&amp;DR69'!$I$3:$I$14, MATCH($B37,'MINGW_6&amp;DR69'!$H$3:$H$14,0), 1)</f>
        <v>47.279998779296875</v>
      </c>
      <c r="H37" s="7">
        <f>INDEX('MINGW_6&amp;DR69'!$J$3:$J$14, MATCH($B37,'MINGW_6&amp;DR69'!$H$3:$H$14,0), 1)</f>
        <v>301.20001220703125</v>
      </c>
      <c r="I37" s="7">
        <f>inflowShasta!$I26</f>
        <v>4021</v>
      </c>
      <c r="J37" s="7">
        <f>inflowYuba!$H26</f>
        <v>2546</v>
      </c>
      <c r="K37" s="7">
        <f>INDEX(DEMAND_D_DAGUER_NP!$I$3:$I$14, MATCH($B37,DEMAND_D_DAGUER_NP!$H$3:$H$14,0), 1)</f>
        <v>776.482595171247</v>
      </c>
      <c r="L37" s="7">
        <f>INDEX(D_THERM_DEMANDS!AB$3:AB$14, MATCH($B37,D_THERM_DEMANDS!$P$3:$P$14,0), 1)</f>
        <v>0.75741934007213962</v>
      </c>
      <c r="M37" s="7">
        <f>INDEX(D_THERM_DEMANDS!AC$3:AC$14, MATCH($B37,D_THERM_DEMANDS!$P$3:$P$14,0), 1)</f>
        <v>0.73225808912707913</v>
      </c>
      <c r="N37" s="7">
        <f>INDEX(D_THERM_DEMANDS!AD$3:AD$14, MATCH($B37,D_THERM_DEMANDS!$P$3:$P$14,0), 1)</f>
        <v>2.7774193056168093</v>
      </c>
      <c r="O37" s="7">
        <f>INDEX(D_THERM_DEMANDS!AE$3:AE$14, MATCH($B37,D_THERM_DEMANDS!$P$3:$P$14,0), 1)</f>
        <v>2.5161289399670016E-2</v>
      </c>
      <c r="P37" s="7">
        <f>INDEX(D_THERM_DEMANDS!AF$3:AF$14, MATCH($B37,D_THERM_DEMANDS!$P$3:$P$14,0), 1)</f>
        <v>3.5483871736834129E-2</v>
      </c>
      <c r="Q37" s="7">
        <f>INDEX(D_THERM_DEMANDS!AG$3:AG$14, MATCH($B37,D_THERM_DEMANDS!$P$3:$P$14,0), 1)</f>
        <v>0.10645161136504143</v>
      </c>
      <c r="R37" s="7">
        <f>INDEX(D_THERM_DEMANDS!AH$3:AH$14, MATCH($B37,D_THERM_DEMANDS!$P$3:$P$14,0), 1)</f>
        <v>4.0322580645161289E-2</v>
      </c>
      <c r="S37" s="7">
        <f>INDEX(D_THERM_DEMANDS!AI$3:AI$14, MATCH($B37,D_THERM_DEMANDS!$P$3:$P$14,0), 1)</f>
        <v>3.8709678957539219E-2</v>
      </c>
      <c r="T37" s="7">
        <f>INDEX(D_THERM_DEMANDS!AJ$3:AJ$14, MATCH($B37,D_THERM_DEMANDS!$P$3:$P$14,0), 1)</f>
        <v>0.10645161136504143</v>
      </c>
      <c r="U37" s="7">
        <f>INDEX(D_THERM_DEMANDS!AK$3:AK$14, MATCH($B37,D_THERM_DEMANDS!$P$3:$P$14,0), 1)</f>
        <v>0</v>
      </c>
      <c r="V37" s="7">
        <f>INDEX(DEMAND_C217B!$I$3:$I$14, MATCH($B37,DEMAND_C217B!$H$3:$H$14,0), 1)</f>
        <v>18.072425580178678</v>
      </c>
      <c r="W37" s="7">
        <f>INDEX(MINFLOWFEATHER!$J$3:$J$14, MATCH($B37,MINFLOWFEATHER!$I$3:$I$14,0), 1)</f>
        <v>750</v>
      </c>
      <c r="X37" s="7">
        <f>INDEX(Therm!$P$3:$P$14, MATCH($B37,Therm!$H$3:$H$14,0), 1)</f>
        <v>837.60866705541298</v>
      </c>
      <c r="Y37" s="7">
        <f>INDEX(Yubfea!$P$3:$P$14, MATCH($B37,Yubfea!$H$3:$H$14,0), 1)</f>
        <v>264.68226103747065</v>
      </c>
      <c r="Z37" s="7">
        <f>INDEX(D_YUBFEA_demand!V$3:V$14, MATCH($B37,D_YUBFEA_demand!$M$3:$M$14,0), 1)</f>
        <v>4.9677418124291203E-2</v>
      </c>
      <c r="AA37" s="7">
        <f>INDEX(D_YUBFEA_demand!W$3:W$14, MATCH($B37,D_YUBFEA_demand!$M$3:$M$14,0), 1)</f>
        <v>4.9677418124291203E-2</v>
      </c>
      <c r="AB37" s="7">
        <f>INDEX(D_YUBFEA_demand!X$3:X$14, MATCH($B37,D_YUBFEA_demand!$M$3:$M$14,0), 1)</f>
        <v>8.5806454381635117E-2</v>
      </c>
      <c r="AC37" s="7">
        <f>INDEX(D_YUBFEA_demand!Y$3:Y$14, MATCH($B37,D_YUBFEA_demand!$M$3:$M$14,0), 1)</f>
        <v>0.33193548264042022</v>
      </c>
      <c r="AD37" s="7">
        <f>INDEX(D_YUBFEA_demand!Z$3:Z$14, MATCH($B37,D_YUBFEA_demand!$M$3:$M$14,0), 1)</f>
        <v>2.5806451997449322E-2</v>
      </c>
      <c r="AE37" s="7">
        <f>INDEX(D_YUBFEA_demand!AA$3:AA$14, MATCH($B37,D_YUBFEA_demand!$M$3:$M$14,0), 1)</f>
        <v>6.6129030719880133E-2</v>
      </c>
      <c r="AF37" s="7">
        <f>INDEX(D_YUBFEA_demand!AB$3:AB$14, MATCH($B37,D_YUBFEA_demand!$M$3:$M$14,0), 1)</f>
        <v>3.1290323503555789E-2</v>
      </c>
      <c r="AG37" s="7">
        <f>INDEX(MINFLOWFEAMOUTH!$J$3:$J$14, MATCH($B37,MINFLOWFEAMOUTH!$I$3:$I$14,0), 1)</f>
        <v>750</v>
      </c>
      <c r="AI37" s="11">
        <f>SHASTAlevel5extended!$H26</f>
        <v>4552.1000000000004</v>
      </c>
      <c r="AJ37" s="11">
        <f>INDEX(CALLiTE_SHASTA_LEVEL2_4!$E$1024:$E$1035, MATCH($B37,CALLiTE_SHASTA_LEVEL2_4!$C$1024:$C$1035,0), 1)</f>
        <v>1700</v>
      </c>
      <c r="AK37" s="11">
        <f>INDEX(CALLiTE_SHASTA_LEVEL2_4!$F$1024:$F$1035, MATCH($B37,CALLiTE_SHASTA_LEVEL2_4!$C$1024:$C$1035,0), 1)</f>
        <v>3200</v>
      </c>
      <c r="AL37" s="11">
        <f>INDEX(CALLITE_EVAP_S_SHSTA!$G$2:$G$13, MATCH($B37,CALLITE_EVAP_S_SHSTA!$F$2:$F$13,0), 1)</f>
        <v>9.9469047160375688</v>
      </c>
    </row>
    <row r="38" spans="1:38">
      <c r="A38" s="1">
        <v>43703</v>
      </c>
      <c r="B38" s="6">
        <f t="shared" si="0"/>
        <v>8</v>
      </c>
      <c r="C38" s="7">
        <f>OROinflow!$F27</f>
        <v>1668</v>
      </c>
      <c r="D38" s="7">
        <f>OROLEVEL5!G27/1000</f>
        <v>3538</v>
      </c>
      <c r="E38" s="7">
        <f>INDEX(OROevaprateIN!$B$2:$B$13, MATCH($B38,OROevaprateIN!$A$2:$A$13,0), 1)</f>
        <v>8.7906383098439971</v>
      </c>
      <c r="F38" s="7">
        <f>INDEX(DEM_D6_PWR!$I$3:$I$14, MATCH($B38,DEM_D6_PWR!$H$3:$H$14,0), 1)</f>
        <v>2.7599999904632568</v>
      </c>
      <c r="G38" s="7">
        <f>INDEX('MINGW_6&amp;DR69'!$I$3:$I$14, MATCH($B38,'MINGW_6&amp;DR69'!$H$3:$H$14,0), 1)</f>
        <v>47.279998779296875</v>
      </c>
      <c r="H38" s="7">
        <f>INDEX('MINGW_6&amp;DR69'!$J$3:$J$14, MATCH($B38,'MINGW_6&amp;DR69'!$H$3:$H$14,0), 1)</f>
        <v>301.20001220703125</v>
      </c>
      <c r="I38" s="7">
        <f>inflowShasta!$I27</f>
        <v>4308</v>
      </c>
      <c r="J38" s="7">
        <f>inflowYuba!$H27</f>
        <v>2320</v>
      </c>
      <c r="K38" s="7">
        <f>INDEX(DEMAND_D_DAGUER_NP!$I$3:$I$14, MATCH($B38,DEMAND_D_DAGUER_NP!$H$3:$H$14,0), 1)</f>
        <v>776.482595171247</v>
      </c>
      <c r="L38" s="7">
        <f>INDEX(D_THERM_DEMANDS!AB$3:AB$14, MATCH($B38,D_THERM_DEMANDS!$P$3:$P$14,0), 1)</f>
        <v>0.75741934007213962</v>
      </c>
      <c r="M38" s="7">
        <f>INDEX(D_THERM_DEMANDS!AC$3:AC$14, MATCH($B38,D_THERM_DEMANDS!$P$3:$P$14,0), 1)</f>
        <v>0.73225808912707913</v>
      </c>
      <c r="N38" s="7">
        <f>INDEX(D_THERM_DEMANDS!AD$3:AD$14, MATCH($B38,D_THERM_DEMANDS!$P$3:$P$14,0), 1)</f>
        <v>2.7774193056168093</v>
      </c>
      <c r="O38" s="7">
        <f>INDEX(D_THERM_DEMANDS!AE$3:AE$14, MATCH($B38,D_THERM_DEMANDS!$P$3:$P$14,0), 1)</f>
        <v>2.5161289399670016E-2</v>
      </c>
      <c r="P38" s="7">
        <f>INDEX(D_THERM_DEMANDS!AF$3:AF$14, MATCH($B38,D_THERM_DEMANDS!$P$3:$P$14,0), 1)</f>
        <v>3.5483871736834129E-2</v>
      </c>
      <c r="Q38" s="7">
        <f>INDEX(D_THERM_DEMANDS!AG$3:AG$14, MATCH($B38,D_THERM_DEMANDS!$P$3:$P$14,0), 1)</f>
        <v>0.10645161136504143</v>
      </c>
      <c r="R38" s="7">
        <f>INDEX(D_THERM_DEMANDS!AH$3:AH$14, MATCH($B38,D_THERM_DEMANDS!$P$3:$P$14,0), 1)</f>
        <v>4.0322580645161289E-2</v>
      </c>
      <c r="S38" s="7">
        <f>INDEX(D_THERM_DEMANDS!AI$3:AI$14, MATCH($B38,D_THERM_DEMANDS!$P$3:$P$14,0), 1)</f>
        <v>3.8709678957539219E-2</v>
      </c>
      <c r="T38" s="7">
        <f>INDEX(D_THERM_DEMANDS!AJ$3:AJ$14, MATCH($B38,D_THERM_DEMANDS!$P$3:$P$14,0), 1)</f>
        <v>0.10645161136504143</v>
      </c>
      <c r="U38" s="7">
        <f>INDEX(D_THERM_DEMANDS!AK$3:AK$14, MATCH($B38,D_THERM_DEMANDS!$P$3:$P$14,0), 1)</f>
        <v>0</v>
      </c>
      <c r="V38" s="7">
        <f>INDEX(DEMAND_C217B!$I$3:$I$14, MATCH($B38,DEMAND_C217B!$H$3:$H$14,0), 1)</f>
        <v>18.072425580178678</v>
      </c>
      <c r="W38" s="7">
        <f>INDEX(MINFLOWFEATHER!$J$3:$J$14, MATCH($B38,MINFLOWFEATHER!$I$3:$I$14,0), 1)</f>
        <v>750</v>
      </c>
      <c r="X38" s="7">
        <f>INDEX(Therm!$P$3:$P$14, MATCH($B38,Therm!$H$3:$H$14,0), 1)</f>
        <v>837.60866705541298</v>
      </c>
      <c r="Y38" s="7">
        <f>INDEX(Yubfea!$P$3:$P$14, MATCH($B38,Yubfea!$H$3:$H$14,0), 1)</f>
        <v>264.68226103747065</v>
      </c>
      <c r="Z38" s="7">
        <f>INDEX(D_YUBFEA_demand!V$3:V$14, MATCH($B38,D_YUBFEA_demand!$M$3:$M$14,0), 1)</f>
        <v>4.9677418124291203E-2</v>
      </c>
      <c r="AA38" s="7">
        <f>INDEX(D_YUBFEA_demand!W$3:W$14, MATCH($B38,D_YUBFEA_demand!$M$3:$M$14,0), 1)</f>
        <v>4.9677418124291203E-2</v>
      </c>
      <c r="AB38" s="7">
        <f>INDEX(D_YUBFEA_demand!X$3:X$14, MATCH($B38,D_YUBFEA_demand!$M$3:$M$14,0), 1)</f>
        <v>8.5806454381635117E-2</v>
      </c>
      <c r="AC38" s="7">
        <f>INDEX(D_YUBFEA_demand!Y$3:Y$14, MATCH($B38,D_YUBFEA_demand!$M$3:$M$14,0), 1)</f>
        <v>0.33193548264042022</v>
      </c>
      <c r="AD38" s="7">
        <f>INDEX(D_YUBFEA_demand!Z$3:Z$14, MATCH($B38,D_YUBFEA_demand!$M$3:$M$14,0), 1)</f>
        <v>2.5806451997449322E-2</v>
      </c>
      <c r="AE38" s="7">
        <f>INDEX(D_YUBFEA_demand!AA$3:AA$14, MATCH($B38,D_YUBFEA_demand!$M$3:$M$14,0), 1)</f>
        <v>6.6129030719880133E-2</v>
      </c>
      <c r="AF38" s="7">
        <f>INDEX(D_YUBFEA_demand!AB$3:AB$14, MATCH($B38,D_YUBFEA_demand!$M$3:$M$14,0), 1)</f>
        <v>3.1290323503555789E-2</v>
      </c>
      <c r="AG38" s="7">
        <f>INDEX(MINFLOWFEAMOUTH!$J$3:$J$14, MATCH($B38,MINFLOWFEAMOUTH!$I$3:$I$14,0), 1)</f>
        <v>750</v>
      </c>
      <c r="AI38" s="11">
        <f>SHASTAlevel5extended!$H27</f>
        <v>4552.1000000000004</v>
      </c>
      <c r="AJ38" s="11">
        <f>INDEX(CALLiTE_SHASTA_LEVEL2_4!$E$1024:$E$1035, MATCH($B38,CALLiTE_SHASTA_LEVEL2_4!$C$1024:$C$1035,0), 1)</f>
        <v>1700</v>
      </c>
      <c r="AK38" s="11">
        <f>INDEX(CALLiTE_SHASTA_LEVEL2_4!$F$1024:$F$1035, MATCH($B38,CALLiTE_SHASTA_LEVEL2_4!$C$1024:$C$1035,0), 1)</f>
        <v>3200</v>
      </c>
      <c r="AL38" s="11">
        <f>INDEX(CALLITE_EVAP_S_SHSTA!$G$2:$G$13, MATCH($B38,CALLITE_EVAP_S_SHSTA!$F$2:$F$13,0), 1)</f>
        <v>9.9469047160375688</v>
      </c>
    </row>
    <row r="39" spans="1:38">
      <c r="A39" s="1">
        <v>43704</v>
      </c>
      <c r="B39" s="6">
        <f t="shared" si="0"/>
        <v>8</v>
      </c>
      <c r="C39" s="7">
        <f>OROinflow!$F28</f>
        <v>2025</v>
      </c>
      <c r="D39" s="7">
        <f>OROLEVEL5!G28/1000</f>
        <v>3538</v>
      </c>
      <c r="E39" s="7">
        <f>INDEX(OROevaprateIN!$B$2:$B$13, MATCH($B39,OROevaprateIN!$A$2:$A$13,0), 1)</f>
        <v>8.7906383098439971</v>
      </c>
      <c r="F39" s="7">
        <f>INDEX(DEM_D6_PWR!$I$3:$I$14, MATCH($B39,DEM_D6_PWR!$H$3:$H$14,0), 1)</f>
        <v>2.7599999904632568</v>
      </c>
      <c r="G39" s="7">
        <f>INDEX('MINGW_6&amp;DR69'!$I$3:$I$14, MATCH($B39,'MINGW_6&amp;DR69'!$H$3:$H$14,0), 1)</f>
        <v>47.279998779296875</v>
      </c>
      <c r="H39" s="7">
        <f>INDEX('MINGW_6&amp;DR69'!$J$3:$J$14, MATCH($B39,'MINGW_6&amp;DR69'!$H$3:$H$14,0), 1)</f>
        <v>301.20001220703125</v>
      </c>
      <c r="I39" s="7">
        <f>inflowShasta!$I28</f>
        <v>4874</v>
      </c>
      <c r="J39" s="7">
        <f>inflowYuba!$H28</f>
        <v>2120</v>
      </c>
      <c r="K39" s="7">
        <f>INDEX(DEMAND_D_DAGUER_NP!$I$3:$I$14, MATCH($B39,DEMAND_D_DAGUER_NP!$H$3:$H$14,0), 1)</f>
        <v>776.482595171247</v>
      </c>
      <c r="L39" s="7">
        <f>INDEX(D_THERM_DEMANDS!AB$3:AB$14, MATCH($B39,D_THERM_DEMANDS!$P$3:$P$14,0), 1)</f>
        <v>0.75741934007213962</v>
      </c>
      <c r="M39" s="7">
        <f>INDEX(D_THERM_DEMANDS!AC$3:AC$14, MATCH($B39,D_THERM_DEMANDS!$P$3:$P$14,0), 1)</f>
        <v>0.73225808912707913</v>
      </c>
      <c r="N39" s="7">
        <f>INDEX(D_THERM_DEMANDS!AD$3:AD$14, MATCH($B39,D_THERM_DEMANDS!$P$3:$P$14,0), 1)</f>
        <v>2.7774193056168093</v>
      </c>
      <c r="O39" s="7">
        <f>INDEX(D_THERM_DEMANDS!AE$3:AE$14, MATCH($B39,D_THERM_DEMANDS!$P$3:$P$14,0), 1)</f>
        <v>2.5161289399670016E-2</v>
      </c>
      <c r="P39" s="7">
        <f>INDEX(D_THERM_DEMANDS!AF$3:AF$14, MATCH($B39,D_THERM_DEMANDS!$P$3:$P$14,0), 1)</f>
        <v>3.5483871736834129E-2</v>
      </c>
      <c r="Q39" s="7">
        <f>INDEX(D_THERM_DEMANDS!AG$3:AG$14, MATCH($B39,D_THERM_DEMANDS!$P$3:$P$14,0), 1)</f>
        <v>0.10645161136504143</v>
      </c>
      <c r="R39" s="7">
        <f>INDEX(D_THERM_DEMANDS!AH$3:AH$14, MATCH($B39,D_THERM_DEMANDS!$P$3:$P$14,0), 1)</f>
        <v>4.0322580645161289E-2</v>
      </c>
      <c r="S39" s="7">
        <f>INDEX(D_THERM_DEMANDS!AI$3:AI$14, MATCH($B39,D_THERM_DEMANDS!$P$3:$P$14,0), 1)</f>
        <v>3.8709678957539219E-2</v>
      </c>
      <c r="T39" s="7">
        <f>INDEX(D_THERM_DEMANDS!AJ$3:AJ$14, MATCH($B39,D_THERM_DEMANDS!$P$3:$P$14,0), 1)</f>
        <v>0.10645161136504143</v>
      </c>
      <c r="U39" s="7">
        <f>INDEX(D_THERM_DEMANDS!AK$3:AK$14, MATCH($B39,D_THERM_DEMANDS!$P$3:$P$14,0), 1)</f>
        <v>0</v>
      </c>
      <c r="V39" s="7">
        <f>INDEX(DEMAND_C217B!$I$3:$I$14, MATCH($B39,DEMAND_C217B!$H$3:$H$14,0), 1)</f>
        <v>18.072425580178678</v>
      </c>
      <c r="W39" s="7">
        <f>INDEX(MINFLOWFEATHER!$J$3:$J$14, MATCH($B39,MINFLOWFEATHER!$I$3:$I$14,0), 1)</f>
        <v>750</v>
      </c>
      <c r="X39" s="7">
        <f>INDEX(Therm!$P$3:$P$14, MATCH($B39,Therm!$H$3:$H$14,0), 1)</f>
        <v>837.60866705541298</v>
      </c>
      <c r="Y39" s="7">
        <f>INDEX(Yubfea!$P$3:$P$14, MATCH($B39,Yubfea!$H$3:$H$14,0), 1)</f>
        <v>264.68226103747065</v>
      </c>
      <c r="Z39" s="7">
        <f>INDEX(D_YUBFEA_demand!V$3:V$14, MATCH($B39,D_YUBFEA_demand!$M$3:$M$14,0), 1)</f>
        <v>4.9677418124291203E-2</v>
      </c>
      <c r="AA39" s="7">
        <f>INDEX(D_YUBFEA_demand!W$3:W$14, MATCH($B39,D_YUBFEA_demand!$M$3:$M$14,0), 1)</f>
        <v>4.9677418124291203E-2</v>
      </c>
      <c r="AB39" s="7">
        <f>INDEX(D_YUBFEA_demand!X$3:X$14, MATCH($B39,D_YUBFEA_demand!$M$3:$M$14,0), 1)</f>
        <v>8.5806454381635117E-2</v>
      </c>
      <c r="AC39" s="7">
        <f>INDEX(D_YUBFEA_demand!Y$3:Y$14, MATCH($B39,D_YUBFEA_demand!$M$3:$M$14,0), 1)</f>
        <v>0.33193548264042022</v>
      </c>
      <c r="AD39" s="7">
        <f>INDEX(D_YUBFEA_demand!Z$3:Z$14, MATCH($B39,D_YUBFEA_demand!$M$3:$M$14,0), 1)</f>
        <v>2.5806451997449322E-2</v>
      </c>
      <c r="AE39" s="7">
        <f>INDEX(D_YUBFEA_demand!AA$3:AA$14, MATCH($B39,D_YUBFEA_demand!$M$3:$M$14,0), 1)</f>
        <v>6.6129030719880133E-2</v>
      </c>
      <c r="AF39" s="7">
        <f>INDEX(D_YUBFEA_demand!AB$3:AB$14, MATCH($B39,D_YUBFEA_demand!$M$3:$M$14,0), 1)</f>
        <v>3.1290323503555789E-2</v>
      </c>
      <c r="AG39" s="7">
        <f>INDEX(MINFLOWFEAMOUTH!$J$3:$J$14, MATCH($B39,MINFLOWFEAMOUTH!$I$3:$I$14,0), 1)</f>
        <v>750</v>
      </c>
      <c r="AI39" s="11">
        <f>SHASTAlevel5extended!$H28</f>
        <v>4552.1000000000004</v>
      </c>
      <c r="AJ39" s="11">
        <f>INDEX(CALLiTE_SHASTA_LEVEL2_4!$E$1024:$E$1035, MATCH($B39,CALLiTE_SHASTA_LEVEL2_4!$C$1024:$C$1035,0), 1)</f>
        <v>1700</v>
      </c>
      <c r="AK39" s="11">
        <f>INDEX(CALLiTE_SHASTA_LEVEL2_4!$F$1024:$F$1035, MATCH($B39,CALLiTE_SHASTA_LEVEL2_4!$C$1024:$C$1035,0), 1)</f>
        <v>3200</v>
      </c>
      <c r="AL39" s="11">
        <f>INDEX(CALLITE_EVAP_S_SHSTA!$G$2:$G$13, MATCH($B39,CALLITE_EVAP_S_SHSTA!$F$2:$F$13,0), 1)</f>
        <v>9.9469047160375688</v>
      </c>
    </row>
    <row r="40" spans="1:38">
      <c r="A40" s="1">
        <v>43705</v>
      </c>
      <c r="B40" s="6">
        <f t="shared" si="0"/>
        <v>8</v>
      </c>
      <c r="C40" s="7">
        <f>OROinflow!$F29</f>
        <v>2504</v>
      </c>
      <c r="D40" s="7">
        <f>OROLEVEL5!G29/1000</f>
        <v>3538</v>
      </c>
      <c r="E40" s="7">
        <f>INDEX(OROevaprateIN!$B$2:$B$13, MATCH($B40,OROevaprateIN!$A$2:$A$13,0), 1)</f>
        <v>8.7906383098439971</v>
      </c>
      <c r="F40" s="7">
        <f>INDEX(DEM_D6_PWR!$I$3:$I$14, MATCH($B40,DEM_D6_PWR!$H$3:$H$14,0), 1)</f>
        <v>2.7599999904632568</v>
      </c>
      <c r="G40" s="7">
        <f>INDEX('MINGW_6&amp;DR69'!$I$3:$I$14, MATCH($B40,'MINGW_6&amp;DR69'!$H$3:$H$14,0), 1)</f>
        <v>47.279998779296875</v>
      </c>
      <c r="H40" s="7">
        <f>INDEX('MINGW_6&amp;DR69'!$J$3:$J$14, MATCH($B40,'MINGW_6&amp;DR69'!$H$3:$H$14,0), 1)</f>
        <v>301.20001220703125</v>
      </c>
      <c r="I40" s="7">
        <f>inflowShasta!$I29</f>
        <v>2481</v>
      </c>
      <c r="J40" s="7">
        <f>inflowYuba!$H29</f>
        <v>1904</v>
      </c>
      <c r="K40" s="7">
        <f>INDEX(DEMAND_D_DAGUER_NP!$I$3:$I$14, MATCH($B40,DEMAND_D_DAGUER_NP!$H$3:$H$14,0), 1)</f>
        <v>776.482595171247</v>
      </c>
      <c r="L40" s="7">
        <f>INDEX(D_THERM_DEMANDS!AB$3:AB$14, MATCH($B40,D_THERM_DEMANDS!$P$3:$P$14,0), 1)</f>
        <v>0.75741934007213962</v>
      </c>
      <c r="M40" s="7">
        <f>INDEX(D_THERM_DEMANDS!AC$3:AC$14, MATCH($B40,D_THERM_DEMANDS!$P$3:$P$14,0), 1)</f>
        <v>0.73225808912707913</v>
      </c>
      <c r="N40" s="7">
        <f>INDEX(D_THERM_DEMANDS!AD$3:AD$14, MATCH($B40,D_THERM_DEMANDS!$P$3:$P$14,0), 1)</f>
        <v>2.7774193056168093</v>
      </c>
      <c r="O40" s="7">
        <f>INDEX(D_THERM_DEMANDS!AE$3:AE$14, MATCH($B40,D_THERM_DEMANDS!$P$3:$P$14,0), 1)</f>
        <v>2.5161289399670016E-2</v>
      </c>
      <c r="P40" s="7">
        <f>INDEX(D_THERM_DEMANDS!AF$3:AF$14, MATCH($B40,D_THERM_DEMANDS!$P$3:$P$14,0), 1)</f>
        <v>3.5483871736834129E-2</v>
      </c>
      <c r="Q40" s="7">
        <f>INDEX(D_THERM_DEMANDS!AG$3:AG$14, MATCH($B40,D_THERM_DEMANDS!$P$3:$P$14,0), 1)</f>
        <v>0.10645161136504143</v>
      </c>
      <c r="R40" s="7">
        <f>INDEX(D_THERM_DEMANDS!AH$3:AH$14, MATCH($B40,D_THERM_DEMANDS!$P$3:$P$14,0), 1)</f>
        <v>4.0322580645161289E-2</v>
      </c>
      <c r="S40" s="7">
        <f>INDEX(D_THERM_DEMANDS!AI$3:AI$14, MATCH($B40,D_THERM_DEMANDS!$P$3:$P$14,0), 1)</f>
        <v>3.8709678957539219E-2</v>
      </c>
      <c r="T40" s="7">
        <f>INDEX(D_THERM_DEMANDS!AJ$3:AJ$14, MATCH($B40,D_THERM_DEMANDS!$P$3:$P$14,0), 1)</f>
        <v>0.10645161136504143</v>
      </c>
      <c r="U40" s="7">
        <f>INDEX(D_THERM_DEMANDS!AK$3:AK$14, MATCH($B40,D_THERM_DEMANDS!$P$3:$P$14,0), 1)</f>
        <v>0</v>
      </c>
      <c r="V40" s="7">
        <f>INDEX(DEMAND_C217B!$I$3:$I$14, MATCH($B40,DEMAND_C217B!$H$3:$H$14,0), 1)</f>
        <v>18.072425580178678</v>
      </c>
      <c r="W40" s="7">
        <f>INDEX(MINFLOWFEATHER!$J$3:$J$14, MATCH($B40,MINFLOWFEATHER!$I$3:$I$14,0), 1)</f>
        <v>750</v>
      </c>
      <c r="X40" s="7">
        <f>INDEX(Therm!$P$3:$P$14, MATCH($B40,Therm!$H$3:$H$14,0), 1)</f>
        <v>837.60866705541298</v>
      </c>
      <c r="Y40" s="7">
        <f>INDEX(Yubfea!$P$3:$P$14, MATCH($B40,Yubfea!$H$3:$H$14,0), 1)</f>
        <v>264.68226103747065</v>
      </c>
      <c r="Z40" s="7">
        <f>INDEX(D_YUBFEA_demand!V$3:V$14, MATCH($B40,D_YUBFEA_demand!$M$3:$M$14,0), 1)</f>
        <v>4.9677418124291203E-2</v>
      </c>
      <c r="AA40" s="7">
        <f>INDEX(D_YUBFEA_demand!W$3:W$14, MATCH($B40,D_YUBFEA_demand!$M$3:$M$14,0), 1)</f>
        <v>4.9677418124291203E-2</v>
      </c>
      <c r="AB40" s="7">
        <f>INDEX(D_YUBFEA_demand!X$3:X$14, MATCH($B40,D_YUBFEA_demand!$M$3:$M$14,0), 1)</f>
        <v>8.5806454381635117E-2</v>
      </c>
      <c r="AC40" s="7">
        <f>INDEX(D_YUBFEA_demand!Y$3:Y$14, MATCH($B40,D_YUBFEA_demand!$M$3:$M$14,0), 1)</f>
        <v>0.33193548264042022</v>
      </c>
      <c r="AD40" s="7">
        <f>INDEX(D_YUBFEA_demand!Z$3:Z$14, MATCH($B40,D_YUBFEA_demand!$M$3:$M$14,0), 1)</f>
        <v>2.5806451997449322E-2</v>
      </c>
      <c r="AE40" s="7">
        <f>INDEX(D_YUBFEA_demand!AA$3:AA$14, MATCH($B40,D_YUBFEA_demand!$M$3:$M$14,0), 1)</f>
        <v>6.6129030719880133E-2</v>
      </c>
      <c r="AF40" s="7">
        <f>INDEX(D_YUBFEA_demand!AB$3:AB$14, MATCH($B40,D_YUBFEA_demand!$M$3:$M$14,0), 1)</f>
        <v>3.1290323503555789E-2</v>
      </c>
      <c r="AG40" s="7">
        <f>INDEX(MINFLOWFEAMOUTH!$J$3:$J$14, MATCH($B40,MINFLOWFEAMOUTH!$I$3:$I$14,0), 1)</f>
        <v>750</v>
      </c>
      <c r="AI40" s="11">
        <f>SHASTAlevel5extended!$H29</f>
        <v>4552.1000000000004</v>
      </c>
      <c r="AJ40" s="11">
        <f>INDEX(CALLiTE_SHASTA_LEVEL2_4!$E$1024:$E$1035, MATCH($B40,CALLiTE_SHASTA_LEVEL2_4!$C$1024:$C$1035,0), 1)</f>
        <v>1700</v>
      </c>
      <c r="AK40" s="11">
        <f>INDEX(CALLiTE_SHASTA_LEVEL2_4!$F$1024:$F$1035, MATCH($B40,CALLiTE_SHASTA_LEVEL2_4!$C$1024:$C$1035,0), 1)</f>
        <v>3200</v>
      </c>
      <c r="AL40" s="11">
        <f>INDEX(CALLITE_EVAP_S_SHSTA!$G$2:$G$13, MATCH($B40,CALLITE_EVAP_S_SHSTA!$F$2:$F$13,0), 1)</f>
        <v>9.9469047160375688</v>
      </c>
    </row>
    <row r="41" spans="1:38">
      <c r="A41" s="1">
        <v>43706</v>
      </c>
      <c r="B41" s="6">
        <f t="shared" si="0"/>
        <v>8</v>
      </c>
      <c r="C41" s="7">
        <f>OROinflow!$F30</f>
        <v>2189</v>
      </c>
      <c r="D41" s="7">
        <f>OROLEVEL5!G30/1000</f>
        <v>3538</v>
      </c>
      <c r="E41" s="7">
        <f>INDEX(OROevaprateIN!$B$2:$B$13, MATCH($B41,OROevaprateIN!$A$2:$A$13,0), 1)</f>
        <v>8.7906383098439971</v>
      </c>
      <c r="F41" s="7">
        <f>INDEX(DEM_D6_PWR!$I$3:$I$14, MATCH($B41,DEM_D6_PWR!$H$3:$H$14,0), 1)</f>
        <v>2.7599999904632568</v>
      </c>
      <c r="G41" s="7">
        <f>INDEX('MINGW_6&amp;DR69'!$I$3:$I$14, MATCH($B41,'MINGW_6&amp;DR69'!$H$3:$H$14,0), 1)</f>
        <v>47.279998779296875</v>
      </c>
      <c r="H41" s="7">
        <f>INDEX('MINGW_6&amp;DR69'!$J$3:$J$14, MATCH($B41,'MINGW_6&amp;DR69'!$H$3:$H$14,0), 1)</f>
        <v>301.20001220703125</v>
      </c>
      <c r="I41" s="7">
        <f>inflowShasta!$I30</f>
        <v>2320</v>
      </c>
      <c r="J41" s="7">
        <f>inflowYuba!$H30</f>
        <v>1702</v>
      </c>
      <c r="K41" s="7">
        <f>INDEX(DEMAND_D_DAGUER_NP!$I$3:$I$14, MATCH($B41,DEMAND_D_DAGUER_NP!$H$3:$H$14,0), 1)</f>
        <v>776.482595171247</v>
      </c>
      <c r="L41" s="7">
        <f>INDEX(D_THERM_DEMANDS!AB$3:AB$14, MATCH($B41,D_THERM_DEMANDS!$P$3:$P$14,0), 1)</f>
        <v>0.75741934007213962</v>
      </c>
      <c r="M41" s="7">
        <f>INDEX(D_THERM_DEMANDS!AC$3:AC$14, MATCH($B41,D_THERM_DEMANDS!$P$3:$P$14,0), 1)</f>
        <v>0.73225808912707913</v>
      </c>
      <c r="N41" s="7">
        <f>INDEX(D_THERM_DEMANDS!AD$3:AD$14, MATCH($B41,D_THERM_DEMANDS!$P$3:$P$14,0), 1)</f>
        <v>2.7774193056168093</v>
      </c>
      <c r="O41" s="7">
        <f>INDEX(D_THERM_DEMANDS!AE$3:AE$14, MATCH($B41,D_THERM_DEMANDS!$P$3:$P$14,0), 1)</f>
        <v>2.5161289399670016E-2</v>
      </c>
      <c r="P41" s="7">
        <f>INDEX(D_THERM_DEMANDS!AF$3:AF$14, MATCH($B41,D_THERM_DEMANDS!$P$3:$P$14,0), 1)</f>
        <v>3.5483871736834129E-2</v>
      </c>
      <c r="Q41" s="7">
        <f>INDEX(D_THERM_DEMANDS!AG$3:AG$14, MATCH($B41,D_THERM_DEMANDS!$P$3:$P$14,0), 1)</f>
        <v>0.10645161136504143</v>
      </c>
      <c r="R41" s="7">
        <f>INDEX(D_THERM_DEMANDS!AH$3:AH$14, MATCH($B41,D_THERM_DEMANDS!$P$3:$P$14,0), 1)</f>
        <v>4.0322580645161289E-2</v>
      </c>
      <c r="S41" s="7">
        <f>INDEX(D_THERM_DEMANDS!AI$3:AI$14, MATCH($B41,D_THERM_DEMANDS!$P$3:$P$14,0), 1)</f>
        <v>3.8709678957539219E-2</v>
      </c>
      <c r="T41" s="7">
        <f>INDEX(D_THERM_DEMANDS!AJ$3:AJ$14, MATCH($B41,D_THERM_DEMANDS!$P$3:$P$14,0), 1)</f>
        <v>0.10645161136504143</v>
      </c>
      <c r="U41" s="7">
        <f>INDEX(D_THERM_DEMANDS!AK$3:AK$14, MATCH($B41,D_THERM_DEMANDS!$P$3:$P$14,0), 1)</f>
        <v>0</v>
      </c>
      <c r="V41" s="7">
        <f>INDEX(DEMAND_C217B!$I$3:$I$14, MATCH($B41,DEMAND_C217B!$H$3:$H$14,0), 1)</f>
        <v>18.072425580178678</v>
      </c>
      <c r="W41" s="7">
        <f>INDEX(MINFLOWFEATHER!$J$3:$J$14, MATCH($B41,MINFLOWFEATHER!$I$3:$I$14,0), 1)</f>
        <v>750</v>
      </c>
      <c r="X41" s="7">
        <f>INDEX(Therm!$P$3:$P$14, MATCH($B41,Therm!$H$3:$H$14,0), 1)</f>
        <v>837.60866705541298</v>
      </c>
      <c r="Y41" s="7">
        <f>INDEX(Yubfea!$P$3:$P$14, MATCH($B41,Yubfea!$H$3:$H$14,0), 1)</f>
        <v>264.68226103747065</v>
      </c>
      <c r="Z41" s="7">
        <f>INDEX(D_YUBFEA_demand!V$3:V$14, MATCH($B41,D_YUBFEA_demand!$M$3:$M$14,0), 1)</f>
        <v>4.9677418124291203E-2</v>
      </c>
      <c r="AA41" s="7">
        <f>INDEX(D_YUBFEA_demand!W$3:W$14, MATCH($B41,D_YUBFEA_demand!$M$3:$M$14,0), 1)</f>
        <v>4.9677418124291203E-2</v>
      </c>
      <c r="AB41" s="7">
        <f>INDEX(D_YUBFEA_demand!X$3:X$14, MATCH($B41,D_YUBFEA_demand!$M$3:$M$14,0), 1)</f>
        <v>8.5806454381635117E-2</v>
      </c>
      <c r="AC41" s="7">
        <f>INDEX(D_YUBFEA_demand!Y$3:Y$14, MATCH($B41,D_YUBFEA_demand!$M$3:$M$14,0), 1)</f>
        <v>0.33193548264042022</v>
      </c>
      <c r="AD41" s="7">
        <f>INDEX(D_YUBFEA_demand!Z$3:Z$14, MATCH($B41,D_YUBFEA_demand!$M$3:$M$14,0), 1)</f>
        <v>2.5806451997449322E-2</v>
      </c>
      <c r="AE41" s="7">
        <f>INDEX(D_YUBFEA_demand!AA$3:AA$14, MATCH($B41,D_YUBFEA_demand!$M$3:$M$14,0), 1)</f>
        <v>6.6129030719880133E-2</v>
      </c>
      <c r="AF41" s="7">
        <f>INDEX(D_YUBFEA_demand!AB$3:AB$14, MATCH($B41,D_YUBFEA_demand!$M$3:$M$14,0), 1)</f>
        <v>3.1290323503555789E-2</v>
      </c>
      <c r="AG41" s="7">
        <f>INDEX(MINFLOWFEAMOUTH!$J$3:$J$14, MATCH($B41,MINFLOWFEAMOUTH!$I$3:$I$14,0), 1)</f>
        <v>750</v>
      </c>
      <c r="AI41" s="11">
        <f>SHASTAlevel5extended!$H30</f>
        <v>4552.1000000000004</v>
      </c>
      <c r="AJ41" s="11">
        <f>INDEX(CALLiTE_SHASTA_LEVEL2_4!$E$1024:$E$1035, MATCH($B41,CALLiTE_SHASTA_LEVEL2_4!$C$1024:$C$1035,0), 1)</f>
        <v>1700</v>
      </c>
      <c r="AK41" s="11">
        <f>INDEX(CALLiTE_SHASTA_LEVEL2_4!$F$1024:$F$1035, MATCH($B41,CALLiTE_SHASTA_LEVEL2_4!$C$1024:$C$1035,0), 1)</f>
        <v>3200</v>
      </c>
      <c r="AL41" s="11">
        <f>INDEX(CALLITE_EVAP_S_SHSTA!$G$2:$G$13, MATCH($B41,CALLITE_EVAP_S_SHSTA!$F$2:$F$13,0), 1)</f>
        <v>9.9469047160375688</v>
      </c>
    </row>
    <row r="42" spans="1:38">
      <c r="A42" s="1">
        <v>43707</v>
      </c>
      <c r="B42" s="6">
        <f t="shared" si="0"/>
        <v>8</v>
      </c>
      <c r="C42" s="7">
        <f>OROinflow!$F31</f>
        <v>1680</v>
      </c>
      <c r="D42" s="7">
        <f>OROLEVEL5!G31/1000</f>
        <v>3538</v>
      </c>
      <c r="E42" s="7">
        <f>INDEX(OROevaprateIN!$B$2:$B$13, MATCH($B42,OROevaprateIN!$A$2:$A$13,0), 1)</f>
        <v>8.7906383098439971</v>
      </c>
      <c r="F42" s="7">
        <f>INDEX(DEM_D6_PWR!$I$3:$I$14, MATCH($B42,DEM_D6_PWR!$H$3:$H$14,0), 1)</f>
        <v>2.7599999904632568</v>
      </c>
      <c r="G42" s="7">
        <f>INDEX('MINGW_6&amp;DR69'!$I$3:$I$14, MATCH($B42,'MINGW_6&amp;DR69'!$H$3:$H$14,0), 1)</f>
        <v>47.279998779296875</v>
      </c>
      <c r="H42" s="7">
        <f>INDEX('MINGW_6&amp;DR69'!$J$3:$J$14, MATCH($B42,'MINGW_6&amp;DR69'!$H$3:$H$14,0), 1)</f>
        <v>301.20001220703125</v>
      </c>
      <c r="I42" s="7">
        <f>inflowShasta!$I31</f>
        <v>2996</v>
      </c>
      <c r="J42" s="7">
        <f>inflowYuba!$H31</f>
        <v>1502</v>
      </c>
      <c r="K42" s="7">
        <f>INDEX(DEMAND_D_DAGUER_NP!$I$3:$I$14, MATCH($B42,DEMAND_D_DAGUER_NP!$H$3:$H$14,0), 1)</f>
        <v>776.482595171247</v>
      </c>
      <c r="L42" s="7">
        <f>INDEX(D_THERM_DEMANDS!AB$3:AB$14, MATCH($B42,D_THERM_DEMANDS!$P$3:$P$14,0), 1)</f>
        <v>0.75741934007213962</v>
      </c>
      <c r="M42" s="7">
        <f>INDEX(D_THERM_DEMANDS!AC$3:AC$14, MATCH($B42,D_THERM_DEMANDS!$P$3:$P$14,0), 1)</f>
        <v>0.73225808912707913</v>
      </c>
      <c r="N42" s="7">
        <f>INDEX(D_THERM_DEMANDS!AD$3:AD$14, MATCH($B42,D_THERM_DEMANDS!$P$3:$P$14,0), 1)</f>
        <v>2.7774193056168093</v>
      </c>
      <c r="O42" s="7">
        <f>INDEX(D_THERM_DEMANDS!AE$3:AE$14, MATCH($B42,D_THERM_DEMANDS!$P$3:$P$14,0), 1)</f>
        <v>2.5161289399670016E-2</v>
      </c>
      <c r="P42" s="7">
        <f>INDEX(D_THERM_DEMANDS!AF$3:AF$14, MATCH($B42,D_THERM_DEMANDS!$P$3:$P$14,0), 1)</f>
        <v>3.5483871736834129E-2</v>
      </c>
      <c r="Q42" s="7">
        <f>INDEX(D_THERM_DEMANDS!AG$3:AG$14, MATCH($B42,D_THERM_DEMANDS!$P$3:$P$14,0), 1)</f>
        <v>0.10645161136504143</v>
      </c>
      <c r="R42" s="7">
        <f>INDEX(D_THERM_DEMANDS!AH$3:AH$14, MATCH($B42,D_THERM_DEMANDS!$P$3:$P$14,0), 1)</f>
        <v>4.0322580645161289E-2</v>
      </c>
      <c r="S42" s="7">
        <f>INDEX(D_THERM_DEMANDS!AI$3:AI$14, MATCH($B42,D_THERM_DEMANDS!$P$3:$P$14,0), 1)</f>
        <v>3.8709678957539219E-2</v>
      </c>
      <c r="T42" s="7">
        <f>INDEX(D_THERM_DEMANDS!AJ$3:AJ$14, MATCH($B42,D_THERM_DEMANDS!$P$3:$P$14,0), 1)</f>
        <v>0.10645161136504143</v>
      </c>
      <c r="U42" s="7">
        <f>INDEX(D_THERM_DEMANDS!AK$3:AK$14, MATCH($B42,D_THERM_DEMANDS!$P$3:$P$14,0), 1)</f>
        <v>0</v>
      </c>
      <c r="V42" s="7">
        <f>INDEX(DEMAND_C217B!$I$3:$I$14, MATCH($B42,DEMAND_C217B!$H$3:$H$14,0), 1)</f>
        <v>18.072425580178678</v>
      </c>
      <c r="W42" s="7">
        <f>INDEX(MINFLOWFEATHER!$J$3:$J$14, MATCH($B42,MINFLOWFEATHER!$I$3:$I$14,0), 1)</f>
        <v>750</v>
      </c>
      <c r="X42" s="7">
        <f>INDEX(Therm!$P$3:$P$14, MATCH($B42,Therm!$H$3:$H$14,0), 1)</f>
        <v>837.60866705541298</v>
      </c>
      <c r="Y42" s="7">
        <f>INDEX(Yubfea!$P$3:$P$14, MATCH($B42,Yubfea!$H$3:$H$14,0), 1)</f>
        <v>264.68226103747065</v>
      </c>
      <c r="Z42" s="7">
        <f>INDEX(D_YUBFEA_demand!V$3:V$14, MATCH($B42,D_YUBFEA_demand!$M$3:$M$14,0), 1)</f>
        <v>4.9677418124291203E-2</v>
      </c>
      <c r="AA42" s="7">
        <f>INDEX(D_YUBFEA_demand!W$3:W$14, MATCH($B42,D_YUBFEA_demand!$M$3:$M$14,0), 1)</f>
        <v>4.9677418124291203E-2</v>
      </c>
      <c r="AB42" s="7">
        <f>INDEX(D_YUBFEA_demand!X$3:X$14, MATCH($B42,D_YUBFEA_demand!$M$3:$M$14,0), 1)</f>
        <v>8.5806454381635117E-2</v>
      </c>
      <c r="AC42" s="7">
        <f>INDEX(D_YUBFEA_demand!Y$3:Y$14, MATCH($B42,D_YUBFEA_demand!$M$3:$M$14,0), 1)</f>
        <v>0.33193548264042022</v>
      </c>
      <c r="AD42" s="7">
        <f>INDEX(D_YUBFEA_demand!Z$3:Z$14, MATCH($B42,D_YUBFEA_demand!$M$3:$M$14,0), 1)</f>
        <v>2.5806451997449322E-2</v>
      </c>
      <c r="AE42" s="7">
        <f>INDEX(D_YUBFEA_demand!AA$3:AA$14, MATCH($B42,D_YUBFEA_demand!$M$3:$M$14,0), 1)</f>
        <v>6.6129030719880133E-2</v>
      </c>
      <c r="AF42" s="7">
        <f>INDEX(D_YUBFEA_demand!AB$3:AB$14, MATCH($B42,D_YUBFEA_demand!$M$3:$M$14,0), 1)</f>
        <v>3.1290323503555789E-2</v>
      </c>
      <c r="AG42" s="7">
        <f>INDEX(MINFLOWFEAMOUTH!$J$3:$J$14, MATCH($B42,MINFLOWFEAMOUTH!$I$3:$I$14,0), 1)</f>
        <v>750</v>
      </c>
      <c r="AI42" s="11">
        <f>SHASTAlevel5extended!$H31</f>
        <v>4552.1000000000004</v>
      </c>
      <c r="AJ42" s="11">
        <f>INDEX(CALLiTE_SHASTA_LEVEL2_4!$E$1024:$E$1035, MATCH($B42,CALLiTE_SHASTA_LEVEL2_4!$C$1024:$C$1035,0), 1)</f>
        <v>1700</v>
      </c>
      <c r="AK42" s="11">
        <f>INDEX(CALLiTE_SHASTA_LEVEL2_4!$F$1024:$F$1035, MATCH($B42,CALLiTE_SHASTA_LEVEL2_4!$C$1024:$C$1035,0), 1)</f>
        <v>3200</v>
      </c>
      <c r="AL42" s="11">
        <f>INDEX(CALLITE_EVAP_S_SHSTA!$G$2:$G$13, MATCH($B42,CALLITE_EVAP_S_SHSTA!$F$2:$F$13,0), 1)</f>
        <v>9.9469047160375688</v>
      </c>
    </row>
    <row r="43" spans="1:38">
      <c r="A43" s="1">
        <v>43708</v>
      </c>
      <c r="B43" s="6">
        <f t="shared" si="0"/>
        <v>8</v>
      </c>
      <c r="C43" s="7">
        <f>OROinflow!$F32</f>
        <v>1659</v>
      </c>
      <c r="D43" s="7">
        <f>OROLEVEL5!G32/1000</f>
        <v>3538</v>
      </c>
      <c r="E43" s="7">
        <f>INDEX(OROevaprateIN!$B$2:$B$13, MATCH($B43,OROevaprateIN!$A$2:$A$13,0), 1)</f>
        <v>8.7906383098439971</v>
      </c>
      <c r="F43" s="7">
        <f>INDEX(DEM_D6_PWR!$I$3:$I$14, MATCH($B43,DEM_D6_PWR!$H$3:$H$14,0), 1)</f>
        <v>2.7599999904632568</v>
      </c>
      <c r="G43" s="7">
        <f>INDEX('MINGW_6&amp;DR69'!$I$3:$I$14, MATCH($B43,'MINGW_6&amp;DR69'!$H$3:$H$14,0), 1)</f>
        <v>47.279998779296875</v>
      </c>
      <c r="H43" s="7">
        <f>INDEX('MINGW_6&amp;DR69'!$J$3:$J$14, MATCH($B43,'MINGW_6&amp;DR69'!$H$3:$H$14,0), 1)</f>
        <v>301.20001220703125</v>
      </c>
      <c r="I43" s="7">
        <f>inflowShasta!$I32</f>
        <v>4347</v>
      </c>
      <c r="J43" s="7">
        <f>inflowYuba!$H32</f>
        <v>1306</v>
      </c>
      <c r="K43" s="7">
        <f>INDEX(DEMAND_D_DAGUER_NP!$I$3:$I$14, MATCH($B43,DEMAND_D_DAGUER_NP!$H$3:$H$14,0), 1)</f>
        <v>776.482595171247</v>
      </c>
      <c r="L43" s="7">
        <f>INDEX(D_THERM_DEMANDS!AB$3:AB$14, MATCH($B43,D_THERM_DEMANDS!$P$3:$P$14,0), 1)</f>
        <v>0.75741934007213962</v>
      </c>
      <c r="M43" s="7">
        <f>INDEX(D_THERM_DEMANDS!AC$3:AC$14, MATCH($B43,D_THERM_DEMANDS!$P$3:$P$14,0), 1)</f>
        <v>0.73225808912707913</v>
      </c>
      <c r="N43" s="7">
        <f>INDEX(D_THERM_DEMANDS!AD$3:AD$14, MATCH($B43,D_THERM_DEMANDS!$P$3:$P$14,0), 1)</f>
        <v>2.7774193056168093</v>
      </c>
      <c r="O43" s="7">
        <f>INDEX(D_THERM_DEMANDS!AE$3:AE$14, MATCH($B43,D_THERM_DEMANDS!$P$3:$P$14,0), 1)</f>
        <v>2.5161289399670016E-2</v>
      </c>
      <c r="P43" s="7">
        <f>INDEX(D_THERM_DEMANDS!AF$3:AF$14, MATCH($B43,D_THERM_DEMANDS!$P$3:$P$14,0), 1)</f>
        <v>3.5483871736834129E-2</v>
      </c>
      <c r="Q43" s="7">
        <f>INDEX(D_THERM_DEMANDS!AG$3:AG$14, MATCH($B43,D_THERM_DEMANDS!$P$3:$P$14,0), 1)</f>
        <v>0.10645161136504143</v>
      </c>
      <c r="R43" s="7">
        <f>INDEX(D_THERM_DEMANDS!AH$3:AH$14, MATCH($B43,D_THERM_DEMANDS!$P$3:$P$14,0), 1)</f>
        <v>4.0322580645161289E-2</v>
      </c>
      <c r="S43" s="7">
        <f>INDEX(D_THERM_DEMANDS!AI$3:AI$14, MATCH($B43,D_THERM_DEMANDS!$P$3:$P$14,0), 1)</f>
        <v>3.8709678957539219E-2</v>
      </c>
      <c r="T43" s="7">
        <f>INDEX(D_THERM_DEMANDS!AJ$3:AJ$14, MATCH($B43,D_THERM_DEMANDS!$P$3:$P$14,0), 1)</f>
        <v>0.10645161136504143</v>
      </c>
      <c r="U43" s="7">
        <f>INDEX(D_THERM_DEMANDS!AK$3:AK$14, MATCH($B43,D_THERM_DEMANDS!$P$3:$P$14,0), 1)</f>
        <v>0</v>
      </c>
      <c r="V43" s="7">
        <f>INDEX(DEMAND_C217B!$I$3:$I$14, MATCH($B43,DEMAND_C217B!$H$3:$H$14,0), 1)</f>
        <v>18.072425580178678</v>
      </c>
      <c r="W43" s="7">
        <f>INDEX(MINFLOWFEATHER!$J$3:$J$14, MATCH($B43,MINFLOWFEATHER!$I$3:$I$14,0), 1)</f>
        <v>750</v>
      </c>
      <c r="X43" s="7">
        <f>INDEX(Therm!$P$3:$P$14, MATCH($B43,Therm!$H$3:$H$14,0), 1)</f>
        <v>837.60866705541298</v>
      </c>
      <c r="Y43" s="7">
        <f>INDEX(Yubfea!$P$3:$P$14, MATCH($B43,Yubfea!$H$3:$H$14,0), 1)</f>
        <v>264.68226103747065</v>
      </c>
      <c r="Z43" s="7">
        <f>INDEX(D_YUBFEA_demand!V$3:V$14, MATCH($B43,D_YUBFEA_demand!$M$3:$M$14,0), 1)</f>
        <v>4.9677418124291203E-2</v>
      </c>
      <c r="AA43" s="7">
        <f>INDEX(D_YUBFEA_demand!W$3:W$14, MATCH($B43,D_YUBFEA_demand!$M$3:$M$14,0), 1)</f>
        <v>4.9677418124291203E-2</v>
      </c>
      <c r="AB43" s="7">
        <f>INDEX(D_YUBFEA_demand!X$3:X$14, MATCH($B43,D_YUBFEA_demand!$M$3:$M$14,0), 1)</f>
        <v>8.5806454381635117E-2</v>
      </c>
      <c r="AC43" s="7">
        <f>INDEX(D_YUBFEA_demand!Y$3:Y$14, MATCH($B43,D_YUBFEA_demand!$M$3:$M$14,0), 1)</f>
        <v>0.33193548264042022</v>
      </c>
      <c r="AD43" s="7">
        <f>INDEX(D_YUBFEA_demand!Z$3:Z$14, MATCH($B43,D_YUBFEA_demand!$M$3:$M$14,0), 1)</f>
        <v>2.5806451997449322E-2</v>
      </c>
      <c r="AE43" s="7">
        <f>INDEX(D_YUBFEA_demand!AA$3:AA$14, MATCH($B43,D_YUBFEA_demand!$M$3:$M$14,0), 1)</f>
        <v>6.6129030719880133E-2</v>
      </c>
      <c r="AF43" s="7">
        <f>INDEX(D_YUBFEA_demand!AB$3:AB$14, MATCH($B43,D_YUBFEA_demand!$M$3:$M$14,0), 1)</f>
        <v>3.1290323503555789E-2</v>
      </c>
      <c r="AG43" s="7">
        <f>INDEX(MINFLOWFEAMOUTH!$J$3:$J$14, MATCH($B43,MINFLOWFEAMOUTH!$I$3:$I$14,0), 1)</f>
        <v>750</v>
      </c>
      <c r="AI43" s="11">
        <f>SHASTAlevel5extended!$H32</f>
        <v>4552.1000000000004</v>
      </c>
      <c r="AJ43" s="11">
        <f>INDEX(CALLiTE_SHASTA_LEVEL2_4!$E$1024:$E$1035, MATCH($B43,CALLiTE_SHASTA_LEVEL2_4!$C$1024:$C$1035,0), 1)</f>
        <v>1700</v>
      </c>
      <c r="AK43" s="11">
        <f>INDEX(CALLiTE_SHASTA_LEVEL2_4!$F$1024:$F$1035, MATCH($B43,CALLiTE_SHASTA_LEVEL2_4!$C$1024:$C$1035,0), 1)</f>
        <v>3200</v>
      </c>
      <c r="AL43" s="11">
        <f>INDEX(CALLITE_EVAP_S_SHSTA!$G$2:$G$13, MATCH($B43,CALLITE_EVAP_S_SHSTA!$F$2:$F$13,0), 1)</f>
        <v>9.9469047160375688</v>
      </c>
    </row>
    <row r="44" spans="1:38">
      <c r="A44" s="1">
        <v>43709</v>
      </c>
      <c r="B44" s="6">
        <f t="shared" si="0"/>
        <v>9</v>
      </c>
      <c r="C44" s="7">
        <f>OROinflow!$F33</f>
        <v>615</v>
      </c>
      <c r="D44" s="7">
        <f>OROLEVEL5!G33/1000</f>
        <v>3538</v>
      </c>
      <c r="E44" s="7">
        <f>INDEX(OROevaprateIN!$B$2:$B$13, MATCH($B44,OROevaprateIN!$A$2:$A$13,0), 1)</f>
        <v>7.152659593744481</v>
      </c>
      <c r="F44" s="7">
        <f>INDEX(DEM_D6_PWR!$I$3:$I$14, MATCH($B44,DEM_D6_PWR!$H$3:$H$14,0), 1)</f>
        <v>2</v>
      </c>
      <c r="G44" s="7">
        <f>INDEX('MINGW_6&amp;DR69'!$I$3:$I$14, MATCH($B44,'MINGW_6&amp;DR69'!$H$3:$H$14,0), 1)</f>
        <v>34.380001068115234</v>
      </c>
      <c r="H44" s="7">
        <f>INDEX('MINGW_6&amp;DR69'!$J$3:$J$14, MATCH($B44,'MINGW_6&amp;DR69'!$H$3:$H$14,0), 1)</f>
        <v>219</v>
      </c>
      <c r="I44" s="7">
        <f>inflowShasta!$I33</f>
        <v>3965</v>
      </c>
      <c r="J44" s="7">
        <f>inflowYuba!$H33</f>
        <v>1143</v>
      </c>
      <c r="K44" s="7">
        <f>INDEX(DEMAND_D_DAGUER_NP!$I$3:$I$14, MATCH($B44,DEMAND_D_DAGUER_NP!$H$3:$H$14,0), 1)</f>
        <v>297.52257701328824</v>
      </c>
      <c r="L44" s="7">
        <f>INDEX(D_THERM_DEMANDS!AB$3:AB$14, MATCH($B44,D_THERM_DEMANDS!$P$3:$P$14,0), 1)</f>
        <v>0.56899998982747391</v>
      </c>
      <c r="M44" s="7">
        <f>INDEX(D_THERM_DEMANDS!AC$3:AC$14, MATCH($B44,D_THERM_DEMANDS!$P$3:$P$14,0), 1)</f>
        <v>0.55000000000000004</v>
      </c>
      <c r="N44" s="7">
        <f>INDEX(D_THERM_DEMANDS!AD$3:AD$14, MATCH($B44,D_THERM_DEMANDS!$P$3:$P$14,0), 1)</f>
        <v>2.0866666158040363</v>
      </c>
      <c r="O44" s="7">
        <f>INDEX(D_THERM_DEMANDS!AE$3:AE$14, MATCH($B44,D_THERM_DEMANDS!$P$3:$P$14,0), 1)</f>
        <v>1.899999976158142E-2</v>
      </c>
      <c r="P44" s="7">
        <f>INDEX(D_THERM_DEMANDS!AF$3:AF$14, MATCH($B44,D_THERM_DEMANDS!$P$3:$P$14,0), 1)</f>
        <v>3.6666667461395262E-2</v>
      </c>
      <c r="Q44" s="7">
        <f>INDEX(D_THERM_DEMANDS!AG$3:AG$14, MATCH($B44,D_THERM_DEMANDS!$P$3:$P$14,0), 1)</f>
        <v>9.166666666666666E-2</v>
      </c>
      <c r="R44" s="7">
        <f>INDEX(D_THERM_DEMANDS!AH$3:AH$14, MATCH($B44,D_THERM_DEMANDS!$P$3:$P$14,0), 1)</f>
        <v>3.0333334207534791E-2</v>
      </c>
      <c r="S44" s="7">
        <f>INDEX(D_THERM_DEMANDS!AI$3:AI$14, MATCH($B44,D_THERM_DEMANDS!$P$3:$P$14,0), 1)</f>
        <v>0.10333333015441895</v>
      </c>
      <c r="T44" s="7">
        <f>INDEX(D_THERM_DEMANDS!AJ$3:AJ$14, MATCH($B44,D_THERM_DEMANDS!$P$3:$P$14,0), 1)</f>
        <v>0.27666667302449544</v>
      </c>
      <c r="U44" s="7">
        <f>INDEX(D_THERM_DEMANDS!AK$3:AK$14, MATCH($B44,D_THERM_DEMANDS!$P$3:$P$14,0), 1)</f>
        <v>0</v>
      </c>
      <c r="V44" s="7">
        <f>INDEX(DEMAND_C217B!$I$3:$I$14, MATCH($B44,DEMAND_C217B!$H$3:$H$14,0), 1)</f>
        <v>50.527310892019145</v>
      </c>
      <c r="W44" s="7">
        <f>INDEX(MINFLOWFEATHER!$J$3:$J$14, MATCH($B44,MINFLOWFEATHER!$I$3:$I$14,0), 1)</f>
        <v>750</v>
      </c>
      <c r="X44" s="7">
        <f>INDEX(Therm!$P$3:$P$14, MATCH($B44,Therm!$H$3:$H$14,0), 1)</f>
        <v>157.53164623115799</v>
      </c>
      <c r="Y44" s="7">
        <f>INDEX(Yubfea!$P$3:$P$14, MATCH($B44,Yubfea!$H$3:$H$14,0), 1)</f>
        <v>1984.7440793729043</v>
      </c>
      <c r="Z44" s="7">
        <f>INDEX(D_YUBFEA_demand!V$3:V$14, MATCH($B44,D_YUBFEA_demand!$M$3:$M$14,0), 1)</f>
        <v>2.566666603088379E-2</v>
      </c>
      <c r="AA44" s="7">
        <f>INDEX(D_YUBFEA_demand!W$3:W$14, MATCH($B44,D_YUBFEA_demand!$M$3:$M$14,0), 1)</f>
        <v>2.566666603088379E-2</v>
      </c>
      <c r="AB44" s="7">
        <f>INDEX(D_YUBFEA_demand!X$3:X$14, MATCH($B44,D_YUBFEA_demand!$M$3:$M$14,0), 1)</f>
        <v>6.4666668574015304E-2</v>
      </c>
      <c r="AC44" s="7">
        <f>INDEX(D_YUBFEA_demand!Y$3:Y$14, MATCH($B44,D_YUBFEA_demand!$M$3:$M$14,0), 1)</f>
        <v>0.24933333396911622</v>
      </c>
      <c r="AD44" s="7">
        <f>INDEX(D_YUBFEA_demand!Z$3:Z$14, MATCH($B44,D_YUBFEA_demand!$M$3:$M$14,0), 1)</f>
        <v>1.9333332777023315E-2</v>
      </c>
      <c r="AE44" s="7">
        <f>INDEX(D_YUBFEA_demand!AA$3:AA$14, MATCH($B44,D_YUBFEA_demand!$M$3:$M$14,0), 1)</f>
        <v>4.9666666984558107E-2</v>
      </c>
      <c r="AF44" s="7">
        <f>INDEX(D_YUBFEA_demand!AB$3:AB$14, MATCH($B44,D_YUBFEA_demand!$M$3:$M$14,0), 1)</f>
        <v>2.3666665951410929E-2</v>
      </c>
      <c r="AG44" s="7">
        <f>INDEX(MINFLOWFEAMOUTH!$J$3:$J$14, MATCH($B44,MINFLOWFEAMOUTH!$I$3:$I$14,0), 1)</f>
        <v>750</v>
      </c>
      <c r="AI44" s="11">
        <f>SHASTAlevel5extended!$H33</f>
        <v>4552.1000000000004</v>
      </c>
      <c r="AJ44" s="11">
        <f>INDEX(CALLiTE_SHASTA_LEVEL2_4!$E$1024:$E$1035, MATCH($B44,CALLiTE_SHASTA_LEVEL2_4!$C$1024:$C$1035,0), 1)</f>
        <v>1700</v>
      </c>
      <c r="AK44" s="11">
        <f>INDEX(CALLiTE_SHASTA_LEVEL2_4!$F$1024:$F$1035, MATCH($B44,CALLiTE_SHASTA_LEVEL2_4!$C$1024:$C$1035,0), 1)</f>
        <v>3200</v>
      </c>
      <c r="AL44" s="11">
        <f>INDEX(CALLITE_EVAP_S_SHSTA!$G$2:$G$13, MATCH($B44,CALLITE_EVAP_S_SHSTA!$F$2:$F$13,0), 1)</f>
        <v>7.4519047453289939</v>
      </c>
    </row>
    <row r="45" spans="1:38">
      <c r="A45" s="1">
        <v>43710</v>
      </c>
      <c r="B45" s="6">
        <f t="shared" si="0"/>
        <v>9</v>
      </c>
      <c r="C45" s="7">
        <f>OROinflow!$F34</f>
        <v>1714</v>
      </c>
      <c r="D45" s="7">
        <f>OROLEVEL5!G34/1000</f>
        <v>3538</v>
      </c>
      <c r="E45" s="7">
        <f>INDEX(OROevaprateIN!$B$2:$B$13, MATCH($B45,OROevaprateIN!$A$2:$A$13,0), 1)</f>
        <v>7.152659593744481</v>
      </c>
      <c r="F45" s="7">
        <f>INDEX(DEM_D6_PWR!$I$3:$I$14, MATCH($B45,DEM_D6_PWR!$H$3:$H$14,0), 1)</f>
        <v>2</v>
      </c>
      <c r="G45" s="7">
        <f>INDEX('MINGW_6&amp;DR69'!$I$3:$I$14, MATCH($B45,'MINGW_6&amp;DR69'!$H$3:$H$14,0), 1)</f>
        <v>34.380001068115234</v>
      </c>
      <c r="H45" s="7">
        <f>INDEX('MINGW_6&amp;DR69'!$J$3:$J$14, MATCH($B45,'MINGW_6&amp;DR69'!$H$3:$H$14,0), 1)</f>
        <v>219</v>
      </c>
      <c r="I45" s="7">
        <f>inflowShasta!$I34</f>
        <v>3664</v>
      </c>
      <c r="J45" s="7">
        <f>inflowYuba!$H34</f>
        <v>1110</v>
      </c>
      <c r="K45" s="7">
        <f>INDEX(DEMAND_D_DAGUER_NP!$I$3:$I$14, MATCH($B45,DEMAND_D_DAGUER_NP!$H$3:$H$14,0), 1)</f>
        <v>297.52257701328824</v>
      </c>
      <c r="L45" s="7">
        <f>INDEX(D_THERM_DEMANDS!AB$3:AB$14, MATCH($B45,D_THERM_DEMANDS!$P$3:$P$14,0), 1)</f>
        <v>0.56899998982747391</v>
      </c>
      <c r="M45" s="7">
        <f>INDEX(D_THERM_DEMANDS!AC$3:AC$14, MATCH($B45,D_THERM_DEMANDS!$P$3:$P$14,0), 1)</f>
        <v>0.55000000000000004</v>
      </c>
      <c r="N45" s="7">
        <f>INDEX(D_THERM_DEMANDS!AD$3:AD$14, MATCH($B45,D_THERM_DEMANDS!$P$3:$P$14,0), 1)</f>
        <v>2.0866666158040363</v>
      </c>
      <c r="O45" s="7">
        <f>INDEX(D_THERM_DEMANDS!AE$3:AE$14, MATCH($B45,D_THERM_DEMANDS!$P$3:$P$14,0), 1)</f>
        <v>1.899999976158142E-2</v>
      </c>
      <c r="P45" s="7">
        <f>INDEX(D_THERM_DEMANDS!AF$3:AF$14, MATCH($B45,D_THERM_DEMANDS!$P$3:$P$14,0), 1)</f>
        <v>3.6666667461395262E-2</v>
      </c>
      <c r="Q45" s="7">
        <f>INDEX(D_THERM_DEMANDS!AG$3:AG$14, MATCH($B45,D_THERM_DEMANDS!$P$3:$P$14,0), 1)</f>
        <v>9.166666666666666E-2</v>
      </c>
      <c r="R45" s="7">
        <f>INDEX(D_THERM_DEMANDS!AH$3:AH$14, MATCH($B45,D_THERM_DEMANDS!$P$3:$P$14,0), 1)</f>
        <v>3.0333334207534791E-2</v>
      </c>
      <c r="S45" s="7">
        <f>INDEX(D_THERM_DEMANDS!AI$3:AI$14, MATCH($B45,D_THERM_DEMANDS!$P$3:$P$14,0), 1)</f>
        <v>0.10333333015441895</v>
      </c>
      <c r="T45" s="7">
        <f>INDEX(D_THERM_DEMANDS!AJ$3:AJ$14, MATCH($B45,D_THERM_DEMANDS!$P$3:$P$14,0), 1)</f>
        <v>0.27666667302449544</v>
      </c>
      <c r="U45" s="7">
        <f>INDEX(D_THERM_DEMANDS!AK$3:AK$14, MATCH($B45,D_THERM_DEMANDS!$P$3:$P$14,0), 1)</f>
        <v>0</v>
      </c>
      <c r="V45" s="7">
        <f>INDEX(DEMAND_C217B!$I$3:$I$14, MATCH($B45,DEMAND_C217B!$H$3:$H$14,0), 1)</f>
        <v>50.527310892019145</v>
      </c>
      <c r="W45" s="7">
        <f>INDEX(MINFLOWFEATHER!$J$3:$J$14, MATCH($B45,MINFLOWFEATHER!$I$3:$I$14,0), 1)</f>
        <v>750</v>
      </c>
      <c r="X45" s="7">
        <f>INDEX(Therm!$P$3:$P$14, MATCH($B45,Therm!$H$3:$H$14,0), 1)</f>
        <v>157.53164623115799</v>
      </c>
      <c r="Y45" s="7">
        <f>INDEX(Yubfea!$P$3:$P$14, MATCH($B45,Yubfea!$H$3:$H$14,0), 1)</f>
        <v>1984.7440793729043</v>
      </c>
      <c r="Z45" s="7">
        <f>INDEX(D_YUBFEA_demand!V$3:V$14, MATCH($B45,D_YUBFEA_demand!$M$3:$M$14,0), 1)</f>
        <v>2.566666603088379E-2</v>
      </c>
      <c r="AA45" s="7">
        <f>INDEX(D_YUBFEA_demand!W$3:W$14, MATCH($B45,D_YUBFEA_demand!$M$3:$M$14,0), 1)</f>
        <v>2.566666603088379E-2</v>
      </c>
      <c r="AB45" s="7">
        <f>INDEX(D_YUBFEA_demand!X$3:X$14, MATCH($B45,D_YUBFEA_demand!$M$3:$M$14,0), 1)</f>
        <v>6.4666668574015304E-2</v>
      </c>
      <c r="AC45" s="7">
        <f>INDEX(D_YUBFEA_demand!Y$3:Y$14, MATCH($B45,D_YUBFEA_demand!$M$3:$M$14,0), 1)</f>
        <v>0.24933333396911622</v>
      </c>
      <c r="AD45" s="7">
        <f>INDEX(D_YUBFEA_demand!Z$3:Z$14, MATCH($B45,D_YUBFEA_demand!$M$3:$M$14,0), 1)</f>
        <v>1.9333332777023315E-2</v>
      </c>
      <c r="AE45" s="7">
        <f>INDEX(D_YUBFEA_demand!AA$3:AA$14, MATCH($B45,D_YUBFEA_demand!$M$3:$M$14,0), 1)</f>
        <v>4.9666666984558107E-2</v>
      </c>
      <c r="AF45" s="7">
        <f>INDEX(D_YUBFEA_demand!AB$3:AB$14, MATCH($B45,D_YUBFEA_demand!$M$3:$M$14,0), 1)</f>
        <v>2.3666665951410929E-2</v>
      </c>
      <c r="AG45" s="7">
        <f>INDEX(MINFLOWFEAMOUTH!$J$3:$J$14, MATCH($B45,MINFLOWFEAMOUTH!$I$3:$I$14,0), 1)</f>
        <v>750</v>
      </c>
      <c r="AI45" s="11">
        <f>SHASTAlevel5extended!$H34</f>
        <v>4552.1000000000004</v>
      </c>
      <c r="AJ45" s="11">
        <f>INDEX(CALLiTE_SHASTA_LEVEL2_4!$E$1024:$E$1035, MATCH($B45,CALLiTE_SHASTA_LEVEL2_4!$C$1024:$C$1035,0), 1)</f>
        <v>1700</v>
      </c>
      <c r="AK45" s="11">
        <f>INDEX(CALLiTE_SHASTA_LEVEL2_4!$F$1024:$F$1035, MATCH($B45,CALLiTE_SHASTA_LEVEL2_4!$C$1024:$C$1035,0), 1)</f>
        <v>3200</v>
      </c>
      <c r="AL45" s="11">
        <f>INDEX(CALLITE_EVAP_S_SHSTA!$G$2:$G$13, MATCH($B45,CALLITE_EVAP_S_SHSTA!$F$2:$F$13,0), 1)</f>
        <v>7.4519047453289939</v>
      </c>
    </row>
    <row r="46" spans="1:38">
      <c r="A46" s="1">
        <v>43711</v>
      </c>
      <c r="B46" s="6">
        <f t="shared" si="0"/>
        <v>9</v>
      </c>
      <c r="C46" s="7">
        <f>OROinflow!$F35</f>
        <v>2146</v>
      </c>
      <c r="D46" s="7">
        <f>OROLEVEL5!G35/1000</f>
        <v>3538</v>
      </c>
      <c r="E46" s="7">
        <f>INDEX(OROevaprateIN!$B$2:$B$13, MATCH($B46,OROevaprateIN!$A$2:$A$13,0), 1)</f>
        <v>7.152659593744481</v>
      </c>
      <c r="F46" s="7">
        <f>INDEX(DEM_D6_PWR!$I$3:$I$14, MATCH($B46,DEM_D6_PWR!$H$3:$H$14,0), 1)</f>
        <v>2</v>
      </c>
      <c r="G46" s="7">
        <f>INDEX('MINGW_6&amp;DR69'!$I$3:$I$14, MATCH($B46,'MINGW_6&amp;DR69'!$H$3:$H$14,0), 1)</f>
        <v>34.380001068115234</v>
      </c>
      <c r="H46" s="7">
        <f>INDEX('MINGW_6&amp;DR69'!$J$3:$J$14, MATCH($B46,'MINGW_6&amp;DR69'!$H$3:$H$14,0), 1)</f>
        <v>219</v>
      </c>
      <c r="I46" s="7">
        <f>inflowShasta!$I35</f>
        <v>4141</v>
      </c>
      <c r="J46" s="7">
        <f>inflowYuba!$H35</f>
        <v>1135</v>
      </c>
      <c r="K46" s="7">
        <f>INDEX(DEMAND_D_DAGUER_NP!$I$3:$I$14, MATCH($B46,DEMAND_D_DAGUER_NP!$H$3:$H$14,0), 1)</f>
        <v>297.52257701328824</v>
      </c>
      <c r="L46" s="7">
        <f>INDEX(D_THERM_DEMANDS!AB$3:AB$14, MATCH($B46,D_THERM_DEMANDS!$P$3:$P$14,0), 1)</f>
        <v>0.56899998982747391</v>
      </c>
      <c r="M46" s="7">
        <f>INDEX(D_THERM_DEMANDS!AC$3:AC$14, MATCH($B46,D_THERM_DEMANDS!$P$3:$P$14,0), 1)</f>
        <v>0.55000000000000004</v>
      </c>
      <c r="N46" s="7">
        <f>INDEX(D_THERM_DEMANDS!AD$3:AD$14, MATCH($B46,D_THERM_DEMANDS!$P$3:$P$14,0), 1)</f>
        <v>2.0866666158040363</v>
      </c>
      <c r="O46" s="7">
        <f>INDEX(D_THERM_DEMANDS!AE$3:AE$14, MATCH($B46,D_THERM_DEMANDS!$P$3:$P$14,0), 1)</f>
        <v>1.899999976158142E-2</v>
      </c>
      <c r="P46" s="7">
        <f>INDEX(D_THERM_DEMANDS!AF$3:AF$14, MATCH($B46,D_THERM_DEMANDS!$P$3:$P$14,0), 1)</f>
        <v>3.6666667461395262E-2</v>
      </c>
      <c r="Q46" s="7">
        <f>INDEX(D_THERM_DEMANDS!AG$3:AG$14, MATCH($B46,D_THERM_DEMANDS!$P$3:$P$14,0), 1)</f>
        <v>9.166666666666666E-2</v>
      </c>
      <c r="R46" s="7">
        <f>INDEX(D_THERM_DEMANDS!AH$3:AH$14, MATCH($B46,D_THERM_DEMANDS!$P$3:$P$14,0), 1)</f>
        <v>3.0333334207534791E-2</v>
      </c>
      <c r="S46" s="7">
        <f>INDEX(D_THERM_DEMANDS!AI$3:AI$14, MATCH($B46,D_THERM_DEMANDS!$P$3:$P$14,0), 1)</f>
        <v>0.10333333015441895</v>
      </c>
      <c r="T46" s="7">
        <f>INDEX(D_THERM_DEMANDS!AJ$3:AJ$14, MATCH($B46,D_THERM_DEMANDS!$P$3:$P$14,0), 1)</f>
        <v>0.27666667302449544</v>
      </c>
      <c r="U46" s="7">
        <f>INDEX(D_THERM_DEMANDS!AK$3:AK$14, MATCH($B46,D_THERM_DEMANDS!$P$3:$P$14,0), 1)</f>
        <v>0</v>
      </c>
      <c r="V46" s="7">
        <f>INDEX(DEMAND_C217B!$I$3:$I$14, MATCH($B46,DEMAND_C217B!$H$3:$H$14,0), 1)</f>
        <v>50.527310892019145</v>
      </c>
      <c r="W46" s="7">
        <f>INDEX(MINFLOWFEATHER!$J$3:$J$14, MATCH($B46,MINFLOWFEATHER!$I$3:$I$14,0), 1)</f>
        <v>750</v>
      </c>
      <c r="X46" s="7">
        <f>INDEX(Therm!$P$3:$P$14, MATCH($B46,Therm!$H$3:$H$14,0), 1)</f>
        <v>157.53164623115799</v>
      </c>
      <c r="Y46" s="7">
        <f>INDEX(Yubfea!$P$3:$P$14, MATCH($B46,Yubfea!$H$3:$H$14,0), 1)</f>
        <v>1984.7440793729043</v>
      </c>
      <c r="Z46" s="7">
        <f>INDEX(D_YUBFEA_demand!V$3:V$14, MATCH($B46,D_YUBFEA_demand!$M$3:$M$14,0), 1)</f>
        <v>2.566666603088379E-2</v>
      </c>
      <c r="AA46" s="7">
        <f>INDEX(D_YUBFEA_demand!W$3:W$14, MATCH($B46,D_YUBFEA_demand!$M$3:$M$14,0), 1)</f>
        <v>2.566666603088379E-2</v>
      </c>
      <c r="AB46" s="7">
        <f>INDEX(D_YUBFEA_demand!X$3:X$14, MATCH($B46,D_YUBFEA_demand!$M$3:$M$14,0), 1)</f>
        <v>6.4666668574015304E-2</v>
      </c>
      <c r="AC46" s="7">
        <f>INDEX(D_YUBFEA_demand!Y$3:Y$14, MATCH($B46,D_YUBFEA_demand!$M$3:$M$14,0), 1)</f>
        <v>0.24933333396911622</v>
      </c>
      <c r="AD46" s="7">
        <f>INDEX(D_YUBFEA_demand!Z$3:Z$14, MATCH($B46,D_YUBFEA_demand!$M$3:$M$14,0), 1)</f>
        <v>1.9333332777023315E-2</v>
      </c>
      <c r="AE46" s="7">
        <f>INDEX(D_YUBFEA_demand!AA$3:AA$14, MATCH($B46,D_YUBFEA_demand!$M$3:$M$14,0), 1)</f>
        <v>4.9666666984558107E-2</v>
      </c>
      <c r="AF46" s="7">
        <f>INDEX(D_YUBFEA_demand!AB$3:AB$14, MATCH($B46,D_YUBFEA_demand!$M$3:$M$14,0), 1)</f>
        <v>2.3666665951410929E-2</v>
      </c>
      <c r="AG46" s="7">
        <f>INDEX(MINFLOWFEAMOUTH!$J$3:$J$14, MATCH($B46,MINFLOWFEAMOUTH!$I$3:$I$14,0), 1)</f>
        <v>750</v>
      </c>
      <c r="AI46" s="11">
        <f>SHASTAlevel5extended!$H35</f>
        <v>4552.1000000000004</v>
      </c>
      <c r="AJ46" s="11">
        <f>INDEX(CALLiTE_SHASTA_LEVEL2_4!$E$1024:$E$1035, MATCH($B46,CALLiTE_SHASTA_LEVEL2_4!$C$1024:$C$1035,0), 1)</f>
        <v>1700</v>
      </c>
      <c r="AK46" s="11">
        <f>INDEX(CALLiTE_SHASTA_LEVEL2_4!$F$1024:$F$1035, MATCH($B46,CALLiTE_SHASTA_LEVEL2_4!$C$1024:$C$1035,0), 1)</f>
        <v>3200</v>
      </c>
      <c r="AL46" s="11">
        <f>INDEX(CALLITE_EVAP_S_SHSTA!$G$2:$G$13, MATCH($B46,CALLITE_EVAP_S_SHSTA!$F$2:$F$13,0), 1)</f>
        <v>7.4519047453289939</v>
      </c>
    </row>
    <row r="47" spans="1:38">
      <c r="A47" s="1">
        <v>43712</v>
      </c>
      <c r="B47" s="6">
        <f t="shared" si="0"/>
        <v>9</v>
      </c>
      <c r="C47" s="7">
        <f>OROinflow!$F36</f>
        <v>2884</v>
      </c>
      <c r="D47" s="7">
        <f>OROLEVEL5!G36/1000</f>
        <v>3538</v>
      </c>
      <c r="E47" s="7">
        <f>INDEX(OROevaprateIN!$B$2:$B$13, MATCH($B47,OROevaprateIN!$A$2:$A$13,0), 1)</f>
        <v>7.152659593744481</v>
      </c>
      <c r="F47" s="7">
        <f>INDEX(DEM_D6_PWR!$I$3:$I$14, MATCH($B47,DEM_D6_PWR!$H$3:$H$14,0), 1)</f>
        <v>2</v>
      </c>
      <c r="G47" s="7">
        <f>INDEX('MINGW_6&amp;DR69'!$I$3:$I$14, MATCH($B47,'MINGW_6&amp;DR69'!$H$3:$H$14,0), 1)</f>
        <v>34.380001068115234</v>
      </c>
      <c r="H47" s="7">
        <f>INDEX('MINGW_6&amp;DR69'!$J$3:$J$14, MATCH($B47,'MINGW_6&amp;DR69'!$H$3:$H$14,0), 1)</f>
        <v>219</v>
      </c>
      <c r="I47" s="7">
        <f>inflowShasta!$I36</f>
        <v>3924</v>
      </c>
      <c r="J47" s="7">
        <f>inflowYuba!$H36</f>
        <v>1142</v>
      </c>
      <c r="K47" s="7">
        <f>INDEX(DEMAND_D_DAGUER_NP!$I$3:$I$14, MATCH($B47,DEMAND_D_DAGUER_NP!$H$3:$H$14,0), 1)</f>
        <v>297.52257701328824</v>
      </c>
      <c r="L47" s="7">
        <f>INDEX(D_THERM_DEMANDS!AB$3:AB$14, MATCH($B47,D_THERM_DEMANDS!$P$3:$P$14,0), 1)</f>
        <v>0.56899998982747391</v>
      </c>
      <c r="M47" s="7">
        <f>INDEX(D_THERM_DEMANDS!AC$3:AC$14, MATCH($B47,D_THERM_DEMANDS!$P$3:$P$14,0), 1)</f>
        <v>0.55000000000000004</v>
      </c>
      <c r="N47" s="7">
        <f>INDEX(D_THERM_DEMANDS!AD$3:AD$14, MATCH($B47,D_THERM_DEMANDS!$P$3:$P$14,0), 1)</f>
        <v>2.0866666158040363</v>
      </c>
      <c r="O47" s="7">
        <f>INDEX(D_THERM_DEMANDS!AE$3:AE$14, MATCH($B47,D_THERM_DEMANDS!$P$3:$P$14,0), 1)</f>
        <v>1.899999976158142E-2</v>
      </c>
      <c r="P47" s="7">
        <f>INDEX(D_THERM_DEMANDS!AF$3:AF$14, MATCH($B47,D_THERM_DEMANDS!$P$3:$P$14,0), 1)</f>
        <v>3.6666667461395262E-2</v>
      </c>
      <c r="Q47" s="7">
        <f>INDEX(D_THERM_DEMANDS!AG$3:AG$14, MATCH($B47,D_THERM_DEMANDS!$P$3:$P$14,0), 1)</f>
        <v>9.166666666666666E-2</v>
      </c>
      <c r="R47" s="7">
        <f>INDEX(D_THERM_DEMANDS!AH$3:AH$14, MATCH($B47,D_THERM_DEMANDS!$P$3:$P$14,0), 1)</f>
        <v>3.0333334207534791E-2</v>
      </c>
      <c r="S47" s="7">
        <f>INDEX(D_THERM_DEMANDS!AI$3:AI$14, MATCH($B47,D_THERM_DEMANDS!$P$3:$P$14,0), 1)</f>
        <v>0.10333333015441895</v>
      </c>
      <c r="T47" s="7">
        <f>INDEX(D_THERM_DEMANDS!AJ$3:AJ$14, MATCH($B47,D_THERM_DEMANDS!$P$3:$P$14,0), 1)</f>
        <v>0.27666667302449544</v>
      </c>
      <c r="U47" s="7">
        <f>INDEX(D_THERM_DEMANDS!AK$3:AK$14, MATCH($B47,D_THERM_DEMANDS!$P$3:$P$14,0), 1)</f>
        <v>0</v>
      </c>
      <c r="V47" s="7">
        <f>INDEX(DEMAND_C217B!$I$3:$I$14, MATCH($B47,DEMAND_C217B!$H$3:$H$14,0), 1)</f>
        <v>50.527310892019145</v>
      </c>
      <c r="W47" s="7">
        <f>INDEX(MINFLOWFEATHER!$J$3:$J$14, MATCH($B47,MINFLOWFEATHER!$I$3:$I$14,0), 1)</f>
        <v>750</v>
      </c>
      <c r="X47" s="7">
        <f>INDEX(Therm!$P$3:$P$14, MATCH($B47,Therm!$H$3:$H$14,0), 1)</f>
        <v>157.53164623115799</v>
      </c>
      <c r="Y47" s="7">
        <f>INDEX(Yubfea!$P$3:$P$14, MATCH($B47,Yubfea!$H$3:$H$14,0), 1)</f>
        <v>1984.7440793729043</v>
      </c>
      <c r="Z47" s="7">
        <f>INDEX(D_YUBFEA_demand!V$3:V$14, MATCH($B47,D_YUBFEA_demand!$M$3:$M$14,0), 1)</f>
        <v>2.566666603088379E-2</v>
      </c>
      <c r="AA47" s="7">
        <f>INDEX(D_YUBFEA_demand!W$3:W$14, MATCH($B47,D_YUBFEA_demand!$M$3:$M$14,0), 1)</f>
        <v>2.566666603088379E-2</v>
      </c>
      <c r="AB47" s="7">
        <f>INDEX(D_YUBFEA_demand!X$3:X$14, MATCH($B47,D_YUBFEA_demand!$M$3:$M$14,0), 1)</f>
        <v>6.4666668574015304E-2</v>
      </c>
      <c r="AC47" s="7">
        <f>INDEX(D_YUBFEA_demand!Y$3:Y$14, MATCH($B47,D_YUBFEA_demand!$M$3:$M$14,0), 1)</f>
        <v>0.24933333396911622</v>
      </c>
      <c r="AD47" s="7">
        <f>INDEX(D_YUBFEA_demand!Z$3:Z$14, MATCH($B47,D_YUBFEA_demand!$M$3:$M$14,0), 1)</f>
        <v>1.9333332777023315E-2</v>
      </c>
      <c r="AE47" s="7">
        <f>INDEX(D_YUBFEA_demand!AA$3:AA$14, MATCH($B47,D_YUBFEA_demand!$M$3:$M$14,0), 1)</f>
        <v>4.9666666984558107E-2</v>
      </c>
      <c r="AF47" s="7">
        <f>INDEX(D_YUBFEA_demand!AB$3:AB$14, MATCH($B47,D_YUBFEA_demand!$M$3:$M$14,0), 1)</f>
        <v>2.3666665951410929E-2</v>
      </c>
      <c r="AG47" s="7">
        <f>INDEX(MINFLOWFEAMOUTH!$J$3:$J$14, MATCH($B47,MINFLOWFEAMOUTH!$I$3:$I$14,0), 1)</f>
        <v>750</v>
      </c>
      <c r="AI47" s="11">
        <f>SHASTAlevel5extended!$H36</f>
        <v>4552.1000000000004</v>
      </c>
      <c r="AJ47" s="11">
        <f>INDEX(CALLiTE_SHASTA_LEVEL2_4!$E$1024:$E$1035, MATCH($B47,CALLiTE_SHASTA_LEVEL2_4!$C$1024:$C$1035,0), 1)</f>
        <v>1700</v>
      </c>
      <c r="AK47" s="11">
        <f>INDEX(CALLiTE_SHASTA_LEVEL2_4!$F$1024:$F$1035, MATCH($B47,CALLiTE_SHASTA_LEVEL2_4!$C$1024:$C$1035,0), 1)</f>
        <v>3200</v>
      </c>
      <c r="AL47" s="11">
        <f>INDEX(CALLITE_EVAP_S_SHSTA!$G$2:$G$13, MATCH($B47,CALLITE_EVAP_S_SHSTA!$F$2:$F$13,0), 1)</f>
        <v>7.4519047453289939</v>
      </c>
    </row>
    <row r="48" spans="1:38">
      <c r="A48" s="1">
        <v>43713</v>
      </c>
      <c r="B48" s="6">
        <f t="shared" si="0"/>
        <v>9</v>
      </c>
      <c r="C48" s="7">
        <f>OROinflow!$F37</f>
        <v>3448</v>
      </c>
      <c r="D48" s="7">
        <f>OROLEVEL5!G37/1000</f>
        <v>3538</v>
      </c>
      <c r="E48" s="7">
        <f>INDEX(OROevaprateIN!$B$2:$B$13, MATCH($B48,OROevaprateIN!$A$2:$A$13,0), 1)</f>
        <v>7.152659593744481</v>
      </c>
      <c r="F48" s="7">
        <f>INDEX(DEM_D6_PWR!$I$3:$I$14, MATCH($B48,DEM_D6_PWR!$H$3:$H$14,0), 1)</f>
        <v>2</v>
      </c>
      <c r="G48" s="7">
        <f>INDEX('MINGW_6&amp;DR69'!$I$3:$I$14, MATCH($B48,'MINGW_6&amp;DR69'!$H$3:$H$14,0), 1)</f>
        <v>34.380001068115234</v>
      </c>
      <c r="H48" s="7">
        <f>INDEX('MINGW_6&amp;DR69'!$J$3:$J$14, MATCH($B48,'MINGW_6&amp;DR69'!$H$3:$H$14,0), 1)</f>
        <v>219</v>
      </c>
      <c r="I48" s="7">
        <f>inflowShasta!$I37</f>
        <v>5609</v>
      </c>
      <c r="J48" s="7">
        <f>inflowYuba!$H37</f>
        <v>1111</v>
      </c>
      <c r="K48" s="7">
        <f>INDEX(DEMAND_D_DAGUER_NP!$I$3:$I$14, MATCH($B48,DEMAND_D_DAGUER_NP!$H$3:$H$14,0), 1)</f>
        <v>297.52257701328824</v>
      </c>
      <c r="L48" s="7">
        <f>INDEX(D_THERM_DEMANDS!AB$3:AB$14, MATCH($B48,D_THERM_DEMANDS!$P$3:$P$14,0), 1)</f>
        <v>0.56899998982747391</v>
      </c>
      <c r="M48" s="7">
        <f>INDEX(D_THERM_DEMANDS!AC$3:AC$14, MATCH($B48,D_THERM_DEMANDS!$P$3:$P$14,0), 1)</f>
        <v>0.55000000000000004</v>
      </c>
      <c r="N48" s="7">
        <f>INDEX(D_THERM_DEMANDS!AD$3:AD$14, MATCH($B48,D_THERM_DEMANDS!$P$3:$P$14,0), 1)</f>
        <v>2.0866666158040363</v>
      </c>
      <c r="O48" s="7">
        <f>INDEX(D_THERM_DEMANDS!AE$3:AE$14, MATCH($B48,D_THERM_DEMANDS!$P$3:$P$14,0), 1)</f>
        <v>1.899999976158142E-2</v>
      </c>
      <c r="P48" s="7">
        <f>INDEX(D_THERM_DEMANDS!AF$3:AF$14, MATCH($B48,D_THERM_DEMANDS!$P$3:$P$14,0), 1)</f>
        <v>3.6666667461395262E-2</v>
      </c>
      <c r="Q48" s="7">
        <f>INDEX(D_THERM_DEMANDS!AG$3:AG$14, MATCH($B48,D_THERM_DEMANDS!$P$3:$P$14,0), 1)</f>
        <v>9.166666666666666E-2</v>
      </c>
      <c r="R48" s="7">
        <f>INDEX(D_THERM_DEMANDS!AH$3:AH$14, MATCH($B48,D_THERM_DEMANDS!$P$3:$P$14,0), 1)</f>
        <v>3.0333334207534791E-2</v>
      </c>
      <c r="S48" s="7">
        <f>INDEX(D_THERM_DEMANDS!AI$3:AI$14, MATCH($B48,D_THERM_DEMANDS!$P$3:$P$14,0), 1)</f>
        <v>0.10333333015441895</v>
      </c>
      <c r="T48" s="7">
        <f>INDEX(D_THERM_DEMANDS!AJ$3:AJ$14, MATCH($B48,D_THERM_DEMANDS!$P$3:$P$14,0), 1)</f>
        <v>0.27666667302449544</v>
      </c>
      <c r="U48" s="7">
        <f>INDEX(D_THERM_DEMANDS!AK$3:AK$14, MATCH($B48,D_THERM_DEMANDS!$P$3:$P$14,0), 1)</f>
        <v>0</v>
      </c>
      <c r="V48" s="7">
        <f>INDEX(DEMAND_C217B!$I$3:$I$14, MATCH($B48,DEMAND_C217B!$H$3:$H$14,0), 1)</f>
        <v>50.527310892019145</v>
      </c>
      <c r="W48" s="7">
        <f>INDEX(MINFLOWFEATHER!$J$3:$J$14, MATCH($B48,MINFLOWFEATHER!$I$3:$I$14,0), 1)</f>
        <v>750</v>
      </c>
      <c r="X48" s="7">
        <f>INDEX(Therm!$P$3:$P$14, MATCH($B48,Therm!$H$3:$H$14,0), 1)</f>
        <v>157.53164623115799</v>
      </c>
      <c r="Y48" s="7">
        <f>INDEX(Yubfea!$P$3:$P$14, MATCH($B48,Yubfea!$H$3:$H$14,0), 1)</f>
        <v>1984.7440793729043</v>
      </c>
      <c r="Z48" s="7">
        <f>INDEX(D_YUBFEA_demand!V$3:V$14, MATCH($B48,D_YUBFEA_demand!$M$3:$M$14,0), 1)</f>
        <v>2.566666603088379E-2</v>
      </c>
      <c r="AA48" s="7">
        <f>INDEX(D_YUBFEA_demand!W$3:W$14, MATCH($B48,D_YUBFEA_demand!$M$3:$M$14,0), 1)</f>
        <v>2.566666603088379E-2</v>
      </c>
      <c r="AB48" s="7">
        <f>INDEX(D_YUBFEA_demand!X$3:X$14, MATCH($B48,D_YUBFEA_demand!$M$3:$M$14,0), 1)</f>
        <v>6.4666668574015304E-2</v>
      </c>
      <c r="AC48" s="7">
        <f>INDEX(D_YUBFEA_demand!Y$3:Y$14, MATCH($B48,D_YUBFEA_demand!$M$3:$M$14,0), 1)</f>
        <v>0.24933333396911622</v>
      </c>
      <c r="AD48" s="7">
        <f>INDEX(D_YUBFEA_demand!Z$3:Z$14, MATCH($B48,D_YUBFEA_demand!$M$3:$M$14,0), 1)</f>
        <v>1.9333332777023315E-2</v>
      </c>
      <c r="AE48" s="7">
        <f>INDEX(D_YUBFEA_demand!AA$3:AA$14, MATCH($B48,D_YUBFEA_demand!$M$3:$M$14,0), 1)</f>
        <v>4.9666666984558107E-2</v>
      </c>
      <c r="AF48" s="7">
        <f>INDEX(D_YUBFEA_demand!AB$3:AB$14, MATCH($B48,D_YUBFEA_demand!$M$3:$M$14,0), 1)</f>
        <v>2.3666665951410929E-2</v>
      </c>
      <c r="AG48" s="7">
        <f>INDEX(MINFLOWFEAMOUTH!$J$3:$J$14, MATCH($B48,MINFLOWFEAMOUTH!$I$3:$I$14,0), 1)</f>
        <v>750</v>
      </c>
      <c r="AI48" s="11">
        <f>SHASTAlevel5extended!$H37</f>
        <v>4552.1000000000004</v>
      </c>
      <c r="AJ48" s="11">
        <f>INDEX(CALLiTE_SHASTA_LEVEL2_4!$E$1024:$E$1035, MATCH($B48,CALLiTE_SHASTA_LEVEL2_4!$C$1024:$C$1035,0), 1)</f>
        <v>1700</v>
      </c>
      <c r="AK48" s="11">
        <f>INDEX(CALLiTE_SHASTA_LEVEL2_4!$F$1024:$F$1035, MATCH($B48,CALLiTE_SHASTA_LEVEL2_4!$C$1024:$C$1035,0), 1)</f>
        <v>3200</v>
      </c>
      <c r="AL48" s="11">
        <f>INDEX(CALLITE_EVAP_S_SHSTA!$G$2:$G$13, MATCH($B48,CALLITE_EVAP_S_SHSTA!$F$2:$F$13,0), 1)</f>
        <v>7.4519047453289939</v>
      </c>
    </row>
    <row r="49" spans="1:38">
      <c r="A49" s="1">
        <v>43714</v>
      </c>
      <c r="B49" s="6">
        <f t="shared" si="0"/>
        <v>9</v>
      </c>
      <c r="C49" s="7">
        <f>OROinflow!$F38</f>
        <v>2092</v>
      </c>
      <c r="D49" s="7">
        <f>OROLEVEL5!G38/1000</f>
        <v>3538</v>
      </c>
      <c r="E49" s="7">
        <f>INDEX(OROevaprateIN!$B$2:$B$13, MATCH($B49,OROevaprateIN!$A$2:$A$13,0), 1)</f>
        <v>7.152659593744481</v>
      </c>
      <c r="F49" s="7">
        <f>INDEX(DEM_D6_PWR!$I$3:$I$14, MATCH($B49,DEM_D6_PWR!$H$3:$H$14,0), 1)</f>
        <v>2</v>
      </c>
      <c r="G49" s="7">
        <f>INDEX('MINGW_6&amp;DR69'!$I$3:$I$14, MATCH($B49,'MINGW_6&amp;DR69'!$H$3:$H$14,0), 1)</f>
        <v>34.380001068115234</v>
      </c>
      <c r="H49" s="7">
        <f>INDEX('MINGW_6&amp;DR69'!$J$3:$J$14, MATCH($B49,'MINGW_6&amp;DR69'!$H$3:$H$14,0), 1)</f>
        <v>219</v>
      </c>
      <c r="I49" s="7">
        <f>inflowShasta!$I38</f>
        <v>4997</v>
      </c>
      <c r="J49" s="7">
        <f>inflowYuba!$H38</f>
        <v>1099</v>
      </c>
      <c r="K49" s="7">
        <f>INDEX(DEMAND_D_DAGUER_NP!$I$3:$I$14, MATCH($B49,DEMAND_D_DAGUER_NP!$H$3:$H$14,0), 1)</f>
        <v>297.52257701328824</v>
      </c>
      <c r="L49" s="7">
        <f>INDEX(D_THERM_DEMANDS!AB$3:AB$14, MATCH($B49,D_THERM_DEMANDS!$P$3:$P$14,0), 1)</f>
        <v>0.56899998982747391</v>
      </c>
      <c r="M49" s="7">
        <f>INDEX(D_THERM_DEMANDS!AC$3:AC$14, MATCH($B49,D_THERM_DEMANDS!$P$3:$P$14,0), 1)</f>
        <v>0.55000000000000004</v>
      </c>
      <c r="N49" s="7">
        <f>INDEX(D_THERM_DEMANDS!AD$3:AD$14, MATCH($B49,D_THERM_DEMANDS!$P$3:$P$14,0), 1)</f>
        <v>2.0866666158040363</v>
      </c>
      <c r="O49" s="7">
        <f>INDEX(D_THERM_DEMANDS!AE$3:AE$14, MATCH($B49,D_THERM_DEMANDS!$P$3:$P$14,0), 1)</f>
        <v>1.899999976158142E-2</v>
      </c>
      <c r="P49" s="7">
        <f>INDEX(D_THERM_DEMANDS!AF$3:AF$14, MATCH($B49,D_THERM_DEMANDS!$P$3:$P$14,0), 1)</f>
        <v>3.6666667461395262E-2</v>
      </c>
      <c r="Q49" s="7">
        <f>INDEX(D_THERM_DEMANDS!AG$3:AG$14, MATCH($B49,D_THERM_DEMANDS!$P$3:$P$14,0), 1)</f>
        <v>9.166666666666666E-2</v>
      </c>
      <c r="R49" s="7">
        <f>INDEX(D_THERM_DEMANDS!AH$3:AH$14, MATCH($B49,D_THERM_DEMANDS!$P$3:$P$14,0), 1)</f>
        <v>3.0333334207534791E-2</v>
      </c>
      <c r="S49" s="7">
        <f>INDEX(D_THERM_DEMANDS!AI$3:AI$14, MATCH($B49,D_THERM_DEMANDS!$P$3:$P$14,0), 1)</f>
        <v>0.10333333015441895</v>
      </c>
      <c r="T49" s="7">
        <f>INDEX(D_THERM_DEMANDS!AJ$3:AJ$14, MATCH($B49,D_THERM_DEMANDS!$P$3:$P$14,0), 1)</f>
        <v>0.27666667302449544</v>
      </c>
      <c r="U49" s="7">
        <f>INDEX(D_THERM_DEMANDS!AK$3:AK$14, MATCH($B49,D_THERM_DEMANDS!$P$3:$P$14,0), 1)</f>
        <v>0</v>
      </c>
      <c r="V49" s="7">
        <f>INDEX(DEMAND_C217B!$I$3:$I$14, MATCH($B49,DEMAND_C217B!$H$3:$H$14,0), 1)</f>
        <v>50.527310892019145</v>
      </c>
      <c r="W49" s="7">
        <f>INDEX(MINFLOWFEATHER!$J$3:$J$14, MATCH($B49,MINFLOWFEATHER!$I$3:$I$14,0), 1)</f>
        <v>750</v>
      </c>
      <c r="X49" s="7">
        <f>INDEX(Therm!$P$3:$P$14, MATCH($B49,Therm!$H$3:$H$14,0), 1)</f>
        <v>157.53164623115799</v>
      </c>
      <c r="Y49" s="7">
        <f>INDEX(Yubfea!$P$3:$P$14, MATCH($B49,Yubfea!$H$3:$H$14,0), 1)</f>
        <v>1984.7440793729043</v>
      </c>
      <c r="Z49" s="7">
        <f>INDEX(D_YUBFEA_demand!V$3:V$14, MATCH($B49,D_YUBFEA_demand!$M$3:$M$14,0), 1)</f>
        <v>2.566666603088379E-2</v>
      </c>
      <c r="AA49" s="7">
        <f>INDEX(D_YUBFEA_demand!W$3:W$14, MATCH($B49,D_YUBFEA_demand!$M$3:$M$14,0), 1)</f>
        <v>2.566666603088379E-2</v>
      </c>
      <c r="AB49" s="7">
        <f>INDEX(D_YUBFEA_demand!X$3:X$14, MATCH($B49,D_YUBFEA_demand!$M$3:$M$14,0), 1)</f>
        <v>6.4666668574015304E-2</v>
      </c>
      <c r="AC49" s="7">
        <f>INDEX(D_YUBFEA_demand!Y$3:Y$14, MATCH($B49,D_YUBFEA_demand!$M$3:$M$14,0), 1)</f>
        <v>0.24933333396911622</v>
      </c>
      <c r="AD49" s="7">
        <f>INDEX(D_YUBFEA_demand!Z$3:Z$14, MATCH($B49,D_YUBFEA_demand!$M$3:$M$14,0), 1)</f>
        <v>1.9333332777023315E-2</v>
      </c>
      <c r="AE49" s="7">
        <f>INDEX(D_YUBFEA_demand!AA$3:AA$14, MATCH($B49,D_YUBFEA_demand!$M$3:$M$14,0), 1)</f>
        <v>4.9666666984558107E-2</v>
      </c>
      <c r="AF49" s="7">
        <f>INDEX(D_YUBFEA_demand!AB$3:AB$14, MATCH($B49,D_YUBFEA_demand!$M$3:$M$14,0), 1)</f>
        <v>2.3666665951410929E-2</v>
      </c>
      <c r="AG49" s="7">
        <f>INDEX(MINFLOWFEAMOUTH!$J$3:$J$14, MATCH($B49,MINFLOWFEAMOUTH!$I$3:$I$14,0), 1)</f>
        <v>750</v>
      </c>
      <c r="AI49" s="11">
        <f>SHASTAlevel5extended!$H38</f>
        <v>4552.1000000000004</v>
      </c>
      <c r="AJ49" s="11">
        <f>INDEX(CALLiTE_SHASTA_LEVEL2_4!$E$1024:$E$1035, MATCH($B49,CALLiTE_SHASTA_LEVEL2_4!$C$1024:$C$1035,0), 1)</f>
        <v>1700</v>
      </c>
      <c r="AK49" s="11">
        <f>INDEX(CALLiTE_SHASTA_LEVEL2_4!$F$1024:$F$1035, MATCH($B49,CALLiTE_SHASTA_LEVEL2_4!$C$1024:$C$1035,0), 1)</f>
        <v>3200</v>
      </c>
      <c r="AL49" s="11">
        <f>INDEX(CALLITE_EVAP_S_SHSTA!$G$2:$G$13, MATCH($B49,CALLITE_EVAP_S_SHSTA!$F$2:$F$13,0), 1)</f>
        <v>7.4519047453289939</v>
      </c>
    </row>
    <row r="50" spans="1:38">
      <c r="A50" s="1">
        <v>43715</v>
      </c>
      <c r="B50" s="6">
        <f t="shared" si="0"/>
        <v>9</v>
      </c>
      <c r="C50" s="7">
        <f>OROinflow!$F39</f>
        <v>1434</v>
      </c>
      <c r="D50" s="7">
        <f>OROLEVEL5!G39/1000</f>
        <v>3538</v>
      </c>
      <c r="E50" s="7">
        <f>INDEX(OROevaprateIN!$B$2:$B$13, MATCH($B50,OROevaprateIN!$A$2:$A$13,0), 1)</f>
        <v>7.152659593744481</v>
      </c>
      <c r="F50" s="7">
        <f>INDEX(DEM_D6_PWR!$I$3:$I$14, MATCH($B50,DEM_D6_PWR!$H$3:$H$14,0), 1)</f>
        <v>2</v>
      </c>
      <c r="G50" s="7">
        <f>INDEX('MINGW_6&amp;DR69'!$I$3:$I$14, MATCH($B50,'MINGW_6&amp;DR69'!$H$3:$H$14,0), 1)</f>
        <v>34.380001068115234</v>
      </c>
      <c r="H50" s="7">
        <f>INDEX('MINGW_6&amp;DR69'!$J$3:$J$14, MATCH($B50,'MINGW_6&amp;DR69'!$H$3:$H$14,0), 1)</f>
        <v>219</v>
      </c>
      <c r="I50" s="7">
        <f>inflowShasta!$I39</f>
        <v>4600</v>
      </c>
      <c r="J50" s="7">
        <f>inflowYuba!$H39</f>
        <v>1146</v>
      </c>
      <c r="K50" s="7">
        <f>INDEX(DEMAND_D_DAGUER_NP!$I$3:$I$14, MATCH($B50,DEMAND_D_DAGUER_NP!$H$3:$H$14,0), 1)</f>
        <v>297.52257701328824</v>
      </c>
      <c r="L50" s="7">
        <f>INDEX(D_THERM_DEMANDS!AB$3:AB$14, MATCH($B50,D_THERM_DEMANDS!$P$3:$P$14,0), 1)</f>
        <v>0.56899998982747391</v>
      </c>
      <c r="M50" s="7">
        <f>INDEX(D_THERM_DEMANDS!AC$3:AC$14, MATCH($B50,D_THERM_DEMANDS!$P$3:$P$14,0), 1)</f>
        <v>0.55000000000000004</v>
      </c>
      <c r="N50" s="7">
        <f>INDEX(D_THERM_DEMANDS!AD$3:AD$14, MATCH($B50,D_THERM_DEMANDS!$P$3:$P$14,0), 1)</f>
        <v>2.0866666158040363</v>
      </c>
      <c r="O50" s="7">
        <f>INDEX(D_THERM_DEMANDS!AE$3:AE$14, MATCH($B50,D_THERM_DEMANDS!$P$3:$P$14,0), 1)</f>
        <v>1.899999976158142E-2</v>
      </c>
      <c r="P50" s="7">
        <f>INDEX(D_THERM_DEMANDS!AF$3:AF$14, MATCH($B50,D_THERM_DEMANDS!$P$3:$P$14,0), 1)</f>
        <v>3.6666667461395262E-2</v>
      </c>
      <c r="Q50" s="7">
        <f>INDEX(D_THERM_DEMANDS!AG$3:AG$14, MATCH($B50,D_THERM_DEMANDS!$P$3:$P$14,0), 1)</f>
        <v>9.166666666666666E-2</v>
      </c>
      <c r="R50" s="7">
        <f>INDEX(D_THERM_DEMANDS!AH$3:AH$14, MATCH($B50,D_THERM_DEMANDS!$P$3:$P$14,0), 1)</f>
        <v>3.0333334207534791E-2</v>
      </c>
      <c r="S50" s="7">
        <f>INDEX(D_THERM_DEMANDS!AI$3:AI$14, MATCH($B50,D_THERM_DEMANDS!$P$3:$P$14,0), 1)</f>
        <v>0.10333333015441895</v>
      </c>
      <c r="T50" s="7">
        <f>INDEX(D_THERM_DEMANDS!AJ$3:AJ$14, MATCH($B50,D_THERM_DEMANDS!$P$3:$P$14,0), 1)</f>
        <v>0.27666667302449544</v>
      </c>
      <c r="U50" s="7">
        <f>INDEX(D_THERM_DEMANDS!AK$3:AK$14, MATCH($B50,D_THERM_DEMANDS!$P$3:$P$14,0), 1)</f>
        <v>0</v>
      </c>
      <c r="V50" s="7">
        <f>INDEX(DEMAND_C217B!$I$3:$I$14, MATCH($B50,DEMAND_C217B!$H$3:$H$14,0), 1)</f>
        <v>50.527310892019145</v>
      </c>
      <c r="W50" s="7">
        <f>INDEX(MINFLOWFEATHER!$J$3:$J$14, MATCH($B50,MINFLOWFEATHER!$I$3:$I$14,0), 1)</f>
        <v>750</v>
      </c>
      <c r="X50" s="7">
        <f>INDEX(Therm!$P$3:$P$14, MATCH($B50,Therm!$H$3:$H$14,0), 1)</f>
        <v>157.53164623115799</v>
      </c>
      <c r="Y50" s="7">
        <f>INDEX(Yubfea!$P$3:$P$14, MATCH($B50,Yubfea!$H$3:$H$14,0), 1)</f>
        <v>1984.7440793729043</v>
      </c>
      <c r="Z50" s="7">
        <f>INDEX(D_YUBFEA_demand!V$3:V$14, MATCH($B50,D_YUBFEA_demand!$M$3:$M$14,0), 1)</f>
        <v>2.566666603088379E-2</v>
      </c>
      <c r="AA50" s="7">
        <f>INDEX(D_YUBFEA_demand!W$3:W$14, MATCH($B50,D_YUBFEA_demand!$M$3:$M$14,0), 1)</f>
        <v>2.566666603088379E-2</v>
      </c>
      <c r="AB50" s="7">
        <f>INDEX(D_YUBFEA_demand!X$3:X$14, MATCH($B50,D_YUBFEA_demand!$M$3:$M$14,0), 1)</f>
        <v>6.4666668574015304E-2</v>
      </c>
      <c r="AC50" s="7">
        <f>INDEX(D_YUBFEA_demand!Y$3:Y$14, MATCH($B50,D_YUBFEA_demand!$M$3:$M$14,0), 1)</f>
        <v>0.24933333396911622</v>
      </c>
      <c r="AD50" s="7">
        <f>INDEX(D_YUBFEA_demand!Z$3:Z$14, MATCH($B50,D_YUBFEA_demand!$M$3:$M$14,0), 1)</f>
        <v>1.9333332777023315E-2</v>
      </c>
      <c r="AE50" s="7">
        <f>INDEX(D_YUBFEA_demand!AA$3:AA$14, MATCH($B50,D_YUBFEA_demand!$M$3:$M$14,0), 1)</f>
        <v>4.9666666984558107E-2</v>
      </c>
      <c r="AF50" s="7">
        <f>INDEX(D_YUBFEA_demand!AB$3:AB$14, MATCH($B50,D_YUBFEA_demand!$M$3:$M$14,0), 1)</f>
        <v>2.3666665951410929E-2</v>
      </c>
      <c r="AG50" s="7">
        <f>INDEX(MINFLOWFEAMOUTH!$J$3:$J$14, MATCH($B50,MINFLOWFEAMOUTH!$I$3:$I$14,0), 1)</f>
        <v>750</v>
      </c>
      <c r="AI50" s="11">
        <f>SHASTAlevel5extended!$H39</f>
        <v>4552.1000000000004</v>
      </c>
      <c r="AJ50" s="11">
        <f>INDEX(CALLiTE_SHASTA_LEVEL2_4!$E$1024:$E$1035, MATCH($B50,CALLiTE_SHASTA_LEVEL2_4!$C$1024:$C$1035,0), 1)</f>
        <v>1700</v>
      </c>
      <c r="AK50" s="11">
        <f>INDEX(CALLiTE_SHASTA_LEVEL2_4!$F$1024:$F$1035, MATCH($B50,CALLiTE_SHASTA_LEVEL2_4!$C$1024:$C$1035,0), 1)</f>
        <v>3200</v>
      </c>
      <c r="AL50" s="11">
        <f>INDEX(CALLITE_EVAP_S_SHSTA!$G$2:$G$13, MATCH($B50,CALLITE_EVAP_S_SHSTA!$F$2:$F$13,0), 1)</f>
        <v>7.4519047453289939</v>
      </c>
    </row>
    <row r="51" spans="1:38">
      <c r="A51" s="1">
        <v>43716</v>
      </c>
      <c r="B51" s="6">
        <f t="shared" si="0"/>
        <v>9</v>
      </c>
      <c r="C51" s="7">
        <f>OROinflow!$F40</f>
        <v>1082</v>
      </c>
      <c r="D51" s="7">
        <f>OROLEVEL5!G40/1000</f>
        <v>3538</v>
      </c>
      <c r="E51" s="7">
        <f>INDEX(OROevaprateIN!$B$2:$B$13, MATCH($B51,OROevaprateIN!$A$2:$A$13,0), 1)</f>
        <v>7.152659593744481</v>
      </c>
      <c r="F51" s="7">
        <f>INDEX(DEM_D6_PWR!$I$3:$I$14, MATCH($B51,DEM_D6_PWR!$H$3:$H$14,0), 1)</f>
        <v>2</v>
      </c>
      <c r="G51" s="7">
        <f>INDEX('MINGW_6&amp;DR69'!$I$3:$I$14, MATCH($B51,'MINGW_6&amp;DR69'!$H$3:$H$14,0), 1)</f>
        <v>34.380001068115234</v>
      </c>
      <c r="H51" s="7">
        <f>INDEX('MINGW_6&amp;DR69'!$J$3:$J$14, MATCH($B51,'MINGW_6&amp;DR69'!$H$3:$H$14,0), 1)</f>
        <v>219</v>
      </c>
      <c r="I51" s="7">
        <f>inflowShasta!$I40</f>
        <v>3742</v>
      </c>
      <c r="J51" s="7">
        <f>inflowYuba!$H40</f>
        <v>1146</v>
      </c>
      <c r="K51" s="7">
        <f>INDEX(DEMAND_D_DAGUER_NP!$I$3:$I$14, MATCH($B51,DEMAND_D_DAGUER_NP!$H$3:$H$14,0), 1)</f>
        <v>297.52257701328824</v>
      </c>
      <c r="L51" s="7">
        <f>INDEX(D_THERM_DEMANDS!AB$3:AB$14, MATCH($B51,D_THERM_DEMANDS!$P$3:$P$14,0), 1)</f>
        <v>0.56899998982747391</v>
      </c>
      <c r="M51" s="7">
        <f>INDEX(D_THERM_DEMANDS!AC$3:AC$14, MATCH($B51,D_THERM_DEMANDS!$P$3:$P$14,0), 1)</f>
        <v>0.55000000000000004</v>
      </c>
      <c r="N51" s="7">
        <f>INDEX(D_THERM_DEMANDS!AD$3:AD$14, MATCH($B51,D_THERM_DEMANDS!$P$3:$P$14,0), 1)</f>
        <v>2.0866666158040363</v>
      </c>
      <c r="O51" s="7">
        <f>INDEX(D_THERM_DEMANDS!AE$3:AE$14, MATCH($B51,D_THERM_DEMANDS!$P$3:$P$14,0), 1)</f>
        <v>1.899999976158142E-2</v>
      </c>
      <c r="P51" s="7">
        <f>INDEX(D_THERM_DEMANDS!AF$3:AF$14, MATCH($B51,D_THERM_DEMANDS!$P$3:$P$14,0), 1)</f>
        <v>3.6666667461395262E-2</v>
      </c>
      <c r="Q51" s="7">
        <f>INDEX(D_THERM_DEMANDS!AG$3:AG$14, MATCH($B51,D_THERM_DEMANDS!$P$3:$P$14,0), 1)</f>
        <v>9.166666666666666E-2</v>
      </c>
      <c r="R51" s="7">
        <f>INDEX(D_THERM_DEMANDS!AH$3:AH$14, MATCH($B51,D_THERM_DEMANDS!$P$3:$P$14,0), 1)</f>
        <v>3.0333334207534791E-2</v>
      </c>
      <c r="S51" s="7">
        <f>INDEX(D_THERM_DEMANDS!AI$3:AI$14, MATCH($B51,D_THERM_DEMANDS!$P$3:$P$14,0), 1)</f>
        <v>0.10333333015441895</v>
      </c>
      <c r="T51" s="7">
        <f>INDEX(D_THERM_DEMANDS!AJ$3:AJ$14, MATCH($B51,D_THERM_DEMANDS!$P$3:$P$14,0), 1)</f>
        <v>0.27666667302449544</v>
      </c>
      <c r="U51" s="7">
        <f>INDEX(D_THERM_DEMANDS!AK$3:AK$14, MATCH($B51,D_THERM_DEMANDS!$P$3:$P$14,0), 1)</f>
        <v>0</v>
      </c>
      <c r="V51" s="7">
        <f>INDEX(DEMAND_C217B!$I$3:$I$14, MATCH($B51,DEMAND_C217B!$H$3:$H$14,0), 1)</f>
        <v>50.527310892019145</v>
      </c>
      <c r="W51" s="7">
        <f>INDEX(MINFLOWFEATHER!$J$3:$J$14, MATCH($B51,MINFLOWFEATHER!$I$3:$I$14,0), 1)</f>
        <v>750</v>
      </c>
      <c r="X51" s="7">
        <f>INDEX(Therm!$P$3:$P$14, MATCH($B51,Therm!$H$3:$H$14,0), 1)</f>
        <v>157.53164623115799</v>
      </c>
      <c r="Y51" s="7">
        <f>INDEX(Yubfea!$P$3:$P$14, MATCH($B51,Yubfea!$H$3:$H$14,0), 1)</f>
        <v>1984.7440793729043</v>
      </c>
      <c r="Z51" s="7">
        <f>INDEX(D_YUBFEA_demand!V$3:V$14, MATCH($B51,D_YUBFEA_demand!$M$3:$M$14,0), 1)</f>
        <v>2.566666603088379E-2</v>
      </c>
      <c r="AA51" s="7">
        <f>INDEX(D_YUBFEA_demand!W$3:W$14, MATCH($B51,D_YUBFEA_demand!$M$3:$M$14,0), 1)</f>
        <v>2.566666603088379E-2</v>
      </c>
      <c r="AB51" s="7">
        <f>INDEX(D_YUBFEA_demand!X$3:X$14, MATCH($B51,D_YUBFEA_demand!$M$3:$M$14,0), 1)</f>
        <v>6.4666668574015304E-2</v>
      </c>
      <c r="AC51" s="7">
        <f>INDEX(D_YUBFEA_demand!Y$3:Y$14, MATCH($B51,D_YUBFEA_demand!$M$3:$M$14,0), 1)</f>
        <v>0.24933333396911622</v>
      </c>
      <c r="AD51" s="7">
        <f>INDEX(D_YUBFEA_demand!Z$3:Z$14, MATCH($B51,D_YUBFEA_demand!$M$3:$M$14,0), 1)</f>
        <v>1.9333332777023315E-2</v>
      </c>
      <c r="AE51" s="7">
        <f>INDEX(D_YUBFEA_demand!AA$3:AA$14, MATCH($B51,D_YUBFEA_demand!$M$3:$M$14,0), 1)</f>
        <v>4.9666666984558107E-2</v>
      </c>
      <c r="AF51" s="7">
        <f>INDEX(D_YUBFEA_demand!AB$3:AB$14, MATCH($B51,D_YUBFEA_demand!$M$3:$M$14,0), 1)</f>
        <v>2.3666665951410929E-2</v>
      </c>
      <c r="AG51" s="7">
        <f>INDEX(MINFLOWFEAMOUTH!$J$3:$J$14, MATCH($B51,MINFLOWFEAMOUTH!$I$3:$I$14,0), 1)</f>
        <v>750</v>
      </c>
      <c r="AI51" s="11">
        <f>SHASTAlevel5extended!$H40</f>
        <v>4552.1000000000004</v>
      </c>
      <c r="AJ51" s="11">
        <f>INDEX(CALLiTE_SHASTA_LEVEL2_4!$E$1024:$E$1035, MATCH($B51,CALLiTE_SHASTA_LEVEL2_4!$C$1024:$C$1035,0), 1)</f>
        <v>1700</v>
      </c>
      <c r="AK51" s="11">
        <f>INDEX(CALLiTE_SHASTA_LEVEL2_4!$F$1024:$F$1035, MATCH($B51,CALLiTE_SHASTA_LEVEL2_4!$C$1024:$C$1035,0), 1)</f>
        <v>3200</v>
      </c>
      <c r="AL51" s="11">
        <f>INDEX(CALLITE_EVAP_S_SHSTA!$G$2:$G$13, MATCH($B51,CALLITE_EVAP_S_SHSTA!$F$2:$F$13,0), 1)</f>
        <v>7.4519047453289939</v>
      </c>
    </row>
    <row r="52" spans="1:38">
      <c r="A52" s="1">
        <v>43717</v>
      </c>
      <c r="B52" s="6">
        <f t="shared" si="0"/>
        <v>9</v>
      </c>
      <c r="C52" s="7">
        <f>OROinflow!$F41</f>
        <v>471</v>
      </c>
      <c r="D52" s="7">
        <f>OROLEVEL5!G41/1000</f>
        <v>3538</v>
      </c>
      <c r="E52" s="7">
        <f>INDEX(OROevaprateIN!$B$2:$B$13, MATCH($B52,OROevaprateIN!$A$2:$A$13,0), 1)</f>
        <v>7.152659593744481</v>
      </c>
      <c r="F52" s="7">
        <f>INDEX(DEM_D6_PWR!$I$3:$I$14, MATCH($B52,DEM_D6_PWR!$H$3:$H$14,0), 1)</f>
        <v>2</v>
      </c>
      <c r="G52" s="7">
        <f>INDEX('MINGW_6&amp;DR69'!$I$3:$I$14, MATCH($B52,'MINGW_6&amp;DR69'!$H$3:$H$14,0), 1)</f>
        <v>34.380001068115234</v>
      </c>
      <c r="H52" s="7">
        <f>INDEX('MINGW_6&amp;DR69'!$J$3:$J$14, MATCH($B52,'MINGW_6&amp;DR69'!$H$3:$H$14,0), 1)</f>
        <v>219</v>
      </c>
      <c r="I52" s="7">
        <f>inflowShasta!$I41</f>
        <v>3100</v>
      </c>
      <c r="J52" s="7">
        <f>inflowYuba!$H41</f>
        <v>1140</v>
      </c>
      <c r="K52" s="7">
        <f>INDEX(DEMAND_D_DAGUER_NP!$I$3:$I$14, MATCH($B52,DEMAND_D_DAGUER_NP!$H$3:$H$14,0), 1)</f>
        <v>297.52257701328824</v>
      </c>
      <c r="L52" s="7">
        <f>INDEX(D_THERM_DEMANDS!AB$3:AB$14, MATCH($B52,D_THERM_DEMANDS!$P$3:$P$14,0), 1)</f>
        <v>0.56899998982747391</v>
      </c>
      <c r="M52" s="7">
        <f>INDEX(D_THERM_DEMANDS!AC$3:AC$14, MATCH($B52,D_THERM_DEMANDS!$P$3:$P$14,0), 1)</f>
        <v>0.55000000000000004</v>
      </c>
      <c r="N52" s="7">
        <f>INDEX(D_THERM_DEMANDS!AD$3:AD$14, MATCH($B52,D_THERM_DEMANDS!$P$3:$P$14,0), 1)</f>
        <v>2.0866666158040363</v>
      </c>
      <c r="O52" s="7">
        <f>INDEX(D_THERM_DEMANDS!AE$3:AE$14, MATCH($B52,D_THERM_DEMANDS!$P$3:$P$14,0), 1)</f>
        <v>1.899999976158142E-2</v>
      </c>
      <c r="P52" s="7">
        <f>INDEX(D_THERM_DEMANDS!AF$3:AF$14, MATCH($B52,D_THERM_DEMANDS!$P$3:$P$14,0), 1)</f>
        <v>3.6666667461395262E-2</v>
      </c>
      <c r="Q52" s="7">
        <f>INDEX(D_THERM_DEMANDS!AG$3:AG$14, MATCH($B52,D_THERM_DEMANDS!$P$3:$P$14,0), 1)</f>
        <v>9.166666666666666E-2</v>
      </c>
      <c r="R52" s="7">
        <f>INDEX(D_THERM_DEMANDS!AH$3:AH$14, MATCH($B52,D_THERM_DEMANDS!$P$3:$P$14,0), 1)</f>
        <v>3.0333334207534791E-2</v>
      </c>
      <c r="S52" s="7">
        <f>INDEX(D_THERM_DEMANDS!AI$3:AI$14, MATCH($B52,D_THERM_DEMANDS!$P$3:$P$14,0), 1)</f>
        <v>0.10333333015441895</v>
      </c>
      <c r="T52" s="7">
        <f>INDEX(D_THERM_DEMANDS!AJ$3:AJ$14, MATCH($B52,D_THERM_DEMANDS!$P$3:$P$14,0), 1)</f>
        <v>0.27666667302449544</v>
      </c>
      <c r="U52" s="7">
        <f>INDEX(D_THERM_DEMANDS!AK$3:AK$14, MATCH($B52,D_THERM_DEMANDS!$P$3:$P$14,0), 1)</f>
        <v>0</v>
      </c>
      <c r="V52" s="7">
        <f>INDEX(DEMAND_C217B!$I$3:$I$14, MATCH($B52,DEMAND_C217B!$H$3:$H$14,0), 1)</f>
        <v>50.527310892019145</v>
      </c>
      <c r="W52" s="7">
        <f>INDEX(MINFLOWFEATHER!$J$3:$J$14, MATCH($B52,MINFLOWFEATHER!$I$3:$I$14,0), 1)</f>
        <v>750</v>
      </c>
      <c r="X52" s="7">
        <f>INDEX(Therm!$P$3:$P$14, MATCH($B52,Therm!$H$3:$H$14,0), 1)</f>
        <v>157.53164623115799</v>
      </c>
      <c r="Y52" s="7">
        <f>INDEX(Yubfea!$P$3:$P$14, MATCH($B52,Yubfea!$H$3:$H$14,0), 1)</f>
        <v>1984.7440793729043</v>
      </c>
      <c r="Z52" s="7">
        <f>INDEX(D_YUBFEA_demand!V$3:V$14, MATCH($B52,D_YUBFEA_demand!$M$3:$M$14,0), 1)</f>
        <v>2.566666603088379E-2</v>
      </c>
      <c r="AA52" s="7">
        <f>INDEX(D_YUBFEA_demand!W$3:W$14, MATCH($B52,D_YUBFEA_demand!$M$3:$M$14,0), 1)</f>
        <v>2.566666603088379E-2</v>
      </c>
      <c r="AB52" s="7">
        <f>INDEX(D_YUBFEA_demand!X$3:X$14, MATCH($B52,D_YUBFEA_demand!$M$3:$M$14,0), 1)</f>
        <v>6.4666668574015304E-2</v>
      </c>
      <c r="AC52" s="7">
        <f>INDEX(D_YUBFEA_demand!Y$3:Y$14, MATCH($B52,D_YUBFEA_demand!$M$3:$M$14,0), 1)</f>
        <v>0.24933333396911622</v>
      </c>
      <c r="AD52" s="7">
        <f>INDEX(D_YUBFEA_demand!Z$3:Z$14, MATCH($B52,D_YUBFEA_demand!$M$3:$M$14,0), 1)</f>
        <v>1.9333332777023315E-2</v>
      </c>
      <c r="AE52" s="7">
        <f>INDEX(D_YUBFEA_demand!AA$3:AA$14, MATCH($B52,D_YUBFEA_demand!$M$3:$M$14,0), 1)</f>
        <v>4.9666666984558107E-2</v>
      </c>
      <c r="AF52" s="7">
        <f>INDEX(D_YUBFEA_demand!AB$3:AB$14, MATCH($B52,D_YUBFEA_demand!$M$3:$M$14,0), 1)</f>
        <v>2.3666665951410929E-2</v>
      </c>
      <c r="AG52" s="7">
        <f>INDEX(MINFLOWFEAMOUTH!$J$3:$J$14, MATCH($B52,MINFLOWFEAMOUTH!$I$3:$I$14,0), 1)</f>
        <v>750</v>
      </c>
      <c r="AI52" s="11">
        <f>SHASTAlevel5extended!$H41</f>
        <v>4552.1000000000004</v>
      </c>
      <c r="AJ52" s="11">
        <f>INDEX(CALLiTE_SHASTA_LEVEL2_4!$E$1024:$E$1035, MATCH($B52,CALLiTE_SHASTA_LEVEL2_4!$C$1024:$C$1035,0), 1)</f>
        <v>1700</v>
      </c>
      <c r="AK52" s="11">
        <f>INDEX(CALLiTE_SHASTA_LEVEL2_4!$F$1024:$F$1035, MATCH($B52,CALLiTE_SHASTA_LEVEL2_4!$C$1024:$C$1035,0), 1)</f>
        <v>3200</v>
      </c>
      <c r="AL52" s="11">
        <f>INDEX(CALLITE_EVAP_S_SHSTA!$G$2:$G$13, MATCH($B52,CALLITE_EVAP_S_SHSTA!$F$2:$F$13,0), 1)</f>
        <v>7.4519047453289939</v>
      </c>
    </row>
    <row r="53" spans="1:38">
      <c r="A53" s="1">
        <v>43718</v>
      </c>
      <c r="B53" s="6">
        <f t="shared" si="0"/>
        <v>9</v>
      </c>
      <c r="C53" s="7">
        <f>OROinflow!$F42</f>
        <v>1123</v>
      </c>
      <c r="D53" s="7">
        <f>OROLEVEL5!G42/1000</f>
        <v>3538</v>
      </c>
      <c r="E53" s="7">
        <f>INDEX(OROevaprateIN!$B$2:$B$13, MATCH($B53,OROevaprateIN!$A$2:$A$13,0), 1)</f>
        <v>7.152659593744481</v>
      </c>
      <c r="F53" s="7">
        <f>INDEX(DEM_D6_PWR!$I$3:$I$14, MATCH($B53,DEM_D6_PWR!$H$3:$H$14,0), 1)</f>
        <v>2</v>
      </c>
      <c r="G53" s="7">
        <f>INDEX('MINGW_6&amp;DR69'!$I$3:$I$14, MATCH($B53,'MINGW_6&amp;DR69'!$H$3:$H$14,0), 1)</f>
        <v>34.380001068115234</v>
      </c>
      <c r="H53" s="7">
        <f>INDEX('MINGW_6&amp;DR69'!$J$3:$J$14, MATCH($B53,'MINGW_6&amp;DR69'!$H$3:$H$14,0), 1)</f>
        <v>219</v>
      </c>
      <c r="I53" s="7">
        <f>inflowShasta!$I42</f>
        <v>3333</v>
      </c>
      <c r="J53" s="7">
        <f>inflowYuba!$H42</f>
        <v>1139</v>
      </c>
      <c r="K53" s="7">
        <f>INDEX(DEMAND_D_DAGUER_NP!$I$3:$I$14, MATCH($B53,DEMAND_D_DAGUER_NP!$H$3:$H$14,0), 1)</f>
        <v>297.52257701328824</v>
      </c>
      <c r="L53" s="7">
        <f>INDEX(D_THERM_DEMANDS!AB$3:AB$14, MATCH($B53,D_THERM_DEMANDS!$P$3:$P$14,0), 1)</f>
        <v>0.56899998982747391</v>
      </c>
      <c r="M53" s="7">
        <f>INDEX(D_THERM_DEMANDS!AC$3:AC$14, MATCH($B53,D_THERM_DEMANDS!$P$3:$P$14,0), 1)</f>
        <v>0.55000000000000004</v>
      </c>
      <c r="N53" s="7">
        <f>INDEX(D_THERM_DEMANDS!AD$3:AD$14, MATCH($B53,D_THERM_DEMANDS!$P$3:$P$14,0), 1)</f>
        <v>2.0866666158040363</v>
      </c>
      <c r="O53" s="7">
        <f>INDEX(D_THERM_DEMANDS!AE$3:AE$14, MATCH($B53,D_THERM_DEMANDS!$P$3:$P$14,0), 1)</f>
        <v>1.899999976158142E-2</v>
      </c>
      <c r="P53" s="7">
        <f>INDEX(D_THERM_DEMANDS!AF$3:AF$14, MATCH($B53,D_THERM_DEMANDS!$P$3:$P$14,0), 1)</f>
        <v>3.6666667461395262E-2</v>
      </c>
      <c r="Q53" s="7">
        <f>INDEX(D_THERM_DEMANDS!AG$3:AG$14, MATCH($B53,D_THERM_DEMANDS!$P$3:$P$14,0), 1)</f>
        <v>9.166666666666666E-2</v>
      </c>
      <c r="R53" s="7">
        <f>INDEX(D_THERM_DEMANDS!AH$3:AH$14, MATCH($B53,D_THERM_DEMANDS!$P$3:$P$14,0), 1)</f>
        <v>3.0333334207534791E-2</v>
      </c>
      <c r="S53" s="7">
        <f>INDEX(D_THERM_DEMANDS!AI$3:AI$14, MATCH($B53,D_THERM_DEMANDS!$P$3:$P$14,0), 1)</f>
        <v>0.10333333015441895</v>
      </c>
      <c r="T53" s="7">
        <f>INDEX(D_THERM_DEMANDS!AJ$3:AJ$14, MATCH($B53,D_THERM_DEMANDS!$P$3:$P$14,0), 1)</f>
        <v>0.27666667302449544</v>
      </c>
      <c r="U53" s="7">
        <f>INDEX(D_THERM_DEMANDS!AK$3:AK$14, MATCH($B53,D_THERM_DEMANDS!$P$3:$P$14,0), 1)</f>
        <v>0</v>
      </c>
      <c r="V53" s="7">
        <f>INDEX(DEMAND_C217B!$I$3:$I$14, MATCH($B53,DEMAND_C217B!$H$3:$H$14,0), 1)</f>
        <v>50.527310892019145</v>
      </c>
      <c r="W53" s="7">
        <f>INDEX(MINFLOWFEATHER!$J$3:$J$14, MATCH($B53,MINFLOWFEATHER!$I$3:$I$14,0), 1)</f>
        <v>750</v>
      </c>
      <c r="X53" s="7">
        <f>INDEX(Therm!$P$3:$P$14, MATCH($B53,Therm!$H$3:$H$14,0), 1)</f>
        <v>157.53164623115799</v>
      </c>
      <c r="Y53" s="7">
        <f>INDEX(Yubfea!$P$3:$P$14, MATCH($B53,Yubfea!$H$3:$H$14,0), 1)</f>
        <v>1984.7440793729043</v>
      </c>
      <c r="Z53" s="7">
        <f>INDEX(D_YUBFEA_demand!V$3:V$14, MATCH($B53,D_YUBFEA_demand!$M$3:$M$14,0), 1)</f>
        <v>2.566666603088379E-2</v>
      </c>
      <c r="AA53" s="7">
        <f>INDEX(D_YUBFEA_demand!W$3:W$14, MATCH($B53,D_YUBFEA_demand!$M$3:$M$14,0), 1)</f>
        <v>2.566666603088379E-2</v>
      </c>
      <c r="AB53" s="7">
        <f>INDEX(D_YUBFEA_demand!X$3:X$14, MATCH($B53,D_YUBFEA_demand!$M$3:$M$14,0), 1)</f>
        <v>6.4666668574015304E-2</v>
      </c>
      <c r="AC53" s="7">
        <f>INDEX(D_YUBFEA_demand!Y$3:Y$14, MATCH($B53,D_YUBFEA_demand!$M$3:$M$14,0), 1)</f>
        <v>0.24933333396911622</v>
      </c>
      <c r="AD53" s="7">
        <f>INDEX(D_YUBFEA_demand!Z$3:Z$14, MATCH($B53,D_YUBFEA_demand!$M$3:$M$14,0), 1)</f>
        <v>1.9333332777023315E-2</v>
      </c>
      <c r="AE53" s="7">
        <f>INDEX(D_YUBFEA_demand!AA$3:AA$14, MATCH($B53,D_YUBFEA_demand!$M$3:$M$14,0), 1)</f>
        <v>4.9666666984558107E-2</v>
      </c>
      <c r="AF53" s="7">
        <f>INDEX(D_YUBFEA_demand!AB$3:AB$14, MATCH($B53,D_YUBFEA_demand!$M$3:$M$14,0), 1)</f>
        <v>2.3666665951410929E-2</v>
      </c>
      <c r="AG53" s="7">
        <f>INDEX(MINFLOWFEAMOUTH!$J$3:$J$14, MATCH($B53,MINFLOWFEAMOUTH!$I$3:$I$14,0), 1)</f>
        <v>750</v>
      </c>
      <c r="AI53" s="11">
        <f>SHASTAlevel5extended!$H42</f>
        <v>4552.1000000000004</v>
      </c>
      <c r="AJ53" s="11">
        <f>INDEX(CALLiTE_SHASTA_LEVEL2_4!$E$1024:$E$1035, MATCH($B53,CALLiTE_SHASTA_LEVEL2_4!$C$1024:$C$1035,0), 1)</f>
        <v>1700</v>
      </c>
      <c r="AK53" s="11">
        <f>INDEX(CALLiTE_SHASTA_LEVEL2_4!$F$1024:$F$1035, MATCH($B53,CALLiTE_SHASTA_LEVEL2_4!$C$1024:$C$1035,0), 1)</f>
        <v>3200</v>
      </c>
      <c r="AL53" s="11">
        <f>INDEX(CALLITE_EVAP_S_SHSTA!$G$2:$G$13, MATCH($B53,CALLITE_EVAP_S_SHSTA!$F$2:$F$13,0), 1)</f>
        <v>7.4519047453289939</v>
      </c>
    </row>
    <row r="54" spans="1:38">
      <c r="A54" s="1">
        <v>43719</v>
      </c>
      <c r="B54" s="6">
        <f t="shared" si="0"/>
        <v>9</v>
      </c>
      <c r="C54" s="7">
        <f>OROinflow!$F43</f>
        <v>1695</v>
      </c>
      <c r="D54" s="7">
        <f>OROLEVEL5!G43/1000</f>
        <v>3538</v>
      </c>
      <c r="E54" s="7">
        <f>INDEX(OROevaprateIN!$B$2:$B$13, MATCH($B54,OROevaprateIN!$A$2:$A$13,0), 1)</f>
        <v>7.152659593744481</v>
      </c>
      <c r="F54" s="7">
        <f>INDEX(DEM_D6_PWR!$I$3:$I$14, MATCH($B54,DEM_D6_PWR!$H$3:$H$14,0), 1)</f>
        <v>2</v>
      </c>
      <c r="G54" s="7">
        <f>INDEX('MINGW_6&amp;DR69'!$I$3:$I$14, MATCH($B54,'MINGW_6&amp;DR69'!$H$3:$H$14,0), 1)</f>
        <v>34.380001068115234</v>
      </c>
      <c r="H54" s="7">
        <f>INDEX('MINGW_6&amp;DR69'!$J$3:$J$14, MATCH($B54,'MINGW_6&amp;DR69'!$H$3:$H$14,0), 1)</f>
        <v>219</v>
      </c>
      <c r="I54" s="7">
        <f>inflowShasta!$I43</f>
        <v>3664</v>
      </c>
      <c r="J54" s="7">
        <f>inflowYuba!$H43</f>
        <v>1150</v>
      </c>
      <c r="K54" s="7">
        <f>INDEX(DEMAND_D_DAGUER_NP!$I$3:$I$14, MATCH($B54,DEMAND_D_DAGUER_NP!$H$3:$H$14,0), 1)</f>
        <v>297.52257701328824</v>
      </c>
      <c r="L54" s="7">
        <f>INDEX(D_THERM_DEMANDS!AB$3:AB$14, MATCH($B54,D_THERM_DEMANDS!$P$3:$P$14,0), 1)</f>
        <v>0.56899998982747391</v>
      </c>
      <c r="M54" s="7">
        <f>INDEX(D_THERM_DEMANDS!AC$3:AC$14, MATCH($B54,D_THERM_DEMANDS!$P$3:$P$14,0), 1)</f>
        <v>0.55000000000000004</v>
      </c>
      <c r="N54" s="7">
        <f>INDEX(D_THERM_DEMANDS!AD$3:AD$14, MATCH($B54,D_THERM_DEMANDS!$P$3:$P$14,0), 1)</f>
        <v>2.0866666158040363</v>
      </c>
      <c r="O54" s="7">
        <f>INDEX(D_THERM_DEMANDS!AE$3:AE$14, MATCH($B54,D_THERM_DEMANDS!$P$3:$P$14,0), 1)</f>
        <v>1.899999976158142E-2</v>
      </c>
      <c r="P54" s="7">
        <f>INDEX(D_THERM_DEMANDS!AF$3:AF$14, MATCH($B54,D_THERM_DEMANDS!$P$3:$P$14,0), 1)</f>
        <v>3.6666667461395262E-2</v>
      </c>
      <c r="Q54" s="7">
        <f>INDEX(D_THERM_DEMANDS!AG$3:AG$14, MATCH($B54,D_THERM_DEMANDS!$P$3:$P$14,0), 1)</f>
        <v>9.166666666666666E-2</v>
      </c>
      <c r="R54" s="7">
        <f>INDEX(D_THERM_DEMANDS!AH$3:AH$14, MATCH($B54,D_THERM_DEMANDS!$P$3:$P$14,0), 1)</f>
        <v>3.0333334207534791E-2</v>
      </c>
      <c r="S54" s="7">
        <f>INDEX(D_THERM_DEMANDS!AI$3:AI$14, MATCH($B54,D_THERM_DEMANDS!$P$3:$P$14,0), 1)</f>
        <v>0.10333333015441895</v>
      </c>
      <c r="T54" s="7">
        <f>INDEX(D_THERM_DEMANDS!AJ$3:AJ$14, MATCH($B54,D_THERM_DEMANDS!$P$3:$P$14,0), 1)</f>
        <v>0.27666667302449544</v>
      </c>
      <c r="U54" s="7">
        <f>INDEX(D_THERM_DEMANDS!AK$3:AK$14, MATCH($B54,D_THERM_DEMANDS!$P$3:$P$14,0), 1)</f>
        <v>0</v>
      </c>
      <c r="V54" s="7">
        <f>INDEX(DEMAND_C217B!$I$3:$I$14, MATCH($B54,DEMAND_C217B!$H$3:$H$14,0), 1)</f>
        <v>50.527310892019145</v>
      </c>
      <c r="W54" s="7">
        <f>INDEX(MINFLOWFEATHER!$J$3:$J$14, MATCH($B54,MINFLOWFEATHER!$I$3:$I$14,0), 1)</f>
        <v>750</v>
      </c>
      <c r="X54" s="7">
        <f>INDEX(Therm!$P$3:$P$14, MATCH($B54,Therm!$H$3:$H$14,0), 1)</f>
        <v>157.53164623115799</v>
      </c>
      <c r="Y54" s="7">
        <f>INDEX(Yubfea!$P$3:$P$14, MATCH($B54,Yubfea!$H$3:$H$14,0), 1)</f>
        <v>1984.7440793729043</v>
      </c>
      <c r="Z54" s="7">
        <f>INDEX(D_YUBFEA_demand!V$3:V$14, MATCH($B54,D_YUBFEA_demand!$M$3:$M$14,0), 1)</f>
        <v>2.566666603088379E-2</v>
      </c>
      <c r="AA54" s="7">
        <f>INDEX(D_YUBFEA_demand!W$3:W$14, MATCH($B54,D_YUBFEA_demand!$M$3:$M$14,0), 1)</f>
        <v>2.566666603088379E-2</v>
      </c>
      <c r="AB54" s="7">
        <f>INDEX(D_YUBFEA_demand!X$3:X$14, MATCH($B54,D_YUBFEA_demand!$M$3:$M$14,0), 1)</f>
        <v>6.4666668574015304E-2</v>
      </c>
      <c r="AC54" s="7">
        <f>INDEX(D_YUBFEA_demand!Y$3:Y$14, MATCH($B54,D_YUBFEA_demand!$M$3:$M$14,0), 1)</f>
        <v>0.24933333396911622</v>
      </c>
      <c r="AD54" s="7">
        <f>INDEX(D_YUBFEA_demand!Z$3:Z$14, MATCH($B54,D_YUBFEA_demand!$M$3:$M$14,0), 1)</f>
        <v>1.9333332777023315E-2</v>
      </c>
      <c r="AE54" s="7">
        <f>INDEX(D_YUBFEA_demand!AA$3:AA$14, MATCH($B54,D_YUBFEA_demand!$M$3:$M$14,0), 1)</f>
        <v>4.9666666984558107E-2</v>
      </c>
      <c r="AF54" s="7">
        <f>INDEX(D_YUBFEA_demand!AB$3:AB$14, MATCH($B54,D_YUBFEA_demand!$M$3:$M$14,0), 1)</f>
        <v>2.3666665951410929E-2</v>
      </c>
      <c r="AG54" s="7">
        <f>INDEX(MINFLOWFEAMOUTH!$J$3:$J$14, MATCH($B54,MINFLOWFEAMOUTH!$I$3:$I$14,0), 1)</f>
        <v>750</v>
      </c>
      <c r="AI54" s="11">
        <f>SHASTAlevel5extended!$H43</f>
        <v>4552.1000000000004</v>
      </c>
      <c r="AJ54" s="11">
        <f>INDEX(CALLiTE_SHASTA_LEVEL2_4!$E$1024:$E$1035, MATCH($B54,CALLiTE_SHASTA_LEVEL2_4!$C$1024:$C$1035,0), 1)</f>
        <v>1700</v>
      </c>
      <c r="AK54" s="11">
        <f>INDEX(CALLiTE_SHASTA_LEVEL2_4!$F$1024:$F$1035, MATCH($B54,CALLiTE_SHASTA_LEVEL2_4!$C$1024:$C$1035,0), 1)</f>
        <v>3200</v>
      </c>
      <c r="AL54" s="11">
        <f>INDEX(CALLITE_EVAP_S_SHSTA!$G$2:$G$13, MATCH($B54,CALLITE_EVAP_S_SHSTA!$F$2:$F$13,0), 1)</f>
        <v>7.4519047453289939</v>
      </c>
    </row>
    <row r="55" spans="1:38">
      <c r="A55" s="1">
        <v>43720</v>
      </c>
      <c r="B55" s="6">
        <f t="shared" si="0"/>
        <v>9</v>
      </c>
      <c r="C55" s="7">
        <f>OROinflow!$F44</f>
        <v>605</v>
      </c>
      <c r="D55" s="7">
        <f>OROLEVEL5!G44/1000</f>
        <v>3538</v>
      </c>
      <c r="E55" s="7">
        <f>INDEX(OROevaprateIN!$B$2:$B$13, MATCH($B55,OROevaprateIN!$A$2:$A$13,0), 1)</f>
        <v>7.152659593744481</v>
      </c>
      <c r="F55" s="7">
        <f>INDEX(DEM_D6_PWR!$I$3:$I$14, MATCH($B55,DEM_D6_PWR!$H$3:$H$14,0), 1)</f>
        <v>2</v>
      </c>
      <c r="G55" s="7">
        <f>INDEX('MINGW_6&amp;DR69'!$I$3:$I$14, MATCH($B55,'MINGW_6&amp;DR69'!$H$3:$H$14,0), 1)</f>
        <v>34.380001068115234</v>
      </c>
      <c r="H55" s="7">
        <f>INDEX('MINGW_6&amp;DR69'!$J$3:$J$14, MATCH($B55,'MINGW_6&amp;DR69'!$H$3:$H$14,0), 1)</f>
        <v>219</v>
      </c>
      <c r="I55" s="7">
        <f>inflowShasta!$I44</f>
        <v>2320</v>
      </c>
      <c r="J55" s="7">
        <f>inflowYuba!$H44</f>
        <v>1154</v>
      </c>
      <c r="K55" s="7">
        <f>INDEX(DEMAND_D_DAGUER_NP!$I$3:$I$14, MATCH($B55,DEMAND_D_DAGUER_NP!$H$3:$H$14,0), 1)</f>
        <v>297.52257701328824</v>
      </c>
      <c r="L55" s="7">
        <f>INDEX(D_THERM_DEMANDS!AB$3:AB$14, MATCH($B55,D_THERM_DEMANDS!$P$3:$P$14,0), 1)</f>
        <v>0.56899998982747391</v>
      </c>
      <c r="M55" s="7">
        <f>INDEX(D_THERM_DEMANDS!AC$3:AC$14, MATCH($B55,D_THERM_DEMANDS!$P$3:$P$14,0), 1)</f>
        <v>0.55000000000000004</v>
      </c>
      <c r="N55" s="7">
        <f>INDEX(D_THERM_DEMANDS!AD$3:AD$14, MATCH($B55,D_THERM_DEMANDS!$P$3:$P$14,0), 1)</f>
        <v>2.0866666158040363</v>
      </c>
      <c r="O55" s="7">
        <f>INDEX(D_THERM_DEMANDS!AE$3:AE$14, MATCH($B55,D_THERM_DEMANDS!$P$3:$P$14,0), 1)</f>
        <v>1.899999976158142E-2</v>
      </c>
      <c r="P55" s="7">
        <f>INDEX(D_THERM_DEMANDS!AF$3:AF$14, MATCH($B55,D_THERM_DEMANDS!$P$3:$P$14,0), 1)</f>
        <v>3.6666667461395262E-2</v>
      </c>
      <c r="Q55" s="7">
        <f>INDEX(D_THERM_DEMANDS!AG$3:AG$14, MATCH($B55,D_THERM_DEMANDS!$P$3:$P$14,0), 1)</f>
        <v>9.166666666666666E-2</v>
      </c>
      <c r="R55" s="7">
        <f>INDEX(D_THERM_DEMANDS!AH$3:AH$14, MATCH($B55,D_THERM_DEMANDS!$P$3:$P$14,0), 1)</f>
        <v>3.0333334207534791E-2</v>
      </c>
      <c r="S55" s="7">
        <f>INDEX(D_THERM_DEMANDS!AI$3:AI$14, MATCH($B55,D_THERM_DEMANDS!$P$3:$P$14,0), 1)</f>
        <v>0.10333333015441895</v>
      </c>
      <c r="T55" s="7">
        <f>INDEX(D_THERM_DEMANDS!AJ$3:AJ$14, MATCH($B55,D_THERM_DEMANDS!$P$3:$P$14,0), 1)</f>
        <v>0.27666667302449544</v>
      </c>
      <c r="U55" s="7">
        <f>INDEX(D_THERM_DEMANDS!AK$3:AK$14, MATCH($B55,D_THERM_DEMANDS!$P$3:$P$14,0), 1)</f>
        <v>0</v>
      </c>
      <c r="V55" s="7">
        <f>INDEX(DEMAND_C217B!$I$3:$I$14, MATCH($B55,DEMAND_C217B!$H$3:$H$14,0), 1)</f>
        <v>50.527310892019145</v>
      </c>
      <c r="W55" s="7">
        <f>INDEX(MINFLOWFEATHER!$J$3:$J$14, MATCH($B55,MINFLOWFEATHER!$I$3:$I$14,0), 1)</f>
        <v>750</v>
      </c>
      <c r="X55" s="7">
        <f>INDEX(Therm!$P$3:$P$14, MATCH($B55,Therm!$H$3:$H$14,0), 1)</f>
        <v>157.53164623115799</v>
      </c>
      <c r="Y55" s="7">
        <f>INDEX(Yubfea!$P$3:$P$14, MATCH($B55,Yubfea!$H$3:$H$14,0), 1)</f>
        <v>1984.7440793729043</v>
      </c>
      <c r="Z55" s="7">
        <f>INDEX(D_YUBFEA_demand!V$3:V$14, MATCH($B55,D_YUBFEA_demand!$M$3:$M$14,0), 1)</f>
        <v>2.566666603088379E-2</v>
      </c>
      <c r="AA55" s="7">
        <f>INDEX(D_YUBFEA_demand!W$3:W$14, MATCH($B55,D_YUBFEA_demand!$M$3:$M$14,0), 1)</f>
        <v>2.566666603088379E-2</v>
      </c>
      <c r="AB55" s="7">
        <f>INDEX(D_YUBFEA_demand!X$3:X$14, MATCH($B55,D_YUBFEA_demand!$M$3:$M$14,0), 1)</f>
        <v>6.4666668574015304E-2</v>
      </c>
      <c r="AC55" s="7">
        <f>INDEX(D_YUBFEA_demand!Y$3:Y$14, MATCH($B55,D_YUBFEA_demand!$M$3:$M$14,0), 1)</f>
        <v>0.24933333396911622</v>
      </c>
      <c r="AD55" s="7">
        <f>INDEX(D_YUBFEA_demand!Z$3:Z$14, MATCH($B55,D_YUBFEA_demand!$M$3:$M$14,0), 1)</f>
        <v>1.9333332777023315E-2</v>
      </c>
      <c r="AE55" s="7">
        <f>INDEX(D_YUBFEA_demand!AA$3:AA$14, MATCH($B55,D_YUBFEA_demand!$M$3:$M$14,0), 1)</f>
        <v>4.9666666984558107E-2</v>
      </c>
      <c r="AF55" s="7">
        <f>INDEX(D_YUBFEA_demand!AB$3:AB$14, MATCH($B55,D_YUBFEA_demand!$M$3:$M$14,0), 1)</f>
        <v>2.3666665951410929E-2</v>
      </c>
      <c r="AG55" s="7">
        <f>INDEX(MINFLOWFEAMOUTH!$J$3:$J$14, MATCH($B55,MINFLOWFEAMOUTH!$I$3:$I$14,0), 1)</f>
        <v>750</v>
      </c>
      <c r="AI55" s="11">
        <f>SHASTAlevel5extended!$H44</f>
        <v>4552.1000000000004</v>
      </c>
      <c r="AJ55" s="11">
        <f>INDEX(CALLiTE_SHASTA_LEVEL2_4!$E$1024:$E$1035, MATCH($B55,CALLiTE_SHASTA_LEVEL2_4!$C$1024:$C$1035,0), 1)</f>
        <v>1700</v>
      </c>
      <c r="AK55" s="11">
        <f>INDEX(CALLiTE_SHASTA_LEVEL2_4!$F$1024:$F$1035, MATCH($B55,CALLiTE_SHASTA_LEVEL2_4!$C$1024:$C$1035,0), 1)</f>
        <v>3200</v>
      </c>
      <c r="AL55" s="11">
        <f>INDEX(CALLITE_EVAP_S_SHSTA!$G$2:$G$13, MATCH($B55,CALLITE_EVAP_S_SHSTA!$F$2:$F$13,0), 1)</f>
        <v>7.4519047453289939</v>
      </c>
    </row>
    <row r="56" spans="1:38">
      <c r="A56" s="1">
        <v>43721</v>
      </c>
      <c r="B56" s="6">
        <f t="shared" si="0"/>
        <v>9</v>
      </c>
      <c r="C56" s="7">
        <f>OROinflow!$F45</f>
        <v>1901</v>
      </c>
      <c r="D56" s="7">
        <f>OROLEVEL5!G45/1000</f>
        <v>3538</v>
      </c>
      <c r="E56" s="7">
        <f>INDEX(OROevaprateIN!$B$2:$B$13, MATCH($B56,OROevaprateIN!$A$2:$A$13,0), 1)</f>
        <v>7.152659593744481</v>
      </c>
      <c r="F56" s="7">
        <f>INDEX(DEM_D6_PWR!$I$3:$I$14, MATCH($B56,DEM_D6_PWR!$H$3:$H$14,0), 1)</f>
        <v>2</v>
      </c>
      <c r="G56" s="7">
        <f>INDEX('MINGW_6&amp;DR69'!$I$3:$I$14, MATCH($B56,'MINGW_6&amp;DR69'!$H$3:$H$14,0), 1)</f>
        <v>34.380001068115234</v>
      </c>
      <c r="H56" s="7">
        <f>INDEX('MINGW_6&amp;DR69'!$J$3:$J$14, MATCH($B56,'MINGW_6&amp;DR69'!$H$3:$H$14,0), 1)</f>
        <v>219</v>
      </c>
      <c r="I56" s="7">
        <f>inflowShasta!$I45</f>
        <v>1734</v>
      </c>
      <c r="J56" s="7">
        <f>inflowYuba!$H45</f>
        <v>1156</v>
      </c>
      <c r="K56" s="7">
        <f>INDEX(DEMAND_D_DAGUER_NP!$I$3:$I$14, MATCH($B56,DEMAND_D_DAGUER_NP!$H$3:$H$14,0), 1)</f>
        <v>297.52257701328824</v>
      </c>
      <c r="L56" s="7">
        <f>INDEX(D_THERM_DEMANDS!AB$3:AB$14, MATCH($B56,D_THERM_DEMANDS!$P$3:$P$14,0), 1)</f>
        <v>0.56899998982747391</v>
      </c>
      <c r="M56" s="7">
        <f>INDEX(D_THERM_DEMANDS!AC$3:AC$14, MATCH($B56,D_THERM_DEMANDS!$P$3:$P$14,0), 1)</f>
        <v>0.55000000000000004</v>
      </c>
      <c r="N56" s="7">
        <f>INDEX(D_THERM_DEMANDS!AD$3:AD$14, MATCH($B56,D_THERM_DEMANDS!$P$3:$P$14,0), 1)</f>
        <v>2.0866666158040363</v>
      </c>
      <c r="O56" s="7">
        <f>INDEX(D_THERM_DEMANDS!AE$3:AE$14, MATCH($B56,D_THERM_DEMANDS!$P$3:$P$14,0), 1)</f>
        <v>1.899999976158142E-2</v>
      </c>
      <c r="P56" s="7">
        <f>INDEX(D_THERM_DEMANDS!AF$3:AF$14, MATCH($B56,D_THERM_DEMANDS!$P$3:$P$14,0), 1)</f>
        <v>3.6666667461395262E-2</v>
      </c>
      <c r="Q56" s="7">
        <f>INDEX(D_THERM_DEMANDS!AG$3:AG$14, MATCH($B56,D_THERM_DEMANDS!$P$3:$P$14,0), 1)</f>
        <v>9.166666666666666E-2</v>
      </c>
      <c r="R56" s="7">
        <f>INDEX(D_THERM_DEMANDS!AH$3:AH$14, MATCH($B56,D_THERM_DEMANDS!$P$3:$P$14,0), 1)</f>
        <v>3.0333334207534791E-2</v>
      </c>
      <c r="S56" s="7">
        <f>INDEX(D_THERM_DEMANDS!AI$3:AI$14, MATCH($B56,D_THERM_DEMANDS!$P$3:$P$14,0), 1)</f>
        <v>0.10333333015441895</v>
      </c>
      <c r="T56" s="7">
        <f>INDEX(D_THERM_DEMANDS!AJ$3:AJ$14, MATCH($B56,D_THERM_DEMANDS!$P$3:$P$14,0), 1)</f>
        <v>0.27666667302449544</v>
      </c>
      <c r="U56" s="7">
        <f>INDEX(D_THERM_DEMANDS!AK$3:AK$14, MATCH($B56,D_THERM_DEMANDS!$P$3:$P$14,0), 1)</f>
        <v>0</v>
      </c>
      <c r="V56" s="7">
        <f>INDEX(DEMAND_C217B!$I$3:$I$14, MATCH($B56,DEMAND_C217B!$H$3:$H$14,0), 1)</f>
        <v>50.527310892019145</v>
      </c>
      <c r="W56" s="7">
        <f>INDEX(MINFLOWFEATHER!$J$3:$J$14, MATCH($B56,MINFLOWFEATHER!$I$3:$I$14,0), 1)</f>
        <v>750</v>
      </c>
      <c r="X56" s="7">
        <f>INDEX(Therm!$P$3:$P$14, MATCH($B56,Therm!$H$3:$H$14,0), 1)</f>
        <v>157.53164623115799</v>
      </c>
      <c r="Y56" s="7">
        <f>INDEX(Yubfea!$P$3:$P$14, MATCH($B56,Yubfea!$H$3:$H$14,0), 1)</f>
        <v>1984.7440793729043</v>
      </c>
      <c r="Z56" s="7">
        <f>INDEX(D_YUBFEA_demand!V$3:V$14, MATCH($B56,D_YUBFEA_demand!$M$3:$M$14,0), 1)</f>
        <v>2.566666603088379E-2</v>
      </c>
      <c r="AA56" s="7">
        <f>INDEX(D_YUBFEA_demand!W$3:W$14, MATCH($B56,D_YUBFEA_demand!$M$3:$M$14,0), 1)</f>
        <v>2.566666603088379E-2</v>
      </c>
      <c r="AB56" s="7">
        <f>INDEX(D_YUBFEA_demand!X$3:X$14, MATCH($B56,D_YUBFEA_demand!$M$3:$M$14,0), 1)</f>
        <v>6.4666668574015304E-2</v>
      </c>
      <c r="AC56" s="7">
        <f>INDEX(D_YUBFEA_demand!Y$3:Y$14, MATCH($B56,D_YUBFEA_demand!$M$3:$M$14,0), 1)</f>
        <v>0.24933333396911622</v>
      </c>
      <c r="AD56" s="7">
        <f>INDEX(D_YUBFEA_demand!Z$3:Z$14, MATCH($B56,D_YUBFEA_demand!$M$3:$M$14,0), 1)</f>
        <v>1.9333332777023315E-2</v>
      </c>
      <c r="AE56" s="7">
        <f>INDEX(D_YUBFEA_demand!AA$3:AA$14, MATCH($B56,D_YUBFEA_demand!$M$3:$M$14,0), 1)</f>
        <v>4.9666666984558107E-2</v>
      </c>
      <c r="AF56" s="7">
        <f>INDEX(D_YUBFEA_demand!AB$3:AB$14, MATCH($B56,D_YUBFEA_demand!$M$3:$M$14,0), 1)</f>
        <v>2.3666665951410929E-2</v>
      </c>
      <c r="AG56" s="7">
        <f>INDEX(MINFLOWFEAMOUTH!$J$3:$J$14, MATCH($B56,MINFLOWFEAMOUTH!$I$3:$I$14,0), 1)</f>
        <v>750</v>
      </c>
      <c r="AI56" s="11">
        <f>SHASTAlevel5extended!$H45</f>
        <v>4552.1000000000004</v>
      </c>
      <c r="AJ56" s="11">
        <f>INDEX(CALLiTE_SHASTA_LEVEL2_4!$E$1024:$E$1035, MATCH($B56,CALLiTE_SHASTA_LEVEL2_4!$C$1024:$C$1035,0), 1)</f>
        <v>1700</v>
      </c>
      <c r="AK56" s="11">
        <f>INDEX(CALLiTE_SHASTA_LEVEL2_4!$F$1024:$F$1035, MATCH($B56,CALLiTE_SHASTA_LEVEL2_4!$C$1024:$C$1035,0), 1)</f>
        <v>3200</v>
      </c>
      <c r="AL56" s="11">
        <f>INDEX(CALLITE_EVAP_S_SHSTA!$G$2:$G$13, MATCH($B56,CALLITE_EVAP_S_SHSTA!$F$2:$F$13,0), 1)</f>
        <v>7.4519047453289939</v>
      </c>
    </row>
    <row r="57" spans="1:38">
      <c r="A57" s="1">
        <v>43722</v>
      </c>
      <c r="B57" s="6">
        <f t="shared" si="0"/>
        <v>9</v>
      </c>
      <c r="C57" s="7">
        <f>OROinflow!$F46</f>
        <v>3237</v>
      </c>
      <c r="D57" s="7">
        <f>OROLEVEL5!G46/1000</f>
        <v>3538</v>
      </c>
      <c r="E57" s="7">
        <f>INDEX(OROevaprateIN!$B$2:$B$13, MATCH($B57,OROevaprateIN!$A$2:$A$13,0), 1)</f>
        <v>7.152659593744481</v>
      </c>
      <c r="F57" s="7">
        <f>INDEX(DEM_D6_PWR!$I$3:$I$14, MATCH($B57,DEM_D6_PWR!$H$3:$H$14,0), 1)</f>
        <v>2</v>
      </c>
      <c r="G57" s="7">
        <f>INDEX('MINGW_6&amp;DR69'!$I$3:$I$14, MATCH($B57,'MINGW_6&amp;DR69'!$H$3:$H$14,0), 1)</f>
        <v>34.380001068115234</v>
      </c>
      <c r="H57" s="7">
        <f>INDEX('MINGW_6&amp;DR69'!$J$3:$J$14, MATCH($B57,'MINGW_6&amp;DR69'!$H$3:$H$14,0), 1)</f>
        <v>219</v>
      </c>
      <c r="I57" s="7">
        <f>inflowShasta!$I46</f>
        <v>1600</v>
      </c>
      <c r="J57" s="7">
        <f>inflowYuba!$H46</f>
        <v>1156</v>
      </c>
      <c r="K57" s="7">
        <f>INDEX(DEMAND_D_DAGUER_NP!$I$3:$I$14, MATCH($B57,DEMAND_D_DAGUER_NP!$H$3:$H$14,0), 1)</f>
        <v>297.52257701328824</v>
      </c>
      <c r="L57" s="7">
        <f>INDEX(D_THERM_DEMANDS!AB$3:AB$14, MATCH($B57,D_THERM_DEMANDS!$P$3:$P$14,0), 1)</f>
        <v>0.56899998982747391</v>
      </c>
      <c r="M57" s="7">
        <f>INDEX(D_THERM_DEMANDS!AC$3:AC$14, MATCH($B57,D_THERM_DEMANDS!$P$3:$P$14,0), 1)</f>
        <v>0.55000000000000004</v>
      </c>
      <c r="N57" s="7">
        <f>INDEX(D_THERM_DEMANDS!AD$3:AD$14, MATCH($B57,D_THERM_DEMANDS!$P$3:$P$14,0), 1)</f>
        <v>2.0866666158040363</v>
      </c>
      <c r="O57" s="7">
        <f>INDEX(D_THERM_DEMANDS!AE$3:AE$14, MATCH($B57,D_THERM_DEMANDS!$P$3:$P$14,0), 1)</f>
        <v>1.899999976158142E-2</v>
      </c>
      <c r="P57" s="7">
        <f>INDEX(D_THERM_DEMANDS!AF$3:AF$14, MATCH($B57,D_THERM_DEMANDS!$P$3:$P$14,0), 1)</f>
        <v>3.6666667461395262E-2</v>
      </c>
      <c r="Q57" s="7">
        <f>INDEX(D_THERM_DEMANDS!AG$3:AG$14, MATCH($B57,D_THERM_DEMANDS!$P$3:$P$14,0), 1)</f>
        <v>9.166666666666666E-2</v>
      </c>
      <c r="R57" s="7">
        <f>INDEX(D_THERM_DEMANDS!AH$3:AH$14, MATCH($B57,D_THERM_DEMANDS!$P$3:$P$14,0), 1)</f>
        <v>3.0333334207534791E-2</v>
      </c>
      <c r="S57" s="7">
        <f>INDEX(D_THERM_DEMANDS!AI$3:AI$14, MATCH($B57,D_THERM_DEMANDS!$P$3:$P$14,0), 1)</f>
        <v>0.10333333015441895</v>
      </c>
      <c r="T57" s="7">
        <f>INDEX(D_THERM_DEMANDS!AJ$3:AJ$14, MATCH($B57,D_THERM_DEMANDS!$P$3:$P$14,0), 1)</f>
        <v>0.27666667302449544</v>
      </c>
      <c r="U57" s="7">
        <f>INDEX(D_THERM_DEMANDS!AK$3:AK$14, MATCH($B57,D_THERM_DEMANDS!$P$3:$P$14,0), 1)</f>
        <v>0</v>
      </c>
      <c r="V57" s="7">
        <f>INDEX(DEMAND_C217B!$I$3:$I$14, MATCH($B57,DEMAND_C217B!$H$3:$H$14,0), 1)</f>
        <v>50.527310892019145</v>
      </c>
      <c r="W57" s="7">
        <f>INDEX(MINFLOWFEATHER!$J$3:$J$14, MATCH($B57,MINFLOWFEATHER!$I$3:$I$14,0), 1)</f>
        <v>750</v>
      </c>
      <c r="X57" s="7">
        <f>INDEX(Therm!$P$3:$P$14, MATCH($B57,Therm!$H$3:$H$14,0), 1)</f>
        <v>157.53164623115799</v>
      </c>
      <c r="Y57" s="7">
        <f>INDEX(Yubfea!$P$3:$P$14, MATCH($B57,Yubfea!$H$3:$H$14,0), 1)</f>
        <v>1984.7440793729043</v>
      </c>
      <c r="Z57" s="7">
        <f>INDEX(D_YUBFEA_demand!V$3:V$14, MATCH($B57,D_YUBFEA_demand!$M$3:$M$14,0), 1)</f>
        <v>2.566666603088379E-2</v>
      </c>
      <c r="AA57" s="7">
        <f>INDEX(D_YUBFEA_demand!W$3:W$14, MATCH($B57,D_YUBFEA_demand!$M$3:$M$14,0), 1)</f>
        <v>2.566666603088379E-2</v>
      </c>
      <c r="AB57" s="7">
        <f>INDEX(D_YUBFEA_demand!X$3:X$14, MATCH($B57,D_YUBFEA_demand!$M$3:$M$14,0), 1)</f>
        <v>6.4666668574015304E-2</v>
      </c>
      <c r="AC57" s="7">
        <f>INDEX(D_YUBFEA_demand!Y$3:Y$14, MATCH($B57,D_YUBFEA_demand!$M$3:$M$14,0), 1)</f>
        <v>0.24933333396911622</v>
      </c>
      <c r="AD57" s="7">
        <f>INDEX(D_YUBFEA_demand!Z$3:Z$14, MATCH($B57,D_YUBFEA_demand!$M$3:$M$14,0), 1)</f>
        <v>1.9333332777023315E-2</v>
      </c>
      <c r="AE57" s="7">
        <f>INDEX(D_YUBFEA_demand!AA$3:AA$14, MATCH($B57,D_YUBFEA_demand!$M$3:$M$14,0), 1)</f>
        <v>4.9666666984558107E-2</v>
      </c>
      <c r="AF57" s="7">
        <f>INDEX(D_YUBFEA_demand!AB$3:AB$14, MATCH($B57,D_YUBFEA_demand!$M$3:$M$14,0), 1)</f>
        <v>2.3666665951410929E-2</v>
      </c>
      <c r="AG57" s="7">
        <f>INDEX(MINFLOWFEAMOUTH!$J$3:$J$14, MATCH($B57,MINFLOWFEAMOUTH!$I$3:$I$14,0), 1)</f>
        <v>750</v>
      </c>
      <c r="AI57" s="11">
        <f>SHASTAlevel5extended!$H46</f>
        <v>4552.1000000000004</v>
      </c>
      <c r="AJ57" s="11">
        <f>INDEX(CALLiTE_SHASTA_LEVEL2_4!$E$1024:$E$1035, MATCH($B57,CALLiTE_SHASTA_LEVEL2_4!$C$1024:$C$1035,0), 1)</f>
        <v>1700</v>
      </c>
      <c r="AK57" s="11">
        <f>INDEX(CALLiTE_SHASTA_LEVEL2_4!$F$1024:$F$1035, MATCH($B57,CALLiTE_SHASTA_LEVEL2_4!$C$1024:$C$1035,0), 1)</f>
        <v>3200</v>
      </c>
      <c r="AL57" s="11">
        <f>INDEX(CALLITE_EVAP_S_SHSTA!$G$2:$G$13, MATCH($B57,CALLITE_EVAP_S_SHSTA!$F$2:$F$13,0), 1)</f>
        <v>7.4519047453289939</v>
      </c>
    </row>
    <row r="58" spans="1:38">
      <c r="A58" s="1">
        <v>43723</v>
      </c>
      <c r="B58" s="6">
        <f t="shared" si="0"/>
        <v>9</v>
      </c>
      <c r="C58" s="7">
        <f>OROinflow!$F47</f>
        <v>888</v>
      </c>
      <c r="D58" s="7">
        <f>OROLEVEL5!G47/1000</f>
        <v>3538</v>
      </c>
      <c r="E58" s="7">
        <f>INDEX(OROevaprateIN!$B$2:$B$13, MATCH($B58,OROevaprateIN!$A$2:$A$13,0), 1)</f>
        <v>7.152659593744481</v>
      </c>
      <c r="F58" s="7">
        <f>INDEX(DEM_D6_PWR!$I$3:$I$14, MATCH($B58,DEM_D6_PWR!$H$3:$H$14,0), 1)</f>
        <v>2</v>
      </c>
      <c r="G58" s="7">
        <f>INDEX('MINGW_6&amp;DR69'!$I$3:$I$14, MATCH($B58,'MINGW_6&amp;DR69'!$H$3:$H$14,0), 1)</f>
        <v>34.380001068115234</v>
      </c>
      <c r="H58" s="7">
        <f>INDEX('MINGW_6&amp;DR69'!$J$3:$J$14, MATCH($B58,'MINGW_6&amp;DR69'!$H$3:$H$14,0), 1)</f>
        <v>219</v>
      </c>
      <c r="I58" s="7">
        <f>inflowShasta!$I47</f>
        <v>2727</v>
      </c>
      <c r="J58" s="7">
        <f>inflowYuba!$H47</f>
        <v>1153</v>
      </c>
      <c r="K58" s="7">
        <f>INDEX(DEMAND_D_DAGUER_NP!$I$3:$I$14, MATCH($B58,DEMAND_D_DAGUER_NP!$H$3:$H$14,0), 1)</f>
        <v>297.52257701328824</v>
      </c>
      <c r="L58" s="7">
        <f>INDEX(D_THERM_DEMANDS!AB$3:AB$14, MATCH($B58,D_THERM_DEMANDS!$P$3:$P$14,0), 1)</f>
        <v>0.56899998982747391</v>
      </c>
      <c r="M58" s="7">
        <f>INDEX(D_THERM_DEMANDS!AC$3:AC$14, MATCH($B58,D_THERM_DEMANDS!$P$3:$P$14,0), 1)</f>
        <v>0.55000000000000004</v>
      </c>
      <c r="N58" s="7">
        <f>INDEX(D_THERM_DEMANDS!AD$3:AD$14, MATCH($B58,D_THERM_DEMANDS!$P$3:$P$14,0), 1)</f>
        <v>2.0866666158040363</v>
      </c>
      <c r="O58" s="7">
        <f>INDEX(D_THERM_DEMANDS!AE$3:AE$14, MATCH($B58,D_THERM_DEMANDS!$P$3:$P$14,0), 1)</f>
        <v>1.899999976158142E-2</v>
      </c>
      <c r="P58" s="7">
        <f>INDEX(D_THERM_DEMANDS!AF$3:AF$14, MATCH($B58,D_THERM_DEMANDS!$P$3:$P$14,0), 1)</f>
        <v>3.6666667461395262E-2</v>
      </c>
      <c r="Q58" s="7">
        <f>INDEX(D_THERM_DEMANDS!AG$3:AG$14, MATCH($B58,D_THERM_DEMANDS!$P$3:$P$14,0), 1)</f>
        <v>9.166666666666666E-2</v>
      </c>
      <c r="R58" s="7">
        <f>INDEX(D_THERM_DEMANDS!AH$3:AH$14, MATCH($B58,D_THERM_DEMANDS!$P$3:$P$14,0), 1)</f>
        <v>3.0333334207534791E-2</v>
      </c>
      <c r="S58" s="7">
        <f>INDEX(D_THERM_DEMANDS!AI$3:AI$14, MATCH($B58,D_THERM_DEMANDS!$P$3:$P$14,0), 1)</f>
        <v>0.10333333015441895</v>
      </c>
      <c r="T58" s="7">
        <f>INDEX(D_THERM_DEMANDS!AJ$3:AJ$14, MATCH($B58,D_THERM_DEMANDS!$P$3:$P$14,0), 1)</f>
        <v>0.27666667302449544</v>
      </c>
      <c r="U58" s="7">
        <f>INDEX(D_THERM_DEMANDS!AK$3:AK$14, MATCH($B58,D_THERM_DEMANDS!$P$3:$P$14,0), 1)</f>
        <v>0</v>
      </c>
      <c r="V58" s="7">
        <f>INDEX(DEMAND_C217B!$I$3:$I$14, MATCH($B58,DEMAND_C217B!$H$3:$H$14,0), 1)</f>
        <v>50.527310892019145</v>
      </c>
      <c r="W58" s="7">
        <f>INDEX(MINFLOWFEATHER!$J$3:$J$14, MATCH($B58,MINFLOWFEATHER!$I$3:$I$14,0), 1)</f>
        <v>750</v>
      </c>
      <c r="X58" s="7">
        <f>INDEX(Therm!$P$3:$P$14, MATCH($B58,Therm!$H$3:$H$14,0), 1)</f>
        <v>157.53164623115799</v>
      </c>
      <c r="Y58" s="7">
        <f>INDEX(Yubfea!$P$3:$P$14, MATCH($B58,Yubfea!$H$3:$H$14,0), 1)</f>
        <v>1984.7440793729043</v>
      </c>
      <c r="Z58" s="7">
        <f>INDEX(D_YUBFEA_demand!V$3:V$14, MATCH($B58,D_YUBFEA_demand!$M$3:$M$14,0), 1)</f>
        <v>2.566666603088379E-2</v>
      </c>
      <c r="AA58" s="7">
        <f>INDEX(D_YUBFEA_demand!W$3:W$14, MATCH($B58,D_YUBFEA_demand!$M$3:$M$14,0), 1)</f>
        <v>2.566666603088379E-2</v>
      </c>
      <c r="AB58" s="7">
        <f>INDEX(D_YUBFEA_demand!X$3:X$14, MATCH($B58,D_YUBFEA_demand!$M$3:$M$14,0), 1)</f>
        <v>6.4666668574015304E-2</v>
      </c>
      <c r="AC58" s="7">
        <f>INDEX(D_YUBFEA_demand!Y$3:Y$14, MATCH($B58,D_YUBFEA_demand!$M$3:$M$14,0), 1)</f>
        <v>0.24933333396911622</v>
      </c>
      <c r="AD58" s="7">
        <f>INDEX(D_YUBFEA_demand!Z$3:Z$14, MATCH($B58,D_YUBFEA_demand!$M$3:$M$14,0), 1)</f>
        <v>1.9333332777023315E-2</v>
      </c>
      <c r="AE58" s="7">
        <f>INDEX(D_YUBFEA_demand!AA$3:AA$14, MATCH($B58,D_YUBFEA_demand!$M$3:$M$14,0), 1)</f>
        <v>4.9666666984558107E-2</v>
      </c>
      <c r="AF58" s="7">
        <f>INDEX(D_YUBFEA_demand!AB$3:AB$14, MATCH($B58,D_YUBFEA_demand!$M$3:$M$14,0), 1)</f>
        <v>2.3666665951410929E-2</v>
      </c>
      <c r="AG58" s="7">
        <f>INDEX(MINFLOWFEAMOUTH!$J$3:$J$14, MATCH($B58,MINFLOWFEAMOUTH!$I$3:$I$14,0), 1)</f>
        <v>750</v>
      </c>
      <c r="AI58" s="11">
        <f>SHASTAlevel5extended!$H47</f>
        <v>4552.1000000000004</v>
      </c>
      <c r="AJ58" s="11">
        <f>INDEX(CALLiTE_SHASTA_LEVEL2_4!$E$1024:$E$1035, MATCH($B58,CALLiTE_SHASTA_LEVEL2_4!$C$1024:$C$1035,0), 1)</f>
        <v>1700</v>
      </c>
      <c r="AK58" s="11">
        <f>INDEX(CALLiTE_SHASTA_LEVEL2_4!$F$1024:$F$1035, MATCH($B58,CALLiTE_SHASTA_LEVEL2_4!$C$1024:$C$1035,0), 1)</f>
        <v>3200</v>
      </c>
      <c r="AL58" s="11">
        <f>INDEX(CALLITE_EVAP_S_SHSTA!$G$2:$G$13, MATCH($B58,CALLITE_EVAP_S_SHSTA!$F$2:$F$13,0), 1)</f>
        <v>7.4519047453289939</v>
      </c>
    </row>
    <row r="59" spans="1:38">
      <c r="A59" s="1">
        <v>43724</v>
      </c>
      <c r="B59" s="6">
        <f t="shared" si="0"/>
        <v>9</v>
      </c>
      <c r="C59" s="7">
        <f>OROinflow!$F48</f>
        <v>3769</v>
      </c>
      <c r="D59" s="7">
        <f>OROLEVEL5!G48/1000</f>
        <v>3525.5</v>
      </c>
      <c r="E59" s="7">
        <f>INDEX(OROevaprateIN!$B$2:$B$13, MATCH($B59,OROevaprateIN!$A$2:$A$13,0), 1)</f>
        <v>7.152659593744481</v>
      </c>
      <c r="F59" s="7">
        <f>INDEX(DEM_D6_PWR!$I$3:$I$14, MATCH($B59,DEM_D6_PWR!$H$3:$H$14,0), 1)</f>
        <v>2</v>
      </c>
      <c r="G59" s="7">
        <f>INDEX('MINGW_6&amp;DR69'!$I$3:$I$14, MATCH($B59,'MINGW_6&amp;DR69'!$H$3:$H$14,0), 1)</f>
        <v>34.380001068115234</v>
      </c>
      <c r="H59" s="7">
        <f>INDEX('MINGW_6&amp;DR69'!$J$3:$J$14, MATCH($B59,'MINGW_6&amp;DR69'!$H$3:$H$14,0), 1)</f>
        <v>219</v>
      </c>
      <c r="I59" s="7">
        <f>inflowShasta!$I48</f>
        <v>3948</v>
      </c>
      <c r="J59" s="7">
        <f>inflowYuba!$H48</f>
        <v>1143</v>
      </c>
      <c r="K59" s="7">
        <f>INDEX(DEMAND_D_DAGUER_NP!$I$3:$I$14, MATCH($B59,DEMAND_D_DAGUER_NP!$H$3:$H$14,0), 1)</f>
        <v>297.52257701328824</v>
      </c>
      <c r="L59" s="7">
        <f>INDEX(D_THERM_DEMANDS!AB$3:AB$14, MATCH($B59,D_THERM_DEMANDS!$P$3:$P$14,0), 1)</f>
        <v>0.56899998982747391</v>
      </c>
      <c r="M59" s="7">
        <f>INDEX(D_THERM_DEMANDS!AC$3:AC$14, MATCH($B59,D_THERM_DEMANDS!$P$3:$P$14,0), 1)</f>
        <v>0.55000000000000004</v>
      </c>
      <c r="N59" s="7">
        <f>INDEX(D_THERM_DEMANDS!AD$3:AD$14, MATCH($B59,D_THERM_DEMANDS!$P$3:$P$14,0), 1)</f>
        <v>2.0866666158040363</v>
      </c>
      <c r="O59" s="7">
        <f>INDEX(D_THERM_DEMANDS!AE$3:AE$14, MATCH($B59,D_THERM_DEMANDS!$P$3:$P$14,0), 1)</f>
        <v>1.899999976158142E-2</v>
      </c>
      <c r="P59" s="7">
        <f>INDEX(D_THERM_DEMANDS!AF$3:AF$14, MATCH($B59,D_THERM_DEMANDS!$P$3:$P$14,0), 1)</f>
        <v>3.6666667461395262E-2</v>
      </c>
      <c r="Q59" s="7">
        <f>INDEX(D_THERM_DEMANDS!AG$3:AG$14, MATCH($B59,D_THERM_DEMANDS!$P$3:$P$14,0), 1)</f>
        <v>9.166666666666666E-2</v>
      </c>
      <c r="R59" s="7">
        <f>INDEX(D_THERM_DEMANDS!AH$3:AH$14, MATCH($B59,D_THERM_DEMANDS!$P$3:$P$14,0), 1)</f>
        <v>3.0333334207534791E-2</v>
      </c>
      <c r="S59" s="7">
        <f>INDEX(D_THERM_DEMANDS!AI$3:AI$14, MATCH($B59,D_THERM_DEMANDS!$P$3:$P$14,0), 1)</f>
        <v>0.10333333015441895</v>
      </c>
      <c r="T59" s="7">
        <f>INDEX(D_THERM_DEMANDS!AJ$3:AJ$14, MATCH($B59,D_THERM_DEMANDS!$P$3:$P$14,0), 1)</f>
        <v>0.27666667302449544</v>
      </c>
      <c r="U59" s="7">
        <f>INDEX(D_THERM_DEMANDS!AK$3:AK$14, MATCH($B59,D_THERM_DEMANDS!$P$3:$P$14,0), 1)</f>
        <v>0</v>
      </c>
      <c r="V59" s="7">
        <f>INDEX(DEMAND_C217B!$I$3:$I$14, MATCH($B59,DEMAND_C217B!$H$3:$H$14,0), 1)</f>
        <v>50.527310892019145</v>
      </c>
      <c r="W59" s="7">
        <f>INDEX(MINFLOWFEATHER!$J$3:$J$14, MATCH($B59,MINFLOWFEATHER!$I$3:$I$14,0), 1)</f>
        <v>750</v>
      </c>
      <c r="X59" s="7">
        <f>INDEX(Therm!$P$3:$P$14, MATCH($B59,Therm!$H$3:$H$14,0), 1)</f>
        <v>157.53164623115799</v>
      </c>
      <c r="Y59" s="7">
        <f>INDEX(Yubfea!$P$3:$P$14, MATCH($B59,Yubfea!$H$3:$H$14,0), 1)</f>
        <v>1984.7440793729043</v>
      </c>
      <c r="Z59" s="7">
        <f>INDEX(D_YUBFEA_demand!V$3:V$14, MATCH($B59,D_YUBFEA_demand!$M$3:$M$14,0), 1)</f>
        <v>2.566666603088379E-2</v>
      </c>
      <c r="AA59" s="7">
        <f>INDEX(D_YUBFEA_demand!W$3:W$14, MATCH($B59,D_YUBFEA_demand!$M$3:$M$14,0), 1)</f>
        <v>2.566666603088379E-2</v>
      </c>
      <c r="AB59" s="7">
        <f>INDEX(D_YUBFEA_demand!X$3:X$14, MATCH($B59,D_YUBFEA_demand!$M$3:$M$14,0), 1)</f>
        <v>6.4666668574015304E-2</v>
      </c>
      <c r="AC59" s="7">
        <f>INDEX(D_YUBFEA_demand!Y$3:Y$14, MATCH($B59,D_YUBFEA_demand!$M$3:$M$14,0), 1)</f>
        <v>0.24933333396911622</v>
      </c>
      <c r="AD59" s="7">
        <f>INDEX(D_YUBFEA_demand!Z$3:Z$14, MATCH($B59,D_YUBFEA_demand!$M$3:$M$14,0), 1)</f>
        <v>1.9333332777023315E-2</v>
      </c>
      <c r="AE59" s="7">
        <f>INDEX(D_YUBFEA_demand!AA$3:AA$14, MATCH($B59,D_YUBFEA_demand!$M$3:$M$14,0), 1)</f>
        <v>4.9666666984558107E-2</v>
      </c>
      <c r="AF59" s="7">
        <f>INDEX(D_YUBFEA_demand!AB$3:AB$14, MATCH($B59,D_YUBFEA_demand!$M$3:$M$14,0), 1)</f>
        <v>2.3666665951410929E-2</v>
      </c>
      <c r="AG59" s="7">
        <f>INDEX(MINFLOWFEAMOUTH!$J$3:$J$14, MATCH($B59,MINFLOWFEAMOUTH!$I$3:$I$14,0), 1)</f>
        <v>750</v>
      </c>
      <c r="AI59" s="11">
        <f>SHASTAlevel5extended!$H48</f>
        <v>4552.1000000000004</v>
      </c>
      <c r="AJ59" s="11">
        <f>INDEX(CALLiTE_SHASTA_LEVEL2_4!$E$1024:$E$1035, MATCH($B59,CALLiTE_SHASTA_LEVEL2_4!$C$1024:$C$1035,0), 1)</f>
        <v>1700</v>
      </c>
      <c r="AK59" s="11">
        <f>INDEX(CALLiTE_SHASTA_LEVEL2_4!$F$1024:$F$1035, MATCH($B59,CALLiTE_SHASTA_LEVEL2_4!$C$1024:$C$1035,0), 1)</f>
        <v>3200</v>
      </c>
      <c r="AL59" s="11">
        <f>INDEX(CALLITE_EVAP_S_SHSTA!$G$2:$G$13, MATCH($B59,CALLITE_EVAP_S_SHSTA!$F$2:$F$13,0), 1)</f>
        <v>7.4519047453289939</v>
      </c>
    </row>
    <row r="60" spans="1:38">
      <c r="A60" s="1">
        <v>43725</v>
      </c>
      <c r="B60" s="6">
        <f t="shared" si="0"/>
        <v>9</v>
      </c>
      <c r="C60" s="7">
        <f>OROinflow!$F49</f>
        <v>2860</v>
      </c>
      <c r="D60" s="7">
        <f>OROLEVEL5!G49/1000</f>
        <v>3513</v>
      </c>
      <c r="E60" s="7">
        <f>INDEX(OROevaprateIN!$B$2:$B$13, MATCH($B60,OROevaprateIN!$A$2:$A$13,0), 1)</f>
        <v>7.152659593744481</v>
      </c>
      <c r="F60" s="7">
        <f>INDEX(DEM_D6_PWR!$I$3:$I$14, MATCH($B60,DEM_D6_PWR!$H$3:$H$14,0), 1)</f>
        <v>2</v>
      </c>
      <c r="G60" s="7">
        <f>INDEX('MINGW_6&amp;DR69'!$I$3:$I$14, MATCH($B60,'MINGW_6&amp;DR69'!$H$3:$H$14,0), 1)</f>
        <v>34.380001068115234</v>
      </c>
      <c r="H60" s="7">
        <f>INDEX('MINGW_6&amp;DR69'!$J$3:$J$14, MATCH($B60,'MINGW_6&amp;DR69'!$H$3:$H$14,0), 1)</f>
        <v>219</v>
      </c>
      <c r="I60" s="7">
        <f>inflowShasta!$I49</f>
        <v>3453</v>
      </c>
      <c r="J60" s="7">
        <f>inflowYuba!$H49</f>
        <v>1146</v>
      </c>
      <c r="K60" s="7">
        <f>INDEX(DEMAND_D_DAGUER_NP!$I$3:$I$14, MATCH($B60,DEMAND_D_DAGUER_NP!$H$3:$H$14,0), 1)</f>
        <v>297.52257701328824</v>
      </c>
      <c r="L60" s="7">
        <f>INDEX(D_THERM_DEMANDS!AB$3:AB$14, MATCH($B60,D_THERM_DEMANDS!$P$3:$P$14,0), 1)</f>
        <v>0.56899998982747391</v>
      </c>
      <c r="M60" s="7">
        <f>INDEX(D_THERM_DEMANDS!AC$3:AC$14, MATCH($B60,D_THERM_DEMANDS!$P$3:$P$14,0), 1)</f>
        <v>0.55000000000000004</v>
      </c>
      <c r="N60" s="7">
        <f>INDEX(D_THERM_DEMANDS!AD$3:AD$14, MATCH($B60,D_THERM_DEMANDS!$P$3:$P$14,0), 1)</f>
        <v>2.0866666158040363</v>
      </c>
      <c r="O60" s="7">
        <f>INDEX(D_THERM_DEMANDS!AE$3:AE$14, MATCH($B60,D_THERM_DEMANDS!$P$3:$P$14,0), 1)</f>
        <v>1.899999976158142E-2</v>
      </c>
      <c r="P60" s="7">
        <f>INDEX(D_THERM_DEMANDS!AF$3:AF$14, MATCH($B60,D_THERM_DEMANDS!$P$3:$P$14,0), 1)</f>
        <v>3.6666667461395262E-2</v>
      </c>
      <c r="Q60" s="7">
        <f>INDEX(D_THERM_DEMANDS!AG$3:AG$14, MATCH($B60,D_THERM_DEMANDS!$P$3:$P$14,0), 1)</f>
        <v>9.166666666666666E-2</v>
      </c>
      <c r="R60" s="7">
        <f>INDEX(D_THERM_DEMANDS!AH$3:AH$14, MATCH($B60,D_THERM_DEMANDS!$P$3:$P$14,0), 1)</f>
        <v>3.0333334207534791E-2</v>
      </c>
      <c r="S60" s="7">
        <f>INDEX(D_THERM_DEMANDS!AI$3:AI$14, MATCH($B60,D_THERM_DEMANDS!$P$3:$P$14,0), 1)</f>
        <v>0.10333333015441895</v>
      </c>
      <c r="T60" s="7">
        <f>INDEX(D_THERM_DEMANDS!AJ$3:AJ$14, MATCH($B60,D_THERM_DEMANDS!$P$3:$P$14,0), 1)</f>
        <v>0.27666667302449544</v>
      </c>
      <c r="U60" s="7">
        <f>INDEX(D_THERM_DEMANDS!AK$3:AK$14, MATCH($B60,D_THERM_DEMANDS!$P$3:$P$14,0), 1)</f>
        <v>0</v>
      </c>
      <c r="V60" s="7">
        <f>INDEX(DEMAND_C217B!$I$3:$I$14, MATCH($B60,DEMAND_C217B!$H$3:$H$14,0), 1)</f>
        <v>50.527310892019145</v>
      </c>
      <c r="W60" s="7">
        <f>INDEX(MINFLOWFEATHER!$J$3:$J$14, MATCH($B60,MINFLOWFEATHER!$I$3:$I$14,0), 1)</f>
        <v>750</v>
      </c>
      <c r="X60" s="7">
        <f>INDEX(Therm!$P$3:$P$14, MATCH($B60,Therm!$H$3:$H$14,0), 1)</f>
        <v>157.53164623115799</v>
      </c>
      <c r="Y60" s="7">
        <f>INDEX(Yubfea!$P$3:$P$14, MATCH($B60,Yubfea!$H$3:$H$14,0), 1)</f>
        <v>1984.7440793729043</v>
      </c>
      <c r="Z60" s="7">
        <f>INDEX(D_YUBFEA_demand!V$3:V$14, MATCH($B60,D_YUBFEA_demand!$M$3:$M$14,0), 1)</f>
        <v>2.566666603088379E-2</v>
      </c>
      <c r="AA60" s="7">
        <f>INDEX(D_YUBFEA_demand!W$3:W$14, MATCH($B60,D_YUBFEA_demand!$M$3:$M$14,0), 1)</f>
        <v>2.566666603088379E-2</v>
      </c>
      <c r="AB60" s="7">
        <f>INDEX(D_YUBFEA_demand!X$3:X$14, MATCH($B60,D_YUBFEA_demand!$M$3:$M$14,0), 1)</f>
        <v>6.4666668574015304E-2</v>
      </c>
      <c r="AC60" s="7">
        <f>INDEX(D_YUBFEA_demand!Y$3:Y$14, MATCH($B60,D_YUBFEA_demand!$M$3:$M$14,0), 1)</f>
        <v>0.24933333396911622</v>
      </c>
      <c r="AD60" s="7">
        <f>INDEX(D_YUBFEA_demand!Z$3:Z$14, MATCH($B60,D_YUBFEA_demand!$M$3:$M$14,0), 1)</f>
        <v>1.9333332777023315E-2</v>
      </c>
      <c r="AE60" s="7">
        <f>INDEX(D_YUBFEA_demand!AA$3:AA$14, MATCH($B60,D_YUBFEA_demand!$M$3:$M$14,0), 1)</f>
        <v>4.9666666984558107E-2</v>
      </c>
      <c r="AF60" s="7">
        <f>INDEX(D_YUBFEA_demand!AB$3:AB$14, MATCH($B60,D_YUBFEA_demand!$M$3:$M$14,0), 1)</f>
        <v>2.3666665951410929E-2</v>
      </c>
      <c r="AG60" s="7">
        <f>INDEX(MINFLOWFEAMOUTH!$J$3:$J$14, MATCH($B60,MINFLOWFEAMOUTH!$I$3:$I$14,0), 1)</f>
        <v>750</v>
      </c>
      <c r="AI60" s="11">
        <f>SHASTAlevel5extended!$H49</f>
        <v>4552.1000000000004</v>
      </c>
      <c r="AJ60" s="11">
        <f>INDEX(CALLiTE_SHASTA_LEVEL2_4!$E$1024:$E$1035, MATCH($B60,CALLiTE_SHASTA_LEVEL2_4!$C$1024:$C$1035,0), 1)</f>
        <v>1700</v>
      </c>
      <c r="AK60" s="11">
        <f>INDEX(CALLiTE_SHASTA_LEVEL2_4!$F$1024:$F$1035, MATCH($B60,CALLiTE_SHASTA_LEVEL2_4!$C$1024:$C$1035,0), 1)</f>
        <v>3200</v>
      </c>
      <c r="AL60" s="11">
        <f>INDEX(CALLITE_EVAP_S_SHSTA!$G$2:$G$13, MATCH($B60,CALLITE_EVAP_S_SHSTA!$F$2:$F$13,0), 1)</f>
        <v>7.4519047453289939</v>
      </c>
    </row>
    <row r="61" spans="1:38">
      <c r="A61" s="1">
        <v>43726</v>
      </c>
      <c r="B61" s="6">
        <f t="shared" si="0"/>
        <v>9</v>
      </c>
      <c r="C61" s="7">
        <f>OROinflow!$F50</f>
        <v>3213</v>
      </c>
      <c r="D61" s="7">
        <f>OROLEVEL5!G50/1000</f>
        <v>3500.5</v>
      </c>
      <c r="E61" s="7">
        <f>INDEX(OROevaprateIN!$B$2:$B$13, MATCH($B61,OROevaprateIN!$A$2:$A$13,0), 1)</f>
        <v>7.152659593744481</v>
      </c>
      <c r="F61" s="7">
        <f>INDEX(DEM_D6_PWR!$I$3:$I$14, MATCH($B61,DEM_D6_PWR!$H$3:$H$14,0), 1)</f>
        <v>2</v>
      </c>
      <c r="G61" s="7">
        <f>INDEX('MINGW_6&amp;DR69'!$I$3:$I$14, MATCH($B61,'MINGW_6&amp;DR69'!$H$3:$H$14,0), 1)</f>
        <v>34.380001068115234</v>
      </c>
      <c r="H61" s="7">
        <f>INDEX('MINGW_6&amp;DR69'!$J$3:$J$14, MATCH($B61,'MINGW_6&amp;DR69'!$H$3:$H$14,0), 1)</f>
        <v>219</v>
      </c>
      <c r="I61" s="7">
        <f>inflowShasta!$I50</f>
        <v>5017</v>
      </c>
      <c r="J61" s="7">
        <f>inflowYuba!$H50</f>
        <v>1145</v>
      </c>
      <c r="K61" s="7">
        <f>INDEX(DEMAND_D_DAGUER_NP!$I$3:$I$14, MATCH($B61,DEMAND_D_DAGUER_NP!$H$3:$H$14,0), 1)</f>
        <v>297.52257701328824</v>
      </c>
      <c r="L61" s="7">
        <f>INDEX(D_THERM_DEMANDS!AB$3:AB$14, MATCH($B61,D_THERM_DEMANDS!$P$3:$P$14,0), 1)</f>
        <v>0.56899998982747391</v>
      </c>
      <c r="M61" s="7">
        <f>INDEX(D_THERM_DEMANDS!AC$3:AC$14, MATCH($B61,D_THERM_DEMANDS!$P$3:$P$14,0), 1)</f>
        <v>0.55000000000000004</v>
      </c>
      <c r="N61" s="7">
        <f>INDEX(D_THERM_DEMANDS!AD$3:AD$14, MATCH($B61,D_THERM_DEMANDS!$P$3:$P$14,0), 1)</f>
        <v>2.0866666158040363</v>
      </c>
      <c r="O61" s="7">
        <f>INDEX(D_THERM_DEMANDS!AE$3:AE$14, MATCH($B61,D_THERM_DEMANDS!$P$3:$P$14,0), 1)</f>
        <v>1.899999976158142E-2</v>
      </c>
      <c r="P61" s="7">
        <f>INDEX(D_THERM_DEMANDS!AF$3:AF$14, MATCH($B61,D_THERM_DEMANDS!$P$3:$P$14,0), 1)</f>
        <v>3.6666667461395262E-2</v>
      </c>
      <c r="Q61" s="7">
        <f>INDEX(D_THERM_DEMANDS!AG$3:AG$14, MATCH($B61,D_THERM_DEMANDS!$P$3:$P$14,0), 1)</f>
        <v>9.166666666666666E-2</v>
      </c>
      <c r="R61" s="7">
        <f>INDEX(D_THERM_DEMANDS!AH$3:AH$14, MATCH($B61,D_THERM_DEMANDS!$P$3:$P$14,0), 1)</f>
        <v>3.0333334207534791E-2</v>
      </c>
      <c r="S61" s="7">
        <f>INDEX(D_THERM_DEMANDS!AI$3:AI$14, MATCH($B61,D_THERM_DEMANDS!$P$3:$P$14,0), 1)</f>
        <v>0.10333333015441895</v>
      </c>
      <c r="T61" s="7">
        <f>INDEX(D_THERM_DEMANDS!AJ$3:AJ$14, MATCH($B61,D_THERM_DEMANDS!$P$3:$P$14,0), 1)</f>
        <v>0.27666667302449544</v>
      </c>
      <c r="U61" s="7">
        <f>INDEX(D_THERM_DEMANDS!AK$3:AK$14, MATCH($B61,D_THERM_DEMANDS!$P$3:$P$14,0), 1)</f>
        <v>0</v>
      </c>
      <c r="V61" s="7">
        <f>INDEX(DEMAND_C217B!$I$3:$I$14, MATCH($B61,DEMAND_C217B!$H$3:$H$14,0), 1)</f>
        <v>50.527310892019145</v>
      </c>
      <c r="W61" s="7">
        <f>INDEX(MINFLOWFEATHER!$J$3:$J$14, MATCH($B61,MINFLOWFEATHER!$I$3:$I$14,0), 1)</f>
        <v>750</v>
      </c>
      <c r="X61" s="7">
        <f>INDEX(Therm!$P$3:$P$14, MATCH($B61,Therm!$H$3:$H$14,0), 1)</f>
        <v>157.53164623115799</v>
      </c>
      <c r="Y61" s="7">
        <f>INDEX(Yubfea!$P$3:$P$14, MATCH($B61,Yubfea!$H$3:$H$14,0), 1)</f>
        <v>1984.7440793729043</v>
      </c>
      <c r="Z61" s="7">
        <f>INDEX(D_YUBFEA_demand!V$3:V$14, MATCH($B61,D_YUBFEA_demand!$M$3:$M$14,0), 1)</f>
        <v>2.566666603088379E-2</v>
      </c>
      <c r="AA61" s="7">
        <f>INDEX(D_YUBFEA_demand!W$3:W$14, MATCH($B61,D_YUBFEA_demand!$M$3:$M$14,0), 1)</f>
        <v>2.566666603088379E-2</v>
      </c>
      <c r="AB61" s="7">
        <f>INDEX(D_YUBFEA_demand!X$3:X$14, MATCH($B61,D_YUBFEA_demand!$M$3:$M$14,0), 1)</f>
        <v>6.4666668574015304E-2</v>
      </c>
      <c r="AC61" s="7">
        <f>INDEX(D_YUBFEA_demand!Y$3:Y$14, MATCH($B61,D_YUBFEA_demand!$M$3:$M$14,0), 1)</f>
        <v>0.24933333396911622</v>
      </c>
      <c r="AD61" s="7">
        <f>INDEX(D_YUBFEA_demand!Z$3:Z$14, MATCH($B61,D_YUBFEA_demand!$M$3:$M$14,0), 1)</f>
        <v>1.9333332777023315E-2</v>
      </c>
      <c r="AE61" s="7">
        <f>INDEX(D_YUBFEA_demand!AA$3:AA$14, MATCH($B61,D_YUBFEA_demand!$M$3:$M$14,0), 1)</f>
        <v>4.9666666984558107E-2</v>
      </c>
      <c r="AF61" s="7">
        <f>INDEX(D_YUBFEA_demand!AB$3:AB$14, MATCH($B61,D_YUBFEA_demand!$M$3:$M$14,0), 1)</f>
        <v>2.3666665951410929E-2</v>
      </c>
      <c r="AG61" s="7">
        <f>INDEX(MINFLOWFEAMOUTH!$J$3:$J$14, MATCH($B61,MINFLOWFEAMOUTH!$I$3:$I$14,0), 1)</f>
        <v>750</v>
      </c>
      <c r="AI61" s="11">
        <f>SHASTAlevel5extended!$H50</f>
        <v>4552.1000000000004</v>
      </c>
      <c r="AJ61" s="11">
        <f>INDEX(CALLiTE_SHASTA_LEVEL2_4!$E$1024:$E$1035, MATCH($B61,CALLiTE_SHASTA_LEVEL2_4!$C$1024:$C$1035,0), 1)</f>
        <v>1700</v>
      </c>
      <c r="AK61" s="11">
        <f>INDEX(CALLiTE_SHASTA_LEVEL2_4!$F$1024:$F$1035, MATCH($B61,CALLiTE_SHASTA_LEVEL2_4!$C$1024:$C$1035,0), 1)</f>
        <v>3200</v>
      </c>
      <c r="AL61" s="11">
        <f>INDEX(CALLITE_EVAP_S_SHSTA!$G$2:$G$13, MATCH($B61,CALLITE_EVAP_S_SHSTA!$F$2:$F$13,0), 1)</f>
        <v>7.4519047453289939</v>
      </c>
    </row>
    <row r="62" spans="1:38">
      <c r="A62" s="1">
        <v>43727</v>
      </c>
      <c r="B62" s="6">
        <f t="shared" si="0"/>
        <v>9</v>
      </c>
      <c r="C62" s="7">
        <f>OROinflow!$F51</f>
        <v>3214</v>
      </c>
      <c r="D62" s="7">
        <f>OROLEVEL5!G51/1000</f>
        <v>3488</v>
      </c>
      <c r="E62" s="7">
        <f>INDEX(OROevaprateIN!$B$2:$B$13, MATCH($B62,OROevaprateIN!$A$2:$A$13,0), 1)</f>
        <v>7.152659593744481</v>
      </c>
      <c r="F62" s="7">
        <f>INDEX(DEM_D6_PWR!$I$3:$I$14, MATCH($B62,DEM_D6_PWR!$H$3:$H$14,0), 1)</f>
        <v>2</v>
      </c>
      <c r="G62" s="7">
        <f>INDEX('MINGW_6&amp;DR69'!$I$3:$I$14, MATCH($B62,'MINGW_6&amp;DR69'!$H$3:$H$14,0), 1)</f>
        <v>34.380001068115234</v>
      </c>
      <c r="H62" s="7">
        <f>INDEX('MINGW_6&amp;DR69'!$J$3:$J$14, MATCH($B62,'MINGW_6&amp;DR69'!$H$3:$H$14,0), 1)</f>
        <v>219</v>
      </c>
      <c r="I62" s="7">
        <f>inflowShasta!$I51</f>
        <v>4489</v>
      </c>
      <c r="J62" s="7">
        <f>inflowYuba!$H51</f>
        <v>1146</v>
      </c>
      <c r="K62" s="7">
        <f>INDEX(DEMAND_D_DAGUER_NP!$I$3:$I$14, MATCH($B62,DEMAND_D_DAGUER_NP!$H$3:$H$14,0), 1)</f>
        <v>297.52257701328824</v>
      </c>
      <c r="L62" s="7">
        <f>INDEX(D_THERM_DEMANDS!AB$3:AB$14, MATCH($B62,D_THERM_DEMANDS!$P$3:$P$14,0), 1)</f>
        <v>0.56899998982747391</v>
      </c>
      <c r="M62" s="7">
        <f>INDEX(D_THERM_DEMANDS!AC$3:AC$14, MATCH($B62,D_THERM_DEMANDS!$P$3:$P$14,0), 1)</f>
        <v>0.55000000000000004</v>
      </c>
      <c r="N62" s="7">
        <f>INDEX(D_THERM_DEMANDS!AD$3:AD$14, MATCH($B62,D_THERM_DEMANDS!$P$3:$P$14,0), 1)</f>
        <v>2.0866666158040363</v>
      </c>
      <c r="O62" s="7">
        <f>INDEX(D_THERM_DEMANDS!AE$3:AE$14, MATCH($B62,D_THERM_DEMANDS!$P$3:$P$14,0), 1)</f>
        <v>1.899999976158142E-2</v>
      </c>
      <c r="P62" s="7">
        <f>INDEX(D_THERM_DEMANDS!AF$3:AF$14, MATCH($B62,D_THERM_DEMANDS!$P$3:$P$14,0), 1)</f>
        <v>3.6666667461395262E-2</v>
      </c>
      <c r="Q62" s="7">
        <f>INDEX(D_THERM_DEMANDS!AG$3:AG$14, MATCH($B62,D_THERM_DEMANDS!$P$3:$P$14,0), 1)</f>
        <v>9.166666666666666E-2</v>
      </c>
      <c r="R62" s="7">
        <f>INDEX(D_THERM_DEMANDS!AH$3:AH$14, MATCH($B62,D_THERM_DEMANDS!$P$3:$P$14,0), 1)</f>
        <v>3.0333334207534791E-2</v>
      </c>
      <c r="S62" s="7">
        <f>INDEX(D_THERM_DEMANDS!AI$3:AI$14, MATCH($B62,D_THERM_DEMANDS!$P$3:$P$14,0), 1)</f>
        <v>0.10333333015441895</v>
      </c>
      <c r="T62" s="7">
        <f>INDEX(D_THERM_DEMANDS!AJ$3:AJ$14, MATCH($B62,D_THERM_DEMANDS!$P$3:$P$14,0), 1)</f>
        <v>0.27666667302449544</v>
      </c>
      <c r="U62" s="7">
        <f>INDEX(D_THERM_DEMANDS!AK$3:AK$14, MATCH($B62,D_THERM_DEMANDS!$P$3:$P$14,0), 1)</f>
        <v>0</v>
      </c>
      <c r="V62" s="7">
        <f>INDEX(DEMAND_C217B!$I$3:$I$14, MATCH($B62,DEMAND_C217B!$H$3:$H$14,0), 1)</f>
        <v>50.527310892019145</v>
      </c>
      <c r="W62" s="7">
        <f>INDEX(MINFLOWFEATHER!$J$3:$J$14, MATCH($B62,MINFLOWFEATHER!$I$3:$I$14,0), 1)</f>
        <v>750</v>
      </c>
      <c r="X62" s="7">
        <f>INDEX(Therm!$P$3:$P$14, MATCH($B62,Therm!$H$3:$H$14,0), 1)</f>
        <v>157.53164623115799</v>
      </c>
      <c r="Y62" s="7">
        <f>INDEX(Yubfea!$P$3:$P$14, MATCH($B62,Yubfea!$H$3:$H$14,0), 1)</f>
        <v>1984.7440793729043</v>
      </c>
      <c r="Z62" s="7">
        <f>INDEX(D_YUBFEA_demand!V$3:V$14, MATCH($B62,D_YUBFEA_demand!$M$3:$M$14,0), 1)</f>
        <v>2.566666603088379E-2</v>
      </c>
      <c r="AA62" s="7">
        <f>INDEX(D_YUBFEA_demand!W$3:W$14, MATCH($B62,D_YUBFEA_demand!$M$3:$M$14,0), 1)</f>
        <v>2.566666603088379E-2</v>
      </c>
      <c r="AB62" s="7">
        <f>INDEX(D_YUBFEA_demand!X$3:X$14, MATCH($B62,D_YUBFEA_demand!$M$3:$M$14,0), 1)</f>
        <v>6.4666668574015304E-2</v>
      </c>
      <c r="AC62" s="7">
        <f>INDEX(D_YUBFEA_demand!Y$3:Y$14, MATCH($B62,D_YUBFEA_demand!$M$3:$M$14,0), 1)</f>
        <v>0.24933333396911622</v>
      </c>
      <c r="AD62" s="7">
        <f>INDEX(D_YUBFEA_demand!Z$3:Z$14, MATCH($B62,D_YUBFEA_demand!$M$3:$M$14,0), 1)</f>
        <v>1.9333332777023315E-2</v>
      </c>
      <c r="AE62" s="7">
        <f>INDEX(D_YUBFEA_demand!AA$3:AA$14, MATCH($B62,D_YUBFEA_demand!$M$3:$M$14,0), 1)</f>
        <v>4.9666666984558107E-2</v>
      </c>
      <c r="AF62" s="7">
        <f>INDEX(D_YUBFEA_demand!AB$3:AB$14, MATCH($B62,D_YUBFEA_demand!$M$3:$M$14,0), 1)</f>
        <v>2.3666665951410929E-2</v>
      </c>
      <c r="AG62" s="7">
        <f>INDEX(MINFLOWFEAMOUTH!$J$3:$J$14, MATCH($B62,MINFLOWFEAMOUTH!$I$3:$I$14,0), 1)</f>
        <v>750</v>
      </c>
      <c r="AI62" s="11">
        <f>SHASTAlevel5extended!$H51</f>
        <v>4552.1000000000004</v>
      </c>
      <c r="AJ62" s="11">
        <f>INDEX(CALLiTE_SHASTA_LEVEL2_4!$E$1024:$E$1035, MATCH($B62,CALLiTE_SHASTA_LEVEL2_4!$C$1024:$C$1035,0), 1)</f>
        <v>1700</v>
      </c>
      <c r="AK62" s="11">
        <f>INDEX(CALLiTE_SHASTA_LEVEL2_4!$F$1024:$F$1035, MATCH($B62,CALLiTE_SHASTA_LEVEL2_4!$C$1024:$C$1035,0), 1)</f>
        <v>3200</v>
      </c>
      <c r="AL62" s="11">
        <f>INDEX(CALLITE_EVAP_S_SHSTA!$G$2:$G$13, MATCH($B62,CALLITE_EVAP_S_SHSTA!$F$2:$F$13,0), 1)</f>
        <v>7.4519047453289939</v>
      </c>
    </row>
    <row r="63" spans="1:38">
      <c r="A63" s="1">
        <v>43728</v>
      </c>
      <c r="B63" s="6">
        <f t="shared" si="0"/>
        <v>9</v>
      </c>
      <c r="C63" s="7">
        <f>OROinflow!$F52</f>
        <v>2363</v>
      </c>
      <c r="D63" s="7">
        <f>OROLEVEL5!G52/1000</f>
        <v>3475.5</v>
      </c>
      <c r="E63" s="7">
        <f>INDEX(OROevaprateIN!$B$2:$B$13, MATCH($B63,OROevaprateIN!$A$2:$A$13,0), 1)</f>
        <v>7.152659593744481</v>
      </c>
      <c r="F63" s="7">
        <f>INDEX(DEM_D6_PWR!$I$3:$I$14, MATCH($B63,DEM_D6_PWR!$H$3:$H$14,0), 1)</f>
        <v>2</v>
      </c>
      <c r="G63" s="7">
        <f>INDEX('MINGW_6&amp;DR69'!$I$3:$I$14, MATCH($B63,'MINGW_6&amp;DR69'!$H$3:$H$14,0), 1)</f>
        <v>34.380001068115234</v>
      </c>
      <c r="H63" s="7">
        <f>INDEX('MINGW_6&amp;DR69'!$J$3:$J$14, MATCH($B63,'MINGW_6&amp;DR69'!$H$3:$H$14,0), 1)</f>
        <v>219</v>
      </c>
      <c r="I63" s="7">
        <f>inflowShasta!$I52</f>
        <v>1889</v>
      </c>
      <c r="J63" s="7">
        <f>inflowYuba!$H52</f>
        <v>1147</v>
      </c>
      <c r="K63" s="7">
        <f>INDEX(DEMAND_D_DAGUER_NP!$I$3:$I$14, MATCH($B63,DEMAND_D_DAGUER_NP!$H$3:$H$14,0), 1)</f>
        <v>297.52257701328824</v>
      </c>
      <c r="L63" s="7">
        <f>INDEX(D_THERM_DEMANDS!AB$3:AB$14, MATCH($B63,D_THERM_DEMANDS!$P$3:$P$14,0), 1)</f>
        <v>0.56899998982747391</v>
      </c>
      <c r="M63" s="7">
        <f>INDEX(D_THERM_DEMANDS!AC$3:AC$14, MATCH($B63,D_THERM_DEMANDS!$P$3:$P$14,0), 1)</f>
        <v>0.55000000000000004</v>
      </c>
      <c r="N63" s="7">
        <f>INDEX(D_THERM_DEMANDS!AD$3:AD$14, MATCH($B63,D_THERM_DEMANDS!$P$3:$P$14,0), 1)</f>
        <v>2.0866666158040363</v>
      </c>
      <c r="O63" s="7">
        <f>INDEX(D_THERM_DEMANDS!AE$3:AE$14, MATCH($B63,D_THERM_DEMANDS!$P$3:$P$14,0), 1)</f>
        <v>1.899999976158142E-2</v>
      </c>
      <c r="P63" s="7">
        <f>INDEX(D_THERM_DEMANDS!AF$3:AF$14, MATCH($B63,D_THERM_DEMANDS!$P$3:$P$14,0), 1)</f>
        <v>3.6666667461395262E-2</v>
      </c>
      <c r="Q63" s="7">
        <f>INDEX(D_THERM_DEMANDS!AG$3:AG$14, MATCH($B63,D_THERM_DEMANDS!$P$3:$P$14,0), 1)</f>
        <v>9.166666666666666E-2</v>
      </c>
      <c r="R63" s="7">
        <f>INDEX(D_THERM_DEMANDS!AH$3:AH$14, MATCH($B63,D_THERM_DEMANDS!$P$3:$P$14,0), 1)</f>
        <v>3.0333334207534791E-2</v>
      </c>
      <c r="S63" s="7">
        <f>INDEX(D_THERM_DEMANDS!AI$3:AI$14, MATCH($B63,D_THERM_DEMANDS!$P$3:$P$14,0), 1)</f>
        <v>0.10333333015441895</v>
      </c>
      <c r="T63" s="7">
        <f>INDEX(D_THERM_DEMANDS!AJ$3:AJ$14, MATCH($B63,D_THERM_DEMANDS!$P$3:$P$14,0), 1)</f>
        <v>0.27666667302449544</v>
      </c>
      <c r="U63" s="7">
        <f>INDEX(D_THERM_DEMANDS!AK$3:AK$14, MATCH($B63,D_THERM_DEMANDS!$P$3:$P$14,0), 1)</f>
        <v>0</v>
      </c>
      <c r="V63" s="7">
        <f>INDEX(DEMAND_C217B!$I$3:$I$14, MATCH($B63,DEMAND_C217B!$H$3:$H$14,0), 1)</f>
        <v>50.527310892019145</v>
      </c>
      <c r="W63" s="7">
        <f>INDEX(MINFLOWFEATHER!$J$3:$J$14, MATCH($B63,MINFLOWFEATHER!$I$3:$I$14,0), 1)</f>
        <v>750</v>
      </c>
      <c r="X63" s="7">
        <f>INDEX(Therm!$P$3:$P$14, MATCH($B63,Therm!$H$3:$H$14,0), 1)</f>
        <v>157.53164623115799</v>
      </c>
      <c r="Y63" s="7">
        <f>INDEX(Yubfea!$P$3:$P$14, MATCH($B63,Yubfea!$H$3:$H$14,0), 1)</f>
        <v>1984.7440793729043</v>
      </c>
      <c r="Z63" s="7">
        <f>INDEX(D_YUBFEA_demand!V$3:V$14, MATCH($B63,D_YUBFEA_demand!$M$3:$M$14,0), 1)</f>
        <v>2.566666603088379E-2</v>
      </c>
      <c r="AA63" s="7">
        <f>INDEX(D_YUBFEA_demand!W$3:W$14, MATCH($B63,D_YUBFEA_demand!$M$3:$M$14,0), 1)</f>
        <v>2.566666603088379E-2</v>
      </c>
      <c r="AB63" s="7">
        <f>INDEX(D_YUBFEA_demand!X$3:X$14, MATCH($B63,D_YUBFEA_demand!$M$3:$M$14,0), 1)</f>
        <v>6.4666668574015304E-2</v>
      </c>
      <c r="AC63" s="7">
        <f>INDEX(D_YUBFEA_demand!Y$3:Y$14, MATCH($B63,D_YUBFEA_demand!$M$3:$M$14,0), 1)</f>
        <v>0.24933333396911622</v>
      </c>
      <c r="AD63" s="7">
        <f>INDEX(D_YUBFEA_demand!Z$3:Z$14, MATCH($B63,D_YUBFEA_demand!$M$3:$M$14,0), 1)</f>
        <v>1.9333332777023315E-2</v>
      </c>
      <c r="AE63" s="7">
        <f>INDEX(D_YUBFEA_demand!AA$3:AA$14, MATCH($B63,D_YUBFEA_demand!$M$3:$M$14,0), 1)</f>
        <v>4.9666666984558107E-2</v>
      </c>
      <c r="AF63" s="7">
        <f>INDEX(D_YUBFEA_demand!AB$3:AB$14, MATCH($B63,D_YUBFEA_demand!$M$3:$M$14,0), 1)</f>
        <v>2.3666665951410929E-2</v>
      </c>
      <c r="AG63" s="7">
        <f>INDEX(MINFLOWFEAMOUTH!$J$3:$J$14, MATCH($B63,MINFLOWFEAMOUTH!$I$3:$I$14,0), 1)</f>
        <v>750</v>
      </c>
      <c r="AI63" s="11">
        <f>SHASTAlevel5extended!$H52</f>
        <v>4552.1000000000004</v>
      </c>
      <c r="AJ63" s="11">
        <f>INDEX(CALLiTE_SHASTA_LEVEL2_4!$E$1024:$E$1035, MATCH($B63,CALLiTE_SHASTA_LEVEL2_4!$C$1024:$C$1035,0), 1)</f>
        <v>1700</v>
      </c>
      <c r="AK63" s="11">
        <f>INDEX(CALLiTE_SHASTA_LEVEL2_4!$F$1024:$F$1035, MATCH($B63,CALLiTE_SHASTA_LEVEL2_4!$C$1024:$C$1035,0), 1)</f>
        <v>3200</v>
      </c>
      <c r="AL63" s="11">
        <f>INDEX(CALLITE_EVAP_S_SHSTA!$G$2:$G$13, MATCH($B63,CALLITE_EVAP_S_SHSTA!$F$2:$F$13,0), 1)</f>
        <v>7.4519047453289939</v>
      </c>
    </row>
    <row r="64" spans="1:38">
      <c r="A64" s="1">
        <v>43729</v>
      </c>
      <c r="B64" s="6">
        <f t="shared" si="0"/>
        <v>9</v>
      </c>
      <c r="C64" s="7">
        <f>OROinflow!$F53</f>
        <v>2923</v>
      </c>
      <c r="D64" s="7">
        <f>OROLEVEL5!G53/1000</f>
        <v>3463</v>
      </c>
      <c r="E64" s="7">
        <f>INDEX(OROevaprateIN!$B$2:$B$13, MATCH($B64,OROevaprateIN!$A$2:$A$13,0), 1)</f>
        <v>7.152659593744481</v>
      </c>
      <c r="F64" s="7">
        <f>INDEX(DEM_D6_PWR!$I$3:$I$14, MATCH($B64,DEM_D6_PWR!$H$3:$H$14,0), 1)</f>
        <v>2</v>
      </c>
      <c r="G64" s="7">
        <f>INDEX('MINGW_6&amp;DR69'!$I$3:$I$14, MATCH($B64,'MINGW_6&amp;DR69'!$H$3:$H$14,0), 1)</f>
        <v>34.380001068115234</v>
      </c>
      <c r="H64" s="7">
        <f>INDEX('MINGW_6&amp;DR69'!$J$3:$J$14, MATCH($B64,'MINGW_6&amp;DR69'!$H$3:$H$14,0), 1)</f>
        <v>219</v>
      </c>
      <c r="I64" s="7">
        <f>inflowShasta!$I53</f>
        <v>2594</v>
      </c>
      <c r="J64" s="7">
        <f>inflowYuba!$H53</f>
        <v>1145</v>
      </c>
      <c r="K64" s="7">
        <f>INDEX(DEMAND_D_DAGUER_NP!$I$3:$I$14, MATCH($B64,DEMAND_D_DAGUER_NP!$H$3:$H$14,0), 1)</f>
        <v>297.52257701328824</v>
      </c>
      <c r="L64" s="7">
        <f>INDEX(D_THERM_DEMANDS!AB$3:AB$14, MATCH($B64,D_THERM_DEMANDS!$P$3:$P$14,0), 1)</f>
        <v>0.56899998982747391</v>
      </c>
      <c r="M64" s="7">
        <f>INDEX(D_THERM_DEMANDS!AC$3:AC$14, MATCH($B64,D_THERM_DEMANDS!$P$3:$P$14,0), 1)</f>
        <v>0.55000000000000004</v>
      </c>
      <c r="N64" s="7">
        <f>INDEX(D_THERM_DEMANDS!AD$3:AD$14, MATCH($B64,D_THERM_DEMANDS!$P$3:$P$14,0), 1)</f>
        <v>2.0866666158040363</v>
      </c>
      <c r="O64" s="7">
        <f>INDEX(D_THERM_DEMANDS!AE$3:AE$14, MATCH($B64,D_THERM_DEMANDS!$P$3:$P$14,0), 1)</f>
        <v>1.899999976158142E-2</v>
      </c>
      <c r="P64" s="7">
        <f>INDEX(D_THERM_DEMANDS!AF$3:AF$14, MATCH($B64,D_THERM_DEMANDS!$P$3:$P$14,0), 1)</f>
        <v>3.6666667461395262E-2</v>
      </c>
      <c r="Q64" s="7">
        <f>INDEX(D_THERM_DEMANDS!AG$3:AG$14, MATCH($B64,D_THERM_DEMANDS!$P$3:$P$14,0), 1)</f>
        <v>9.166666666666666E-2</v>
      </c>
      <c r="R64" s="7">
        <f>INDEX(D_THERM_DEMANDS!AH$3:AH$14, MATCH($B64,D_THERM_DEMANDS!$P$3:$P$14,0), 1)</f>
        <v>3.0333334207534791E-2</v>
      </c>
      <c r="S64" s="7">
        <f>INDEX(D_THERM_DEMANDS!AI$3:AI$14, MATCH($B64,D_THERM_DEMANDS!$P$3:$P$14,0), 1)</f>
        <v>0.10333333015441895</v>
      </c>
      <c r="T64" s="7">
        <f>INDEX(D_THERM_DEMANDS!AJ$3:AJ$14, MATCH($B64,D_THERM_DEMANDS!$P$3:$P$14,0), 1)</f>
        <v>0.27666667302449544</v>
      </c>
      <c r="U64" s="7">
        <f>INDEX(D_THERM_DEMANDS!AK$3:AK$14, MATCH($B64,D_THERM_DEMANDS!$P$3:$P$14,0), 1)</f>
        <v>0</v>
      </c>
      <c r="V64" s="7">
        <f>INDEX(DEMAND_C217B!$I$3:$I$14, MATCH($B64,DEMAND_C217B!$H$3:$H$14,0), 1)</f>
        <v>50.527310892019145</v>
      </c>
      <c r="W64" s="7">
        <f>INDEX(MINFLOWFEATHER!$J$3:$J$14, MATCH($B64,MINFLOWFEATHER!$I$3:$I$14,0), 1)</f>
        <v>750</v>
      </c>
      <c r="X64" s="7">
        <f>INDEX(Therm!$P$3:$P$14, MATCH($B64,Therm!$H$3:$H$14,0), 1)</f>
        <v>157.53164623115799</v>
      </c>
      <c r="Y64" s="7">
        <f>INDEX(Yubfea!$P$3:$P$14, MATCH($B64,Yubfea!$H$3:$H$14,0), 1)</f>
        <v>1984.7440793729043</v>
      </c>
      <c r="Z64" s="7">
        <f>INDEX(D_YUBFEA_demand!V$3:V$14, MATCH($B64,D_YUBFEA_demand!$M$3:$M$14,0), 1)</f>
        <v>2.566666603088379E-2</v>
      </c>
      <c r="AA64" s="7">
        <f>INDEX(D_YUBFEA_demand!W$3:W$14, MATCH($B64,D_YUBFEA_demand!$M$3:$M$14,0), 1)</f>
        <v>2.566666603088379E-2</v>
      </c>
      <c r="AB64" s="7">
        <f>INDEX(D_YUBFEA_demand!X$3:X$14, MATCH($B64,D_YUBFEA_demand!$M$3:$M$14,0), 1)</f>
        <v>6.4666668574015304E-2</v>
      </c>
      <c r="AC64" s="7">
        <f>INDEX(D_YUBFEA_demand!Y$3:Y$14, MATCH($B64,D_YUBFEA_demand!$M$3:$M$14,0), 1)</f>
        <v>0.24933333396911622</v>
      </c>
      <c r="AD64" s="7">
        <f>INDEX(D_YUBFEA_demand!Z$3:Z$14, MATCH($B64,D_YUBFEA_demand!$M$3:$M$14,0), 1)</f>
        <v>1.9333332777023315E-2</v>
      </c>
      <c r="AE64" s="7">
        <f>INDEX(D_YUBFEA_demand!AA$3:AA$14, MATCH($B64,D_YUBFEA_demand!$M$3:$M$14,0), 1)</f>
        <v>4.9666666984558107E-2</v>
      </c>
      <c r="AF64" s="7">
        <f>INDEX(D_YUBFEA_demand!AB$3:AB$14, MATCH($B64,D_YUBFEA_demand!$M$3:$M$14,0), 1)</f>
        <v>2.3666665951410929E-2</v>
      </c>
      <c r="AG64" s="7">
        <f>INDEX(MINFLOWFEAMOUTH!$J$3:$J$14, MATCH($B64,MINFLOWFEAMOUTH!$I$3:$I$14,0), 1)</f>
        <v>750</v>
      </c>
      <c r="AI64" s="11">
        <f>SHASTAlevel5extended!$H53</f>
        <v>4552.1000000000004</v>
      </c>
      <c r="AJ64" s="11">
        <f>INDEX(CALLiTE_SHASTA_LEVEL2_4!$E$1024:$E$1035, MATCH($B64,CALLiTE_SHASTA_LEVEL2_4!$C$1024:$C$1035,0), 1)</f>
        <v>1700</v>
      </c>
      <c r="AK64" s="11">
        <f>INDEX(CALLiTE_SHASTA_LEVEL2_4!$F$1024:$F$1035, MATCH($B64,CALLiTE_SHASTA_LEVEL2_4!$C$1024:$C$1035,0), 1)</f>
        <v>3200</v>
      </c>
      <c r="AL64" s="11">
        <f>INDEX(CALLITE_EVAP_S_SHSTA!$G$2:$G$13, MATCH($B64,CALLITE_EVAP_S_SHSTA!$F$2:$F$13,0), 1)</f>
        <v>7.4519047453289939</v>
      </c>
    </row>
    <row r="65" spans="1:38">
      <c r="A65" s="1">
        <v>43730</v>
      </c>
      <c r="B65" s="6">
        <f t="shared" si="0"/>
        <v>9</v>
      </c>
      <c r="C65" s="7">
        <f>OROinflow!$F54</f>
        <v>2303</v>
      </c>
      <c r="D65" s="7">
        <f>OROLEVEL5!G54/1000</f>
        <v>3450.5</v>
      </c>
      <c r="E65" s="7">
        <f>INDEX(OROevaprateIN!$B$2:$B$13, MATCH($B65,OROevaprateIN!$A$2:$A$13,0), 1)</f>
        <v>7.152659593744481</v>
      </c>
      <c r="F65" s="7">
        <f>INDEX(DEM_D6_PWR!$I$3:$I$14, MATCH($B65,DEM_D6_PWR!$H$3:$H$14,0), 1)</f>
        <v>2</v>
      </c>
      <c r="G65" s="7">
        <f>INDEX('MINGW_6&amp;DR69'!$I$3:$I$14, MATCH($B65,'MINGW_6&amp;DR69'!$H$3:$H$14,0), 1)</f>
        <v>34.380001068115234</v>
      </c>
      <c r="H65" s="7">
        <f>INDEX('MINGW_6&amp;DR69'!$J$3:$J$14, MATCH($B65,'MINGW_6&amp;DR69'!$H$3:$H$14,0), 1)</f>
        <v>219</v>
      </c>
      <c r="I65" s="7">
        <f>inflowShasta!$I54</f>
        <v>2224</v>
      </c>
      <c r="J65" s="7">
        <f>inflowYuba!$H54</f>
        <v>1140</v>
      </c>
      <c r="K65" s="7">
        <f>INDEX(DEMAND_D_DAGUER_NP!$I$3:$I$14, MATCH($B65,DEMAND_D_DAGUER_NP!$H$3:$H$14,0), 1)</f>
        <v>297.52257701328824</v>
      </c>
      <c r="L65" s="7">
        <f>INDEX(D_THERM_DEMANDS!AB$3:AB$14, MATCH($B65,D_THERM_DEMANDS!$P$3:$P$14,0), 1)</f>
        <v>0.56899998982747391</v>
      </c>
      <c r="M65" s="7">
        <f>INDEX(D_THERM_DEMANDS!AC$3:AC$14, MATCH($B65,D_THERM_DEMANDS!$P$3:$P$14,0), 1)</f>
        <v>0.55000000000000004</v>
      </c>
      <c r="N65" s="7">
        <f>INDEX(D_THERM_DEMANDS!AD$3:AD$14, MATCH($B65,D_THERM_DEMANDS!$P$3:$P$14,0), 1)</f>
        <v>2.0866666158040363</v>
      </c>
      <c r="O65" s="7">
        <f>INDEX(D_THERM_DEMANDS!AE$3:AE$14, MATCH($B65,D_THERM_DEMANDS!$P$3:$P$14,0), 1)</f>
        <v>1.899999976158142E-2</v>
      </c>
      <c r="P65" s="7">
        <f>INDEX(D_THERM_DEMANDS!AF$3:AF$14, MATCH($B65,D_THERM_DEMANDS!$P$3:$P$14,0), 1)</f>
        <v>3.6666667461395262E-2</v>
      </c>
      <c r="Q65" s="7">
        <f>INDEX(D_THERM_DEMANDS!AG$3:AG$14, MATCH($B65,D_THERM_DEMANDS!$P$3:$P$14,0), 1)</f>
        <v>9.166666666666666E-2</v>
      </c>
      <c r="R65" s="7">
        <f>INDEX(D_THERM_DEMANDS!AH$3:AH$14, MATCH($B65,D_THERM_DEMANDS!$P$3:$P$14,0), 1)</f>
        <v>3.0333334207534791E-2</v>
      </c>
      <c r="S65" s="7">
        <f>INDEX(D_THERM_DEMANDS!AI$3:AI$14, MATCH($B65,D_THERM_DEMANDS!$P$3:$P$14,0), 1)</f>
        <v>0.10333333015441895</v>
      </c>
      <c r="T65" s="7">
        <f>INDEX(D_THERM_DEMANDS!AJ$3:AJ$14, MATCH($B65,D_THERM_DEMANDS!$P$3:$P$14,0), 1)</f>
        <v>0.27666667302449544</v>
      </c>
      <c r="U65" s="7">
        <f>INDEX(D_THERM_DEMANDS!AK$3:AK$14, MATCH($B65,D_THERM_DEMANDS!$P$3:$P$14,0), 1)</f>
        <v>0</v>
      </c>
      <c r="V65" s="7">
        <f>INDEX(DEMAND_C217B!$I$3:$I$14, MATCH($B65,DEMAND_C217B!$H$3:$H$14,0), 1)</f>
        <v>50.527310892019145</v>
      </c>
      <c r="W65" s="7">
        <f>INDEX(MINFLOWFEATHER!$J$3:$J$14, MATCH($B65,MINFLOWFEATHER!$I$3:$I$14,0), 1)</f>
        <v>750</v>
      </c>
      <c r="X65" s="7">
        <f>INDEX(Therm!$P$3:$P$14, MATCH($B65,Therm!$H$3:$H$14,0), 1)</f>
        <v>157.53164623115799</v>
      </c>
      <c r="Y65" s="7">
        <f>INDEX(Yubfea!$P$3:$P$14, MATCH($B65,Yubfea!$H$3:$H$14,0), 1)</f>
        <v>1984.7440793729043</v>
      </c>
      <c r="Z65" s="7">
        <f>INDEX(D_YUBFEA_demand!V$3:V$14, MATCH($B65,D_YUBFEA_demand!$M$3:$M$14,0), 1)</f>
        <v>2.566666603088379E-2</v>
      </c>
      <c r="AA65" s="7">
        <f>INDEX(D_YUBFEA_demand!W$3:W$14, MATCH($B65,D_YUBFEA_demand!$M$3:$M$14,0), 1)</f>
        <v>2.566666603088379E-2</v>
      </c>
      <c r="AB65" s="7">
        <f>INDEX(D_YUBFEA_demand!X$3:X$14, MATCH($B65,D_YUBFEA_demand!$M$3:$M$14,0), 1)</f>
        <v>6.4666668574015304E-2</v>
      </c>
      <c r="AC65" s="7">
        <f>INDEX(D_YUBFEA_demand!Y$3:Y$14, MATCH($B65,D_YUBFEA_demand!$M$3:$M$14,0), 1)</f>
        <v>0.24933333396911622</v>
      </c>
      <c r="AD65" s="7">
        <f>INDEX(D_YUBFEA_demand!Z$3:Z$14, MATCH($B65,D_YUBFEA_demand!$M$3:$M$14,0), 1)</f>
        <v>1.9333332777023315E-2</v>
      </c>
      <c r="AE65" s="7">
        <f>INDEX(D_YUBFEA_demand!AA$3:AA$14, MATCH($B65,D_YUBFEA_demand!$M$3:$M$14,0), 1)</f>
        <v>4.9666666984558107E-2</v>
      </c>
      <c r="AF65" s="7">
        <f>INDEX(D_YUBFEA_demand!AB$3:AB$14, MATCH($B65,D_YUBFEA_demand!$M$3:$M$14,0), 1)</f>
        <v>2.3666665951410929E-2</v>
      </c>
      <c r="AG65" s="7">
        <f>INDEX(MINFLOWFEAMOUTH!$J$3:$J$14, MATCH($B65,MINFLOWFEAMOUTH!$I$3:$I$14,0), 1)</f>
        <v>750</v>
      </c>
      <c r="AI65" s="11">
        <f>SHASTAlevel5extended!$H54</f>
        <v>4552.1000000000004</v>
      </c>
      <c r="AJ65" s="11">
        <f>INDEX(CALLiTE_SHASTA_LEVEL2_4!$E$1024:$E$1035, MATCH($B65,CALLiTE_SHASTA_LEVEL2_4!$C$1024:$C$1035,0), 1)</f>
        <v>1700</v>
      </c>
      <c r="AK65" s="11">
        <f>INDEX(CALLiTE_SHASTA_LEVEL2_4!$F$1024:$F$1035, MATCH($B65,CALLiTE_SHASTA_LEVEL2_4!$C$1024:$C$1035,0), 1)</f>
        <v>3200</v>
      </c>
      <c r="AL65" s="11">
        <f>INDEX(CALLITE_EVAP_S_SHSTA!$G$2:$G$13, MATCH($B65,CALLITE_EVAP_S_SHSTA!$F$2:$F$13,0), 1)</f>
        <v>7.4519047453289939</v>
      </c>
    </row>
    <row r="66" spans="1:38">
      <c r="A66" s="1">
        <v>43731</v>
      </c>
      <c r="B66" s="6">
        <f t="shared" si="0"/>
        <v>9</v>
      </c>
      <c r="C66" s="7">
        <f>OROinflow!$F55</f>
        <v>3062</v>
      </c>
      <c r="D66" s="7">
        <f>OROLEVEL5!G55/1000</f>
        <v>3438</v>
      </c>
      <c r="E66" s="7">
        <f>INDEX(OROevaprateIN!$B$2:$B$13, MATCH($B66,OROevaprateIN!$A$2:$A$13,0), 1)</f>
        <v>7.152659593744481</v>
      </c>
      <c r="F66" s="7">
        <f>INDEX(DEM_D6_PWR!$I$3:$I$14, MATCH($B66,DEM_D6_PWR!$H$3:$H$14,0), 1)</f>
        <v>2</v>
      </c>
      <c r="G66" s="7">
        <f>INDEX('MINGW_6&amp;DR69'!$I$3:$I$14, MATCH($B66,'MINGW_6&amp;DR69'!$H$3:$H$14,0), 1)</f>
        <v>34.380001068115234</v>
      </c>
      <c r="H66" s="7">
        <f>INDEX('MINGW_6&amp;DR69'!$J$3:$J$14, MATCH($B66,'MINGW_6&amp;DR69'!$H$3:$H$14,0), 1)</f>
        <v>219</v>
      </c>
      <c r="I66" s="7">
        <f>inflowShasta!$I55</f>
        <v>2481</v>
      </c>
      <c r="J66" s="7">
        <f>inflowYuba!$H55</f>
        <v>1148</v>
      </c>
      <c r="K66" s="7">
        <f>INDEX(DEMAND_D_DAGUER_NP!$I$3:$I$14, MATCH($B66,DEMAND_D_DAGUER_NP!$H$3:$H$14,0), 1)</f>
        <v>297.52257701328824</v>
      </c>
      <c r="L66" s="7">
        <f>INDEX(D_THERM_DEMANDS!AB$3:AB$14, MATCH($B66,D_THERM_DEMANDS!$P$3:$P$14,0), 1)</f>
        <v>0.56899998982747391</v>
      </c>
      <c r="M66" s="7">
        <f>INDEX(D_THERM_DEMANDS!AC$3:AC$14, MATCH($B66,D_THERM_DEMANDS!$P$3:$P$14,0), 1)</f>
        <v>0.55000000000000004</v>
      </c>
      <c r="N66" s="7">
        <f>INDEX(D_THERM_DEMANDS!AD$3:AD$14, MATCH($B66,D_THERM_DEMANDS!$P$3:$P$14,0), 1)</f>
        <v>2.0866666158040363</v>
      </c>
      <c r="O66" s="7">
        <f>INDEX(D_THERM_DEMANDS!AE$3:AE$14, MATCH($B66,D_THERM_DEMANDS!$P$3:$P$14,0), 1)</f>
        <v>1.899999976158142E-2</v>
      </c>
      <c r="P66" s="7">
        <f>INDEX(D_THERM_DEMANDS!AF$3:AF$14, MATCH($B66,D_THERM_DEMANDS!$P$3:$P$14,0), 1)</f>
        <v>3.6666667461395262E-2</v>
      </c>
      <c r="Q66" s="7">
        <f>INDEX(D_THERM_DEMANDS!AG$3:AG$14, MATCH($B66,D_THERM_DEMANDS!$P$3:$P$14,0), 1)</f>
        <v>9.166666666666666E-2</v>
      </c>
      <c r="R66" s="7">
        <f>INDEX(D_THERM_DEMANDS!AH$3:AH$14, MATCH($B66,D_THERM_DEMANDS!$P$3:$P$14,0), 1)</f>
        <v>3.0333334207534791E-2</v>
      </c>
      <c r="S66" s="7">
        <f>INDEX(D_THERM_DEMANDS!AI$3:AI$14, MATCH($B66,D_THERM_DEMANDS!$P$3:$P$14,0), 1)</f>
        <v>0.10333333015441895</v>
      </c>
      <c r="T66" s="7">
        <f>INDEX(D_THERM_DEMANDS!AJ$3:AJ$14, MATCH($B66,D_THERM_DEMANDS!$P$3:$P$14,0), 1)</f>
        <v>0.27666667302449544</v>
      </c>
      <c r="U66" s="7">
        <f>INDEX(D_THERM_DEMANDS!AK$3:AK$14, MATCH($B66,D_THERM_DEMANDS!$P$3:$P$14,0), 1)</f>
        <v>0</v>
      </c>
      <c r="V66" s="7">
        <f>INDEX(DEMAND_C217B!$I$3:$I$14, MATCH($B66,DEMAND_C217B!$H$3:$H$14,0), 1)</f>
        <v>50.527310892019145</v>
      </c>
      <c r="W66" s="7">
        <f>INDEX(MINFLOWFEATHER!$J$3:$J$14, MATCH($B66,MINFLOWFEATHER!$I$3:$I$14,0), 1)</f>
        <v>750</v>
      </c>
      <c r="X66" s="7">
        <f>INDEX(Therm!$P$3:$P$14, MATCH($B66,Therm!$H$3:$H$14,0), 1)</f>
        <v>157.53164623115799</v>
      </c>
      <c r="Y66" s="7">
        <f>INDEX(Yubfea!$P$3:$P$14, MATCH($B66,Yubfea!$H$3:$H$14,0), 1)</f>
        <v>1984.7440793729043</v>
      </c>
      <c r="Z66" s="7">
        <f>INDEX(D_YUBFEA_demand!V$3:V$14, MATCH($B66,D_YUBFEA_demand!$M$3:$M$14,0), 1)</f>
        <v>2.566666603088379E-2</v>
      </c>
      <c r="AA66" s="7">
        <f>INDEX(D_YUBFEA_demand!W$3:W$14, MATCH($B66,D_YUBFEA_demand!$M$3:$M$14,0), 1)</f>
        <v>2.566666603088379E-2</v>
      </c>
      <c r="AB66" s="7">
        <f>INDEX(D_YUBFEA_demand!X$3:X$14, MATCH($B66,D_YUBFEA_demand!$M$3:$M$14,0), 1)</f>
        <v>6.4666668574015304E-2</v>
      </c>
      <c r="AC66" s="7">
        <f>INDEX(D_YUBFEA_demand!Y$3:Y$14, MATCH($B66,D_YUBFEA_demand!$M$3:$M$14,0), 1)</f>
        <v>0.24933333396911622</v>
      </c>
      <c r="AD66" s="7">
        <f>INDEX(D_YUBFEA_demand!Z$3:Z$14, MATCH($B66,D_YUBFEA_demand!$M$3:$M$14,0), 1)</f>
        <v>1.9333332777023315E-2</v>
      </c>
      <c r="AE66" s="7">
        <f>INDEX(D_YUBFEA_demand!AA$3:AA$14, MATCH($B66,D_YUBFEA_demand!$M$3:$M$14,0), 1)</f>
        <v>4.9666666984558107E-2</v>
      </c>
      <c r="AF66" s="7">
        <f>INDEX(D_YUBFEA_demand!AB$3:AB$14, MATCH($B66,D_YUBFEA_demand!$M$3:$M$14,0), 1)</f>
        <v>2.3666665951410929E-2</v>
      </c>
      <c r="AG66" s="7">
        <f>INDEX(MINFLOWFEAMOUTH!$J$3:$J$14, MATCH($B66,MINFLOWFEAMOUTH!$I$3:$I$14,0), 1)</f>
        <v>750</v>
      </c>
      <c r="AI66" s="11">
        <f>SHASTAlevel5extended!$H55</f>
        <v>4552.1000000000004</v>
      </c>
      <c r="AJ66" s="11">
        <f>INDEX(CALLiTE_SHASTA_LEVEL2_4!$E$1024:$E$1035, MATCH($B66,CALLiTE_SHASTA_LEVEL2_4!$C$1024:$C$1035,0), 1)</f>
        <v>1700</v>
      </c>
      <c r="AK66" s="11">
        <f>INDEX(CALLiTE_SHASTA_LEVEL2_4!$F$1024:$F$1035, MATCH($B66,CALLiTE_SHASTA_LEVEL2_4!$C$1024:$C$1035,0), 1)</f>
        <v>3200</v>
      </c>
      <c r="AL66" s="11">
        <f>INDEX(CALLITE_EVAP_S_SHSTA!$G$2:$G$13, MATCH($B66,CALLITE_EVAP_S_SHSTA!$F$2:$F$13,0), 1)</f>
        <v>7.4519047453289939</v>
      </c>
    </row>
    <row r="67" spans="1:38">
      <c r="A67" s="1">
        <v>43732</v>
      </c>
      <c r="B67" s="6">
        <f t="shared" si="0"/>
        <v>9</v>
      </c>
      <c r="C67" s="7">
        <f>OROinflow!$F56</f>
        <v>3214</v>
      </c>
      <c r="D67" s="7">
        <f>OROLEVEL5!G56/1000</f>
        <v>3425.5</v>
      </c>
      <c r="E67" s="7">
        <f>INDEX(OROevaprateIN!$B$2:$B$13, MATCH($B67,OROevaprateIN!$A$2:$A$13,0), 1)</f>
        <v>7.152659593744481</v>
      </c>
      <c r="F67" s="7">
        <f>INDEX(DEM_D6_PWR!$I$3:$I$14, MATCH($B67,DEM_D6_PWR!$H$3:$H$14,0), 1)</f>
        <v>2</v>
      </c>
      <c r="G67" s="7">
        <f>INDEX('MINGW_6&amp;DR69'!$I$3:$I$14, MATCH($B67,'MINGW_6&amp;DR69'!$H$3:$H$14,0), 1)</f>
        <v>34.380001068115234</v>
      </c>
      <c r="H67" s="7">
        <f>INDEX('MINGW_6&amp;DR69'!$J$3:$J$14, MATCH($B67,'MINGW_6&amp;DR69'!$H$3:$H$14,0), 1)</f>
        <v>219</v>
      </c>
      <c r="I67" s="7">
        <f>inflowShasta!$I56</f>
        <v>3590</v>
      </c>
      <c r="J67" s="7">
        <f>inflowYuba!$H56</f>
        <v>1156</v>
      </c>
      <c r="K67" s="7">
        <f>INDEX(DEMAND_D_DAGUER_NP!$I$3:$I$14, MATCH($B67,DEMAND_D_DAGUER_NP!$H$3:$H$14,0), 1)</f>
        <v>297.52257701328824</v>
      </c>
      <c r="L67" s="7">
        <f>INDEX(D_THERM_DEMANDS!AB$3:AB$14, MATCH($B67,D_THERM_DEMANDS!$P$3:$P$14,0), 1)</f>
        <v>0.56899998982747391</v>
      </c>
      <c r="M67" s="7">
        <f>INDEX(D_THERM_DEMANDS!AC$3:AC$14, MATCH($B67,D_THERM_DEMANDS!$P$3:$P$14,0), 1)</f>
        <v>0.55000000000000004</v>
      </c>
      <c r="N67" s="7">
        <f>INDEX(D_THERM_DEMANDS!AD$3:AD$14, MATCH($B67,D_THERM_DEMANDS!$P$3:$P$14,0), 1)</f>
        <v>2.0866666158040363</v>
      </c>
      <c r="O67" s="7">
        <f>INDEX(D_THERM_DEMANDS!AE$3:AE$14, MATCH($B67,D_THERM_DEMANDS!$P$3:$P$14,0), 1)</f>
        <v>1.899999976158142E-2</v>
      </c>
      <c r="P67" s="7">
        <f>INDEX(D_THERM_DEMANDS!AF$3:AF$14, MATCH($B67,D_THERM_DEMANDS!$P$3:$P$14,0), 1)</f>
        <v>3.6666667461395262E-2</v>
      </c>
      <c r="Q67" s="7">
        <f>INDEX(D_THERM_DEMANDS!AG$3:AG$14, MATCH($B67,D_THERM_DEMANDS!$P$3:$P$14,0), 1)</f>
        <v>9.166666666666666E-2</v>
      </c>
      <c r="R67" s="7">
        <f>INDEX(D_THERM_DEMANDS!AH$3:AH$14, MATCH($B67,D_THERM_DEMANDS!$P$3:$P$14,0), 1)</f>
        <v>3.0333334207534791E-2</v>
      </c>
      <c r="S67" s="7">
        <f>INDEX(D_THERM_DEMANDS!AI$3:AI$14, MATCH($B67,D_THERM_DEMANDS!$P$3:$P$14,0), 1)</f>
        <v>0.10333333015441895</v>
      </c>
      <c r="T67" s="7">
        <f>INDEX(D_THERM_DEMANDS!AJ$3:AJ$14, MATCH($B67,D_THERM_DEMANDS!$P$3:$P$14,0), 1)</f>
        <v>0.27666667302449544</v>
      </c>
      <c r="U67" s="7">
        <f>INDEX(D_THERM_DEMANDS!AK$3:AK$14, MATCH($B67,D_THERM_DEMANDS!$P$3:$P$14,0), 1)</f>
        <v>0</v>
      </c>
      <c r="V67" s="7">
        <f>INDEX(DEMAND_C217B!$I$3:$I$14, MATCH($B67,DEMAND_C217B!$H$3:$H$14,0), 1)</f>
        <v>50.527310892019145</v>
      </c>
      <c r="W67" s="7">
        <f>INDEX(MINFLOWFEATHER!$J$3:$J$14, MATCH($B67,MINFLOWFEATHER!$I$3:$I$14,0), 1)</f>
        <v>750</v>
      </c>
      <c r="X67" s="7">
        <f>INDEX(Therm!$P$3:$P$14, MATCH($B67,Therm!$H$3:$H$14,0), 1)</f>
        <v>157.53164623115799</v>
      </c>
      <c r="Y67" s="7">
        <f>INDEX(Yubfea!$P$3:$P$14, MATCH($B67,Yubfea!$H$3:$H$14,0), 1)</f>
        <v>1984.7440793729043</v>
      </c>
      <c r="Z67" s="7">
        <f>INDEX(D_YUBFEA_demand!V$3:V$14, MATCH($B67,D_YUBFEA_demand!$M$3:$M$14,0), 1)</f>
        <v>2.566666603088379E-2</v>
      </c>
      <c r="AA67" s="7">
        <f>INDEX(D_YUBFEA_demand!W$3:W$14, MATCH($B67,D_YUBFEA_demand!$M$3:$M$14,0), 1)</f>
        <v>2.566666603088379E-2</v>
      </c>
      <c r="AB67" s="7">
        <f>INDEX(D_YUBFEA_demand!X$3:X$14, MATCH($B67,D_YUBFEA_demand!$M$3:$M$14,0), 1)</f>
        <v>6.4666668574015304E-2</v>
      </c>
      <c r="AC67" s="7">
        <f>INDEX(D_YUBFEA_demand!Y$3:Y$14, MATCH($B67,D_YUBFEA_demand!$M$3:$M$14,0), 1)</f>
        <v>0.24933333396911622</v>
      </c>
      <c r="AD67" s="7">
        <f>INDEX(D_YUBFEA_demand!Z$3:Z$14, MATCH($B67,D_YUBFEA_demand!$M$3:$M$14,0), 1)</f>
        <v>1.9333332777023315E-2</v>
      </c>
      <c r="AE67" s="7">
        <f>INDEX(D_YUBFEA_demand!AA$3:AA$14, MATCH($B67,D_YUBFEA_demand!$M$3:$M$14,0), 1)</f>
        <v>4.9666666984558107E-2</v>
      </c>
      <c r="AF67" s="7">
        <f>INDEX(D_YUBFEA_demand!AB$3:AB$14, MATCH($B67,D_YUBFEA_demand!$M$3:$M$14,0), 1)</f>
        <v>2.3666665951410929E-2</v>
      </c>
      <c r="AG67" s="7">
        <f>INDEX(MINFLOWFEAMOUTH!$J$3:$J$14, MATCH($B67,MINFLOWFEAMOUTH!$I$3:$I$14,0), 1)</f>
        <v>750</v>
      </c>
      <c r="AI67" s="11">
        <f>SHASTAlevel5extended!$H56</f>
        <v>4552.1000000000004</v>
      </c>
      <c r="AJ67" s="11">
        <f>INDEX(CALLiTE_SHASTA_LEVEL2_4!$E$1024:$E$1035, MATCH($B67,CALLiTE_SHASTA_LEVEL2_4!$C$1024:$C$1035,0), 1)</f>
        <v>1700</v>
      </c>
      <c r="AK67" s="11">
        <f>INDEX(CALLiTE_SHASTA_LEVEL2_4!$F$1024:$F$1035, MATCH($B67,CALLiTE_SHASTA_LEVEL2_4!$C$1024:$C$1035,0), 1)</f>
        <v>3200</v>
      </c>
      <c r="AL67" s="11">
        <f>INDEX(CALLITE_EVAP_S_SHSTA!$G$2:$G$13, MATCH($B67,CALLITE_EVAP_S_SHSTA!$F$2:$F$13,0), 1)</f>
        <v>7.4519047453289939</v>
      </c>
    </row>
    <row r="68" spans="1:38">
      <c r="A68" s="1">
        <v>43733</v>
      </c>
      <c r="B68" s="6">
        <f t="shared" si="0"/>
        <v>9</v>
      </c>
      <c r="C68" s="7">
        <f>OROinflow!$F57</f>
        <v>2728</v>
      </c>
      <c r="D68" s="7">
        <f>OROLEVEL5!G57/1000</f>
        <v>3413</v>
      </c>
      <c r="E68" s="7">
        <f>INDEX(OROevaprateIN!$B$2:$B$13, MATCH($B68,OROevaprateIN!$A$2:$A$13,0), 1)</f>
        <v>7.152659593744481</v>
      </c>
      <c r="F68" s="7">
        <f>INDEX(DEM_D6_PWR!$I$3:$I$14, MATCH($B68,DEM_D6_PWR!$H$3:$H$14,0), 1)</f>
        <v>2</v>
      </c>
      <c r="G68" s="7">
        <f>INDEX('MINGW_6&amp;DR69'!$I$3:$I$14, MATCH($B68,'MINGW_6&amp;DR69'!$H$3:$H$14,0), 1)</f>
        <v>34.380001068115234</v>
      </c>
      <c r="H68" s="7">
        <f>INDEX('MINGW_6&amp;DR69'!$J$3:$J$14, MATCH($B68,'MINGW_6&amp;DR69'!$H$3:$H$14,0), 1)</f>
        <v>219</v>
      </c>
      <c r="I68" s="7">
        <f>inflowShasta!$I57</f>
        <v>3690</v>
      </c>
      <c r="J68" s="7">
        <f>inflowYuba!$H57</f>
        <v>1158</v>
      </c>
      <c r="K68" s="7">
        <f>INDEX(DEMAND_D_DAGUER_NP!$I$3:$I$14, MATCH($B68,DEMAND_D_DAGUER_NP!$H$3:$H$14,0), 1)</f>
        <v>297.52257701328824</v>
      </c>
      <c r="L68" s="7">
        <f>INDEX(D_THERM_DEMANDS!AB$3:AB$14, MATCH($B68,D_THERM_DEMANDS!$P$3:$P$14,0), 1)</f>
        <v>0.56899998982747391</v>
      </c>
      <c r="M68" s="7">
        <f>INDEX(D_THERM_DEMANDS!AC$3:AC$14, MATCH($B68,D_THERM_DEMANDS!$P$3:$P$14,0), 1)</f>
        <v>0.55000000000000004</v>
      </c>
      <c r="N68" s="7">
        <f>INDEX(D_THERM_DEMANDS!AD$3:AD$14, MATCH($B68,D_THERM_DEMANDS!$P$3:$P$14,0), 1)</f>
        <v>2.0866666158040363</v>
      </c>
      <c r="O68" s="7">
        <f>INDEX(D_THERM_DEMANDS!AE$3:AE$14, MATCH($B68,D_THERM_DEMANDS!$P$3:$P$14,0), 1)</f>
        <v>1.899999976158142E-2</v>
      </c>
      <c r="P68" s="7">
        <f>INDEX(D_THERM_DEMANDS!AF$3:AF$14, MATCH($B68,D_THERM_DEMANDS!$P$3:$P$14,0), 1)</f>
        <v>3.6666667461395262E-2</v>
      </c>
      <c r="Q68" s="7">
        <f>INDEX(D_THERM_DEMANDS!AG$3:AG$14, MATCH($B68,D_THERM_DEMANDS!$P$3:$P$14,0), 1)</f>
        <v>9.166666666666666E-2</v>
      </c>
      <c r="R68" s="7">
        <f>INDEX(D_THERM_DEMANDS!AH$3:AH$14, MATCH($B68,D_THERM_DEMANDS!$P$3:$P$14,0), 1)</f>
        <v>3.0333334207534791E-2</v>
      </c>
      <c r="S68" s="7">
        <f>INDEX(D_THERM_DEMANDS!AI$3:AI$14, MATCH($B68,D_THERM_DEMANDS!$P$3:$P$14,0), 1)</f>
        <v>0.10333333015441895</v>
      </c>
      <c r="T68" s="7">
        <f>INDEX(D_THERM_DEMANDS!AJ$3:AJ$14, MATCH($B68,D_THERM_DEMANDS!$P$3:$P$14,0), 1)</f>
        <v>0.27666667302449544</v>
      </c>
      <c r="U68" s="7">
        <f>INDEX(D_THERM_DEMANDS!AK$3:AK$14, MATCH($B68,D_THERM_DEMANDS!$P$3:$P$14,0), 1)</f>
        <v>0</v>
      </c>
      <c r="V68" s="7">
        <f>INDEX(DEMAND_C217B!$I$3:$I$14, MATCH($B68,DEMAND_C217B!$H$3:$H$14,0), 1)</f>
        <v>50.527310892019145</v>
      </c>
      <c r="W68" s="7">
        <f>INDEX(MINFLOWFEATHER!$J$3:$J$14, MATCH($B68,MINFLOWFEATHER!$I$3:$I$14,0), 1)</f>
        <v>750</v>
      </c>
      <c r="X68" s="7">
        <f>INDEX(Therm!$P$3:$P$14, MATCH($B68,Therm!$H$3:$H$14,0), 1)</f>
        <v>157.53164623115799</v>
      </c>
      <c r="Y68" s="7">
        <f>INDEX(Yubfea!$P$3:$P$14, MATCH($B68,Yubfea!$H$3:$H$14,0), 1)</f>
        <v>1984.7440793729043</v>
      </c>
      <c r="Z68" s="7">
        <f>INDEX(D_YUBFEA_demand!V$3:V$14, MATCH($B68,D_YUBFEA_demand!$M$3:$M$14,0), 1)</f>
        <v>2.566666603088379E-2</v>
      </c>
      <c r="AA68" s="7">
        <f>INDEX(D_YUBFEA_demand!W$3:W$14, MATCH($B68,D_YUBFEA_demand!$M$3:$M$14,0), 1)</f>
        <v>2.566666603088379E-2</v>
      </c>
      <c r="AB68" s="7">
        <f>INDEX(D_YUBFEA_demand!X$3:X$14, MATCH($B68,D_YUBFEA_demand!$M$3:$M$14,0), 1)</f>
        <v>6.4666668574015304E-2</v>
      </c>
      <c r="AC68" s="7">
        <f>INDEX(D_YUBFEA_demand!Y$3:Y$14, MATCH($B68,D_YUBFEA_demand!$M$3:$M$14,0), 1)</f>
        <v>0.24933333396911622</v>
      </c>
      <c r="AD68" s="7">
        <f>INDEX(D_YUBFEA_demand!Z$3:Z$14, MATCH($B68,D_YUBFEA_demand!$M$3:$M$14,0), 1)</f>
        <v>1.9333332777023315E-2</v>
      </c>
      <c r="AE68" s="7">
        <f>INDEX(D_YUBFEA_demand!AA$3:AA$14, MATCH($B68,D_YUBFEA_demand!$M$3:$M$14,0), 1)</f>
        <v>4.9666666984558107E-2</v>
      </c>
      <c r="AF68" s="7">
        <f>INDEX(D_YUBFEA_demand!AB$3:AB$14, MATCH($B68,D_YUBFEA_demand!$M$3:$M$14,0), 1)</f>
        <v>2.3666665951410929E-2</v>
      </c>
      <c r="AG68" s="7">
        <f>INDEX(MINFLOWFEAMOUTH!$J$3:$J$14, MATCH($B68,MINFLOWFEAMOUTH!$I$3:$I$14,0), 1)</f>
        <v>750</v>
      </c>
      <c r="AI68" s="11">
        <f>SHASTAlevel5extended!$H57</f>
        <v>4552.1000000000004</v>
      </c>
      <c r="AJ68" s="11">
        <f>INDEX(CALLiTE_SHASTA_LEVEL2_4!$E$1024:$E$1035, MATCH($B68,CALLiTE_SHASTA_LEVEL2_4!$C$1024:$C$1035,0), 1)</f>
        <v>1700</v>
      </c>
      <c r="AK68" s="11">
        <f>INDEX(CALLiTE_SHASTA_LEVEL2_4!$F$1024:$F$1035, MATCH($B68,CALLiTE_SHASTA_LEVEL2_4!$C$1024:$C$1035,0), 1)</f>
        <v>3200</v>
      </c>
      <c r="AL68" s="11">
        <f>INDEX(CALLITE_EVAP_S_SHSTA!$G$2:$G$13, MATCH($B68,CALLITE_EVAP_S_SHSTA!$F$2:$F$13,0), 1)</f>
        <v>7.4519047453289939</v>
      </c>
    </row>
    <row r="69" spans="1:38">
      <c r="A69" s="1">
        <v>43734</v>
      </c>
      <c r="B69" s="6">
        <f t="shared" si="0"/>
        <v>9</v>
      </c>
      <c r="C69" s="7">
        <f>OROinflow!$F58</f>
        <v>2610</v>
      </c>
      <c r="D69" s="7">
        <f>OROLEVEL5!G58/1000</f>
        <v>3400.5</v>
      </c>
      <c r="E69" s="7">
        <f>INDEX(OROevaprateIN!$B$2:$B$13, MATCH($B69,OROevaprateIN!$A$2:$A$13,0), 1)</f>
        <v>7.152659593744481</v>
      </c>
      <c r="F69" s="7">
        <f>INDEX(DEM_D6_PWR!$I$3:$I$14, MATCH($B69,DEM_D6_PWR!$H$3:$H$14,0), 1)</f>
        <v>2</v>
      </c>
      <c r="G69" s="7">
        <f>INDEX('MINGW_6&amp;DR69'!$I$3:$I$14, MATCH($B69,'MINGW_6&amp;DR69'!$H$3:$H$14,0), 1)</f>
        <v>34.380001068115234</v>
      </c>
      <c r="H69" s="7">
        <f>INDEX('MINGW_6&amp;DR69'!$J$3:$J$14, MATCH($B69,'MINGW_6&amp;DR69'!$H$3:$H$14,0), 1)</f>
        <v>219</v>
      </c>
      <c r="I69" s="7">
        <f>inflowShasta!$I58</f>
        <v>5118</v>
      </c>
      <c r="J69" s="7">
        <f>inflowYuba!$H58</f>
        <v>1155</v>
      </c>
      <c r="K69" s="7">
        <f>INDEX(DEMAND_D_DAGUER_NP!$I$3:$I$14, MATCH($B69,DEMAND_D_DAGUER_NP!$H$3:$H$14,0), 1)</f>
        <v>297.52257701328824</v>
      </c>
      <c r="L69" s="7">
        <f>INDEX(D_THERM_DEMANDS!AB$3:AB$14, MATCH($B69,D_THERM_DEMANDS!$P$3:$P$14,0), 1)</f>
        <v>0.56899998982747391</v>
      </c>
      <c r="M69" s="7">
        <f>INDEX(D_THERM_DEMANDS!AC$3:AC$14, MATCH($B69,D_THERM_DEMANDS!$P$3:$P$14,0), 1)</f>
        <v>0.55000000000000004</v>
      </c>
      <c r="N69" s="7">
        <f>INDEX(D_THERM_DEMANDS!AD$3:AD$14, MATCH($B69,D_THERM_DEMANDS!$P$3:$P$14,0), 1)</f>
        <v>2.0866666158040363</v>
      </c>
      <c r="O69" s="7">
        <f>INDEX(D_THERM_DEMANDS!AE$3:AE$14, MATCH($B69,D_THERM_DEMANDS!$P$3:$P$14,0), 1)</f>
        <v>1.899999976158142E-2</v>
      </c>
      <c r="P69" s="7">
        <f>INDEX(D_THERM_DEMANDS!AF$3:AF$14, MATCH($B69,D_THERM_DEMANDS!$P$3:$P$14,0), 1)</f>
        <v>3.6666667461395262E-2</v>
      </c>
      <c r="Q69" s="7">
        <f>INDEX(D_THERM_DEMANDS!AG$3:AG$14, MATCH($B69,D_THERM_DEMANDS!$P$3:$P$14,0), 1)</f>
        <v>9.166666666666666E-2</v>
      </c>
      <c r="R69" s="7">
        <f>INDEX(D_THERM_DEMANDS!AH$3:AH$14, MATCH($B69,D_THERM_DEMANDS!$P$3:$P$14,0), 1)</f>
        <v>3.0333334207534791E-2</v>
      </c>
      <c r="S69" s="7">
        <f>INDEX(D_THERM_DEMANDS!AI$3:AI$14, MATCH($B69,D_THERM_DEMANDS!$P$3:$P$14,0), 1)</f>
        <v>0.10333333015441895</v>
      </c>
      <c r="T69" s="7">
        <f>INDEX(D_THERM_DEMANDS!AJ$3:AJ$14, MATCH($B69,D_THERM_DEMANDS!$P$3:$P$14,0), 1)</f>
        <v>0.27666667302449544</v>
      </c>
      <c r="U69" s="7">
        <f>INDEX(D_THERM_DEMANDS!AK$3:AK$14, MATCH($B69,D_THERM_DEMANDS!$P$3:$P$14,0), 1)</f>
        <v>0</v>
      </c>
      <c r="V69" s="7">
        <f>INDEX(DEMAND_C217B!$I$3:$I$14, MATCH($B69,DEMAND_C217B!$H$3:$H$14,0), 1)</f>
        <v>50.527310892019145</v>
      </c>
      <c r="W69" s="7">
        <f>INDEX(MINFLOWFEATHER!$J$3:$J$14, MATCH($B69,MINFLOWFEATHER!$I$3:$I$14,0), 1)</f>
        <v>750</v>
      </c>
      <c r="X69" s="7">
        <f>INDEX(Therm!$P$3:$P$14, MATCH($B69,Therm!$H$3:$H$14,0), 1)</f>
        <v>157.53164623115799</v>
      </c>
      <c r="Y69" s="7">
        <f>INDEX(Yubfea!$P$3:$P$14, MATCH($B69,Yubfea!$H$3:$H$14,0), 1)</f>
        <v>1984.7440793729043</v>
      </c>
      <c r="Z69" s="7">
        <f>INDEX(D_YUBFEA_demand!V$3:V$14, MATCH($B69,D_YUBFEA_demand!$M$3:$M$14,0), 1)</f>
        <v>2.566666603088379E-2</v>
      </c>
      <c r="AA69" s="7">
        <f>INDEX(D_YUBFEA_demand!W$3:W$14, MATCH($B69,D_YUBFEA_demand!$M$3:$M$14,0), 1)</f>
        <v>2.566666603088379E-2</v>
      </c>
      <c r="AB69" s="7">
        <f>INDEX(D_YUBFEA_demand!X$3:X$14, MATCH($B69,D_YUBFEA_demand!$M$3:$M$14,0), 1)</f>
        <v>6.4666668574015304E-2</v>
      </c>
      <c r="AC69" s="7">
        <f>INDEX(D_YUBFEA_demand!Y$3:Y$14, MATCH($B69,D_YUBFEA_demand!$M$3:$M$14,0), 1)</f>
        <v>0.24933333396911622</v>
      </c>
      <c r="AD69" s="7">
        <f>INDEX(D_YUBFEA_demand!Z$3:Z$14, MATCH($B69,D_YUBFEA_demand!$M$3:$M$14,0), 1)</f>
        <v>1.9333332777023315E-2</v>
      </c>
      <c r="AE69" s="7">
        <f>INDEX(D_YUBFEA_demand!AA$3:AA$14, MATCH($B69,D_YUBFEA_demand!$M$3:$M$14,0), 1)</f>
        <v>4.9666666984558107E-2</v>
      </c>
      <c r="AF69" s="7">
        <f>INDEX(D_YUBFEA_demand!AB$3:AB$14, MATCH($B69,D_YUBFEA_demand!$M$3:$M$14,0), 1)</f>
        <v>2.3666665951410929E-2</v>
      </c>
      <c r="AG69" s="7">
        <f>INDEX(MINFLOWFEAMOUTH!$J$3:$J$14, MATCH($B69,MINFLOWFEAMOUTH!$I$3:$I$14,0), 1)</f>
        <v>750</v>
      </c>
      <c r="AI69" s="11">
        <f>SHASTAlevel5extended!$H58</f>
        <v>4552.1000000000004</v>
      </c>
      <c r="AJ69" s="11">
        <f>INDEX(CALLiTE_SHASTA_LEVEL2_4!$E$1024:$E$1035, MATCH($B69,CALLiTE_SHASTA_LEVEL2_4!$C$1024:$C$1035,0), 1)</f>
        <v>1700</v>
      </c>
      <c r="AK69" s="11">
        <f>INDEX(CALLiTE_SHASTA_LEVEL2_4!$F$1024:$F$1035, MATCH($B69,CALLiTE_SHASTA_LEVEL2_4!$C$1024:$C$1035,0), 1)</f>
        <v>3200</v>
      </c>
      <c r="AL69" s="11">
        <f>INDEX(CALLITE_EVAP_S_SHSTA!$G$2:$G$13, MATCH($B69,CALLITE_EVAP_S_SHSTA!$F$2:$F$13,0), 1)</f>
        <v>7.4519047453289939</v>
      </c>
    </row>
    <row r="70" spans="1:38">
      <c r="A70" s="1">
        <v>43735</v>
      </c>
      <c r="B70" s="6">
        <f t="shared" si="0"/>
        <v>9</v>
      </c>
      <c r="C70" s="7">
        <f>OROinflow!$F59</f>
        <v>2883</v>
      </c>
      <c r="D70" s="7">
        <f>OROLEVEL5!G59/1000</f>
        <v>3388</v>
      </c>
      <c r="E70" s="7">
        <f>INDEX(OROevaprateIN!$B$2:$B$13, MATCH($B70,OROevaprateIN!$A$2:$A$13,0), 1)</f>
        <v>7.152659593744481</v>
      </c>
      <c r="F70" s="7">
        <f>INDEX(DEM_D6_PWR!$I$3:$I$14, MATCH($B70,DEM_D6_PWR!$H$3:$H$14,0), 1)</f>
        <v>2</v>
      </c>
      <c r="G70" s="7">
        <f>INDEX('MINGW_6&amp;DR69'!$I$3:$I$14, MATCH($B70,'MINGW_6&amp;DR69'!$H$3:$H$14,0), 1)</f>
        <v>34.380001068115234</v>
      </c>
      <c r="H70" s="7">
        <f>INDEX('MINGW_6&amp;DR69'!$J$3:$J$14, MATCH($B70,'MINGW_6&amp;DR69'!$H$3:$H$14,0), 1)</f>
        <v>219</v>
      </c>
      <c r="I70" s="7">
        <f>inflowShasta!$I59</f>
        <v>4744</v>
      </c>
      <c r="J70" s="7">
        <f>inflowYuba!$H59</f>
        <v>1136</v>
      </c>
      <c r="K70" s="7">
        <f>INDEX(DEMAND_D_DAGUER_NP!$I$3:$I$14, MATCH($B70,DEMAND_D_DAGUER_NP!$H$3:$H$14,0), 1)</f>
        <v>297.52257701328824</v>
      </c>
      <c r="L70" s="7">
        <f>INDEX(D_THERM_DEMANDS!AB$3:AB$14, MATCH($B70,D_THERM_DEMANDS!$P$3:$P$14,0), 1)</f>
        <v>0.56899998982747391</v>
      </c>
      <c r="M70" s="7">
        <f>INDEX(D_THERM_DEMANDS!AC$3:AC$14, MATCH($B70,D_THERM_DEMANDS!$P$3:$P$14,0), 1)</f>
        <v>0.55000000000000004</v>
      </c>
      <c r="N70" s="7">
        <f>INDEX(D_THERM_DEMANDS!AD$3:AD$14, MATCH($B70,D_THERM_DEMANDS!$P$3:$P$14,0), 1)</f>
        <v>2.0866666158040363</v>
      </c>
      <c r="O70" s="7">
        <f>INDEX(D_THERM_DEMANDS!AE$3:AE$14, MATCH($B70,D_THERM_DEMANDS!$P$3:$P$14,0), 1)</f>
        <v>1.899999976158142E-2</v>
      </c>
      <c r="P70" s="7">
        <f>INDEX(D_THERM_DEMANDS!AF$3:AF$14, MATCH($B70,D_THERM_DEMANDS!$P$3:$P$14,0), 1)</f>
        <v>3.6666667461395262E-2</v>
      </c>
      <c r="Q70" s="7">
        <f>INDEX(D_THERM_DEMANDS!AG$3:AG$14, MATCH($B70,D_THERM_DEMANDS!$P$3:$P$14,0), 1)</f>
        <v>9.166666666666666E-2</v>
      </c>
      <c r="R70" s="7">
        <f>INDEX(D_THERM_DEMANDS!AH$3:AH$14, MATCH($B70,D_THERM_DEMANDS!$P$3:$P$14,0), 1)</f>
        <v>3.0333334207534791E-2</v>
      </c>
      <c r="S70" s="7">
        <f>INDEX(D_THERM_DEMANDS!AI$3:AI$14, MATCH($B70,D_THERM_DEMANDS!$P$3:$P$14,0), 1)</f>
        <v>0.10333333015441895</v>
      </c>
      <c r="T70" s="7">
        <f>INDEX(D_THERM_DEMANDS!AJ$3:AJ$14, MATCH($B70,D_THERM_DEMANDS!$P$3:$P$14,0), 1)</f>
        <v>0.27666667302449544</v>
      </c>
      <c r="U70" s="7">
        <f>INDEX(D_THERM_DEMANDS!AK$3:AK$14, MATCH($B70,D_THERM_DEMANDS!$P$3:$P$14,0), 1)</f>
        <v>0</v>
      </c>
      <c r="V70" s="7">
        <f>INDEX(DEMAND_C217B!$I$3:$I$14, MATCH($B70,DEMAND_C217B!$H$3:$H$14,0), 1)</f>
        <v>50.527310892019145</v>
      </c>
      <c r="W70" s="7">
        <f>INDEX(MINFLOWFEATHER!$J$3:$J$14, MATCH($B70,MINFLOWFEATHER!$I$3:$I$14,0), 1)</f>
        <v>750</v>
      </c>
      <c r="X70" s="7">
        <f>INDEX(Therm!$P$3:$P$14, MATCH($B70,Therm!$H$3:$H$14,0), 1)</f>
        <v>157.53164623115799</v>
      </c>
      <c r="Y70" s="7">
        <f>INDEX(Yubfea!$P$3:$P$14, MATCH($B70,Yubfea!$H$3:$H$14,0), 1)</f>
        <v>1984.7440793729043</v>
      </c>
      <c r="Z70" s="7">
        <f>INDEX(D_YUBFEA_demand!V$3:V$14, MATCH($B70,D_YUBFEA_demand!$M$3:$M$14,0), 1)</f>
        <v>2.566666603088379E-2</v>
      </c>
      <c r="AA70" s="7">
        <f>INDEX(D_YUBFEA_demand!W$3:W$14, MATCH($B70,D_YUBFEA_demand!$M$3:$M$14,0), 1)</f>
        <v>2.566666603088379E-2</v>
      </c>
      <c r="AB70" s="7">
        <f>INDEX(D_YUBFEA_demand!X$3:X$14, MATCH($B70,D_YUBFEA_demand!$M$3:$M$14,0), 1)</f>
        <v>6.4666668574015304E-2</v>
      </c>
      <c r="AC70" s="7">
        <f>INDEX(D_YUBFEA_demand!Y$3:Y$14, MATCH($B70,D_YUBFEA_demand!$M$3:$M$14,0), 1)</f>
        <v>0.24933333396911622</v>
      </c>
      <c r="AD70" s="7">
        <f>INDEX(D_YUBFEA_demand!Z$3:Z$14, MATCH($B70,D_YUBFEA_demand!$M$3:$M$14,0), 1)</f>
        <v>1.9333332777023315E-2</v>
      </c>
      <c r="AE70" s="7">
        <f>INDEX(D_YUBFEA_demand!AA$3:AA$14, MATCH($B70,D_YUBFEA_demand!$M$3:$M$14,0), 1)</f>
        <v>4.9666666984558107E-2</v>
      </c>
      <c r="AF70" s="7">
        <f>INDEX(D_YUBFEA_demand!AB$3:AB$14, MATCH($B70,D_YUBFEA_demand!$M$3:$M$14,0), 1)</f>
        <v>2.3666665951410929E-2</v>
      </c>
      <c r="AG70" s="7">
        <f>INDEX(MINFLOWFEAMOUTH!$J$3:$J$14, MATCH($B70,MINFLOWFEAMOUTH!$I$3:$I$14,0), 1)</f>
        <v>750</v>
      </c>
      <c r="AI70" s="11">
        <f>SHASTAlevel5extended!$H59</f>
        <v>4552.1000000000004</v>
      </c>
      <c r="AJ70" s="11">
        <f>INDEX(CALLiTE_SHASTA_LEVEL2_4!$E$1024:$E$1035, MATCH($B70,CALLiTE_SHASTA_LEVEL2_4!$C$1024:$C$1035,0), 1)</f>
        <v>1700</v>
      </c>
      <c r="AK70" s="11">
        <f>INDEX(CALLiTE_SHASTA_LEVEL2_4!$F$1024:$F$1035, MATCH($B70,CALLiTE_SHASTA_LEVEL2_4!$C$1024:$C$1035,0), 1)</f>
        <v>3200</v>
      </c>
      <c r="AL70" s="11">
        <f>INDEX(CALLITE_EVAP_S_SHSTA!$G$2:$G$13, MATCH($B70,CALLITE_EVAP_S_SHSTA!$F$2:$F$13,0), 1)</f>
        <v>7.4519047453289939</v>
      </c>
    </row>
    <row r="71" spans="1:38">
      <c r="A71" s="1">
        <v>43736</v>
      </c>
      <c r="B71" s="6">
        <f t="shared" si="0"/>
        <v>9</v>
      </c>
      <c r="C71" s="7">
        <f>OROinflow!$F60</f>
        <v>2674</v>
      </c>
      <c r="D71" s="7">
        <f>OROLEVEL5!G60/1000</f>
        <v>3375.5</v>
      </c>
      <c r="E71" s="7">
        <f>INDEX(OROevaprateIN!$B$2:$B$13, MATCH($B71,OROevaprateIN!$A$2:$A$13,0), 1)</f>
        <v>7.152659593744481</v>
      </c>
      <c r="F71" s="7">
        <f>INDEX(DEM_D6_PWR!$I$3:$I$14, MATCH($B71,DEM_D6_PWR!$H$3:$H$14,0), 1)</f>
        <v>2</v>
      </c>
      <c r="G71" s="7">
        <f>INDEX('MINGW_6&amp;DR69'!$I$3:$I$14, MATCH($B71,'MINGW_6&amp;DR69'!$H$3:$H$14,0), 1)</f>
        <v>34.380001068115234</v>
      </c>
      <c r="H71" s="7">
        <f>INDEX('MINGW_6&amp;DR69'!$J$3:$J$14, MATCH($B71,'MINGW_6&amp;DR69'!$H$3:$H$14,0), 1)</f>
        <v>219</v>
      </c>
      <c r="I71" s="7">
        <f>inflowShasta!$I60</f>
        <v>4040</v>
      </c>
      <c r="J71" s="7">
        <f>inflowYuba!$H60</f>
        <v>1126</v>
      </c>
      <c r="K71" s="7">
        <f>INDEX(DEMAND_D_DAGUER_NP!$I$3:$I$14, MATCH($B71,DEMAND_D_DAGUER_NP!$H$3:$H$14,0), 1)</f>
        <v>297.52257701328824</v>
      </c>
      <c r="L71" s="7">
        <f>INDEX(D_THERM_DEMANDS!AB$3:AB$14, MATCH($B71,D_THERM_DEMANDS!$P$3:$P$14,0), 1)</f>
        <v>0.56899998982747391</v>
      </c>
      <c r="M71" s="7">
        <f>INDEX(D_THERM_DEMANDS!AC$3:AC$14, MATCH($B71,D_THERM_DEMANDS!$P$3:$P$14,0), 1)</f>
        <v>0.55000000000000004</v>
      </c>
      <c r="N71" s="7">
        <f>INDEX(D_THERM_DEMANDS!AD$3:AD$14, MATCH($B71,D_THERM_DEMANDS!$P$3:$P$14,0), 1)</f>
        <v>2.0866666158040363</v>
      </c>
      <c r="O71" s="7">
        <f>INDEX(D_THERM_DEMANDS!AE$3:AE$14, MATCH($B71,D_THERM_DEMANDS!$P$3:$P$14,0), 1)</f>
        <v>1.899999976158142E-2</v>
      </c>
      <c r="P71" s="7">
        <f>INDEX(D_THERM_DEMANDS!AF$3:AF$14, MATCH($B71,D_THERM_DEMANDS!$P$3:$P$14,0), 1)</f>
        <v>3.6666667461395262E-2</v>
      </c>
      <c r="Q71" s="7">
        <f>INDEX(D_THERM_DEMANDS!AG$3:AG$14, MATCH($B71,D_THERM_DEMANDS!$P$3:$P$14,0), 1)</f>
        <v>9.166666666666666E-2</v>
      </c>
      <c r="R71" s="7">
        <f>INDEX(D_THERM_DEMANDS!AH$3:AH$14, MATCH($B71,D_THERM_DEMANDS!$P$3:$P$14,0), 1)</f>
        <v>3.0333334207534791E-2</v>
      </c>
      <c r="S71" s="7">
        <f>INDEX(D_THERM_DEMANDS!AI$3:AI$14, MATCH($B71,D_THERM_DEMANDS!$P$3:$P$14,0), 1)</f>
        <v>0.10333333015441895</v>
      </c>
      <c r="T71" s="7">
        <f>INDEX(D_THERM_DEMANDS!AJ$3:AJ$14, MATCH($B71,D_THERM_DEMANDS!$P$3:$P$14,0), 1)</f>
        <v>0.27666667302449544</v>
      </c>
      <c r="U71" s="7">
        <f>INDEX(D_THERM_DEMANDS!AK$3:AK$14, MATCH($B71,D_THERM_DEMANDS!$P$3:$P$14,0), 1)</f>
        <v>0</v>
      </c>
      <c r="V71" s="7">
        <f>INDEX(DEMAND_C217B!$I$3:$I$14, MATCH($B71,DEMAND_C217B!$H$3:$H$14,0), 1)</f>
        <v>50.527310892019145</v>
      </c>
      <c r="W71" s="7">
        <f>INDEX(MINFLOWFEATHER!$J$3:$J$14, MATCH($B71,MINFLOWFEATHER!$I$3:$I$14,0), 1)</f>
        <v>750</v>
      </c>
      <c r="X71" s="7">
        <f>INDEX(Therm!$P$3:$P$14, MATCH($B71,Therm!$H$3:$H$14,0), 1)</f>
        <v>157.53164623115799</v>
      </c>
      <c r="Y71" s="7">
        <f>INDEX(Yubfea!$P$3:$P$14, MATCH($B71,Yubfea!$H$3:$H$14,0), 1)</f>
        <v>1984.7440793729043</v>
      </c>
      <c r="Z71" s="7">
        <f>INDEX(D_YUBFEA_demand!V$3:V$14, MATCH($B71,D_YUBFEA_demand!$M$3:$M$14,0), 1)</f>
        <v>2.566666603088379E-2</v>
      </c>
      <c r="AA71" s="7">
        <f>INDEX(D_YUBFEA_demand!W$3:W$14, MATCH($B71,D_YUBFEA_demand!$M$3:$M$14,0), 1)</f>
        <v>2.566666603088379E-2</v>
      </c>
      <c r="AB71" s="7">
        <f>INDEX(D_YUBFEA_demand!X$3:X$14, MATCH($B71,D_YUBFEA_demand!$M$3:$M$14,0), 1)</f>
        <v>6.4666668574015304E-2</v>
      </c>
      <c r="AC71" s="7">
        <f>INDEX(D_YUBFEA_demand!Y$3:Y$14, MATCH($B71,D_YUBFEA_demand!$M$3:$M$14,0), 1)</f>
        <v>0.24933333396911622</v>
      </c>
      <c r="AD71" s="7">
        <f>INDEX(D_YUBFEA_demand!Z$3:Z$14, MATCH($B71,D_YUBFEA_demand!$M$3:$M$14,0), 1)</f>
        <v>1.9333332777023315E-2</v>
      </c>
      <c r="AE71" s="7">
        <f>INDEX(D_YUBFEA_demand!AA$3:AA$14, MATCH($B71,D_YUBFEA_demand!$M$3:$M$14,0), 1)</f>
        <v>4.9666666984558107E-2</v>
      </c>
      <c r="AF71" s="7">
        <f>INDEX(D_YUBFEA_demand!AB$3:AB$14, MATCH($B71,D_YUBFEA_demand!$M$3:$M$14,0), 1)</f>
        <v>2.3666665951410929E-2</v>
      </c>
      <c r="AG71" s="7">
        <f>INDEX(MINFLOWFEAMOUTH!$J$3:$J$14, MATCH($B71,MINFLOWFEAMOUTH!$I$3:$I$14,0), 1)</f>
        <v>750</v>
      </c>
      <c r="AI71" s="11">
        <f>SHASTAlevel5extended!$H60</f>
        <v>4552.1000000000004</v>
      </c>
      <c r="AJ71" s="11">
        <f>INDEX(CALLiTE_SHASTA_LEVEL2_4!$E$1024:$E$1035, MATCH($B71,CALLiTE_SHASTA_LEVEL2_4!$C$1024:$C$1035,0), 1)</f>
        <v>1700</v>
      </c>
      <c r="AK71" s="11">
        <f>INDEX(CALLiTE_SHASTA_LEVEL2_4!$F$1024:$F$1035, MATCH($B71,CALLiTE_SHASTA_LEVEL2_4!$C$1024:$C$1035,0), 1)</f>
        <v>3200</v>
      </c>
      <c r="AL71" s="11">
        <f>INDEX(CALLITE_EVAP_S_SHSTA!$G$2:$G$13, MATCH($B71,CALLITE_EVAP_S_SHSTA!$F$2:$F$13,0), 1)</f>
        <v>7.4519047453289939</v>
      </c>
    </row>
    <row r="72" spans="1:38">
      <c r="A72" s="1">
        <v>43737</v>
      </c>
      <c r="B72" s="6">
        <f t="shared" si="0"/>
        <v>9</v>
      </c>
      <c r="C72" s="7">
        <f>OROinflow!$F61</f>
        <v>2960</v>
      </c>
      <c r="D72" s="7">
        <f>OROLEVEL5!G61/1000</f>
        <v>3363</v>
      </c>
      <c r="E72" s="7">
        <f>INDEX(OROevaprateIN!$B$2:$B$13, MATCH($B72,OROevaprateIN!$A$2:$A$13,0), 1)</f>
        <v>7.152659593744481</v>
      </c>
      <c r="F72" s="7">
        <f>INDEX(DEM_D6_PWR!$I$3:$I$14, MATCH($B72,DEM_D6_PWR!$H$3:$H$14,0), 1)</f>
        <v>2</v>
      </c>
      <c r="G72" s="7">
        <f>INDEX('MINGW_6&amp;DR69'!$I$3:$I$14, MATCH($B72,'MINGW_6&amp;DR69'!$H$3:$H$14,0), 1)</f>
        <v>34.380001068115234</v>
      </c>
      <c r="H72" s="7">
        <f>INDEX('MINGW_6&amp;DR69'!$J$3:$J$14, MATCH($B72,'MINGW_6&amp;DR69'!$H$3:$H$14,0), 1)</f>
        <v>219</v>
      </c>
      <c r="I72" s="7">
        <f>inflowShasta!$I61</f>
        <v>3053</v>
      </c>
      <c r="J72" s="7">
        <f>inflowYuba!$H61</f>
        <v>1122</v>
      </c>
      <c r="K72" s="7">
        <f>INDEX(DEMAND_D_DAGUER_NP!$I$3:$I$14, MATCH($B72,DEMAND_D_DAGUER_NP!$H$3:$H$14,0), 1)</f>
        <v>297.52257701328824</v>
      </c>
      <c r="L72" s="7">
        <f>INDEX(D_THERM_DEMANDS!AB$3:AB$14, MATCH($B72,D_THERM_DEMANDS!$P$3:$P$14,0), 1)</f>
        <v>0.56899998982747391</v>
      </c>
      <c r="M72" s="7">
        <f>INDEX(D_THERM_DEMANDS!AC$3:AC$14, MATCH($B72,D_THERM_DEMANDS!$P$3:$P$14,0), 1)</f>
        <v>0.55000000000000004</v>
      </c>
      <c r="N72" s="7">
        <f>INDEX(D_THERM_DEMANDS!AD$3:AD$14, MATCH($B72,D_THERM_DEMANDS!$P$3:$P$14,0), 1)</f>
        <v>2.0866666158040363</v>
      </c>
      <c r="O72" s="7">
        <f>INDEX(D_THERM_DEMANDS!AE$3:AE$14, MATCH($B72,D_THERM_DEMANDS!$P$3:$P$14,0), 1)</f>
        <v>1.899999976158142E-2</v>
      </c>
      <c r="P72" s="7">
        <f>INDEX(D_THERM_DEMANDS!AF$3:AF$14, MATCH($B72,D_THERM_DEMANDS!$P$3:$P$14,0), 1)</f>
        <v>3.6666667461395262E-2</v>
      </c>
      <c r="Q72" s="7">
        <f>INDEX(D_THERM_DEMANDS!AG$3:AG$14, MATCH($B72,D_THERM_DEMANDS!$P$3:$P$14,0), 1)</f>
        <v>9.166666666666666E-2</v>
      </c>
      <c r="R72" s="7">
        <f>INDEX(D_THERM_DEMANDS!AH$3:AH$14, MATCH($B72,D_THERM_DEMANDS!$P$3:$P$14,0), 1)</f>
        <v>3.0333334207534791E-2</v>
      </c>
      <c r="S72" s="7">
        <f>INDEX(D_THERM_DEMANDS!AI$3:AI$14, MATCH($B72,D_THERM_DEMANDS!$P$3:$P$14,0), 1)</f>
        <v>0.10333333015441895</v>
      </c>
      <c r="T72" s="7">
        <f>INDEX(D_THERM_DEMANDS!AJ$3:AJ$14, MATCH($B72,D_THERM_DEMANDS!$P$3:$P$14,0), 1)</f>
        <v>0.27666667302449544</v>
      </c>
      <c r="U72" s="7">
        <f>INDEX(D_THERM_DEMANDS!AK$3:AK$14, MATCH($B72,D_THERM_DEMANDS!$P$3:$P$14,0), 1)</f>
        <v>0</v>
      </c>
      <c r="V72" s="7">
        <f>INDEX(DEMAND_C217B!$I$3:$I$14, MATCH($B72,DEMAND_C217B!$H$3:$H$14,0), 1)</f>
        <v>50.527310892019145</v>
      </c>
      <c r="W72" s="7">
        <f>INDEX(MINFLOWFEATHER!$J$3:$J$14, MATCH($B72,MINFLOWFEATHER!$I$3:$I$14,0), 1)</f>
        <v>750</v>
      </c>
      <c r="X72" s="7">
        <f>INDEX(Therm!$P$3:$P$14, MATCH($B72,Therm!$H$3:$H$14,0), 1)</f>
        <v>157.53164623115799</v>
      </c>
      <c r="Y72" s="7">
        <f>INDEX(Yubfea!$P$3:$P$14, MATCH($B72,Yubfea!$H$3:$H$14,0), 1)</f>
        <v>1984.7440793729043</v>
      </c>
      <c r="Z72" s="7">
        <f>INDEX(D_YUBFEA_demand!V$3:V$14, MATCH($B72,D_YUBFEA_demand!$M$3:$M$14,0), 1)</f>
        <v>2.566666603088379E-2</v>
      </c>
      <c r="AA72" s="7">
        <f>INDEX(D_YUBFEA_demand!W$3:W$14, MATCH($B72,D_YUBFEA_demand!$M$3:$M$14,0), 1)</f>
        <v>2.566666603088379E-2</v>
      </c>
      <c r="AB72" s="7">
        <f>INDEX(D_YUBFEA_demand!X$3:X$14, MATCH($B72,D_YUBFEA_demand!$M$3:$M$14,0), 1)</f>
        <v>6.4666668574015304E-2</v>
      </c>
      <c r="AC72" s="7">
        <f>INDEX(D_YUBFEA_demand!Y$3:Y$14, MATCH($B72,D_YUBFEA_demand!$M$3:$M$14,0), 1)</f>
        <v>0.24933333396911622</v>
      </c>
      <c r="AD72" s="7">
        <f>INDEX(D_YUBFEA_demand!Z$3:Z$14, MATCH($B72,D_YUBFEA_demand!$M$3:$M$14,0), 1)</f>
        <v>1.9333332777023315E-2</v>
      </c>
      <c r="AE72" s="7">
        <f>INDEX(D_YUBFEA_demand!AA$3:AA$14, MATCH($B72,D_YUBFEA_demand!$M$3:$M$14,0), 1)</f>
        <v>4.9666666984558107E-2</v>
      </c>
      <c r="AF72" s="7">
        <f>INDEX(D_YUBFEA_demand!AB$3:AB$14, MATCH($B72,D_YUBFEA_demand!$M$3:$M$14,0), 1)</f>
        <v>2.3666665951410929E-2</v>
      </c>
      <c r="AG72" s="7">
        <f>INDEX(MINFLOWFEAMOUTH!$J$3:$J$14, MATCH($B72,MINFLOWFEAMOUTH!$I$3:$I$14,0), 1)</f>
        <v>750</v>
      </c>
      <c r="AI72" s="11">
        <f>SHASTAlevel5extended!$H61</f>
        <v>4552.1000000000004</v>
      </c>
      <c r="AJ72" s="11">
        <f>INDEX(CALLiTE_SHASTA_LEVEL2_4!$E$1024:$E$1035, MATCH($B72,CALLiTE_SHASTA_LEVEL2_4!$C$1024:$C$1035,0), 1)</f>
        <v>1700</v>
      </c>
      <c r="AK72" s="11">
        <f>INDEX(CALLiTE_SHASTA_LEVEL2_4!$F$1024:$F$1035, MATCH($B72,CALLiTE_SHASTA_LEVEL2_4!$C$1024:$C$1035,0), 1)</f>
        <v>3200</v>
      </c>
      <c r="AL72" s="11">
        <f>INDEX(CALLITE_EVAP_S_SHSTA!$G$2:$G$13, MATCH($B72,CALLITE_EVAP_S_SHSTA!$F$2:$F$13,0), 1)</f>
        <v>7.4519047453289939</v>
      </c>
    </row>
    <row r="73" spans="1:38">
      <c r="A73" s="1">
        <v>43738</v>
      </c>
      <c r="B73" s="6">
        <f t="shared" si="0"/>
        <v>9</v>
      </c>
      <c r="C73" s="7">
        <f>OROinflow!$F62</f>
        <v>3015</v>
      </c>
      <c r="D73" s="7">
        <f>OROLEVEL5!G62/1000</f>
        <v>3350.5</v>
      </c>
      <c r="E73" s="7">
        <f>INDEX(OROevaprateIN!$B$2:$B$13, MATCH($B73,OROevaprateIN!$A$2:$A$13,0), 1)</f>
        <v>7.152659593744481</v>
      </c>
      <c r="F73" s="7">
        <f>INDEX(DEM_D6_PWR!$I$3:$I$14, MATCH($B73,DEM_D6_PWR!$H$3:$H$14,0), 1)</f>
        <v>2</v>
      </c>
      <c r="G73" s="7">
        <f>INDEX('MINGW_6&amp;DR69'!$I$3:$I$14, MATCH($B73,'MINGW_6&amp;DR69'!$H$3:$H$14,0), 1)</f>
        <v>34.380001068115234</v>
      </c>
      <c r="H73" s="7">
        <f>INDEX('MINGW_6&amp;DR69'!$J$3:$J$14, MATCH($B73,'MINGW_6&amp;DR69'!$H$3:$H$14,0), 1)</f>
        <v>219</v>
      </c>
      <c r="I73" s="7">
        <f>inflowShasta!$I62</f>
        <v>4847</v>
      </c>
      <c r="J73" s="7">
        <f>inflowYuba!$H62</f>
        <v>1121</v>
      </c>
      <c r="K73" s="7">
        <f>INDEX(DEMAND_D_DAGUER_NP!$I$3:$I$14, MATCH($B73,DEMAND_D_DAGUER_NP!$H$3:$H$14,0), 1)</f>
        <v>297.52257701328824</v>
      </c>
      <c r="L73" s="7">
        <f>INDEX(D_THERM_DEMANDS!AB$3:AB$14, MATCH($B73,D_THERM_DEMANDS!$P$3:$P$14,0), 1)</f>
        <v>0.56899998982747391</v>
      </c>
      <c r="M73" s="7">
        <f>INDEX(D_THERM_DEMANDS!AC$3:AC$14, MATCH($B73,D_THERM_DEMANDS!$P$3:$P$14,0), 1)</f>
        <v>0.55000000000000004</v>
      </c>
      <c r="N73" s="7">
        <f>INDEX(D_THERM_DEMANDS!AD$3:AD$14, MATCH($B73,D_THERM_DEMANDS!$P$3:$P$14,0), 1)</f>
        <v>2.0866666158040363</v>
      </c>
      <c r="O73" s="7">
        <f>INDEX(D_THERM_DEMANDS!AE$3:AE$14, MATCH($B73,D_THERM_DEMANDS!$P$3:$P$14,0), 1)</f>
        <v>1.899999976158142E-2</v>
      </c>
      <c r="P73" s="7">
        <f>INDEX(D_THERM_DEMANDS!AF$3:AF$14, MATCH($B73,D_THERM_DEMANDS!$P$3:$P$14,0), 1)</f>
        <v>3.6666667461395262E-2</v>
      </c>
      <c r="Q73" s="7">
        <f>INDEX(D_THERM_DEMANDS!AG$3:AG$14, MATCH($B73,D_THERM_DEMANDS!$P$3:$P$14,0), 1)</f>
        <v>9.166666666666666E-2</v>
      </c>
      <c r="R73" s="7">
        <f>INDEX(D_THERM_DEMANDS!AH$3:AH$14, MATCH($B73,D_THERM_DEMANDS!$P$3:$P$14,0), 1)</f>
        <v>3.0333334207534791E-2</v>
      </c>
      <c r="S73" s="7">
        <f>INDEX(D_THERM_DEMANDS!AI$3:AI$14, MATCH($B73,D_THERM_DEMANDS!$P$3:$P$14,0), 1)</f>
        <v>0.10333333015441895</v>
      </c>
      <c r="T73" s="7">
        <f>INDEX(D_THERM_DEMANDS!AJ$3:AJ$14, MATCH($B73,D_THERM_DEMANDS!$P$3:$P$14,0), 1)</f>
        <v>0.27666667302449544</v>
      </c>
      <c r="U73" s="7">
        <f>INDEX(D_THERM_DEMANDS!AK$3:AK$14, MATCH($B73,D_THERM_DEMANDS!$P$3:$P$14,0), 1)</f>
        <v>0</v>
      </c>
      <c r="V73" s="7">
        <f>INDEX(DEMAND_C217B!$I$3:$I$14, MATCH($B73,DEMAND_C217B!$H$3:$H$14,0), 1)</f>
        <v>50.527310892019145</v>
      </c>
      <c r="W73" s="7">
        <f>INDEX(MINFLOWFEATHER!$J$3:$J$14, MATCH($B73,MINFLOWFEATHER!$I$3:$I$14,0), 1)</f>
        <v>750</v>
      </c>
      <c r="X73" s="7">
        <f>INDEX(Therm!$P$3:$P$14, MATCH($B73,Therm!$H$3:$H$14,0), 1)</f>
        <v>157.53164623115799</v>
      </c>
      <c r="Y73" s="7">
        <f>INDEX(Yubfea!$P$3:$P$14, MATCH($B73,Yubfea!$H$3:$H$14,0), 1)</f>
        <v>1984.7440793729043</v>
      </c>
      <c r="Z73" s="7">
        <f>INDEX(D_YUBFEA_demand!V$3:V$14, MATCH($B73,D_YUBFEA_demand!$M$3:$M$14,0), 1)</f>
        <v>2.566666603088379E-2</v>
      </c>
      <c r="AA73" s="7">
        <f>INDEX(D_YUBFEA_demand!W$3:W$14, MATCH($B73,D_YUBFEA_demand!$M$3:$M$14,0), 1)</f>
        <v>2.566666603088379E-2</v>
      </c>
      <c r="AB73" s="7">
        <f>INDEX(D_YUBFEA_demand!X$3:X$14, MATCH($B73,D_YUBFEA_demand!$M$3:$M$14,0), 1)</f>
        <v>6.4666668574015304E-2</v>
      </c>
      <c r="AC73" s="7">
        <f>INDEX(D_YUBFEA_demand!Y$3:Y$14, MATCH($B73,D_YUBFEA_demand!$M$3:$M$14,0), 1)</f>
        <v>0.24933333396911622</v>
      </c>
      <c r="AD73" s="7">
        <f>INDEX(D_YUBFEA_demand!Z$3:Z$14, MATCH($B73,D_YUBFEA_demand!$M$3:$M$14,0), 1)</f>
        <v>1.9333332777023315E-2</v>
      </c>
      <c r="AE73" s="7">
        <f>INDEX(D_YUBFEA_demand!AA$3:AA$14, MATCH($B73,D_YUBFEA_demand!$M$3:$M$14,0), 1)</f>
        <v>4.9666666984558107E-2</v>
      </c>
      <c r="AF73" s="7">
        <f>INDEX(D_YUBFEA_demand!AB$3:AB$14, MATCH($B73,D_YUBFEA_demand!$M$3:$M$14,0), 1)</f>
        <v>2.3666665951410929E-2</v>
      </c>
      <c r="AG73" s="7">
        <f>INDEX(MINFLOWFEAMOUTH!$J$3:$J$14, MATCH($B73,MINFLOWFEAMOUTH!$I$3:$I$14,0), 1)</f>
        <v>750</v>
      </c>
      <c r="AI73" s="11">
        <f>SHASTAlevel5extended!$H62</f>
        <v>4552.1000000000004</v>
      </c>
      <c r="AJ73" s="11">
        <f>INDEX(CALLiTE_SHASTA_LEVEL2_4!$E$1024:$E$1035, MATCH($B73,CALLiTE_SHASTA_LEVEL2_4!$C$1024:$C$1035,0), 1)</f>
        <v>1700</v>
      </c>
      <c r="AK73" s="11">
        <f>INDEX(CALLiTE_SHASTA_LEVEL2_4!$F$1024:$F$1035, MATCH($B73,CALLiTE_SHASTA_LEVEL2_4!$C$1024:$C$1035,0), 1)</f>
        <v>3200</v>
      </c>
      <c r="AL73" s="11">
        <f>INDEX(CALLITE_EVAP_S_SHSTA!$G$2:$G$13, MATCH($B73,CALLITE_EVAP_S_SHSTA!$F$2:$F$13,0), 1)</f>
        <v>7.4519047453289939</v>
      </c>
    </row>
    <row r="74" spans="1:38">
      <c r="A74" s="1">
        <v>43739</v>
      </c>
      <c r="B74" s="6">
        <f t="shared" si="0"/>
        <v>10</v>
      </c>
      <c r="C74" s="7">
        <f>OROinflow!$F63</f>
        <v>2911</v>
      </c>
      <c r="D74" s="7">
        <f>OROLEVEL5!G63/1000</f>
        <v>3338</v>
      </c>
      <c r="E74" s="7">
        <f>INDEX(OROevaprateIN!$B$2:$B$13, MATCH($B74,OROevaprateIN!$A$2:$A$13,0), 1)</f>
        <v>4.8144680870340224</v>
      </c>
      <c r="F74" s="7">
        <f>INDEX(DEM_D6_PWR!$I$3:$I$14, MATCH($B74,DEM_D6_PWR!$H$3:$H$14,0), 1)</f>
        <v>0.69999998807907104</v>
      </c>
      <c r="G74" s="7">
        <f>INDEX('MINGW_6&amp;DR69'!$I$3:$I$14, MATCH($B74,'MINGW_6&amp;DR69'!$H$3:$H$14,0), 1)</f>
        <v>12.020000457763672</v>
      </c>
      <c r="H74" s="7">
        <f>INDEX('MINGW_6&amp;DR69'!$J$3:$J$14, MATCH($B74,'MINGW_6&amp;DR69'!$H$3:$H$14,0), 1)</f>
        <v>76.599998474121094</v>
      </c>
      <c r="I74" s="7">
        <f>inflowShasta!$I63</f>
        <v>4158</v>
      </c>
      <c r="J74" s="7">
        <f>inflowYuba!$H63</f>
        <v>1143</v>
      </c>
      <c r="K74" s="7">
        <f>INDEX(DEMAND_D_DAGUER_NP!$I$3:$I$14, MATCH($B74,DEMAND_D_DAGUER_NP!$H$3:$H$14,0), 1)</f>
        <v>363.74201474870955</v>
      </c>
      <c r="L74" s="7">
        <f>INDEX(D_THERM_DEMANDS!AB$3:AB$14, MATCH($B74,D_THERM_DEMANDS!$P$3:$P$14,0), 1)</f>
        <v>0.19258063839327905</v>
      </c>
      <c r="M74" s="7">
        <f>INDEX(D_THERM_DEMANDS!AC$3:AC$14, MATCH($B74,D_THERM_DEMANDS!$P$3:$P$14,0), 1)</f>
        <v>0.18612903164279077</v>
      </c>
      <c r="N74" s="7">
        <f>INDEX(D_THERM_DEMANDS!AD$3:AD$14, MATCH($B74,D_THERM_DEMANDS!$P$3:$P$14,0), 1)</f>
        <v>0.70645160059775081</v>
      </c>
      <c r="O74" s="7">
        <f>INDEX(D_THERM_DEMANDS!AE$3:AE$14, MATCH($B74,D_THERM_DEMANDS!$P$3:$P$14,0), 1)</f>
        <v>6.4516129993623305E-3</v>
      </c>
      <c r="P74" s="7">
        <f>INDEX(D_THERM_DEMANDS!AF$3:AF$14, MATCH($B74,D_THERM_DEMANDS!$P$3:$P$14,0), 1)</f>
        <v>3.5483871736834129E-2</v>
      </c>
      <c r="Q74" s="7">
        <f>INDEX(D_THERM_DEMANDS!AG$3:AG$14, MATCH($B74,D_THERM_DEMANDS!$P$3:$P$14,0), 1)</f>
        <v>3.5483871736834129E-2</v>
      </c>
      <c r="R74" s="7">
        <f>INDEX(D_THERM_DEMANDS!AH$3:AH$14, MATCH($B74,D_THERM_DEMANDS!$P$3:$P$14,0), 1)</f>
        <v>1.0322580414433633E-2</v>
      </c>
      <c r="S74" s="7">
        <f>INDEX(D_THERM_DEMANDS!AI$3:AI$14, MATCH($B74,D_THERM_DEMANDS!$P$3:$P$14,0), 1)</f>
        <v>9.6774193548387094E-2</v>
      </c>
      <c r="T74" s="7">
        <f>INDEX(D_THERM_DEMANDS!AJ$3:AJ$14, MATCH($B74,D_THERM_DEMANDS!$P$3:$P$14,0), 1)</f>
        <v>0.25483871275378811</v>
      </c>
      <c r="U74" s="7">
        <f>INDEX(D_THERM_DEMANDS!AK$3:AK$14, MATCH($B74,D_THERM_DEMANDS!$P$3:$P$14,0), 1)</f>
        <v>2.773225845829133</v>
      </c>
      <c r="V74" s="7">
        <f>INDEX(DEMAND_C217B!$I$3:$I$14, MATCH($B74,DEMAND_C217B!$H$3:$H$14,0), 1)</f>
        <v>32.688112919253385</v>
      </c>
      <c r="W74" s="7">
        <f>INDEX(MINFLOWFEATHER!$J$3:$J$14, MATCH($B74,MINFLOWFEATHER!$I$3:$I$14,0), 1)</f>
        <v>900</v>
      </c>
      <c r="X74" s="7">
        <f>INDEX(Therm!$P$3:$P$14, MATCH($B74,Therm!$H$3:$H$14,0), 1)</f>
        <v>83.56727040253935</v>
      </c>
      <c r="Y74" s="7">
        <f>INDEX(Yubfea!$P$3:$P$14, MATCH($B74,Yubfea!$H$3:$H$14,0), 1)</f>
        <v>-1.9067327430989227</v>
      </c>
      <c r="Z74" s="7">
        <f>INDEX(D_YUBFEA_demand!V$3:V$14, MATCH($B74,D_YUBFEA_demand!$M$3:$M$14,0), 1)</f>
        <v>1.548387062165045E-2</v>
      </c>
      <c r="AA74" s="7">
        <f>INDEX(D_YUBFEA_demand!W$3:W$14, MATCH($B74,D_YUBFEA_demand!$M$3:$M$14,0), 1)</f>
        <v>1.548387062165045E-2</v>
      </c>
      <c r="AB74" s="7">
        <f>INDEX(D_YUBFEA_demand!X$3:X$14, MATCH($B74,D_YUBFEA_demand!$M$3:$M$14,0), 1)</f>
        <v>2.19354841016954E-2</v>
      </c>
      <c r="AC74" s="7">
        <f>INDEX(D_YUBFEA_demand!Y$3:Y$14, MATCH($B74,D_YUBFEA_demand!$M$3:$M$14,0), 1)</f>
        <v>8.4516125340615547E-2</v>
      </c>
      <c r="AD74" s="7">
        <f>INDEX(D_YUBFEA_demand!Z$3:Z$14, MATCH($B74,D_YUBFEA_demand!$M$3:$M$14,0), 1)</f>
        <v>6.4516129993623305E-3</v>
      </c>
      <c r="AE74" s="7">
        <f>INDEX(D_YUBFEA_demand!AA$3:AA$14, MATCH($B74,D_YUBFEA_demand!$M$3:$M$14,0), 1)</f>
        <v>1.6774192933113344E-2</v>
      </c>
      <c r="AF74" s="7">
        <f>INDEX(D_YUBFEA_demand!AB$3:AB$14, MATCH($B74,D_YUBFEA_demand!$M$3:$M$14,0), 1)</f>
        <v>8.0645161290322578E-3</v>
      </c>
      <c r="AG74" s="7">
        <f>INDEX(MINFLOWFEAMOUTH!$J$3:$J$14, MATCH($B74,MINFLOWFEAMOUTH!$I$3:$I$14,0), 1)</f>
        <v>900</v>
      </c>
      <c r="AI74" s="11">
        <f>SHASTAlevel5extended!$H63</f>
        <v>4530.7879999999996</v>
      </c>
      <c r="AJ74" s="11">
        <f>INDEX(CALLiTE_SHASTA_LEVEL2_4!$E$1024:$E$1035, MATCH($B74,CALLiTE_SHASTA_LEVEL2_4!$C$1024:$C$1035,0), 1)</f>
        <v>650</v>
      </c>
      <c r="AK74" s="11">
        <f>INDEX(CALLiTE_SHASTA_LEVEL2_4!$F$1024:$F$1035, MATCH($B74,CALLiTE_SHASTA_LEVEL2_4!$C$1024:$C$1035,0), 1)</f>
        <v>3200</v>
      </c>
      <c r="AL74" s="11">
        <f>INDEX(CALLITE_EVAP_S_SHSTA!$G$2:$G$13, MATCH($B74,CALLITE_EVAP_S_SHSTA!$F$2:$F$13,0), 1)</f>
        <v>4.5970238191740851</v>
      </c>
    </row>
    <row r="75" spans="1:38">
      <c r="A75" s="1">
        <v>43740</v>
      </c>
      <c r="B75" s="6">
        <f t="shared" si="0"/>
        <v>10</v>
      </c>
      <c r="C75" s="7">
        <f>OROinflow!$F64</f>
        <v>2951</v>
      </c>
      <c r="D75" s="7">
        <f>OROLEVEL5!G64/1000</f>
        <v>3325.5</v>
      </c>
      <c r="E75" s="7">
        <f>INDEX(OROevaprateIN!$B$2:$B$13, MATCH($B75,OROevaprateIN!$A$2:$A$13,0), 1)</f>
        <v>4.8144680870340224</v>
      </c>
      <c r="F75" s="7">
        <f>INDEX(DEM_D6_PWR!$I$3:$I$14, MATCH($B75,DEM_D6_PWR!$H$3:$H$14,0), 1)</f>
        <v>0.69999998807907104</v>
      </c>
      <c r="G75" s="7">
        <f>INDEX('MINGW_6&amp;DR69'!$I$3:$I$14, MATCH($B75,'MINGW_6&amp;DR69'!$H$3:$H$14,0), 1)</f>
        <v>12.020000457763672</v>
      </c>
      <c r="H75" s="7">
        <f>INDEX('MINGW_6&amp;DR69'!$J$3:$J$14, MATCH($B75,'MINGW_6&amp;DR69'!$H$3:$H$14,0), 1)</f>
        <v>76.599998474121094</v>
      </c>
      <c r="I75" s="7">
        <f>inflowShasta!$I64</f>
        <v>2301</v>
      </c>
      <c r="J75" s="7">
        <f>inflowYuba!$H64</f>
        <v>1169</v>
      </c>
      <c r="K75" s="7">
        <f>INDEX(DEMAND_D_DAGUER_NP!$I$3:$I$14, MATCH($B75,DEMAND_D_DAGUER_NP!$H$3:$H$14,0), 1)</f>
        <v>363.74201474870955</v>
      </c>
      <c r="L75" s="7">
        <f>INDEX(D_THERM_DEMANDS!AB$3:AB$14, MATCH($B75,D_THERM_DEMANDS!$P$3:$P$14,0), 1)</f>
        <v>0.19258063839327905</v>
      </c>
      <c r="M75" s="7">
        <f>INDEX(D_THERM_DEMANDS!AC$3:AC$14, MATCH($B75,D_THERM_DEMANDS!$P$3:$P$14,0), 1)</f>
        <v>0.18612903164279077</v>
      </c>
      <c r="N75" s="7">
        <f>INDEX(D_THERM_DEMANDS!AD$3:AD$14, MATCH($B75,D_THERM_DEMANDS!$P$3:$P$14,0), 1)</f>
        <v>0.70645160059775081</v>
      </c>
      <c r="O75" s="7">
        <f>INDEX(D_THERM_DEMANDS!AE$3:AE$14, MATCH($B75,D_THERM_DEMANDS!$P$3:$P$14,0), 1)</f>
        <v>6.4516129993623305E-3</v>
      </c>
      <c r="P75" s="7">
        <f>INDEX(D_THERM_DEMANDS!AF$3:AF$14, MATCH($B75,D_THERM_DEMANDS!$P$3:$P$14,0), 1)</f>
        <v>3.5483871736834129E-2</v>
      </c>
      <c r="Q75" s="7">
        <f>INDEX(D_THERM_DEMANDS!AG$3:AG$14, MATCH($B75,D_THERM_DEMANDS!$P$3:$P$14,0), 1)</f>
        <v>3.5483871736834129E-2</v>
      </c>
      <c r="R75" s="7">
        <f>INDEX(D_THERM_DEMANDS!AH$3:AH$14, MATCH($B75,D_THERM_DEMANDS!$P$3:$P$14,0), 1)</f>
        <v>1.0322580414433633E-2</v>
      </c>
      <c r="S75" s="7">
        <f>INDEX(D_THERM_DEMANDS!AI$3:AI$14, MATCH($B75,D_THERM_DEMANDS!$P$3:$P$14,0), 1)</f>
        <v>9.6774193548387094E-2</v>
      </c>
      <c r="T75" s="7">
        <f>INDEX(D_THERM_DEMANDS!AJ$3:AJ$14, MATCH($B75,D_THERM_DEMANDS!$P$3:$P$14,0), 1)</f>
        <v>0.25483871275378811</v>
      </c>
      <c r="U75" s="7">
        <f>INDEX(D_THERM_DEMANDS!AK$3:AK$14, MATCH($B75,D_THERM_DEMANDS!$P$3:$P$14,0), 1)</f>
        <v>2.773225845829133</v>
      </c>
      <c r="V75" s="7">
        <f>INDEX(DEMAND_C217B!$I$3:$I$14, MATCH($B75,DEMAND_C217B!$H$3:$H$14,0), 1)</f>
        <v>32.688112919253385</v>
      </c>
      <c r="W75" s="7">
        <f>INDEX(MINFLOWFEATHER!$J$3:$J$14, MATCH($B75,MINFLOWFEATHER!$I$3:$I$14,0), 1)</f>
        <v>900</v>
      </c>
      <c r="X75" s="7">
        <f>INDEX(Therm!$P$3:$P$14, MATCH($B75,Therm!$H$3:$H$14,0), 1)</f>
        <v>83.56727040253935</v>
      </c>
      <c r="Y75" s="7">
        <f>INDEX(Yubfea!$P$3:$P$14, MATCH($B75,Yubfea!$H$3:$H$14,0), 1)</f>
        <v>-1.9067327430989227</v>
      </c>
      <c r="Z75" s="7">
        <f>INDEX(D_YUBFEA_demand!V$3:V$14, MATCH($B75,D_YUBFEA_demand!$M$3:$M$14,0), 1)</f>
        <v>1.548387062165045E-2</v>
      </c>
      <c r="AA75" s="7">
        <f>INDEX(D_YUBFEA_demand!W$3:W$14, MATCH($B75,D_YUBFEA_demand!$M$3:$M$14,0), 1)</f>
        <v>1.548387062165045E-2</v>
      </c>
      <c r="AB75" s="7">
        <f>INDEX(D_YUBFEA_demand!X$3:X$14, MATCH($B75,D_YUBFEA_demand!$M$3:$M$14,0), 1)</f>
        <v>2.19354841016954E-2</v>
      </c>
      <c r="AC75" s="7">
        <f>INDEX(D_YUBFEA_demand!Y$3:Y$14, MATCH($B75,D_YUBFEA_demand!$M$3:$M$14,0), 1)</f>
        <v>8.4516125340615547E-2</v>
      </c>
      <c r="AD75" s="7">
        <f>INDEX(D_YUBFEA_demand!Z$3:Z$14, MATCH($B75,D_YUBFEA_demand!$M$3:$M$14,0), 1)</f>
        <v>6.4516129993623305E-3</v>
      </c>
      <c r="AE75" s="7">
        <f>INDEX(D_YUBFEA_demand!AA$3:AA$14, MATCH($B75,D_YUBFEA_demand!$M$3:$M$14,0), 1)</f>
        <v>1.6774192933113344E-2</v>
      </c>
      <c r="AF75" s="7">
        <f>INDEX(D_YUBFEA_demand!AB$3:AB$14, MATCH($B75,D_YUBFEA_demand!$M$3:$M$14,0), 1)</f>
        <v>8.0645161290322578E-3</v>
      </c>
      <c r="AG75" s="7">
        <f>INDEX(MINFLOWFEAMOUTH!$J$3:$J$14, MATCH($B75,MINFLOWFEAMOUTH!$I$3:$I$14,0), 1)</f>
        <v>900</v>
      </c>
      <c r="AI75" s="11">
        <f>SHASTAlevel5extended!$H64</f>
        <v>4509.4769999999999</v>
      </c>
      <c r="AJ75" s="11">
        <f>INDEX(CALLiTE_SHASTA_LEVEL2_4!$E$1024:$E$1035, MATCH($B75,CALLiTE_SHASTA_LEVEL2_4!$C$1024:$C$1035,0), 1)</f>
        <v>650</v>
      </c>
      <c r="AK75" s="11">
        <f>INDEX(CALLiTE_SHASTA_LEVEL2_4!$F$1024:$F$1035, MATCH($B75,CALLiTE_SHASTA_LEVEL2_4!$C$1024:$C$1035,0), 1)</f>
        <v>3200</v>
      </c>
      <c r="AL75" s="11">
        <f>INDEX(CALLITE_EVAP_S_SHSTA!$G$2:$G$13, MATCH($B75,CALLITE_EVAP_S_SHSTA!$F$2:$F$13,0), 1)</f>
        <v>4.5970238191740851</v>
      </c>
    </row>
    <row r="76" spans="1:38">
      <c r="A76" s="1">
        <v>43741</v>
      </c>
      <c r="B76" s="6">
        <f t="shared" si="0"/>
        <v>10</v>
      </c>
      <c r="C76" s="7">
        <f>OROinflow!$F65</f>
        <v>2952</v>
      </c>
      <c r="D76" s="7">
        <f>OROLEVEL5!G65/1000</f>
        <v>3313</v>
      </c>
      <c r="E76" s="7">
        <f>INDEX(OROevaprateIN!$B$2:$B$13, MATCH($B76,OROevaprateIN!$A$2:$A$13,0), 1)</f>
        <v>4.8144680870340224</v>
      </c>
      <c r="F76" s="7">
        <f>INDEX(DEM_D6_PWR!$I$3:$I$14, MATCH($B76,DEM_D6_PWR!$H$3:$H$14,0), 1)</f>
        <v>0.69999998807907104</v>
      </c>
      <c r="G76" s="7">
        <f>INDEX('MINGW_6&amp;DR69'!$I$3:$I$14, MATCH($B76,'MINGW_6&amp;DR69'!$H$3:$H$14,0), 1)</f>
        <v>12.020000457763672</v>
      </c>
      <c r="H76" s="7">
        <f>INDEX('MINGW_6&amp;DR69'!$J$3:$J$14, MATCH($B76,'MINGW_6&amp;DR69'!$H$3:$H$14,0), 1)</f>
        <v>76.599998474121094</v>
      </c>
      <c r="I76" s="7">
        <f>inflowShasta!$I65</f>
        <v>2589</v>
      </c>
      <c r="J76" s="7">
        <f>inflowYuba!$H65</f>
        <v>1175</v>
      </c>
      <c r="K76" s="7">
        <f>INDEX(DEMAND_D_DAGUER_NP!$I$3:$I$14, MATCH($B76,DEMAND_D_DAGUER_NP!$H$3:$H$14,0), 1)</f>
        <v>363.74201474870955</v>
      </c>
      <c r="L76" s="7">
        <f>INDEX(D_THERM_DEMANDS!AB$3:AB$14, MATCH($B76,D_THERM_DEMANDS!$P$3:$P$14,0), 1)</f>
        <v>0.19258063839327905</v>
      </c>
      <c r="M76" s="7">
        <f>INDEX(D_THERM_DEMANDS!AC$3:AC$14, MATCH($B76,D_THERM_DEMANDS!$P$3:$P$14,0), 1)</f>
        <v>0.18612903164279077</v>
      </c>
      <c r="N76" s="7">
        <f>INDEX(D_THERM_DEMANDS!AD$3:AD$14, MATCH($B76,D_THERM_DEMANDS!$P$3:$P$14,0), 1)</f>
        <v>0.70645160059775081</v>
      </c>
      <c r="O76" s="7">
        <f>INDEX(D_THERM_DEMANDS!AE$3:AE$14, MATCH($B76,D_THERM_DEMANDS!$P$3:$P$14,0), 1)</f>
        <v>6.4516129993623305E-3</v>
      </c>
      <c r="P76" s="7">
        <f>INDEX(D_THERM_DEMANDS!AF$3:AF$14, MATCH($B76,D_THERM_DEMANDS!$P$3:$P$14,0), 1)</f>
        <v>3.5483871736834129E-2</v>
      </c>
      <c r="Q76" s="7">
        <f>INDEX(D_THERM_DEMANDS!AG$3:AG$14, MATCH($B76,D_THERM_DEMANDS!$P$3:$P$14,0), 1)</f>
        <v>3.5483871736834129E-2</v>
      </c>
      <c r="R76" s="7">
        <f>INDEX(D_THERM_DEMANDS!AH$3:AH$14, MATCH($B76,D_THERM_DEMANDS!$P$3:$P$14,0), 1)</f>
        <v>1.0322580414433633E-2</v>
      </c>
      <c r="S76" s="7">
        <f>INDEX(D_THERM_DEMANDS!AI$3:AI$14, MATCH($B76,D_THERM_DEMANDS!$P$3:$P$14,0), 1)</f>
        <v>9.6774193548387094E-2</v>
      </c>
      <c r="T76" s="7">
        <f>INDEX(D_THERM_DEMANDS!AJ$3:AJ$14, MATCH($B76,D_THERM_DEMANDS!$P$3:$P$14,0), 1)</f>
        <v>0.25483871275378811</v>
      </c>
      <c r="U76" s="7">
        <f>INDEX(D_THERM_DEMANDS!AK$3:AK$14, MATCH($B76,D_THERM_DEMANDS!$P$3:$P$14,0), 1)</f>
        <v>2.773225845829133</v>
      </c>
      <c r="V76" s="7">
        <f>INDEX(DEMAND_C217B!$I$3:$I$14, MATCH($B76,DEMAND_C217B!$H$3:$H$14,0), 1)</f>
        <v>32.688112919253385</v>
      </c>
      <c r="W76" s="7">
        <f>INDEX(MINFLOWFEATHER!$J$3:$J$14, MATCH($B76,MINFLOWFEATHER!$I$3:$I$14,0), 1)</f>
        <v>900</v>
      </c>
      <c r="X76" s="7">
        <f>INDEX(Therm!$P$3:$P$14, MATCH($B76,Therm!$H$3:$H$14,0), 1)</f>
        <v>83.56727040253935</v>
      </c>
      <c r="Y76" s="7">
        <f>INDEX(Yubfea!$P$3:$P$14, MATCH($B76,Yubfea!$H$3:$H$14,0), 1)</f>
        <v>-1.9067327430989227</v>
      </c>
      <c r="Z76" s="7">
        <f>INDEX(D_YUBFEA_demand!V$3:V$14, MATCH($B76,D_YUBFEA_demand!$M$3:$M$14,0), 1)</f>
        <v>1.548387062165045E-2</v>
      </c>
      <c r="AA76" s="7">
        <f>INDEX(D_YUBFEA_demand!W$3:W$14, MATCH($B76,D_YUBFEA_demand!$M$3:$M$14,0), 1)</f>
        <v>1.548387062165045E-2</v>
      </c>
      <c r="AB76" s="7">
        <f>INDEX(D_YUBFEA_demand!X$3:X$14, MATCH($B76,D_YUBFEA_demand!$M$3:$M$14,0), 1)</f>
        <v>2.19354841016954E-2</v>
      </c>
      <c r="AC76" s="7">
        <f>INDEX(D_YUBFEA_demand!Y$3:Y$14, MATCH($B76,D_YUBFEA_demand!$M$3:$M$14,0), 1)</f>
        <v>8.4516125340615547E-2</v>
      </c>
      <c r="AD76" s="7">
        <f>INDEX(D_YUBFEA_demand!Z$3:Z$14, MATCH($B76,D_YUBFEA_demand!$M$3:$M$14,0), 1)</f>
        <v>6.4516129993623305E-3</v>
      </c>
      <c r="AE76" s="7">
        <f>INDEX(D_YUBFEA_demand!AA$3:AA$14, MATCH($B76,D_YUBFEA_demand!$M$3:$M$14,0), 1)</f>
        <v>1.6774192933113344E-2</v>
      </c>
      <c r="AF76" s="7">
        <f>INDEX(D_YUBFEA_demand!AB$3:AB$14, MATCH($B76,D_YUBFEA_demand!$M$3:$M$14,0), 1)</f>
        <v>8.0645161290322578E-3</v>
      </c>
      <c r="AG76" s="7">
        <f>INDEX(MINFLOWFEAMOUTH!$J$3:$J$14, MATCH($B76,MINFLOWFEAMOUTH!$I$3:$I$14,0), 1)</f>
        <v>900</v>
      </c>
      <c r="AI76" s="11">
        <f>SHASTAlevel5extended!$H65</f>
        <v>4488.1660000000002</v>
      </c>
      <c r="AJ76" s="11">
        <f>INDEX(CALLiTE_SHASTA_LEVEL2_4!$E$1024:$E$1035, MATCH($B76,CALLiTE_SHASTA_LEVEL2_4!$C$1024:$C$1035,0), 1)</f>
        <v>650</v>
      </c>
      <c r="AK76" s="11">
        <f>INDEX(CALLiTE_SHASTA_LEVEL2_4!$F$1024:$F$1035, MATCH($B76,CALLiTE_SHASTA_LEVEL2_4!$C$1024:$C$1035,0), 1)</f>
        <v>3200</v>
      </c>
      <c r="AL76" s="11">
        <f>INDEX(CALLITE_EVAP_S_SHSTA!$G$2:$G$13, MATCH($B76,CALLITE_EVAP_S_SHSTA!$F$2:$F$13,0), 1)</f>
        <v>4.5970238191740851</v>
      </c>
    </row>
    <row r="77" spans="1:38">
      <c r="A77" s="1">
        <v>43742</v>
      </c>
      <c r="B77" s="6">
        <f t="shared" ref="B77:B140" si="1">MONTH(A77)</f>
        <v>10</v>
      </c>
      <c r="C77" s="7">
        <f>OROinflow!$F66</f>
        <v>3112</v>
      </c>
      <c r="D77" s="7">
        <f>OROLEVEL5!G66/1000</f>
        <v>3300.5</v>
      </c>
      <c r="E77" s="7">
        <f>INDEX(OROevaprateIN!$B$2:$B$13, MATCH($B77,OROevaprateIN!$A$2:$A$13,0), 1)</f>
        <v>4.8144680870340224</v>
      </c>
      <c r="F77" s="7">
        <f>INDEX(DEM_D6_PWR!$I$3:$I$14, MATCH($B77,DEM_D6_PWR!$H$3:$H$14,0), 1)</f>
        <v>0.69999998807907104</v>
      </c>
      <c r="G77" s="7">
        <f>INDEX('MINGW_6&amp;DR69'!$I$3:$I$14, MATCH($B77,'MINGW_6&amp;DR69'!$H$3:$H$14,0), 1)</f>
        <v>12.020000457763672</v>
      </c>
      <c r="H77" s="7">
        <f>INDEX('MINGW_6&amp;DR69'!$J$3:$J$14, MATCH($B77,'MINGW_6&amp;DR69'!$H$3:$H$14,0), 1)</f>
        <v>76.599998474121094</v>
      </c>
      <c r="I77" s="7">
        <f>inflowShasta!$I66</f>
        <v>3276</v>
      </c>
      <c r="J77" s="7">
        <f>inflowYuba!$H66</f>
        <v>1174</v>
      </c>
      <c r="K77" s="7">
        <f>INDEX(DEMAND_D_DAGUER_NP!$I$3:$I$14, MATCH($B77,DEMAND_D_DAGUER_NP!$H$3:$H$14,0), 1)</f>
        <v>363.74201474870955</v>
      </c>
      <c r="L77" s="7">
        <f>INDEX(D_THERM_DEMANDS!AB$3:AB$14, MATCH($B77,D_THERM_DEMANDS!$P$3:$P$14,0), 1)</f>
        <v>0.19258063839327905</v>
      </c>
      <c r="M77" s="7">
        <f>INDEX(D_THERM_DEMANDS!AC$3:AC$14, MATCH($B77,D_THERM_DEMANDS!$P$3:$P$14,0), 1)</f>
        <v>0.18612903164279077</v>
      </c>
      <c r="N77" s="7">
        <f>INDEX(D_THERM_DEMANDS!AD$3:AD$14, MATCH($B77,D_THERM_DEMANDS!$P$3:$P$14,0), 1)</f>
        <v>0.70645160059775081</v>
      </c>
      <c r="O77" s="7">
        <f>INDEX(D_THERM_DEMANDS!AE$3:AE$14, MATCH($B77,D_THERM_DEMANDS!$P$3:$P$14,0), 1)</f>
        <v>6.4516129993623305E-3</v>
      </c>
      <c r="P77" s="7">
        <f>INDEX(D_THERM_DEMANDS!AF$3:AF$14, MATCH($B77,D_THERM_DEMANDS!$P$3:$P$14,0), 1)</f>
        <v>3.5483871736834129E-2</v>
      </c>
      <c r="Q77" s="7">
        <f>INDEX(D_THERM_DEMANDS!AG$3:AG$14, MATCH($B77,D_THERM_DEMANDS!$P$3:$P$14,0), 1)</f>
        <v>3.5483871736834129E-2</v>
      </c>
      <c r="R77" s="7">
        <f>INDEX(D_THERM_DEMANDS!AH$3:AH$14, MATCH($B77,D_THERM_DEMANDS!$P$3:$P$14,0), 1)</f>
        <v>1.0322580414433633E-2</v>
      </c>
      <c r="S77" s="7">
        <f>INDEX(D_THERM_DEMANDS!AI$3:AI$14, MATCH($B77,D_THERM_DEMANDS!$P$3:$P$14,0), 1)</f>
        <v>9.6774193548387094E-2</v>
      </c>
      <c r="T77" s="7">
        <f>INDEX(D_THERM_DEMANDS!AJ$3:AJ$14, MATCH($B77,D_THERM_DEMANDS!$P$3:$P$14,0), 1)</f>
        <v>0.25483871275378811</v>
      </c>
      <c r="U77" s="7">
        <f>INDEX(D_THERM_DEMANDS!AK$3:AK$14, MATCH($B77,D_THERM_DEMANDS!$P$3:$P$14,0), 1)</f>
        <v>2.773225845829133</v>
      </c>
      <c r="V77" s="7">
        <f>INDEX(DEMAND_C217B!$I$3:$I$14, MATCH($B77,DEMAND_C217B!$H$3:$H$14,0), 1)</f>
        <v>32.688112919253385</v>
      </c>
      <c r="W77" s="7">
        <f>INDEX(MINFLOWFEATHER!$J$3:$J$14, MATCH($B77,MINFLOWFEATHER!$I$3:$I$14,0), 1)</f>
        <v>900</v>
      </c>
      <c r="X77" s="7">
        <f>INDEX(Therm!$P$3:$P$14, MATCH($B77,Therm!$H$3:$H$14,0), 1)</f>
        <v>83.56727040253935</v>
      </c>
      <c r="Y77" s="7">
        <f>INDEX(Yubfea!$P$3:$P$14, MATCH($B77,Yubfea!$H$3:$H$14,0), 1)</f>
        <v>-1.9067327430989227</v>
      </c>
      <c r="Z77" s="7">
        <f>INDEX(D_YUBFEA_demand!V$3:V$14, MATCH($B77,D_YUBFEA_demand!$M$3:$M$14,0), 1)</f>
        <v>1.548387062165045E-2</v>
      </c>
      <c r="AA77" s="7">
        <f>INDEX(D_YUBFEA_demand!W$3:W$14, MATCH($B77,D_YUBFEA_demand!$M$3:$M$14,0), 1)</f>
        <v>1.548387062165045E-2</v>
      </c>
      <c r="AB77" s="7">
        <f>INDEX(D_YUBFEA_demand!X$3:X$14, MATCH($B77,D_YUBFEA_demand!$M$3:$M$14,0), 1)</f>
        <v>2.19354841016954E-2</v>
      </c>
      <c r="AC77" s="7">
        <f>INDEX(D_YUBFEA_demand!Y$3:Y$14, MATCH($B77,D_YUBFEA_demand!$M$3:$M$14,0), 1)</f>
        <v>8.4516125340615547E-2</v>
      </c>
      <c r="AD77" s="7">
        <f>INDEX(D_YUBFEA_demand!Z$3:Z$14, MATCH($B77,D_YUBFEA_demand!$M$3:$M$14,0), 1)</f>
        <v>6.4516129993623305E-3</v>
      </c>
      <c r="AE77" s="7">
        <f>INDEX(D_YUBFEA_demand!AA$3:AA$14, MATCH($B77,D_YUBFEA_demand!$M$3:$M$14,0), 1)</f>
        <v>1.6774192933113344E-2</v>
      </c>
      <c r="AF77" s="7">
        <f>INDEX(D_YUBFEA_demand!AB$3:AB$14, MATCH($B77,D_YUBFEA_demand!$M$3:$M$14,0), 1)</f>
        <v>8.0645161290322578E-3</v>
      </c>
      <c r="AG77" s="7">
        <f>INDEX(MINFLOWFEAMOUTH!$J$3:$J$14, MATCH($B77,MINFLOWFEAMOUTH!$I$3:$I$14,0), 1)</f>
        <v>900</v>
      </c>
      <c r="AI77" s="11">
        <f>SHASTAlevel5extended!$H66</f>
        <v>4466.8540000000003</v>
      </c>
      <c r="AJ77" s="11">
        <f>INDEX(CALLiTE_SHASTA_LEVEL2_4!$E$1024:$E$1035, MATCH($B77,CALLiTE_SHASTA_LEVEL2_4!$C$1024:$C$1035,0), 1)</f>
        <v>650</v>
      </c>
      <c r="AK77" s="11">
        <f>INDEX(CALLiTE_SHASTA_LEVEL2_4!$F$1024:$F$1035, MATCH($B77,CALLiTE_SHASTA_LEVEL2_4!$C$1024:$C$1035,0), 1)</f>
        <v>3200</v>
      </c>
      <c r="AL77" s="11">
        <f>INDEX(CALLITE_EVAP_S_SHSTA!$G$2:$G$13, MATCH($B77,CALLITE_EVAP_S_SHSTA!$F$2:$F$13,0), 1)</f>
        <v>4.5970238191740851</v>
      </c>
    </row>
    <row r="78" spans="1:38">
      <c r="A78" s="1">
        <v>43743</v>
      </c>
      <c r="B78" s="6">
        <f t="shared" si="1"/>
        <v>10</v>
      </c>
      <c r="C78" s="7">
        <f>OROinflow!$F67</f>
        <v>2354</v>
      </c>
      <c r="D78" s="7">
        <f>OROLEVEL5!G67/1000</f>
        <v>3288</v>
      </c>
      <c r="E78" s="7">
        <f>INDEX(OROevaprateIN!$B$2:$B$13, MATCH($B78,OROevaprateIN!$A$2:$A$13,0), 1)</f>
        <v>4.8144680870340224</v>
      </c>
      <c r="F78" s="7">
        <f>INDEX(DEM_D6_PWR!$I$3:$I$14, MATCH($B78,DEM_D6_PWR!$H$3:$H$14,0), 1)</f>
        <v>0.69999998807907104</v>
      </c>
      <c r="G78" s="7">
        <f>INDEX('MINGW_6&amp;DR69'!$I$3:$I$14, MATCH($B78,'MINGW_6&amp;DR69'!$H$3:$H$14,0), 1)</f>
        <v>12.020000457763672</v>
      </c>
      <c r="H78" s="7">
        <f>INDEX('MINGW_6&amp;DR69'!$J$3:$J$14, MATCH($B78,'MINGW_6&amp;DR69'!$H$3:$H$14,0), 1)</f>
        <v>76.599998474121094</v>
      </c>
      <c r="I78" s="7">
        <f>inflowShasta!$I67</f>
        <v>2476</v>
      </c>
      <c r="J78" s="7">
        <f>inflowYuba!$H67</f>
        <v>1177</v>
      </c>
      <c r="K78" s="7">
        <f>INDEX(DEMAND_D_DAGUER_NP!$I$3:$I$14, MATCH($B78,DEMAND_D_DAGUER_NP!$H$3:$H$14,0), 1)</f>
        <v>363.74201474870955</v>
      </c>
      <c r="L78" s="7">
        <f>INDEX(D_THERM_DEMANDS!AB$3:AB$14, MATCH($B78,D_THERM_DEMANDS!$P$3:$P$14,0), 1)</f>
        <v>0.19258063839327905</v>
      </c>
      <c r="M78" s="7">
        <f>INDEX(D_THERM_DEMANDS!AC$3:AC$14, MATCH($B78,D_THERM_DEMANDS!$P$3:$P$14,0), 1)</f>
        <v>0.18612903164279077</v>
      </c>
      <c r="N78" s="7">
        <f>INDEX(D_THERM_DEMANDS!AD$3:AD$14, MATCH($B78,D_THERM_DEMANDS!$P$3:$P$14,0), 1)</f>
        <v>0.70645160059775081</v>
      </c>
      <c r="O78" s="7">
        <f>INDEX(D_THERM_DEMANDS!AE$3:AE$14, MATCH($B78,D_THERM_DEMANDS!$P$3:$P$14,0), 1)</f>
        <v>6.4516129993623305E-3</v>
      </c>
      <c r="P78" s="7">
        <f>INDEX(D_THERM_DEMANDS!AF$3:AF$14, MATCH($B78,D_THERM_DEMANDS!$P$3:$P$14,0), 1)</f>
        <v>3.5483871736834129E-2</v>
      </c>
      <c r="Q78" s="7">
        <f>INDEX(D_THERM_DEMANDS!AG$3:AG$14, MATCH($B78,D_THERM_DEMANDS!$P$3:$P$14,0), 1)</f>
        <v>3.5483871736834129E-2</v>
      </c>
      <c r="R78" s="7">
        <f>INDEX(D_THERM_DEMANDS!AH$3:AH$14, MATCH($B78,D_THERM_DEMANDS!$P$3:$P$14,0), 1)</f>
        <v>1.0322580414433633E-2</v>
      </c>
      <c r="S78" s="7">
        <f>INDEX(D_THERM_DEMANDS!AI$3:AI$14, MATCH($B78,D_THERM_DEMANDS!$P$3:$P$14,0), 1)</f>
        <v>9.6774193548387094E-2</v>
      </c>
      <c r="T78" s="7">
        <f>INDEX(D_THERM_DEMANDS!AJ$3:AJ$14, MATCH($B78,D_THERM_DEMANDS!$P$3:$P$14,0), 1)</f>
        <v>0.25483871275378811</v>
      </c>
      <c r="U78" s="7">
        <f>INDEX(D_THERM_DEMANDS!AK$3:AK$14, MATCH($B78,D_THERM_DEMANDS!$P$3:$P$14,0), 1)</f>
        <v>2.773225845829133</v>
      </c>
      <c r="V78" s="7">
        <f>INDEX(DEMAND_C217B!$I$3:$I$14, MATCH($B78,DEMAND_C217B!$H$3:$H$14,0), 1)</f>
        <v>32.688112919253385</v>
      </c>
      <c r="W78" s="7">
        <f>INDEX(MINFLOWFEATHER!$J$3:$J$14, MATCH($B78,MINFLOWFEATHER!$I$3:$I$14,0), 1)</f>
        <v>900</v>
      </c>
      <c r="X78" s="7">
        <f>INDEX(Therm!$P$3:$P$14, MATCH($B78,Therm!$H$3:$H$14,0), 1)</f>
        <v>83.56727040253935</v>
      </c>
      <c r="Y78" s="7">
        <f>INDEX(Yubfea!$P$3:$P$14, MATCH($B78,Yubfea!$H$3:$H$14,0), 1)</f>
        <v>-1.9067327430989227</v>
      </c>
      <c r="Z78" s="7">
        <f>INDEX(D_YUBFEA_demand!V$3:V$14, MATCH($B78,D_YUBFEA_demand!$M$3:$M$14,0), 1)</f>
        <v>1.548387062165045E-2</v>
      </c>
      <c r="AA78" s="7">
        <f>INDEX(D_YUBFEA_demand!W$3:W$14, MATCH($B78,D_YUBFEA_demand!$M$3:$M$14,0), 1)</f>
        <v>1.548387062165045E-2</v>
      </c>
      <c r="AB78" s="7">
        <f>INDEX(D_YUBFEA_demand!X$3:X$14, MATCH($B78,D_YUBFEA_demand!$M$3:$M$14,0), 1)</f>
        <v>2.19354841016954E-2</v>
      </c>
      <c r="AC78" s="7">
        <f>INDEX(D_YUBFEA_demand!Y$3:Y$14, MATCH($B78,D_YUBFEA_demand!$M$3:$M$14,0), 1)</f>
        <v>8.4516125340615547E-2</v>
      </c>
      <c r="AD78" s="7">
        <f>INDEX(D_YUBFEA_demand!Z$3:Z$14, MATCH($B78,D_YUBFEA_demand!$M$3:$M$14,0), 1)</f>
        <v>6.4516129993623305E-3</v>
      </c>
      <c r="AE78" s="7">
        <f>INDEX(D_YUBFEA_demand!AA$3:AA$14, MATCH($B78,D_YUBFEA_demand!$M$3:$M$14,0), 1)</f>
        <v>1.6774192933113344E-2</v>
      </c>
      <c r="AF78" s="7">
        <f>INDEX(D_YUBFEA_demand!AB$3:AB$14, MATCH($B78,D_YUBFEA_demand!$M$3:$M$14,0), 1)</f>
        <v>8.0645161290322578E-3</v>
      </c>
      <c r="AG78" s="7">
        <f>INDEX(MINFLOWFEAMOUTH!$J$3:$J$14, MATCH($B78,MINFLOWFEAMOUTH!$I$3:$I$14,0), 1)</f>
        <v>900</v>
      </c>
      <c r="AI78" s="11">
        <f>SHASTAlevel5extended!$H67</f>
        <v>4445.5420000000004</v>
      </c>
      <c r="AJ78" s="11">
        <f>INDEX(CALLiTE_SHASTA_LEVEL2_4!$E$1024:$E$1035, MATCH($B78,CALLiTE_SHASTA_LEVEL2_4!$C$1024:$C$1035,0), 1)</f>
        <v>650</v>
      </c>
      <c r="AK78" s="11">
        <f>INDEX(CALLiTE_SHASTA_LEVEL2_4!$F$1024:$F$1035, MATCH($B78,CALLiTE_SHASTA_LEVEL2_4!$C$1024:$C$1035,0), 1)</f>
        <v>3200</v>
      </c>
      <c r="AL78" s="11">
        <f>INDEX(CALLITE_EVAP_S_SHSTA!$G$2:$G$13, MATCH($B78,CALLITE_EVAP_S_SHSTA!$F$2:$F$13,0), 1)</f>
        <v>4.5970238191740851</v>
      </c>
    </row>
    <row r="79" spans="1:38">
      <c r="A79" s="1">
        <v>43744</v>
      </c>
      <c r="B79" s="6">
        <f t="shared" si="1"/>
        <v>10</v>
      </c>
      <c r="C79" s="7">
        <f>OROinflow!$F68</f>
        <v>2061</v>
      </c>
      <c r="D79" s="7">
        <f>OROLEVEL5!G68/1000</f>
        <v>3275.5</v>
      </c>
      <c r="E79" s="7">
        <f>INDEX(OROevaprateIN!$B$2:$B$13, MATCH($B79,OROevaprateIN!$A$2:$A$13,0), 1)</f>
        <v>4.8144680870340224</v>
      </c>
      <c r="F79" s="7">
        <f>INDEX(DEM_D6_PWR!$I$3:$I$14, MATCH($B79,DEM_D6_PWR!$H$3:$H$14,0), 1)</f>
        <v>0.69999998807907104</v>
      </c>
      <c r="G79" s="7">
        <f>INDEX('MINGW_6&amp;DR69'!$I$3:$I$14, MATCH($B79,'MINGW_6&amp;DR69'!$H$3:$H$14,0), 1)</f>
        <v>12.020000457763672</v>
      </c>
      <c r="H79" s="7">
        <f>INDEX('MINGW_6&amp;DR69'!$J$3:$J$14, MATCH($B79,'MINGW_6&amp;DR69'!$H$3:$H$14,0), 1)</f>
        <v>76.599998474121094</v>
      </c>
      <c r="I79" s="7">
        <f>inflowShasta!$I68</f>
        <v>2603</v>
      </c>
      <c r="J79" s="7">
        <f>inflowYuba!$H68</f>
        <v>1178</v>
      </c>
      <c r="K79" s="7">
        <f>INDEX(DEMAND_D_DAGUER_NP!$I$3:$I$14, MATCH($B79,DEMAND_D_DAGUER_NP!$H$3:$H$14,0), 1)</f>
        <v>363.74201474870955</v>
      </c>
      <c r="L79" s="7">
        <f>INDEX(D_THERM_DEMANDS!AB$3:AB$14, MATCH($B79,D_THERM_DEMANDS!$P$3:$P$14,0), 1)</f>
        <v>0.19258063839327905</v>
      </c>
      <c r="M79" s="7">
        <f>INDEX(D_THERM_DEMANDS!AC$3:AC$14, MATCH($B79,D_THERM_DEMANDS!$P$3:$P$14,0), 1)</f>
        <v>0.18612903164279077</v>
      </c>
      <c r="N79" s="7">
        <f>INDEX(D_THERM_DEMANDS!AD$3:AD$14, MATCH($B79,D_THERM_DEMANDS!$P$3:$P$14,0), 1)</f>
        <v>0.70645160059775081</v>
      </c>
      <c r="O79" s="7">
        <f>INDEX(D_THERM_DEMANDS!AE$3:AE$14, MATCH($B79,D_THERM_DEMANDS!$P$3:$P$14,0), 1)</f>
        <v>6.4516129993623305E-3</v>
      </c>
      <c r="P79" s="7">
        <f>INDEX(D_THERM_DEMANDS!AF$3:AF$14, MATCH($B79,D_THERM_DEMANDS!$P$3:$P$14,0), 1)</f>
        <v>3.5483871736834129E-2</v>
      </c>
      <c r="Q79" s="7">
        <f>INDEX(D_THERM_DEMANDS!AG$3:AG$14, MATCH($B79,D_THERM_DEMANDS!$P$3:$P$14,0), 1)</f>
        <v>3.5483871736834129E-2</v>
      </c>
      <c r="R79" s="7">
        <f>INDEX(D_THERM_DEMANDS!AH$3:AH$14, MATCH($B79,D_THERM_DEMANDS!$P$3:$P$14,0), 1)</f>
        <v>1.0322580414433633E-2</v>
      </c>
      <c r="S79" s="7">
        <f>INDEX(D_THERM_DEMANDS!AI$3:AI$14, MATCH($B79,D_THERM_DEMANDS!$P$3:$P$14,0), 1)</f>
        <v>9.6774193548387094E-2</v>
      </c>
      <c r="T79" s="7">
        <f>INDEX(D_THERM_DEMANDS!AJ$3:AJ$14, MATCH($B79,D_THERM_DEMANDS!$P$3:$P$14,0), 1)</f>
        <v>0.25483871275378811</v>
      </c>
      <c r="U79" s="7">
        <f>INDEX(D_THERM_DEMANDS!AK$3:AK$14, MATCH($B79,D_THERM_DEMANDS!$P$3:$P$14,0), 1)</f>
        <v>2.773225845829133</v>
      </c>
      <c r="V79" s="7">
        <f>INDEX(DEMAND_C217B!$I$3:$I$14, MATCH($B79,DEMAND_C217B!$H$3:$H$14,0), 1)</f>
        <v>32.688112919253385</v>
      </c>
      <c r="W79" s="7">
        <f>INDEX(MINFLOWFEATHER!$J$3:$J$14, MATCH($B79,MINFLOWFEATHER!$I$3:$I$14,0), 1)</f>
        <v>900</v>
      </c>
      <c r="X79" s="7">
        <f>INDEX(Therm!$P$3:$P$14, MATCH($B79,Therm!$H$3:$H$14,0), 1)</f>
        <v>83.56727040253935</v>
      </c>
      <c r="Y79" s="7">
        <f>INDEX(Yubfea!$P$3:$P$14, MATCH($B79,Yubfea!$H$3:$H$14,0), 1)</f>
        <v>-1.9067327430989227</v>
      </c>
      <c r="Z79" s="7">
        <f>INDEX(D_YUBFEA_demand!V$3:V$14, MATCH($B79,D_YUBFEA_demand!$M$3:$M$14,0), 1)</f>
        <v>1.548387062165045E-2</v>
      </c>
      <c r="AA79" s="7">
        <f>INDEX(D_YUBFEA_demand!W$3:W$14, MATCH($B79,D_YUBFEA_demand!$M$3:$M$14,0), 1)</f>
        <v>1.548387062165045E-2</v>
      </c>
      <c r="AB79" s="7">
        <f>INDEX(D_YUBFEA_demand!X$3:X$14, MATCH($B79,D_YUBFEA_demand!$M$3:$M$14,0), 1)</f>
        <v>2.19354841016954E-2</v>
      </c>
      <c r="AC79" s="7">
        <f>INDEX(D_YUBFEA_demand!Y$3:Y$14, MATCH($B79,D_YUBFEA_demand!$M$3:$M$14,0), 1)</f>
        <v>8.4516125340615547E-2</v>
      </c>
      <c r="AD79" s="7">
        <f>INDEX(D_YUBFEA_demand!Z$3:Z$14, MATCH($B79,D_YUBFEA_demand!$M$3:$M$14,0), 1)</f>
        <v>6.4516129993623305E-3</v>
      </c>
      <c r="AE79" s="7">
        <f>INDEX(D_YUBFEA_demand!AA$3:AA$14, MATCH($B79,D_YUBFEA_demand!$M$3:$M$14,0), 1)</f>
        <v>1.6774192933113344E-2</v>
      </c>
      <c r="AF79" s="7">
        <f>INDEX(D_YUBFEA_demand!AB$3:AB$14, MATCH($B79,D_YUBFEA_demand!$M$3:$M$14,0), 1)</f>
        <v>8.0645161290322578E-3</v>
      </c>
      <c r="AG79" s="7">
        <f>INDEX(MINFLOWFEAMOUTH!$J$3:$J$14, MATCH($B79,MINFLOWFEAMOUTH!$I$3:$I$14,0), 1)</f>
        <v>900</v>
      </c>
      <c r="AI79" s="11">
        <f>SHASTAlevel5extended!$H68</f>
        <v>4424.2309999999998</v>
      </c>
      <c r="AJ79" s="11">
        <f>INDEX(CALLiTE_SHASTA_LEVEL2_4!$E$1024:$E$1035, MATCH($B79,CALLiTE_SHASTA_LEVEL2_4!$C$1024:$C$1035,0), 1)</f>
        <v>650</v>
      </c>
      <c r="AK79" s="11">
        <f>INDEX(CALLiTE_SHASTA_LEVEL2_4!$F$1024:$F$1035, MATCH($B79,CALLiTE_SHASTA_LEVEL2_4!$C$1024:$C$1035,0), 1)</f>
        <v>3200</v>
      </c>
      <c r="AL79" s="11">
        <f>INDEX(CALLITE_EVAP_S_SHSTA!$G$2:$G$13, MATCH($B79,CALLITE_EVAP_S_SHSTA!$F$2:$F$13,0), 1)</f>
        <v>4.5970238191740851</v>
      </c>
    </row>
    <row r="80" spans="1:38">
      <c r="A80" s="1">
        <v>43745</v>
      </c>
      <c r="B80" s="6">
        <f t="shared" si="1"/>
        <v>10</v>
      </c>
      <c r="C80" s="7">
        <f>OROinflow!$F69</f>
        <v>3325</v>
      </c>
      <c r="D80" s="7">
        <f>OROLEVEL5!G69/1000</f>
        <v>3263</v>
      </c>
      <c r="E80" s="7">
        <f>INDEX(OROevaprateIN!$B$2:$B$13, MATCH($B80,OROevaprateIN!$A$2:$A$13,0), 1)</f>
        <v>4.8144680870340224</v>
      </c>
      <c r="F80" s="7">
        <f>INDEX(DEM_D6_PWR!$I$3:$I$14, MATCH($B80,DEM_D6_PWR!$H$3:$H$14,0), 1)</f>
        <v>0.69999998807907104</v>
      </c>
      <c r="G80" s="7">
        <f>INDEX('MINGW_6&amp;DR69'!$I$3:$I$14, MATCH($B80,'MINGW_6&amp;DR69'!$H$3:$H$14,0), 1)</f>
        <v>12.020000457763672</v>
      </c>
      <c r="H80" s="7">
        <f>INDEX('MINGW_6&amp;DR69'!$J$3:$J$14, MATCH($B80,'MINGW_6&amp;DR69'!$H$3:$H$14,0), 1)</f>
        <v>76.599998474121094</v>
      </c>
      <c r="I80" s="7">
        <f>inflowShasta!$I69</f>
        <v>4399</v>
      </c>
      <c r="J80" s="7">
        <f>inflowYuba!$H69</f>
        <v>1255</v>
      </c>
      <c r="K80" s="7">
        <f>INDEX(DEMAND_D_DAGUER_NP!$I$3:$I$14, MATCH($B80,DEMAND_D_DAGUER_NP!$H$3:$H$14,0), 1)</f>
        <v>363.74201474870955</v>
      </c>
      <c r="L80" s="7">
        <f>INDEX(D_THERM_DEMANDS!AB$3:AB$14, MATCH($B80,D_THERM_DEMANDS!$P$3:$P$14,0), 1)</f>
        <v>0.19258063839327905</v>
      </c>
      <c r="M80" s="7">
        <f>INDEX(D_THERM_DEMANDS!AC$3:AC$14, MATCH($B80,D_THERM_DEMANDS!$P$3:$P$14,0), 1)</f>
        <v>0.18612903164279077</v>
      </c>
      <c r="N80" s="7">
        <f>INDEX(D_THERM_DEMANDS!AD$3:AD$14, MATCH($B80,D_THERM_DEMANDS!$P$3:$P$14,0), 1)</f>
        <v>0.70645160059775081</v>
      </c>
      <c r="O80" s="7">
        <f>INDEX(D_THERM_DEMANDS!AE$3:AE$14, MATCH($B80,D_THERM_DEMANDS!$P$3:$P$14,0), 1)</f>
        <v>6.4516129993623305E-3</v>
      </c>
      <c r="P80" s="7">
        <f>INDEX(D_THERM_DEMANDS!AF$3:AF$14, MATCH($B80,D_THERM_DEMANDS!$P$3:$P$14,0), 1)</f>
        <v>3.5483871736834129E-2</v>
      </c>
      <c r="Q80" s="7">
        <f>INDEX(D_THERM_DEMANDS!AG$3:AG$14, MATCH($B80,D_THERM_DEMANDS!$P$3:$P$14,0), 1)</f>
        <v>3.5483871736834129E-2</v>
      </c>
      <c r="R80" s="7">
        <f>INDEX(D_THERM_DEMANDS!AH$3:AH$14, MATCH($B80,D_THERM_DEMANDS!$P$3:$P$14,0), 1)</f>
        <v>1.0322580414433633E-2</v>
      </c>
      <c r="S80" s="7">
        <f>INDEX(D_THERM_DEMANDS!AI$3:AI$14, MATCH($B80,D_THERM_DEMANDS!$P$3:$P$14,0), 1)</f>
        <v>9.6774193548387094E-2</v>
      </c>
      <c r="T80" s="7">
        <f>INDEX(D_THERM_DEMANDS!AJ$3:AJ$14, MATCH($B80,D_THERM_DEMANDS!$P$3:$P$14,0), 1)</f>
        <v>0.25483871275378811</v>
      </c>
      <c r="U80" s="7">
        <f>INDEX(D_THERM_DEMANDS!AK$3:AK$14, MATCH($B80,D_THERM_DEMANDS!$P$3:$P$14,0), 1)</f>
        <v>2.773225845829133</v>
      </c>
      <c r="V80" s="7">
        <f>INDEX(DEMAND_C217B!$I$3:$I$14, MATCH($B80,DEMAND_C217B!$H$3:$H$14,0), 1)</f>
        <v>32.688112919253385</v>
      </c>
      <c r="W80" s="7">
        <f>INDEX(MINFLOWFEATHER!$J$3:$J$14, MATCH($B80,MINFLOWFEATHER!$I$3:$I$14,0), 1)</f>
        <v>900</v>
      </c>
      <c r="X80" s="7">
        <f>INDEX(Therm!$P$3:$P$14, MATCH($B80,Therm!$H$3:$H$14,0), 1)</f>
        <v>83.56727040253935</v>
      </c>
      <c r="Y80" s="7">
        <f>INDEX(Yubfea!$P$3:$P$14, MATCH($B80,Yubfea!$H$3:$H$14,0), 1)</f>
        <v>-1.9067327430989227</v>
      </c>
      <c r="Z80" s="7">
        <f>INDEX(D_YUBFEA_demand!V$3:V$14, MATCH($B80,D_YUBFEA_demand!$M$3:$M$14,0), 1)</f>
        <v>1.548387062165045E-2</v>
      </c>
      <c r="AA80" s="7">
        <f>INDEX(D_YUBFEA_demand!W$3:W$14, MATCH($B80,D_YUBFEA_demand!$M$3:$M$14,0), 1)</f>
        <v>1.548387062165045E-2</v>
      </c>
      <c r="AB80" s="7">
        <f>INDEX(D_YUBFEA_demand!X$3:X$14, MATCH($B80,D_YUBFEA_demand!$M$3:$M$14,0), 1)</f>
        <v>2.19354841016954E-2</v>
      </c>
      <c r="AC80" s="7">
        <f>INDEX(D_YUBFEA_demand!Y$3:Y$14, MATCH($B80,D_YUBFEA_demand!$M$3:$M$14,0), 1)</f>
        <v>8.4516125340615547E-2</v>
      </c>
      <c r="AD80" s="7">
        <f>INDEX(D_YUBFEA_demand!Z$3:Z$14, MATCH($B80,D_YUBFEA_demand!$M$3:$M$14,0), 1)</f>
        <v>6.4516129993623305E-3</v>
      </c>
      <c r="AE80" s="7">
        <f>INDEX(D_YUBFEA_demand!AA$3:AA$14, MATCH($B80,D_YUBFEA_demand!$M$3:$M$14,0), 1)</f>
        <v>1.6774192933113344E-2</v>
      </c>
      <c r="AF80" s="7">
        <f>INDEX(D_YUBFEA_demand!AB$3:AB$14, MATCH($B80,D_YUBFEA_demand!$M$3:$M$14,0), 1)</f>
        <v>8.0645161290322578E-3</v>
      </c>
      <c r="AG80" s="7">
        <f>INDEX(MINFLOWFEAMOUTH!$J$3:$J$14, MATCH($B80,MINFLOWFEAMOUTH!$I$3:$I$14,0), 1)</f>
        <v>900</v>
      </c>
      <c r="AI80" s="11">
        <f>SHASTAlevel5extended!$H69</f>
        <v>4402.92</v>
      </c>
      <c r="AJ80" s="11">
        <f>INDEX(CALLiTE_SHASTA_LEVEL2_4!$E$1024:$E$1035, MATCH($B80,CALLiTE_SHASTA_LEVEL2_4!$C$1024:$C$1035,0), 1)</f>
        <v>650</v>
      </c>
      <c r="AK80" s="11">
        <f>INDEX(CALLiTE_SHASTA_LEVEL2_4!$F$1024:$F$1035, MATCH($B80,CALLiTE_SHASTA_LEVEL2_4!$C$1024:$C$1035,0), 1)</f>
        <v>3200</v>
      </c>
      <c r="AL80" s="11">
        <f>INDEX(CALLITE_EVAP_S_SHSTA!$G$2:$G$13, MATCH($B80,CALLITE_EVAP_S_SHSTA!$F$2:$F$13,0), 1)</f>
        <v>4.5970238191740851</v>
      </c>
    </row>
    <row r="81" spans="1:38">
      <c r="A81" s="1">
        <v>43746</v>
      </c>
      <c r="B81" s="6">
        <f t="shared" si="1"/>
        <v>10</v>
      </c>
      <c r="C81" s="7">
        <f>OROinflow!$F70</f>
        <v>2841</v>
      </c>
      <c r="D81" s="7">
        <f>OROLEVEL5!G70/1000</f>
        <v>3250.5</v>
      </c>
      <c r="E81" s="7">
        <f>INDEX(OROevaprateIN!$B$2:$B$13, MATCH($B81,OROevaprateIN!$A$2:$A$13,0), 1)</f>
        <v>4.8144680870340224</v>
      </c>
      <c r="F81" s="7">
        <f>INDEX(DEM_D6_PWR!$I$3:$I$14, MATCH($B81,DEM_D6_PWR!$H$3:$H$14,0), 1)</f>
        <v>0.69999998807907104</v>
      </c>
      <c r="G81" s="7">
        <f>INDEX('MINGW_6&amp;DR69'!$I$3:$I$14, MATCH($B81,'MINGW_6&amp;DR69'!$H$3:$H$14,0), 1)</f>
        <v>12.020000457763672</v>
      </c>
      <c r="H81" s="7">
        <f>INDEX('MINGW_6&amp;DR69'!$J$3:$J$14, MATCH($B81,'MINGW_6&amp;DR69'!$H$3:$H$14,0), 1)</f>
        <v>76.599998474121094</v>
      </c>
      <c r="I81" s="7">
        <f>inflowShasta!$I70</f>
        <v>3476</v>
      </c>
      <c r="J81" s="7">
        <f>inflowYuba!$H70</f>
        <v>1367</v>
      </c>
      <c r="K81" s="7">
        <f>INDEX(DEMAND_D_DAGUER_NP!$I$3:$I$14, MATCH($B81,DEMAND_D_DAGUER_NP!$H$3:$H$14,0), 1)</f>
        <v>363.74201474870955</v>
      </c>
      <c r="L81" s="7">
        <f>INDEX(D_THERM_DEMANDS!AB$3:AB$14, MATCH($B81,D_THERM_DEMANDS!$P$3:$P$14,0), 1)</f>
        <v>0.19258063839327905</v>
      </c>
      <c r="M81" s="7">
        <f>INDEX(D_THERM_DEMANDS!AC$3:AC$14, MATCH($B81,D_THERM_DEMANDS!$P$3:$P$14,0), 1)</f>
        <v>0.18612903164279077</v>
      </c>
      <c r="N81" s="7">
        <f>INDEX(D_THERM_DEMANDS!AD$3:AD$14, MATCH($B81,D_THERM_DEMANDS!$P$3:$P$14,0), 1)</f>
        <v>0.70645160059775081</v>
      </c>
      <c r="O81" s="7">
        <f>INDEX(D_THERM_DEMANDS!AE$3:AE$14, MATCH($B81,D_THERM_DEMANDS!$P$3:$P$14,0), 1)</f>
        <v>6.4516129993623305E-3</v>
      </c>
      <c r="P81" s="7">
        <f>INDEX(D_THERM_DEMANDS!AF$3:AF$14, MATCH($B81,D_THERM_DEMANDS!$P$3:$P$14,0), 1)</f>
        <v>3.5483871736834129E-2</v>
      </c>
      <c r="Q81" s="7">
        <f>INDEX(D_THERM_DEMANDS!AG$3:AG$14, MATCH($B81,D_THERM_DEMANDS!$P$3:$P$14,0), 1)</f>
        <v>3.5483871736834129E-2</v>
      </c>
      <c r="R81" s="7">
        <f>INDEX(D_THERM_DEMANDS!AH$3:AH$14, MATCH($B81,D_THERM_DEMANDS!$P$3:$P$14,0), 1)</f>
        <v>1.0322580414433633E-2</v>
      </c>
      <c r="S81" s="7">
        <f>INDEX(D_THERM_DEMANDS!AI$3:AI$14, MATCH($B81,D_THERM_DEMANDS!$P$3:$P$14,0), 1)</f>
        <v>9.6774193548387094E-2</v>
      </c>
      <c r="T81" s="7">
        <f>INDEX(D_THERM_DEMANDS!AJ$3:AJ$14, MATCH($B81,D_THERM_DEMANDS!$P$3:$P$14,0), 1)</f>
        <v>0.25483871275378811</v>
      </c>
      <c r="U81" s="7">
        <f>INDEX(D_THERM_DEMANDS!AK$3:AK$14, MATCH($B81,D_THERM_DEMANDS!$P$3:$P$14,0), 1)</f>
        <v>2.773225845829133</v>
      </c>
      <c r="V81" s="7">
        <f>INDEX(DEMAND_C217B!$I$3:$I$14, MATCH($B81,DEMAND_C217B!$H$3:$H$14,0), 1)</f>
        <v>32.688112919253385</v>
      </c>
      <c r="W81" s="7">
        <f>INDEX(MINFLOWFEATHER!$J$3:$J$14, MATCH($B81,MINFLOWFEATHER!$I$3:$I$14,0), 1)</f>
        <v>900</v>
      </c>
      <c r="X81" s="7">
        <f>INDEX(Therm!$P$3:$P$14, MATCH($B81,Therm!$H$3:$H$14,0), 1)</f>
        <v>83.56727040253935</v>
      </c>
      <c r="Y81" s="7">
        <f>INDEX(Yubfea!$P$3:$P$14, MATCH($B81,Yubfea!$H$3:$H$14,0), 1)</f>
        <v>-1.9067327430989227</v>
      </c>
      <c r="Z81" s="7">
        <f>INDEX(D_YUBFEA_demand!V$3:V$14, MATCH($B81,D_YUBFEA_demand!$M$3:$M$14,0), 1)</f>
        <v>1.548387062165045E-2</v>
      </c>
      <c r="AA81" s="7">
        <f>INDEX(D_YUBFEA_demand!W$3:W$14, MATCH($B81,D_YUBFEA_demand!$M$3:$M$14,0), 1)</f>
        <v>1.548387062165045E-2</v>
      </c>
      <c r="AB81" s="7">
        <f>INDEX(D_YUBFEA_demand!X$3:X$14, MATCH($B81,D_YUBFEA_demand!$M$3:$M$14,0), 1)</f>
        <v>2.19354841016954E-2</v>
      </c>
      <c r="AC81" s="7">
        <f>INDEX(D_YUBFEA_demand!Y$3:Y$14, MATCH($B81,D_YUBFEA_demand!$M$3:$M$14,0), 1)</f>
        <v>8.4516125340615547E-2</v>
      </c>
      <c r="AD81" s="7">
        <f>INDEX(D_YUBFEA_demand!Z$3:Z$14, MATCH($B81,D_YUBFEA_demand!$M$3:$M$14,0), 1)</f>
        <v>6.4516129993623305E-3</v>
      </c>
      <c r="AE81" s="7">
        <f>INDEX(D_YUBFEA_demand!AA$3:AA$14, MATCH($B81,D_YUBFEA_demand!$M$3:$M$14,0), 1)</f>
        <v>1.6774192933113344E-2</v>
      </c>
      <c r="AF81" s="7">
        <f>INDEX(D_YUBFEA_demand!AB$3:AB$14, MATCH($B81,D_YUBFEA_demand!$M$3:$M$14,0), 1)</f>
        <v>8.0645161290322578E-3</v>
      </c>
      <c r="AG81" s="7">
        <f>INDEX(MINFLOWFEAMOUTH!$J$3:$J$14, MATCH($B81,MINFLOWFEAMOUTH!$I$3:$I$14,0), 1)</f>
        <v>900</v>
      </c>
      <c r="AI81" s="11">
        <f>SHASTAlevel5extended!$H70</f>
        <v>4381.6080000000002</v>
      </c>
      <c r="AJ81" s="11">
        <f>INDEX(CALLiTE_SHASTA_LEVEL2_4!$E$1024:$E$1035, MATCH($B81,CALLiTE_SHASTA_LEVEL2_4!$C$1024:$C$1035,0), 1)</f>
        <v>650</v>
      </c>
      <c r="AK81" s="11">
        <f>INDEX(CALLiTE_SHASTA_LEVEL2_4!$F$1024:$F$1035, MATCH($B81,CALLiTE_SHASTA_LEVEL2_4!$C$1024:$C$1035,0), 1)</f>
        <v>3200</v>
      </c>
      <c r="AL81" s="11">
        <f>INDEX(CALLITE_EVAP_S_SHSTA!$G$2:$G$13, MATCH($B81,CALLITE_EVAP_S_SHSTA!$F$2:$F$13,0), 1)</f>
        <v>4.5970238191740851</v>
      </c>
    </row>
    <row r="82" spans="1:38">
      <c r="A82" s="1">
        <v>43747</v>
      </c>
      <c r="B82" s="6">
        <f t="shared" si="1"/>
        <v>10</v>
      </c>
      <c r="C82" s="7">
        <f>OROinflow!$F71</f>
        <v>2692</v>
      </c>
      <c r="D82" s="7">
        <f>OROLEVEL5!G71/1000</f>
        <v>3238</v>
      </c>
      <c r="E82" s="7">
        <f>INDEX(OROevaprateIN!$B$2:$B$13, MATCH($B82,OROevaprateIN!$A$2:$A$13,0), 1)</f>
        <v>4.8144680870340224</v>
      </c>
      <c r="F82" s="7">
        <f>INDEX(DEM_D6_PWR!$I$3:$I$14, MATCH($B82,DEM_D6_PWR!$H$3:$H$14,0), 1)</f>
        <v>0.69999998807907104</v>
      </c>
      <c r="G82" s="7">
        <f>INDEX('MINGW_6&amp;DR69'!$I$3:$I$14, MATCH($B82,'MINGW_6&amp;DR69'!$H$3:$H$14,0), 1)</f>
        <v>12.020000457763672</v>
      </c>
      <c r="H82" s="7">
        <f>INDEX('MINGW_6&amp;DR69'!$J$3:$J$14, MATCH($B82,'MINGW_6&amp;DR69'!$H$3:$H$14,0), 1)</f>
        <v>76.599998474121094</v>
      </c>
      <c r="I82" s="7">
        <f>inflowShasta!$I71</f>
        <v>4607</v>
      </c>
      <c r="J82" s="7">
        <f>inflowYuba!$H71</f>
        <v>1369</v>
      </c>
      <c r="K82" s="7">
        <f>INDEX(DEMAND_D_DAGUER_NP!$I$3:$I$14, MATCH($B82,DEMAND_D_DAGUER_NP!$H$3:$H$14,0), 1)</f>
        <v>363.74201474870955</v>
      </c>
      <c r="L82" s="7">
        <f>INDEX(D_THERM_DEMANDS!AB$3:AB$14, MATCH($B82,D_THERM_DEMANDS!$P$3:$P$14,0), 1)</f>
        <v>0.19258063839327905</v>
      </c>
      <c r="M82" s="7">
        <f>INDEX(D_THERM_DEMANDS!AC$3:AC$14, MATCH($B82,D_THERM_DEMANDS!$P$3:$P$14,0), 1)</f>
        <v>0.18612903164279077</v>
      </c>
      <c r="N82" s="7">
        <f>INDEX(D_THERM_DEMANDS!AD$3:AD$14, MATCH($B82,D_THERM_DEMANDS!$P$3:$P$14,0), 1)</f>
        <v>0.70645160059775081</v>
      </c>
      <c r="O82" s="7">
        <f>INDEX(D_THERM_DEMANDS!AE$3:AE$14, MATCH($B82,D_THERM_DEMANDS!$P$3:$P$14,0), 1)</f>
        <v>6.4516129993623305E-3</v>
      </c>
      <c r="P82" s="7">
        <f>INDEX(D_THERM_DEMANDS!AF$3:AF$14, MATCH($B82,D_THERM_DEMANDS!$P$3:$P$14,0), 1)</f>
        <v>3.5483871736834129E-2</v>
      </c>
      <c r="Q82" s="7">
        <f>INDEX(D_THERM_DEMANDS!AG$3:AG$14, MATCH($B82,D_THERM_DEMANDS!$P$3:$P$14,0), 1)</f>
        <v>3.5483871736834129E-2</v>
      </c>
      <c r="R82" s="7">
        <f>INDEX(D_THERM_DEMANDS!AH$3:AH$14, MATCH($B82,D_THERM_DEMANDS!$P$3:$P$14,0), 1)</f>
        <v>1.0322580414433633E-2</v>
      </c>
      <c r="S82" s="7">
        <f>INDEX(D_THERM_DEMANDS!AI$3:AI$14, MATCH($B82,D_THERM_DEMANDS!$P$3:$P$14,0), 1)</f>
        <v>9.6774193548387094E-2</v>
      </c>
      <c r="T82" s="7">
        <f>INDEX(D_THERM_DEMANDS!AJ$3:AJ$14, MATCH($B82,D_THERM_DEMANDS!$P$3:$P$14,0), 1)</f>
        <v>0.25483871275378811</v>
      </c>
      <c r="U82" s="7">
        <f>INDEX(D_THERM_DEMANDS!AK$3:AK$14, MATCH($B82,D_THERM_DEMANDS!$P$3:$P$14,0), 1)</f>
        <v>2.773225845829133</v>
      </c>
      <c r="V82" s="7">
        <f>INDEX(DEMAND_C217B!$I$3:$I$14, MATCH($B82,DEMAND_C217B!$H$3:$H$14,0), 1)</f>
        <v>32.688112919253385</v>
      </c>
      <c r="W82" s="7">
        <f>INDEX(MINFLOWFEATHER!$J$3:$J$14, MATCH($B82,MINFLOWFEATHER!$I$3:$I$14,0), 1)</f>
        <v>900</v>
      </c>
      <c r="X82" s="7">
        <f>INDEX(Therm!$P$3:$P$14, MATCH($B82,Therm!$H$3:$H$14,0), 1)</f>
        <v>83.56727040253935</v>
      </c>
      <c r="Y82" s="7">
        <f>INDEX(Yubfea!$P$3:$P$14, MATCH($B82,Yubfea!$H$3:$H$14,0), 1)</f>
        <v>-1.9067327430989227</v>
      </c>
      <c r="Z82" s="7">
        <f>INDEX(D_YUBFEA_demand!V$3:V$14, MATCH($B82,D_YUBFEA_demand!$M$3:$M$14,0), 1)</f>
        <v>1.548387062165045E-2</v>
      </c>
      <c r="AA82" s="7">
        <f>INDEX(D_YUBFEA_demand!W$3:W$14, MATCH($B82,D_YUBFEA_demand!$M$3:$M$14,0), 1)</f>
        <v>1.548387062165045E-2</v>
      </c>
      <c r="AB82" s="7">
        <f>INDEX(D_YUBFEA_demand!X$3:X$14, MATCH($B82,D_YUBFEA_demand!$M$3:$M$14,0), 1)</f>
        <v>2.19354841016954E-2</v>
      </c>
      <c r="AC82" s="7">
        <f>INDEX(D_YUBFEA_demand!Y$3:Y$14, MATCH($B82,D_YUBFEA_demand!$M$3:$M$14,0), 1)</f>
        <v>8.4516125340615547E-2</v>
      </c>
      <c r="AD82" s="7">
        <f>INDEX(D_YUBFEA_demand!Z$3:Z$14, MATCH($B82,D_YUBFEA_demand!$M$3:$M$14,0), 1)</f>
        <v>6.4516129993623305E-3</v>
      </c>
      <c r="AE82" s="7">
        <f>INDEX(D_YUBFEA_demand!AA$3:AA$14, MATCH($B82,D_YUBFEA_demand!$M$3:$M$14,0), 1)</f>
        <v>1.6774192933113344E-2</v>
      </c>
      <c r="AF82" s="7">
        <f>INDEX(D_YUBFEA_demand!AB$3:AB$14, MATCH($B82,D_YUBFEA_demand!$M$3:$M$14,0), 1)</f>
        <v>8.0645161290322578E-3</v>
      </c>
      <c r="AG82" s="7">
        <f>INDEX(MINFLOWFEAMOUTH!$J$3:$J$14, MATCH($B82,MINFLOWFEAMOUTH!$I$3:$I$14,0), 1)</f>
        <v>900</v>
      </c>
      <c r="AI82" s="11">
        <f>SHASTAlevel5extended!$H71</f>
        <v>4360.2960000000003</v>
      </c>
      <c r="AJ82" s="11">
        <f>INDEX(CALLiTE_SHASTA_LEVEL2_4!$E$1024:$E$1035, MATCH($B82,CALLiTE_SHASTA_LEVEL2_4!$C$1024:$C$1035,0), 1)</f>
        <v>650</v>
      </c>
      <c r="AK82" s="11">
        <f>INDEX(CALLiTE_SHASTA_LEVEL2_4!$F$1024:$F$1035, MATCH($B82,CALLiTE_SHASTA_LEVEL2_4!$C$1024:$C$1035,0), 1)</f>
        <v>3200</v>
      </c>
      <c r="AL82" s="11">
        <f>INDEX(CALLITE_EVAP_S_SHSTA!$G$2:$G$13, MATCH($B82,CALLITE_EVAP_S_SHSTA!$F$2:$F$13,0), 1)</f>
        <v>4.5970238191740851</v>
      </c>
    </row>
    <row r="83" spans="1:38">
      <c r="A83" s="1">
        <v>43748</v>
      </c>
      <c r="B83" s="6">
        <f t="shared" si="1"/>
        <v>10</v>
      </c>
      <c r="C83" s="7">
        <f>OROinflow!$F72</f>
        <v>2628</v>
      </c>
      <c r="D83" s="7">
        <f>OROLEVEL5!G72/1000</f>
        <v>3225.5</v>
      </c>
      <c r="E83" s="7">
        <f>INDEX(OROevaprateIN!$B$2:$B$13, MATCH($B83,OROevaprateIN!$A$2:$A$13,0), 1)</f>
        <v>4.8144680870340224</v>
      </c>
      <c r="F83" s="7">
        <f>INDEX(DEM_D6_PWR!$I$3:$I$14, MATCH($B83,DEM_D6_PWR!$H$3:$H$14,0), 1)</f>
        <v>0.69999998807907104</v>
      </c>
      <c r="G83" s="7">
        <f>INDEX('MINGW_6&amp;DR69'!$I$3:$I$14, MATCH($B83,'MINGW_6&amp;DR69'!$H$3:$H$14,0), 1)</f>
        <v>12.020000457763672</v>
      </c>
      <c r="H83" s="7">
        <f>INDEX('MINGW_6&amp;DR69'!$J$3:$J$14, MATCH($B83,'MINGW_6&amp;DR69'!$H$3:$H$14,0), 1)</f>
        <v>76.599998474121094</v>
      </c>
      <c r="I83" s="7">
        <f>inflowShasta!$I72</f>
        <v>3922</v>
      </c>
      <c r="J83" s="7">
        <f>inflowYuba!$H72</f>
        <v>1372</v>
      </c>
      <c r="K83" s="7">
        <f>INDEX(DEMAND_D_DAGUER_NP!$I$3:$I$14, MATCH($B83,DEMAND_D_DAGUER_NP!$H$3:$H$14,0), 1)</f>
        <v>363.74201474870955</v>
      </c>
      <c r="L83" s="7">
        <f>INDEX(D_THERM_DEMANDS!AB$3:AB$14, MATCH($B83,D_THERM_DEMANDS!$P$3:$P$14,0), 1)</f>
        <v>0.19258063839327905</v>
      </c>
      <c r="M83" s="7">
        <f>INDEX(D_THERM_DEMANDS!AC$3:AC$14, MATCH($B83,D_THERM_DEMANDS!$P$3:$P$14,0), 1)</f>
        <v>0.18612903164279077</v>
      </c>
      <c r="N83" s="7">
        <f>INDEX(D_THERM_DEMANDS!AD$3:AD$14, MATCH($B83,D_THERM_DEMANDS!$P$3:$P$14,0), 1)</f>
        <v>0.70645160059775081</v>
      </c>
      <c r="O83" s="7">
        <f>INDEX(D_THERM_DEMANDS!AE$3:AE$14, MATCH($B83,D_THERM_DEMANDS!$P$3:$P$14,0), 1)</f>
        <v>6.4516129993623305E-3</v>
      </c>
      <c r="P83" s="7">
        <f>INDEX(D_THERM_DEMANDS!AF$3:AF$14, MATCH($B83,D_THERM_DEMANDS!$P$3:$P$14,0), 1)</f>
        <v>3.5483871736834129E-2</v>
      </c>
      <c r="Q83" s="7">
        <f>INDEX(D_THERM_DEMANDS!AG$3:AG$14, MATCH($B83,D_THERM_DEMANDS!$P$3:$P$14,0), 1)</f>
        <v>3.5483871736834129E-2</v>
      </c>
      <c r="R83" s="7">
        <f>INDEX(D_THERM_DEMANDS!AH$3:AH$14, MATCH($B83,D_THERM_DEMANDS!$P$3:$P$14,0), 1)</f>
        <v>1.0322580414433633E-2</v>
      </c>
      <c r="S83" s="7">
        <f>INDEX(D_THERM_DEMANDS!AI$3:AI$14, MATCH($B83,D_THERM_DEMANDS!$P$3:$P$14,0), 1)</f>
        <v>9.6774193548387094E-2</v>
      </c>
      <c r="T83" s="7">
        <f>INDEX(D_THERM_DEMANDS!AJ$3:AJ$14, MATCH($B83,D_THERM_DEMANDS!$P$3:$P$14,0), 1)</f>
        <v>0.25483871275378811</v>
      </c>
      <c r="U83" s="7">
        <f>INDEX(D_THERM_DEMANDS!AK$3:AK$14, MATCH($B83,D_THERM_DEMANDS!$P$3:$P$14,0), 1)</f>
        <v>2.773225845829133</v>
      </c>
      <c r="V83" s="7">
        <f>INDEX(DEMAND_C217B!$I$3:$I$14, MATCH($B83,DEMAND_C217B!$H$3:$H$14,0), 1)</f>
        <v>32.688112919253385</v>
      </c>
      <c r="W83" s="7">
        <f>INDEX(MINFLOWFEATHER!$J$3:$J$14, MATCH($B83,MINFLOWFEATHER!$I$3:$I$14,0), 1)</f>
        <v>900</v>
      </c>
      <c r="X83" s="7">
        <f>INDEX(Therm!$P$3:$P$14, MATCH($B83,Therm!$H$3:$H$14,0), 1)</f>
        <v>83.56727040253935</v>
      </c>
      <c r="Y83" s="7">
        <f>INDEX(Yubfea!$P$3:$P$14, MATCH($B83,Yubfea!$H$3:$H$14,0), 1)</f>
        <v>-1.9067327430989227</v>
      </c>
      <c r="Z83" s="7">
        <f>INDEX(D_YUBFEA_demand!V$3:V$14, MATCH($B83,D_YUBFEA_demand!$M$3:$M$14,0), 1)</f>
        <v>1.548387062165045E-2</v>
      </c>
      <c r="AA83" s="7">
        <f>INDEX(D_YUBFEA_demand!W$3:W$14, MATCH($B83,D_YUBFEA_demand!$M$3:$M$14,0), 1)</f>
        <v>1.548387062165045E-2</v>
      </c>
      <c r="AB83" s="7">
        <f>INDEX(D_YUBFEA_demand!X$3:X$14, MATCH($B83,D_YUBFEA_demand!$M$3:$M$14,0), 1)</f>
        <v>2.19354841016954E-2</v>
      </c>
      <c r="AC83" s="7">
        <f>INDEX(D_YUBFEA_demand!Y$3:Y$14, MATCH($B83,D_YUBFEA_demand!$M$3:$M$14,0), 1)</f>
        <v>8.4516125340615547E-2</v>
      </c>
      <c r="AD83" s="7">
        <f>INDEX(D_YUBFEA_demand!Z$3:Z$14, MATCH($B83,D_YUBFEA_demand!$M$3:$M$14,0), 1)</f>
        <v>6.4516129993623305E-3</v>
      </c>
      <c r="AE83" s="7">
        <f>INDEX(D_YUBFEA_demand!AA$3:AA$14, MATCH($B83,D_YUBFEA_demand!$M$3:$M$14,0), 1)</f>
        <v>1.6774192933113344E-2</v>
      </c>
      <c r="AF83" s="7">
        <f>INDEX(D_YUBFEA_demand!AB$3:AB$14, MATCH($B83,D_YUBFEA_demand!$M$3:$M$14,0), 1)</f>
        <v>8.0645161290322578E-3</v>
      </c>
      <c r="AG83" s="7">
        <f>INDEX(MINFLOWFEAMOUTH!$J$3:$J$14, MATCH($B83,MINFLOWFEAMOUTH!$I$3:$I$14,0), 1)</f>
        <v>900</v>
      </c>
      <c r="AI83" s="11">
        <f>SHASTAlevel5extended!$H72</f>
        <v>4338.9849999999997</v>
      </c>
      <c r="AJ83" s="11">
        <f>INDEX(CALLiTE_SHASTA_LEVEL2_4!$E$1024:$E$1035, MATCH($B83,CALLiTE_SHASTA_LEVEL2_4!$C$1024:$C$1035,0), 1)</f>
        <v>650</v>
      </c>
      <c r="AK83" s="11">
        <f>INDEX(CALLiTE_SHASTA_LEVEL2_4!$F$1024:$F$1035, MATCH($B83,CALLiTE_SHASTA_LEVEL2_4!$C$1024:$C$1035,0), 1)</f>
        <v>3200</v>
      </c>
      <c r="AL83" s="11">
        <f>INDEX(CALLITE_EVAP_S_SHSTA!$G$2:$G$13, MATCH($B83,CALLITE_EVAP_S_SHSTA!$F$2:$F$13,0), 1)</f>
        <v>4.5970238191740851</v>
      </c>
    </row>
    <row r="84" spans="1:38">
      <c r="A84" s="1">
        <v>43749</v>
      </c>
      <c r="B84" s="6">
        <f t="shared" si="1"/>
        <v>10</v>
      </c>
      <c r="C84" s="7">
        <f>OROinflow!$F73</f>
        <v>2719</v>
      </c>
      <c r="D84" s="7">
        <f>OROLEVEL5!G73/1000</f>
        <v>3213</v>
      </c>
      <c r="E84" s="7">
        <f>INDEX(OROevaprateIN!$B$2:$B$13, MATCH($B84,OROevaprateIN!$A$2:$A$13,0), 1)</f>
        <v>4.8144680870340224</v>
      </c>
      <c r="F84" s="7">
        <f>INDEX(DEM_D6_PWR!$I$3:$I$14, MATCH($B84,DEM_D6_PWR!$H$3:$H$14,0), 1)</f>
        <v>0.69999998807907104</v>
      </c>
      <c r="G84" s="7">
        <f>INDEX('MINGW_6&amp;DR69'!$I$3:$I$14, MATCH($B84,'MINGW_6&amp;DR69'!$H$3:$H$14,0), 1)</f>
        <v>12.020000457763672</v>
      </c>
      <c r="H84" s="7">
        <f>INDEX('MINGW_6&amp;DR69'!$J$3:$J$14, MATCH($B84,'MINGW_6&amp;DR69'!$H$3:$H$14,0), 1)</f>
        <v>76.599998474121094</v>
      </c>
      <c r="I84" s="7">
        <f>inflowShasta!$I73</f>
        <v>4369</v>
      </c>
      <c r="J84" s="7">
        <f>inflowYuba!$H73</f>
        <v>1360</v>
      </c>
      <c r="K84" s="7">
        <f>INDEX(DEMAND_D_DAGUER_NP!$I$3:$I$14, MATCH($B84,DEMAND_D_DAGUER_NP!$H$3:$H$14,0), 1)</f>
        <v>363.74201474870955</v>
      </c>
      <c r="L84" s="7">
        <f>INDEX(D_THERM_DEMANDS!AB$3:AB$14, MATCH($B84,D_THERM_DEMANDS!$P$3:$P$14,0), 1)</f>
        <v>0.19258063839327905</v>
      </c>
      <c r="M84" s="7">
        <f>INDEX(D_THERM_DEMANDS!AC$3:AC$14, MATCH($B84,D_THERM_DEMANDS!$P$3:$P$14,0), 1)</f>
        <v>0.18612903164279077</v>
      </c>
      <c r="N84" s="7">
        <f>INDEX(D_THERM_DEMANDS!AD$3:AD$14, MATCH($B84,D_THERM_DEMANDS!$P$3:$P$14,0), 1)</f>
        <v>0.70645160059775081</v>
      </c>
      <c r="O84" s="7">
        <f>INDEX(D_THERM_DEMANDS!AE$3:AE$14, MATCH($B84,D_THERM_DEMANDS!$P$3:$P$14,0), 1)</f>
        <v>6.4516129993623305E-3</v>
      </c>
      <c r="P84" s="7">
        <f>INDEX(D_THERM_DEMANDS!AF$3:AF$14, MATCH($B84,D_THERM_DEMANDS!$P$3:$P$14,0), 1)</f>
        <v>3.5483871736834129E-2</v>
      </c>
      <c r="Q84" s="7">
        <f>INDEX(D_THERM_DEMANDS!AG$3:AG$14, MATCH($B84,D_THERM_DEMANDS!$P$3:$P$14,0), 1)</f>
        <v>3.5483871736834129E-2</v>
      </c>
      <c r="R84" s="7">
        <f>INDEX(D_THERM_DEMANDS!AH$3:AH$14, MATCH($B84,D_THERM_DEMANDS!$P$3:$P$14,0), 1)</f>
        <v>1.0322580414433633E-2</v>
      </c>
      <c r="S84" s="7">
        <f>INDEX(D_THERM_DEMANDS!AI$3:AI$14, MATCH($B84,D_THERM_DEMANDS!$P$3:$P$14,0), 1)</f>
        <v>9.6774193548387094E-2</v>
      </c>
      <c r="T84" s="7">
        <f>INDEX(D_THERM_DEMANDS!AJ$3:AJ$14, MATCH($B84,D_THERM_DEMANDS!$P$3:$P$14,0), 1)</f>
        <v>0.25483871275378811</v>
      </c>
      <c r="U84" s="7">
        <f>INDEX(D_THERM_DEMANDS!AK$3:AK$14, MATCH($B84,D_THERM_DEMANDS!$P$3:$P$14,0), 1)</f>
        <v>2.773225845829133</v>
      </c>
      <c r="V84" s="7">
        <f>INDEX(DEMAND_C217B!$I$3:$I$14, MATCH($B84,DEMAND_C217B!$H$3:$H$14,0), 1)</f>
        <v>32.688112919253385</v>
      </c>
      <c r="W84" s="7">
        <f>INDEX(MINFLOWFEATHER!$J$3:$J$14, MATCH($B84,MINFLOWFEATHER!$I$3:$I$14,0), 1)</f>
        <v>900</v>
      </c>
      <c r="X84" s="7">
        <f>INDEX(Therm!$P$3:$P$14, MATCH($B84,Therm!$H$3:$H$14,0), 1)</f>
        <v>83.56727040253935</v>
      </c>
      <c r="Y84" s="7">
        <f>INDEX(Yubfea!$P$3:$P$14, MATCH($B84,Yubfea!$H$3:$H$14,0), 1)</f>
        <v>-1.9067327430989227</v>
      </c>
      <c r="Z84" s="7">
        <f>INDEX(D_YUBFEA_demand!V$3:V$14, MATCH($B84,D_YUBFEA_demand!$M$3:$M$14,0), 1)</f>
        <v>1.548387062165045E-2</v>
      </c>
      <c r="AA84" s="7">
        <f>INDEX(D_YUBFEA_demand!W$3:W$14, MATCH($B84,D_YUBFEA_demand!$M$3:$M$14,0), 1)</f>
        <v>1.548387062165045E-2</v>
      </c>
      <c r="AB84" s="7">
        <f>INDEX(D_YUBFEA_demand!X$3:X$14, MATCH($B84,D_YUBFEA_demand!$M$3:$M$14,0), 1)</f>
        <v>2.19354841016954E-2</v>
      </c>
      <c r="AC84" s="7">
        <f>INDEX(D_YUBFEA_demand!Y$3:Y$14, MATCH($B84,D_YUBFEA_demand!$M$3:$M$14,0), 1)</f>
        <v>8.4516125340615547E-2</v>
      </c>
      <c r="AD84" s="7">
        <f>INDEX(D_YUBFEA_demand!Z$3:Z$14, MATCH($B84,D_YUBFEA_demand!$M$3:$M$14,0), 1)</f>
        <v>6.4516129993623305E-3</v>
      </c>
      <c r="AE84" s="7">
        <f>INDEX(D_YUBFEA_demand!AA$3:AA$14, MATCH($B84,D_YUBFEA_demand!$M$3:$M$14,0), 1)</f>
        <v>1.6774192933113344E-2</v>
      </c>
      <c r="AF84" s="7">
        <f>INDEX(D_YUBFEA_demand!AB$3:AB$14, MATCH($B84,D_YUBFEA_demand!$M$3:$M$14,0), 1)</f>
        <v>8.0645161290322578E-3</v>
      </c>
      <c r="AG84" s="7">
        <f>INDEX(MINFLOWFEAMOUTH!$J$3:$J$14, MATCH($B84,MINFLOWFEAMOUTH!$I$3:$I$14,0), 1)</f>
        <v>900</v>
      </c>
      <c r="AI84" s="11">
        <f>SHASTAlevel5extended!$H73</f>
        <v>4317.674</v>
      </c>
      <c r="AJ84" s="11">
        <f>INDEX(CALLiTE_SHASTA_LEVEL2_4!$E$1024:$E$1035, MATCH($B84,CALLiTE_SHASTA_LEVEL2_4!$C$1024:$C$1035,0), 1)</f>
        <v>650</v>
      </c>
      <c r="AK84" s="11">
        <f>INDEX(CALLiTE_SHASTA_LEVEL2_4!$F$1024:$F$1035, MATCH($B84,CALLiTE_SHASTA_LEVEL2_4!$C$1024:$C$1035,0), 1)</f>
        <v>3200</v>
      </c>
      <c r="AL84" s="11">
        <f>INDEX(CALLITE_EVAP_S_SHSTA!$G$2:$G$13, MATCH($B84,CALLITE_EVAP_S_SHSTA!$F$2:$F$13,0), 1)</f>
        <v>4.5970238191740851</v>
      </c>
    </row>
    <row r="85" spans="1:38">
      <c r="A85" s="1">
        <v>43750</v>
      </c>
      <c r="B85" s="6">
        <f t="shared" si="1"/>
        <v>10</v>
      </c>
      <c r="C85" s="7">
        <f>OROinflow!$F74</f>
        <v>2179</v>
      </c>
      <c r="D85" s="7">
        <f>OROLEVEL5!G74/1000</f>
        <v>3200.5</v>
      </c>
      <c r="E85" s="7">
        <f>INDEX(OROevaprateIN!$B$2:$B$13, MATCH($B85,OROevaprateIN!$A$2:$A$13,0), 1)</f>
        <v>4.8144680870340224</v>
      </c>
      <c r="F85" s="7">
        <f>INDEX(DEM_D6_PWR!$I$3:$I$14, MATCH($B85,DEM_D6_PWR!$H$3:$H$14,0), 1)</f>
        <v>0.69999998807907104</v>
      </c>
      <c r="G85" s="7">
        <f>INDEX('MINGW_6&amp;DR69'!$I$3:$I$14, MATCH($B85,'MINGW_6&amp;DR69'!$H$3:$H$14,0), 1)</f>
        <v>12.020000457763672</v>
      </c>
      <c r="H85" s="7">
        <f>INDEX('MINGW_6&amp;DR69'!$J$3:$J$14, MATCH($B85,'MINGW_6&amp;DR69'!$H$3:$H$14,0), 1)</f>
        <v>76.599998474121094</v>
      </c>
      <c r="I85" s="7">
        <f>inflowShasta!$I74</f>
        <v>2430</v>
      </c>
      <c r="J85" s="7">
        <f>inflowYuba!$H74</f>
        <v>1360</v>
      </c>
      <c r="K85" s="7">
        <f>INDEX(DEMAND_D_DAGUER_NP!$I$3:$I$14, MATCH($B85,DEMAND_D_DAGUER_NP!$H$3:$H$14,0), 1)</f>
        <v>363.74201474870955</v>
      </c>
      <c r="L85" s="7">
        <f>INDEX(D_THERM_DEMANDS!AB$3:AB$14, MATCH($B85,D_THERM_DEMANDS!$P$3:$P$14,0), 1)</f>
        <v>0.19258063839327905</v>
      </c>
      <c r="M85" s="7">
        <f>INDEX(D_THERM_DEMANDS!AC$3:AC$14, MATCH($B85,D_THERM_DEMANDS!$P$3:$P$14,0), 1)</f>
        <v>0.18612903164279077</v>
      </c>
      <c r="N85" s="7">
        <f>INDEX(D_THERM_DEMANDS!AD$3:AD$14, MATCH($B85,D_THERM_DEMANDS!$P$3:$P$14,0), 1)</f>
        <v>0.70645160059775081</v>
      </c>
      <c r="O85" s="7">
        <f>INDEX(D_THERM_DEMANDS!AE$3:AE$14, MATCH($B85,D_THERM_DEMANDS!$P$3:$P$14,0), 1)</f>
        <v>6.4516129993623305E-3</v>
      </c>
      <c r="P85" s="7">
        <f>INDEX(D_THERM_DEMANDS!AF$3:AF$14, MATCH($B85,D_THERM_DEMANDS!$P$3:$P$14,0), 1)</f>
        <v>3.5483871736834129E-2</v>
      </c>
      <c r="Q85" s="7">
        <f>INDEX(D_THERM_DEMANDS!AG$3:AG$14, MATCH($B85,D_THERM_DEMANDS!$P$3:$P$14,0), 1)</f>
        <v>3.5483871736834129E-2</v>
      </c>
      <c r="R85" s="7">
        <f>INDEX(D_THERM_DEMANDS!AH$3:AH$14, MATCH($B85,D_THERM_DEMANDS!$P$3:$P$14,0), 1)</f>
        <v>1.0322580414433633E-2</v>
      </c>
      <c r="S85" s="7">
        <f>INDEX(D_THERM_DEMANDS!AI$3:AI$14, MATCH($B85,D_THERM_DEMANDS!$P$3:$P$14,0), 1)</f>
        <v>9.6774193548387094E-2</v>
      </c>
      <c r="T85" s="7">
        <f>INDEX(D_THERM_DEMANDS!AJ$3:AJ$14, MATCH($B85,D_THERM_DEMANDS!$P$3:$P$14,0), 1)</f>
        <v>0.25483871275378811</v>
      </c>
      <c r="U85" s="7">
        <f>INDEX(D_THERM_DEMANDS!AK$3:AK$14, MATCH($B85,D_THERM_DEMANDS!$P$3:$P$14,0), 1)</f>
        <v>2.773225845829133</v>
      </c>
      <c r="V85" s="7">
        <f>INDEX(DEMAND_C217B!$I$3:$I$14, MATCH($B85,DEMAND_C217B!$H$3:$H$14,0), 1)</f>
        <v>32.688112919253385</v>
      </c>
      <c r="W85" s="7">
        <f>INDEX(MINFLOWFEATHER!$J$3:$J$14, MATCH($B85,MINFLOWFEATHER!$I$3:$I$14,0), 1)</f>
        <v>900</v>
      </c>
      <c r="X85" s="7">
        <f>INDEX(Therm!$P$3:$P$14, MATCH($B85,Therm!$H$3:$H$14,0), 1)</f>
        <v>83.56727040253935</v>
      </c>
      <c r="Y85" s="7">
        <f>INDEX(Yubfea!$P$3:$P$14, MATCH($B85,Yubfea!$H$3:$H$14,0), 1)</f>
        <v>-1.9067327430989227</v>
      </c>
      <c r="Z85" s="7">
        <f>INDEX(D_YUBFEA_demand!V$3:V$14, MATCH($B85,D_YUBFEA_demand!$M$3:$M$14,0), 1)</f>
        <v>1.548387062165045E-2</v>
      </c>
      <c r="AA85" s="7">
        <f>INDEX(D_YUBFEA_demand!W$3:W$14, MATCH($B85,D_YUBFEA_demand!$M$3:$M$14,0), 1)</f>
        <v>1.548387062165045E-2</v>
      </c>
      <c r="AB85" s="7">
        <f>INDEX(D_YUBFEA_demand!X$3:X$14, MATCH($B85,D_YUBFEA_demand!$M$3:$M$14,0), 1)</f>
        <v>2.19354841016954E-2</v>
      </c>
      <c r="AC85" s="7">
        <f>INDEX(D_YUBFEA_demand!Y$3:Y$14, MATCH($B85,D_YUBFEA_demand!$M$3:$M$14,0), 1)</f>
        <v>8.4516125340615547E-2</v>
      </c>
      <c r="AD85" s="7">
        <f>INDEX(D_YUBFEA_demand!Z$3:Z$14, MATCH($B85,D_YUBFEA_demand!$M$3:$M$14,0), 1)</f>
        <v>6.4516129993623305E-3</v>
      </c>
      <c r="AE85" s="7">
        <f>INDEX(D_YUBFEA_demand!AA$3:AA$14, MATCH($B85,D_YUBFEA_demand!$M$3:$M$14,0), 1)</f>
        <v>1.6774192933113344E-2</v>
      </c>
      <c r="AF85" s="7">
        <f>INDEX(D_YUBFEA_demand!AB$3:AB$14, MATCH($B85,D_YUBFEA_demand!$M$3:$M$14,0), 1)</f>
        <v>8.0645161290322578E-3</v>
      </c>
      <c r="AG85" s="7">
        <f>INDEX(MINFLOWFEAMOUTH!$J$3:$J$14, MATCH($B85,MINFLOWFEAMOUTH!$I$3:$I$14,0), 1)</f>
        <v>900</v>
      </c>
      <c r="AI85" s="11">
        <f>SHASTAlevel5extended!$H74</f>
        <v>4296.3620000000001</v>
      </c>
      <c r="AJ85" s="11">
        <f>INDEX(CALLiTE_SHASTA_LEVEL2_4!$E$1024:$E$1035, MATCH($B85,CALLiTE_SHASTA_LEVEL2_4!$C$1024:$C$1035,0), 1)</f>
        <v>650</v>
      </c>
      <c r="AK85" s="11">
        <f>INDEX(CALLiTE_SHASTA_LEVEL2_4!$F$1024:$F$1035, MATCH($B85,CALLiTE_SHASTA_LEVEL2_4!$C$1024:$C$1035,0), 1)</f>
        <v>3200</v>
      </c>
      <c r="AL85" s="11">
        <f>INDEX(CALLITE_EVAP_S_SHSTA!$G$2:$G$13, MATCH($B85,CALLITE_EVAP_S_SHSTA!$F$2:$F$13,0), 1)</f>
        <v>4.5970238191740851</v>
      </c>
    </row>
    <row r="86" spans="1:38">
      <c r="A86" s="1">
        <v>43751</v>
      </c>
      <c r="B86" s="6">
        <f t="shared" si="1"/>
        <v>10</v>
      </c>
      <c r="C86" s="7">
        <f>OROinflow!$F75</f>
        <v>2353</v>
      </c>
      <c r="D86" s="7">
        <f>OROLEVEL5!G75/1000</f>
        <v>3188</v>
      </c>
      <c r="E86" s="7">
        <f>INDEX(OROevaprateIN!$B$2:$B$13, MATCH($B86,OROevaprateIN!$A$2:$A$13,0), 1)</f>
        <v>4.8144680870340224</v>
      </c>
      <c r="F86" s="7">
        <f>INDEX(DEM_D6_PWR!$I$3:$I$14, MATCH($B86,DEM_D6_PWR!$H$3:$H$14,0), 1)</f>
        <v>0.69999998807907104</v>
      </c>
      <c r="G86" s="7">
        <f>INDEX('MINGW_6&amp;DR69'!$I$3:$I$14, MATCH($B86,'MINGW_6&amp;DR69'!$H$3:$H$14,0), 1)</f>
        <v>12.020000457763672</v>
      </c>
      <c r="H86" s="7">
        <f>INDEX('MINGW_6&amp;DR69'!$J$3:$J$14, MATCH($B86,'MINGW_6&amp;DR69'!$H$3:$H$14,0), 1)</f>
        <v>76.599998474121094</v>
      </c>
      <c r="I86" s="7">
        <f>inflowShasta!$I75</f>
        <v>2593</v>
      </c>
      <c r="J86" s="7">
        <f>inflowYuba!$H75</f>
        <v>1350</v>
      </c>
      <c r="K86" s="7">
        <f>INDEX(DEMAND_D_DAGUER_NP!$I$3:$I$14, MATCH($B86,DEMAND_D_DAGUER_NP!$H$3:$H$14,0), 1)</f>
        <v>363.74201474870955</v>
      </c>
      <c r="L86" s="7">
        <f>INDEX(D_THERM_DEMANDS!AB$3:AB$14, MATCH($B86,D_THERM_DEMANDS!$P$3:$P$14,0), 1)</f>
        <v>0.19258063839327905</v>
      </c>
      <c r="M86" s="7">
        <f>INDEX(D_THERM_DEMANDS!AC$3:AC$14, MATCH($B86,D_THERM_DEMANDS!$P$3:$P$14,0), 1)</f>
        <v>0.18612903164279077</v>
      </c>
      <c r="N86" s="7">
        <f>INDEX(D_THERM_DEMANDS!AD$3:AD$14, MATCH($B86,D_THERM_DEMANDS!$P$3:$P$14,0), 1)</f>
        <v>0.70645160059775081</v>
      </c>
      <c r="O86" s="7">
        <f>INDEX(D_THERM_DEMANDS!AE$3:AE$14, MATCH($B86,D_THERM_DEMANDS!$P$3:$P$14,0), 1)</f>
        <v>6.4516129993623305E-3</v>
      </c>
      <c r="P86" s="7">
        <f>INDEX(D_THERM_DEMANDS!AF$3:AF$14, MATCH($B86,D_THERM_DEMANDS!$P$3:$P$14,0), 1)</f>
        <v>3.5483871736834129E-2</v>
      </c>
      <c r="Q86" s="7">
        <f>INDEX(D_THERM_DEMANDS!AG$3:AG$14, MATCH($B86,D_THERM_DEMANDS!$P$3:$P$14,0), 1)</f>
        <v>3.5483871736834129E-2</v>
      </c>
      <c r="R86" s="7">
        <f>INDEX(D_THERM_DEMANDS!AH$3:AH$14, MATCH($B86,D_THERM_DEMANDS!$P$3:$P$14,0), 1)</f>
        <v>1.0322580414433633E-2</v>
      </c>
      <c r="S86" s="7">
        <f>INDEX(D_THERM_DEMANDS!AI$3:AI$14, MATCH($B86,D_THERM_DEMANDS!$P$3:$P$14,0), 1)</f>
        <v>9.6774193548387094E-2</v>
      </c>
      <c r="T86" s="7">
        <f>INDEX(D_THERM_DEMANDS!AJ$3:AJ$14, MATCH($B86,D_THERM_DEMANDS!$P$3:$P$14,0), 1)</f>
        <v>0.25483871275378811</v>
      </c>
      <c r="U86" s="7">
        <f>INDEX(D_THERM_DEMANDS!AK$3:AK$14, MATCH($B86,D_THERM_DEMANDS!$P$3:$P$14,0), 1)</f>
        <v>2.773225845829133</v>
      </c>
      <c r="V86" s="7">
        <f>INDEX(DEMAND_C217B!$I$3:$I$14, MATCH($B86,DEMAND_C217B!$H$3:$H$14,0), 1)</f>
        <v>32.688112919253385</v>
      </c>
      <c r="W86" s="7">
        <f>INDEX(MINFLOWFEATHER!$J$3:$J$14, MATCH($B86,MINFLOWFEATHER!$I$3:$I$14,0), 1)</f>
        <v>900</v>
      </c>
      <c r="X86" s="7">
        <f>INDEX(Therm!$P$3:$P$14, MATCH($B86,Therm!$H$3:$H$14,0), 1)</f>
        <v>83.56727040253935</v>
      </c>
      <c r="Y86" s="7">
        <f>INDEX(Yubfea!$P$3:$P$14, MATCH($B86,Yubfea!$H$3:$H$14,0), 1)</f>
        <v>-1.9067327430989227</v>
      </c>
      <c r="Z86" s="7">
        <f>INDEX(D_YUBFEA_demand!V$3:V$14, MATCH($B86,D_YUBFEA_demand!$M$3:$M$14,0), 1)</f>
        <v>1.548387062165045E-2</v>
      </c>
      <c r="AA86" s="7">
        <f>INDEX(D_YUBFEA_demand!W$3:W$14, MATCH($B86,D_YUBFEA_demand!$M$3:$M$14,0), 1)</f>
        <v>1.548387062165045E-2</v>
      </c>
      <c r="AB86" s="7">
        <f>INDEX(D_YUBFEA_demand!X$3:X$14, MATCH($B86,D_YUBFEA_demand!$M$3:$M$14,0), 1)</f>
        <v>2.19354841016954E-2</v>
      </c>
      <c r="AC86" s="7">
        <f>INDEX(D_YUBFEA_demand!Y$3:Y$14, MATCH($B86,D_YUBFEA_demand!$M$3:$M$14,0), 1)</f>
        <v>8.4516125340615547E-2</v>
      </c>
      <c r="AD86" s="7">
        <f>INDEX(D_YUBFEA_demand!Z$3:Z$14, MATCH($B86,D_YUBFEA_demand!$M$3:$M$14,0), 1)</f>
        <v>6.4516129993623305E-3</v>
      </c>
      <c r="AE86" s="7">
        <f>INDEX(D_YUBFEA_demand!AA$3:AA$14, MATCH($B86,D_YUBFEA_demand!$M$3:$M$14,0), 1)</f>
        <v>1.6774192933113344E-2</v>
      </c>
      <c r="AF86" s="7">
        <f>INDEX(D_YUBFEA_demand!AB$3:AB$14, MATCH($B86,D_YUBFEA_demand!$M$3:$M$14,0), 1)</f>
        <v>8.0645161290322578E-3</v>
      </c>
      <c r="AG86" s="7">
        <f>INDEX(MINFLOWFEAMOUTH!$J$3:$J$14, MATCH($B86,MINFLOWFEAMOUTH!$I$3:$I$14,0), 1)</f>
        <v>900</v>
      </c>
      <c r="AI86" s="11">
        <f>SHASTAlevel5extended!$H75</f>
        <v>4275.05</v>
      </c>
      <c r="AJ86" s="11">
        <f>INDEX(CALLiTE_SHASTA_LEVEL2_4!$E$1024:$E$1035, MATCH($B86,CALLiTE_SHASTA_LEVEL2_4!$C$1024:$C$1035,0), 1)</f>
        <v>650</v>
      </c>
      <c r="AK86" s="11">
        <f>INDEX(CALLiTE_SHASTA_LEVEL2_4!$F$1024:$F$1035, MATCH($B86,CALLiTE_SHASTA_LEVEL2_4!$C$1024:$C$1035,0), 1)</f>
        <v>3200</v>
      </c>
      <c r="AL86" s="11">
        <f>INDEX(CALLITE_EVAP_S_SHSTA!$G$2:$G$13, MATCH($B86,CALLITE_EVAP_S_SHSTA!$F$2:$F$13,0), 1)</f>
        <v>4.5970238191740851</v>
      </c>
    </row>
    <row r="87" spans="1:38">
      <c r="A87" s="1">
        <v>43752</v>
      </c>
      <c r="B87" s="6">
        <f t="shared" si="1"/>
        <v>10</v>
      </c>
      <c r="C87" s="7">
        <f>OROinflow!$F76</f>
        <v>2025</v>
      </c>
      <c r="D87" s="7">
        <f>OROLEVEL5!G76/1000</f>
        <v>3175.5</v>
      </c>
      <c r="E87" s="7">
        <f>INDEX(OROevaprateIN!$B$2:$B$13, MATCH($B87,OROevaprateIN!$A$2:$A$13,0), 1)</f>
        <v>4.8144680870340224</v>
      </c>
      <c r="F87" s="7">
        <f>INDEX(DEM_D6_PWR!$I$3:$I$14, MATCH($B87,DEM_D6_PWR!$H$3:$H$14,0), 1)</f>
        <v>0.69999998807907104</v>
      </c>
      <c r="G87" s="7">
        <f>INDEX('MINGW_6&amp;DR69'!$I$3:$I$14, MATCH($B87,'MINGW_6&amp;DR69'!$H$3:$H$14,0), 1)</f>
        <v>12.020000457763672</v>
      </c>
      <c r="H87" s="7">
        <f>INDEX('MINGW_6&amp;DR69'!$J$3:$J$14, MATCH($B87,'MINGW_6&amp;DR69'!$H$3:$H$14,0), 1)</f>
        <v>76.599998474121094</v>
      </c>
      <c r="I87" s="7">
        <f>inflowShasta!$I76</f>
        <v>4636</v>
      </c>
      <c r="J87" s="7">
        <f>inflowYuba!$H76</f>
        <v>1336</v>
      </c>
      <c r="K87" s="7">
        <f>INDEX(DEMAND_D_DAGUER_NP!$I$3:$I$14, MATCH($B87,DEMAND_D_DAGUER_NP!$H$3:$H$14,0), 1)</f>
        <v>363.74201474870955</v>
      </c>
      <c r="L87" s="7">
        <f>INDEX(D_THERM_DEMANDS!AB$3:AB$14, MATCH($B87,D_THERM_DEMANDS!$P$3:$P$14,0), 1)</f>
        <v>0.19258063839327905</v>
      </c>
      <c r="M87" s="7">
        <f>INDEX(D_THERM_DEMANDS!AC$3:AC$14, MATCH($B87,D_THERM_DEMANDS!$P$3:$P$14,0), 1)</f>
        <v>0.18612903164279077</v>
      </c>
      <c r="N87" s="7">
        <f>INDEX(D_THERM_DEMANDS!AD$3:AD$14, MATCH($B87,D_THERM_DEMANDS!$P$3:$P$14,0), 1)</f>
        <v>0.70645160059775081</v>
      </c>
      <c r="O87" s="7">
        <f>INDEX(D_THERM_DEMANDS!AE$3:AE$14, MATCH($B87,D_THERM_DEMANDS!$P$3:$P$14,0), 1)</f>
        <v>6.4516129993623305E-3</v>
      </c>
      <c r="P87" s="7">
        <f>INDEX(D_THERM_DEMANDS!AF$3:AF$14, MATCH($B87,D_THERM_DEMANDS!$P$3:$P$14,0), 1)</f>
        <v>3.5483871736834129E-2</v>
      </c>
      <c r="Q87" s="7">
        <f>INDEX(D_THERM_DEMANDS!AG$3:AG$14, MATCH($B87,D_THERM_DEMANDS!$P$3:$P$14,0), 1)</f>
        <v>3.5483871736834129E-2</v>
      </c>
      <c r="R87" s="7">
        <f>INDEX(D_THERM_DEMANDS!AH$3:AH$14, MATCH($B87,D_THERM_DEMANDS!$P$3:$P$14,0), 1)</f>
        <v>1.0322580414433633E-2</v>
      </c>
      <c r="S87" s="7">
        <f>INDEX(D_THERM_DEMANDS!AI$3:AI$14, MATCH($B87,D_THERM_DEMANDS!$P$3:$P$14,0), 1)</f>
        <v>9.6774193548387094E-2</v>
      </c>
      <c r="T87" s="7">
        <f>INDEX(D_THERM_DEMANDS!AJ$3:AJ$14, MATCH($B87,D_THERM_DEMANDS!$P$3:$P$14,0), 1)</f>
        <v>0.25483871275378811</v>
      </c>
      <c r="U87" s="7">
        <f>INDEX(D_THERM_DEMANDS!AK$3:AK$14, MATCH($B87,D_THERM_DEMANDS!$P$3:$P$14,0), 1)</f>
        <v>2.773225845829133</v>
      </c>
      <c r="V87" s="7">
        <f>INDEX(DEMAND_C217B!$I$3:$I$14, MATCH($B87,DEMAND_C217B!$H$3:$H$14,0), 1)</f>
        <v>32.688112919253385</v>
      </c>
      <c r="W87" s="7">
        <f>INDEX(MINFLOWFEATHER!$J$3:$J$14, MATCH($B87,MINFLOWFEATHER!$I$3:$I$14,0), 1)</f>
        <v>900</v>
      </c>
      <c r="X87" s="7">
        <f>INDEX(Therm!$P$3:$P$14, MATCH($B87,Therm!$H$3:$H$14,0), 1)</f>
        <v>83.56727040253935</v>
      </c>
      <c r="Y87" s="7">
        <f>INDEX(Yubfea!$P$3:$P$14, MATCH($B87,Yubfea!$H$3:$H$14,0), 1)</f>
        <v>-1.9067327430989227</v>
      </c>
      <c r="Z87" s="7">
        <f>INDEX(D_YUBFEA_demand!V$3:V$14, MATCH($B87,D_YUBFEA_demand!$M$3:$M$14,0), 1)</f>
        <v>1.548387062165045E-2</v>
      </c>
      <c r="AA87" s="7">
        <f>INDEX(D_YUBFEA_demand!W$3:W$14, MATCH($B87,D_YUBFEA_demand!$M$3:$M$14,0), 1)</f>
        <v>1.548387062165045E-2</v>
      </c>
      <c r="AB87" s="7">
        <f>INDEX(D_YUBFEA_demand!X$3:X$14, MATCH($B87,D_YUBFEA_demand!$M$3:$M$14,0), 1)</f>
        <v>2.19354841016954E-2</v>
      </c>
      <c r="AC87" s="7">
        <f>INDEX(D_YUBFEA_demand!Y$3:Y$14, MATCH($B87,D_YUBFEA_demand!$M$3:$M$14,0), 1)</f>
        <v>8.4516125340615547E-2</v>
      </c>
      <c r="AD87" s="7">
        <f>INDEX(D_YUBFEA_demand!Z$3:Z$14, MATCH($B87,D_YUBFEA_demand!$M$3:$M$14,0), 1)</f>
        <v>6.4516129993623305E-3</v>
      </c>
      <c r="AE87" s="7">
        <f>INDEX(D_YUBFEA_demand!AA$3:AA$14, MATCH($B87,D_YUBFEA_demand!$M$3:$M$14,0), 1)</f>
        <v>1.6774192933113344E-2</v>
      </c>
      <c r="AF87" s="7">
        <f>INDEX(D_YUBFEA_demand!AB$3:AB$14, MATCH($B87,D_YUBFEA_demand!$M$3:$M$14,0), 1)</f>
        <v>8.0645161290322578E-3</v>
      </c>
      <c r="AG87" s="7">
        <f>INDEX(MINFLOWFEAMOUTH!$J$3:$J$14, MATCH($B87,MINFLOWFEAMOUTH!$I$3:$I$14,0), 1)</f>
        <v>900</v>
      </c>
      <c r="AI87" s="11">
        <f>SHASTAlevel5extended!$H76</f>
        <v>4253.7389999999996</v>
      </c>
      <c r="AJ87" s="11">
        <f>INDEX(CALLiTE_SHASTA_LEVEL2_4!$E$1024:$E$1035, MATCH($B87,CALLiTE_SHASTA_LEVEL2_4!$C$1024:$C$1035,0), 1)</f>
        <v>650</v>
      </c>
      <c r="AK87" s="11">
        <f>INDEX(CALLiTE_SHASTA_LEVEL2_4!$F$1024:$F$1035, MATCH($B87,CALLiTE_SHASTA_LEVEL2_4!$C$1024:$C$1035,0), 1)</f>
        <v>3200</v>
      </c>
      <c r="AL87" s="11">
        <f>INDEX(CALLITE_EVAP_S_SHSTA!$G$2:$G$13, MATCH($B87,CALLITE_EVAP_S_SHSTA!$F$2:$F$13,0), 1)</f>
        <v>4.5970238191740851</v>
      </c>
    </row>
    <row r="88" spans="1:38">
      <c r="A88" s="1">
        <v>43753</v>
      </c>
      <c r="B88" s="6">
        <f t="shared" si="1"/>
        <v>10</v>
      </c>
      <c r="C88" s="7">
        <f>OROinflow!$F77</f>
        <v>1837</v>
      </c>
      <c r="D88" s="7">
        <f>OROLEVEL5!G77/1000</f>
        <v>3163</v>
      </c>
      <c r="E88" s="7">
        <f>INDEX(OROevaprateIN!$B$2:$B$13, MATCH($B88,OROevaprateIN!$A$2:$A$13,0), 1)</f>
        <v>4.8144680870340224</v>
      </c>
      <c r="F88" s="7">
        <f>INDEX(DEM_D6_PWR!$I$3:$I$14, MATCH($B88,DEM_D6_PWR!$H$3:$H$14,0), 1)</f>
        <v>0.69999998807907104</v>
      </c>
      <c r="G88" s="7">
        <f>INDEX('MINGW_6&amp;DR69'!$I$3:$I$14, MATCH($B88,'MINGW_6&amp;DR69'!$H$3:$H$14,0), 1)</f>
        <v>12.020000457763672</v>
      </c>
      <c r="H88" s="7">
        <f>INDEX('MINGW_6&amp;DR69'!$J$3:$J$14, MATCH($B88,'MINGW_6&amp;DR69'!$H$3:$H$14,0), 1)</f>
        <v>76.599998474121094</v>
      </c>
      <c r="I88" s="7">
        <f>inflowShasta!$I77</f>
        <v>3859</v>
      </c>
      <c r="J88" s="7">
        <f>inflowYuba!$H77</f>
        <v>1356</v>
      </c>
      <c r="K88" s="7">
        <f>INDEX(DEMAND_D_DAGUER_NP!$I$3:$I$14, MATCH($B88,DEMAND_D_DAGUER_NP!$H$3:$H$14,0), 1)</f>
        <v>363.74201474870955</v>
      </c>
      <c r="L88" s="7">
        <f>INDEX(D_THERM_DEMANDS!AB$3:AB$14, MATCH($B88,D_THERM_DEMANDS!$P$3:$P$14,0), 1)</f>
        <v>0.19258063839327905</v>
      </c>
      <c r="M88" s="7">
        <f>INDEX(D_THERM_DEMANDS!AC$3:AC$14, MATCH($B88,D_THERM_DEMANDS!$P$3:$P$14,0), 1)</f>
        <v>0.18612903164279077</v>
      </c>
      <c r="N88" s="7">
        <f>INDEX(D_THERM_DEMANDS!AD$3:AD$14, MATCH($B88,D_THERM_DEMANDS!$P$3:$P$14,0), 1)</f>
        <v>0.70645160059775081</v>
      </c>
      <c r="O88" s="7">
        <f>INDEX(D_THERM_DEMANDS!AE$3:AE$14, MATCH($B88,D_THERM_DEMANDS!$P$3:$P$14,0), 1)</f>
        <v>6.4516129993623305E-3</v>
      </c>
      <c r="P88" s="7">
        <f>INDEX(D_THERM_DEMANDS!AF$3:AF$14, MATCH($B88,D_THERM_DEMANDS!$P$3:$P$14,0), 1)</f>
        <v>3.5483871736834129E-2</v>
      </c>
      <c r="Q88" s="7">
        <f>INDEX(D_THERM_DEMANDS!AG$3:AG$14, MATCH($B88,D_THERM_DEMANDS!$P$3:$P$14,0), 1)</f>
        <v>3.5483871736834129E-2</v>
      </c>
      <c r="R88" s="7">
        <f>INDEX(D_THERM_DEMANDS!AH$3:AH$14, MATCH($B88,D_THERM_DEMANDS!$P$3:$P$14,0), 1)</f>
        <v>1.0322580414433633E-2</v>
      </c>
      <c r="S88" s="7">
        <f>INDEX(D_THERM_DEMANDS!AI$3:AI$14, MATCH($B88,D_THERM_DEMANDS!$P$3:$P$14,0), 1)</f>
        <v>9.6774193548387094E-2</v>
      </c>
      <c r="T88" s="7">
        <f>INDEX(D_THERM_DEMANDS!AJ$3:AJ$14, MATCH($B88,D_THERM_DEMANDS!$P$3:$P$14,0), 1)</f>
        <v>0.25483871275378811</v>
      </c>
      <c r="U88" s="7">
        <f>INDEX(D_THERM_DEMANDS!AK$3:AK$14, MATCH($B88,D_THERM_DEMANDS!$P$3:$P$14,0), 1)</f>
        <v>2.773225845829133</v>
      </c>
      <c r="V88" s="7">
        <f>INDEX(DEMAND_C217B!$I$3:$I$14, MATCH($B88,DEMAND_C217B!$H$3:$H$14,0), 1)</f>
        <v>32.688112919253385</v>
      </c>
      <c r="W88" s="7">
        <f>INDEX(MINFLOWFEATHER!$J$3:$J$14, MATCH($B88,MINFLOWFEATHER!$I$3:$I$14,0), 1)</f>
        <v>900</v>
      </c>
      <c r="X88" s="7">
        <f>INDEX(Therm!$P$3:$P$14, MATCH($B88,Therm!$H$3:$H$14,0), 1)</f>
        <v>83.56727040253935</v>
      </c>
      <c r="Y88" s="7">
        <f>INDEX(Yubfea!$P$3:$P$14, MATCH($B88,Yubfea!$H$3:$H$14,0), 1)</f>
        <v>-1.9067327430989227</v>
      </c>
      <c r="Z88" s="7">
        <f>INDEX(D_YUBFEA_demand!V$3:V$14, MATCH($B88,D_YUBFEA_demand!$M$3:$M$14,0), 1)</f>
        <v>1.548387062165045E-2</v>
      </c>
      <c r="AA88" s="7">
        <f>INDEX(D_YUBFEA_demand!W$3:W$14, MATCH($B88,D_YUBFEA_demand!$M$3:$M$14,0), 1)</f>
        <v>1.548387062165045E-2</v>
      </c>
      <c r="AB88" s="7">
        <f>INDEX(D_YUBFEA_demand!X$3:X$14, MATCH($B88,D_YUBFEA_demand!$M$3:$M$14,0), 1)</f>
        <v>2.19354841016954E-2</v>
      </c>
      <c r="AC88" s="7">
        <f>INDEX(D_YUBFEA_demand!Y$3:Y$14, MATCH($B88,D_YUBFEA_demand!$M$3:$M$14,0), 1)</f>
        <v>8.4516125340615547E-2</v>
      </c>
      <c r="AD88" s="7">
        <f>INDEX(D_YUBFEA_demand!Z$3:Z$14, MATCH($B88,D_YUBFEA_demand!$M$3:$M$14,0), 1)</f>
        <v>6.4516129993623305E-3</v>
      </c>
      <c r="AE88" s="7">
        <f>INDEX(D_YUBFEA_demand!AA$3:AA$14, MATCH($B88,D_YUBFEA_demand!$M$3:$M$14,0), 1)</f>
        <v>1.6774192933113344E-2</v>
      </c>
      <c r="AF88" s="7">
        <f>INDEX(D_YUBFEA_demand!AB$3:AB$14, MATCH($B88,D_YUBFEA_demand!$M$3:$M$14,0), 1)</f>
        <v>8.0645161290322578E-3</v>
      </c>
      <c r="AG88" s="7">
        <f>INDEX(MINFLOWFEAMOUTH!$J$3:$J$14, MATCH($B88,MINFLOWFEAMOUTH!$I$3:$I$14,0), 1)</f>
        <v>900</v>
      </c>
      <c r="AI88" s="11">
        <f>SHASTAlevel5extended!$H77</f>
        <v>4232.4279999999999</v>
      </c>
      <c r="AJ88" s="11">
        <f>INDEX(CALLiTE_SHASTA_LEVEL2_4!$E$1024:$E$1035, MATCH($B88,CALLiTE_SHASTA_LEVEL2_4!$C$1024:$C$1035,0), 1)</f>
        <v>650</v>
      </c>
      <c r="AK88" s="11">
        <f>INDEX(CALLiTE_SHASTA_LEVEL2_4!$F$1024:$F$1035, MATCH($B88,CALLiTE_SHASTA_LEVEL2_4!$C$1024:$C$1035,0), 1)</f>
        <v>3200</v>
      </c>
      <c r="AL88" s="11">
        <f>INDEX(CALLITE_EVAP_S_SHSTA!$G$2:$G$13, MATCH($B88,CALLITE_EVAP_S_SHSTA!$F$2:$F$13,0), 1)</f>
        <v>4.5970238191740851</v>
      </c>
    </row>
    <row r="89" spans="1:38">
      <c r="A89" s="1">
        <v>43754</v>
      </c>
      <c r="B89" s="6">
        <f t="shared" si="1"/>
        <v>10</v>
      </c>
      <c r="C89" s="7">
        <f>OROinflow!$F78</f>
        <v>1124</v>
      </c>
      <c r="D89" s="7">
        <f>OROLEVEL5!G78/1000</f>
        <v>3163</v>
      </c>
      <c r="E89" s="7">
        <f>INDEX(OROevaprateIN!$B$2:$B$13, MATCH($B89,OROevaprateIN!$A$2:$A$13,0), 1)</f>
        <v>4.8144680870340224</v>
      </c>
      <c r="F89" s="7">
        <f>INDEX(DEM_D6_PWR!$I$3:$I$14, MATCH($B89,DEM_D6_PWR!$H$3:$H$14,0), 1)</f>
        <v>0.69999998807907104</v>
      </c>
      <c r="G89" s="7">
        <f>INDEX('MINGW_6&amp;DR69'!$I$3:$I$14, MATCH($B89,'MINGW_6&amp;DR69'!$H$3:$H$14,0), 1)</f>
        <v>12.020000457763672</v>
      </c>
      <c r="H89" s="7">
        <f>INDEX('MINGW_6&amp;DR69'!$J$3:$J$14, MATCH($B89,'MINGW_6&amp;DR69'!$H$3:$H$14,0), 1)</f>
        <v>76.599998474121094</v>
      </c>
      <c r="I89" s="7">
        <f>inflowShasta!$I78</f>
        <v>4716</v>
      </c>
      <c r="J89" s="7">
        <f>inflowYuba!$H78</f>
        <v>1366</v>
      </c>
      <c r="K89" s="7">
        <f>INDEX(DEMAND_D_DAGUER_NP!$I$3:$I$14, MATCH($B89,DEMAND_D_DAGUER_NP!$H$3:$H$14,0), 1)</f>
        <v>363.74201474870955</v>
      </c>
      <c r="L89" s="7">
        <f>INDEX(D_THERM_DEMANDS!AB$3:AB$14, MATCH($B89,D_THERM_DEMANDS!$P$3:$P$14,0), 1)</f>
        <v>0.19258063839327905</v>
      </c>
      <c r="M89" s="7">
        <f>INDEX(D_THERM_DEMANDS!AC$3:AC$14, MATCH($B89,D_THERM_DEMANDS!$P$3:$P$14,0), 1)</f>
        <v>0.18612903164279077</v>
      </c>
      <c r="N89" s="7">
        <f>INDEX(D_THERM_DEMANDS!AD$3:AD$14, MATCH($B89,D_THERM_DEMANDS!$P$3:$P$14,0), 1)</f>
        <v>0.70645160059775081</v>
      </c>
      <c r="O89" s="7">
        <f>INDEX(D_THERM_DEMANDS!AE$3:AE$14, MATCH($B89,D_THERM_DEMANDS!$P$3:$P$14,0), 1)</f>
        <v>6.4516129993623305E-3</v>
      </c>
      <c r="P89" s="7">
        <f>INDEX(D_THERM_DEMANDS!AF$3:AF$14, MATCH($B89,D_THERM_DEMANDS!$P$3:$P$14,0), 1)</f>
        <v>3.5483871736834129E-2</v>
      </c>
      <c r="Q89" s="7">
        <f>INDEX(D_THERM_DEMANDS!AG$3:AG$14, MATCH($B89,D_THERM_DEMANDS!$P$3:$P$14,0), 1)</f>
        <v>3.5483871736834129E-2</v>
      </c>
      <c r="R89" s="7">
        <f>INDEX(D_THERM_DEMANDS!AH$3:AH$14, MATCH($B89,D_THERM_DEMANDS!$P$3:$P$14,0), 1)</f>
        <v>1.0322580414433633E-2</v>
      </c>
      <c r="S89" s="7">
        <f>INDEX(D_THERM_DEMANDS!AI$3:AI$14, MATCH($B89,D_THERM_DEMANDS!$P$3:$P$14,0), 1)</f>
        <v>9.6774193548387094E-2</v>
      </c>
      <c r="T89" s="7">
        <f>INDEX(D_THERM_DEMANDS!AJ$3:AJ$14, MATCH($B89,D_THERM_DEMANDS!$P$3:$P$14,0), 1)</f>
        <v>0.25483871275378811</v>
      </c>
      <c r="U89" s="7">
        <f>INDEX(D_THERM_DEMANDS!AK$3:AK$14, MATCH($B89,D_THERM_DEMANDS!$P$3:$P$14,0), 1)</f>
        <v>2.773225845829133</v>
      </c>
      <c r="V89" s="7">
        <f>INDEX(DEMAND_C217B!$I$3:$I$14, MATCH($B89,DEMAND_C217B!$H$3:$H$14,0), 1)</f>
        <v>32.688112919253385</v>
      </c>
      <c r="W89" s="7">
        <f>INDEX(MINFLOWFEATHER!$J$3:$J$14, MATCH($B89,MINFLOWFEATHER!$I$3:$I$14,0), 1)</f>
        <v>900</v>
      </c>
      <c r="X89" s="7">
        <f>INDEX(Therm!$P$3:$P$14, MATCH($B89,Therm!$H$3:$H$14,0), 1)</f>
        <v>83.56727040253935</v>
      </c>
      <c r="Y89" s="7">
        <f>INDEX(Yubfea!$P$3:$P$14, MATCH($B89,Yubfea!$H$3:$H$14,0), 1)</f>
        <v>-1.9067327430989227</v>
      </c>
      <c r="Z89" s="7">
        <f>INDEX(D_YUBFEA_demand!V$3:V$14, MATCH($B89,D_YUBFEA_demand!$M$3:$M$14,0), 1)</f>
        <v>1.548387062165045E-2</v>
      </c>
      <c r="AA89" s="7">
        <f>INDEX(D_YUBFEA_demand!W$3:W$14, MATCH($B89,D_YUBFEA_demand!$M$3:$M$14,0), 1)</f>
        <v>1.548387062165045E-2</v>
      </c>
      <c r="AB89" s="7">
        <f>INDEX(D_YUBFEA_demand!X$3:X$14, MATCH($B89,D_YUBFEA_demand!$M$3:$M$14,0), 1)</f>
        <v>2.19354841016954E-2</v>
      </c>
      <c r="AC89" s="7">
        <f>INDEX(D_YUBFEA_demand!Y$3:Y$14, MATCH($B89,D_YUBFEA_demand!$M$3:$M$14,0), 1)</f>
        <v>8.4516125340615547E-2</v>
      </c>
      <c r="AD89" s="7">
        <f>INDEX(D_YUBFEA_demand!Z$3:Z$14, MATCH($B89,D_YUBFEA_demand!$M$3:$M$14,0), 1)</f>
        <v>6.4516129993623305E-3</v>
      </c>
      <c r="AE89" s="7">
        <f>INDEX(D_YUBFEA_demand!AA$3:AA$14, MATCH($B89,D_YUBFEA_demand!$M$3:$M$14,0), 1)</f>
        <v>1.6774192933113344E-2</v>
      </c>
      <c r="AF89" s="7">
        <f>INDEX(D_YUBFEA_demand!AB$3:AB$14, MATCH($B89,D_YUBFEA_demand!$M$3:$M$14,0), 1)</f>
        <v>8.0645161290322578E-3</v>
      </c>
      <c r="AG89" s="7">
        <f>INDEX(MINFLOWFEAMOUTH!$J$3:$J$14, MATCH($B89,MINFLOWFEAMOUTH!$I$3:$I$14,0), 1)</f>
        <v>900</v>
      </c>
      <c r="AI89" s="11">
        <f>SHASTAlevel5extended!$H78</f>
        <v>4211.116</v>
      </c>
      <c r="AJ89" s="11">
        <f>INDEX(CALLiTE_SHASTA_LEVEL2_4!$E$1024:$E$1035, MATCH($B89,CALLiTE_SHASTA_LEVEL2_4!$C$1024:$C$1035,0), 1)</f>
        <v>650</v>
      </c>
      <c r="AK89" s="11">
        <f>INDEX(CALLiTE_SHASTA_LEVEL2_4!$F$1024:$F$1035, MATCH($B89,CALLiTE_SHASTA_LEVEL2_4!$C$1024:$C$1035,0), 1)</f>
        <v>3200</v>
      </c>
      <c r="AL89" s="11">
        <f>INDEX(CALLITE_EVAP_S_SHSTA!$G$2:$G$13, MATCH($B89,CALLITE_EVAP_S_SHSTA!$F$2:$F$13,0), 1)</f>
        <v>4.5970238191740851</v>
      </c>
    </row>
    <row r="90" spans="1:38">
      <c r="A90" s="1">
        <v>43755</v>
      </c>
      <c r="B90" s="6">
        <f t="shared" si="1"/>
        <v>10</v>
      </c>
      <c r="C90" s="7">
        <f>OROinflow!$F79</f>
        <v>2018</v>
      </c>
      <c r="D90" s="7">
        <f>OROLEVEL5!G79/1000</f>
        <v>3163</v>
      </c>
      <c r="E90" s="7">
        <f>INDEX(OROevaprateIN!$B$2:$B$13, MATCH($B90,OROevaprateIN!$A$2:$A$13,0), 1)</f>
        <v>4.8144680870340224</v>
      </c>
      <c r="F90" s="7">
        <f>INDEX(DEM_D6_PWR!$I$3:$I$14, MATCH($B90,DEM_D6_PWR!$H$3:$H$14,0), 1)</f>
        <v>0.69999998807907104</v>
      </c>
      <c r="G90" s="7">
        <f>INDEX('MINGW_6&amp;DR69'!$I$3:$I$14, MATCH($B90,'MINGW_6&amp;DR69'!$H$3:$H$14,0), 1)</f>
        <v>12.020000457763672</v>
      </c>
      <c r="H90" s="7">
        <f>INDEX('MINGW_6&amp;DR69'!$J$3:$J$14, MATCH($B90,'MINGW_6&amp;DR69'!$H$3:$H$14,0), 1)</f>
        <v>76.599998474121094</v>
      </c>
      <c r="I90" s="7">
        <f>inflowShasta!$I79</f>
        <v>4947</v>
      </c>
      <c r="J90" s="7">
        <f>inflowYuba!$H79</f>
        <v>1373</v>
      </c>
      <c r="K90" s="7">
        <f>INDEX(DEMAND_D_DAGUER_NP!$I$3:$I$14, MATCH($B90,DEMAND_D_DAGUER_NP!$H$3:$H$14,0), 1)</f>
        <v>363.74201474870955</v>
      </c>
      <c r="L90" s="7">
        <f>INDEX(D_THERM_DEMANDS!AB$3:AB$14, MATCH($B90,D_THERM_DEMANDS!$P$3:$P$14,0), 1)</f>
        <v>0.19258063839327905</v>
      </c>
      <c r="M90" s="7">
        <f>INDEX(D_THERM_DEMANDS!AC$3:AC$14, MATCH($B90,D_THERM_DEMANDS!$P$3:$P$14,0), 1)</f>
        <v>0.18612903164279077</v>
      </c>
      <c r="N90" s="7">
        <f>INDEX(D_THERM_DEMANDS!AD$3:AD$14, MATCH($B90,D_THERM_DEMANDS!$P$3:$P$14,0), 1)</f>
        <v>0.70645160059775081</v>
      </c>
      <c r="O90" s="7">
        <f>INDEX(D_THERM_DEMANDS!AE$3:AE$14, MATCH($B90,D_THERM_DEMANDS!$P$3:$P$14,0), 1)</f>
        <v>6.4516129993623305E-3</v>
      </c>
      <c r="P90" s="7">
        <f>INDEX(D_THERM_DEMANDS!AF$3:AF$14, MATCH($B90,D_THERM_DEMANDS!$P$3:$P$14,0), 1)</f>
        <v>3.5483871736834129E-2</v>
      </c>
      <c r="Q90" s="7">
        <f>INDEX(D_THERM_DEMANDS!AG$3:AG$14, MATCH($B90,D_THERM_DEMANDS!$P$3:$P$14,0), 1)</f>
        <v>3.5483871736834129E-2</v>
      </c>
      <c r="R90" s="7">
        <f>INDEX(D_THERM_DEMANDS!AH$3:AH$14, MATCH($B90,D_THERM_DEMANDS!$P$3:$P$14,0), 1)</f>
        <v>1.0322580414433633E-2</v>
      </c>
      <c r="S90" s="7">
        <f>INDEX(D_THERM_DEMANDS!AI$3:AI$14, MATCH($B90,D_THERM_DEMANDS!$P$3:$P$14,0), 1)</f>
        <v>9.6774193548387094E-2</v>
      </c>
      <c r="T90" s="7">
        <f>INDEX(D_THERM_DEMANDS!AJ$3:AJ$14, MATCH($B90,D_THERM_DEMANDS!$P$3:$P$14,0), 1)</f>
        <v>0.25483871275378811</v>
      </c>
      <c r="U90" s="7">
        <f>INDEX(D_THERM_DEMANDS!AK$3:AK$14, MATCH($B90,D_THERM_DEMANDS!$P$3:$P$14,0), 1)</f>
        <v>2.773225845829133</v>
      </c>
      <c r="V90" s="7">
        <f>INDEX(DEMAND_C217B!$I$3:$I$14, MATCH($B90,DEMAND_C217B!$H$3:$H$14,0), 1)</f>
        <v>32.688112919253385</v>
      </c>
      <c r="W90" s="7">
        <f>INDEX(MINFLOWFEATHER!$J$3:$J$14, MATCH($B90,MINFLOWFEATHER!$I$3:$I$14,0), 1)</f>
        <v>900</v>
      </c>
      <c r="X90" s="7">
        <f>INDEX(Therm!$P$3:$P$14, MATCH($B90,Therm!$H$3:$H$14,0), 1)</f>
        <v>83.56727040253935</v>
      </c>
      <c r="Y90" s="7">
        <f>INDEX(Yubfea!$P$3:$P$14, MATCH($B90,Yubfea!$H$3:$H$14,0), 1)</f>
        <v>-1.9067327430989227</v>
      </c>
      <c r="Z90" s="7">
        <f>INDEX(D_YUBFEA_demand!V$3:V$14, MATCH($B90,D_YUBFEA_demand!$M$3:$M$14,0), 1)</f>
        <v>1.548387062165045E-2</v>
      </c>
      <c r="AA90" s="7">
        <f>INDEX(D_YUBFEA_demand!W$3:W$14, MATCH($B90,D_YUBFEA_demand!$M$3:$M$14,0), 1)</f>
        <v>1.548387062165045E-2</v>
      </c>
      <c r="AB90" s="7">
        <f>INDEX(D_YUBFEA_demand!X$3:X$14, MATCH($B90,D_YUBFEA_demand!$M$3:$M$14,0), 1)</f>
        <v>2.19354841016954E-2</v>
      </c>
      <c r="AC90" s="7">
        <f>INDEX(D_YUBFEA_demand!Y$3:Y$14, MATCH($B90,D_YUBFEA_demand!$M$3:$M$14,0), 1)</f>
        <v>8.4516125340615547E-2</v>
      </c>
      <c r="AD90" s="7">
        <f>INDEX(D_YUBFEA_demand!Z$3:Z$14, MATCH($B90,D_YUBFEA_demand!$M$3:$M$14,0), 1)</f>
        <v>6.4516129993623305E-3</v>
      </c>
      <c r="AE90" s="7">
        <f>INDEX(D_YUBFEA_demand!AA$3:AA$14, MATCH($B90,D_YUBFEA_demand!$M$3:$M$14,0), 1)</f>
        <v>1.6774192933113344E-2</v>
      </c>
      <c r="AF90" s="7">
        <f>INDEX(D_YUBFEA_demand!AB$3:AB$14, MATCH($B90,D_YUBFEA_demand!$M$3:$M$14,0), 1)</f>
        <v>8.0645161290322578E-3</v>
      </c>
      <c r="AG90" s="7">
        <f>INDEX(MINFLOWFEAMOUTH!$J$3:$J$14, MATCH($B90,MINFLOWFEAMOUTH!$I$3:$I$14,0), 1)</f>
        <v>900</v>
      </c>
      <c r="AI90" s="11">
        <f>SHASTAlevel5extended!$H79</f>
        <v>4189.8050000000003</v>
      </c>
      <c r="AJ90" s="11">
        <f>INDEX(CALLiTE_SHASTA_LEVEL2_4!$E$1024:$E$1035, MATCH($B90,CALLiTE_SHASTA_LEVEL2_4!$C$1024:$C$1035,0), 1)</f>
        <v>650</v>
      </c>
      <c r="AK90" s="11">
        <f>INDEX(CALLiTE_SHASTA_LEVEL2_4!$F$1024:$F$1035, MATCH($B90,CALLiTE_SHASTA_LEVEL2_4!$C$1024:$C$1035,0), 1)</f>
        <v>3200</v>
      </c>
      <c r="AL90" s="11">
        <f>INDEX(CALLITE_EVAP_S_SHSTA!$G$2:$G$13, MATCH($B90,CALLITE_EVAP_S_SHSTA!$F$2:$F$13,0), 1)</f>
        <v>4.5970238191740851</v>
      </c>
    </row>
    <row r="91" spans="1:38">
      <c r="A91" s="1">
        <v>43756</v>
      </c>
      <c r="B91" s="6">
        <f t="shared" si="1"/>
        <v>10</v>
      </c>
      <c r="C91" s="7">
        <f>OROinflow!$F80</f>
        <v>1142</v>
      </c>
      <c r="D91" s="7">
        <f>OROLEVEL5!G80/1000</f>
        <v>3163</v>
      </c>
      <c r="E91" s="7">
        <f>INDEX(OROevaprateIN!$B$2:$B$13, MATCH($B91,OROevaprateIN!$A$2:$A$13,0), 1)</f>
        <v>4.8144680870340224</v>
      </c>
      <c r="F91" s="7">
        <f>INDEX(DEM_D6_PWR!$I$3:$I$14, MATCH($B91,DEM_D6_PWR!$H$3:$H$14,0), 1)</f>
        <v>0.69999998807907104</v>
      </c>
      <c r="G91" s="7">
        <f>INDEX('MINGW_6&amp;DR69'!$I$3:$I$14, MATCH($B91,'MINGW_6&amp;DR69'!$H$3:$H$14,0), 1)</f>
        <v>12.020000457763672</v>
      </c>
      <c r="H91" s="7">
        <f>INDEX('MINGW_6&amp;DR69'!$J$3:$J$14, MATCH($B91,'MINGW_6&amp;DR69'!$H$3:$H$14,0), 1)</f>
        <v>76.599998474121094</v>
      </c>
      <c r="I91" s="7">
        <f>inflowShasta!$I80</f>
        <v>6930</v>
      </c>
      <c r="J91" s="7">
        <f>inflowYuba!$H80</f>
        <v>1381</v>
      </c>
      <c r="K91" s="7">
        <f>INDEX(DEMAND_D_DAGUER_NP!$I$3:$I$14, MATCH($B91,DEMAND_D_DAGUER_NP!$H$3:$H$14,0), 1)</f>
        <v>363.74201474870955</v>
      </c>
      <c r="L91" s="7">
        <f>INDEX(D_THERM_DEMANDS!AB$3:AB$14, MATCH($B91,D_THERM_DEMANDS!$P$3:$P$14,0), 1)</f>
        <v>0.19258063839327905</v>
      </c>
      <c r="M91" s="7">
        <f>INDEX(D_THERM_DEMANDS!AC$3:AC$14, MATCH($B91,D_THERM_DEMANDS!$P$3:$P$14,0), 1)</f>
        <v>0.18612903164279077</v>
      </c>
      <c r="N91" s="7">
        <f>INDEX(D_THERM_DEMANDS!AD$3:AD$14, MATCH($B91,D_THERM_DEMANDS!$P$3:$P$14,0), 1)</f>
        <v>0.70645160059775081</v>
      </c>
      <c r="O91" s="7">
        <f>INDEX(D_THERM_DEMANDS!AE$3:AE$14, MATCH($B91,D_THERM_DEMANDS!$P$3:$P$14,0), 1)</f>
        <v>6.4516129993623305E-3</v>
      </c>
      <c r="P91" s="7">
        <f>INDEX(D_THERM_DEMANDS!AF$3:AF$14, MATCH($B91,D_THERM_DEMANDS!$P$3:$P$14,0), 1)</f>
        <v>3.5483871736834129E-2</v>
      </c>
      <c r="Q91" s="7">
        <f>INDEX(D_THERM_DEMANDS!AG$3:AG$14, MATCH($B91,D_THERM_DEMANDS!$P$3:$P$14,0), 1)</f>
        <v>3.5483871736834129E-2</v>
      </c>
      <c r="R91" s="7">
        <f>INDEX(D_THERM_DEMANDS!AH$3:AH$14, MATCH($B91,D_THERM_DEMANDS!$P$3:$P$14,0), 1)</f>
        <v>1.0322580414433633E-2</v>
      </c>
      <c r="S91" s="7">
        <f>INDEX(D_THERM_DEMANDS!AI$3:AI$14, MATCH($B91,D_THERM_DEMANDS!$P$3:$P$14,0), 1)</f>
        <v>9.6774193548387094E-2</v>
      </c>
      <c r="T91" s="7">
        <f>INDEX(D_THERM_DEMANDS!AJ$3:AJ$14, MATCH($B91,D_THERM_DEMANDS!$P$3:$P$14,0), 1)</f>
        <v>0.25483871275378811</v>
      </c>
      <c r="U91" s="7">
        <f>INDEX(D_THERM_DEMANDS!AK$3:AK$14, MATCH($B91,D_THERM_DEMANDS!$P$3:$P$14,0), 1)</f>
        <v>2.773225845829133</v>
      </c>
      <c r="V91" s="7">
        <f>INDEX(DEMAND_C217B!$I$3:$I$14, MATCH($B91,DEMAND_C217B!$H$3:$H$14,0), 1)</f>
        <v>32.688112919253385</v>
      </c>
      <c r="W91" s="7">
        <f>INDEX(MINFLOWFEATHER!$J$3:$J$14, MATCH($B91,MINFLOWFEATHER!$I$3:$I$14,0), 1)</f>
        <v>900</v>
      </c>
      <c r="X91" s="7">
        <f>INDEX(Therm!$P$3:$P$14, MATCH($B91,Therm!$H$3:$H$14,0), 1)</f>
        <v>83.56727040253935</v>
      </c>
      <c r="Y91" s="7">
        <f>INDEX(Yubfea!$P$3:$P$14, MATCH($B91,Yubfea!$H$3:$H$14,0), 1)</f>
        <v>-1.9067327430989227</v>
      </c>
      <c r="Z91" s="7">
        <f>INDEX(D_YUBFEA_demand!V$3:V$14, MATCH($B91,D_YUBFEA_demand!$M$3:$M$14,0), 1)</f>
        <v>1.548387062165045E-2</v>
      </c>
      <c r="AA91" s="7">
        <f>INDEX(D_YUBFEA_demand!W$3:W$14, MATCH($B91,D_YUBFEA_demand!$M$3:$M$14,0), 1)</f>
        <v>1.548387062165045E-2</v>
      </c>
      <c r="AB91" s="7">
        <f>INDEX(D_YUBFEA_demand!X$3:X$14, MATCH($B91,D_YUBFEA_demand!$M$3:$M$14,0), 1)</f>
        <v>2.19354841016954E-2</v>
      </c>
      <c r="AC91" s="7">
        <f>INDEX(D_YUBFEA_demand!Y$3:Y$14, MATCH($B91,D_YUBFEA_demand!$M$3:$M$14,0), 1)</f>
        <v>8.4516125340615547E-2</v>
      </c>
      <c r="AD91" s="7">
        <f>INDEX(D_YUBFEA_demand!Z$3:Z$14, MATCH($B91,D_YUBFEA_demand!$M$3:$M$14,0), 1)</f>
        <v>6.4516129993623305E-3</v>
      </c>
      <c r="AE91" s="7">
        <f>INDEX(D_YUBFEA_demand!AA$3:AA$14, MATCH($B91,D_YUBFEA_demand!$M$3:$M$14,0), 1)</f>
        <v>1.6774192933113344E-2</v>
      </c>
      <c r="AF91" s="7">
        <f>INDEX(D_YUBFEA_demand!AB$3:AB$14, MATCH($B91,D_YUBFEA_demand!$M$3:$M$14,0), 1)</f>
        <v>8.0645161290322578E-3</v>
      </c>
      <c r="AG91" s="7">
        <f>INDEX(MINFLOWFEAMOUTH!$J$3:$J$14, MATCH($B91,MINFLOWFEAMOUTH!$I$3:$I$14,0), 1)</f>
        <v>900</v>
      </c>
      <c r="AI91" s="11">
        <f>SHASTAlevel5extended!$H80</f>
        <v>4168.4930000000004</v>
      </c>
      <c r="AJ91" s="11">
        <f>INDEX(CALLiTE_SHASTA_LEVEL2_4!$E$1024:$E$1035, MATCH($B91,CALLiTE_SHASTA_LEVEL2_4!$C$1024:$C$1035,0), 1)</f>
        <v>650</v>
      </c>
      <c r="AK91" s="11">
        <f>INDEX(CALLiTE_SHASTA_LEVEL2_4!$F$1024:$F$1035, MATCH($B91,CALLiTE_SHASTA_LEVEL2_4!$C$1024:$C$1035,0), 1)</f>
        <v>3200</v>
      </c>
      <c r="AL91" s="11">
        <f>INDEX(CALLITE_EVAP_S_SHSTA!$G$2:$G$13, MATCH($B91,CALLITE_EVAP_S_SHSTA!$F$2:$F$13,0), 1)</f>
        <v>4.5970238191740851</v>
      </c>
    </row>
    <row r="92" spans="1:38">
      <c r="A92" s="1">
        <v>43757</v>
      </c>
      <c r="B92" s="6">
        <f t="shared" si="1"/>
        <v>10</v>
      </c>
      <c r="C92" s="7">
        <f>OROinflow!$F81</f>
        <v>1964</v>
      </c>
      <c r="D92" s="7">
        <f>OROLEVEL5!G81/1000</f>
        <v>3163</v>
      </c>
      <c r="E92" s="7">
        <f>INDEX(OROevaprateIN!$B$2:$B$13, MATCH($B92,OROevaprateIN!$A$2:$A$13,0), 1)</f>
        <v>4.8144680870340224</v>
      </c>
      <c r="F92" s="7">
        <f>INDEX(DEM_D6_PWR!$I$3:$I$14, MATCH($B92,DEM_D6_PWR!$H$3:$H$14,0), 1)</f>
        <v>0.69999998807907104</v>
      </c>
      <c r="G92" s="7">
        <f>INDEX('MINGW_6&amp;DR69'!$I$3:$I$14, MATCH($B92,'MINGW_6&amp;DR69'!$H$3:$H$14,0), 1)</f>
        <v>12.020000457763672</v>
      </c>
      <c r="H92" s="7">
        <f>INDEX('MINGW_6&amp;DR69'!$J$3:$J$14, MATCH($B92,'MINGW_6&amp;DR69'!$H$3:$H$14,0), 1)</f>
        <v>76.599998474121094</v>
      </c>
      <c r="I92" s="7">
        <f>inflowShasta!$I81</f>
        <v>7790</v>
      </c>
      <c r="J92" s="7">
        <f>inflowYuba!$H81</f>
        <v>1373</v>
      </c>
      <c r="K92" s="7">
        <f>INDEX(DEMAND_D_DAGUER_NP!$I$3:$I$14, MATCH($B92,DEMAND_D_DAGUER_NP!$H$3:$H$14,0), 1)</f>
        <v>363.74201474870955</v>
      </c>
      <c r="L92" s="7">
        <f>INDEX(D_THERM_DEMANDS!AB$3:AB$14, MATCH($B92,D_THERM_DEMANDS!$P$3:$P$14,0), 1)</f>
        <v>0.19258063839327905</v>
      </c>
      <c r="M92" s="7">
        <f>INDEX(D_THERM_DEMANDS!AC$3:AC$14, MATCH($B92,D_THERM_DEMANDS!$P$3:$P$14,0), 1)</f>
        <v>0.18612903164279077</v>
      </c>
      <c r="N92" s="7">
        <f>INDEX(D_THERM_DEMANDS!AD$3:AD$14, MATCH($B92,D_THERM_DEMANDS!$P$3:$P$14,0), 1)</f>
        <v>0.70645160059775081</v>
      </c>
      <c r="O92" s="7">
        <f>INDEX(D_THERM_DEMANDS!AE$3:AE$14, MATCH($B92,D_THERM_DEMANDS!$P$3:$P$14,0), 1)</f>
        <v>6.4516129993623305E-3</v>
      </c>
      <c r="P92" s="7">
        <f>INDEX(D_THERM_DEMANDS!AF$3:AF$14, MATCH($B92,D_THERM_DEMANDS!$P$3:$P$14,0), 1)</f>
        <v>3.5483871736834129E-2</v>
      </c>
      <c r="Q92" s="7">
        <f>INDEX(D_THERM_DEMANDS!AG$3:AG$14, MATCH($B92,D_THERM_DEMANDS!$P$3:$P$14,0), 1)</f>
        <v>3.5483871736834129E-2</v>
      </c>
      <c r="R92" s="7">
        <f>INDEX(D_THERM_DEMANDS!AH$3:AH$14, MATCH($B92,D_THERM_DEMANDS!$P$3:$P$14,0), 1)</f>
        <v>1.0322580414433633E-2</v>
      </c>
      <c r="S92" s="7">
        <f>INDEX(D_THERM_DEMANDS!AI$3:AI$14, MATCH($B92,D_THERM_DEMANDS!$P$3:$P$14,0), 1)</f>
        <v>9.6774193548387094E-2</v>
      </c>
      <c r="T92" s="7">
        <f>INDEX(D_THERM_DEMANDS!AJ$3:AJ$14, MATCH($B92,D_THERM_DEMANDS!$P$3:$P$14,0), 1)</f>
        <v>0.25483871275378811</v>
      </c>
      <c r="U92" s="7">
        <f>INDEX(D_THERM_DEMANDS!AK$3:AK$14, MATCH($B92,D_THERM_DEMANDS!$P$3:$P$14,0), 1)</f>
        <v>2.773225845829133</v>
      </c>
      <c r="V92" s="7">
        <f>INDEX(DEMAND_C217B!$I$3:$I$14, MATCH($B92,DEMAND_C217B!$H$3:$H$14,0), 1)</f>
        <v>32.688112919253385</v>
      </c>
      <c r="W92" s="7">
        <f>INDEX(MINFLOWFEATHER!$J$3:$J$14, MATCH($B92,MINFLOWFEATHER!$I$3:$I$14,0), 1)</f>
        <v>900</v>
      </c>
      <c r="X92" s="7">
        <f>INDEX(Therm!$P$3:$P$14, MATCH($B92,Therm!$H$3:$H$14,0), 1)</f>
        <v>83.56727040253935</v>
      </c>
      <c r="Y92" s="7">
        <f>INDEX(Yubfea!$P$3:$P$14, MATCH($B92,Yubfea!$H$3:$H$14,0), 1)</f>
        <v>-1.9067327430989227</v>
      </c>
      <c r="Z92" s="7">
        <f>INDEX(D_YUBFEA_demand!V$3:V$14, MATCH($B92,D_YUBFEA_demand!$M$3:$M$14,0), 1)</f>
        <v>1.548387062165045E-2</v>
      </c>
      <c r="AA92" s="7">
        <f>INDEX(D_YUBFEA_demand!W$3:W$14, MATCH($B92,D_YUBFEA_demand!$M$3:$M$14,0), 1)</f>
        <v>1.548387062165045E-2</v>
      </c>
      <c r="AB92" s="7">
        <f>INDEX(D_YUBFEA_demand!X$3:X$14, MATCH($B92,D_YUBFEA_demand!$M$3:$M$14,0), 1)</f>
        <v>2.19354841016954E-2</v>
      </c>
      <c r="AC92" s="7">
        <f>INDEX(D_YUBFEA_demand!Y$3:Y$14, MATCH($B92,D_YUBFEA_demand!$M$3:$M$14,0), 1)</f>
        <v>8.4516125340615547E-2</v>
      </c>
      <c r="AD92" s="7">
        <f>INDEX(D_YUBFEA_demand!Z$3:Z$14, MATCH($B92,D_YUBFEA_demand!$M$3:$M$14,0), 1)</f>
        <v>6.4516129993623305E-3</v>
      </c>
      <c r="AE92" s="7">
        <f>INDEX(D_YUBFEA_demand!AA$3:AA$14, MATCH($B92,D_YUBFEA_demand!$M$3:$M$14,0), 1)</f>
        <v>1.6774192933113344E-2</v>
      </c>
      <c r="AF92" s="7">
        <f>INDEX(D_YUBFEA_demand!AB$3:AB$14, MATCH($B92,D_YUBFEA_demand!$M$3:$M$14,0), 1)</f>
        <v>8.0645161290322578E-3</v>
      </c>
      <c r="AG92" s="7">
        <f>INDEX(MINFLOWFEAMOUTH!$J$3:$J$14, MATCH($B92,MINFLOWFEAMOUTH!$I$3:$I$14,0), 1)</f>
        <v>900</v>
      </c>
      <c r="AI92" s="11">
        <f>SHASTAlevel5extended!$H81</f>
        <v>4147.1819999999998</v>
      </c>
      <c r="AJ92" s="11">
        <f>INDEX(CALLiTE_SHASTA_LEVEL2_4!$E$1024:$E$1035, MATCH($B92,CALLiTE_SHASTA_LEVEL2_4!$C$1024:$C$1035,0), 1)</f>
        <v>650</v>
      </c>
      <c r="AK92" s="11">
        <f>INDEX(CALLiTE_SHASTA_LEVEL2_4!$F$1024:$F$1035, MATCH($B92,CALLiTE_SHASTA_LEVEL2_4!$C$1024:$C$1035,0), 1)</f>
        <v>3200</v>
      </c>
      <c r="AL92" s="11">
        <f>INDEX(CALLITE_EVAP_S_SHSTA!$G$2:$G$13, MATCH($B92,CALLITE_EVAP_S_SHSTA!$F$2:$F$13,0), 1)</f>
        <v>4.5970238191740851</v>
      </c>
    </row>
    <row r="93" spans="1:38">
      <c r="A93" s="1">
        <v>43758</v>
      </c>
      <c r="B93" s="6">
        <f t="shared" si="1"/>
        <v>10</v>
      </c>
      <c r="C93" s="7">
        <f>OROinflow!$F82</f>
        <v>2337</v>
      </c>
      <c r="D93" s="7">
        <f>OROLEVEL5!G82/1000</f>
        <v>3163</v>
      </c>
      <c r="E93" s="7">
        <f>INDEX(OROevaprateIN!$B$2:$B$13, MATCH($B93,OROevaprateIN!$A$2:$A$13,0), 1)</f>
        <v>4.8144680870340224</v>
      </c>
      <c r="F93" s="7">
        <f>INDEX(DEM_D6_PWR!$I$3:$I$14, MATCH($B93,DEM_D6_PWR!$H$3:$H$14,0), 1)</f>
        <v>0.69999998807907104</v>
      </c>
      <c r="G93" s="7">
        <f>INDEX('MINGW_6&amp;DR69'!$I$3:$I$14, MATCH($B93,'MINGW_6&amp;DR69'!$H$3:$H$14,0), 1)</f>
        <v>12.020000457763672</v>
      </c>
      <c r="H93" s="7">
        <f>INDEX('MINGW_6&amp;DR69'!$J$3:$J$14, MATCH($B93,'MINGW_6&amp;DR69'!$H$3:$H$14,0), 1)</f>
        <v>76.599998474121094</v>
      </c>
      <c r="I93" s="7">
        <f>inflowShasta!$I82</f>
        <v>6037</v>
      </c>
      <c r="J93" s="7">
        <f>inflowYuba!$H82</f>
        <v>1373</v>
      </c>
      <c r="K93" s="7">
        <f>INDEX(DEMAND_D_DAGUER_NP!$I$3:$I$14, MATCH($B93,DEMAND_D_DAGUER_NP!$H$3:$H$14,0), 1)</f>
        <v>363.74201474870955</v>
      </c>
      <c r="L93" s="7">
        <f>INDEX(D_THERM_DEMANDS!AB$3:AB$14, MATCH($B93,D_THERM_DEMANDS!$P$3:$P$14,0), 1)</f>
        <v>0.19258063839327905</v>
      </c>
      <c r="M93" s="7">
        <f>INDEX(D_THERM_DEMANDS!AC$3:AC$14, MATCH($B93,D_THERM_DEMANDS!$P$3:$P$14,0), 1)</f>
        <v>0.18612903164279077</v>
      </c>
      <c r="N93" s="7">
        <f>INDEX(D_THERM_DEMANDS!AD$3:AD$14, MATCH($B93,D_THERM_DEMANDS!$P$3:$P$14,0), 1)</f>
        <v>0.70645160059775081</v>
      </c>
      <c r="O93" s="7">
        <f>INDEX(D_THERM_DEMANDS!AE$3:AE$14, MATCH($B93,D_THERM_DEMANDS!$P$3:$P$14,0), 1)</f>
        <v>6.4516129993623305E-3</v>
      </c>
      <c r="P93" s="7">
        <f>INDEX(D_THERM_DEMANDS!AF$3:AF$14, MATCH($B93,D_THERM_DEMANDS!$P$3:$P$14,0), 1)</f>
        <v>3.5483871736834129E-2</v>
      </c>
      <c r="Q93" s="7">
        <f>INDEX(D_THERM_DEMANDS!AG$3:AG$14, MATCH($B93,D_THERM_DEMANDS!$P$3:$P$14,0), 1)</f>
        <v>3.5483871736834129E-2</v>
      </c>
      <c r="R93" s="7">
        <f>INDEX(D_THERM_DEMANDS!AH$3:AH$14, MATCH($B93,D_THERM_DEMANDS!$P$3:$P$14,0), 1)</f>
        <v>1.0322580414433633E-2</v>
      </c>
      <c r="S93" s="7">
        <f>INDEX(D_THERM_DEMANDS!AI$3:AI$14, MATCH($B93,D_THERM_DEMANDS!$P$3:$P$14,0), 1)</f>
        <v>9.6774193548387094E-2</v>
      </c>
      <c r="T93" s="7">
        <f>INDEX(D_THERM_DEMANDS!AJ$3:AJ$14, MATCH($B93,D_THERM_DEMANDS!$P$3:$P$14,0), 1)</f>
        <v>0.25483871275378811</v>
      </c>
      <c r="U93" s="7">
        <f>INDEX(D_THERM_DEMANDS!AK$3:AK$14, MATCH($B93,D_THERM_DEMANDS!$P$3:$P$14,0), 1)</f>
        <v>2.773225845829133</v>
      </c>
      <c r="V93" s="7">
        <f>INDEX(DEMAND_C217B!$I$3:$I$14, MATCH($B93,DEMAND_C217B!$H$3:$H$14,0), 1)</f>
        <v>32.688112919253385</v>
      </c>
      <c r="W93" s="7">
        <f>INDEX(MINFLOWFEATHER!$J$3:$J$14, MATCH($B93,MINFLOWFEATHER!$I$3:$I$14,0), 1)</f>
        <v>900</v>
      </c>
      <c r="X93" s="7">
        <f>INDEX(Therm!$P$3:$P$14, MATCH($B93,Therm!$H$3:$H$14,0), 1)</f>
        <v>83.56727040253935</v>
      </c>
      <c r="Y93" s="7">
        <f>INDEX(Yubfea!$P$3:$P$14, MATCH($B93,Yubfea!$H$3:$H$14,0), 1)</f>
        <v>-1.9067327430989227</v>
      </c>
      <c r="Z93" s="7">
        <f>INDEX(D_YUBFEA_demand!V$3:V$14, MATCH($B93,D_YUBFEA_demand!$M$3:$M$14,0), 1)</f>
        <v>1.548387062165045E-2</v>
      </c>
      <c r="AA93" s="7">
        <f>INDEX(D_YUBFEA_demand!W$3:W$14, MATCH($B93,D_YUBFEA_demand!$M$3:$M$14,0), 1)</f>
        <v>1.548387062165045E-2</v>
      </c>
      <c r="AB93" s="7">
        <f>INDEX(D_YUBFEA_demand!X$3:X$14, MATCH($B93,D_YUBFEA_demand!$M$3:$M$14,0), 1)</f>
        <v>2.19354841016954E-2</v>
      </c>
      <c r="AC93" s="7">
        <f>INDEX(D_YUBFEA_demand!Y$3:Y$14, MATCH($B93,D_YUBFEA_demand!$M$3:$M$14,0), 1)</f>
        <v>8.4516125340615547E-2</v>
      </c>
      <c r="AD93" s="7">
        <f>INDEX(D_YUBFEA_demand!Z$3:Z$14, MATCH($B93,D_YUBFEA_demand!$M$3:$M$14,0), 1)</f>
        <v>6.4516129993623305E-3</v>
      </c>
      <c r="AE93" s="7">
        <f>INDEX(D_YUBFEA_demand!AA$3:AA$14, MATCH($B93,D_YUBFEA_demand!$M$3:$M$14,0), 1)</f>
        <v>1.6774192933113344E-2</v>
      </c>
      <c r="AF93" s="7">
        <f>INDEX(D_YUBFEA_demand!AB$3:AB$14, MATCH($B93,D_YUBFEA_demand!$M$3:$M$14,0), 1)</f>
        <v>8.0645161290322578E-3</v>
      </c>
      <c r="AG93" s="7">
        <f>INDEX(MINFLOWFEAMOUTH!$J$3:$J$14, MATCH($B93,MINFLOWFEAMOUTH!$I$3:$I$14,0), 1)</f>
        <v>900</v>
      </c>
      <c r="AI93" s="11">
        <f>SHASTAlevel5extended!$H82</f>
        <v>4125.87</v>
      </c>
      <c r="AJ93" s="11">
        <f>INDEX(CALLiTE_SHASTA_LEVEL2_4!$E$1024:$E$1035, MATCH($B93,CALLiTE_SHASTA_LEVEL2_4!$C$1024:$C$1035,0), 1)</f>
        <v>650</v>
      </c>
      <c r="AK93" s="11">
        <f>INDEX(CALLiTE_SHASTA_LEVEL2_4!$F$1024:$F$1035, MATCH($B93,CALLiTE_SHASTA_LEVEL2_4!$C$1024:$C$1035,0), 1)</f>
        <v>3200</v>
      </c>
      <c r="AL93" s="11">
        <f>INDEX(CALLITE_EVAP_S_SHSTA!$G$2:$G$13, MATCH($B93,CALLITE_EVAP_S_SHSTA!$F$2:$F$13,0), 1)</f>
        <v>4.5970238191740851</v>
      </c>
    </row>
    <row r="94" spans="1:38">
      <c r="A94" s="1">
        <v>43759</v>
      </c>
      <c r="B94" s="6">
        <f t="shared" si="1"/>
        <v>10</v>
      </c>
      <c r="C94" s="7">
        <f>OROinflow!$F83</f>
        <v>2490</v>
      </c>
      <c r="D94" s="7">
        <f>OROLEVEL5!G83/1000</f>
        <v>3163</v>
      </c>
      <c r="E94" s="7">
        <f>INDEX(OROevaprateIN!$B$2:$B$13, MATCH($B94,OROevaprateIN!$A$2:$A$13,0), 1)</f>
        <v>4.8144680870340224</v>
      </c>
      <c r="F94" s="7">
        <f>INDEX(DEM_D6_PWR!$I$3:$I$14, MATCH($B94,DEM_D6_PWR!$H$3:$H$14,0), 1)</f>
        <v>0.69999998807907104</v>
      </c>
      <c r="G94" s="7">
        <f>INDEX('MINGW_6&amp;DR69'!$I$3:$I$14, MATCH($B94,'MINGW_6&amp;DR69'!$H$3:$H$14,0), 1)</f>
        <v>12.020000457763672</v>
      </c>
      <c r="H94" s="7">
        <f>INDEX('MINGW_6&amp;DR69'!$J$3:$J$14, MATCH($B94,'MINGW_6&amp;DR69'!$H$3:$H$14,0), 1)</f>
        <v>76.599998474121094</v>
      </c>
      <c r="I94" s="7">
        <f>inflowShasta!$I83</f>
        <v>3404</v>
      </c>
      <c r="J94" s="7">
        <f>inflowYuba!$H83</f>
        <v>1375</v>
      </c>
      <c r="K94" s="7">
        <f>INDEX(DEMAND_D_DAGUER_NP!$I$3:$I$14, MATCH($B94,DEMAND_D_DAGUER_NP!$H$3:$H$14,0), 1)</f>
        <v>363.74201474870955</v>
      </c>
      <c r="L94" s="7">
        <f>INDEX(D_THERM_DEMANDS!AB$3:AB$14, MATCH($B94,D_THERM_DEMANDS!$P$3:$P$14,0), 1)</f>
        <v>0.19258063839327905</v>
      </c>
      <c r="M94" s="7">
        <f>INDEX(D_THERM_DEMANDS!AC$3:AC$14, MATCH($B94,D_THERM_DEMANDS!$P$3:$P$14,0), 1)</f>
        <v>0.18612903164279077</v>
      </c>
      <c r="N94" s="7">
        <f>INDEX(D_THERM_DEMANDS!AD$3:AD$14, MATCH($B94,D_THERM_DEMANDS!$P$3:$P$14,0), 1)</f>
        <v>0.70645160059775081</v>
      </c>
      <c r="O94" s="7">
        <f>INDEX(D_THERM_DEMANDS!AE$3:AE$14, MATCH($B94,D_THERM_DEMANDS!$P$3:$P$14,0), 1)</f>
        <v>6.4516129993623305E-3</v>
      </c>
      <c r="P94" s="7">
        <f>INDEX(D_THERM_DEMANDS!AF$3:AF$14, MATCH($B94,D_THERM_DEMANDS!$P$3:$P$14,0), 1)</f>
        <v>3.5483871736834129E-2</v>
      </c>
      <c r="Q94" s="7">
        <f>INDEX(D_THERM_DEMANDS!AG$3:AG$14, MATCH($B94,D_THERM_DEMANDS!$P$3:$P$14,0), 1)</f>
        <v>3.5483871736834129E-2</v>
      </c>
      <c r="R94" s="7">
        <f>INDEX(D_THERM_DEMANDS!AH$3:AH$14, MATCH($B94,D_THERM_DEMANDS!$P$3:$P$14,0), 1)</f>
        <v>1.0322580414433633E-2</v>
      </c>
      <c r="S94" s="7">
        <f>INDEX(D_THERM_DEMANDS!AI$3:AI$14, MATCH($B94,D_THERM_DEMANDS!$P$3:$P$14,0), 1)</f>
        <v>9.6774193548387094E-2</v>
      </c>
      <c r="T94" s="7">
        <f>INDEX(D_THERM_DEMANDS!AJ$3:AJ$14, MATCH($B94,D_THERM_DEMANDS!$P$3:$P$14,0), 1)</f>
        <v>0.25483871275378811</v>
      </c>
      <c r="U94" s="7">
        <f>INDEX(D_THERM_DEMANDS!AK$3:AK$14, MATCH($B94,D_THERM_DEMANDS!$P$3:$P$14,0), 1)</f>
        <v>2.773225845829133</v>
      </c>
      <c r="V94" s="7">
        <f>INDEX(DEMAND_C217B!$I$3:$I$14, MATCH($B94,DEMAND_C217B!$H$3:$H$14,0), 1)</f>
        <v>32.688112919253385</v>
      </c>
      <c r="W94" s="7">
        <f>INDEX(MINFLOWFEATHER!$J$3:$J$14, MATCH($B94,MINFLOWFEATHER!$I$3:$I$14,0), 1)</f>
        <v>900</v>
      </c>
      <c r="X94" s="7">
        <f>INDEX(Therm!$P$3:$P$14, MATCH($B94,Therm!$H$3:$H$14,0), 1)</f>
        <v>83.56727040253935</v>
      </c>
      <c r="Y94" s="7">
        <f>INDEX(Yubfea!$P$3:$P$14, MATCH($B94,Yubfea!$H$3:$H$14,0), 1)</f>
        <v>-1.9067327430989227</v>
      </c>
      <c r="Z94" s="7">
        <f>INDEX(D_YUBFEA_demand!V$3:V$14, MATCH($B94,D_YUBFEA_demand!$M$3:$M$14,0), 1)</f>
        <v>1.548387062165045E-2</v>
      </c>
      <c r="AA94" s="7">
        <f>INDEX(D_YUBFEA_demand!W$3:W$14, MATCH($B94,D_YUBFEA_demand!$M$3:$M$14,0), 1)</f>
        <v>1.548387062165045E-2</v>
      </c>
      <c r="AB94" s="7">
        <f>INDEX(D_YUBFEA_demand!X$3:X$14, MATCH($B94,D_YUBFEA_demand!$M$3:$M$14,0), 1)</f>
        <v>2.19354841016954E-2</v>
      </c>
      <c r="AC94" s="7">
        <f>INDEX(D_YUBFEA_demand!Y$3:Y$14, MATCH($B94,D_YUBFEA_demand!$M$3:$M$14,0), 1)</f>
        <v>8.4516125340615547E-2</v>
      </c>
      <c r="AD94" s="7">
        <f>INDEX(D_YUBFEA_demand!Z$3:Z$14, MATCH($B94,D_YUBFEA_demand!$M$3:$M$14,0), 1)</f>
        <v>6.4516129993623305E-3</v>
      </c>
      <c r="AE94" s="7">
        <f>INDEX(D_YUBFEA_demand!AA$3:AA$14, MATCH($B94,D_YUBFEA_demand!$M$3:$M$14,0), 1)</f>
        <v>1.6774192933113344E-2</v>
      </c>
      <c r="AF94" s="7">
        <f>INDEX(D_YUBFEA_demand!AB$3:AB$14, MATCH($B94,D_YUBFEA_demand!$M$3:$M$14,0), 1)</f>
        <v>8.0645161290322578E-3</v>
      </c>
      <c r="AG94" s="7">
        <f>INDEX(MINFLOWFEAMOUTH!$J$3:$J$14, MATCH($B94,MINFLOWFEAMOUTH!$I$3:$I$14,0), 1)</f>
        <v>900</v>
      </c>
      <c r="AI94" s="11">
        <f>SHASTAlevel5extended!$H83</f>
        <v>4104.5590000000002</v>
      </c>
      <c r="AJ94" s="11">
        <f>INDEX(CALLiTE_SHASTA_LEVEL2_4!$E$1024:$E$1035, MATCH($B94,CALLiTE_SHASTA_LEVEL2_4!$C$1024:$C$1035,0), 1)</f>
        <v>650</v>
      </c>
      <c r="AK94" s="11">
        <f>INDEX(CALLiTE_SHASTA_LEVEL2_4!$F$1024:$F$1035, MATCH($B94,CALLiTE_SHASTA_LEVEL2_4!$C$1024:$C$1035,0), 1)</f>
        <v>3200</v>
      </c>
      <c r="AL94" s="11">
        <f>INDEX(CALLITE_EVAP_S_SHSTA!$G$2:$G$13, MATCH($B94,CALLITE_EVAP_S_SHSTA!$F$2:$F$13,0), 1)</f>
        <v>4.5970238191740851</v>
      </c>
    </row>
    <row r="95" spans="1:38">
      <c r="A95" s="1">
        <v>43760</v>
      </c>
      <c r="B95" s="6">
        <f t="shared" si="1"/>
        <v>10</v>
      </c>
      <c r="C95" s="7">
        <f>OROinflow!$F84</f>
        <v>1829</v>
      </c>
      <c r="D95" s="7">
        <f>OROLEVEL5!G84/1000</f>
        <v>3163</v>
      </c>
      <c r="E95" s="7">
        <f>INDEX(OROevaprateIN!$B$2:$B$13, MATCH($B95,OROevaprateIN!$A$2:$A$13,0), 1)</f>
        <v>4.8144680870340224</v>
      </c>
      <c r="F95" s="7">
        <f>INDEX(DEM_D6_PWR!$I$3:$I$14, MATCH($B95,DEM_D6_PWR!$H$3:$H$14,0), 1)</f>
        <v>0.69999998807907104</v>
      </c>
      <c r="G95" s="7">
        <f>INDEX('MINGW_6&amp;DR69'!$I$3:$I$14, MATCH($B95,'MINGW_6&amp;DR69'!$H$3:$H$14,0), 1)</f>
        <v>12.020000457763672</v>
      </c>
      <c r="H95" s="7">
        <f>INDEX('MINGW_6&amp;DR69'!$J$3:$J$14, MATCH($B95,'MINGW_6&amp;DR69'!$H$3:$H$14,0), 1)</f>
        <v>76.599998474121094</v>
      </c>
      <c r="I95" s="7">
        <f>inflowShasta!$I84</f>
        <v>2048</v>
      </c>
      <c r="J95" s="7">
        <f>inflowYuba!$H84</f>
        <v>1378</v>
      </c>
      <c r="K95" s="7">
        <f>INDEX(DEMAND_D_DAGUER_NP!$I$3:$I$14, MATCH($B95,DEMAND_D_DAGUER_NP!$H$3:$H$14,0), 1)</f>
        <v>363.74201474870955</v>
      </c>
      <c r="L95" s="7">
        <f>INDEX(D_THERM_DEMANDS!AB$3:AB$14, MATCH($B95,D_THERM_DEMANDS!$P$3:$P$14,0), 1)</f>
        <v>0.19258063839327905</v>
      </c>
      <c r="M95" s="7">
        <f>INDEX(D_THERM_DEMANDS!AC$3:AC$14, MATCH($B95,D_THERM_DEMANDS!$P$3:$P$14,0), 1)</f>
        <v>0.18612903164279077</v>
      </c>
      <c r="N95" s="7">
        <f>INDEX(D_THERM_DEMANDS!AD$3:AD$14, MATCH($B95,D_THERM_DEMANDS!$P$3:$P$14,0), 1)</f>
        <v>0.70645160059775081</v>
      </c>
      <c r="O95" s="7">
        <f>INDEX(D_THERM_DEMANDS!AE$3:AE$14, MATCH($B95,D_THERM_DEMANDS!$P$3:$P$14,0), 1)</f>
        <v>6.4516129993623305E-3</v>
      </c>
      <c r="P95" s="7">
        <f>INDEX(D_THERM_DEMANDS!AF$3:AF$14, MATCH($B95,D_THERM_DEMANDS!$P$3:$P$14,0), 1)</f>
        <v>3.5483871736834129E-2</v>
      </c>
      <c r="Q95" s="7">
        <f>INDEX(D_THERM_DEMANDS!AG$3:AG$14, MATCH($B95,D_THERM_DEMANDS!$P$3:$P$14,0), 1)</f>
        <v>3.5483871736834129E-2</v>
      </c>
      <c r="R95" s="7">
        <f>INDEX(D_THERM_DEMANDS!AH$3:AH$14, MATCH($B95,D_THERM_DEMANDS!$P$3:$P$14,0), 1)</f>
        <v>1.0322580414433633E-2</v>
      </c>
      <c r="S95" s="7">
        <f>INDEX(D_THERM_DEMANDS!AI$3:AI$14, MATCH($B95,D_THERM_DEMANDS!$P$3:$P$14,0), 1)</f>
        <v>9.6774193548387094E-2</v>
      </c>
      <c r="T95" s="7">
        <f>INDEX(D_THERM_DEMANDS!AJ$3:AJ$14, MATCH($B95,D_THERM_DEMANDS!$P$3:$P$14,0), 1)</f>
        <v>0.25483871275378811</v>
      </c>
      <c r="U95" s="7">
        <f>INDEX(D_THERM_DEMANDS!AK$3:AK$14, MATCH($B95,D_THERM_DEMANDS!$P$3:$P$14,0), 1)</f>
        <v>2.773225845829133</v>
      </c>
      <c r="V95" s="7">
        <f>INDEX(DEMAND_C217B!$I$3:$I$14, MATCH($B95,DEMAND_C217B!$H$3:$H$14,0), 1)</f>
        <v>32.688112919253385</v>
      </c>
      <c r="W95" s="7">
        <f>INDEX(MINFLOWFEATHER!$J$3:$J$14, MATCH($B95,MINFLOWFEATHER!$I$3:$I$14,0), 1)</f>
        <v>900</v>
      </c>
      <c r="X95" s="7">
        <f>INDEX(Therm!$P$3:$P$14, MATCH($B95,Therm!$H$3:$H$14,0), 1)</f>
        <v>83.56727040253935</v>
      </c>
      <c r="Y95" s="7">
        <f>INDEX(Yubfea!$P$3:$P$14, MATCH($B95,Yubfea!$H$3:$H$14,0), 1)</f>
        <v>-1.9067327430989227</v>
      </c>
      <c r="Z95" s="7">
        <f>INDEX(D_YUBFEA_demand!V$3:V$14, MATCH($B95,D_YUBFEA_demand!$M$3:$M$14,0), 1)</f>
        <v>1.548387062165045E-2</v>
      </c>
      <c r="AA95" s="7">
        <f>INDEX(D_YUBFEA_demand!W$3:W$14, MATCH($B95,D_YUBFEA_demand!$M$3:$M$14,0), 1)</f>
        <v>1.548387062165045E-2</v>
      </c>
      <c r="AB95" s="7">
        <f>INDEX(D_YUBFEA_demand!X$3:X$14, MATCH($B95,D_YUBFEA_demand!$M$3:$M$14,0), 1)</f>
        <v>2.19354841016954E-2</v>
      </c>
      <c r="AC95" s="7">
        <f>INDEX(D_YUBFEA_demand!Y$3:Y$14, MATCH($B95,D_YUBFEA_demand!$M$3:$M$14,0), 1)</f>
        <v>8.4516125340615547E-2</v>
      </c>
      <c r="AD95" s="7">
        <f>INDEX(D_YUBFEA_demand!Z$3:Z$14, MATCH($B95,D_YUBFEA_demand!$M$3:$M$14,0), 1)</f>
        <v>6.4516129993623305E-3</v>
      </c>
      <c r="AE95" s="7">
        <f>INDEX(D_YUBFEA_demand!AA$3:AA$14, MATCH($B95,D_YUBFEA_demand!$M$3:$M$14,0), 1)</f>
        <v>1.6774192933113344E-2</v>
      </c>
      <c r="AF95" s="7">
        <f>INDEX(D_YUBFEA_demand!AB$3:AB$14, MATCH($B95,D_YUBFEA_demand!$M$3:$M$14,0), 1)</f>
        <v>8.0645161290322578E-3</v>
      </c>
      <c r="AG95" s="7">
        <f>INDEX(MINFLOWFEAMOUTH!$J$3:$J$14, MATCH($B95,MINFLOWFEAMOUTH!$I$3:$I$14,0), 1)</f>
        <v>900</v>
      </c>
      <c r="AI95" s="11">
        <f>SHASTAlevel5extended!$H84</f>
        <v>4083.248</v>
      </c>
      <c r="AJ95" s="11">
        <f>INDEX(CALLiTE_SHASTA_LEVEL2_4!$E$1024:$E$1035, MATCH($B95,CALLiTE_SHASTA_LEVEL2_4!$C$1024:$C$1035,0), 1)</f>
        <v>650</v>
      </c>
      <c r="AK95" s="11">
        <f>INDEX(CALLiTE_SHASTA_LEVEL2_4!$F$1024:$F$1035, MATCH($B95,CALLiTE_SHASTA_LEVEL2_4!$C$1024:$C$1035,0), 1)</f>
        <v>3200</v>
      </c>
      <c r="AL95" s="11">
        <f>INDEX(CALLITE_EVAP_S_SHSTA!$G$2:$G$13, MATCH($B95,CALLITE_EVAP_S_SHSTA!$F$2:$F$13,0), 1)</f>
        <v>4.5970238191740851</v>
      </c>
    </row>
    <row r="96" spans="1:38">
      <c r="A96" s="1">
        <v>43761</v>
      </c>
      <c r="B96" s="6">
        <f t="shared" si="1"/>
        <v>10</v>
      </c>
      <c r="C96" s="7">
        <f>OROinflow!$F85</f>
        <v>1660</v>
      </c>
      <c r="D96" s="7">
        <f>OROLEVEL5!G85/1000</f>
        <v>3163</v>
      </c>
      <c r="E96" s="7">
        <f>INDEX(OROevaprateIN!$B$2:$B$13, MATCH($B96,OROevaprateIN!$A$2:$A$13,0), 1)</f>
        <v>4.8144680870340224</v>
      </c>
      <c r="F96" s="7">
        <f>INDEX(DEM_D6_PWR!$I$3:$I$14, MATCH($B96,DEM_D6_PWR!$H$3:$H$14,0), 1)</f>
        <v>0.69999998807907104</v>
      </c>
      <c r="G96" s="7">
        <f>INDEX('MINGW_6&amp;DR69'!$I$3:$I$14, MATCH($B96,'MINGW_6&amp;DR69'!$H$3:$H$14,0), 1)</f>
        <v>12.020000457763672</v>
      </c>
      <c r="H96" s="7">
        <f>INDEX('MINGW_6&amp;DR69'!$J$3:$J$14, MATCH($B96,'MINGW_6&amp;DR69'!$H$3:$H$14,0), 1)</f>
        <v>76.599998474121094</v>
      </c>
      <c r="I96" s="7">
        <f>inflowShasta!$I85</f>
        <v>2695</v>
      </c>
      <c r="J96" s="7">
        <f>inflowYuba!$H85</f>
        <v>1374</v>
      </c>
      <c r="K96" s="7">
        <f>INDEX(DEMAND_D_DAGUER_NP!$I$3:$I$14, MATCH($B96,DEMAND_D_DAGUER_NP!$H$3:$H$14,0), 1)</f>
        <v>363.74201474870955</v>
      </c>
      <c r="L96" s="7">
        <f>INDEX(D_THERM_DEMANDS!AB$3:AB$14, MATCH($B96,D_THERM_DEMANDS!$P$3:$P$14,0), 1)</f>
        <v>0.19258063839327905</v>
      </c>
      <c r="M96" s="7">
        <f>INDEX(D_THERM_DEMANDS!AC$3:AC$14, MATCH($B96,D_THERM_DEMANDS!$P$3:$P$14,0), 1)</f>
        <v>0.18612903164279077</v>
      </c>
      <c r="N96" s="7">
        <f>INDEX(D_THERM_DEMANDS!AD$3:AD$14, MATCH($B96,D_THERM_DEMANDS!$P$3:$P$14,0), 1)</f>
        <v>0.70645160059775081</v>
      </c>
      <c r="O96" s="7">
        <f>INDEX(D_THERM_DEMANDS!AE$3:AE$14, MATCH($B96,D_THERM_DEMANDS!$P$3:$P$14,0), 1)</f>
        <v>6.4516129993623305E-3</v>
      </c>
      <c r="P96" s="7">
        <f>INDEX(D_THERM_DEMANDS!AF$3:AF$14, MATCH($B96,D_THERM_DEMANDS!$P$3:$P$14,0), 1)</f>
        <v>3.5483871736834129E-2</v>
      </c>
      <c r="Q96" s="7">
        <f>INDEX(D_THERM_DEMANDS!AG$3:AG$14, MATCH($B96,D_THERM_DEMANDS!$P$3:$P$14,0), 1)</f>
        <v>3.5483871736834129E-2</v>
      </c>
      <c r="R96" s="7">
        <f>INDEX(D_THERM_DEMANDS!AH$3:AH$14, MATCH($B96,D_THERM_DEMANDS!$P$3:$P$14,0), 1)</f>
        <v>1.0322580414433633E-2</v>
      </c>
      <c r="S96" s="7">
        <f>INDEX(D_THERM_DEMANDS!AI$3:AI$14, MATCH($B96,D_THERM_DEMANDS!$P$3:$P$14,0), 1)</f>
        <v>9.6774193548387094E-2</v>
      </c>
      <c r="T96" s="7">
        <f>INDEX(D_THERM_DEMANDS!AJ$3:AJ$14, MATCH($B96,D_THERM_DEMANDS!$P$3:$P$14,0), 1)</f>
        <v>0.25483871275378811</v>
      </c>
      <c r="U96" s="7">
        <f>INDEX(D_THERM_DEMANDS!AK$3:AK$14, MATCH($B96,D_THERM_DEMANDS!$P$3:$P$14,0), 1)</f>
        <v>2.773225845829133</v>
      </c>
      <c r="V96" s="7">
        <f>INDEX(DEMAND_C217B!$I$3:$I$14, MATCH($B96,DEMAND_C217B!$H$3:$H$14,0), 1)</f>
        <v>32.688112919253385</v>
      </c>
      <c r="W96" s="7">
        <f>INDEX(MINFLOWFEATHER!$J$3:$J$14, MATCH($B96,MINFLOWFEATHER!$I$3:$I$14,0), 1)</f>
        <v>900</v>
      </c>
      <c r="X96" s="7">
        <f>INDEX(Therm!$P$3:$P$14, MATCH($B96,Therm!$H$3:$H$14,0), 1)</f>
        <v>83.56727040253935</v>
      </c>
      <c r="Y96" s="7">
        <f>INDEX(Yubfea!$P$3:$P$14, MATCH($B96,Yubfea!$H$3:$H$14,0), 1)</f>
        <v>-1.9067327430989227</v>
      </c>
      <c r="Z96" s="7">
        <f>INDEX(D_YUBFEA_demand!V$3:V$14, MATCH($B96,D_YUBFEA_demand!$M$3:$M$14,0), 1)</f>
        <v>1.548387062165045E-2</v>
      </c>
      <c r="AA96" s="7">
        <f>INDEX(D_YUBFEA_demand!W$3:W$14, MATCH($B96,D_YUBFEA_demand!$M$3:$M$14,0), 1)</f>
        <v>1.548387062165045E-2</v>
      </c>
      <c r="AB96" s="7">
        <f>INDEX(D_YUBFEA_demand!X$3:X$14, MATCH($B96,D_YUBFEA_demand!$M$3:$M$14,0), 1)</f>
        <v>2.19354841016954E-2</v>
      </c>
      <c r="AC96" s="7">
        <f>INDEX(D_YUBFEA_demand!Y$3:Y$14, MATCH($B96,D_YUBFEA_demand!$M$3:$M$14,0), 1)</f>
        <v>8.4516125340615547E-2</v>
      </c>
      <c r="AD96" s="7">
        <f>INDEX(D_YUBFEA_demand!Z$3:Z$14, MATCH($B96,D_YUBFEA_demand!$M$3:$M$14,0), 1)</f>
        <v>6.4516129993623305E-3</v>
      </c>
      <c r="AE96" s="7">
        <f>INDEX(D_YUBFEA_demand!AA$3:AA$14, MATCH($B96,D_YUBFEA_demand!$M$3:$M$14,0), 1)</f>
        <v>1.6774192933113344E-2</v>
      </c>
      <c r="AF96" s="7">
        <f>INDEX(D_YUBFEA_demand!AB$3:AB$14, MATCH($B96,D_YUBFEA_demand!$M$3:$M$14,0), 1)</f>
        <v>8.0645161290322578E-3</v>
      </c>
      <c r="AG96" s="7">
        <f>INDEX(MINFLOWFEAMOUTH!$J$3:$J$14, MATCH($B96,MINFLOWFEAMOUTH!$I$3:$I$14,0), 1)</f>
        <v>900</v>
      </c>
      <c r="AI96" s="11">
        <f>SHASTAlevel5extended!$H85</f>
        <v>4061.9360000000001</v>
      </c>
      <c r="AJ96" s="11">
        <f>INDEX(CALLiTE_SHASTA_LEVEL2_4!$E$1024:$E$1035, MATCH($B96,CALLiTE_SHASTA_LEVEL2_4!$C$1024:$C$1035,0), 1)</f>
        <v>650</v>
      </c>
      <c r="AK96" s="11">
        <f>INDEX(CALLiTE_SHASTA_LEVEL2_4!$F$1024:$F$1035, MATCH($B96,CALLiTE_SHASTA_LEVEL2_4!$C$1024:$C$1035,0), 1)</f>
        <v>3200</v>
      </c>
      <c r="AL96" s="11">
        <f>INDEX(CALLITE_EVAP_S_SHSTA!$G$2:$G$13, MATCH($B96,CALLITE_EVAP_S_SHSTA!$F$2:$F$13,0), 1)</f>
        <v>4.5970238191740851</v>
      </c>
    </row>
    <row r="97" spans="1:38">
      <c r="A97" s="1">
        <v>43762</v>
      </c>
      <c r="B97" s="6">
        <f t="shared" si="1"/>
        <v>10</v>
      </c>
      <c r="C97" s="7">
        <f>OROinflow!$F86</f>
        <v>2113</v>
      </c>
      <c r="D97" s="7">
        <f>OROLEVEL5!G86/1000</f>
        <v>3163</v>
      </c>
      <c r="E97" s="7">
        <f>INDEX(OROevaprateIN!$B$2:$B$13, MATCH($B97,OROevaprateIN!$A$2:$A$13,0), 1)</f>
        <v>4.8144680870340224</v>
      </c>
      <c r="F97" s="7">
        <f>INDEX(DEM_D6_PWR!$I$3:$I$14, MATCH($B97,DEM_D6_PWR!$H$3:$H$14,0), 1)</f>
        <v>0.69999998807907104</v>
      </c>
      <c r="G97" s="7">
        <f>INDEX('MINGW_6&amp;DR69'!$I$3:$I$14, MATCH($B97,'MINGW_6&amp;DR69'!$H$3:$H$14,0), 1)</f>
        <v>12.020000457763672</v>
      </c>
      <c r="H97" s="7">
        <f>INDEX('MINGW_6&amp;DR69'!$J$3:$J$14, MATCH($B97,'MINGW_6&amp;DR69'!$H$3:$H$14,0), 1)</f>
        <v>76.599998474121094</v>
      </c>
      <c r="I97" s="7">
        <f>inflowShasta!$I86</f>
        <v>3434</v>
      </c>
      <c r="J97" s="7">
        <f>inflowYuba!$H86</f>
        <v>1392</v>
      </c>
      <c r="K97" s="7">
        <f>INDEX(DEMAND_D_DAGUER_NP!$I$3:$I$14, MATCH($B97,DEMAND_D_DAGUER_NP!$H$3:$H$14,0), 1)</f>
        <v>363.74201474870955</v>
      </c>
      <c r="L97" s="7">
        <f>INDEX(D_THERM_DEMANDS!AB$3:AB$14, MATCH($B97,D_THERM_DEMANDS!$P$3:$P$14,0), 1)</f>
        <v>0.19258063839327905</v>
      </c>
      <c r="M97" s="7">
        <f>INDEX(D_THERM_DEMANDS!AC$3:AC$14, MATCH($B97,D_THERM_DEMANDS!$P$3:$P$14,0), 1)</f>
        <v>0.18612903164279077</v>
      </c>
      <c r="N97" s="7">
        <f>INDEX(D_THERM_DEMANDS!AD$3:AD$14, MATCH($B97,D_THERM_DEMANDS!$P$3:$P$14,0), 1)</f>
        <v>0.70645160059775081</v>
      </c>
      <c r="O97" s="7">
        <f>INDEX(D_THERM_DEMANDS!AE$3:AE$14, MATCH($B97,D_THERM_DEMANDS!$P$3:$P$14,0), 1)</f>
        <v>6.4516129993623305E-3</v>
      </c>
      <c r="P97" s="7">
        <f>INDEX(D_THERM_DEMANDS!AF$3:AF$14, MATCH($B97,D_THERM_DEMANDS!$P$3:$P$14,0), 1)</f>
        <v>3.5483871736834129E-2</v>
      </c>
      <c r="Q97" s="7">
        <f>INDEX(D_THERM_DEMANDS!AG$3:AG$14, MATCH($B97,D_THERM_DEMANDS!$P$3:$P$14,0), 1)</f>
        <v>3.5483871736834129E-2</v>
      </c>
      <c r="R97" s="7">
        <f>INDEX(D_THERM_DEMANDS!AH$3:AH$14, MATCH($B97,D_THERM_DEMANDS!$P$3:$P$14,0), 1)</f>
        <v>1.0322580414433633E-2</v>
      </c>
      <c r="S97" s="7">
        <f>INDEX(D_THERM_DEMANDS!AI$3:AI$14, MATCH($B97,D_THERM_DEMANDS!$P$3:$P$14,0), 1)</f>
        <v>9.6774193548387094E-2</v>
      </c>
      <c r="T97" s="7">
        <f>INDEX(D_THERM_DEMANDS!AJ$3:AJ$14, MATCH($B97,D_THERM_DEMANDS!$P$3:$P$14,0), 1)</f>
        <v>0.25483871275378811</v>
      </c>
      <c r="U97" s="7">
        <f>INDEX(D_THERM_DEMANDS!AK$3:AK$14, MATCH($B97,D_THERM_DEMANDS!$P$3:$P$14,0), 1)</f>
        <v>2.773225845829133</v>
      </c>
      <c r="V97" s="7">
        <f>INDEX(DEMAND_C217B!$I$3:$I$14, MATCH($B97,DEMAND_C217B!$H$3:$H$14,0), 1)</f>
        <v>32.688112919253385</v>
      </c>
      <c r="W97" s="7">
        <f>INDEX(MINFLOWFEATHER!$J$3:$J$14, MATCH($B97,MINFLOWFEATHER!$I$3:$I$14,0), 1)</f>
        <v>900</v>
      </c>
      <c r="X97" s="7">
        <f>INDEX(Therm!$P$3:$P$14, MATCH($B97,Therm!$H$3:$H$14,0), 1)</f>
        <v>83.56727040253935</v>
      </c>
      <c r="Y97" s="7">
        <f>INDEX(Yubfea!$P$3:$P$14, MATCH($B97,Yubfea!$H$3:$H$14,0), 1)</f>
        <v>-1.9067327430989227</v>
      </c>
      <c r="Z97" s="7">
        <f>INDEX(D_YUBFEA_demand!V$3:V$14, MATCH($B97,D_YUBFEA_demand!$M$3:$M$14,0), 1)</f>
        <v>1.548387062165045E-2</v>
      </c>
      <c r="AA97" s="7">
        <f>INDEX(D_YUBFEA_demand!W$3:W$14, MATCH($B97,D_YUBFEA_demand!$M$3:$M$14,0), 1)</f>
        <v>1.548387062165045E-2</v>
      </c>
      <c r="AB97" s="7">
        <f>INDEX(D_YUBFEA_demand!X$3:X$14, MATCH($B97,D_YUBFEA_demand!$M$3:$M$14,0), 1)</f>
        <v>2.19354841016954E-2</v>
      </c>
      <c r="AC97" s="7">
        <f>INDEX(D_YUBFEA_demand!Y$3:Y$14, MATCH($B97,D_YUBFEA_demand!$M$3:$M$14,0), 1)</f>
        <v>8.4516125340615547E-2</v>
      </c>
      <c r="AD97" s="7">
        <f>INDEX(D_YUBFEA_demand!Z$3:Z$14, MATCH($B97,D_YUBFEA_demand!$M$3:$M$14,0), 1)</f>
        <v>6.4516129993623305E-3</v>
      </c>
      <c r="AE97" s="7">
        <f>INDEX(D_YUBFEA_demand!AA$3:AA$14, MATCH($B97,D_YUBFEA_demand!$M$3:$M$14,0), 1)</f>
        <v>1.6774192933113344E-2</v>
      </c>
      <c r="AF97" s="7">
        <f>INDEX(D_YUBFEA_demand!AB$3:AB$14, MATCH($B97,D_YUBFEA_demand!$M$3:$M$14,0), 1)</f>
        <v>8.0645161290322578E-3</v>
      </c>
      <c r="AG97" s="7">
        <f>INDEX(MINFLOWFEAMOUTH!$J$3:$J$14, MATCH($B97,MINFLOWFEAMOUTH!$I$3:$I$14,0), 1)</f>
        <v>900</v>
      </c>
      <c r="AI97" s="11">
        <f>SHASTAlevel5extended!$H86</f>
        <v>4040.6239999999998</v>
      </c>
      <c r="AJ97" s="11">
        <f>INDEX(CALLiTE_SHASTA_LEVEL2_4!$E$1024:$E$1035, MATCH($B97,CALLiTE_SHASTA_LEVEL2_4!$C$1024:$C$1035,0), 1)</f>
        <v>650</v>
      </c>
      <c r="AK97" s="11">
        <f>INDEX(CALLiTE_SHASTA_LEVEL2_4!$F$1024:$F$1035, MATCH($B97,CALLiTE_SHASTA_LEVEL2_4!$C$1024:$C$1035,0), 1)</f>
        <v>3200</v>
      </c>
      <c r="AL97" s="11">
        <f>INDEX(CALLITE_EVAP_S_SHSTA!$G$2:$G$13, MATCH($B97,CALLITE_EVAP_S_SHSTA!$F$2:$F$13,0), 1)</f>
        <v>4.5970238191740851</v>
      </c>
    </row>
    <row r="98" spans="1:38">
      <c r="A98" s="1">
        <v>43763</v>
      </c>
      <c r="B98" s="6">
        <f t="shared" si="1"/>
        <v>10</v>
      </c>
      <c r="C98" s="7">
        <f>OROinflow!$F87</f>
        <v>2125</v>
      </c>
      <c r="D98" s="7">
        <f>OROLEVEL5!G87/1000</f>
        <v>3163</v>
      </c>
      <c r="E98" s="7">
        <f>INDEX(OROevaprateIN!$B$2:$B$13, MATCH($B98,OROevaprateIN!$A$2:$A$13,0), 1)</f>
        <v>4.8144680870340224</v>
      </c>
      <c r="F98" s="7">
        <f>INDEX(DEM_D6_PWR!$I$3:$I$14, MATCH($B98,DEM_D6_PWR!$H$3:$H$14,0), 1)</f>
        <v>0.69999998807907104</v>
      </c>
      <c r="G98" s="7">
        <f>INDEX('MINGW_6&amp;DR69'!$I$3:$I$14, MATCH($B98,'MINGW_6&amp;DR69'!$H$3:$H$14,0), 1)</f>
        <v>12.020000457763672</v>
      </c>
      <c r="H98" s="7">
        <f>INDEX('MINGW_6&amp;DR69'!$J$3:$J$14, MATCH($B98,'MINGW_6&amp;DR69'!$H$3:$H$14,0), 1)</f>
        <v>76.599998474121094</v>
      </c>
      <c r="I98" s="7">
        <f>inflowShasta!$I87</f>
        <v>4154</v>
      </c>
      <c r="J98" s="7">
        <f>inflowYuba!$H87</f>
        <v>1436</v>
      </c>
      <c r="K98" s="7">
        <f>INDEX(DEMAND_D_DAGUER_NP!$I$3:$I$14, MATCH($B98,DEMAND_D_DAGUER_NP!$H$3:$H$14,0), 1)</f>
        <v>363.74201474870955</v>
      </c>
      <c r="L98" s="7">
        <f>INDEX(D_THERM_DEMANDS!AB$3:AB$14, MATCH($B98,D_THERM_DEMANDS!$P$3:$P$14,0), 1)</f>
        <v>0.19258063839327905</v>
      </c>
      <c r="M98" s="7">
        <f>INDEX(D_THERM_DEMANDS!AC$3:AC$14, MATCH($B98,D_THERM_DEMANDS!$P$3:$P$14,0), 1)</f>
        <v>0.18612903164279077</v>
      </c>
      <c r="N98" s="7">
        <f>INDEX(D_THERM_DEMANDS!AD$3:AD$14, MATCH($B98,D_THERM_DEMANDS!$P$3:$P$14,0), 1)</f>
        <v>0.70645160059775081</v>
      </c>
      <c r="O98" s="7">
        <f>INDEX(D_THERM_DEMANDS!AE$3:AE$14, MATCH($B98,D_THERM_DEMANDS!$P$3:$P$14,0), 1)</f>
        <v>6.4516129993623305E-3</v>
      </c>
      <c r="P98" s="7">
        <f>INDEX(D_THERM_DEMANDS!AF$3:AF$14, MATCH($B98,D_THERM_DEMANDS!$P$3:$P$14,0), 1)</f>
        <v>3.5483871736834129E-2</v>
      </c>
      <c r="Q98" s="7">
        <f>INDEX(D_THERM_DEMANDS!AG$3:AG$14, MATCH($B98,D_THERM_DEMANDS!$P$3:$P$14,0), 1)</f>
        <v>3.5483871736834129E-2</v>
      </c>
      <c r="R98" s="7">
        <f>INDEX(D_THERM_DEMANDS!AH$3:AH$14, MATCH($B98,D_THERM_DEMANDS!$P$3:$P$14,0), 1)</f>
        <v>1.0322580414433633E-2</v>
      </c>
      <c r="S98" s="7">
        <f>INDEX(D_THERM_DEMANDS!AI$3:AI$14, MATCH($B98,D_THERM_DEMANDS!$P$3:$P$14,0), 1)</f>
        <v>9.6774193548387094E-2</v>
      </c>
      <c r="T98" s="7">
        <f>INDEX(D_THERM_DEMANDS!AJ$3:AJ$14, MATCH($B98,D_THERM_DEMANDS!$P$3:$P$14,0), 1)</f>
        <v>0.25483871275378811</v>
      </c>
      <c r="U98" s="7">
        <f>INDEX(D_THERM_DEMANDS!AK$3:AK$14, MATCH($B98,D_THERM_DEMANDS!$P$3:$P$14,0), 1)</f>
        <v>2.773225845829133</v>
      </c>
      <c r="V98" s="7">
        <f>INDEX(DEMAND_C217B!$I$3:$I$14, MATCH($B98,DEMAND_C217B!$H$3:$H$14,0), 1)</f>
        <v>32.688112919253385</v>
      </c>
      <c r="W98" s="7">
        <f>INDEX(MINFLOWFEATHER!$J$3:$J$14, MATCH($B98,MINFLOWFEATHER!$I$3:$I$14,0), 1)</f>
        <v>900</v>
      </c>
      <c r="X98" s="7">
        <f>INDEX(Therm!$P$3:$P$14, MATCH($B98,Therm!$H$3:$H$14,0), 1)</f>
        <v>83.56727040253935</v>
      </c>
      <c r="Y98" s="7">
        <f>INDEX(Yubfea!$P$3:$P$14, MATCH($B98,Yubfea!$H$3:$H$14,0), 1)</f>
        <v>-1.9067327430989227</v>
      </c>
      <c r="Z98" s="7">
        <f>INDEX(D_YUBFEA_demand!V$3:V$14, MATCH($B98,D_YUBFEA_demand!$M$3:$M$14,0), 1)</f>
        <v>1.548387062165045E-2</v>
      </c>
      <c r="AA98" s="7">
        <f>INDEX(D_YUBFEA_demand!W$3:W$14, MATCH($B98,D_YUBFEA_demand!$M$3:$M$14,0), 1)</f>
        <v>1.548387062165045E-2</v>
      </c>
      <c r="AB98" s="7">
        <f>INDEX(D_YUBFEA_demand!X$3:X$14, MATCH($B98,D_YUBFEA_demand!$M$3:$M$14,0), 1)</f>
        <v>2.19354841016954E-2</v>
      </c>
      <c r="AC98" s="7">
        <f>INDEX(D_YUBFEA_demand!Y$3:Y$14, MATCH($B98,D_YUBFEA_demand!$M$3:$M$14,0), 1)</f>
        <v>8.4516125340615547E-2</v>
      </c>
      <c r="AD98" s="7">
        <f>INDEX(D_YUBFEA_demand!Z$3:Z$14, MATCH($B98,D_YUBFEA_demand!$M$3:$M$14,0), 1)</f>
        <v>6.4516129993623305E-3</v>
      </c>
      <c r="AE98" s="7">
        <f>INDEX(D_YUBFEA_demand!AA$3:AA$14, MATCH($B98,D_YUBFEA_demand!$M$3:$M$14,0), 1)</f>
        <v>1.6774192933113344E-2</v>
      </c>
      <c r="AF98" s="7">
        <f>INDEX(D_YUBFEA_demand!AB$3:AB$14, MATCH($B98,D_YUBFEA_demand!$M$3:$M$14,0), 1)</f>
        <v>8.0645161290322578E-3</v>
      </c>
      <c r="AG98" s="7">
        <f>INDEX(MINFLOWFEAMOUTH!$J$3:$J$14, MATCH($B98,MINFLOWFEAMOUTH!$I$3:$I$14,0), 1)</f>
        <v>900</v>
      </c>
      <c r="AI98" s="11">
        <f>SHASTAlevel5extended!$H87</f>
        <v>4019.3130000000001</v>
      </c>
      <c r="AJ98" s="11">
        <f>INDEX(CALLiTE_SHASTA_LEVEL2_4!$E$1024:$E$1035, MATCH($B98,CALLiTE_SHASTA_LEVEL2_4!$C$1024:$C$1035,0), 1)</f>
        <v>650</v>
      </c>
      <c r="AK98" s="11">
        <f>INDEX(CALLiTE_SHASTA_LEVEL2_4!$F$1024:$F$1035, MATCH($B98,CALLiTE_SHASTA_LEVEL2_4!$C$1024:$C$1035,0), 1)</f>
        <v>3200</v>
      </c>
      <c r="AL98" s="11">
        <f>INDEX(CALLITE_EVAP_S_SHSTA!$G$2:$G$13, MATCH($B98,CALLITE_EVAP_S_SHSTA!$F$2:$F$13,0), 1)</f>
        <v>4.5970238191740851</v>
      </c>
    </row>
    <row r="99" spans="1:38">
      <c r="A99" s="1">
        <v>43764</v>
      </c>
      <c r="B99" s="6">
        <f t="shared" si="1"/>
        <v>10</v>
      </c>
      <c r="C99" s="7">
        <f>OROinflow!$F88</f>
        <v>1785</v>
      </c>
      <c r="D99" s="7">
        <f>OROLEVEL5!G88/1000</f>
        <v>3163</v>
      </c>
      <c r="E99" s="7">
        <f>INDEX(OROevaprateIN!$B$2:$B$13, MATCH($B99,OROevaprateIN!$A$2:$A$13,0), 1)</f>
        <v>4.8144680870340224</v>
      </c>
      <c r="F99" s="7">
        <f>INDEX(DEM_D6_PWR!$I$3:$I$14, MATCH($B99,DEM_D6_PWR!$H$3:$H$14,0), 1)</f>
        <v>0.69999998807907104</v>
      </c>
      <c r="G99" s="7">
        <f>INDEX('MINGW_6&amp;DR69'!$I$3:$I$14, MATCH($B99,'MINGW_6&amp;DR69'!$H$3:$H$14,0), 1)</f>
        <v>12.020000457763672</v>
      </c>
      <c r="H99" s="7">
        <f>INDEX('MINGW_6&amp;DR69'!$J$3:$J$14, MATCH($B99,'MINGW_6&amp;DR69'!$H$3:$H$14,0), 1)</f>
        <v>76.599998474121094</v>
      </c>
      <c r="I99" s="7">
        <f>inflowShasta!$I88</f>
        <v>4247</v>
      </c>
      <c r="J99" s="7">
        <f>inflowYuba!$H88</f>
        <v>1433</v>
      </c>
      <c r="K99" s="7">
        <f>INDEX(DEMAND_D_DAGUER_NP!$I$3:$I$14, MATCH($B99,DEMAND_D_DAGUER_NP!$H$3:$H$14,0), 1)</f>
        <v>363.74201474870955</v>
      </c>
      <c r="L99" s="7">
        <f>INDEX(D_THERM_DEMANDS!AB$3:AB$14, MATCH($B99,D_THERM_DEMANDS!$P$3:$P$14,0), 1)</f>
        <v>0.19258063839327905</v>
      </c>
      <c r="M99" s="7">
        <f>INDEX(D_THERM_DEMANDS!AC$3:AC$14, MATCH($B99,D_THERM_DEMANDS!$P$3:$P$14,0), 1)</f>
        <v>0.18612903164279077</v>
      </c>
      <c r="N99" s="7">
        <f>INDEX(D_THERM_DEMANDS!AD$3:AD$14, MATCH($B99,D_THERM_DEMANDS!$P$3:$P$14,0), 1)</f>
        <v>0.70645160059775081</v>
      </c>
      <c r="O99" s="7">
        <f>INDEX(D_THERM_DEMANDS!AE$3:AE$14, MATCH($B99,D_THERM_DEMANDS!$P$3:$P$14,0), 1)</f>
        <v>6.4516129993623305E-3</v>
      </c>
      <c r="P99" s="7">
        <f>INDEX(D_THERM_DEMANDS!AF$3:AF$14, MATCH($B99,D_THERM_DEMANDS!$P$3:$P$14,0), 1)</f>
        <v>3.5483871736834129E-2</v>
      </c>
      <c r="Q99" s="7">
        <f>INDEX(D_THERM_DEMANDS!AG$3:AG$14, MATCH($B99,D_THERM_DEMANDS!$P$3:$P$14,0), 1)</f>
        <v>3.5483871736834129E-2</v>
      </c>
      <c r="R99" s="7">
        <f>INDEX(D_THERM_DEMANDS!AH$3:AH$14, MATCH($B99,D_THERM_DEMANDS!$P$3:$P$14,0), 1)</f>
        <v>1.0322580414433633E-2</v>
      </c>
      <c r="S99" s="7">
        <f>INDEX(D_THERM_DEMANDS!AI$3:AI$14, MATCH($B99,D_THERM_DEMANDS!$P$3:$P$14,0), 1)</f>
        <v>9.6774193548387094E-2</v>
      </c>
      <c r="T99" s="7">
        <f>INDEX(D_THERM_DEMANDS!AJ$3:AJ$14, MATCH($B99,D_THERM_DEMANDS!$P$3:$P$14,0), 1)</f>
        <v>0.25483871275378811</v>
      </c>
      <c r="U99" s="7">
        <f>INDEX(D_THERM_DEMANDS!AK$3:AK$14, MATCH($B99,D_THERM_DEMANDS!$P$3:$P$14,0), 1)</f>
        <v>2.773225845829133</v>
      </c>
      <c r="V99" s="7">
        <f>INDEX(DEMAND_C217B!$I$3:$I$14, MATCH($B99,DEMAND_C217B!$H$3:$H$14,0), 1)</f>
        <v>32.688112919253385</v>
      </c>
      <c r="W99" s="7">
        <f>INDEX(MINFLOWFEATHER!$J$3:$J$14, MATCH($B99,MINFLOWFEATHER!$I$3:$I$14,0), 1)</f>
        <v>900</v>
      </c>
      <c r="X99" s="7">
        <f>INDEX(Therm!$P$3:$P$14, MATCH($B99,Therm!$H$3:$H$14,0), 1)</f>
        <v>83.56727040253935</v>
      </c>
      <c r="Y99" s="7">
        <f>INDEX(Yubfea!$P$3:$P$14, MATCH($B99,Yubfea!$H$3:$H$14,0), 1)</f>
        <v>-1.9067327430989227</v>
      </c>
      <c r="Z99" s="7">
        <f>INDEX(D_YUBFEA_demand!V$3:V$14, MATCH($B99,D_YUBFEA_demand!$M$3:$M$14,0), 1)</f>
        <v>1.548387062165045E-2</v>
      </c>
      <c r="AA99" s="7">
        <f>INDEX(D_YUBFEA_demand!W$3:W$14, MATCH($B99,D_YUBFEA_demand!$M$3:$M$14,0), 1)</f>
        <v>1.548387062165045E-2</v>
      </c>
      <c r="AB99" s="7">
        <f>INDEX(D_YUBFEA_demand!X$3:X$14, MATCH($B99,D_YUBFEA_demand!$M$3:$M$14,0), 1)</f>
        <v>2.19354841016954E-2</v>
      </c>
      <c r="AC99" s="7">
        <f>INDEX(D_YUBFEA_demand!Y$3:Y$14, MATCH($B99,D_YUBFEA_demand!$M$3:$M$14,0), 1)</f>
        <v>8.4516125340615547E-2</v>
      </c>
      <c r="AD99" s="7">
        <f>INDEX(D_YUBFEA_demand!Z$3:Z$14, MATCH($B99,D_YUBFEA_demand!$M$3:$M$14,0), 1)</f>
        <v>6.4516129993623305E-3</v>
      </c>
      <c r="AE99" s="7">
        <f>INDEX(D_YUBFEA_demand!AA$3:AA$14, MATCH($B99,D_YUBFEA_demand!$M$3:$M$14,0), 1)</f>
        <v>1.6774192933113344E-2</v>
      </c>
      <c r="AF99" s="7">
        <f>INDEX(D_YUBFEA_demand!AB$3:AB$14, MATCH($B99,D_YUBFEA_demand!$M$3:$M$14,0), 1)</f>
        <v>8.0645161290322578E-3</v>
      </c>
      <c r="AG99" s="7">
        <f>INDEX(MINFLOWFEAMOUTH!$J$3:$J$14, MATCH($B99,MINFLOWFEAMOUTH!$I$3:$I$14,0), 1)</f>
        <v>900</v>
      </c>
      <c r="AI99" s="11">
        <f>SHASTAlevel5extended!$H88</f>
        <v>3998.002</v>
      </c>
      <c r="AJ99" s="11">
        <f>INDEX(CALLiTE_SHASTA_LEVEL2_4!$E$1024:$E$1035, MATCH($B99,CALLiTE_SHASTA_LEVEL2_4!$C$1024:$C$1035,0), 1)</f>
        <v>650</v>
      </c>
      <c r="AK99" s="11">
        <f>INDEX(CALLiTE_SHASTA_LEVEL2_4!$F$1024:$F$1035, MATCH($B99,CALLiTE_SHASTA_LEVEL2_4!$C$1024:$C$1035,0), 1)</f>
        <v>3200</v>
      </c>
      <c r="AL99" s="11">
        <f>INDEX(CALLITE_EVAP_S_SHSTA!$G$2:$G$13, MATCH($B99,CALLITE_EVAP_S_SHSTA!$F$2:$F$13,0), 1)</f>
        <v>4.5970238191740851</v>
      </c>
    </row>
    <row r="100" spans="1:38">
      <c r="A100" s="1">
        <v>43765</v>
      </c>
      <c r="B100" s="6">
        <f t="shared" si="1"/>
        <v>10</v>
      </c>
      <c r="C100" s="7">
        <f>OROinflow!$F89</f>
        <v>2191</v>
      </c>
      <c r="D100" s="7">
        <f>OROLEVEL5!G89/1000</f>
        <v>3163</v>
      </c>
      <c r="E100" s="7">
        <f>INDEX(OROevaprateIN!$B$2:$B$13, MATCH($B100,OROevaprateIN!$A$2:$A$13,0), 1)</f>
        <v>4.8144680870340224</v>
      </c>
      <c r="F100" s="7">
        <f>INDEX(DEM_D6_PWR!$I$3:$I$14, MATCH($B100,DEM_D6_PWR!$H$3:$H$14,0), 1)</f>
        <v>0.69999998807907104</v>
      </c>
      <c r="G100" s="7">
        <f>INDEX('MINGW_6&amp;DR69'!$I$3:$I$14, MATCH($B100,'MINGW_6&amp;DR69'!$H$3:$H$14,0), 1)</f>
        <v>12.020000457763672</v>
      </c>
      <c r="H100" s="7">
        <f>INDEX('MINGW_6&amp;DR69'!$J$3:$J$14, MATCH($B100,'MINGW_6&amp;DR69'!$H$3:$H$14,0), 1)</f>
        <v>76.599998474121094</v>
      </c>
      <c r="I100" s="7">
        <f>inflowShasta!$I89</f>
        <v>1725</v>
      </c>
      <c r="J100" s="7">
        <f>inflowYuba!$H89</f>
        <v>1422</v>
      </c>
      <c r="K100" s="7">
        <f>INDEX(DEMAND_D_DAGUER_NP!$I$3:$I$14, MATCH($B100,DEMAND_D_DAGUER_NP!$H$3:$H$14,0), 1)</f>
        <v>363.74201474870955</v>
      </c>
      <c r="L100" s="7">
        <f>INDEX(D_THERM_DEMANDS!AB$3:AB$14, MATCH($B100,D_THERM_DEMANDS!$P$3:$P$14,0), 1)</f>
        <v>0.19258063839327905</v>
      </c>
      <c r="M100" s="7">
        <f>INDEX(D_THERM_DEMANDS!AC$3:AC$14, MATCH($B100,D_THERM_DEMANDS!$P$3:$P$14,0), 1)</f>
        <v>0.18612903164279077</v>
      </c>
      <c r="N100" s="7">
        <f>INDEX(D_THERM_DEMANDS!AD$3:AD$14, MATCH($B100,D_THERM_DEMANDS!$P$3:$P$14,0), 1)</f>
        <v>0.70645160059775081</v>
      </c>
      <c r="O100" s="7">
        <f>INDEX(D_THERM_DEMANDS!AE$3:AE$14, MATCH($B100,D_THERM_DEMANDS!$P$3:$P$14,0), 1)</f>
        <v>6.4516129993623305E-3</v>
      </c>
      <c r="P100" s="7">
        <f>INDEX(D_THERM_DEMANDS!AF$3:AF$14, MATCH($B100,D_THERM_DEMANDS!$P$3:$P$14,0), 1)</f>
        <v>3.5483871736834129E-2</v>
      </c>
      <c r="Q100" s="7">
        <f>INDEX(D_THERM_DEMANDS!AG$3:AG$14, MATCH($B100,D_THERM_DEMANDS!$P$3:$P$14,0), 1)</f>
        <v>3.5483871736834129E-2</v>
      </c>
      <c r="R100" s="7">
        <f>INDEX(D_THERM_DEMANDS!AH$3:AH$14, MATCH($B100,D_THERM_DEMANDS!$P$3:$P$14,0), 1)</f>
        <v>1.0322580414433633E-2</v>
      </c>
      <c r="S100" s="7">
        <f>INDEX(D_THERM_DEMANDS!AI$3:AI$14, MATCH($B100,D_THERM_DEMANDS!$P$3:$P$14,0), 1)</f>
        <v>9.6774193548387094E-2</v>
      </c>
      <c r="T100" s="7">
        <f>INDEX(D_THERM_DEMANDS!AJ$3:AJ$14, MATCH($B100,D_THERM_DEMANDS!$P$3:$P$14,0), 1)</f>
        <v>0.25483871275378811</v>
      </c>
      <c r="U100" s="7">
        <f>INDEX(D_THERM_DEMANDS!AK$3:AK$14, MATCH($B100,D_THERM_DEMANDS!$P$3:$P$14,0), 1)</f>
        <v>2.773225845829133</v>
      </c>
      <c r="V100" s="7">
        <f>INDEX(DEMAND_C217B!$I$3:$I$14, MATCH($B100,DEMAND_C217B!$H$3:$H$14,0), 1)</f>
        <v>32.688112919253385</v>
      </c>
      <c r="W100" s="7">
        <f>INDEX(MINFLOWFEATHER!$J$3:$J$14, MATCH($B100,MINFLOWFEATHER!$I$3:$I$14,0), 1)</f>
        <v>900</v>
      </c>
      <c r="X100" s="7">
        <f>INDEX(Therm!$P$3:$P$14, MATCH($B100,Therm!$H$3:$H$14,0), 1)</f>
        <v>83.56727040253935</v>
      </c>
      <c r="Y100" s="7">
        <f>INDEX(Yubfea!$P$3:$P$14, MATCH($B100,Yubfea!$H$3:$H$14,0), 1)</f>
        <v>-1.9067327430989227</v>
      </c>
      <c r="Z100" s="7">
        <f>INDEX(D_YUBFEA_demand!V$3:V$14, MATCH($B100,D_YUBFEA_demand!$M$3:$M$14,0), 1)</f>
        <v>1.548387062165045E-2</v>
      </c>
      <c r="AA100" s="7">
        <f>INDEX(D_YUBFEA_demand!W$3:W$14, MATCH($B100,D_YUBFEA_demand!$M$3:$M$14,0), 1)</f>
        <v>1.548387062165045E-2</v>
      </c>
      <c r="AB100" s="7">
        <f>INDEX(D_YUBFEA_demand!X$3:X$14, MATCH($B100,D_YUBFEA_demand!$M$3:$M$14,0), 1)</f>
        <v>2.19354841016954E-2</v>
      </c>
      <c r="AC100" s="7">
        <f>INDEX(D_YUBFEA_demand!Y$3:Y$14, MATCH($B100,D_YUBFEA_demand!$M$3:$M$14,0), 1)</f>
        <v>8.4516125340615547E-2</v>
      </c>
      <c r="AD100" s="7">
        <f>INDEX(D_YUBFEA_demand!Z$3:Z$14, MATCH($B100,D_YUBFEA_demand!$M$3:$M$14,0), 1)</f>
        <v>6.4516129993623305E-3</v>
      </c>
      <c r="AE100" s="7">
        <f>INDEX(D_YUBFEA_demand!AA$3:AA$14, MATCH($B100,D_YUBFEA_demand!$M$3:$M$14,0), 1)</f>
        <v>1.6774192933113344E-2</v>
      </c>
      <c r="AF100" s="7">
        <f>INDEX(D_YUBFEA_demand!AB$3:AB$14, MATCH($B100,D_YUBFEA_demand!$M$3:$M$14,0), 1)</f>
        <v>8.0645161290322578E-3</v>
      </c>
      <c r="AG100" s="7">
        <f>INDEX(MINFLOWFEAMOUTH!$J$3:$J$14, MATCH($B100,MINFLOWFEAMOUTH!$I$3:$I$14,0), 1)</f>
        <v>900</v>
      </c>
      <c r="AI100" s="11">
        <f>SHASTAlevel5extended!$H89</f>
        <v>3976.69</v>
      </c>
      <c r="AJ100" s="11">
        <f>INDEX(CALLiTE_SHASTA_LEVEL2_4!$E$1024:$E$1035, MATCH($B100,CALLiTE_SHASTA_LEVEL2_4!$C$1024:$C$1035,0), 1)</f>
        <v>650</v>
      </c>
      <c r="AK100" s="11">
        <f>INDEX(CALLiTE_SHASTA_LEVEL2_4!$F$1024:$F$1035, MATCH($B100,CALLiTE_SHASTA_LEVEL2_4!$C$1024:$C$1035,0), 1)</f>
        <v>3200</v>
      </c>
      <c r="AL100" s="11">
        <f>INDEX(CALLITE_EVAP_S_SHSTA!$G$2:$G$13, MATCH($B100,CALLITE_EVAP_S_SHSTA!$F$2:$F$13,0), 1)</f>
        <v>4.5970238191740851</v>
      </c>
    </row>
    <row r="101" spans="1:38">
      <c r="A101" s="1">
        <v>43766</v>
      </c>
      <c r="B101" s="6">
        <f t="shared" si="1"/>
        <v>10</v>
      </c>
      <c r="C101" s="7">
        <f>OROinflow!$F90</f>
        <v>1940</v>
      </c>
      <c r="D101" s="7">
        <f>OROLEVEL5!G90/1000</f>
        <v>3163</v>
      </c>
      <c r="E101" s="7">
        <f>INDEX(OROevaprateIN!$B$2:$B$13, MATCH($B101,OROevaprateIN!$A$2:$A$13,0), 1)</f>
        <v>4.8144680870340224</v>
      </c>
      <c r="F101" s="7">
        <f>INDEX(DEM_D6_PWR!$I$3:$I$14, MATCH($B101,DEM_D6_PWR!$H$3:$H$14,0), 1)</f>
        <v>0.69999998807907104</v>
      </c>
      <c r="G101" s="7">
        <f>INDEX('MINGW_6&amp;DR69'!$I$3:$I$14, MATCH($B101,'MINGW_6&amp;DR69'!$H$3:$H$14,0), 1)</f>
        <v>12.020000457763672</v>
      </c>
      <c r="H101" s="7">
        <f>INDEX('MINGW_6&amp;DR69'!$J$3:$J$14, MATCH($B101,'MINGW_6&amp;DR69'!$H$3:$H$14,0), 1)</f>
        <v>76.599998474121094</v>
      </c>
      <c r="I101" s="7">
        <f>inflowShasta!$I90</f>
        <v>3710</v>
      </c>
      <c r="J101" s="7">
        <f>inflowYuba!$H90</f>
        <v>1415</v>
      </c>
      <c r="K101" s="7">
        <f>INDEX(DEMAND_D_DAGUER_NP!$I$3:$I$14, MATCH($B101,DEMAND_D_DAGUER_NP!$H$3:$H$14,0), 1)</f>
        <v>363.74201474870955</v>
      </c>
      <c r="L101" s="7">
        <f>INDEX(D_THERM_DEMANDS!AB$3:AB$14, MATCH($B101,D_THERM_DEMANDS!$P$3:$P$14,0), 1)</f>
        <v>0.19258063839327905</v>
      </c>
      <c r="M101" s="7">
        <f>INDEX(D_THERM_DEMANDS!AC$3:AC$14, MATCH($B101,D_THERM_DEMANDS!$P$3:$P$14,0), 1)</f>
        <v>0.18612903164279077</v>
      </c>
      <c r="N101" s="7">
        <f>INDEX(D_THERM_DEMANDS!AD$3:AD$14, MATCH($B101,D_THERM_DEMANDS!$P$3:$P$14,0), 1)</f>
        <v>0.70645160059775081</v>
      </c>
      <c r="O101" s="7">
        <f>INDEX(D_THERM_DEMANDS!AE$3:AE$14, MATCH($B101,D_THERM_DEMANDS!$P$3:$P$14,0), 1)</f>
        <v>6.4516129993623305E-3</v>
      </c>
      <c r="P101" s="7">
        <f>INDEX(D_THERM_DEMANDS!AF$3:AF$14, MATCH($B101,D_THERM_DEMANDS!$P$3:$P$14,0), 1)</f>
        <v>3.5483871736834129E-2</v>
      </c>
      <c r="Q101" s="7">
        <f>INDEX(D_THERM_DEMANDS!AG$3:AG$14, MATCH($B101,D_THERM_DEMANDS!$P$3:$P$14,0), 1)</f>
        <v>3.5483871736834129E-2</v>
      </c>
      <c r="R101" s="7">
        <f>INDEX(D_THERM_DEMANDS!AH$3:AH$14, MATCH($B101,D_THERM_DEMANDS!$P$3:$P$14,0), 1)</f>
        <v>1.0322580414433633E-2</v>
      </c>
      <c r="S101" s="7">
        <f>INDEX(D_THERM_DEMANDS!AI$3:AI$14, MATCH($B101,D_THERM_DEMANDS!$P$3:$P$14,0), 1)</f>
        <v>9.6774193548387094E-2</v>
      </c>
      <c r="T101" s="7">
        <f>INDEX(D_THERM_DEMANDS!AJ$3:AJ$14, MATCH($B101,D_THERM_DEMANDS!$P$3:$P$14,0), 1)</f>
        <v>0.25483871275378811</v>
      </c>
      <c r="U101" s="7">
        <f>INDEX(D_THERM_DEMANDS!AK$3:AK$14, MATCH($B101,D_THERM_DEMANDS!$P$3:$P$14,0), 1)</f>
        <v>2.773225845829133</v>
      </c>
      <c r="V101" s="7">
        <f>INDEX(DEMAND_C217B!$I$3:$I$14, MATCH($B101,DEMAND_C217B!$H$3:$H$14,0), 1)</f>
        <v>32.688112919253385</v>
      </c>
      <c r="W101" s="7">
        <f>INDEX(MINFLOWFEATHER!$J$3:$J$14, MATCH($B101,MINFLOWFEATHER!$I$3:$I$14,0), 1)</f>
        <v>900</v>
      </c>
      <c r="X101" s="7">
        <f>INDEX(Therm!$P$3:$P$14, MATCH($B101,Therm!$H$3:$H$14,0), 1)</f>
        <v>83.56727040253935</v>
      </c>
      <c r="Y101" s="7">
        <f>INDEX(Yubfea!$P$3:$P$14, MATCH($B101,Yubfea!$H$3:$H$14,0), 1)</f>
        <v>-1.9067327430989227</v>
      </c>
      <c r="Z101" s="7">
        <f>INDEX(D_YUBFEA_demand!V$3:V$14, MATCH($B101,D_YUBFEA_demand!$M$3:$M$14,0), 1)</f>
        <v>1.548387062165045E-2</v>
      </c>
      <c r="AA101" s="7">
        <f>INDEX(D_YUBFEA_demand!W$3:W$14, MATCH($B101,D_YUBFEA_demand!$M$3:$M$14,0), 1)</f>
        <v>1.548387062165045E-2</v>
      </c>
      <c r="AB101" s="7">
        <f>INDEX(D_YUBFEA_demand!X$3:X$14, MATCH($B101,D_YUBFEA_demand!$M$3:$M$14,0), 1)</f>
        <v>2.19354841016954E-2</v>
      </c>
      <c r="AC101" s="7">
        <f>INDEX(D_YUBFEA_demand!Y$3:Y$14, MATCH($B101,D_YUBFEA_demand!$M$3:$M$14,0), 1)</f>
        <v>8.4516125340615547E-2</v>
      </c>
      <c r="AD101" s="7">
        <f>INDEX(D_YUBFEA_demand!Z$3:Z$14, MATCH($B101,D_YUBFEA_demand!$M$3:$M$14,0), 1)</f>
        <v>6.4516129993623305E-3</v>
      </c>
      <c r="AE101" s="7">
        <f>INDEX(D_YUBFEA_demand!AA$3:AA$14, MATCH($B101,D_YUBFEA_demand!$M$3:$M$14,0), 1)</f>
        <v>1.6774192933113344E-2</v>
      </c>
      <c r="AF101" s="7">
        <f>INDEX(D_YUBFEA_demand!AB$3:AB$14, MATCH($B101,D_YUBFEA_demand!$M$3:$M$14,0), 1)</f>
        <v>8.0645161290322578E-3</v>
      </c>
      <c r="AG101" s="7">
        <f>INDEX(MINFLOWFEAMOUTH!$J$3:$J$14, MATCH($B101,MINFLOWFEAMOUTH!$I$3:$I$14,0), 1)</f>
        <v>900</v>
      </c>
      <c r="AI101" s="11">
        <f>SHASTAlevel5extended!$H90</f>
        <v>3955.3780000000002</v>
      </c>
      <c r="AJ101" s="11">
        <f>INDEX(CALLiTE_SHASTA_LEVEL2_4!$E$1024:$E$1035, MATCH($B101,CALLiTE_SHASTA_LEVEL2_4!$C$1024:$C$1035,0), 1)</f>
        <v>650</v>
      </c>
      <c r="AK101" s="11">
        <f>INDEX(CALLiTE_SHASTA_LEVEL2_4!$F$1024:$F$1035, MATCH($B101,CALLiTE_SHASTA_LEVEL2_4!$C$1024:$C$1035,0), 1)</f>
        <v>3200</v>
      </c>
      <c r="AL101" s="11">
        <f>INDEX(CALLITE_EVAP_S_SHSTA!$G$2:$G$13, MATCH($B101,CALLITE_EVAP_S_SHSTA!$F$2:$F$13,0), 1)</f>
        <v>4.5970238191740851</v>
      </c>
    </row>
    <row r="102" spans="1:38">
      <c r="A102" s="1">
        <v>43767</v>
      </c>
      <c r="B102" s="6">
        <f t="shared" si="1"/>
        <v>10</v>
      </c>
      <c r="C102" s="7">
        <f>OROinflow!$F91</f>
        <v>1129</v>
      </c>
      <c r="D102" s="7">
        <f>OROLEVEL5!G91/1000</f>
        <v>3163</v>
      </c>
      <c r="E102" s="7">
        <f>INDEX(OROevaprateIN!$B$2:$B$13, MATCH($B102,OROevaprateIN!$A$2:$A$13,0), 1)</f>
        <v>4.8144680870340224</v>
      </c>
      <c r="F102" s="7">
        <f>INDEX(DEM_D6_PWR!$I$3:$I$14, MATCH($B102,DEM_D6_PWR!$H$3:$H$14,0), 1)</f>
        <v>0.69999998807907104</v>
      </c>
      <c r="G102" s="7">
        <f>INDEX('MINGW_6&amp;DR69'!$I$3:$I$14, MATCH($B102,'MINGW_6&amp;DR69'!$H$3:$H$14,0), 1)</f>
        <v>12.020000457763672</v>
      </c>
      <c r="H102" s="7">
        <f>INDEX('MINGW_6&amp;DR69'!$J$3:$J$14, MATCH($B102,'MINGW_6&amp;DR69'!$H$3:$H$14,0), 1)</f>
        <v>76.599998474121094</v>
      </c>
      <c r="I102" s="7">
        <f>inflowShasta!$I91</f>
        <v>4797</v>
      </c>
      <c r="J102" s="7">
        <f>inflowYuba!$H91</f>
        <v>1404</v>
      </c>
      <c r="K102" s="7">
        <f>INDEX(DEMAND_D_DAGUER_NP!$I$3:$I$14, MATCH($B102,DEMAND_D_DAGUER_NP!$H$3:$H$14,0), 1)</f>
        <v>363.74201474870955</v>
      </c>
      <c r="L102" s="7">
        <f>INDEX(D_THERM_DEMANDS!AB$3:AB$14, MATCH($B102,D_THERM_DEMANDS!$P$3:$P$14,0), 1)</f>
        <v>0.19258063839327905</v>
      </c>
      <c r="M102" s="7">
        <f>INDEX(D_THERM_DEMANDS!AC$3:AC$14, MATCH($B102,D_THERM_DEMANDS!$P$3:$P$14,0), 1)</f>
        <v>0.18612903164279077</v>
      </c>
      <c r="N102" s="7">
        <f>INDEX(D_THERM_DEMANDS!AD$3:AD$14, MATCH($B102,D_THERM_DEMANDS!$P$3:$P$14,0), 1)</f>
        <v>0.70645160059775081</v>
      </c>
      <c r="O102" s="7">
        <f>INDEX(D_THERM_DEMANDS!AE$3:AE$14, MATCH($B102,D_THERM_DEMANDS!$P$3:$P$14,0), 1)</f>
        <v>6.4516129993623305E-3</v>
      </c>
      <c r="P102" s="7">
        <f>INDEX(D_THERM_DEMANDS!AF$3:AF$14, MATCH($B102,D_THERM_DEMANDS!$P$3:$P$14,0), 1)</f>
        <v>3.5483871736834129E-2</v>
      </c>
      <c r="Q102" s="7">
        <f>INDEX(D_THERM_DEMANDS!AG$3:AG$14, MATCH($B102,D_THERM_DEMANDS!$P$3:$P$14,0), 1)</f>
        <v>3.5483871736834129E-2</v>
      </c>
      <c r="R102" s="7">
        <f>INDEX(D_THERM_DEMANDS!AH$3:AH$14, MATCH($B102,D_THERM_DEMANDS!$P$3:$P$14,0), 1)</f>
        <v>1.0322580414433633E-2</v>
      </c>
      <c r="S102" s="7">
        <f>INDEX(D_THERM_DEMANDS!AI$3:AI$14, MATCH($B102,D_THERM_DEMANDS!$P$3:$P$14,0), 1)</f>
        <v>9.6774193548387094E-2</v>
      </c>
      <c r="T102" s="7">
        <f>INDEX(D_THERM_DEMANDS!AJ$3:AJ$14, MATCH($B102,D_THERM_DEMANDS!$P$3:$P$14,0), 1)</f>
        <v>0.25483871275378811</v>
      </c>
      <c r="U102" s="7">
        <f>INDEX(D_THERM_DEMANDS!AK$3:AK$14, MATCH($B102,D_THERM_DEMANDS!$P$3:$P$14,0), 1)</f>
        <v>2.773225845829133</v>
      </c>
      <c r="V102" s="7">
        <f>INDEX(DEMAND_C217B!$I$3:$I$14, MATCH($B102,DEMAND_C217B!$H$3:$H$14,0), 1)</f>
        <v>32.688112919253385</v>
      </c>
      <c r="W102" s="7">
        <f>INDEX(MINFLOWFEATHER!$J$3:$J$14, MATCH($B102,MINFLOWFEATHER!$I$3:$I$14,0), 1)</f>
        <v>900</v>
      </c>
      <c r="X102" s="7">
        <f>INDEX(Therm!$P$3:$P$14, MATCH($B102,Therm!$H$3:$H$14,0), 1)</f>
        <v>83.56727040253935</v>
      </c>
      <c r="Y102" s="7">
        <f>INDEX(Yubfea!$P$3:$P$14, MATCH($B102,Yubfea!$H$3:$H$14,0), 1)</f>
        <v>-1.9067327430989227</v>
      </c>
      <c r="Z102" s="7">
        <f>INDEX(D_YUBFEA_demand!V$3:V$14, MATCH($B102,D_YUBFEA_demand!$M$3:$M$14,0), 1)</f>
        <v>1.548387062165045E-2</v>
      </c>
      <c r="AA102" s="7">
        <f>INDEX(D_YUBFEA_demand!W$3:W$14, MATCH($B102,D_YUBFEA_demand!$M$3:$M$14,0), 1)</f>
        <v>1.548387062165045E-2</v>
      </c>
      <c r="AB102" s="7">
        <f>INDEX(D_YUBFEA_demand!X$3:X$14, MATCH($B102,D_YUBFEA_demand!$M$3:$M$14,0), 1)</f>
        <v>2.19354841016954E-2</v>
      </c>
      <c r="AC102" s="7">
        <f>INDEX(D_YUBFEA_demand!Y$3:Y$14, MATCH($B102,D_YUBFEA_demand!$M$3:$M$14,0), 1)</f>
        <v>8.4516125340615547E-2</v>
      </c>
      <c r="AD102" s="7">
        <f>INDEX(D_YUBFEA_demand!Z$3:Z$14, MATCH($B102,D_YUBFEA_demand!$M$3:$M$14,0), 1)</f>
        <v>6.4516129993623305E-3</v>
      </c>
      <c r="AE102" s="7">
        <f>INDEX(D_YUBFEA_demand!AA$3:AA$14, MATCH($B102,D_YUBFEA_demand!$M$3:$M$14,0), 1)</f>
        <v>1.6774192933113344E-2</v>
      </c>
      <c r="AF102" s="7">
        <f>INDEX(D_YUBFEA_demand!AB$3:AB$14, MATCH($B102,D_YUBFEA_demand!$M$3:$M$14,0), 1)</f>
        <v>8.0645161290322578E-3</v>
      </c>
      <c r="AG102" s="7">
        <f>INDEX(MINFLOWFEAMOUTH!$J$3:$J$14, MATCH($B102,MINFLOWFEAMOUTH!$I$3:$I$14,0), 1)</f>
        <v>900</v>
      </c>
      <c r="AI102" s="11">
        <f>SHASTAlevel5extended!$H91</f>
        <v>3934.067</v>
      </c>
      <c r="AJ102" s="11">
        <f>INDEX(CALLiTE_SHASTA_LEVEL2_4!$E$1024:$E$1035, MATCH($B102,CALLiTE_SHASTA_LEVEL2_4!$C$1024:$C$1035,0), 1)</f>
        <v>650</v>
      </c>
      <c r="AK102" s="11">
        <f>INDEX(CALLiTE_SHASTA_LEVEL2_4!$F$1024:$F$1035, MATCH($B102,CALLiTE_SHASTA_LEVEL2_4!$C$1024:$C$1035,0), 1)</f>
        <v>3200</v>
      </c>
      <c r="AL102" s="11">
        <f>INDEX(CALLITE_EVAP_S_SHSTA!$G$2:$G$13, MATCH($B102,CALLITE_EVAP_S_SHSTA!$F$2:$F$13,0), 1)</f>
        <v>4.5970238191740851</v>
      </c>
    </row>
    <row r="103" spans="1:38">
      <c r="A103" s="1">
        <v>43768</v>
      </c>
      <c r="B103" s="6">
        <f t="shared" si="1"/>
        <v>10</v>
      </c>
      <c r="C103" s="7">
        <f>OROinflow!$F92</f>
        <v>1536</v>
      </c>
      <c r="D103" s="7">
        <f>OROLEVEL5!G92/1000</f>
        <v>3163</v>
      </c>
      <c r="E103" s="7">
        <f>INDEX(OROevaprateIN!$B$2:$B$13, MATCH($B103,OROevaprateIN!$A$2:$A$13,0), 1)</f>
        <v>4.8144680870340224</v>
      </c>
      <c r="F103" s="7">
        <f>INDEX(DEM_D6_PWR!$I$3:$I$14, MATCH($B103,DEM_D6_PWR!$H$3:$H$14,0), 1)</f>
        <v>0.69999998807907104</v>
      </c>
      <c r="G103" s="7">
        <f>INDEX('MINGW_6&amp;DR69'!$I$3:$I$14, MATCH($B103,'MINGW_6&amp;DR69'!$H$3:$H$14,0), 1)</f>
        <v>12.020000457763672</v>
      </c>
      <c r="H103" s="7">
        <f>INDEX('MINGW_6&amp;DR69'!$J$3:$J$14, MATCH($B103,'MINGW_6&amp;DR69'!$H$3:$H$14,0), 1)</f>
        <v>76.599998474121094</v>
      </c>
      <c r="I103" s="7">
        <f>inflowShasta!$I92</f>
        <v>3749</v>
      </c>
      <c r="J103" s="7">
        <f>inflowYuba!$H92</f>
        <v>1403</v>
      </c>
      <c r="K103" s="7">
        <f>INDEX(DEMAND_D_DAGUER_NP!$I$3:$I$14, MATCH($B103,DEMAND_D_DAGUER_NP!$H$3:$H$14,0), 1)</f>
        <v>363.74201474870955</v>
      </c>
      <c r="L103" s="7">
        <f>INDEX(D_THERM_DEMANDS!AB$3:AB$14, MATCH($B103,D_THERM_DEMANDS!$P$3:$P$14,0), 1)</f>
        <v>0.19258063839327905</v>
      </c>
      <c r="M103" s="7">
        <f>INDEX(D_THERM_DEMANDS!AC$3:AC$14, MATCH($B103,D_THERM_DEMANDS!$P$3:$P$14,0), 1)</f>
        <v>0.18612903164279077</v>
      </c>
      <c r="N103" s="7">
        <f>INDEX(D_THERM_DEMANDS!AD$3:AD$14, MATCH($B103,D_THERM_DEMANDS!$P$3:$P$14,0), 1)</f>
        <v>0.70645160059775081</v>
      </c>
      <c r="O103" s="7">
        <f>INDEX(D_THERM_DEMANDS!AE$3:AE$14, MATCH($B103,D_THERM_DEMANDS!$P$3:$P$14,0), 1)</f>
        <v>6.4516129993623305E-3</v>
      </c>
      <c r="P103" s="7">
        <f>INDEX(D_THERM_DEMANDS!AF$3:AF$14, MATCH($B103,D_THERM_DEMANDS!$P$3:$P$14,0), 1)</f>
        <v>3.5483871736834129E-2</v>
      </c>
      <c r="Q103" s="7">
        <f>INDEX(D_THERM_DEMANDS!AG$3:AG$14, MATCH($B103,D_THERM_DEMANDS!$P$3:$P$14,0), 1)</f>
        <v>3.5483871736834129E-2</v>
      </c>
      <c r="R103" s="7">
        <f>INDEX(D_THERM_DEMANDS!AH$3:AH$14, MATCH($B103,D_THERM_DEMANDS!$P$3:$P$14,0), 1)</f>
        <v>1.0322580414433633E-2</v>
      </c>
      <c r="S103" s="7">
        <f>INDEX(D_THERM_DEMANDS!AI$3:AI$14, MATCH($B103,D_THERM_DEMANDS!$P$3:$P$14,0), 1)</f>
        <v>9.6774193548387094E-2</v>
      </c>
      <c r="T103" s="7">
        <f>INDEX(D_THERM_DEMANDS!AJ$3:AJ$14, MATCH($B103,D_THERM_DEMANDS!$P$3:$P$14,0), 1)</f>
        <v>0.25483871275378811</v>
      </c>
      <c r="U103" s="7">
        <f>INDEX(D_THERM_DEMANDS!AK$3:AK$14, MATCH($B103,D_THERM_DEMANDS!$P$3:$P$14,0), 1)</f>
        <v>2.773225845829133</v>
      </c>
      <c r="V103" s="7">
        <f>INDEX(DEMAND_C217B!$I$3:$I$14, MATCH($B103,DEMAND_C217B!$H$3:$H$14,0), 1)</f>
        <v>32.688112919253385</v>
      </c>
      <c r="W103" s="7">
        <f>INDEX(MINFLOWFEATHER!$J$3:$J$14, MATCH($B103,MINFLOWFEATHER!$I$3:$I$14,0), 1)</f>
        <v>900</v>
      </c>
      <c r="X103" s="7">
        <f>INDEX(Therm!$P$3:$P$14, MATCH($B103,Therm!$H$3:$H$14,0), 1)</f>
        <v>83.56727040253935</v>
      </c>
      <c r="Y103" s="7">
        <f>INDEX(Yubfea!$P$3:$P$14, MATCH($B103,Yubfea!$H$3:$H$14,0), 1)</f>
        <v>-1.9067327430989227</v>
      </c>
      <c r="Z103" s="7">
        <f>INDEX(D_YUBFEA_demand!V$3:V$14, MATCH($B103,D_YUBFEA_demand!$M$3:$M$14,0), 1)</f>
        <v>1.548387062165045E-2</v>
      </c>
      <c r="AA103" s="7">
        <f>INDEX(D_YUBFEA_demand!W$3:W$14, MATCH($B103,D_YUBFEA_demand!$M$3:$M$14,0), 1)</f>
        <v>1.548387062165045E-2</v>
      </c>
      <c r="AB103" s="7">
        <f>INDEX(D_YUBFEA_demand!X$3:X$14, MATCH($B103,D_YUBFEA_demand!$M$3:$M$14,0), 1)</f>
        <v>2.19354841016954E-2</v>
      </c>
      <c r="AC103" s="7">
        <f>INDEX(D_YUBFEA_demand!Y$3:Y$14, MATCH($B103,D_YUBFEA_demand!$M$3:$M$14,0), 1)</f>
        <v>8.4516125340615547E-2</v>
      </c>
      <c r="AD103" s="7">
        <f>INDEX(D_YUBFEA_demand!Z$3:Z$14, MATCH($B103,D_YUBFEA_demand!$M$3:$M$14,0), 1)</f>
        <v>6.4516129993623305E-3</v>
      </c>
      <c r="AE103" s="7">
        <f>INDEX(D_YUBFEA_demand!AA$3:AA$14, MATCH($B103,D_YUBFEA_demand!$M$3:$M$14,0), 1)</f>
        <v>1.6774192933113344E-2</v>
      </c>
      <c r="AF103" s="7">
        <f>INDEX(D_YUBFEA_demand!AB$3:AB$14, MATCH($B103,D_YUBFEA_demand!$M$3:$M$14,0), 1)</f>
        <v>8.0645161290322578E-3</v>
      </c>
      <c r="AG103" s="7">
        <f>INDEX(MINFLOWFEAMOUTH!$J$3:$J$14, MATCH($B103,MINFLOWFEAMOUTH!$I$3:$I$14,0), 1)</f>
        <v>900</v>
      </c>
      <c r="AI103" s="11">
        <f>SHASTAlevel5extended!$H92</f>
        <v>3912.7559999999999</v>
      </c>
      <c r="AJ103" s="11">
        <f>INDEX(CALLiTE_SHASTA_LEVEL2_4!$E$1024:$E$1035, MATCH($B103,CALLiTE_SHASTA_LEVEL2_4!$C$1024:$C$1035,0), 1)</f>
        <v>650</v>
      </c>
      <c r="AK103" s="11">
        <f>INDEX(CALLiTE_SHASTA_LEVEL2_4!$F$1024:$F$1035, MATCH($B103,CALLiTE_SHASTA_LEVEL2_4!$C$1024:$C$1035,0), 1)</f>
        <v>3200</v>
      </c>
      <c r="AL103" s="11">
        <f>INDEX(CALLITE_EVAP_S_SHSTA!$G$2:$G$13, MATCH($B103,CALLITE_EVAP_S_SHSTA!$F$2:$F$13,0), 1)</f>
        <v>4.5970238191740851</v>
      </c>
    </row>
    <row r="104" spans="1:38">
      <c r="A104" s="1">
        <v>43769</v>
      </c>
      <c r="B104" s="6">
        <f t="shared" si="1"/>
        <v>10</v>
      </c>
      <c r="C104" s="7">
        <f>OROinflow!$F93</f>
        <v>1076</v>
      </c>
      <c r="D104" s="7">
        <f>OROLEVEL5!G93/1000</f>
        <v>3163</v>
      </c>
      <c r="E104" s="7">
        <f>INDEX(OROevaprateIN!$B$2:$B$13, MATCH($B104,OROevaprateIN!$A$2:$A$13,0), 1)</f>
        <v>4.8144680870340224</v>
      </c>
      <c r="F104" s="7">
        <f>INDEX(DEM_D6_PWR!$I$3:$I$14, MATCH($B104,DEM_D6_PWR!$H$3:$H$14,0), 1)</f>
        <v>0.69999998807907104</v>
      </c>
      <c r="G104" s="7">
        <f>INDEX('MINGW_6&amp;DR69'!$I$3:$I$14, MATCH($B104,'MINGW_6&amp;DR69'!$H$3:$H$14,0), 1)</f>
        <v>12.020000457763672</v>
      </c>
      <c r="H104" s="7">
        <f>INDEX('MINGW_6&amp;DR69'!$J$3:$J$14, MATCH($B104,'MINGW_6&amp;DR69'!$H$3:$H$14,0), 1)</f>
        <v>76.599998474121094</v>
      </c>
      <c r="I104" s="7">
        <f>inflowShasta!$I93</f>
        <v>2303</v>
      </c>
      <c r="J104" s="7">
        <f>inflowYuba!$H93</f>
        <v>1407</v>
      </c>
      <c r="K104" s="7">
        <f>INDEX(DEMAND_D_DAGUER_NP!$I$3:$I$14, MATCH($B104,DEMAND_D_DAGUER_NP!$H$3:$H$14,0), 1)</f>
        <v>363.74201474870955</v>
      </c>
      <c r="L104" s="7">
        <f>INDEX(D_THERM_DEMANDS!AB$3:AB$14, MATCH($B104,D_THERM_DEMANDS!$P$3:$P$14,0), 1)</f>
        <v>0.19258063839327905</v>
      </c>
      <c r="M104" s="7">
        <f>INDEX(D_THERM_DEMANDS!AC$3:AC$14, MATCH($B104,D_THERM_DEMANDS!$P$3:$P$14,0), 1)</f>
        <v>0.18612903164279077</v>
      </c>
      <c r="N104" s="7">
        <f>INDEX(D_THERM_DEMANDS!AD$3:AD$14, MATCH($B104,D_THERM_DEMANDS!$P$3:$P$14,0), 1)</f>
        <v>0.70645160059775081</v>
      </c>
      <c r="O104" s="7">
        <f>INDEX(D_THERM_DEMANDS!AE$3:AE$14, MATCH($B104,D_THERM_DEMANDS!$P$3:$P$14,0), 1)</f>
        <v>6.4516129993623305E-3</v>
      </c>
      <c r="P104" s="7">
        <f>INDEX(D_THERM_DEMANDS!AF$3:AF$14, MATCH($B104,D_THERM_DEMANDS!$P$3:$P$14,0), 1)</f>
        <v>3.5483871736834129E-2</v>
      </c>
      <c r="Q104" s="7">
        <f>INDEX(D_THERM_DEMANDS!AG$3:AG$14, MATCH($B104,D_THERM_DEMANDS!$P$3:$P$14,0), 1)</f>
        <v>3.5483871736834129E-2</v>
      </c>
      <c r="R104" s="7">
        <f>INDEX(D_THERM_DEMANDS!AH$3:AH$14, MATCH($B104,D_THERM_DEMANDS!$P$3:$P$14,0), 1)</f>
        <v>1.0322580414433633E-2</v>
      </c>
      <c r="S104" s="7">
        <f>INDEX(D_THERM_DEMANDS!AI$3:AI$14, MATCH($B104,D_THERM_DEMANDS!$P$3:$P$14,0), 1)</f>
        <v>9.6774193548387094E-2</v>
      </c>
      <c r="T104" s="7">
        <f>INDEX(D_THERM_DEMANDS!AJ$3:AJ$14, MATCH($B104,D_THERM_DEMANDS!$P$3:$P$14,0), 1)</f>
        <v>0.25483871275378811</v>
      </c>
      <c r="U104" s="7">
        <f>INDEX(D_THERM_DEMANDS!AK$3:AK$14, MATCH($B104,D_THERM_DEMANDS!$P$3:$P$14,0), 1)</f>
        <v>2.773225845829133</v>
      </c>
      <c r="V104" s="7">
        <f>INDEX(DEMAND_C217B!$I$3:$I$14, MATCH($B104,DEMAND_C217B!$H$3:$H$14,0), 1)</f>
        <v>32.688112919253385</v>
      </c>
      <c r="W104" s="7">
        <f>INDEX(MINFLOWFEATHER!$J$3:$J$14, MATCH($B104,MINFLOWFEATHER!$I$3:$I$14,0), 1)</f>
        <v>900</v>
      </c>
      <c r="X104" s="7">
        <f>INDEX(Therm!$P$3:$P$14, MATCH($B104,Therm!$H$3:$H$14,0), 1)</f>
        <v>83.56727040253935</v>
      </c>
      <c r="Y104" s="7">
        <f>INDEX(Yubfea!$P$3:$P$14, MATCH($B104,Yubfea!$H$3:$H$14,0), 1)</f>
        <v>-1.9067327430989227</v>
      </c>
      <c r="Z104" s="7">
        <f>INDEX(D_YUBFEA_demand!V$3:V$14, MATCH($B104,D_YUBFEA_demand!$M$3:$M$14,0), 1)</f>
        <v>1.548387062165045E-2</v>
      </c>
      <c r="AA104" s="7">
        <f>INDEX(D_YUBFEA_demand!W$3:W$14, MATCH($B104,D_YUBFEA_demand!$M$3:$M$14,0), 1)</f>
        <v>1.548387062165045E-2</v>
      </c>
      <c r="AB104" s="7">
        <f>INDEX(D_YUBFEA_demand!X$3:X$14, MATCH($B104,D_YUBFEA_demand!$M$3:$M$14,0), 1)</f>
        <v>2.19354841016954E-2</v>
      </c>
      <c r="AC104" s="7">
        <f>INDEX(D_YUBFEA_demand!Y$3:Y$14, MATCH($B104,D_YUBFEA_demand!$M$3:$M$14,0), 1)</f>
        <v>8.4516125340615547E-2</v>
      </c>
      <c r="AD104" s="7">
        <f>INDEX(D_YUBFEA_demand!Z$3:Z$14, MATCH($B104,D_YUBFEA_demand!$M$3:$M$14,0), 1)</f>
        <v>6.4516129993623305E-3</v>
      </c>
      <c r="AE104" s="7">
        <f>INDEX(D_YUBFEA_demand!AA$3:AA$14, MATCH($B104,D_YUBFEA_demand!$M$3:$M$14,0), 1)</f>
        <v>1.6774192933113344E-2</v>
      </c>
      <c r="AF104" s="7">
        <f>INDEX(D_YUBFEA_demand!AB$3:AB$14, MATCH($B104,D_YUBFEA_demand!$M$3:$M$14,0), 1)</f>
        <v>8.0645161290322578E-3</v>
      </c>
      <c r="AG104" s="7">
        <f>INDEX(MINFLOWFEAMOUTH!$J$3:$J$14, MATCH($B104,MINFLOWFEAMOUTH!$I$3:$I$14,0), 1)</f>
        <v>900</v>
      </c>
      <c r="AI104" s="11">
        <f>SHASTAlevel5extended!$H93</f>
        <v>3891.444</v>
      </c>
      <c r="AJ104" s="11">
        <f>INDEX(CALLiTE_SHASTA_LEVEL2_4!$E$1024:$E$1035, MATCH($B104,CALLiTE_SHASTA_LEVEL2_4!$C$1024:$C$1035,0), 1)</f>
        <v>650</v>
      </c>
      <c r="AK104" s="11">
        <f>INDEX(CALLiTE_SHASTA_LEVEL2_4!$F$1024:$F$1035, MATCH($B104,CALLiTE_SHASTA_LEVEL2_4!$C$1024:$C$1035,0), 1)</f>
        <v>3200</v>
      </c>
      <c r="AL104" s="11">
        <f>INDEX(CALLITE_EVAP_S_SHSTA!$G$2:$G$13, MATCH($B104,CALLITE_EVAP_S_SHSTA!$F$2:$F$13,0), 1)</f>
        <v>4.5970238191740851</v>
      </c>
    </row>
    <row r="105" spans="1:38">
      <c r="A105" s="1">
        <v>43770</v>
      </c>
      <c r="B105" s="6">
        <f t="shared" si="1"/>
        <v>11</v>
      </c>
      <c r="C105" s="7">
        <f>OROinflow!$F94</f>
        <v>1464</v>
      </c>
      <c r="D105" s="7">
        <f>OROLEVEL5!G94/1000</f>
        <v>3163</v>
      </c>
      <c r="E105" s="7">
        <f>INDEX(OROevaprateIN!$B$2:$B$13, MATCH($B105,OROevaprateIN!$A$2:$A$13,0), 1)</f>
        <v>1.939255323815853</v>
      </c>
      <c r="F105" s="7">
        <f>INDEX(DEM_D6_PWR!$I$3:$I$14, MATCH($B105,DEM_D6_PWR!$H$3:$H$14,0), 1)</f>
        <v>0</v>
      </c>
      <c r="G105" s="7">
        <f>INDEX('MINGW_6&amp;DR69'!$I$3:$I$14, MATCH($B105,'MINGW_6&amp;DR69'!$H$3:$H$14,0), 1)</f>
        <v>0</v>
      </c>
      <c r="H105" s="7">
        <f>INDEX('MINGW_6&amp;DR69'!$J$3:$J$14, MATCH($B105,'MINGW_6&amp;DR69'!$H$3:$H$14,0), 1)</f>
        <v>0</v>
      </c>
      <c r="I105" s="7">
        <f>inflowShasta!$I94</f>
        <v>1871</v>
      </c>
      <c r="J105" s="7">
        <f>inflowYuba!$H94</f>
        <v>1405</v>
      </c>
      <c r="K105" s="7">
        <f>INDEX(DEMAND_D_DAGUER_NP!$I$3:$I$14, MATCH($B105,DEMAND_D_DAGUER_NP!$H$3:$H$14,0), 1)</f>
        <v>335.5054646396452</v>
      </c>
      <c r="L105" s="7">
        <f>INDEX(D_THERM_DEMANDS!AB$3:AB$14, MATCH($B105,D_THERM_DEMANDS!$P$3:$P$14,0), 1)</f>
        <v>9999</v>
      </c>
      <c r="M105" s="7">
        <f>INDEX(D_THERM_DEMANDS!AC$3:AC$14, MATCH($B105,D_THERM_DEMANDS!$P$3:$P$14,0), 1)</f>
        <v>9999</v>
      </c>
      <c r="N105" s="7">
        <f>INDEX(D_THERM_DEMANDS!AD$3:AD$14, MATCH($B105,D_THERM_DEMANDS!$P$3:$P$14,0), 1)</f>
        <v>9999</v>
      </c>
      <c r="O105" s="7">
        <f>INDEX(D_THERM_DEMANDS!AE$3:AE$14, MATCH($B105,D_THERM_DEMANDS!$P$3:$P$14,0), 1)</f>
        <v>9999</v>
      </c>
      <c r="P105" s="7">
        <f>INDEX(D_THERM_DEMANDS!AF$3:AF$14, MATCH($B105,D_THERM_DEMANDS!$P$3:$P$14,0), 1)</f>
        <v>3.6666667461395262E-2</v>
      </c>
      <c r="Q105" s="7">
        <f>INDEX(D_THERM_DEMANDS!AG$3:AG$14, MATCH($B105,D_THERM_DEMANDS!$P$3:$P$14,0), 1)</f>
        <v>9.3333333730697635E-3</v>
      </c>
      <c r="R105" s="7">
        <f>INDEX(D_THERM_DEMANDS!AH$3:AH$14, MATCH($B105,D_THERM_DEMANDS!$P$3:$P$14,0), 1)</f>
        <v>0</v>
      </c>
      <c r="S105" s="7">
        <f>INDEX(D_THERM_DEMANDS!AI$3:AI$14, MATCH($B105,D_THERM_DEMANDS!$P$3:$P$14,0), 1)</f>
        <v>6.6666666666666666E-2</v>
      </c>
      <c r="T105" s="7">
        <f>INDEX(D_THERM_DEMANDS!AJ$3:AJ$14, MATCH($B105,D_THERM_DEMANDS!$P$3:$P$14,0), 1)</f>
        <v>0.18000000317891438</v>
      </c>
      <c r="U105" s="7">
        <f>INDEX(D_THERM_DEMANDS!AK$3:AK$14, MATCH($B105,D_THERM_DEMANDS!$P$3:$P$14,0), 1)</f>
        <v>3.8466667175292968</v>
      </c>
      <c r="V105" s="7">
        <f>INDEX(DEMAND_C217B!$I$3:$I$14, MATCH($B105,DEMAND_C217B!$H$3:$H$14,0), 1)</f>
        <v>29.873223002183654</v>
      </c>
      <c r="W105" s="7">
        <f>INDEX(MINFLOWFEATHER!$J$3:$J$14, MATCH($B105,MINFLOWFEATHER!$I$3:$I$14,0), 1)</f>
        <v>900</v>
      </c>
      <c r="X105" s="7">
        <f>INDEX(Therm!$P$3:$P$14, MATCH($B105,Therm!$H$3:$H$14,0), 1)</f>
        <v>70.991715422037828</v>
      </c>
      <c r="Y105" s="7">
        <f>INDEX(Yubfea!$P$3:$P$14, MATCH($B105,Yubfea!$H$3:$H$14,0), 1)</f>
        <v>-518.37424027910538</v>
      </c>
      <c r="Z105" s="7">
        <f>INDEX(D_YUBFEA_demand!V$3:V$14, MATCH($B105,D_YUBFEA_demand!$M$3:$M$14,0), 1)</f>
        <v>0</v>
      </c>
      <c r="AA105" s="7">
        <f>INDEX(D_YUBFEA_demand!W$3:W$14, MATCH($B105,D_YUBFEA_demand!$M$3:$M$14,0), 1)</f>
        <v>0</v>
      </c>
      <c r="AB105" s="7">
        <f>INDEX(D_YUBFEA_demand!X$3:X$14, MATCH($B105,D_YUBFEA_demand!$M$3:$M$14,0), 1)</f>
        <v>0</v>
      </c>
      <c r="AC105" s="7">
        <f>INDEX(D_YUBFEA_demand!Y$3:Y$14, MATCH($B105,D_YUBFEA_demand!$M$3:$M$14,0), 1)</f>
        <v>9999</v>
      </c>
      <c r="AD105" s="7">
        <f>INDEX(D_YUBFEA_demand!Z$3:Z$14, MATCH($B105,D_YUBFEA_demand!$M$3:$M$14,0), 1)</f>
        <v>9999</v>
      </c>
      <c r="AE105" s="7">
        <f>INDEX(D_YUBFEA_demand!AA$3:AA$14, MATCH($B105,D_YUBFEA_demand!$M$3:$M$14,0), 1)</f>
        <v>0</v>
      </c>
      <c r="AF105" s="7">
        <f>INDEX(D_YUBFEA_demand!AB$3:AB$14, MATCH($B105,D_YUBFEA_demand!$M$3:$M$14,0), 1)</f>
        <v>0</v>
      </c>
      <c r="AG105" s="7">
        <f>INDEX(MINFLOWFEAMOUTH!$J$3:$J$14, MATCH($B105,MINFLOWFEAMOUTH!$I$3:$I$14,0), 1)</f>
        <v>900</v>
      </c>
      <c r="AI105" s="11">
        <f>SHASTAlevel5extended!$H94</f>
        <v>3870.1329999999998</v>
      </c>
      <c r="AJ105" s="11">
        <f>INDEX(CALLiTE_SHASTA_LEVEL2_4!$E$1024:$E$1035, MATCH($B105,CALLiTE_SHASTA_LEVEL2_4!$C$1024:$C$1035,0), 1)</f>
        <v>650</v>
      </c>
      <c r="AK105" s="11">
        <f>INDEX(CALLiTE_SHASTA_LEVEL2_4!$F$1024:$F$1035, MATCH($B105,CALLiTE_SHASTA_LEVEL2_4!$C$1024:$C$1035,0), 1)</f>
        <v>3200</v>
      </c>
      <c r="AL105" s="11">
        <f>INDEX(CALLITE_EVAP_S_SHSTA!$G$2:$G$13, MATCH($B105,CALLITE_EVAP_S_SHSTA!$F$2:$F$13,0), 1)</f>
        <v>2.1915476265407743</v>
      </c>
    </row>
    <row r="106" spans="1:38">
      <c r="A106" s="1">
        <v>43771</v>
      </c>
      <c r="B106" s="6">
        <f t="shared" si="1"/>
        <v>11</v>
      </c>
      <c r="C106" s="7">
        <f>OROinflow!$F95</f>
        <v>1241</v>
      </c>
      <c r="D106" s="7">
        <f>OROLEVEL5!G95/1000</f>
        <v>3163</v>
      </c>
      <c r="E106" s="7">
        <f>INDEX(OROevaprateIN!$B$2:$B$13, MATCH($B106,OROevaprateIN!$A$2:$A$13,0), 1)</f>
        <v>1.939255323815853</v>
      </c>
      <c r="F106" s="7">
        <f>INDEX(DEM_D6_PWR!$I$3:$I$14, MATCH($B106,DEM_D6_PWR!$H$3:$H$14,0), 1)</f>
        <v>0</v>
      </c>
      <c r="G106" s="7">
        <f>INDEX('MINGW_6&amp;DR69'!$I$3:$I$14, MATCH($B106,'MINGW_6&amp;DR69'!$H$3:$H$14,0), 1)</f>
        <v>0</v>
      </c>
      <c r="H106" s="7">
        <f>INDEX('MINGW_6&amp;DR69'!$J$3:$J$14, MATCH($B106,'MINGW_6&amp;DR69'!$H$3:$H$14,0), 1)</f>
        <v>0</v>
      </c>
      <c r="I106" s="7">
        <f>inflowShasta!$I95</f>
        <v>2359</v>
      </c>
      <c r="J106" s="7">
        <f>inflowYuba!$H95</f>
        <v>1403</v>
      </c>
      <c r="K106" s="7">
        <f>INDEX(DEMAND_D_DAGUER_NP!$I$3:$I$14, MATCH($B106,DEMAND_D_DAGUER_NP!$H$3:$H$14,0), 1)</f>
        <v>335.5054646396452</v>
      </c>
      <c r="L106" s="7">
        <f>INDEX(D_THERM_DEMANDS!AB$3:AB$14, MATCH($B106,D_THERM_DEMANDS!$P$3:$P$14,0), 1)</f>
        <v>9999</v>
      </c>
      <c r="M106" s="7">
        <f>INDEX(D_THERM_DEMANDS!AC$3:AC$14, MATCH($B106,D_THERM_DEMANDS!$P$3:$P$14,0), 1)</f>
        <v>9999</v>
      </c>
      <c r="N106" s="7">
        <f>INDEX(D_THERM_DEMANDS!AD$3:AD$14, MATCH($B106,D_THERM_DEMANDS!$P$3:$P$14,0), 1)</f>
        <v>9999</v>
      </c>
      <c r="O106" s="7">
        <f>INDEX(D_THERM_DEMANDS!AE$3:AE$14, MATCH($B106,D_THERM_DEMANDS!$P$3:$P$14,0), 1)</f>
        <v>9999</v>
      </c>
      <c r="P106" s="7">
        <f>INDEX(D_THERM_DEMANDS!AF$3:AF$14, MATCH($B106,D_THERM_DEMANDS!$P$3:$P$14,0), 1)</f>
        <v>3.6666667461395262E-2</v>
      </c>
      <c r="Q106" s="7">
        <f>INDEX(D_THERM_DEMANDS!AG$3:AG$14, MATCH($B106,D_THERM_DEMANDS!$P$3:$P$14,0), 1)</f>
        <v>9.3333333730697635E-3</v>
      </c>
      <c r="R106" s="7">
        <f>INDEX(D_THERM_DEMANDS!AH$3:AH$14, MATCH($B106,D_THERM_DEMANDS!$P$3:$P$14,0), 1)</f>
        <v>0</v>
      </c>
      <c r="S106" s="7">
        <f>INDEX(D_THERM_DEMANDS!AI$3:AI$14, MATCH($B106,D_THERM_DEMANDS!$P$3:$P$14,0), 1)</f>
        <v>6.6666666666666666E-2</v>
      </c>
      <c r="T106" s="7">
        <f>INDEX(D_THERM_DEMANDS!AJ$3:AJ$14, MATCH($B106,D_THERM_DEMANDS!$P$3:$P$14,0), 1)</f>
        <v>0.18000000317891438</v>
      </c>
      <c r="U106" s="7">
        <f>INDEX(D_THERM_DEMANDS!AK$3:AK$14, MATCH($B106,D_THERM_DEMANDS!$P$3:$P$14,0), 1)</f>
        <v>3.8466667175292968</v>
      </c>
      <c r="V106" s="7">
        <f>INDEX(DEMAND_C217B!$I$3:$I$14, MATCH($B106,DEMAND_C217B!$H$3:$H$14,0), 1)</f>
        <v>29.873223002183654</v>
      </c>
      <c r="W106" s="7">
        <f>INDEX(MINFLOWFEATHER!$J$3:$J$14, MATCH($B106,MINFLOWFEATHER!$I$3:$I$14,0), 1)</f>
        <v>900</v>
      </c>
      <c r="X106" s="7">
        <f>INDEX(Therm!$P$3:$P$14, MATCH($B106,Therm!$H$3:$H$14,0), 1)</f>
        <v>70.991715422037828</v>
      </c>
      <c r="Y106" s="7">
        <f>INDEX(Yubfea!$P$3:$P$14, MATCH($B106,Yubfea!$H$3:$H$14,0), 1)</f>
        <v>-518.37424027910538</v>
      </c>
      <c r="Z106" s="7">
        <f>INDEX(D_YUBFEA_demand!V$3:V$14, MATCH($B106,D_YUBFEA_demand!$M$3:$M$14,0), 1)</f>
        <v>0</v>
      </c>
      <c r="AA106" s="7">
        <f>INDEX(D_YUBFEA_demand!W$3:W$14, MATCH($B106,D_YUBFEA_demand!$M$3:$M$14,0), 1)</f>
        <v>0</v>
      </c>
      <c r="AB106" s="7">
        <f>INDEX(D_YUBFEA_demand!X$3:X$14, MATCH($B106,D_YUBFEA_demand!$M$3:$M$14,0), 1)</f>
        <v>0</v>
      </c>
      <c r="AC106" s="7">
        <f>INDEX(D_YUBFEA_demand!Y$3:Y$14, MATCH($B106,D_YUBFEA_demand!$M$3:$M$14,0), 1)</f>
        <v>9999</v>
      </c>
      <c r="AD106" s="7">
        <f>INDEX(D_YUBFEA_demand!Z$3:Z$14, MATCH($B106,D_YUBFEA_demand!$M$3:$M$14,0), 1)</f>
        <v>9999</v>
      </c>
      <c r="AE106" s="7">
        <f>INDEX(D_YUBFEA_demand!AA$3:AA$14, MATCH($B106,D_YUBFEA_demand!$M$3:$M$14,0), 1)</f>
        <v>0</v>
      </c>
      <c r="AF106" s="7">
        <f>INDEX(D_YUBFEA_demand!AB$3:AB$14, MATCH($B106,D_YUBFEA_demand!$M$3:$M$14,0), 1)</f>
        <v>0</v>
      </c>
      <c r="AG106" s="7">
        <f>INDEX(MINFLOWFEAMOUTH!$J$3:$J$14, MATCH($B106,MINFLOWFEAMOUTH!$I$3:$I$14,0), 1)</f>
        <v>900</v>
      </c>
      <c r="AI106" s="11">
        <f>SHASTAlevel5extended!$H95</f>
        <v>3848.8209999999999</v>
      </c>
      <c r="AJ106" s="11">
        <f>INDEX(CALLiTE_SHASTA_LEVEL2_4!$E$1024:$E$1035, MATCH($B106,CALLiTE_SHASTA_LEVEL2_4!$C$1024:$C$1035,0), 1)</f>
        <v>650</v>
      </c>
      <c r="AK106" s="11">
        <f>INDEX(CALLiTE_SHASTA_LEVEL2_4!$F$1024:$F$1035, MATCH($B106,CALLiTE_SHASTA_LEVEL2_4!$C$1024:$C$1035,0), 1)</f>
        <v>3200</v>
      </c>
      <c r="AL106" s="11">
        <f>INDEX(CALLITE_EVAP_S_SHSTA!$G$2:$G$13, MATCH($B106,CALLITE_EVAP_S_SHSTA!$F$2:$F$13,0), 1)</f>
        <v>2.1915476265407743</v>
      </c>
    </row>
    <row r="107" spans="1:38">
      <c r="A107" s="1">
        <v>43772</v>
      </c>
      <c r="B107" s="6">
        <f t="shared" si="1"/>
        <v>11</v>
      </c>
      <c r="C107" s="7">
        <f>OROinflow!$F96</f>
        <v>979</v>
      </c>
      <c r="D107" s="7">
        <f>OROLEVEL5!G96/1000</f>
        <v>3163</v>
      </c>
      <c r="E107" s="7">
        <f>INDEX(OROevaprateIN!$B$2:$B$13, MATCH($B107,OROevaprateIN!$A$2:$A$13,0), 1)</f>
        <v>1.939255323815853</v>
      </c>
      <c r="F107" s="7">
        <f>INDEX(DEM_D6_PWR!$I$3:$I$14, MATCH($B107,DEM_D6_PWR!$H$3:$H$14,0), 1)</f>
        <v>0</v>
      </c>
      <c r="G107" s="7">
        <f>INDEX('MINGW_6&amp;DR69'!$I$3:$I$14, MATCH($B107,'MINGW_6&amp;DR69'!$H$3:$H$14,0), 1)</f>
        <v>0</v>
      </c>
      <c r="H107" s="7">
        <f>INDEX('MINGW_6&amp;DR69'!$J$3:$J$14, MATCH($B107,'MINGW_6&amp;DR69'!$H$3:$H$14,0), 1)</f>
        <v>0</v>
      </c>
      <c r="I107" s="7">
        <f>inflowShasta!$I96</f>
        <v>2620</v>
      </c>
      <c r="J107" s="7">
        <f>inflowYuba!$H96</f>
        <v>1403</v>
      </c>
      <c r="K107" s="7">
        <f>INDEX(DEMAND_D_DAGUER_NP!$I$3:$I$14, MATCH($B107,DEMAND_D_DAGUER_NP!$H$3:$H$14,0), 1)</f>
        <v>335.5054646396452</v>
      </c>
      <c r="L107" s="7">
        <f>INDEX(D_THERM_DEMANDS!AB$3:AB$14, MATCH($B107,D_THERM_DEMANDS!$P$3:$P$14,0), 1)</f>
        <v>9999</v>
      </c>
      <c r="M107" s="7">
        <f>INDEX(D_THERM_DEMANDS!AC$3:AC$14, MATCH($B107,D_THERM_DEMANDS!$P$3:$P$14,0), 1)</f>
        <v>9999</v>
      </c>
      <c r="N107" s="7">
        <f>INDEX(D_THERM_DEMANDS!AD$3:AD$14, MATCH($B107,D_THERM_DEMANDS!$P$3:$P$14,0), 1)</f>
        <v>9999</v>
      </c>
      <c r="O107" s="7">
        <f>INDEX(D_THERM_DEMANDS!AE$3:AE$14, MATCH($B107,D_THERM_DEMANDS!$P$3:$P$14,0), 1)</f>
        <v>9999</v>
      </c>
      <c r="P107" s="7">
        <f>INDEX(D_THERM_DEMANDS!AF$3:AF$14, MATCH($B107,D_THERM_DEMANDS!$P$3:$P$14,0), 1)</f>
        <v>3.6666667461395262E-2</v>
      </c>
      <c r="Q107" s="7">
        <f>INDEX(D_THERM_DEMANDS!AG$3:AG$14, MATCH($B107,D_THERM_DEMANDS!$P$3:$P$14,0), 1)</f>
        <v>9.3333333730697635E-3</v>
      </c>
      <c r="R107" s="7">
        <f>INDEX(D_THERM_DEMANDS!AH$3:AH$14, MATCH($B107,D_THERM_DEMANDS!$P$3:$P$14,0), 1)</f>
        <v>0</v>
      </c>
      <c r="S107" s="7">
        <f>INDEX(D_THERM_DEMANDS!AI$3:AI$14, MATCH($B107,D_THERM_DEMANDS!$P$3:$P$14,0), 1)</f>
        <v>6.6666666666666666E-2</v>
      </c>
      <c r="T107" s="7">
        <f>INDEX(D_THERM_DEMANDS!AJ$3:AJ$14, MATCH($B107,D_THERM_DEMANDS!$P$3:$P$14,0), 1)</f>
        <v>0.18000000317891438</v>
      </c>
      <c r="U107" s="7">
        <f>INDEX(D_THERM_DEMANDS!AK$3:AK$14, MATCH($B107,D_THERM_DEMANDS!$P$3:$P$14,0), 1)</f>
        <v>3.8466667175292968</v>
      </c>
      <c r="V107" s="7">
        <f>INDEX(DEMAND_C217B!$I$3:$I$14, MATCH($B107,DEMAND_C217B!$H$3:$H$14,0), 1)</f>
        <v>29.873223002183654</v>
      </c>
      <c r="W107" s="7">
        <f>INDEX(MINFLOWFEATHER!$J$3:$J$14, MATCH($B107,MINFLOWFEATHER!$I$3:$I$14,0), 1)</f>
        <v>900</v>
      </c>
      <c r="X107" s="7">
        <f>INDEX(Therm!$P$3:$P$14, MATCH($B107,Therm!$H$3:$H$14,0), 1)</f>
        <v>70.991715422037828</v>
      </c>
      <c r="Y107" s="7">
        <f>INDEX(Yubfea!$P$3:$P$14, MATCH($B107,Yubfea!$H$3:$H$14,0), 1)</f>
        <v>-518.37424027910538</v>
      </c>
      <c r="Z107" s="7">
        <f>INDEX(D_YUBFEA_demand!V$3:V$14, MATCH($B107,D_YUBFEA_demand!$M$3:$M$14,0), 1)</f>
        <v>0</v>
      </c>
      <c r="AA107" s="7">
        <f>INDEX(D_YUBFEA_demand!W$3:W$14, MATCH($B107,D_YUBFEA_demand!$M$3:$M$14,0), 1)</f>
        <v>0</v>
      </c>
      <c r="AB107" s="7">
        <f>INDEX(D_YUBFEA_demand!X$3:X$14, MATCH($B107,D_YUBFEA_demand!$M$3:$M$14,0), 1)</f>
        <v>0</v>
      </c>
      <c r="AC107" s="7">
        <f>INDEX(D_YUBFEA_demand!Y$3:Y$14, MATCH($B107,D_YUBFEA_demand!$M$3:$M$14,0), 1)</f>
        <v>9999</v>
      </c>
      <c r="AD107" s="7">
        <f>INDEX(D_YUBFEA_demand!Z$3:Z$14, MATCH($B107,D_YUBFEA_demand!$M$3:$M$14,0), 1)</f>
        <v>9999</v>
      </c>
      <c r="AE107" s="7">
        <f>INDEX(D_YUBFEA_demand!AA$3:AA$14, MATCH($B107,D_YUBFEA_demand!$M$3:$M$14,0), 1)</f>
        <v>0</v>
      </c>
      <c r="AF107" s="7">
        <f>INDEX(D_YUBFEA_demand!AB$3:AB$14, MATCH($B107,D_YUBFEA_demand!$M$3:$M$14,0), 1)</f>
        <v>0</v>
      </c>
      <c r="AG107" s="7">
        <f>INDEX(MINFLOWFEAMOUTH!$J$3:$J$14, MATCH($B107,MINFLOWFEAMOUTH!$I$3:$I$14,0), 1)</f>
        <v>900</v>
      </c>
      <c r="AI107" s="11">
        <f>SHASTAlevel5extended!$H96</f>
        <v>3827.51</v>
      </c>
      <c r="AJ107" s="11">
        <f>INDEX(CALLiTE_SHASTA_LEVEL2_4!$E$1024:$E$1035, MATCH($B107,CALLiTE_SHASTA_LEVEL2_4!$C$1024:$C$1035,0), 1)</f>
        <v>650</v>
      </c>
      <c r="AK107" s="11">
        <f>INDEX(CALLiTE_SHASTA_LEVEL2_4!$F$1024:$F$1035, MATCH($B107,CALLiTE_SHASTA_LEVEL2_4!$C$1024:$C$1035,0), 1)</f>
        <v>3200</v>
      </c>
      <c r="AL107" s="11">
        <f>INDEX(CALLITE_EVAP_S_SHSTA!$G$2:$G$13, MATCH($B107,CALLITE_EVAP_S_SHSTA!$F$2:$F$13,0), 1)</f>
        <v>2.1915476265407743</v>
      </c>
    </row>
    <row r="108" spans="1:38">
      <c r="A108" s="1">
        <v>43773</v>
      </c>
      <c r="B108" s="6">
        <f t="shared" si="1"/>
        <v>11</v>
      </c>
      <c r="C108" s="7">
        <f>OROinflow!$F97</f>
        <v>1500</v>
      </c>
      <c r="D108" s="7">
        <f>OROLEVEL5!G97/1000</f>
        <v>3163</v>
      </c>
      <c r="E108" s="7">
        <f>INDEX(OROevaprateIN!$B$2:$B$13, MATCH($B108,OROevaprateIN!$A$2:$A$13,0), 1)</f>
        <v>1.939255323815853</v>
      </c>
      <c r="F108" s="7">
        <f>INDEX(DEM_D6_PWR!$I$3:$I$14, MATCH($B108,DEM_D6_PWR!$H$3:$H$14,0), 1)</f>
        <v>0</v>
      </c>
      <c r="G108" s="7">
        <f>INDEX('MINGW_6&amp;DR69'!$I$3:$I$14, MATCH($B108,'MINGW_6&amp;DR69'!$H$3:$H$14,0), 1)</f>
        <v>0</v>
      </c>
      <c r="H108" s="7">
        <f>INDEX('MINGW_6&amp;DR69'!$J$3:$J$14, MATCH($B108,'MINGW_6&amp;DR69'!$H$3:$H$14,0), 1)</f>
        <v>0</v>
      </c>
      <c r="I108" s="7">
        <f>inflowShasta!$I97</f>
        <v>2914</v>
      </c>
      <c r="J108" s="7">
        <f>inflowYuba!$H97</f>
        <v>1402</v>
      </c>
      <c r="K108" s="7">
        <f>INDEX(DEMAND_D_DAGUER_NP!$I$3:$I$14, MATCH($B108,DEMAND_D_DAGUER_NP!$H$3:$H$14,0), 1)</f>
        <v>335.5054646396452</v>
      </c>
      <c r="L108" s="7">
        <f>INDEX(D_THERM_DEMANDS!AB$3:AB$14, MATCH($B108,D_THERM_DEMANDS!$P$3:$P$14,0), 1)</f>
        <v>9999</v>
      </c>
      <c r="M108" s="7">
        <f>INDEX(D_THERM_DEMANDS!AC$3:AC$14, MATCH($B108,D_THERM_DEMANDS!$P$3:$P$14,0), 1)</f>
        <v>9999</v>
      </c>
      <c r="N108" s="7">
        <f>INDEX(D_THERM_DEMANDS!AD$3:AD$14, MATCH($B108,D_THERM_DEMANDS!$P$3:$P$14,0), 1)</f>
        <v>9999</v>
      </c>
      <c r="O108" s="7">
        <f>INDEX(D_THERM_DEMANDS!AE$3:AE$14, MATCH($B108,D_THERM_DEMANDS!$P$3:$P$14,0), 1)</f>
        <v>9999</v>
      </c>
      <c r="P108" s="7">
        <f>INDEX(D_THERM_DEMANDS!AF$3:AF$14, MATCH($B108,D_THERM_DEMANDS!$P$3:$P$14,0), 1)</f>
        <v>3.6666667461395262E-2</v>
      </c>
      <c r="Q108" s="7">
        <f>INDEX(D_THERM_DEMANDS!AG$3:AG$14, MATCH($B108,D_THERM_DEMANDS!$P$3:$P$14,0), 1)</f>
        <v>9.3333333730697635E-3</v>
      </c>
      <c r="R108" s="7">
        <f>INDEX(D_THERM_DEMANDS!AH$3:AH$14, MATCH($B108,D_THERM_DEMANDS!$P$3:$P$14,0), 1)</f>
        <v>0</v>
      </c>
      <c r="S108" s="7">
        <f>INDEX(D_THERM_DEMANDS!AI$3:AI$14, MATCH($B108,D_THERM_DEMANDS!$P$3:$P$14,0), 1)</f>
        <v>6.6666666666666666E-2</v>
      </c>
      <c r="T108" s="7">
        <f>INDEX(D_THERM_DEMANDS!AJ$3:AJ$14, MATCH($B108,D_THERM_DEMANDS!$P$3:$P$14,0), 1)</f>
        <v>0.18000000317891438</v>
      </c>
      <c r="U108" s="7">
        <f>INDEX(D_THERM_DEMANDS!AK$3:AK$14, MATCH($B108,D_THERM_DEMANDS!$P$3:$P$14,0), 1)</f>
        <v>3.8466667175292968</v>
      </c>
      <c r="V108" s="7">
        <f>INDEX(DEMAND_C217B!$I$3:$I$14, MATCH($B108,DEMAND_C217B!$H$3:$H$14,0), 1)</f>
        <v>29.873223002183654</v>
      </c>
      <c r="W108" s="7">
        <f>INDEX(MINFLOWFEATHER!$J$3:$J$14, MATCH($B108,MINFLOWFEATHER!$I$3:$I$14,0), 1)</f>
        <v>900</v>
      </c>
      <c r="X108" s="7">
        <f>INDEX(Therm!$P$3:$P$14, MATCH($B108,Therm!$H$3:$H$14,0), 1)</f>
        <v>70.991715422037828</v>
      </c>
      <c r="Y108" s="7">
        <f>INDEX(Yubfea!$P$3:$P$14, MATCH($B108,Yubfea!$H$3:$H$14,0), 1)</f>
        <v>-518.37424027910538</v>
      </c>
      <c r="Z108" s="7">
        <f>INDEX(D_YUBFEA_demand!V$3:V$14, MATCH($B108,D_YUBFEA_demand!$M$3:$M$14,0), 1)</f>
        <v>0</v>
      </c>
      <c r="AA108" s="7">
        <f>INDEX(D_YUBFEA_demand!W$3:W$14, MATCH($B108,D_YUBFEA_demand!$M$3:$M$14,0), 1)</f>
        <v>0</v>
      </c>
      <c r="AB108" s="7">
        <f>INDEX(D_YUBFEA_demand!X$3:X$14, MATCH($B108,D_YUBFEA_demand!$M$3:$M$14,0), 1)</f>
        <v>0</v>
      </c>
      <c r="AC108" s="7">
        <f>INDEX(D_YUBFEA_demand!Y$3:Y$14, MATCH($B108,D_YUBFEA_demand!$M$3:$M$14,0), 1)</f>
        <v>9999</v>
      </c>
      <c r="AD108" s="7">
        <f>INDEX(D_YUBFEA_demand!Z$3:Z$14, MATCH($B108,D_YUBFEA_demand!$M$3:$M$14,0), 1)</f>
        <v>9999</v>
      </c>
      <c r="AE108" s="7">
        <f>INDEX(D_YUBFEA_demand!AA$3:AA$14, MATCH($B108,D_YUBFEA_demand!$M$3:$M$14,0), 1)</f>
        <v>0</v>
      </c>
      <c r="AF108" s="7">
        <f>INDEX(D_YUBFEA_demand!AB$3:AB$14, MATCH($B108,D_YUBFEA_demand!$M$3:$M$14,0), 1)</f>
        <v>0</v>
      </c>
      <c r="AG108" s="7">
        <f>INDEX(MINFLOWFEAMOUTH!$J$3:$J$14, MATCH($B108,MINFLOWFEAMOUTH!$I$3:$I$14,0), 1)</f>
        <v>900</v>
      </c>
      <c r="AI108" s="11">
        <f>SHASTAlevel5extended!$H97</f>
        <v>3806.1979999999999</v>
      </c>
      <c r="AJ108" s="11">
        <f>INDEX(CALLiTE_SHASTA_LEVEL2_4!$E$1024:$E$1035, MATCH($B108,CALLiTE_SHASTA_LEVEL2_4!$C$1024:$C$1035,0), 1)</f>
        <v>650</v>
      </c>
      <c r="AK108" s="11">
        <f>INDEX(CALLiTE_SHASTA_LEVEL2_4!$F$1024:$F$1035, MATCH($B108,CALLiTE_SHASTA_LEVEL2_4!$C$1024:$C$1035,0), 1)</f>
        <v>3200</v>
      </c>
      <c r="AL108" s="11">
        <f>INDEX(CALLITE_EVAP_S_SHSTA!$G$2:$G$13, MATCH($B108,CALLITE_EVAP_S_SHSTA!$F$2:$F$13,0), 1)</f>
        <v>2.1915476265407743</v>
      </c>
    </row>
    <row r="109" spans="1:38">
      <c r="A109" s="1">
        <v>43774</v>
      </c>
      <c r="B109" s="6">
        <f t="shared" si="1"/>
        <v>11</v>
      </c>
      <c r="C109" s="7">
        <f>OROinflow!$F98</f>
        <v>1471</v>
      </c>
      <c r="D109" s="7">
        <f>OROLEVEL5!G98/1000</f>
        <v>3163</v>
      </c>
      <c r="E109" s="7">
        <f>INDEX(OROevaprateIN!$B$2:$B$13, MATCH($B109,OROevaprateIN!$A$2:$A$13,0), 1)</f>
        <v>1.939255323815853</v>
      </c>
      <c r="F109" s="7">
        <f>INDEX(DEM_D6_PWR!$I$3:$I$14, MATCH($B109,DEM_D6_PWR!$H$3:$H$14,0), 1)</f>
        <v>0</v>
      </c>
      <c r="G109" s="7">
        <f>INDEX('MINGW_6&amp;DR69'!$I$3:$I$14, MATCH($B109,'MINGW_6&amp;DR69'!$H$3:$H$14,0), 1)</f>
        <v>0</v>
      </c>
      <c r="H109" s="7">
        <f>INDEX('MINGW_6&amp;DR69'!$J$3:$J$14, MATCH($B109,'MINGW_6&amp;DR69'!$H$3:$H$14,0), 1)</f>
        <v>0</v>
      </c>
      <c r="I109" s="7">
        <f>inflowShasta!$I98</f>
        <v>2298</v>
      </c>
      <c r="J109" s="7">
        <f>inflowYuba!$H98</f>
        <v>1406</v>
      </c>
      <c r="K109" s="7">
        <f>INDEX(DEMAND_D_DAGUER_NP!$I$3:$I$14, MATCH($B109,DEMAND_D_DAGUER_NP!$H$3:$H$14,0), 1)</f>
        <v>335.5054646396452</v>
      </c>
      <c r="L109" s="7">
        <f>INDEX(D_THERM_DEMANDS!AB$3:AB$14, MATCH($B109,D_THERM_DEMANDS!$P$3:$P$14,0), 1)</f>
        <v>9999</v>
      </c>
      <c r="M109" s="7">
        <f>INDEX(D_THERM_DEMANDS!AC$3:AC$14, MATCH($B109,D_THERM_DEMANDS!$P$3:$P$14,0), 1)</f>
        <v>9999</v>
      </c>
      <c r="N109" s="7">
        <f>INDEX(D_THERM_DEMANDS!AD$3:AD$14, MATCH($B109,D_THERM_DEMANDS!$P$3:$P$14,0), 1)</f>
        <v>9999</v>
      </c>
      <c r="O109" s="7">
        <f>INDEX(D_THERM_DEMANDS!AE$3:AE$14, MATCH($B109,D_THERM_DEMANDS!$P$3:$P$14,0), 1)</f>
        <v>9999</v>
      </c>
      <c r="P109" s="7">
        <f>INDEX(D_THERM_DEMANDS!AF$3:AF$14, MATCH($B109,D_THERM_DEMANDS!$P$3:$P$14,0), 1)</f>
        <v>3.6666667461395262E-2</v>
      </c>
      <c r="Q109" s="7">
        <f>INDEX(D_THERM_DEMANDS!AG$3:AG$14, MATCH($B109,D_THERM_DEMANDS!$P$3:$P$14,0), 1)</f>
        <v>9.3333333730697635E-3</v>
      </c>
      <c r="R109" s="7">
        <f>INDEX(D_THERM_DEMANDS!AH$3:AH$14, MATCH($B109,D_THERM_DEMANDS!$P$3:$P$14,0), 1)</f>
        <v>0</v>
      </c>
      <c r="S109" s="7">
        <f>INDEX(D_THERM_DEMANDS!AI$3:AI$14, MATCH($B109,D_THERM_DEMANDS!$P$3:$P$14,0), 1)</f>
        <v>6.6666666666666666E-2</v>
      </c>
      <c r="T109" s="7">
        <f>INDEX(D_THERM_DEMANDS!AJ$3:AJ$14, MATCH($B109,D_THERM_DEMANDS!$P$3:$P$14,0), 1)</f>
        <v>0.18000000317891438</v>
      </c>
      <c r="U109" s="7">
        <f>INDEX(D_THERM_DEMANDS!AK$3:AK$14, MATCH($B109,D_THERM_DEMANDS!$P$3:$P$14,0), 1)</f>
        <v>3.8466667175292968</v>
      </c>
      <c r="V109" s="7">
        <f>INDEX(DEMAND_C217B!$I$3:$I$14, MATCH($B109,DEMAND_C217B!$H$3:$H$14,0), 1)</f>
        <v>29.873223002183654</v>
      </c>
      <c r="W109" s="7">
        <f>INDEX(MINFLOWFEATHER!$J$3:$J$14, MATCH($B109,MINFLOWFEATHER!$I$3:$I$14,0), 1)</f>
        <v>900</v>
      </c>
      <c r="X109" s="7">
        <f>INDEX(Therm!$P$3:$P$14, MATCH($B109,Therm!$H$3:$H$14,0), 1)</f>
        <v>70.991715422037828</v>
      </c>
      <c r="Y109" s="7">
        <f>INDEX(Yubfea!$P$3:$P$14, MATCH($B109,Yubfea!$H$3:$H$14,0), 1)</f>
        <v>-518.37424027910538</v>
      </c>
      <c r="Z109" s="7">
        <f>INDEX(D_YUBFEA_demand!V$3:V$14, MATCH($B109,D_YUBFEA_demand!$M$3:$M$14,0), 1)</f>
        <v>0</v>
      </c>
      <c r="AA109" s="7">
        <f>INDEX(D_YUBFEA_demand!W$3:W$14, MATCH($B109,D_YUBFEA_demand!$M$3:$M$14,0), 1)</f>
        <v>0</v>
      </c>
      <c r="AB109" s="7">
        <f>INDEX(D_YUBFEA_demand!X$3:X$14, MATCH($B109,D_YUBFEA_demand!$M$3:$M$14,0), 1)</f>
        <v>0</v>
      </c>
      <c r="AC109" s="7">
        <f>INDEX(D_YUBFEA_demand!Y$3:Y$14, MATCH($B109,D_YUBFEA_demand!$M$3:$M$14,0), 1)</f>
        <v>9999</v>
      </c>
      <c r="AD109" s="7">
        <f>INDEX(D_YUBFEA_demand!Z$3:Z$14, MATCH($B109,D_YUBFEA_demand!$M$3:$M$14,0), 1)</f>
        <v>9999</v>
      </c>
      <c r="AE109" s="7">
        <f>INDEX(D_YUBFEA_demand!AA$3:AA$14, MATCH($B109,D_YUBFEA_demand!$M$3:$M$14,0), 1)</f>
        <v>0</v>
      </c>
      <c r="AF109" s="7">
        <f>INDEX(D_YUBFEA_demand!AB$3:AB$14, MATCH($B109,D_YUBFEA_demand!$M$3:$M$14,0), 1)</f>
        <v>0</v>
      </c>
      <c r="AG109" s="7">
        <f>INDEX(MINFLOWFEAMOUTH!$J$3:$J$14, MATCH($B109,MINFLOWFEAMOUTH!$I$3:$I$14,0), 1)</f>
        <v>900</v>
      </c>
      <c r="AI109" s="11">
        <f>SHASTAlevel5extended!$H98</f>
        <v>3784.8870000000002</v>
      </c>
      <c r="AJ109" s="11">
        <f>INDEX(CALLiTE_SHASTA_LEVEL2_4!$E$1024:$E$1035, MATCH($B109,CALLiTE_SHASTA_LEVEL2_4!$C$1024:$C$1035,0), 1)</f>
        <v>650</v>
      </c>
      <c r="AK109" s="11">
        <f>INDEX(CALLiTE_SHASTA_LEVEL2_4!$F$1024:$F$1035, MATCH($B109,CALLiTE_SHASTA_LEVEL2_4!$C$1024:$C$1035,0), 1)</f>
        <v>3200</v>
      </c>
      <c r="AL109" s="11">
        <f>INDEX(CALLITE_EVAP_S_SHSTA!$G$2:$G$13, MATCH($B109,CALLITE_EVAP_S_SHSTA!$F$2:$F$13,0), 1)</f>
        <v>2.1915476265407743</v>
      </c>
    </row>
    <row r="110" spans="1:38">
      <c r="A110" s="1">
        <v>43775</v>
      </c>
      <c r="B110" s="6">
        <f t="shared" si="1"/>
        <v>11</v>
      </c>
      <c r="C110" s="7">
        <f>OROinflow!$F99</f>
        <v>1606</v>
      </c>
      <c r="D110" s="7">
        <f>OROLEVEL5!G99/1000</f>
        <v>3163</v>
      </c>
      <c r="E110" s="7">
        <f>INDEX(OROevaprateIN!$B$2:$B$13, MATCH($B110,OROevaprateIN!$A$2:$A$13,0), 1)</f>
        <v>1.939255323815853</v>
      </c>
      <c r="F110" s="7">
        <f>INDEX(DEM_D6_PWR!$I$3:$I$14, MATCH($B110,DEM_D6_PWR!$H$3:$H$14,0), 1)</f>
        <v>0</v>
      </c>
      <c r="G110" s="7">
        <f>INDEX('MINGW_6&amp;DR69'!$I$3:$I$14, MATCH($B110,'MINGW_6&amp;DR69'!$H$3:$H$14,0), 1)</f>
        <v>0</v>
      </c>
      <c r="H110" s="7">
        <f>INDEX('MINGW_6&amp;DR69'!$J$3:$J$14, MATCH($B110,'MINGW_6&amp;DR69'!$H$3:$H$14,0), 1)</f>
        <v>0</v>
      </c>
      <c r="I110" s="7">
        <f>inflowShasta!$I99</f>
        <v>2170</v>
      </c>
      <c r="J110" s="7">
        <f>inflowYuba!$H99</f>
        <v>1409</v>
      </c>
      <c r="K110" s="7">
        <f>INDEX(DEMAND_D_DAGUER_NP!$I$3:$I$14, MATCH($B110,DEMAND_D_DAGUER_NP!$H$3:$H$14,0), 1)</f>
        <v>335.5054646396452</v>
      </c>
      <c r="L110" s="7">
        <f>INDEX(D_THERM_DEMANDS!AB$3:AB$14, MATCH($B110,D_THERM_DEMANDS!$P$3:$P$14,0), 1)</f>
        <v>9999</v>
      </c>
      <c r="M110" s="7">
        <f>INDEX(D_THERM_DEMANDS!AC$3:AC$14, MATCH($B110,D_THERM_DEMANDS!$P$3:$P$14,0), 1)</f>
        <v>9999</v>
      </c>
      <c r="N110" s="7">
        <f>INDEX(D_THERM_DEMANDS!AD$3:AD$14, MATCH($B110,D_THERM_DEMANDS!$P$3:$P$14,0), 1)</f>
        <v>9999</v>
      </c>
      <c r="O110" s="7">
        <f>INDEX(D_THERM_DEMANDS!AE$3:AE$14, MATCH($B110,D_THERM_DEMANDS!$P$3:$P$14,0), 1)</f>
        <v>9999</v>
      </c>
      <c r="P110" s="7">
        <f>INDEX(D_THERM_DEMANDS!AF$3:AF$14, MATCH($B110,D_THERM_DEMANDS!$P$3:$P$14,0), 1)</f>
        <v>3.6666667461395262E-2</v>
      </c>
      <c r="Q110" s="7">
        <f>INDEX(D_THERM_DEMANDS!AG$3:AG$14, MATCH($B110,D_THERM_DEMANDS!$P$3:$P$14,0), 1)</f>
        <v>9.3333333730697635E-3</v>
      </c>
      <c r="R110" s="7">
        <f>INDEX(D_THERM_DEMANDS!AH$3:AH$14, MATCH($B110,D_THERM_DEMANDS!$P$3:$P$14,0), 1)</f>
        <v>0</v>
      </c>
      <c r="S110" s="7">
        <f>INDEX(D_THERM_DEMANDS!AI$3:AI$14, MATCH($B110,D_THERM_DEMANDS!$P$3:$P$14,0), 1)</f>
        <v>6.6666666666666666E-2</v>
      </c>
      <c r="T110" s="7">
        <f>INDEX(D_THERM_DEMANDS!AJ$3:AJ$14, MATCH($B110,D_THERM_DEMANDS!$P$3:$P$14,0), 1)</f>
        <v>0.18000000317891438</v>
      </c>
      <c r="U110" s="7">
        <f>INDEX(D_THERM_DEMANDS!AK$3:AK$14, MATCH($B110,D_THERM_DEMANDS!$P$3:$P$14,0), 1)</f>
        <v>3.8466667175292968</v>
      </c>
      <c r="V110" s="7">
        <f>INDEX(DEMAND_C217B!$I$3:$I$14, MATCH($B110,DEMAND_C217B!$H$3:$H$14,0), 1)</f>
        <v>29.873223002183654</v>
      </c>
      <c r="W110" s="7">
        <f>INDEX(MINFLOWFEATHER!$J$3:$J$14, MATCH($B110,MINFLOWFEATHER!$I$3:$I$14,0), 1)</f>
        <v>900</v>
      </c>
      <c r="X110" s="7">
        <f>INDEX(Therm!$P$3:$P$14, MATCH($B110,Therm!$H$3:$H$14,0), 1)</f>
        <v>70.991715422037828</v>
      </c>
      <c r="Y110" s="7">
        <f>INDEX(Yubfea!$P$3:$P$14, MATCH($B110,Yubfea!$H$3:$H$14,0), 1)</f>
        <v>-518.37424027910538</v>
      </c>
      <c r="Z110" s="7">
        <f>INDEX(D_YUBFEA_demand!V$3:V$14, MATCH($B110,D_YUBFEA_demand!$M$3:$M$14,0), 1)</f>
        <v>0</v>
      </c>
      <c r="AA110" s="7">
        <f>INDEX(D_YUBFEA_demand!W$3:W$14, MATCH($B110,D_YUBFEA_demand!$M$3:$M$14,0), 1)</f>
        <v>0</v>
      </c>
      <c r="AB110" s="7">
        <f>INDEX(D_YUBFEA_demand!X$3:X$14, MATCH($B110,D_YUBFEA_demand!$M$3:$M$14,0), 1)</f>
        <v>0</v>
      </c>
      <c r="AC110" s="7">
        <f>INDEX(D_YUBFEA_demand!Y$3:Y$14, MATCH($B110,D_YUBFEA_demand!$M$3:$M$14,0), 1)</f>
        <v>9999</v>
      </c>
      <c r="AD110" s="7">
        <f>INDEX(D_YUBFEA_demand!Z$3:Z$14, MATCH($B110,D_YUBFEA_demand!$M$3:$M$14,0), 1)</f>
        <v>9999</v>
      </c>
      <c r="AE110" s="7">
        <f>INDEX(D_YUBFEA_demand!AA$3:AA$14, MATCH($B110,D_YUBFEA_demand!$M$3:$M$14,0), 1)</f>
        <v>0</v>
      </c>
      <c r="AF110" s="7">
        <f>INDEX(D_YUBFEA_demand!AB$3:AB$14, MATCH($B110,D_YUBFEA_demand!$M$3:$M$14,0), 1)</f>
        <v>0</v>
      </c>
      <c r="AG110" s="7">
        <f>INDEX(MINFLOWFEAMOUTH!$J$3:$J$14, MATCH($B110,MINFLOWFEAMOUTH!$I$3:$I$14,0), 1)</f>
        <v>900</v>
      </c>
      <c r="AI110" s="11">
        <f>SHASTAlevel5extended!$H99</f>
        <v>3763.5749999999998</v>
      </c>
      <c r="AJ110" s="11">
        <f>INDEX(CALLiTE_SHASTA_LEVEL2_4!$E$1024:$E$1035, MATCH($B110,CALLiTE_SHASTA_LEVEL2_4!$C$1024:$C$1035,0), 1)</f>
        <v>650</v>
      </c>
      <c r="AK110" s="11">
        <f>INDEX(CALLiTE_SHASTA_LEVEL2_4!$F$1024:$F$1035, MATCH($B110,CALLiTE_SHASTA_LEVEL2_4!$C$1024:$C$1035,0), 1)</f>
        <v>3200</v>
      </c>
      <c r="AL110" s="11">
        <f>INDEX(CALLITE_EVAP_S_SHSTA!$G$2:$G$13, MATCH($B110,CALLITE_EVAP_S_SHSTA!$F$2:$F$13,0), 1)</f>
        <v>2.1915476265407743</v>
      </c>
    </row>
    <row r="111" spans="1:38">
      <c r="A111" s="1">
        <v>43776</v>
      </c>
      <c r="B111" s="6">
        <f t="shared" si="1"/>
        <v>11</v>
      </c>
      <c r="C111" s="7">
        <f>OROinflow!$F100</f>
        <v>2243</v>
      </c>
      <c r="D111" s="7">
        <f>OROLEVEL5!G100/1000</f>
        <v>3163</v>
      </c>
      <c r="E111" s="7">
        <f>INDEX(OROevaprateIN!$B$2:$B$13, MATCH($B111,OROevaprateIN!$A$2:$A$13,0), 1)</f>
        <v>1.939255323815853</v>
      </c>
      <c r="F111" s="7">
        <f>INDEX(DEM_D6_PWR!$I$3:$I$14, MATCH($B111,DEM_D6_PWR!$H$3:$H$14,0), 1)</f>
        <v>0</v>
      </c>
      <c r="G111" s="7">
        <f>INDEX('MINGW_6&amp;DR69'!$I$3:$I$14, MATCH($B111,'MINGW_6&amp;DR69'!$H$3:$H$14,0), 1)</f>
        <v>0</v>
      </c>
      <c r="H111" s="7">
        <f>INDEX('MINGW_6&amp;DR69'!$J$3:$J$14, MATCH($B111,'MINGW_6&amp;DR69'!$H$3:$H$14,0), 1)</f>
        <v>0</v>
      </c>
      <c r="I111" s="7">
        <f>inflowShasta!$I100</f>
        <v>2166</v>
      </c>
      <c r="J111" s="7">
        <f>inflowYuba!$H100</f>
        <v>1415</v>
      </c>
      <c r="K111" s="7">
        <f>INDEX(DEMAND_D_DAGUER_NP!$I$3:$I$14, MATCH($B111,DEMAND_D_DAGUER_NP!$H$3:$H$14,0), 1)</f>
        <v>335.5054646396452</v>
      </c>
      <c r="L111" s="7">
        <f>INDEX(D_THERM_DEMANDS!AB$3:AB$14, MATCH($B111,D_THERM_DEMANDS!$P$3:$P$14,0), 1)</f>
        <v>9999</v>
      </c>
      <c r="M111" s="7">
        <f>INDEX(D_THERM_DEMANDS!AC$3:AC$14, MATCH($B111,D_THERM_DEMANDS!$P$3:$P$14,0), 1)</f>
        <v>9999</v>
      </c>
      <c r="N111" s="7">
        <f>INDEX(D_THERM_DEMANDS!AD$3:AD$14, MATCH($B111,D_THERM_DEMANDS!$P$3:$P$14,0), 1)</f>
        <v>9999</v>
      </c>
      <c r="O111" s="7">
        <f>INDEX(D_THERM_DEMANDS!AE$3:AE$14, MATCH($B111,D_THERM_DEMANDS!$P$3:$P$14,0), 1)</f>
        <v>9999</v>
      </c>
      <c r="P111" s="7">
        <f>INDEX(D_THERM_DEMANDS!AF$3:AF$14, MATCH($B111,D_THERM_DEMANDS!$P$3:$P$14,0), 1)</f>
        <v>3.6666667461395262E-2</v>
      </c>
      <c r="Q111" s="7">
        <f>INDEX(D_THERM_DEMANDS!AG$3:AG$14, MATCH($B111,D_THERM_DEMANDS!$P$3:$P$14,0), 1)</f>
        <v>9.3333333730697635E-3</v>
      </c>
      <c r="R111" s="7">
        <f>INDEX(D_THERM_DEMANDS!AH$3:AH$14, MATCH($B111,D_THERM_DEMANDS!$P$3:$P$14,0), 1)</f>
        <v>0</v>
      </c>
      <c r="S111" s="7">
        <f>INDEX(D_THERM_DEMANDS!AI$3:AI$14, MATCH($B111,D_THERM_DEMANDS!$P$3:$P$14,0), 1)</f>
        <v>6.6666666666666666E-2</v>
      </c>
      <c r="T111" s="7">
        <f>INDEX(D_THERM_DEMANDS!AJ$3:AJ$14, MATCH($B111,D_THERM_DEMANDS!$P$3:$P$14,0), 1)</f>
        <v>0.18000000317891438</v>
      </c>
      <c r="U111" s="7">
        <f>INDEX(D_THERM_DEMANDS!AK$3:AK$14, MATCH($B111,D_THERM_DEMANDS!$P$3:$P$14,0), 1)</f>
        <v>3.8466667175292968</v>
      </c>
      <c r="V111" s="7">
        <f>INDEX(DEMAND_C217B!$I$3:$I$14, MATCH($B111,DEMAND_C217B!$H$3:$H$14,0), 1)</f>
        <v>29.873223002183654</v>
      </c>
      <c r="W111" s="7">
        <f>INDEX(MINFLOWFEATHER!$J$3:$J$14, MATCH($B111,MINFLOWFEATHER!$I$3:$I$14,0), 1)</f>
        <v>900</v>
      </c>
      <c r="X111" s="7">
        <f>INDEX(Therm!$P$3:$P$14, MATCH($B111,Therm!$H$3:$H$14,0), 1)</f>
        <v>70.991715422037828</v>
      </c>
      <c r="Y111" s="7">
        <f>INDEX(Yubfea!$P$3:$P$14, MATCH($B111,Yubfea!$H$3:$H$14,0), 1)</f>
        <v>-518.37424027910538</v>
      </c>
      <c r="Z111" s="7">
        <f>INDEX(D_YUBFEA_demand!V$3:V$14, MATCH($B111,D_YUBFEA_demand!$M$3:$M$14,0), 1)</f>
        <v>0</v>
      </c>
      <c r="AA111" s="7">
        <f>INDEX(D_YUBFEA_demand!W$3:W$14, MATCH($B111,D_YUBFEA_demand!$M$3:$M$14,0), 1)</f>
        <v>0</v>
      </c>
      <c r="AB111" s="7">
        <f>INDEX(D_YUBFEA_demand!X$3:X$14, MATCH($B111,D_YUBFEA_demand!$M$3:$M$14,0), 1)</f>
        <v>0</v>
      </c>
      <c r="AC111" s="7">
        <f>INDEX(D_YUBFEA_demand!Y$3:Y$14, MATCH($B111,D_YUBFEA_demand!$M$3:$M$14,0), 1)</f>
        <v>9999</v>
      </c>
      <c r="AD111" s="7">
        <f>INDEX(D_YUBFEA_demand!Z$3:Z$14, MATCH($B111,D_YUBFEA_demand!$M$3:$M$14,0), 1)</f>
        <v>9999</v>
      </c>
      <c r="AE111" s="7">
        <f>INDEX(D_YUBFEA_demand!AA$3:AA$14, MATCH($B111,D_YUBFEA_demand!$M$3:$M$14,0), 1)</f>
        <v>0</v>
      </c>
      <c r="AF111" s="7">
        <f>INDEX(D_YUBFEA_demand!AB$3:AB$14, MATCH($B111,D_YUBFEA_demand!$M$3:$M$14,0), 1)</f>
        <v>0</v>
      </c>
      <c r="AG111" s="7">
        <f>INDEX(MINFLOWFEAMOUTH!$J$3:$J$14, MATCH($B111,MINFLOWFEAMOUTH!$I$3:$I$14,0), 1)</f>
        <v>900</v>
      </c>
      <c r="AI111" s="11">
        <f>SHASTAlevel5extended!$H100</f>
        <v>3742.2640000000001</v>
      </c>
      <c r="AJ111" s="11">
        <f>INDEX(CALLiTE_SHASTA_LEVEL2_4!$E$1024:$E$1035, MATCH($B111,CALLiTE_SHASTA_LEVEL2_4!$C$1024:$C$1035,0), 1)</f>
        <v>650</v>
      </c>
      <c r="AK111" s="11">
        <f>INDEX(CALLiTE_SHASTA_LEVEL2_4!$F$1024:$F$1035, MATCH($B111,CALLiTE_SHASTA_LEVEL2_4!$C$1024:$C$1035,0), 1)</f>
        <v>3200</v>
      </c>
      <c r="AL111" s="11">
        <f>INDEX(CALLITE_EVAP_S_SHSTA!$G$2:$G$13, MATCH($B111,CALLITE_EVAP_S_SHSTA!$F$2:$F$13,0), 1)</f>
        <v>2.1915476265407743</v>
      </c>
    </row>
    <row r="112" spans="1:38">
      <c r="A112" s="1">
        <v>43777</v>
      </c>
      <c r="B112" s="6">
        <f t="shared" si="1"/>
        <v>11</v>
      </c>
      <c r="C112" s="7">
        <f>OROinflow!$F101</f>
        <v>2201</v>
      </c>
      <c r="D112" s="7">
        <f>OROLEVEL5!G101/1000</f>
        <v>3163</v>
      </c>
      <c r="E112" s="7">
        <f>INDEX(OROevaprateIN!$B$2:$B$13, MATCH($B112,OROevaprateIN!$A$2:$A$13,0), 1)</f>
        <v>1.939255323815853</v>
      </c>
      <c r="F112" s="7">
        <f>INDEX(DEM_D6_PWR!$I$3:$I$14, MATCH($B112,DEM_D6_PWR!$H$3:$H$14,0), 1)</f>
        <v>0</v>
      </c>
      <c r="G112" s="7">
        <f>INDEX('MINGW_6&amp;DR69'!$I$3:$I$14, MATCH($B112,'MINGW_6&amp;DR69'!$H$3:$H$14,0), 1)</f>
        <v>0</v>
      </c>
      <c r="H112" s="7">
        <f>INDEX('MINGW_6&amp;DR69'!$J$3:$J$14, MATCH($B112,'MINGW_6&amp;DR69'!$H$3:$H$14,0), 1)</f>
        <v>0</v>
      </c>
      <c r="I112" s="7">
        <f>inflowShasta!$I101</f>
        <v>2536</v>
      </c>
      <c r="J112" s="7">
        <f>inflowYuba!$H101</f>
        <v>1422</v>
      </c>
      <c r="K112" s="7">
        <f>INDEX(DEMAND_D_DAGUER_NP!$I$3:$I$14, MATCH($B112,DEMAND_D_DAGUER_NP!$H$3:$H$14,0), 1)</f>
        <v>335.5054646396452</v>
      </c>
      <c r="L112" s="7">
        <f>INDEX(D_THERM_DEMANDS!AB$3:AB$14, MATCH($B112,D_THERM_DEMANDS!$P$3:$P$14,0), 1)</f>
        <v>9999</v>
      </c>
      <c r="M112" s="7">
        <f>INDEX(D_THERM_DEMANDS!AC$3:AC$14, MATCH($B112,D_THERM_DEMANDS!$P$3:$P$14,0), 1)</f>
        <v>9999</v>
      </c>
      <c r="N112" s="7">
        <f>INDEX(D_THERM_DEMANDS!AD$3:AD$14, MATCH($B112,D_THERM_DEMANDS!$P$3:$P$14,0), 1)</f>
        <v>9999</v>
      </c>
      <c r="O112" s="7">
        <f>INDEX(D_THERM_DEMANDS!AE$3:AE$14, MATCH($B112,D_THERM_DEMANDS!$P$3:$P$14,0), 1)</f>
        <v>9999</v>
      </c>
      <c r="P112" s="7">
        <f>INDEX(D_THERM_DEMANDS!AF$3:AF$14, MATCH($B112,D_THERM_DEMANDS!$P$3:$P$14,0), 1)</f>
        <v>3.6666667461395262E-2</v>
      </c>
      <c r="Q112" s="7">
        <f>INDEX(D_THERM_DEMANDS!AG$3:AG$14, MATCH($B112,D_THERM_DEMANDS!$P$3:$P$14,0), 1)</f>
        <v>9.3333333730697635E-3</v>
      </c>
      <c r="R112" s="7">
        <f>INDEX(D_THERM_DEMANDS!AH$3:AH$14, MATCH($B112,D_THERM_DEMANDS!$P$3:$P$14,0), 1)</f>
        <v>0</v>
      </c>
      <c r="S112" s="7">
        <f>INDEX(D_THERM_DEMANDS!AI$3:AI$14, MATCH($B112,D_THERM_DEMANDS!$P$3:$P$14,0), 1)</f>
        <v>6.6666666666666666E-2</v>
      </c>
      <c r="T112" s="7">
        <f>INDEX(D_THERM_DEMANDS!AJ$3:AJ$14, MATCH($B112,D_THERM_DEMANDS!$P$3:$P$14,0), 1)</f>
        <v>0.18000000317891438</v>
      </c>
      <c r="U112" s="7">
        <f>INDEX(D_THERM_DEMANDS!AK$3:AK$14, MATCH($B112,D_THERM_DEMANDS!$P$3:$P$14,0), 1)</f>
        <v>3.8466667175292968</v>
      </c>
      <c r="V112" s="7">
        <f>INDEX(DEMAND_C217B!$I$3:$I$14, MATCH($B112,DEMAND_C217B!$H$3:$H$14,0), 1)</f>
        <v>29.873223002183654</v>
      </c>
      <c r="W112" s="7">
        <f>INDEX(MINFLOWFEATHER!$J$3:$J$14, MATCH($B112,MINFLOWFEATHER!$I$3:$I$14,0), 1)</f>
        <v>900</v>
      </c>
      <c r="X112" s="7">
        <f>INDEX(Therm!$P$3:$P$14, MATCH($B112,Therm!$H$3:$H$14,0), 1)</f>
        <v>70.991715422037828</v>
      </c>
      <c r="Y112" s="7">
        <f>INDEX(Yubfea!$P$3:$P$14, MATCH($B112,Yubfea!$H$3:$H$14,0), 1)</f>
        <v>-518.37424027910538</v>
      </c>
      <c r="Z112" s="7">
        <f>INDEX(D_YUBFEA_demand!V$3:V$14, MATCH($B112,D_YUBFEA_demand!$M$3:$M$14,0), 1)</f>
        <v>0</v>
      </c>
      <c r="AA112" s="7">
        <f>INDEX(D_YUBFEA_demand!W$3:W$14, MATCH($B112,D_YUBFEA_demand!$M$3:$M$14,0), 1)</f>
        <v>0</v>
      </c>
      <c r="AB112" s="7">
        <f>INDEX(D_YUBFEA_demand!X$3:X$14, MATCH($B112,D_YUBFEA_demand!$M$3:$M$14,0), 1)</f>
        <v>0</v>
      </c>
      <c r="AC112" s="7">
        <f>INDEX(D_YUBFEA_demand!Y$3:Y$14, MATCH($B112,D_YUBFEA_demand!$M$3:$M$14,0), 1)</f>
        <v>9999</v>
      </c>
      <c r="AD112" s="7">
        <f>INDEX(D_YUBFEA_demand!Z$3:Z$14, MATCH($B112,D_YUBFEA_demand!$M$3:$M$14,0), 1)</f>
        <v>9999</v>
      </c>
      <c r="AE112" s="7">
        <f>INDEX(D_YUBFEA_demand!AA$3:AA$14, MATCH($B112,D_YUBFEA_demand!$M$3:$M$14,0), 1)</f>
        <v>0</v>
      </c>
      <c r="AF112" s="7">
        <f>INDEX(D_YUBFEA_demand!AB$3:AB$14, MATCH($B112,D_YUBFEA_demand!$M$3:$M$14,0), 1)</f>
        <v>0</v>
      </c>
      <c r="AG112" s="7">
        <f>INDEX(MINFLOWFEAMOUTH!$J$3:$J$14, MATCH($B112,MINFLOWFEAMOUTH!$I$3:$I$14,0), 1)</f>
        <v>900</v>
      </c>
      <c r="AI112" s="11">
        <f>SHASTAlevel5extended!$H101</f>
        <v>3720.9520000000002</v>
      </c>
      <c r="AJ112" s="11">
        <f>INDEX(CALLiTE_SHASTA_LEVEL2_4!$E$1024:$E$1035, MATCH($B112,CALLiTE_SHASTA_LEVEL2_4!$C$1024:$C$1035,0), 1)</f>
        <v>650</v>
      </c>
      <c r="AK112" s="11">
        <f>INDEX(CALLiTE_SHASTA_LEVEL2_4!$F$1024:$F$1035, MATCH($B112,CALLiTE_SHASTA_LEVEL2_4!$C$1024:$C$1035,0), 1)</f>
        <v>3200</v>
      </c>
      <c r="AL112" s="11">
        <f>INDEX(CALLITE_EVAP_S_SHSTA!$G$2:$G$13, MATCH($B112,CALLITE_EVAP_S_SHSTA!$F$2:$F$13,0), 1)</f>
        <v>2.1915476265407743</v>
      </c>
    </row>
    <row r="113" spans="1:38">
      <c r="A113" s="1">
        <v>43778</v>
      </c>
      <c r="B113" s="6">
        <f t="shared" si="1"/>
        <v>11</v>
      </c>
      <c r="C113" s="7">
        <f>OROinflow!$F102</f>
        <v>2075</v>
      </c>
      <c r="D113" s="7">
        <f>OROLEVEL5!G102/1000</f>
        <v>3163</v>
      </c>
      <c r="E113" s="7">
        <f>INDEX(OROevaprateIN!$B$2:$B$13, MATCH($B113,OROevaprateIN!$A$2:$A$13,0), 1)</f>
        <v>1.939255323815853</v>
      </c>
      <c r="F113" s="7">
        <f>INDEX(DEM_D6_PWR!$I$3:$I$14, MATCH($B113,DEM_D6_PWR!$H$3:$H$14,0), 1)</f>
        <v>0</v>
      </c>
      <c r="G113" s="7">
        <f>INDEX('MINGW_6&amp;DR69'!$I$3:$I$14, MATCH($B113,'MINGW_6&amp;DR69'!$H$3:$H$14,0), 1)</f>
        <v>0</v>
      </c>
      <c r="H113" s="7">
        <f>INDEX('MINGW_6&amp;DR69'!$J$3:$J$14, MATCH($B113,'MINGW_6&amp;DR69'!$H$3:$H$14,0), 1)</f>
        <v>0</v>
      </c>
      <c r="I113" s="7">
        <f>inflowShasta!$I102</f>
        <v>4080</v>
      </c>
      <c r="J113" s="7">
        <f>inflowYuba!$H102</f>
        <v>1425</v>
      </c>
      <c r="K113" s="7">
        <f>INDEX(DEMAND_D_DAGUER_NP!$I$3:$I$14, MATCH($B113,DEMAND_D_DAGUER_NP!$H$3:$H$14,0), 1)</f>
        <v>335.5054646396452</v>
      </c>
      <c r="L113" s="7">
        <f>INDEX(D_THERM_DEMANDS!AB$3:AB$14, MATCH($B113,D_THERM_DEMANDS!$P$3:$P$14,0), 1)</f>
        <v>9999</v>
      </c>
      <c r="M113" s="7">
        <f>INDEX(D_THERM_DEMANDS!AC$3:AC$14, MATCH($B113,D_THERM_DEMANDS!$P$3:$P$14,0), 1)</f>
        <v>9999</v>
      </c>
      <c r="N113" s="7">
        <f>INDEX(D_THERM_DEMANDS!AD$3:AD$14, MATCH($B113,D_THERM_DEMANDS!$P$3:$P$14,0), 1)</f>
        <v>9999</v>
      </c>
      <c r="O113" s="7">
        <f>INDEX(D_THERM_DEMANDS!AE$3:AE$14, MATCH($B113,D_THERM_DEMANDS!$P$3:$P$14,0), 1)</f>
        <v>9999</v>
      </c>
      <c r="P113" s="7">
        <f>INDEX(D_THERM_DEMANDS!AF$3:AF$14, MATCH($B113,D_THERM_DEMANDS!$P$3:$P$14,0), 1)</f>
        <v>3.6666667461395262E-2</v>
      </c>
      <c r="Q113" s="7">
        <f>INDEX(D_THERM_DEMANDS!AG$3:AG$14, MATCH($B113,D_THERM_DEMANDS!$P$3:$P$14,0), 1)</f>
        <v>9.3333333730697635E-3</v>
      </c>
      <c r="R113" s="7">
        <f>INDEX(D_THERM_DEMANDS!AH$3:AH$14, MATCH($B113,D_THERM_DEMANDS!$P$3:$P$14,0), 1)</f>
        <v>0</v>
      </c>
      <c r="S113" s="7">
        <f>INDEX(D_THERM_DEMANDS!AI$3:AI$14, MATCH($B113,D_THERM_DEMANDS!$P$3:$P$14,0), 1)</f>
        <v>6.6666666666666666E-2</v>
      </c>
      <c r="T113" s="7">
        <f>INDEX(D_THERM_DEMANDS!AJ$3:AJ$14, MATCH($B113,D_THERM_DEMANDS!$P$3:$P$14,0), 1)</f>
        <v>0.18000000317891438</v>
      </c>
      <c r="U113" s="7">
        <f>INDEX(D_THERM_DEMANDS!AK$3:AK$14, MATCH($B113,D_THERM_DEMANDS!$P$3:$P$14,0), 1)</f>
        <v>3.8466667175292968</v>
      </c>
      <c r="V113" s="7">
        <f>INDEX(DEMAND_C217B!$I$3:$I$14, MATCH($B113,DEMAND_C217B!$H$3:$H$14,0), 1)</f>
        <v>29.873223002183654</v>
      </c>
      <c r="W113" s="7">
        <f>INDEX(MINFLOWFEATHER!$J$3:$J$14, MATCH($B113,MINFLOWFEATHER!$I$3:$I$14,0), 1)</f>
        <v>900</v>
      </c>
      <c r="X113" s="7">
        <f>INDEX(Therm!$P$3:$P$14, MATCH($B113,Therm!$H$3:$H$14,0), 1)</f>
        <v>70.991715422037828</v>
      </c>
      <c r="Y113" s="7">
        <f>INDEX(Yubfea!$P$3:$P$14, MATCH($B113,Yubfea!$H$3:$H$14,0), 1)</f>
        <v>-518.37424027910538</v>
      </c>
      <c r="Z113" s="7">
        <f>INDEX(D_YUBFEA_demand!V$3:V$14, MATCH($B113,D_YUBFEA_demand!$M$3:$M$14,0), 1)</f>
        <v>0</v>
      </c>
      <c r="AA113" s="7">
        <f>INDEX(D_YUBFEA_demand!W$3:W$14, MATCH($B113,D_YUBFEA_demand!$M$3:$M$14,0), 1)</f>
        <v>0</v>
      </c>
      <c r="AB113" s="7">
        <f>INDEX(D_YUBFEA_demand!X$3:X$14, MATCH($B113,D_YUBFEA_demand!$M$3:$M$14,0), 1)</f>
        <v>0</v>
      </c>
      <c r="AC113" s="7">
        <f>INDEX(D_YUBFEA_demand!Y$3:Y$14, MATCH($B113,D_YUBFEA_demand!$M$3:$M$14,0), 1)</f>
        <v>9999</v>
      </c>
      <c r="AD113" s="7">
        <f>INDEX(D_YUBFEA_demand!Z$3:Z$14, MATCH($B113,D_YUBFEA_demand!$M$3:$M$14,0), 1)</f>
        <v>9999</v>
      </c>
      <c r="AE113" s="7">
        <f>INDEX(D_YUBFEA_demand!AA$3:AA$14, MATCH($B113,D_YUBFEA_demand!$M$3:$M$14,0), 1)</f>
        <v>0</v>
      </c>
      <c r="AF113" s="7">
        <f>INDEX(D_YUBFEA_demand!AB$3:AB$14, MATCH($B113,D_YUBFEA_demand!$M$3:$M$14,0), 1)</f>
        <v>0</v>
      </c>
      <c r="AG113" s="7">
        <f>INDEX(MINFLOWFEAMOUTH!$J$3:$J$14, MATCH($B113,MINFLOWFEAMOUTH!$I$3:$I$14,0), 1)</f>
        <v>900</v>
      </c>
      <c r="AI113" s="11">
        <f>SHASTAlevel5extended!$H102</f>
        <v>3699.6410000000001</v>
      </c>
      <c r="AJ113" s="11">
        <f>INDEX(CALLiTE_SHASTA_LEVEL2_4!$E$1024:$E$1035, MATCH($B113,CALLiTE_SHASTA_LEVEL2_4!$C$1024:$C$1035,0), 1)</f>
        <v>650</v>
      </c>
      <c r="AK113" s="11">
        <f>INDEX(CALLiTE_SHASTA_LEVEL2_4!$F$1024:$F$1035, MATCH($B113,CALLiTE_SHASTA_LEVEL2_4!$C$1024:$C$1035,0), 1)</f>
        <v>3200</v>
      </c>
      <c r="AL113" s="11">
        <f>INDEX(CALLITE_EVAP_S_SHSTA!$G$2:$G$13, MATCH($B113,CALLITE_EVAP_S_SHSTA!$F$2:$F$13,0), 1)</f>
        <v>2.1915476265407743</v>
      </c>
    </row>
    <row r="114" spans="1:38">
      <c r="A114" s="1">
        <v>43779</v>
      </c>
      <c r="B114" s="6">
        <f t="shared" si="1"/>
        <v>11</v>
      </c>
      <c r="C114" s="7">
        <f>OROinflow!$F103</f>
        <v>1862</v>
      </c>
      <c r="D114" s="7">
        <f>OROLEVEL5!G103/1000</f>
        <v>3163</v>
      </c>
      <c r="E114" s="7">
        <f>INDEX(OROevaprateIN!$B$2:$B$13, MATCH($B114,OROevaprateIN!$A$2:$A$13,0), 1)</f>
        <v>1.939255323815853</v>
      </c>
      <c r="F114" s="7">
        <f>INDEX(DEM_D6_PWR!$I$3:$I$14, MATCH($B114,DEM_D6_PWR!$H$3:$H$14,0), 1)</f>
        <v>0</v>
      </c>
      <c r="G114" s="7">
        <f>INDEX('MINGW_6&amp;DR69'!$I$3:$I$14, MATCH($B114,'MINGW_6&amp;DR69'!$H$3:$H$14,0), 1)</f>
        <v>0</v>
      </c>
      <c r="H114" s="7">
        <f>INDEX('MINGW_6&amp;DR69'!$J$3:$J$14, MATCH($B114,'MINGW_6&amp;DR69'!$H$3:$H$14,0), 1)</f>
        <v>0</v>
      </c>
      <c r="I114" s="7">
        <f>inflowShasta!$I103</f>
        <v>3998</v>
      </c>
      <c r="J114" s="7">
        <f>inflowYuba!$H103</f>
        <v>1418</v>
      </c>
      <c r="K114" s="7">
        <f>INDEX(DEMAND_D_DAGUER_NP!$I$3:$I$14, MATCH($B114,DEMAND_D_DAGUER_NP!$H$3:$H$14,0), 1)</f>
        <v>335.5054646396452</v>
      </c>
      <c r="L114" s="7">
        <f>INDEX(D_THERM_DEMANDS!AB$3:AB$14, MATCH($B114,D_THERM_DEMANDS!$P$3:$P$14,0), 1)</f>
        <v>9999</v>
      </c>
      <c r="M114" s="7">
        <f>INDEX(D_THERM_DEMANDS!AC$3:AC$14, MATCH($B114,D_THERM_DEMANDS!$P$3:$P$14,0), 1)</f>
        <v>9999</v>
      </c>
      <c r="N114" s="7">
        <f>INDEX(D_THERM_DEMANDS!AD$3:AD$14, MATCH($B114,D_THERM_DEMANDS!$P$3:$P$14,0), 1)</f>
        <v>9999</v>
      </c>
      <c r="O114" s="7">
        <f>INDEX(D_THERM_DEMANDS!AE$3:AE$14, MATCH($B114,D_THERM_DEMANDS!$P$3:$P$14,0), 1)</f>
        <v>9999</v>
      </c>
      <c r="P114" s="7">
        <f>INDEX(D_THERM_DEMANDS!AF$3:AF$14, MATCH($B114,D_THERM_DEMANDS!$P$3:$P$14,0), 1)</f>
        <v>3.6666667461395262E-2</v>
      </c>
      <c r="Q114" s="7">
        <f>INDEX(D_THERM_DEMANDS!AG$3:AG$14, MATCH($B114,D_THERM_DEMANDS!$P$3:$P$14,0), 1)</f>
        <v>9.3333333730697635E-3</v>
      </c>
      <c r="R114" s="7">
        <f>INDEX(D_THERM_DEMANDS!AH$3:AH$14, MATCH($B114,D_THERM_DEMANDS!$P$3:$P$14,0), 1)</f>
        <v>0</v>
      </c>
      <c r="S114" s="7">
        <f>INDEX(D_THERM_DEMANDS!AI$3:AI$14, MATCH($B114,D_THERM_DEMANDS!$P$3:$P$14,0), 1)</f>
        <v>6.6666666666666666E-2</v>
      </c>
      <c r="T114" s="7">
        <f>INDEX(D_THERM_DEMANDS!AJ$3:AJ$14, MATCH($B114,D_THERM_DEMANDS!$P$3:$P$14,0), 1)</f>
        <v>0.18000000317891438</v>
      </c>
      <c r="U114" s="7">
        <f>INDEX(D_THERM_DEMANDS!AK$3:AK$14, MATCH($B114,D_THERM_DEMANDS!$P$3:$P$14,0), 1)</f>
        <v>3.8466667175292968</v>
      </c>
      <c r="V114" s="7">
        <f>INDEX(DEMAND_C217B!$I$3:$I$14, MATCH($B114,DEMAND_C217B!$H$3:$H$14,0), 1)</f>
        <v>29.873223002183654</v>
      </c>
      <c r="W114" s="7">
        <f>INDEX(MINFLOWFEATHER!$J$3:$J$14, MATCH($B114,MINFLOWFEATHER!$I$3:$I$14,0), 1)</f>
        <v>900</v>
      </c>
      <c r="X114" s="7">
        <f>INDEX(Therm!$P$3:$P$14, MATCH($B114,Therm!$H$3:$H$14,0), 1)</f>
        <v>70.991715422037828</v>
      </c>
      <c r="Y114" s="7">
        <f>INDEX(Yubfea!$P$3:$P$14, MATCH($B114,Yubfea!$H$3:$H$14,0), 1)</f>
        <v>-518.37424027910538</v>
      </c>
      <c r="Z114" s="7">
        <f>INDEX(D_YUBFEA_demand!V$3:V$14, MATCH($B114,D_YUBFEA_demand!$M$3:$M$14,0), 1)</f>
        <v>0</v>
      </c>
      <c r="AA114" s="7">
        <f>INDEX(D_YUBFEA_demand!W$3:W$14, MATCH($B114,D_YUBFEA_demand!$M$3:$M$14,0), 1)</f>
        <v>0</v>
      </c>
      <c r="AB114" s="7">
        <f>INDEX(D_YUBFEA_demand!X$3:X$14, MATCH($B114,D_YUBFEA_demand!$M$3:$M$14,0), 1)</f>
        <v>0</v>
      </c>
      <c r="AC114" s="7">
        <f>INDEX(D_YUBFEA_demand!Y$3:Y$14, MATCH($B114,D_YUBFEA_demand!$M$3:$M$14,0), 1)</f>
        <v>9999</v>
      </c>
      <c r="AD114" s="7">
        <f>INDEX(D_YUBFEA_demand!Z$3:Z$14, MATCH($B114,D_YUBFEA_demand!$M$3:$M$14,0), 1)</f>
        <v>9999</v>
      </c>
      <c r="AE114" s="7">
        <f>INDEX(D_YUBFEA_demand!AA$3:AA$14, MATCH($B114,D_YUBFEA_demand!$M$3:$M$14,0), 1)</f>
        <v>0</v>
      </c>
      <c r="AF114" s="7">
        <f>INDEX(D_YUBFEA_demand!AB$3:AB$14, MATCH($B114,D_YUBFEA_demand!$M$3:$M$14,0), 1)</f>
        <v>0</v>
      </c>
      <c r="AG114" s="7">
        <f>INDEX(MINFLOWFEAMOUTH!$J$3:$J$14, MATCH($B114,MINFLOWFEAMOUTH!$I$3:$I$14,0), 1)</f>
        <v>900</v>
      </c>
      <c r="AI114" s="11">
        <f>SHASTAlevel5extended!$H103</f>
        <v>3678.33</v>
      </c>
      <c r="AJ114" s="11">
        <f>INDEX(CALLiTE_SHASTA_LEVEL2_4!$E$1024:$E$1035, MATCH($B114,CALLiTE_SHASTA_LEVEL2_4!$C$1024:$C$1035,0), 1)</f>
        <v>650</v>
      </c>
      <c r="AK114" s="11">
        <f>INDEX(CALLiTE_SHASTA_LEVEL2_4!$F$1024:$F$1035, MATCH($B114,CALLiTE_SHASTA_LEVEL2_4!$C$1024:$C$1035,0), 1)</f>
        <v>3200</v>
      </c>
      <c r="AL114" s="11">
        <f>INDEX(CALLITE_EVAP_S_SHSTA!$G$2:$G$13, MATCH($B114,CALLITE_EVAP_S_SHSTA!$F$2:$F$13,0), 1)</f>
        <v>2.1915476265407743</v>
      </c>
    </row>
    <row r="115" spans="1:38">
      <c r="A115" s="1">
        <v>43780</v>
      </c>
      <c r="B115" s="6">
        <f t="shared" si="1"/>
        <v>11</v>
      </c>
      <c r="C115" s="7">
        <f>OROinflow!$F104</f>
        <v>2008</v>
      </c>
      <c r="D115" s="7">
        <f>OROLEVEL5!G104/1000</f>
        <v>3163</v>
      </c>
      <c r="E115" s="7">
        <f>INDEX(OROevaprateIN!$B$2:$B$13, MATCH($B115,OROevaprateIN!$A$2:$A$13,0), 1)</f>
        <v>1.939255323815853</v>
      </c>
      <c r="F115" s="7">
        <f>INDEX(DEM_D6_PWR!$I$3:$I$14, MATCH($B115,DEM_D6_PWR!$H$3:$H$14,0), 1)</f>
        <v>0</v>
      </c>
      <c r="G115" s="7">
        <f>INDEX('MINGW_6&amp;DR69'!$I$3:$I$14, MATCH($B115,'MINGW_6&amp;DR69'!$H$3:$H$14,0), 1)</f>
        <v>0</v>
      </c>
      <c r="H115" s="7">
        <f>INDEX('MINGW_6&amp;DR69'!$J$3:$J$14, MATCH($B115,'MINGW_6&amp;DR69'!$H$3:$H$14,0), 1)</f>
        <v>0</v>
      </c>
      <c r="I115" s="7">
        <f>inflowShasta!$I104</f>
        <v>3618</v>
      </c>
      <c r="J115" s="7">
        <f>inflowYuba!$H104</f>
        <v>1406</v>
      </c>
      <c r="K115" s="7">
        <f>INDEX(DEMAND_D_DAGUER_NP!$I$3:$I$14, MATCH($B115,DEMAND_D_DAGUER_NP!$H$3:$H$14,0), 1)</f>
        <v>335.5054646396452</v>
      </c>
      <c r="L115" s="7">
        <f>INDEX(D_THERM_DEMANDS!AB$3:AB$14, MATCH($B115,D_THERM_DEMANDS!$P$3:$P$14,0), 1)</f>
        <v>9999</v>
      </c>
      <c r="M115" s="7">
        <f>INDEX(D_THERM_DEMANDS!AC$3:AC$14, MATCH($B115,D_THERM_DEMANDS!$P$3:$P$14,0), 1)</f>
        <v>9999</v>
      </c>
      <c r="N115" s="7">
        <f>INDEX(D_THERM_DEMANDS!AD$3:AD$14, MATCH($B115,D_THERM_DEMANDS!$P$3:$P$14,0), 1)</f>
        <v>9999</v>
      </c>
      <c r="O115" s="7">
        <f>INDEX(D_THERM_DEMANDS!AE$3:AE$14, MATCH($B115,D_THERM_DEMANDS!$P$3:$P$14,0), 1)</f>
        <v>9999</v>
      </c>
      <c r="P115" s="7">
        <f>INDEX(D_THERM_DEMANDS!AF$3:AF$14, MATCH($B115,D_THERM_DEMANDS!$P$3:$P$14,0), 1)</f>
        <v>3.6666667461395262E-2</v>
      </c>
      <c r="Q115" s="7">
        <f>INDEX(D_THERM_DEMANDS!AG$3:AG$14, MATCH($B115,D_THERM_DEMANDS!$P$3:$P$14,0), 1)</f>
        <v>9.3333333730697635E-3</v>
      </c>
      <c r="R115" s="7">
        <f>INDEX(D_THERM_DEMANDS!AH$3:AH$14, MATCH($B115,D_THERM_DEMANDS!$P$3:$P$14,0), 1)</f>
        <v>0</v>
      </c>
      <c r="S115" s="7">
        <f>INDEX(D_THERM_DEMANDS!AI$3:AI$14, MATCH($B115,D_THERM_DEMANDS!$P$3:$P$14,0), 1)</f>
        <v>6.6666666666666666E-2</v>
      </c>
      <c r="T115" s="7">
        <f>INDEX(D_THERM_DEMANDS!AJ$3:AJ$14, MATCH($B115,D_THERM_DEMANDS!$P$3:$P$14,0), 1)</f>
        <v>0.18000000317891438</v>
      </c>
      <c r="U115" s="7">
        <f>INDEX(D_THERM_DEMANDS!AK$3:AK$14, MATCH($B115,D_THERM_DEMANDS!$P$3:$P$14,0), 1)</f>
        <v>3.8466667175292968</v>
      </c>
      <c r="V115" s="7">
        <f>INDEX(DEMAND_C217B!$I$3:$I$14, MATCH($B115,DEMAND_C217B!$H$3:$H$14,0), 1)</f>
        <v>29.873223002183654</v>
      </c>
      <c r="W115" s="7">
        <f>INDEX(MINFLOWFEATHER!$J$3:$J$14, MATCH($B115,MINFLOWFEATHER!$I$3:$I$14,0), 1)</f>
        <v>900</v>
      </c>
      <c r="X115" s="7">
        <f>INDEX(Therm!$P$3:$P$14, MATCH($B115,Therm!$H$3:$H$14,0), 1)</f>
        <v>70.991715422037828</v>
      </c>
      <c r="Y115" s="7">
        <f>INDEX(Yubfea!$P$3:$P$14, MATCH($B115,Yubfea!$H$3:$H$14,0), 1)</f>
        <v>-518.37424027910538</v>
      </c>
      <c r="Z115" s="7">
        <f>INDEX(D_YUBFEA_demand!V$3:V$14, MATCH($B115,D_YUBFEA_demand!$M$3:$M$14,0), 1)</f>
        <v>0</v>
      </c>
      <c r="AA115" s="7">
        <f>INDEX(D_YUBFEA_demand!W$3:W$14, MATCH($B115,D_YUBFEA_demand!$M$3:$M$14,0), 1)</f>
        <v>0</v>
      </c>
      <c r="AB115" s="7">
        <f>INDEX(D_YUBFEA_demand!X$3:X$14, MATCH($B115,D_YUBFEA_demand!$M$3:$M$14,0), 1)</f>
        <v>0</v>
      </c>
      <c r="AC115" s="7">
        <f>INDEX(D_YUBFEA_demand!Y$3:Y$14, MATCH($B115,D_YUBFEA_demand!$M$3:$M$14,0), 1)</f>
        <v>9999</v>
      </c>
      <c r="AD115" s="7">
        <f>INDEX(D_YUBFEA_demand!Z$3:Z$14, MATCH($B115,D_YUBFEA_demand!$M$3:$M$14,0), 1)</f>
        <v>9999</v>
      </c>
      <c r="AE115" s="7">
        <f>INDEX(D_YUBFEA_demand!AA$3:AA$14, MATCH($B115,D_YUBFEA_demand!$M$3:$M$14,0), 1)</f>
        <v>0</v>
      </c>
      <c r="AF115" s="7">
        <f>INDEX(D_YUBFEA_demand!AB$3:AB$14, MATCH($B115,D_YUBFEA_demand!$M$3:$M$14,0), 1)</f>
        <v>0</v>
      </c>
      <c r="AG115" s="7">
        <f>INDEX(MINFLOWFEAMOUTH!$J$3:$J$14, MATCH($B115,MINFLOWFEAMOUTH!$I$3:$I$14,0), 1)</f>
        <v>900</v>
      </c>
      <c r="AI115" s="11">
        <f>SHASTAlevel5extended!$H104</f>
        <v>3657.018</v>
      </c>
      <c r="AJ115" s="11">
        <f>INDEX(CALLiTE_SHASTA_LEVEL2_4!$E$1024:$E$1035, MATCH($B115,CALLiTE_SHASTA_LEVEL2_4!$C$1024:$C$1035,0), 1)</f>
        <v>650</v>
      </c>
      <c r="AK115" s="11">
        <f>INDEX(CALLiTE_SHASTA_LEVEL2_4!$F$1024:$F$1035, MATCH($B115,CALLiTE_SHASTA_LEVEL2_4!$C$1024:$C$1035,0), 1)</f>
        <v>3200</v>
      </c>
      <c r="AL115" s="11">
        <f>INDEX(CALLITE_EVAP_S_SHSTA!$G$2:$G$13, MATCH($B115,CALLITE_EVAP_S_SHSTA!$F$2:$F$13,0), 1)</f>
        <v>2.1915476265407743</v>
      </c>
    </row>
    <row r="116" spans="1:38">
      <c r="A116" s="1">
        <v>43781</v>
      </c>
      <c r="B116" s="6">
        <f t="shared" si="1"/>
        <v>11</v>
      </c>
      <c r="C116" s="7">
        <f>OROinflow!$F105</f>
        <v>2112</v>
      </c>
      <c r="D116" s="7">
        <f>OROLEVEL5!G105/1000</f>
        <v>3163</v>
      </c>
      <c r="E116" s="7">
        <f>INDEX(OROevaprateIN!$B$2:$B$13, MATCH($B116,OROevaprateIN!$A$2:$A$13,0), 1)</f>
        <v>1.939255323815853</v>
      </c>
      <c r="F116" s="7">
        <f>INDEX(DEM_D6_PWR!$I$3:$I$14, MATCH($B116,DEM_D6_PWR!$H$3:$H$14,0), 1)</f>
        <v>0</v>
      </c>
      <c r="G116" s="7">
        <f>INDEX('MINGW_6&amp;DR69'!$I$3:$I$14, MATCH($B116,'MINGW_6&amp;DR69'!$H$3:$H$14,0), 1)</f>
        <v>0</v>
      </c>
      <c r="H116" s="7">
        <f>INDEX('MINGW_6&amp;DR69'!$J$3:$J$14, MATCH($B116,'MINGW_6&amp;DR69'!$H$3:$H$14,0), 1)</f>
        <v>0</v>
      </c>
      <c r="I116" s="7">
        <f>inflowShasta!$I105</f>
        <v>3743</v>
      </c>
      <c r="J116" s="7">
        <f>inflowYuba!$H105</f>
        <v>1409</v>
      </c>
      <c r="K116" s="7">
        <f>INDEX(DEMAND_D_DAGUER_NP!$I$3:$I$14, MATCH($B116,DEMAND_D_DAGUER_NP!$H$3:$H$14,0), 1)</f>
        <v>335.5054646396452</v>
      </c>
      <c r="L116" s="7">
        <f>INDEX(D_THERM_DEMANDS!AB$3:AB$14, MATCH($B116,D_THERM_DEMANDS!$P$3:$P$14,0), 1)</f>
        <v>9999</v>
      </c>
      <c r="M116" s="7">
        <f>INDEX(D_THERM_DEMANDS!AC$3:AC$14, MATCH($B116,D_THERM_DEMANDS!$P$3:$P$14,0), 1)</f>
        <v>9999</v>
      </c>
      <c r="N116" s="7">
        <f>INDEX(D_THERM_DEMANDS!AD$3:AD$14, MATCH($B116,D_THERM_DEMANDS!$P$3:$P$14,0), 1)</f>
        <v>9999</v>
      </c>
      <c r="O116" s="7">
        <f>INDEX(D_THERM_DEMANDS!AE$3:AE$14, MATCH($B116,D_THERM_DEMANDS!$P$3:$P$14,0), 1)</f>
        <v>9999</v>
      </c>
      <c r="P116" s="7">
        <f>INDEX(D_THERM_DEMANDS!AF$3:AF$14, MATCH($B116,D_THERM_DEMANDS!$P$3:$P$14,0), 1)</f>
        <v>3.6666667461395262E-2</v>
      </c>
      <c r="Q116" s="7">
        <f>INDEX(D_THERM_DEMANDS!AG$3:AG$14, MATCH($B116,D_THERM_DEMANDS!$P$3:$P$14,0), 1)</f>
        <v>9.3333333730697635E-3</v>
      </c>
      <c r="R116" s="7">
        <f>INDEX(D_THERM_DEMANDS!AH$3:AH$14, MATCH($B116,D_THERM_DEMANDS!$P$3:$P$14,0), 1)</f>
        <v>0</v>
      </c>
      <c r="S116" s="7">
        <f>INDEX(D_THERM_DEMANDS!AI$3:AI$14, MATCH($B116,D_THERM_DEMANDS!$P$3:$P$14,0), 1)</f>
        <v>6.6666666666666666E-2</v>
      </c>
      <c r="T116" s="7">
        <f>INDEX(D_THERM_DEMANDS!AJ$3:AJ$14, MATCH($B116,D_THERM_DEMANDS!$P$3:$P$14,0), 1)</f>
        <v>0.18000000317891438</v>
      </c>
      <c r="U116" s="7">
        <f>INDEX(D_THERM_DEMANDS!AK$3:AK$14, MATCH($B116,D_THERM_DEMANDS!$P$3:$P$14,0), 1)</f>
        <v>3.8466667175292968</v>
      </c>
      <c r="V116" s="7">
        <f>INDEX(DEMAND_C217B!$I$3:$I$14, MATCH($B116,DEMAND_C217B!$H$3:$H$14,0), 1)</f>
        <v>29.873223002183654</v>
      </c>
      <c r="W116" s="7">
        <f>INDEX(MINFLOWFEATHER!$J$3:$J$14, MATCH($B116,MINFLOWFEATHER!$I$3:$I$14,0), 1)</f>
        <v>900</v>
      </c>
      <c r="X116" s="7">
        <f>INDEX(Therm!$P$3:$P$14, MATCH($B116,Therm!$H$3:$H$14,0), 1)</f>
        <v>70.991715422037828</v>
      </c>
      <c r="Y116" s="7">
        <f>INDEX(Yubfea!$P$3:$P$14, MATCH($B116,Yubfea!$H$3:$H$14,0), 1)</f>
        <v>-518.37424027910538</v>
      </c>
      <c r="Z116" s="7">
        <f>INDEX(D_YUBFEA_demand!V$3:V$14, MATCH($B116,D_YUBFEA_demand!$M$3:$M$14,0), 1)</f>
        <v>0</v>
      </c>
      <c r="AA116" s="7">
        <f>INDEX(D_YUBFEA_demand!W$3:W$14, MATCH($B116,D_YUBFEA_demand!$M$3:$M$14,0), 1)</f>
        <v>0</v>
      </c>
      <c r="AB116" s="7">
        <f>INDEX(D_YUBFEA_demand!X$3:X$14, MATCH($B116,D_YUBFEA_demand!$M$3:$M$14,0), 1)</f>
        <v>0</v>
      </c>
      <c r="AC116" s="7">
        <f>INDEX(D_YUBFEA_demand!Y$3:Y$14, MATCH($B116,D_YUBFEA_demand!$M$3:$M$14,0), 1)</f>
        <v>9999</v>
      </c>
      <c r="AD116" s="7">
        <f>INDEX(D_YUBFEA_demand!Z$3:Z$14, MATCH($B116,D_YUBFEA_demand!$M$3:$M$14,0), 1)</f>
        <v>9999</v>
      </c>
      <c r="AE116" s="7">
        <f>INDEX(D_YUBFEA_demand!AA$3:AA$14, MATCH($B116,D_YUBFEA_demand!$M$3:$M$14,0), 1)</f>
        <v>0</v>
      </c>
      <c r="AF116" s="7">
        <f>INDEX(D_YUBFEA_demand!AB$3:AB$14, MATCH($B116,D_YUBFEA_demand!$M$3:$M$14,0), 1)</f>
        <v>0</v>
      </c>
      <c r="AG116" s="7">
        <f>INDEX(MINFLOWFEAMOUTH!$J$3:$J$14, MATCH($B116,MINFLOWFEAMOUTH!$I$3:$I$14,0), 1)</f>
        <v>900</v>
      </c>
      <c r="AI116" s="11">
        <f>SHASTAlevel5extended!$H105</f>
        <v>3635.7060000000001</v>
      </c>
      <c r="AJ116" s="11">
        <f>INDEX(CALLiTE_SHASTA_LEVEL2_4!$E$1024:$E$1035, MATCH($B116,CALLiTE_SHASTA_LEVEL2_4!$C$1024:$C$1035,0), 1)</f>
        <v>650</v>
      </c>
      <c r="AK116" s="11">
        <f>INDEX(CALLiTE_SHASTA_LEVEL2_4!$F$1024:$F$1035, MATCH($B116,CALLiTE_SHASTA_LEVEL2_4!$C$1024:$C$1035,0), 1)</f>
        <v>3200</v>
      </c>
      <c r="AL116" s="11">
        <f>INDEX(CALLITE_EVAP_S_SHSTA!$G$2:$G$13, MATCH($B116,CALLITE_EVAP_S_SHSTA!$F$2:$F$13,0), 1)</f>
        <v>2.1915476265407743</v>
      </c>
    </row>
    <row r="117" spans="1:38">
      <c r="A117" s="1">
        <v>43782</v>
      </c>
      <c r="B117" s="6">
        <f t="shared" si="1"/>
        <v>11</v>
      </c>
      <c r="C117" s="7">
        <f>OROinflow!$F106</f>
        <v>1821</v>
      </c>
      <c r="D117" s="7">
        <f>OROLEVEL5!G106/1000</f>
        <v>3163</v>
      </c>
      <c r="E117" s="7">
        <f>INDEX(OROevaprateIN!$B$2:$B$13, MATCH($B117,OROevaprateIN!$A$2:$A$13,0), 1)</f>
        <v>1.939255323815853</v>
      </c>
      <c r="F117" s="7">
        <f>INDEX(DEM_D6_PWR!$I$3:$I$14, MATCH($B117,DEM_D6_PWR!$H$3:$H$14,0), 1)</f>
        <v>0</v>
      </c>
      <c r="G117" s="7">
        <f>INDEX('MINGW_6&amp;DR69'!$I$3:$I$14, MATCH($B117,'MINGW_6&amp;DR69'!$H$3:$H$14,0), 1)</f>
        <v>0</v>
      </c>
      <c r="H117" s="7">
        <f>INDEX('MINGW_6&amp;DR69'!$J$3:$J$14, MATCH($B117,'MINGW_6&amp;DR69'!$H$3:$H$14,0), 1)</f>
        <v>0</v>
      </c>
      <c r="I117" s="7">
        <f>inflowShasta!$I106</f>
        <v>3599</v>
      </c>
      <c r="J117" s="7">
        <f>inflowYuba!$H106</f>
        <v>1414</v>
      </c>
      <c r="K117" s="7">
        <f>INDEX(DEMAND_D_DAGUER_NP!$I$3:$I$14, MATCH($B117,DEMAND_D_DAGUER_NP!$H$3:$H$14,0), 1)</f>
        <v>335.5054646396452</v>
      </c>
      <c r="L117" s="7">
        <f>INDEX(D_THERM_DEMANDS!AB$3:AB$14, MATCH($B117,D_THERM_DEMANDS!$P$3:$P$14,0), 1)</f>
        <v>9999</v>
      </c>
      <c r="M117" s="7">
        <f>INDEX(D_THERM_DEMANDS!AC$3:AC$14, MATCH($B117,D_THERM_DEMANDS!$P$3:$P$14,0), 1)</f>
        <v>9999</v>
      </c>
      <c r="N117" s="7">
        <f>INDEX(D_THERM_DEMANDS!AD$3:AD$14, MATCH($B117,D_THERM_DEMANDS!$P$3:$P$14,0), 1)</f>
        <v>9999</v>
      </c>
      <c r="O117" s="7">
        <f>INDEX(D_THERM_DEMANDS!AE$3:AE$14, MATCH($B117,D_THERM_DEMANDS!$P$3:$P$14,0), 1)</f>
        <v>9999</v>
      </c>
      <c r="P117" s="7">
        <f>INDEX(D_THERM_DEMANDS!AF$3:AF$14, MATCH($B117,D_THERM_DEMANDS!$P$3:$P$14,0), 1)</f>
        <v>3.6666667461395262E-2</v>
      </c>
      <c r="Q117" s="7">
        <f>INDEX(D_THERM_DEMANDS!AG$3:AG$14, MATCH($B117,D_THERM_DEMANDS!$P$3:$P$14,0), 1)</f>
        <v>9.3333333730697635E-3</v>
      </c>
      <c r="R117" s="7">
        <f>INDEX(D_THERM_DEMANDS!AH$3:AH$14, MATCH($B117,D_THERM_DEMANDS!$P$3:$P$14,0), 1)</f>
        <v>0</v>
      </c>
      <c r="S117" s="7">
        <f>INDEX(D_THERM_DEMANDS!AI$3:AI$14, MATCH($B117,D_THERM_DEMANDS!$P$3:$P$14,0), 1)</f>
        <v>6.6666666666666666E-2</v>
      </c>
      <c r="T117" s="7">
        <f>INDEX(D_THERM_DEMANDS!AJ$3:AJ$14, MATCH($B117,D_THERM_DEMANDS!$P$3:$P$14,0), 1)</f>
        <v>0.18000000317891438</v>
      </c>
      <c r="U117" s="7">
        <f>INDEX(D_THERM_DEMANDS!AK$3:AK$14, MATCH($B117,D_THERM_DEMANDS!$P$3:$P$14,0), 1)</f>
        <v>3.8466667175292968</v>
      </c>
      <c r="V117" s="7">
        <f>INDEX(DEMAND_C217B!$I$3:$I$14, MATCH($B117,DEMAND_C217B!$H$3:$H$14,0), 1)</f>
        <v>29.873223002183654</v>
      </c>
      <c r="W117" s="7">
        <f>INDEX(MINFLOWFEATHER!$J$3:$J$14, MATCH($B117,MINFLOWFEATHER!$I$3:$I$14,0), 1)</f>
        <v>900</v>
      </c>
      <c r="X117" s="7">
        <f>INDEX(Therm!$P$3:$P$14, MATCH($B117,Therm!$H$3:$H$14,0), 1)</f>
        <v>70.991715422037828</v>
      </c>
      <c r="Y117" s="7">
        <f>INDEX(Yubfea!$P$3:$P$14, MATCH($B117,Yubfea!$H$3:$H$14,0), 1)</f>
        <v>-518.37424027910538</v>
      </c>
      <c r="Z117" s="7">
        <f>INDEX(D_YUBFEA_demand!V$3:V$14, MATCH($B117,D_YUBFEA_demand!$M$3:$M$14,0), 1)</f>
        <v>0</v>
      </c>
      <c r="AA117" s="7">
        <f>INDEX(D_YUBFEA_demand!W$3:W$14, MATCH($B117,D_YUBFEA_demand!$M$3:$M$14,0), 1)</f>
        <v>0</v>
      </c>
      <c r="AB117" s="7">
        <f>INDEX(D_YUBFEA_demand!X$3:X$14, MATCH($B117,D_YUBFEA_demand!$M$3:$M$14,0), 1)</f>
        <v>0</v>
      </c>
      <c r="AC117" s="7">
        <f>INDEX(D_YUBFEA_demand!Y$3:Y$14, MATCH($B117,D_YUBFEA_demand!$M$3:$M$14,0), 1)</f>
        <v>9999</v>
      </c>
      <c r="AD117" s="7">
        <f>INDEX(D_YUBFEA_demand!Z$3:Z$14, MATCH($B117,D_YUBFEA_demand!$M$3:$M$14,0), 1)</f>
        <v>9999</v>
      </c>
      <c r="AE117" s="7">
        <f>INDEX(D_YUBFEA_demand!AA$3:AA$14, MATCH($B117,D_YUBFEA_demand!$M$3:$M$14,0), 1)</f>
        <v>0</v>
      </c>
      <c r="AF117" s="7">
        <f>INDEX(D_YUBFEA_demand!AB$3:AB$14, MATCH($B117,D_YUBFEA_demand!$M$3:$M$14,0), 1)</f>
        <v>0</v>
      </c>
      <c r="AG117" s="7">
        <f>INDEX(MINFLOWFEAMOUTH!$J$3:$J$14, MATCH($B117,MINFLOWFEAMOUTH!$I$3:$I$14,0), 1)</f>
        <v>900</v>
      </c>
      <c r="AI117" s="11">
        <f>SHASTAlevel5extended!$H106</f>
        <v>3614.395</v>
      </c>
      <c r="AJ117" s="11">
        <f>INDEX(CALLiTE_SHASTA_LEVEL2_4!$E$1024:$E$1035, MATCH($B117,CALLiTE_SHASTA_LEVEL2_4!$C$1024:$C$1035,0), 1)</f>
        <v>650</v>
      </c>
      <c r="AK117" s="11">
        <f>INDEX(CALLiTE_SHASTA_LEVEL2_4!$F$1024:$F$1035, MATCH($B117,CALLiTE_SHASTA_LEVEL2_4!$C$1024:$C$1035,0), 1)</f>
        <v>3200</v>
      </c>
      <c r="AL117" s="11">
        <f>INDEX(CALLITE_EVAP_S_SHSTA!$G$2:$G$13, MATCH($B117,CALLITE_EVAP_S_SHSTA!$F$2:$F$13,0), 1)</f>
        <v>2.1915476265407743</v>
      </c>
    </row>
    <row r="118" spans="1:38">
      <c r="A118" s="1">
        <v>43783</v>
      </c>
      <c r="B118" s="6">
        <f t="shared" si="1"/>
        <v>11</v>
      </c>
      <c r="C118" s="7">
        <f>OROinflow!$F107</f>
        <v>1715</v>
      </c>
      <c r="D118" s="7">
        <f>OROLEVEL5!G107/1000</f>
        <v>3163</v>
      </c>
      <c r="E118" s="7">
        <f>INDEX(OROevaprateIN!$B$2:$B$13, MATCH($B118,OROevaprateIN!$A$2:$A$13,0), 1)</f>
        <v>1.939255323815853</v>
      </c>
      <c r="F118" s="7">
        <f>INDEX(DEM_D6_PWR!$I$3:$I$14, MATCH($B118,DEM_D6_PWR!$H$3:$H$14,0), 1)</f>
        <v>0</v>
      </c>
      <c r="G118" s="7">
        <f>INDEX('MINGW_6&amp;DR69'!$I$3:$I$14, MATCH($B118,'MINGW_6&amp;DR69'!$H$3:$H$14,0), 1)</f>
        <v>0</v>
      </c>
      <c r="H118" s="7">
        <f>INDEX('MINGW_6&amp;DR69'!$J$3:$J$14, MATCH($B118,'MINGW_6&amp;DR69'!$H$3:$H$14,0), 1)</f>
        <v>0</v>
      </c>
      <c r="I118" s="7">
        <f>inflowShasta!$I107</f>
        <v>3628</v>
      </c>
      <c r="J118" s="7">
        <f>inflowYuba!$H107</f>
        <v>1310</v>
      </c>
      <c r="K118" s="7">
        <f>INDEX(DEMAND_D_DAGUER_NP!$I$3:$I$14, MATCH($B118,DEMAND_D_DAGUER_NP!$H$3:$H$14,0), 1)</f>
        <v>335.5054646396452</v>
      </c>
      <c r="L118" s="7">
        <f>INDEX(D_THERM_DEMANDS!AB$3:AB$14, MATCH($B118,D_THERM_DEMANDS!$P$3:$P$14,0), 1)</f>
        <v>9999</v>
      </c>
      <c r="M118" s="7">
        <f>INDEX(D_THERM_DEMANDS!AC$3:AC$14, MATCH($B118,D_THERM_DEMANDS!$P$3:$P$14,0), 1)</f>
        <v>9999</v>
      </c>
      <c r="N118" s="7">
        <f>INDEX(D_THERM_DEMANDS!AD$3:AD$14, MATCH($B118,D_THERM_DEMANDS!$P$3:$P$14,0), 1)</f>
        <v>9999</v>
      </c>
      <c r="O118" s="7">
        <f>INDEX(D_THERM_DEMANDS!AE$3:AE$14, MATCH($B118,D_THERM_DEMANDS!$P$3:$P$14,0), 1)</f>
        <v>9999</v>
      </c>
      <c r="P118" s="7">
        <f>INDEX(D_THERM_DEMANDS!AF$3:AF$14, MATCH($B118,D_THERM_DEMANDS!$P$3:$P$14,0), 1)</f>
        <v>3.6666667461395262E-2</v>
      </c>
      <c r="Q118" s="7">
        <f>INDEX(D_THERM_DEMANDS!AG$3:AG$14, MATCH($B118,D_THERM_DEMANDS!$P$3:$P$14,0), 1)</f>
        <v>9.3333333730697635E-3</v>
      </c>
      <c r="R118" s="7">
        <f>INDEX(D_THERM_DEMANDS!AH$3:AH$14, MATCH($B118,D_THERM_DEMANDS!$P$3:$P$14,0), 1)</f>
        <v>0</v>
      </c>
      <c r="S118" s="7">
        <f>INDEX(D_THERM_DEMANDS!AI$3:AI$14, MATCH($B118,D_THERM_DEMANDS!$P$3:$P$14,0), 1)</f>
        <v>6.6666666666666666E-2</v>
      </c>
      <c r="T118" s="7">
        <f>INDEX(D_THERM_DEMANDS!AJ$3:AJ$14, MATCH($B118,D_THERM_DEMANDS!$P$3:$P$14,0), 1)</f>
        <v>0.18000000317891438</v>
      </c>
      <c r="U118" s="7">
        <f>INDEX(D_THERM_DEMANDS!AK$3:AK$14, MATCH($B118,D_THERM_DEMANDS!$P$3:$P$14,0), 1)</f>
        <v>3.8466667175292968</v>
      </c>
      <c r="V118" s="7">
        <f>INDEX(DEMAND_C217B!$I$3:$I$14, MATCH($B118,DEMAND_C217B!$H$3:$H$14,0), 1)</f>
        <v>29.873223002183654</v>
      </c>
      <c r="W118" s="7">
        <f>INDEX(MINFLOWFEATHER!$J$3:$J$14, MATCH($B118,MINFLOWFEATHER!$I$3:$I$14,0), 1)</f>
        <v>900</v>
      </c>
      <c r="X118" s="7">
        <f>INDEX(Therm!$P$3:$P$14, MATCH($B118,Therm!$H$3:$H$14,0), 1)</f>
        <v>70.991715422037828</v>
      </c>
      <c r="Y118" s="7">
        <f>INDEX(Yubfea!$P$3:$P$14, MATCH($B118,Yubfea!$H$3:$H$14,0), 1)</f>
        <v>-518.37424027910538</v>
      </c>
      <c r="Z118" s="7">
        <f>INDEX(D_YUBFEA_demand!V$3:V$14, MATCH($B118,D_YUBFEA_demand!$M$3:$M$14,0), 1)</f>
        <v>0</v>
      </c>
      <c r="AA118" s="7">
        <f>INDEX(D_YUBFEA_demand!W$3:W$14, MATCH($B118,D_YUBFEA_demand!$M$3:$M$14,0), 1)</f>
        <v>0</v>
      </c>
      <c r="AB118" s="7">
        <f>INDEX(D_YUBFEA_demand!X$3:X$14, MATCH($B118,D_YUBFEA_demand!$M$3:$M$14,0), 1)</f>
        <v>0</v>
      </c>
      <c r="AC118" s="7">
        <f>INDEX(D_YUBFEA_demand!Y$3:Y$14, MATCH($B118,D_YUBFEA_demand!$M$3:$M$14,0), 1)</f>
        <v>9999</v>
      </c>
      <c r="AD118" s="7">
        <f>INDEX(D_YUBFEA_demand!Z$3:Z$14, MATCH($B118,D_YUBFEA_demand!$M$3:$M$14,0), 1)</f>
        <v>9999</v>
      </c>
      <c r="AE118" s="7">
        <f>INDEX(D_YUBFEA_demand!AA$3:AA$14, MATCH($B118,D_YUBFEA_demand!$M$3:$M$14,0), 1)</f>
        <v>0</v>
      </c>
      <c r="AF118" s="7">
        <f>INDEX(D_YUBFEA_demand!AB$3:AB$14, MATCH($B118,D_YUBFEA_demand!$M$3:$M$14,0), 1)</f>
        <v>0</v>
      </c>
      <c r="AG118" s="7">
        <f>INDEX(MINFLOWFEAMOUTH!$J$3:$J$14, MATCH($B118,MINFLOWFEAMOUTH!$I$3:$I$14,0), 1)</f>
        <v>900</v>
      </c>
      <c r="AI118" s="11">
        <f>SHASTAlevel5extended!$H107</f>
        <v>3593.0839999999998</v>
      </c>
      <c r="AJ118" s="11">
        <f>INDEX(CALLiTE_SHASTA_LEVEL2_4!$E$1024:$E$1035, MATCH($B118,CALLiTE_SHASTA_LEVEL2_4!$C$1024:$C$1035,0), 1)</f>
        <v>650</v>
      </c>
      <c r="AK118" s="11">
        <f>INDEX(CALLiTE_SHASTA_LEVEL2_4!$F$1024:$F$1035, MATCH($B118,CALLiTE_SHASTA_LEVEL2_4!$C$1024:$C$1035,0), 1)</f>
        <v>3200</v>
      </c>
      <c r="AL118" s="11">
        <f>INDEX(CALLITE_EVAP_S_SHSTA!$G$2:$G$13, MATCH($B118,CALLITE_EVAP_S_SHSTA!$F$2:$F$13,0), 1)</f>
        <v>2.1915476265407743</v>
      </c>
    </row>
    <row r="119" spans="1:38">
      <c r="A119" s="1">
        <v>43784</v>
      </c>
      <c r="B119" s="6">
        <f t="shared" si="1"/>
        <v>11</v>
      </c>
      <c r="C119" s="7">
        <f>OROinflow!$F108</f>
        <v>1606</v>
      </c>
      <c r="D119" s="7">
        <f>OROLEVEL5!G108/1000</f>
        <v>3163</v>
      </c>
      <c r="E119" s="7">
        <f>INDEX(OROevaprateIN!$B$2:$B$13, MATCH($B119,OROevaprateIN!$A$2:$A$13,0), 1)</f>
        <v>1.939255323815853</v>
      </c>
      <c r="F119" s="7">
        <f>INDEX(DEM_D6_PWR!$I$3:$I$14, MATCH($B119,DEM_D6_PWR!$H$3:$H$14,0), 1)</f>
        <v>0</v>
      </c>
      <c r="G119" s="7">
        <f>INDEX('MINGW_6&amp;DR69'!$I$3:$I$14, MATCH($B119,'MINGW_6&amp;DR69'!$H$3:$H$14,0), 1)</f>
        <v>0</v>
      </c>
      <c r="H119" s="7">
        <f>INDEX('MINGW_6&amp;DR69'!$J$3:$J$14, MATCH($B119,'MINGW_6&amp;DR69'!$H$3:$H$14,0), 1)</f>
        <v>0</v>
      </c>
      <c r="I119" s="7">
        <f>inflowShasta!$I108</f>
        <v>3482</v>
      </c>
      <c r="J119" s="7">
        <f>inflowYuba!$H108</f>
        <v>1240</v>
      </c>
      <c r="K119" s="7">
        <f>INDEX(DEMAND_D_DAGUER_NP!$I$3:$I$14, MATCH($B119,DEMAND_D_DAGUER_NP!$H$3:$H$14,0), 1)</f>
        <v>335.5054646396452</v>
      </c>
      <c r="L119" s="7">
        <f>INDEX(D_THERM_DEMANDS!AB$3:AB$14, MATCH($B119,D_THERM_DEMANDS!$P$3:$P$14,0), 1)</f>
        <v>9999</v>
      </c>
      <c r="M119" s="7">
        <f>INDEX(D_THERM_DEMANDS!AC$3:AC$14, MATCH($B119,D_THERM_DEMANDS!$P$3:$P$14,0), 1)</f>
        <v>9999</v>
      </c>
      <c r="N119" s="7">
        <f>INDEX(D_THERM_DEMANDS!AD$3:AD$14, MATCH($B119,D_THERM_DEMANDS!$P$3:$P$14,0), 1)</f>
        <v>9999</v>
      </c>
      <c r="O119" s="7">
        <f>INDEX(D_THERM_DEMANDS!AE$3:AE$14, MATCH($B119,D_THERM_DEMANDS!$P$3:$P$14,0), 1)</f>
        <v>9999</v>
      </c>
      <c r="P119" s="7">
        <f>INDEX(D_THERM_DEMANDS!AF$3:AF$14, MATCH($B119,D_THERM_DEMANDS!$P$3:$P$14,0), 1)</f>
        <v>3.6666667461395262E-2</v>
      </c>
      <c r="Q119" s="7">
        <f>INDEX(D_THERM_DEMANDS!AG$3:AG$14, MATCH($B119,D_THERM_DEMANDS!$P$3:$P$14,0), 1)</f>
        <v>9.3333333730697635E-3</v>
      </c>
      <c r="R119" s="7">
        <f>INDEX(D_THERM_DEMANDS!AH$3:AH$14, MATCH($B119,D_THERM_DEMANDS!$P$3:$P$14,0), 1)</f>
        <v>0</v>
      </c>
      <c r="S119" s="7">
        <f>INDEX(D_THERM_DEMANDS!AI$3:AI$14, MATCH($B119,D_THERM_DEMANDS!$P$3:$P$14,0), 1)</f>
        <v>6.6666666666666666E-2</v>
      </c>
      <c r="T119" s="7">
        <f>INDEX(D_THERM_DEMANDS!AJ$3:AJ$14, MATCH($B119,D_THERM_DEMANDS!$P$3:$P$14,0), 1)</f>
        <v>0.18000000317891438</v>
      </c>
      <c r="U119" s="7">
        <f>INDEX(D_THERM_DEMANDS!AK$3:AK$14, MATCH($B119,D_THERM_DEMANDS!$P$3:$P$14,0), 1)</f>
        <v>3.8466667175292968</v>
      </c>
      <c r="V119" s="7">
        <f>INDEX(DEMAND_C217B!$I$3:$I$14, MATCH($B119,DEMAND_C217B!$H$3:$H$14,0), 1)</f>
        <v>29.873223002183654</v>
      </c>
      <c r="W119" s="7">
        <f>INDEX(MINFLOWFEATHER!$J$3:$J$14, MATCH($B119,MINFLOWFEATHER!$I$3:$I$14,0), 1)</f>
        <v>900</v>
      </c>
      <c r="X119" s="7">
        <f>INDEX(Therm!$P$3:$P$14, MATCH($B119,Therm!$H$3:$H$14,0), 1)</f>
        <v>70.991715422037828</v>
      </c>
      <c r="Y119" s="7">
        <f>INDEX(Yubfea!$P$3:$P$14, MATCH($B119,Yubfea!$H$3:$H$14,0), 1)</f>
        <v>-518.37424027910538</v>
      </c>
      <c r="Z119" s="7">
        <f>INDEX(D_YUBFEA_demand!V$3:V$14, MATCH($B119,D_YUBFEA_demand!$M$3:$M$14,0), 1)</f>
        <v>0</v>
      </c>
      <c r="AA119" s="7">
        <f>INDEX(D_YUBFEA_demand!W$3:W$14, MATCH($B119,D_YUBFEA_demand!$M$3:$M$14,0), 1)</f>
        <v>0</v>
      </c>
      <c r="AB119" s="7">
        <f>INDEX(D_YUBFEA_demand!X$3:X$14, MATCH($B119,D_YUBFEA_demand!$M$3:$M$14,0), 1)</f>
        <v>0</v>
      </c>
      <c r="AC119" s="7">
        <f>INDEX(D_YUBFEA_demand!Y$3:Y$14, MATCH($B119,D_YUBFEA_demand!$M$3:$M$14,0), 1)</f>
        <v>9999</v>
      </c>
      <c r="AD119" s="7">
        <f>INDEX(D_YUBFEA_demand!Z$3:Z$14, MATCH($B119,D_YUBFEA_demand!$M$3:$M$14,0), 1)</f>
        <v>9999</v>
      </c>
      <c r="AE119" s="7">
        <f>INDEX(D_YUBFEA_demand!AA$3:AA$14, MATCH($B119,D_YUBFEA_demand!$M$3:$M$14,0), 1)</f>
        <v>0</v>
      </c>
      <c r="AF119" s="7">
        <f>INDEX(D_YUBFEA_demand!AB$3:AB$14, MATCH($B119,D_YUBFEA_demand!$M$3:$M$14,0), 1)</f>
        <v>0</v>
      </c>
      <c r="AG119" s="7">
        <f>INDEX(MINFLOWFEAMOUTH!$J$3:$J$14, MATCH($B119,MINFLOWFEAMOUTH!$I$3:$I$14,0), 1)</f>
        <v>900</v>
      </c>
      <c r="AI119" s="11">
        <f>SHASTAlevel5extended!$H108</f>
        <v>3571.7719999999999</v>
      </c>
      <c r="AJ119" s="11">
        <f>INDEX(CALLiTE_SHASTA_LEVEL2_4!$E$1024:$E$1035, MATCH($B119,CALLiTE_SHASTA_LEVEL2_4!$C$1024:$C$1035,0), 1)</f>
        <v>650</v>
      </c>
      <c r="AK119" s="11">
        <f>INDEX(CALLiTE_SHASTA_LEVEL2_4!$F$1024:$F$1035, MATCH($B119,CALLiTE_SHASTA_LEVEL2_4!$C$1024:$C$1035,0), 1)</f>
        <v>3200</v>
      </c>
      <c r="AL119" s="11">
        <f>INDEX(CALLITE_EVAP_S_SHSTA!$G$2:$G$13, MATCH($B119,CALLITE_EVAP_S_SHSTA!$F$2:$F$13,0), 1)</f>
        <v>2.1915476265407743</v>
      </c>
    </row>
    <row r="120" spans="1:38">
      <c r="A120" s="1">
        <v>43785</v>
      </c>
      <c r="B120" s="6">
        <f t="shared" si="1"/>
        <v>11</v>
      </c>
      <c r="C120" s="7">
        <f>OROinflow!$F109</f>
        <v>3386</v>
      </c>
      <c r="D120" s="7">
        <f>OROLEVEL5!G109/1000</f>
        <v>3163</v>
      </c>
      <c r="E120" s="7">
        <f>INDEX(OROevaprateIN!$B$2:$B$13, MATCH($B120,OROevaprateIN!$A$2:$A$13,0), 1)</f>
        <v>1.939255323815853</v>
      </c>
      <c r="F120" s="7">
        <f>INDEX(DEM_D6_PWR!$I$3:$I$14, MATCH($B120,DEM_D6_PWR!$H$3:$H$14,0), 1)</f>
        <v>0</v>
      </c>
      <c r="G120" s="7">
        <f>INDEX('MINGW_6&amp;DR69'!$I$3:$I$14, MATCH($B120,'MINGW_6&amp;DR69'!$H$3:$H$14,0), 1)</f>
        <v>0</v>
      </c>
      <c r="H120" s="7">
        <f>INDEX('MINGW_6&amp;DR69'!$J$3:$J$14, MATCH($B120,'MINGW_6&amp;DR69'!$H$3:$H$14,0), 1)</f>
        <v>0</v>
      </c>
      <c r="I120" s="7">
        <f>inflowShasta!$I109</f>
        <v>3179</v>
      </c>
      <c r="J120" s="7">
        <f>inflowYuba!$H109</f>
        <v>1224</v>
      </c>
      <c r="K120" s="7">
        <f>INDEX(DEMAND_D_DAGUER_NP!$I$3:$I$14, MATCH($B120,DEMAND_D_DAGUER_NP!$H$3:$H$14,0), 1)</f>
        <v>335.5054646396452</v>
      </c>
      <c r="L120" s="7">
        <f>INDEX(D_THERM_DEMANDS!AB$3:AB$14, MATCH($B120,D_THERM_DEMANDS!$P$3:$P$14,0), 1)</f>
        <v>9999</v>
      </c>
      <c r="M120" s="7">
        <f>INDEX(D_THERM_DEMANDS!AC$3:AC$14, MATCH($B120,D_THERM_DEMANDS!$P$3:$P$14,0), 1)</f>
        <v>9999</v>
      </c>
      <c r="N120" s="7">
        <f>INDEX(D_THERM_DEMANDS!AD$3:AD$14, MATCH($B120,D_THERM_DEMANDS!$P$3:$P$14,0), 1)</f>
        <v>9999</v>
      </c>
      <c r="O120" s="7">
        <f>INDEX(D_THERM_DEMANDS!AE$3:AE$14, MATCH($B120,D_THERM_DEMANDS!$P$3:$P$14,0), 1)</f>
        <v>9999</v>
      </c>
      <c r="P120" s="7">
        <f>INDEX(D_THERM_DEMANDS!AF$3:AF$14, MATCH($B120,D_THERM_DEMANDS!$P$3:$P$14,0), 1)</f>
        <v>3.6666667461395262E-2</v>
      </c>
      <c r="Q120" s="7">
        <f>INDEX(D_THERM_DEMANDS!AG$3:AG$14, MATCH($B120,D_THERM_DEMANDS!$P$3:$P$14,0), 1)</f>
        <v>9.3333333730697635E-3</v>
      </c>
      <c r="R120" s="7">
        <f>INDEX(D_THERM_DEMANDS!AH$3:AH$14, MATCH($B120,D_THERM_DEMANDS!$P$3:$P$14,0), 1)</f>
        <v>0</v>
      </c>
      <c r="S120" s="7">
        <f>INDEX(D_THERM_DEMANDS!AI$3:AI$14, MATCH($B120,D_THERM_DEMANDS!$P$3:$P$14,0), 1)</f>
        <v>6.6666666666666666E-2</v>
      </c>
      <c r="T120" s="7">
        <f>INDEX(D_THERM_DEMANDS!AJ$3:AJ$14, MATCH($B120,D_THERM_DEMANDS!$P$3:$P$14,0), 1)</f>
        <v>0.18000000317891438</v>
      </c>
      <c r="U120" s="7">
        <f>INDEX(D_THERM_DEMANDS!AK$3:AK$14, MATCH($B120,D_THERM_DEMANDS!$P$3:$P$14,0), 1)</f>
        <v>3.8466667175292968</v>
      </c>
      <c r="V120" s="7">
        <f>INDEX(DEMAND_C217B!$I$3:$I$14, MATCH($B120,DEMAND_C217B!$H$3:$H$14,0), 1)</f>
        <v>29.873223002183654</v>
      </c>
      <c r="W120" s="7">
        <f>INDEX(MINFLOWFEATHER!$J$3:$J$14, MATCH($B120,MINFLOWFEATHER!$I$3:$I$14,0), 1)</f>
        <v>900</v>
      </c>
      <c r="X120" s="7">
        <f>INDEX(Therm!$P$3:$P$14, MATCH($B120,Therm!$H$3:$H$14,0), 1)</f>
        <v>70.991715422037828</v>
      </c>
      <c r="Y120" s="7">
        <f>INDEX(Yubfea!$P$3:$P$14, MATCH($B120,Yubfea!$H$3:$H$14,0), 1)</f>
        <v>-518.37424027910538</v>
      </c>
      <c r="Z120" s="7">
        <f>INDEX(D_YUBFEA_demand!V$3:V$14, MATCH($B120,D_YUBFEA_demand!$M$3:$M$14,0), 1)</f>
        <v>0</v>
      </c>
      <c r="AA120" s="7">
        <f>INDEX(D_YUBFEA_demand!W$3:W$14, MATCH($B120,D_YUBFEA_demand!$M$3:$M$14,0), 1)</f>
        <v>0</v>
      </c>
      <c r="AB120" s="7">
        <f>INDEX(D_YUBFEA_demand!X$3:X$14, MATCH($B120,D_YUBFEA_demand!$M$3:$M$14,0), 1)</f>
        <v>0</v>
      </c>
      <c r="AC120" s="7">
        <f>INDEX(D_YUBFEA_demand!Y$3:Y$14, MATCH($B120,D_YUBFEA_demand!$M$3:$M$14,0), 1)</f>
        <v>9999</v>
      </c>
      <c r="AD120" s="7">
        <f>INDEX(D_YUBFEA_demand!Z$3:Z$14, MATCH($B120,D_YUBFEA_demand!$M$3:$M$14,0), 1)</f>
        <v>9999</v>
      </c>
      <c r="AE120" s="7">
        <f>INDEX(D_YUBFEA_demand!AA$3:AA$14, MATCH($B120,D_YUBFEA_demand!$M$3:$M$14,0), 1)</f>
        <v>0</v>
      </c>
      <c r="AF120" s="7">
        <f>INDEX(D_YUBFEA_demand!AB$3:AB$14, MATCH($B120,D_YUBFEA_demand!$M$3:$M$14,0), 1)</f>
        <v>0</v>
      </c>
      <c r="AG120" s="7">
        <f>INDEX(MINFLOWFEAMOUTH!$J$3:$J$14, MATCH($B120,MINFLOWFEAMOUTH!$I$3:$I$14,0), 1)</f>
        <v>900</v>
      </c>
      <c r="AI120" s="11">
        <f>SHASTAlevel5extended!$H109</f>
        <v>3550.46</v>
      </c>
      <c r="AJ120" s="11">
        <f>INDEX(CALLiTE_SHASTA_LEVEL2_4!$E$1024:$E$1035, MATCH($B120,CALLiTE_SHASTA_LEVEL2_4!$C$1024:$C$1035,0), 1)</f>
        <v>650</v>
      </c>
      <c r="AK120" s="11">
        <f>INDEX(CALLiTE_SHASTA_LEVEL2_4!$F$1024:$F$1035, MATCH($B120,CALLiTE_SHASTA_LEVEL2_4!$C$1024:$C$1035,0), 1)</f>
        <v>3200</v>
      </c>
      <c r="AL120" s="11">
        <f>INDEX(CALLITE_EVAP_S_SHSTA!$G$2:$G$13, MATCH($B120,CALLITE_EVAP_S_SHSTA!$F$2:$F$13,0), 1)</f>
        <v>2.1915476265407743</v>
      </c>
    </row>
    <row r="121" spans="1:38">
      <c r="A121" s="1">
        <v>43786</v>
      </c>
      <c r="B121" s="6">
        <f t="shared" si="1"/>
        <v>11</v>
      </c>
      <c r="C121" s="7">
        <f>OROinflow!$F110</f>
        <v>2756</v>
      </c>
      <c r="D121" s="7">
        <f>OROLEVEL5!G110/1000</f>
        <v>3163</v>
      </c>
      <c r="E121" s="7">
        <f>INDEX(OROevaprateIN!$B$2:$B$13, MATCH($B121,OROevaprateIN!$A$2:$A$13,0), 1)</f>
        <v>1.939255323815853</v>
      </c>
      <c r="F121" s="7">
        <f>INDEX(DEM_D6_PWR!$I$3:$I$14, MATCH($B121,DEM_D6_PWR!$H$3:$H$14,0), 1)</f>
        <v>0</v>
      </c>
      <c r="G121" s="7">
        <f>INDEX('MINGW_6&amp;DR69'!$I$3:$I$14, MATCH($B121,'MINGW_6&amp;DR69'!$H$3:$H$14,0), 1)</f>
        <v>0</v>
      </c>
      <c r="H121" s="7">
        <f>INDEX('MINGW_6&amp;DR69'!$J$3:$J$14, MATCH($B121,'MINGW_6&amp;DR69'!$H$3:$H$14,0), 1)</f>
        <v>0</v>
      </c>
      <c r="I121" s="7">
        <f>inflowShasta!$I110</f>
        <v>3395</v>
      </c>
      <c r="J121" s="7">
        <f>inflowYuba!$H110</f>
        <v>1231</v>
      </c>
      <c r="K121" s="7">
        <f>INDEX(DEMAND_D_DAGUER_NP!$I$3:$I$14, MATCH($B121,DEMAND_D_DAGUER_NP!$H$3:$H$14,0), 1)</f>
        <v>335.5054646396452</v>
      </c>
      <c r="L121" s="7">
        <f>INDEX(D_THERM_DEMANDS!AB$3:AB$14, MATCH($B121,D_THERM_DEMANDS!$P$3:$P$14,0), 1)</f>
        <v>9999</v>
      </c>
      <c r="M121" s="7">
        <f>INDEX(D_THERM_DEMANDS!AC$3:AC$14, MATCH($B121,D_THERM_DEMANDS!$P$3:$P$14,0), 1)</f>
        <v>9999</v>
      </c>
      <c r="N121" s="7">
        <f>INDEX(D_THERM_DEMANDS!AD$3:AD$14, MATCH($B121,D_THERM_DEMANDS!$P$3:$P$14,0), 1)</f>
        <v>9999</v>
      </c>
      <c r="O121" s="7">
        <f>INDEX(D_THERM_DEMANDS!AE$3:AE$14, MATCH($B121,D_THERM_DEMANDS!$P$3:$P$14,0), 1)</f>
        <v>9999</v>
      </c>
      <c r="P121" s="7">
        <f>INDEX(D_THERM_DEMANDS!AF$3:AF$14, MATCH($B121,D_THERM_DEMANDS!$P$3:$P$14,0), 1)</f>
        <v>3.6666667461395262E-2</v>
      </c>
      <c r="Q121" s="7">
        <f>INDEX(D_THERM_DEMANDS!AG$3:AG$14, MATCH($B121,D_THERM_DEMANDS!$P$3:$P$14,0), 1)</f>
        <v>9.3333333730697635E-3</v>
      </c>
      <c r="R121" s="7">
        <f>INDEX(D_THERM_DEMANDS!AH$3:AH$14, MATCH($B121,D_THERM_DEMANDS!$P$3:$P$14,0), 1)</f>
        <v>0</v>
      </c>
      <c r="S121" s="7">
        <f>INDEX(D_THERM_DEMANDS!AI$3:AI$14, MATCH($B121,D_THERM_DEMANDS!$P$3:$P$14,0), 1)</f>
        <v>6.6666666666666666E-2</v>
      </c>
      <c r="T121" s="7">
        <f>INDEX(D_THERM_DEMANDS!AJ$3:AJ$14, MATCH($B121,D_THERM_DEMANDS!$P$3:$P$14,0), 1)</f>
        <v>0.18000000317891438</v>
      </c>
      <c r="U121" s="7">
        <f>INDEX(D_THERM_DEMANDS!AK$3:AK$14, MATCH($B121,D_THERM_DEMANDS!$P$3:$P$14,0), 1)</f>
        <v>3.8466667175292968</v>
      </c>
      <c r="V121" s="7">
        <f>INDEX(DEMAND_C217B!$I$3:$I$14, MATCH($B121,DEMAND_C217B!$H$3:$H$14,0), 1)</f>
        <v>29.873223002183654</v>
      </c>
      <c r="W121" s="7">
        <f>INDEX(MINFLOWFEATHER!$J$3:$J$14, MATCH($B121,MINFLOWFEATHER!$I$3:$I$14,0), 1)</f>
        <v>900</v>
      </c>
      <c r="X121" s="7">
        <f>INDEX(Therm!$P$3:$P$14, MATCH($B121,Therm!$H$3:$H$14,0), 1)</f>
        <v>70.991715422037828</v>
      </c>
      <c r="Y121" s="7">
        <f>INDEX(Yubfea!$P$3:$P$14, MATCH($B121,Yubfea!$H$3:$H$14,0), 1)</f>
        <v>-518.37424027910538</v>
      </c>
      <c r="Z121" s="7">
        <f>INDEX(D_YUBFEA_demand!V$3:V$14, MATCH($B121,D_YUBFEA_demand!$M$3:$M$14,0), 1)</f>
        <v>0</v>
      </c>
      <c r="AA121" s="7">
        <f>INDEX(D_YUBFEA_demand!W$3:W$14, MATCH($B121,D_YUBFEA_demand!$M$3:$M$14,0), 1)</f>
        <v>0</v>
      </c>
      <c r="AB121" s="7">
        <f>INDEX(D_YUBFEA_demand!X$3:X$14, MATCH($B121,D_YUBFEA_demand!$M$3:$M$14,0), 1)</f>
        <v>0</v>
      </c>
      <c r="AC121" s="7">
        <f>INDEX(D_YUBFEA_demand!Y$3:Y$14, MATCH($B121,D_YUBFEA_demand!$M$3:$M$14,0), 1)</f>
        <v>9999</v>
      </c>
      <c r="AD121" s="7">
        <f>INDEX(D_YUBFEA_demand!Z$3:Z$14, MATCH($B121,D_YUBFEA_demand!$M$3:$M$14,0), 1)</f>
        <v>9999</v>
      </c>
      <c r="AE121" s="7">
        <f>INDEX(D_YUBFEA_demand!AA$3:AA$14, MATCH($B121,D_YUBFEA_demand!$M$3:$M$14,0), 1)</f>
        <v>0</v>
      </c>
      <c r="AF121" s="7">
        <f>INDEX(D_YUBFEA_demand!AB$3:AB$14, MATCH($B121,D_YUBFEA_demand!$M$3:$M$14,0), 1)</f>
        <v>0</v>
      </c>
      <c r="AG121" s="7">
        <f>INDEX(MINFLOWFEAMOUTH!$J$3:$J$14, MATCH($B121,MINFLOWFEAMOUTH!$I$3:$I$14,0), 1)</f>
        <v>900</v>
      </c>
      <c r="AI121" s="11">
        <f>SHASTAlevel5extended!$H110</f>
        <v>3529.1489999999999</v>
      </c>
      <c r="AJ121" s="11">
        <f>INDEX(CALLiTE_SHASTA_LEVEL2_4!$E$1024:$E$1035, MATCH($B121,CALLiTE_SHASTA_LEVEL2_4!$C$1024:$C$1035,0), 1)</f>
        <v>650</v>
      </c>
      <c r="AK121" s="11">
        <f>INDEX(CALLiTE_SHASTA_LEVEL2_4!$F$1024:$F$1035, MATCH($B121,CALLiTE_SHASTA_LEVEL2_4!$C$1024:$C$1035,0), 1)</f>
        <v>3200</v>
      </c>
      <c r="AL121" s="11">
        <f>INDEX(CALLITE_EVAP_S_SHSTA!$G$2:$G$13, MATCH($B121,CALLITE_EVAP_S_SHSTA!$F$2:$F$13,0), 1)</f>
        <v>2.1915476265407743</v>
      </c>
    </row>
    <row r="122" spans="1:38">
      <c r="A122" s="1">
        <v>43787</v>
      </c>
      <c r="B122" s="6">
        <f t="shared" si="1"/>
        <v>11</v>
      </c>
      <c r="C122" s="7">
        <f>OROinflow!$F111</f>
        <v>1838</v>
      </c>
      <c r="D122" s="7">
        <f>OROLEVEL5!G111/1000</f>
        <v>3163</v>
      </c>
      <c r="E122" s="7">
        <f>INDEX(OROevaprateIN!$B$2:$B$13, MATCH($B122,OROevaprateIN!$A$2:$A$13,0), 1)</f>
        <v>1.939255323815853</v>
      </c>
      <c r="F122" s="7">
        <f>INDEX(DEM_D6_PWR!$I$3:$I$14, MATCH($B122,DEM_D6_PWR!$H$3:$H$14,0), 1)</f>
        <v>0</v>
      </c>
      <c r="G122" s="7">
        <f>INDEX('MINGW_6&amp;DR69'!$I$3:$I$14, MATCH($B122,'MINGW_6&amp;DR69'!$H$3:$H$14,0), 1)</f>
        <v>0</v>
      </c>
      <c r="H122" s="7">
        <f>INDEX('MINGW_6&amp;DR69'!$J$3:$J$14, MATCH($B122,'MINGW_6&amp;DR69'!$H$3:$H$14,0), 1)</f>
        <v>0</v>
      </c>
      <c r="I122" s="7">
        <f>inflowShasta!$I111</f>
        <v>3622</v>
      </c>
      <c r="J122" s="7">
        <f>inflowYuba!$H111</f>
        <v>1224</v>
      </c>
      <c r="K122" s="7">
        <f>INDEX(DEMAND_D_DAGUER_NP!$I$3:$I$14, MATCH($B122,DEMAND_D_DAGUER_NP!$H$3:$H$14,0), 1)</f>
        <v>335.5054646396452</v>
      </c>
      <c r="L122" s="7">
        <f>INDEX(D_THERM_DEMANDS!AB$3:AB$14, MATCH($B122,D_THERM_DEMANDS!$P$3:$P$14,0), 1)</f>
        <v>9999</v>
      </c>
      <c r="M122" s="7">
        <f>INDEX(D_THERM_DEMANDS!AC$3:AC$14, MATCH($B122,D_THERM_DEMANDS!$P$3:$P$14,0), 1)</f>
        <v>9999</v>
      </c>
      <c r="N122" s="7">
        <f>INDEX(D_THERM_DEMANDS!AD$3:AD$14, MATCH($B122,D_THERM_DEMANDS!$P$3:$P$14,0), 1)</f>
        <v>9999</v>
      </c>
      <c r="O122" s="7">
        <f>INDEX(D_THERM_DEMANDS!AE$3:AE$14, MATCH($B122,D_THERM_DEMANDS!$P$3:$P$14,0), 1)</f>
        <v>9999</v>
      </c>
      <c r="P122" s="7">
        <f>INDEX(D_THERM_DEMANDS!AF$3:AF$14, MATCH($B122,D_THERM_DEMANDS!$P$3:$P$14,0), 1)</f>
        <v>3.6666667461395262E-2</v>
      </c>
      <c r="Q122" s="7">
        <f>INDEX(D_THERM_DEMANDS!AG$3:AG$14, MATCH($B122,D_THERM_DEMANDS!$P$3:$P$14,0), 1)</f>
        <v>9.3333333730697635E-3</v>
      </c>
      <c r="R122" s="7">
        <f>INDEX(D_THERM_DEMANDS!AH$3:AH$14, MATCH($B122,D_THERM_DEMANDS!$P$3:$P$14,0), 1)</f>
        <v>0</v>
      </c>
      <c r="S122" s="7">
        <f>INDEX(D_THERM_DEMANDS!AI$3:AI$14, MATCH($B122,D_THERM_DEMANDS!$P$3:$P$14,0), 1)</f>
        <v>6.6666666666666666E-2</v>
      </c>
      <c r="T122" s="7">
        <f>INDEX(D_THERM_DEMANDS!AJ$3:AJ$14, MATCH($B122,D_THERM_DEMANDS!$P$3:$P$14,0), 1)</f>
        <v>0.18000000317891438</v>
      </c>
      <c r="U122" s="7">
        <f>INDEX(D_THERM_DEMANDS!AK$3:AK$14, MATCH($B122,D_THERM_DEMANDS!$P$3:$P$14,0), 1)</f>
        <v>3.8466667175292968</v>
      </c>
      <c r="V122" s="7">
        <f>INDEX(DEMAND_C217B!$I$3:$I$14, MATCH($B122,DEMAND_C217B!$H$3:$H$14,0), 1)</f>
        <v>29.873223002183654</v>
      </c>
      <c r="W122" s="7">
        <f>INDEX(MINFLOWFEATHER!$J$3:$J$14, MATCH($B122,MINFLOWFEATHER!$I$3:$I$14,0), 1)</f>
        <v>900</v>
      </c>
      <c r="X122" s="7">
        <f>INDEX(Therm!$P$3:$P$14, MATCH($B122,Therm!$H$3:$H$14,0), 1)</f>
        <v>70.991715422037828</v>
      </c>
      <c r="Y122" s="7">
        <f>INDEX(Yubfea!$P$3:$P$14, MATCH($B122,Yubfea!$H$3:$H$14,0), 1)</f>
        <v>-518.37424027910538</v>
      </c>
      <c r="Z122" s="7">
        <f>INDEX(D_YUBFEA_demand!V$3:V$14, MATCH($B122,D_YUBFEA_demand!$M$3:$M$14,0), 1)</f>
        <v>0</v>
      </c>
      <c r="AA122" s="7">
        <f>INDEX(D_YUBFEA_demand!W$3:W$14, MATCH($B122,D_YUBFEA_demand!$M$3:$M$14,0), 1)</f>
        <v>0</v>
      </c>
      <c r="AB122" s="7">
        <f>INDEX(D_YUBFEA_demand!X$3:X$14, MATCH($B122,D_YUBFEA_demand!$M$3:$M$14,0), 1)</f>
        <v>0</v>
      </c>
      <c r="AC122" s="7">
        <f>INDEX(D_YUBFEA_demand!Y$3:Y$14, MATCH($B122,D_YUBFEA_demand!$M$3:$M$14,0), 1)</f>
        <v>9999</v>
      </c>
      <c r="AD122" s="7">
        <f>INDEX(D_YUBFEA_demand!Z$3:Z$14, MATCH($B122,D_YUBFEA_demand!$M$3:$M$14,0), 1)</f>
        <v>9999</v>
      </c>
      <c r="AE122" s="7">
        <f>INDEX(D_YUBFEA_demand!AA$3:AA$14, MATCH($B122,D_YUBFEA_demand!$M$3:$M$14,0), 1)</f>
        <v>0</v>
      </c>
      <c r="AF122" s="7">
        <f>INDEX(D_YUBFEA_demand!AB$3:AB$14, MATCH($B122,D_YUBFEA_demand!$M$3:$M$14,0), 1)</f>
        <v>0</v>
      </c>
      <c r="AG122" s="7">
        <f>INDEX(MINFLOWFEAMOUTH!$J$3:$J$14, MATCH($B122,MINFLOWFEAMOUTH!$I$3:$I$14,0), 1)</f>
        <v>900</v>
      </c>
      <c r="AI122" s="11">
        <f>SHASTAlevel5extended!$H111</f>
        <v>3507.8380000000002</v>
      </c>
      <c r="AJ122" s="11">
        <f>INDEX(CALLiTE_SHASTA_LEVEL2_4!$E$1024:$E$1035, MATCH($B122,CALLiTE_SHASTA_LEVEL2_4!$C$1024:$C$1035,0), 1)</f>
        <v>650</v>
      </c>
      <c r="AK122" s="11">
        <f>INDEX(CALLiTE_SHASTA_LEVEL2_4!$F$1024:$F$1035, MATCH($B122,CALLiTE_SHASTA_LEVEL2_4!$C$1024:$C$1035,0), 1)</f>
        <v>3200</v>
      </c>
      <c r="AL122" s="11">
        <f>INDEX(CALLITE_EVAP_S_SHSTA!$G$2:$G$13, MATCH($B122,CALLITE_EVAP_S_SHSTA!$F$2:$F$13,0), 1)</f>
        <v>2.1915476265407743</v>
      </c>
    </row>
    <row r="123" spans="1:38">
      <c r="A123" s="1">
        <v>43788</v>
      </c>
      <c r="B123" s="6">
        <f t="shared" si="1"/>
        <v>11</v>
      </c>
      <c r="C123" s="7">
        <f>OROinflow!$F112</f>
        <v>1662</v>
      </c>
      <c r="D123" s="7">
        <f>OROLEVEL5!G112/1000</f>
        <v>3163</v>
      </c>
      <c r="E123" s="7">
        <f>INDEX(OROevaprateIN!$B$2:$B$13, MATCH($B123,OROevaprateIN!$A$2:$A$13,0), 1)</f>
        <v>1.939255323815853</v>
      </c>
      <c r="F123" s="7">
        <f>INDEX(DEM_D6_PWR!$I$3:$I$14, MATCH($B123,DEM_D6_PWR!$H$3:$H$14,0), 1)</f>
        <v>0</v>
      </c>
      <c r="G123" s="7">
        <f>INDEX('MINGW_6&amp;DR69'!$I$3:$I$14, MATCH($B123,'MINGW_6&amp;DR69'!$H$3:$H$14,0), 1)</f>
        <v>0</v>
      </c>
      <c r="H123" s="7">
        <f>INDEX('MINGW_6&amp;DR69'!$J$3:$J$14, MATCH($B123,'MINGW_6&amp;DR69'!$H$3:$H$14,0), 1)</f>
        <v>0</v>
      </c>
      <c r="I123" s="7">
        <f>inflowShasta!$I112</f>
        <v>3660</v>
      </c>
      <c r="J123" s="7">
        <f>inflowYuba!$H112</f>
        <v>1217</v>
      </c>
      <c r="K123" s="7">
        <f>INDEX(DEMAND_D_DAGUER_NP!$I$3:$I$14, MATCH($B123,DEMAND_D_DAGUER_NP!$H$3:$H$14,0), 1)</f>
        <v>335.5054646396452</v>
      </c>
      <c r="L123" s="7">
        <f>INDEX(D_THERM_DEMANDS!AB$3:AB$14, MATCH($B123,D_THERM_DEMANDS!$P$3:$P$14,0), 1)</f>
        <v>9999</v>
      </c>
      <c r="M123" s="7">
        <f>INDEX(D_THERM_DEMANDS!AC$3:AC$14, MATCH($B123,D_THERM_DEMANDS!$P$3:$P$14,0), 1)</f>
        <v>9999</v>
      </c>
      <c r="N123" s="7">
        <f>INDEX(D_THERM_DEMANDS!AD$3:AD$14, MATCH($B123,D_THERM_DEMANDS!$P$3:$P$14,0), 1)</f>
        <v>9999</v>
      </c>
      <c r="O123" s="7">
        <f>INDEX(D_THERM_DEMANDS!AE$3:AE$14, MATCH($B123,D_THERM_DEMANDS!$P$3:$P$14,0), 1)</f>
        <v>9999</v>
      </c>
      <c r="P123" s="7">
        <f>INDEX(D_THERM_DEMANDS!AF$3:AF$14, MATCH($B123,D_THERM_DEMANDS!$P$3:$P$14,0), 1)</f>
        <v>3.6666667461395262E-2</v>
      </c>
      <c r="Q123" s="7">
        <f>INDEX(D_THERM_DEMANDS!AG$3:AG$14, MATCH($B123,D_THERM_DEMANDS!$P$3:$P$14,0), 1)</f>
        <v>9.3333333730697635E-3</v>
      </c>
      <c r="R123" s="7">
        <f>INDEX(D_THERM_DEMANDS!AH$3:AH$14, MATCH($B123,D_THERM_DEMANDS!$P$3:$P$14,0), 1)</f>
        <v>0</v>
      </c>
      <c r="S123" s="7">
        <f>INDEX(D_THERM_DEMANDS!AI$3:AI$14, MATCH($B123,D_THERM_DEMANDS!$P$3:$P$14,0), 1)</f>
        <v>6.6666666666666666E-2</v>
      </c>
      <c r="T123" s="7">
        <f>INDEX(D_THERM_DEMANDS!AJ$3:AJ$14, MATCH($B123,D_THERM_DEMANDS!$P$3:$P$14,0), 1)</f>
        <v>0.18000000317891438</v>
      </c>
      <c r="U123" s="7">
        <f>INDEX(D_THERM_DEMANDS!AK$3:AK$14, MATCH($B123,D_THERM_DEMANDS!$P$3:$P$14,0), 1)</f>
        <v>3.8466667175292968</v>
      </c>
      <c r="V123" s="7">
        <f>INDEX(DEMAND_C217B!$I$3:$I$14, MATCH($B123,DEMAND_C217B!$H$3:$H$14,0), 1)</f>
        <v>29.873223002183654</v>
      </c>
      <c r="W123" s="7">
        <f>INDEX(MINFLOWFEATHER!$J$3:$J$14, MATCH($B123,MINFLOWFEATHER!$I$3:$I$14,0), 1)</f>
        <v>900</v>
      </c>
      <c r="X123" s="7">
        <f>INDEX(Therm!$P$3:$P$14, MATCH($B123,Therm!$H$3:$H$14,0), 1)</f>
        <v>70.991715422037828</v>
      </c>
      <c r="Y123" s="7">
        <f>INDEX(Yubfea!$P$3:$P$14, MATCH($B123,Yubfea!$H$3:$H$14,0), 1)</f>
        <v>-518.37424027910538</v>
      </c>
      <c r="Z123" s="7">
        <f>INDEX(D_YUBFEA_demand!V$3:V$14, MATCH($B123,D_YUBFEA_demand!$M$3:$M$14,0), 1)</f>
        <v>0</v>
      </c>
      <c r="AA123" s="7">
        <f>INDEX(D_YUBFEA_demand!W$3:W$14, MATCH($B123,D_YUBFEA_demand!$M$3:$M$14,0), 1)</f>
        <v>0</v>
      </c>
      <c r="AB123" s="7">
        <f>INDEX(D_YUBFEA_demand!X$3:X$14, MATCH($B123,D_YUBFEA_demand!$M$3:$M$14,0), 1)</f>
        <v>0</v>
      </c>
      <c r="AC123" s="7">
        <f>INDEX(D_YUBFEA_demand!Y$3:Y$14, MATCH($B123,D_YUBFEA_demand!$M$3:$M$14,0), 1)</f>
        <v>9999</v>
      </c>
      <c r="AD123" s="7">
        <f>INDEX(D_YUBFEA_demand!Z$3:Z$14, MATCH($B123,D_YUBFEA_demand!$M$3:$M$14,0), 1)</f>
        <v>9999</v>
      </c>
      <c r="AE123" s="7">
        <f>INDEX(D_YUBFEA_demand!AA$3:AA$14, MATCH($B123,D_YUBFEA_demand!$M$3:$M$14,0), 1)</f>
        <v>0</v>
      </c>
      <c r="AF123" s="7">
        <f>INDEX(D_YUBFEA_demand!AB$3:AB$14, MATCH($B123,D_YUBFEA_demand!$M$3:$M$14,0), 1)</f>
        <v>0</v>
      </c>
      <c r="AG123" s="7">
        <f>INDEX(MINFLOWFEAMOUTH!$J$3:$J$14, MATCH($B123,MINFLOWFEAMOUTH!$I$3:$I$14,0), 1)</f>
        <v>900</v>
      </c>
      <c r="AI123" s="11">
        <f>SHASTAlevel5extended!$H112</f>
        <v>3486.5259999999998</v>
      </c>
      <c r="AJ123" s="11">
        <f>INDEX(CALLiTE_SHASTA_LEVEL2_4!$E$1024:$E$1035, MATCH($B123,CALLiTE_SHASTA_LEVEL2_4!$C$1024:$C$1035,0), 1)</f>
        <v>650</v>
      </c>
      <c r="AK123" s="11">
        <f>INDEX(CALLiTE_SHASTA_LEVEL2_4!$F$1024:$F$1035, MATCH($B123,CALLiTE_SHASTA_LEVEL2_4!$C$1024:$C$1035,0), 1)</f>
        <v>3200</v>
      </c>
      <c r="AL123" s="11">
        <f>INDEX(CALLITE_EVAP_S_SHSTA!$G$2:$G$13, MATCH($B123,CALLITE_EVAP_S_SHSTA!$F$2:$F$13,0), 1)</f>
        <v>2.1915476265407743</v>
      </c>
    </row>
    <row r="124" spans="1:38">
      <c r="A124" s="1">
        <v>43789</v>
      </c>
      <c r="B124" s="6">
        <f t="shared" si="1"/>
        <v>11</v>
      </c>
      <c r="C124" s="7">
        <f>OROinflow!$F113</f>
        <v>2331</v>
      </c>
      <c r="D124" s="7">
        <f>OROLEVEL5!G113/1000</f>
        <v>3163</v>
      </c>
      <c r="E124" s="7">
        <f>INDEX(OROevaprateIN!$B$2:$B$13, MATCH($B124,OROevaprateIN!$A$2:$A$13,0), 1)</f>
        <v>1.939255323815853</v>
      </c>
      <c r="F124" s="7">
        <f>INDEX(DEM_D6_PWR!$I$3:$I$14, MATCH($B124,DEM_D6_PWR!$H$3:$H$14,0), 1)</f>
        <v>0</v>
      </c>
      <c r="G124" s="7">
        <f>INDEX('MINGW_6&amp;DR69'!$I$3:$I$14, MATCH($B124,'MINGW_6&amp;DR69'!$H$3:$H$14,0), 1)</f>
        <v>0</v>
      </c>
      <c r="H124" s="7">
        <f>INDEX('MINGW_6&amp;DR69'!$J$3:$J$14, MATCH($B124,'MINGW_6&amp;DR69'!$H$3:$H$14,0), 1)</f>
        <v>0</v>
      </c>
      <c r="I124" s="7">
        <f>inflowShasta!$I113</f>
        <v>4316</v>
      </c>
      <c r="J124" s="7">
        <f>inflowYuba!$H113</f>
        <v>1223</v>
      </c>
      <c r="K124" s="7">
        <f>INDEX(DEMAND_D_DAGUER_NP!$I$3:$I$14, MATCH($B124,DEMAND_D_DAGUER_NP!$H$3:$H$14,0), 1)</f>
        <v>335.5054646396452</v>
      </c>
      <c r="L124" s="7">
        <f>INDEX(D_THERM_DEMANDS!AB$3:AB$14, MATCH($B124,D_THERM_DEMANDS!$P$3:$P$14,0), 1)</f>
        <v>9999</v>
      </c>
      <c r="M124" s="7">
        <f>INDEX(D_THERM_DEMANDS!AC$3:AC$14, MATCH($B124,D_THERM_DEMANDS!$P$3:$P$14,0), 1)</f>
        <v>9999</v>
      </c>
      <c r="N124" s="7">
        <f>INDEX(D_THERM_DEMANDS!AD$3:AD$14, MATCH($B124,D_THERM_DEMANDS!$P$3:$P$14,0), 1)</f>
        <v>9999</v>
      </c>
      <c r="O124" s="7">
        <f>INDEX(D_THERM_DEMANDS!AE$3:AE$14, MATCH($B124,D_THERM_DEMANDS!$P$3:$P$14,0), 1)</f>
        <v>9999</v>
      </c>
      <c r="P124" s="7">
        <f>INDEX(D_THERM_DEMANDS!AF$3:AF$14, MATCH($B124,D_THERM_DEMANDS!$P$3:$P$14,0), 1)</f>
        <v>3.6666667461395262E-2</v>
      </c>
      <c r="Q124" s="7">
        <f>INDEX(D_THERM_DEMANDS!AG$3:AG$14, MATCH($B124,D_THERM_DEMANDS!$P$3:$P$14,0), 1)</f>
        <v>9.3333333730697635E-3</v>
      </c>
      <c r="R124" s="7">
        <f>INDEX(D_THERM_DEMANDS!AH$3:AH$14, MATCH($B124,D_THERM_DEMANDS!$P$3:$P$14,0), 1)</f>
        <v>0</v>
      </c>
      <c r="S124" s="7">
        <f>INDEX(D_THERM_DEMANDS!AI$3:AI$14, MATCH($B124,D_THERM_DEMANDS!$P$3:$P$14,0), 1)</f>
        <v>6.6666666666666666E-2</v>
      </c>
      <c r="T124" s="7">
        <f>INDEX(D_THERM_DEMANDS!AJ$3:AJ$14, MATCH($B124,D_THERM_DEMANDS!$P$3:$P$14,0), 1)</f>
        <v>0.18000000317891438</v>
      </c>
      <c r="U124" s="7">
        <f>INDEX(D_THERM_DEMANDS!AK$3:AK$14, MATCH($B124,D_THERM_DEMANDS!$P$3:$P$14,0), 1)</f>
        <v>3.8466667175292968</v>
      </c>
      <c r="V124" s="7">
        <f>INDEX(DEMAND_C217B!$I$3:$I$14, MATCH($B124,DEMAND_C217B!$H$3:$H$14,0), 1)</f>
        <v>29.873223002183654</v>
      </c>
      <c r="W124" s="7">
        <f>INDEX(MINFLOWFEATHER!$J$3:$J$14, MATCH($B124,MINFLOWFEATHER!$I$3:$I$14,0), 1)</f>
        <v>900</v>
      </c>
      <c r="X124" s="7">
        <f>INDEX(Therm!$P$3:$P$14, MATCH($B124,Therm!$H$3:$H$14,0), 1)</f>
        <v>70.991715422037828</v>
      </c>
      <c r="Y124" s="7">
        <f>INDEX(Yubfea!$P$3:$P$14, MATCH($B124,Yubfea!$H$3:$H$14,0), 1)</f>
        <v>-518.37424027910538</v>
      </c>
      <c r="Z124" s="7">
        <f>INDEX(D_YUBFEA_demand!V$3:V$14, MATCH($B124,D_YUBFEA_demand!$M$3:$M$14,0), 1)</f>
        <v>0</v>
      </c>
      <c r="AA124" s="7">
        <f>INDEX(D_YUBFEA_demand!W$3:W$14, MATCH($B124,D_YUBFEA_demand!$M$3:$M$14,0), 1)</f>
        <v>0</v>
      </c>
      <c r="AB124" s="7">
        <f>INDEX(D_YUBFEA_demand!X$3:X$14, MATCH($B124,D_YUBFEA_demand!$M$3:$M$14,0), 1)</f>
        <v>0</v>
      </c>
      <c r="AC124" s="7">
        <f>INDEX(D_YUBFEA_demand!Y$3:Y$14, MATCH($B124,D_YUBFEA_demand!$M$3:$M$14,0), 1)</f>
        <v>9999</v>
      </c>
      <c r="AD124" s="7">
        <f>INDEX(D_YUBFEA_demand!Z$3:Z$14, MATCH($B124,D_YUBFEA_demand!$M$3:$M$14,0), 1)</f>
        <v>9999</v>
      </c>
      <c r="AE124" s="7">
        <f>INDEX(D_YUBFEA_demand!AA$3:AA$14, MATCH($B124,D_YUBFEA_demand!$M$3:$M$14,0), 1)</f>
        <v>0</v>
      </c>
      <c r="AF124" s="7">
        <f>INDEX(D_YUBFEA_demand!AB$3:AB$14, MATCH($B124,D_YUBFEA_demand!$M$3:$M$14,0), 1)</f>
        <v>0</v>
      </c>
      <c r="AG124" s="7">
        <f>INDEX(MINFLOWFEAMOUTH!$J$3:$J$14, MATCH($B124,MINFLOWFEAMOUTH!$I$3:$I$14,0), 1)</f>
        <v>900</v>
      </c>
      <c r="AI124" s="11">
        <f>SHASTAlevel5extended!$H113</f>
        <v>3465.2150000000001</v>
      </c>
      <c r="AJ124" s="11">
        <f>INDEX(CALLiTE_SHASTA_LEVEL2_4!$E$1024:$E$1035, MATCH($B124,CALLiTE_SHASTA_LEVEL2_4!$C$1024:$C$1035,0), 1)</f>
        <v>650</v>
      </c>
      <c r="AK124" s="11">
        <f>INDEX(CALLiTE_SHASTA_LEVEL2_4!$F$1024:$F$1035, MATCH($B124,CALLiTE_SHASTA_LEVEL2_4!$C$1024:$C$1035,0), 1)</f>
        <v>3200</v>
      </c>
      <c r="AL124" s="11">
        <f>INDEX(CALLITE_EVAP_S_SHSTA!$G$2:$G$13, MATCH($B124,CALLITE_EVAP_S_SHSTA!$F$2:$F$13,0), 1)</f>
        <v>2.1915476265407743</v>
      </c>
    </row>
    <row r="125" spans="1:38">
      <c r="A125" s="1">
        <v>43790</v>
      </c>
      <c r="B125" s="6">
        <f t="shared" si="1"/>
        <v>11</v>
      </c>
      <c r="C125" s="7">
        <f>OROinflow!$F114</f>
        <v>1656</v>
      </c>
      <c r="D125" s="7">
        <f>OROLEVEL5!G114/1000</f>
        <v>3163</v>
      </c>
      <c r="E125" s="7">
        <f>INDEX(OROevaprateIN!$B$2:$B$13, MATCH($B125,OROevaprateIN!$A$2:$A$13,0), 1)</f>
        <v>1.939255323815853</v>
      </c>
      <c r="F125" s="7">
        <f>INDEX(DEM_D6_PWR!$I$3:$I$14, MATCH($B125,DEM_D6_PWR!$H$3:$H$14,0), 1)</f>
        <v>0</v>
      </c>
      <c r="G125" s="7">
        <f>INDEX('MINGW_6&amp;DR69'!$I$3:$I$14, MATCH($B125,'MINGW_6&amp;DR69'!$H$3:$H$14,0), 1)</f>
        <v>0</v>
      </c>
      <c r="H125" s="7">
        <f>INDEX('MINGW_6&amp;DR69'!$J$3:$J$14, MATCH($B125,'MINGW_6&amp;DR69'!$H$3:$H$14,0), 1)</f>
        <v>0</v>
      </c>
      <c r="I125" s="7">
        <f>inflowShasta!$I114</f>
        <v>3973</v>
      </c>
      <c r="J125" s="7">
        <f>inflowYuba!$H114</f>
        <v>1224</v>
      </c>
      <c r="K125" s="7">
        <f>INDEX(DEMAND_D_DAGUER_NP!$I$3:$I$14, MATCH($B125,DEMAND_D_DAGUER_NP!$H$3:$H$14,0), 1)</f>
        <v>335.5054646396452</v>
      </c>
      <c r="L125" s="7">
        <f>INDEX(D_THERM_DEMANDS!AB$3:AB$14, MATCH($B125,D_THERM_DEMANDS!$P$3:$P$14,0), 1)</f>
        <v>9999</v>
      </c>
      <c r="M125" s="7">
        <f>INDEX(D_THERM_DEMANDS!AC$3:AC$14, MATCH($B125,D_THERM_DEMANDS!$P$3:$P$14,0), 1)</f>
        <v>9999</v>
      </c>
      <c r="N125" s="7">
        <f>INDEX(D_THERM_DEMANDS!AD$3:AD$14, MATCH($B125,D_THERM_DEMANDS!$P$3:$P$14,0), 1)</f>
        <v>9999</v>
      </c>
      <c r="O125" s="7">
        <f>INDEX(D_THERM_DEMANDS!AE$3:AE$14, MATCH($B125,D_THERM_DEMANDS!$P$3:$P$14,0), 1)</f>
        <v>9999</v>
      </c>
      <c r="P125" s="7">
        <f>INDEX(D_THERM_DEMANDS!AF$3:AF$14, MATCH($B125,D_THERM_DEMANDS!$P$3:$P$14,0), 1)</f>
        <v>3.6666667461395262E-2</v>
      </c>
      <c r="Q125" s="7">
        <f>INDEX(D_THERM_DEMANDS!AG$3:AG$14, MATCH($B125,D_THERM_DEMANDS!$P$3:$P$14,0), 1)</f>
        <v>9.3333333730697635E-3</v>
      </c>
      <c r="R125" s="7">
        <f>INDEX(D_THERM_DEMANDS!AH$3:AH$14, MATCH($B125,D_THERM_DEMANDS!$P$3:$P$14,0), 1)</f>
        <v>0</v>
      </c>
      <c r="S125" s="7">
        <f>INDEX(D_THERM_DEMANDS!AI$3:AI$14, MATCH($B125,D_THERM_DEMANDS!$P$3:$P$14,0), 1)</f>
        <v>6.6666666666666666E-2</v>
      </c>
      <c r="T125" s="7">
        <f>INDEX(D_THERM_DEMANDS!AJ$3:AJ$14, MATCH($B125,D_THERM_DEMANDS!$P$3:$P$14,0), 1)</f>
        <v>0.18000000317891438</v>
      </c>
      <c r="U125" s="7">
        <f>INDEX(D_THERM_DEMANDS!AK$3:AK$14, MATCH($B125,D_THERM_DEMANDS!$P$3:$P$14,0), 1)</f>
        <v>3.8466667175292968</v>
      </c>
      <c r="V125" s="7">
        <f>INDEX(DEMAND_C217B!$I$3:$I$14, MATCH($B125,DEMAND_C217B!$H$3:$H$14,0), 1)</f>
        <v>29.873223002183654</v>
      </c>
      <c r="W125" s="7">
        <f>INDEX(MINFLOWFEATHER!$J$3:$J$14, MATCH($B125,MINFLOWFEATHER!$I$3:$I$14,0), 1)</f>
        <v>900</v>
      </c>
      <c r="X125" s="7">
        <f>INDEX(Therm!$P$3:$P$14, MATCH($B125,Therm!$H$3:$H$14,0), 1)</f>
        <v>70.991715422037828</v>
      </c>
      <c r="Y125" s="7">
        <f>INDEX(Yubfea!$P$3:$P$14, MATCH($B125,Yubfea!$H$3:$H$14,0), 1)</f>
        <v>-518.37424027910538</v>
      </c>
      <c r="Z125" s="7">
        <f>INDEX(D_YUBFEA_demand!V$3:V$14, MATCH($B125,D_YUBFEA_demand!$M$3:$M$14,0), 1)</f>
        <v>0</v>
      </c>
      <c r="AA125" s="7">
        <f>INDEX(D_YUBFEA_demand!W$3:W$14, MATCH($B125,D_YUBFEA_demand!$M$3:$M$14,0), 1)</f>
        <v>0</v>
      </c>
      <c r="AB125" s="7">
        <f>INDEX(D_YUBFEA_demand!X$3:X$14, MATCH($B125,D_YUBFEA_demand!$M$3:$M$14,0), 1)</f>
        <v>0</v>
      </c>
      <c r="AC125" s="7">
        <f>INDEX(D_YUBFEA_demand!Y$3:Y$14, MATCH($B125,D_YUBFEA_demand!$M$3:$M$14,0), 1)</f>
        <v>9999</v>
      </c>
      <c r="AD125" s="7">
        <f>INDEX(D_YUBFEA_demand!Z$3:Z$14, MATCH($B125,D_YUBFEA_demand!$M$3:$M$14,0), 1)</f>
        <v>9999</v>
      </c>
      <c r="AE125" s="7">
        <f>INDEX(D_YUBFEA_demand!AA$3:AA$14, MATCH($B125,D_YUBFEA_demand!$M$3:$M$14,0), 1)</f>
        <v>0</v>
      </c>
      <c r="AF125" s="7">
        <f>INDEX(D_YUBFEA_demand!AB$3:AB$14, MATCH($B125,D_YUBFEA_demand!$M$3:$M$14,0), 1)</f>
        <v>0</v>
      </c>
      <c r="AG125" s="7">
        <f>INDEX(MINFLOWFEAMOUTH!$J$3:$J$14, MATCH($B125,MINFLOWFEAMOUTH!$I$3:$I$14,0), 1)</f>
        <v>900</v>
      </c>
      <c r="AI125" s="11">
        <f>SHASTAlevel5extended!$H114</f>
        <v>3443.9029999999998</v>
      </c>
      <c r="AJ125" s="11">
        <f>INDEX(CALLiTE_SHASTA_LEVEL2_4!$E$1024:$E$1035, MATCH($B125,CALLiTE_SHASTA_LEVEL2_4!$C$1024:$C$1035,0), 1)</f>
        <v>650</v>
      </c>
      <c r="AK125" s="11">
        <f>INDEX(CALLiTE_SHASTA_LEVEL2_4!$F$1024:$F$1035, MATCH($B125,CALLiTE_SHASTA_LEVEL2_4!$C$1024:$C$1035,0), 1)</f>
        <v>3200</v>
      </c>
      <c r="AL125" s="11">
        <f>INDEX(CALLITE_EVAP_S_SHSTA!$G$2:$G$13, MATCH($B125,CALLITE_EVAP_S_SHSTA!$F$2:$F$13,0), 1)</f>
        <v>2.1915476265407743</v>
      </c>
    </row>
    <row r="126" spans="1:38">
      <c r="A126" s="1">
        <v>43791</v>
      </c>
      <c r="B126" s="6">
        <f t="shared" si="1"/>
        <v>11</v>
      </c>
      <c r="C126" s="7">
        <f>OROinflow!$F115</f>
        <v>2032</v>
      </c>
      <c r="D126" s="7">
        <f>OROLEVEL5!G115/1000</f>
        <v>3163</v>
      </c>
      <c r="E126" s="7">
        <f>INDEX(OROevaprateIN!$B$2:$B$13, MATCH($B126,OROevaprateIN!$A$2:$A$13,0), 1)</f>
        <v>1.939255323815853</v>
      </c>
      <c r="F126" s="7">
        <f>INDEX(DEM_D6_PWR!$I$3:$I$14, MATCH($B126,DEM_D6_PWR!$H$3:$H$14,0), 1)</f>
        <v>0</v>
      </c>
      <c r="G126" s="7">
        <f>INDEX('MINGW_6&amp;DR69'!$I$3:$I$14, MATCH($B126,'MINGW_6&amp;DR69'!$H$3:$H$14,0), 1)</f>
        <v>0</v>
      </c>
      <c r="H126" s="7">
        <f>INDEX('MINGW_6&amp;DR69'!$J$3:$J$14, MATCH($B126,'MINGW_6&amp;DR69'!$H$3:$H$14,0), 1)</f>
        <v>0</v>
      </c>
      <c r="I126" s="7">
        <f>inflowShasta!$I115</f>
        <v>3496</v>
      </c>
      <c r="J126" s="7">
        <f>inflowYuba!$H115</f>
        <v>1217</v>
      </c>
      <c r="K126" s="7">
        <f>INDEX(DEMAND_D_DAGUER_NP!$I$3:$I$14, MATCH($B126,DEMAND_D_DAGUER_NP!$H$3:$H$14,0), 1)</f>
        <v>335.5054646396452</v>
      </c>
      <c r="L126" s="7">
        <f>INDEX(D_THERM_DEMANDS!AB$3:AB$14, MATCH($B126,D_THERM_DEMANDS!$P$3:$P$14,0), 1)</f>
        <v>9999</v>
      </c>
      <c r="M126" s="7">
        <f>INDEX(D_THERM_DEMANDS!AC$3:AC$14, MATCH($B126,D_THERM_DEMANDS!$P$3:$P$14,0), 1)</f>
        <v>9999</v>
      </c>
      <c r="N126" s="7">
        <f>INDEX(D_THERM_DEMANDS!AD$3:AD$14, MATCH($B126,D_THERM_DEMANDS!$P$3:$P$14,0), 1)</f>
        <v>9999</v>
      </c>
      <c r="O126" s="7">
        <f>INDEX(D_THERM_DEMANDS!AE$3:AE$14, MATCH($B126,D_THERM_DEMANDS!$P$3:$P$14,0), 1)</f>
        <v>9999</v>
      </c>
      <c r="P126" s="7">
        <f>INDEX(D_THERM_DEMANDS!AF$3:AF$14, MATCH($B126,D_THERM_DEMANDS!$P$3:$P$14,0), 1)</f>
        <v>3.6666667461395262E-2</v>
      </c>
      <c r="Q126" s="7">
        <f>INDEX(D_THERM_DEMANDS!AG$3:AG$14, MATCH($B126,D_THERM_DEMANDS!$P$3:$P$14,0), 1)</f>
        <v>9.3333333730697635E-3</v>
      </c>
      <c r="R126" s="7">
        <f>INDEX(D_THERM_DEMANDS!AH$3:AH$14, MATCH($B126,D_THERM_DEMANDS!$P$3:$P$14,0), 1)</f>
        <v>0</v>
      </c>
      <c r="S126" s="7">
        <f>INDEX(D_THERM_DEMANDS!AI$3:AI$14, MATCH($B126,D_THERM_DEMANDS!$P$3:$P$14,0), 1)</f>
        <v>6.6666666666666666E-2</v>
      </c>
      <c r="T126" s="7">
        <f>INDEX(D_THERM_DEMANDS!AJ$3:AJ$14, MATCH($B126,D_THERM_DEMANDS!$P$3:$P$14,0), 1)</f>
        <v>0.18000000317891438</v>
      </c>
      <c r="U126" s="7">
        <f>INDEX(D_THERM_DEMANDS!AK$3:AK$14, MATCH($B126,D_THERM_DEMANDS!$P$3:$P$14,0), 1)</f>
        <v>3.8466667175292968</v>
      </c>
      <c r="V126" s="7">
        <f>INDEX(DEMAND_C217B!$I$3:$I$14, MATCH($B126,DEMAND_C217B!$H$3:$H$14,0), 1)</f>
        <v>29.873223002183654</v>
      </c>
      <c r="W126" s="7">
        <f>INDEX(MINFLOWFEATHER!$J$3:$J$14, MATCH($B126,MINFLOWFEATHER!$I$3:$I$14,0), 1)</f>
        <v>900</v>
      </c>
      <c r="X126" s="7">
        <f>INDEX(Therm!$P$3:$P$14, MATCH($B126,Therm!$H$3:$H$14,0), 1)</f>
        <v>70.991715422037828</v>
      </c>
      <c r="Y126" s="7">
        <f>INDEX(Yubfea!$P$3:$P$14, MATCH($B126,Yubfea!$H$3:$H$14,0), 1)</f>
        <v>-518.37424027910538</v>
      </c>
      <c r="Z126" s="7">
        <f>INDEX(D_YUBFEA_demand!V$3:V$14, MATCH($B126,D_YUBFEA_demand!$M$3:$M$14,0), 1)</f>
        <v>0</v>
      </c>
      <c r="AA126" s="7">
        <f>INDEX(D_YUBFEA_demand!W$3:W$14, MATCH($B126,D_YUBFEA_demand!$M$3:$M$14,0), 1)</f>
        <v>0</v>
      </c>
      <c r="AB126" s="7">
        <f>INDEX(D_YUBFEA_demand!X$3:X$14, MATCH($B126,D_YUBFEA_demand!$M$3:$M$14,0), 1)</f>
        <v>0</v>
      </c>
      <c r="AC126" s="7">
        <f>INDEX(D_YUBFEA_demand!Y$3:Y$14, MATCH($B126,D_YUBFEA_demand!$M$3:$M$14,0), 1)</f>
        <v>9999</v>
      </c>
      <c r="AD126" s="7">
        <f>INDEX(D_YUBFEA_demand!Z$3:Z$14, MATCH($B126,D_YUBFEA_demand!$M$3:$M$14,0), 1)</f>
        <v>9999</v>
      </c>
      <c r="AE126" s="7">
        <f>INDEX(D_YUBFEA_demand!AA$3:AA$14, MATCH($B126,D_YUBFEA_demand!$M$3:$M$14,0), 1)</f>
        <v>0</v>
      </c>
      <c r="AF126" s="7">
        <f>INDEX(D_YUBFEA_demand!AB$3:AB$14, MATCH($B126,D_YUBFEA_demand!$M$3:$M$14,0), 1)</f>
        <v>0</v>
      </c>
      <c r="AG126" s="7">
        <f>INDEX(MINFLOWFEAMOUTH!$J$3:$J$14, MATCH($B126,MINFLOWFEAMOUTH!$I$3:$I$14,0), 1)</f>
        <v>900</v>
      </c>
      <c r="AI126" s="11">
        <f>SHASTAlevel5extended!$H115</f>
        <v>3422.5920000000001</v>
      </c>
      <c r="AJ126" s="11">
        <f>INDEX(CALLiTE_SHASTA_LEVEL2_4!$E$1024:$E$1035, MATCH($B126,CALLiTE_SHASTA_LEVEL2_4!$C$1024:$C$1035,0), 1)</f>
        <v>650</v>
      </c>
      <c r="AK126" s="11">
        <f>INDEX(CALLiTE_SHASTA_LEVEL2_4!$F$1024:$F$1035, MATCH($B126,CALLiTE_SHASTA_LEVEL2_4!$C$1024:$C$1035,0), 1)</f>
        <v>3200</v>
      </c>
      <c r="AL126" s="11">
        <f>INDEX(CALLITE_EVAP_S_SHSTA!$G$2:$G$13, MATCH($B126,CALLITE_EVAP_S_SHSTA!$F$2:$F$13,0), 1)</f>
        <v>2.1915476265407743</v>
      </c>
    </row>
    <row r="127" spans="1:38">
      <c r="A127" s="1">
        <v>43792</v>
      </c>
      <c r="B127" s="6">
        <f t="shared" si="1"/>
        <v>11</v>
      </c>
      <c r="C127" s="7">
        <f>OROinflow!$F116</f>
        <v>1980</v>
      </c>
      <c r="D127" s="7">
        <f>OROLEVEL5!G116/1000</f>
        <v>3163</v>
      </c>
      <c r="E127" s="7">
        <f>INDEX(OROevaprateIN!$B$2:$B$13, MATCH($B127,OROevaprateIN!$A$2:$A$13,0), 1)</f>
        <v>1.939255323815853</v>
      </c>
      <c r="F127" s="7">
        <f>INDEX(DEM_D6_PWR!$I$3:$I$14, MATCH($B127,DEM_D6_PWR!$H$3:$H$14,0), 1)</f>
        <v>0</v>
      </c>
      <c r="G127" s="7">
        <f>INDEX('MINGW_6&amp;DR69'!$I$3:$I$14, MATCH($B127,'MINGW_6&amp;DR69'!$H$3:$H$14,0), 1)</f>
        <v>0</v>
      </c>
      <c r="H127" s="7">
        <f>INDEX('MINGW_6&amp;DR69'!$J$3:$J$14, MATCH($B127,'MINGW_6&amp;DR69'!$H$3:$H$14,0), 1)</f>
        <v>0</v>
      </c>
      <c r="I127" s="7">
        <f>inflowShasta!$I116</f>
        <v>3956</v>
      </c>
      <c r="J127" s="7">
        <f>inflowYuba!$H116</f>
        <v>1234</v>
      </c>
      <c r="K127" s="7">
        <f>INDEX(DEMAND_D_DAGUER_NP!$I$3:$I$14, MATCH($B127,DEMAND_D_DAGUER_NP!$H$3:$H$14,0), 1)</f>
        <v>335.5054646396452</v>
      </c>
      <c r="L127" s="7">
        <f>INDEX(D_THERM_DEMANDS!AB$3:AB$14, MATCH($B127,D_THERM_DEMANDS!$P$3:$P$14,0), 1)</f>
        <v>9999</v>
      </c>
      <c r="M127" s="7">
        <f>INDEX(D_THERM_DEMANDS!AC$3:AC$14, MATCH($B127,D_THERM_DEMANDS!$P$3:$P$14,0), 1)</f>
        <v>9999</v>
      </c>
      <c r="N127" s="7">
        <f>INDEX(D_THERM_DEMANDS!AD$3:AD$14, MATCH($B127,D_THERM_DEMANDS!$P$3:$P$14,0), 1)</f>
        <v>9999</v>
      </c>
      <c r="O127" s="7">
        <f>INDEX(D_THERM_DEMANDS!AE$3:AE$14, MATCH($B127,D_THERM_DEMANDS!$P$3:$P$14,0), 1)</f>
        <v>9999</v>
      </c>
      <c r="P127" s="7">
        <f>INDEX(D_THERM_DEMANDS!AF$3:AF$14, MATCH($B127,D_THERM_DEMANDS!$P$3:$P$14,0), 1)</f>
        <v>3.6666667461395262E-2</v>
      </c>
      <c r="Q127" s="7">
        <f>INDEX(D_THERM_DEMANDS!AG$3:AG$14, MATCH($B127,D_THERM_DEMANDS!$P$3:$P$14,0), 1)</f>
        <v>9.3333333730697635E-3</v>
      </c>
      <c r="R127" s="7">
        <f>INDEX(D_THERM_DEMANDS!AH$3:AH$14, MATCH($B127,D_THERM_DEMANDS!$P$3:$P$14,0), 1)</f>
        <v>0</v>
      </c>
      <c r="S127" s="7">
        <f>INDEX(D_THERM_DEMANDS!AI$3:AI$14, MATCH($B127,D_THERM_DEMANDS!$P$3:$P$14,0), 1)</f>
        <v>6.6666666666666666E-2</v>
      </c>
      <c r="T127" s="7">
        <f>INDEX(D_THERM_DEMANDS!AJ$3:AJ$14, MATCH($B127,D_THERM_DEMANDS!$P$3:$P$14,0), 1)</f>
        <v>0.18000000317891438</v>
      </c>
      <c r="U127" s="7">
        <f>INDEX(D_THERM_DEMANDS!AK$3:AK$14, MATCH($B127,D_THERM_DEMANDS!$P$3:$P$14,0), 1)</f>
        <v>3.8466667175292968</v>
      </c>
      <c r="V127" s="7">
        <f>INDEX(DEMAND_C217B!$I$3:$I$14, MATCH($B127,DEMAND_C217B!$H$3:$H$14,0), 1)</f>
        <v>29.873223002183654</v>
      </c>
      <c r="W127" s="7">
        <f>INDEX(MINFLOWFEATHER!$J$3:$J$14, MATCH($B127,MINFLOWFEATHER!$I$3:$I$14,0), 1)</f>
        <v>900</v>
      </c>
      <c r="X127" s="7">
        <f>INDEX(Therm!$P$3:$P$14, MATCH($B127,Therm!$H$3:$H$14,0), 1)</f>
        <v>70.991715422037828</v>
      </c>
      <c r="Y127" s="7">
        <f>INDEX(Yubfea!$P$3:$P$14, MATCH($B127,Yubfea!$H$3:$H$14,0), 1)</f>
        <v>-518.37424027910538</v>
      </c>
      <c r="Z127" s="7">
        <f>INDEX(D_YUBFEA_demand!V$3:V$14, MATCH($B127,D_YUBFEA_demand!$M$3:$M$14,0), 1)</f>
        <v>0</v>
      </c>
      <c r="AA127" s="7">
        <f>INDEX(D_YUBFEA_demand!W$3:W$14, MATCH($B127,D_YUBFEA_demand!$M$3:$M$14,0), 1)</f>
        <v>0</v>
      </c>
      <c r="AB127" s="7">
        <f>INDEX(D_YUBFEA_demand!X$3:X$14, MATCH($B127,D_YUBFEA_demand!$M$3:$M$14,0), 1)</f>
        <v>0</v>
      </c>
      <c r="AC127" s="7">
        <f>INDEX(D_YUBFEA_demand!Y$3:Y$14, MATCH($B127,D_YUBFEA_demand!$M$3:$M$14,0), 1)</f>
        <v>9999</v>
      </c>
      <c r="AD127" s="7">
        <f>INDEX(D_YUBFEA_demand!Z$3:Z$14, MATCH($B127,D_YUBFEA_demand!$M$3:$M$14,0), 1)</f>
        <v>9999</v>
      </c>
      <c r="AE127" s="7">
        <f>INDEX(D_YUBFEA_demand!AA$3:AA$14, MATCH($B127,D_YUBFEA_demand!$M$3:$M$14,0), 1)</f>
        <v>0</v>
      </c>
      <c r="AF127" s="7">
        <f>INDEX(D_YUBFEA_demand!AB$3:AB$14, MATCH($B127,D_YUBFEA_demand!$M$3:$M$14,0), 1)</f>
        <v>0</v>
      </c>
      <c r="AG127" s="7">
        <f>INDEX(MINFLOWFEAMOUTH!$J$3:$J$14, MATCH($B127,MINFLOWFEAMOUTH!$I$3:$I$14,0), 1)</f>
        <v>900</v>
      </c>
      <c r="AI127" s="11">
        <f>SHASTAlevel5extended!$H116</f>
        <v>3401.28</v>
      </c>
      <c r="AJ127" s="11">
        <f>INDEX(CALLiTE_SHASTA_LEVEL2_4!$E$1024:$E$1035, MATCH($B127,CALLiTE_SHASTA_LEVEL2_4!$C$1024:$C$1035,0), 1)</f>
        <v>650</v>
      </c>
      <c r="AK127" s="11">
        <f>INDEX(CALLiTE_SHASTA_LEVEL2_4!$F$1024:$F$1035, MATCH($B127,CALLiTE_SHASTA_LEVEL2_4!$C$1024:$C$1035,0), 1)</f>
        <v>3200</v>
      </c>
      <c r="AL127" s="11">
        <f>INDEX(CALLITE_EVAP_S_SHSTA!$G$2:$G$13, MATCH($B127,CALLITE_EVAP_S_SHSTA!$F$2:$F$13,0), 1)</f>
        <v>2.1915476265407743</v>
      </c>
    </row>
    <row r="128" spans="1:38">
      <c r="A128" s="1">
        <v>43793</v>
      </c>
      <c r="B128" s="6">
        <f t="shared" si="1"/>
        <v>11</v>
      </c>
      <c r="C128" s="7">
        <f>OROinflow!$F117</f>
        <v>2093</v>
      </c>
      <c r="D128" s="7">
        <f>OROLEVEL5!G117/1000</f>
        <v>3163</v>
      </c>
      <c r="E128" s="7">
        <f>INDEX(OROevaprateIN!$B$2:$B$13, MATCH($B128,OROevaprateIN!$A$2:$A$13,0), 1)</f>
        <v>1.939255323815853</v>
      </c>
      <c r="F128" s="7">
        <f>INDEX(DEM_D6_PWR!$I$3:$I$14, MATCH($B128,DEM_D6_PWR!$H$3:$H$14,0), 1)</f>
        <v>0</v>
      </c>
      <c r="G128" s="7">
        <f>INDEX('MINGW_6&amp;DR69'!$I$3:$I$14, MATCH($B128,'MINGW_6&amp;DR69'!$H$3:$H$14,0), 1)</f>
        <v>0</v>
      </c>
      <c r="H128" s="7">
        <f>INDEX('MINGW_6&amp;DR69'!$J$3:$J$14, MATCH($B128,'MINGW_6&amp;DR69'!$H$3:$H$14,0), 1)</f>
        <v>0</v>
      </c>
      <c r="I128" s="7">
        <f>inflowShasta!$I117</f>
        <v>3220</v>
      </c>
      <c r="J128" s="7">
        <f>inflowYuba!$H117</f>
        <v>1238</v>
      </c>
      <c r="K128" s="7">
        <f>INDEX(DEMAND_D_DAGUER_NP!$I$3:$I$14, MATCH($B128,DEMAND_D_DAGUER_NP!$H$3:$H$14,0), 1)</f>
        <v>335.5054646396452</v>
      </c>
      <c r="L128" s="7">
        <f>INDEX(D_THERM_DEMANDS!AB$3:AB$14, MATCH($B128,D_THERM_DEMANDS!$P$3:$P$14,0), 1)</f>
        <v>9999</v>
      </c>
      <c r="M128" s="7">
        <f>INDEX(D_THERM_DEMANDS!AC$3:AC$14, MATCH($B128,D_THERM_DEMANDS!$P$3:$P$14,0), 1)</f>
        <v>9999</v>
      </c>
      <c r="N128" s="7">
        <f>INDEX(D_THERM_DEMANDS!AD$3:AD$14, MATCH($B128,D_THERM_DEMANDS!$P$3:$P$14,0), 1)</f>
        <v>9999</v>
      </c>
      <c r="O128" s="7">
        <f>INDEX(D_THERM_DEMANDS!AE$3:AE$14, MATCH($B128,D_THERM_DEMANDS!$P$3:$P$14,0), 1)</f>
        <v>9999</v>
      </c>
      <c r="P128" s="7">
        <f>INDEX(D_THERM_DEMANDS!AF$3:AF$14, MATCH($B128,D_THERM_DEMANDS!$P$3:$P$14,0), 1)</f>
        <v>3.6666667461395262E-2</v>
      </c>
      <c r="Q128" s="7">
        <f>INDEX(D_THERM_DEMANDS!AG$3:AG$14, MATCH($B128,D_THERM_DEMANDS!$P$3:$P$14,0), 1)</f>
        <v>9.3333333730697635E-3</v>
      </c>
      <c r="R128" s="7">
        <f>INDEX(D_THERM_DEMANDS!AH$3:AH$14, MATCH($B128,D_THERM_DEMANDS!$P$3:$P$14,0), 1)</f>
        <v>0</v>
      </c>
      <c r="S128" s="7">
        <f>INDEX(D_THERM_DEMANDS!AI$3:AI$14, MATCH($B128,D_THERM_DEMANDS!$P$3:$P$14,0), 1)</f>
        <v>6.6666666666666666E-2</v>
      </c>
      <c r="T128" s="7">
        <f>INDEX(D_THERM_DEMANDS!AJ$3:AJ$14, MATCH($B128,D_THERM_DEMANDS!$P$3:$P$14,0), 1)</f>
        <v>0.18000000317891438</v>
      </c>
      <c r="U128" s="7">
        <f>INDEX(D_THERM_DEMANDS!AK$3:AK$14, MATCH($B128,D_THERM_DEMANDS!$P$3:$P$14,0), 1)</f>
        <v>3.8466667175292968</v>
      </c>
      <c r="V128" s="7">
        <f>INDEX(DEMAND_C217B!$I$3:$I$14, MATCH($B128,DEMAND_C217B!$H$3:$H$14,0), 1)</f>
        <v>29.873223002183654</v>
      </c>
      <c r="W128" s="7">
        <f>INDEX(MINFLOWFEATHER!$J$3:$J$14, MATCH($B128,MINFLOWFEATHER!$I$3:$I$14,0), 1)</f>
        <v>900</v>
      </c>
      <c r="X128" s="7">
        <f>INDEX(Therm!$P$3:$P$14, MATCH($B128,Therm!$H$3:$H$14,0), 1)</f>
        <v>70.991715422037828</v>
      </c>
      <c r="Y128" s="7">
        <f>INDEX(Yubfea!$P$3:$P$14, MATCH($B128,Yubfea!$H$3:$H$14,0), 1)</f>
        <v>-518.37424027910538</v>
      </c>
      <c r="Z128" s="7">
        <f>INDEX(D_YUBFEA_demand!V$3:V$14, MATCH($B128,D_YUBFEA_demand!$M$3:$M$14,0), 1)</f>
        <v>0</v>
      </c>
      <c r="AA128" s="7">
        <f>INDEX(D_YUBFEA_demand!W$3:W$14, MATCH($B128,D_YUBFEA_demand!$M$3:$M$14,0), 1)</f>
        <v>0</v>
      </c>
      <c r="AB128" s="7">
        <f>INDEX(D_YUBFEA_demand!X$3:X$14, MATCH($B128,D_YUBFEA_demand!$M$3:$M$14,0), 1)</f>
        <v>0</v>
      </c>
      <c r="AC128" s="7">
        <f>INDEX(D_YUBFEA_demand!Y$3:Y$14, MATCH($B128,D_YUBFEA_demand!$M$3:$M$14,0), 1)</f>
        <v>9999</v>
      </c>
      <c r="AD128" s="7">
        <f>INDEX(D_YUBFEA_demand!Z$3:Z$14, MATCH($B128,D_YUBFEA_demand!$M$3:$M$14,0), 1)</f>
        <v>9999</v>
      </c>
      <c r="AE128" s="7">
        <f>INDEX(D_YUBFEA_demand!AA$3:AA$14, MATCH($B128,D_YUBFEA_demand!$M$3:$M$14,0), 1)</f>
        <v>0</v>
      </c>
      <c r="AF128" s="7">
        <f>INDEX(D_YUBFEA_demand!AB$3:AB$14, MATCH($B128,D_YUBFEA_demand!$M$3:$M$14,0), 1)</f>
        <v>0</v>
      </c>
      <c r="AG128" s="7">
        <f>INDEX(MINFLOWFEAMOUTH!$J$3:$J$14, MATCH($B128,MINFLOWFEAMOUTH!$I$3:$I$14,0), 1)</f>
        <v>900</v>
      </c>
      <c r="AI128" s="11">
        <f>SHASTAlevel5extended!$H117</f>
        <v>3379.9690000000001</v>
      </c>
      <c r="AJ128" s="11">
        <f>INDEX(CALLiTE_SHASTA_LEVEL2_4!$E$1024:$E$1035, MATCH($B128,CALLiTE_SHASTA_LEVEL2_4!$C$1024:$C$1035,0), 1)</f>
        <v>650</v>
      </c>
      <c r="AK128" s="11">
        <f>INDEX(CALLiTE_SHASTA_LEVEL2_4!$F$1024:$F$1035, MATCH($B128,CALLiTE_SHASTA_LEVEL2_4!$C$1024:$C$1035,0), 1)</f>
        <v>3200</v>
      </c>
      <c r="AL128" s="11">
        <f>INDEX(CALLITE_EVAP_S_SHSTA!$G$2:$G$13, MATCH($B128,CALLITE_EVAP_S_SHSTA!$F$2:$F$13,0), 1)</f>
        <v>2.1915476265407743</v>
      </c>
    </row>
    <row r="129" spans="1:38">
      <c r="A129" s="1">
        <v>43794</v>
      </c>
      <c r="B129" s="6">
        <f t="shared" si="1"/>
        <v>11</v>
      </c>
      <c r="C129" s="7">
        <f>OROinflow!$F118</f>
        <v>1948</v>
      </c>
      <c r="D129" s="7">
        <f>OROLEVEL5!G118/1000</f>
        <v>3163</v>
      </c>
      <c r="E129" s="7">
        <f>INDEX(OROevaprateIN!$B$2:$B$13, MATCH($B129,OROevaprateIN!$A$2:$A$13,0), 1)</f>
        <v>1.939255323815853</v>
      </c>
      <c r="F129" s="7">
        <f>INDEX(DEM_D6_PWR!$I$3:$I$14, MATCH($B129,DEM_D6_PWR!$H$3:$H$14,0), 1)</f>
        <v>0</v>
      </c>
      <c r="G129" s="7">
        <f>INDEX('MINGW_6&amp;DR69'!$I$3:$I$14, MATCH($B129,'MINGW_6&amp;DR69'!$H$3:$H$14,0), 1)</f>
        <v>0</v>
      </c>
      <c r="H129" s="7">
        <f>INDEX('MINGW_6&amp;DR69'!$J$3:$J$14, MATCH($B129,'MINGW_6&amp;DR69'!$H$3:$H$14,0), 1)</f>
        <v>0</v>
      </c>
      <c r="I129" s="7">
        <f>inflowShasta!$I118</f>
        <v>2927</v>
      </c>
      <c r="J129" s="7">
        <f>inflowYuba!$H118</f>
        <v>1618</v>
      </c>
      <c r="K129" s="7">
        <f>INDEX(DEMAND_D_DAGUER_NP!$I$3:$I$14, MATCH($B129,DEMAND_D_DAGUER_NP!$H$3:$H$14,0), 1)</f>
        <v>335.5054646396452</v>
      </c>
      <c r="L129" s="7">
        <f>INDEX(D_THERM_DEMANDS!AB$3:AB$14, MATCH($B129,D_THERM_DEMANDS!$P$3:$P$14,0), 1)</f>
        <v>9999</v>
      </c>
      <c r="M129" s="7">
        <f>INDEX(D_THERM_DEMANDS!AC$3:AC$14, MATCH($B129,D_THERM_DEMANDS!$P$3:$P$14,0), 1)</f>
        <v>9999</v>
      </c>
      <c r="N129" s="7">
        <f>INDEX(D_THERM_DEMANDS!AD$3:AD$14, MATCH($B129,D_THERM_DEMANDS!$P$3:$P$14,0), 1)</f>
        <v>9999</v>
      </c>
      <c r="O129" s="7">
        <f>INDEX(D_THERM_DEMANDS!AE$3:AE$14, MATCH($B129,D_THERM_DEMANDS!$P$3:$P$14,0), 1)</f>
        <v>9999</v>
      </c>
      <c r="P129" s="7">
        <f>INDEX(D_THERM_DEMANDS!AF$3:AF$14, MATCH($B129,D_THERM_DEMANDS!$P$3:$P$14,0), 1)</f>
        <v>3.6666667461395262E-2</v>
      </c>
      <c r="Q129" s="7">
        <f>INDEX(D_THERM_DEMANDS!AG$3:AG$14, MATCH($B129,D_THERM_DEMANDS!$P$3:$P$14,0), 1)</f>
        <v>9.3333333730697635E-3</v>
      </c>
      <c r="R129" s="7">
        <f>INDEX(D_THERM_DEMANDS!AH$3:AH$14, MATCH($B129,D_THERM_DEMANDS!$P$3:$P$14,0), 1)</f>
        <v>0</v>
      </c>
      <c r="S129" s="7">
        <f>INDEX(D_THERM_DEMANDS!AI$3:AI$14, MATCH($B129,D_THERM_DEMANDS!$P$3:$P$14,0), 1)</f>
        <v>6.6666666666666666E-2</v>
      </c>
      <c r="T129" s="7">
        <f>INDEX(D_THERM_DEMANDS!AJ$3:AJ$14, MATCH($B129,D_THERM_DEMANDS!$P$3:$P$14,0), 1)</f>
        <v>0.18000000317891438</v>
      </c>
      <c r="U129" s="7">
        <f>INDEX(D_THERM_DEMANDS!AK$3:AK$14, MATCH($B129,D_THERM_DEMANDS!$P$3:$P$14,0), 1)</f>
        <v>3.8466667175292968</v>
      </c>
      <c r="V129" s="7">
        <f>INDEX(DEMAND_C217B!$I$3:$I$14, MATCH($B129,DEMAND_C217B!$H$3:$H$14,0), 1)</f>
        <v>29.873223002183654</v>
      </c>
      <c r="W129" s="7">
        <f>INDEX(MINFLOWFEATHER!$J$3:$J$14, MATCH($B129,MINFLOWFEATHER!$I$3:$I$14,0), 1)</f>
        <v>900</v>
      </c>
      <c r="X129" s="7">
        <f>INDEX(Therm!$P$3:$P$14, MATCH($B129,Therm!$H$3:$H$14,0), 1)</f>
        <v>70.991715422037828</v>
      </c>
      <c r="Y129" s="7">
        <f>INDEX(Yubfea!$P$3:$P$14, MATCH($B129,Yubfea!$H$3:$H$14,0), 1)</f>
        <v>-518.37424027910538</v>
      </c>
      <c r="Z129" s="7">
        <f>INDEX(D_YUBFEA_demand!V$3:V$14, MATCH($B129,D_YUBFEA_demand!$M$3:$M$14,0), 1)</f>
        <v>0</v>
      </c>
      <c r="AA129" s="7">
        <f>INDEX(D_YUBFEA_demand!W$3:W$14, MATCH($B129,D_YUBFEA_demand!$M$3:$M$14,0), 1)</f>
        <v>0</v>
      </c>
      <c r="AB129" s="7">
        <f>INDEX(D_YUBFEA_demand!X$3:X$14, MATCH($B129,D_YUBFEA_demand!$M$3:$M$14,0), 1)</f>
        <v>0</v>
      </c>
      <c r="AC129" s="7">
        <f>INDEX(D_YUBFEA_demand!Y$3:Y$14, MATCH($B129,D_YUBFEA_demand!$M$3:$M$14,0), 1)</f>
        <v>9999</v>
      </c>
      <c r="AD129" s="7">
        <f>INDEX(D_YUBFEA_demand!Z$3:Z$14, MATCH($B129,D_YUBFEA_demand!$M$3:$M$14,0), 1)</f>
        <v>9999</v>
      </c>
      <c r="AE129" s="7">
        <f>INDEX(D_YUBFEA_demand!AA$3:AA$14, MATCH($B129,D_YUBFEA_demand!$M$3:$M$14,0), 1)</f>
        <v>0</v>
      </c>
      <c r="AF129" s="7">
        <f>INDEX(D_YUBFEA_demand!AB$3:AB$14, MATCH($B129,D_YUBFEA_demand!$M$3:$M$14,0), 1)</f>
        <v>0</v>
      </c>
      <c r="AG129" s="7">
        <f>INDEX(MINFLOWFEAMOUTH!$J$3:$J$14, MATCH($B129,MINFLOWFEAMOUTH!$I$3:$I$14,0), 1)</f>
        <v>900</v>
      </c>
      <c r="AI129" s="11">
        <f>SHASTAlevel5extended!$H118</f>
        <v>3358.6570000000002</v>
      </c>
      <c r="AJ129" s="11">
        <f>INDEX(CALLiTE_SHASTA_LEVEL2_4!$E$1024:$E$1035, MATCH($B129,CALLiTE_SHASTA_LEVEL2_4!$C$1024:$C$1035,0), 1)</f>
        <v>650</v>
      </c>
      <c r="AK129" s="11">
        <f>INDEX(CALLiTE_SHASTA_LEVEL2_4!$F$1024:$F$1035, MATCH($B129,CALLiTE_SHASTA_LEVEL2_4!$C$1024:$C$1035,0), 1)</f>
        <v>3200</v>
      </c>
      <c r="AL129" s="11">
        <f>INDEX(CALLITE_EVAP_S_SHSTA!$G$2:$G$13, MATCH($B129,CALLITE_EVAP_S_SHSTA!$F$2:$F$13,0), 1)</f>
        <v>2.1915476265407743</v>
      </c>
    </row>
    <row r="130" spans="1:38">
      <c r="A130" s="1">
        <v>43795</v>
      </c>
      <c r="B130" s="6">
        <f t="shared" si="1"/>
        <v>11</v>
      </c>
      <c r="C130" s="7">
        <f>OROinflow!$F119</f>
        <v>2171</v>
      </c>
      <c r="D130" s="7">
        <f>OROLEVEL5!G119/1000</f>
        <v>3163</v>
      </c>
      <c r="E130" s="7">
        <f>INDEX(OROevaprateIN!$B$2:$B$13, MATCH($B130,OROevaprateIN!$A$2:$A$13,0), 1)</f>
        <v>1.939255323815853</v>
      </c>
      <c r="F130" s="7">
        <f>INDEX(DEM_D6_PWR!$I$3:$I$14, MATCH($B130,DEM_D6_PWR!$H$3:$H$14,0), 1)</f>
        <v>0</v>
      </c>
      <c r="G130" s="7">
        <f>INDEX('MINGW_6&amp;DR69'!$I$3:$I$14, MATCH($B130,'MINGW_6&amp;DR69'!$H$3:$H$14,0), 1)</f>
        <v>0</v>
      </c>
      <c r="H130" s="7">
        <f>INDEX('MINGW_6&amp;DR69'!$J$3:$J$14, MATCH($B130,'MINGW_6&amp;DR69'!$H$3:$H$14,0), 1)</f>
        <v>0</v>
      </c>
      <c r="I130" s="7">
        <f>inflowShasta!$I119</f>
        <v>5400</v>
      </c>
      <c r="J130" s="7">
        <f>inflowYuba!$H119</f>
        <v>1222</v>
      </c>
      <c r="K130" s="7">
        <f>INDEX(DEMAND_D_DAGUER_NP!$I$3:$I$14, MATCH($B130,DEMAND_D_DAGUER_NP!$H$3:$H$14,0), 1)</f>
        <v>335.5054646396452</v>
      </c>
      <c r="L130" s="7">
        <f>INDEX(D_THERM_DEMANDS!AB$3:AB$14, MATCH($B130,D_THERM_DEMANDS!$P$3:$P$14,0), 1)</f>
        <v>9999</v>
      </c>
      <c r="M130" s="7">
        <f>INDEX(D_THERM_DEMANDS!AC$3:AC$14, MATCH($B130,D_THERM_DEMANDS!$P$3:$P$14,0), 1)</f>
        <v>9999</v>
      </c>
      <c r="N130" s="7">
        <f>INDEX(D_THERM_DEMANDS!AD$3:AD$14, MATCH($B130,D_THERM_DEMANDS!$P$3:$P$14,0), 1)</f>
        <v>9999</v>
      </c>
      <c r="O130" s="7">
        <f>INDEX(D_THERM_DEMANDS!AE$3:AE$14, MATCH($B130,D_THERM_DEMANDS!$P$3:$P$14,0), 1)</f>
        <v>9999</v>
      </c>
      <c r="P130" s="7">
        <f>INDEX(D_THERM_DEMANDS!AF$3:AF$14, MATCH($B130,D_THERM_DEMANDS!$P$3:$P$14,0), 1)</f>
        <v>3.6666667461395262E-2</v>
      </c>
      <c r="Q130" s="7">
        <f>INDEX(D_THERM_DEMANDS!AG$3:AG$14, MATCH($B130,D_THERM_DEMANDS!$P$3:$P$14,0), 1)</f>
        <v>9.3333333730697635E-3</v>
      </c>
      <c r="R130" s="7">
        <f>INDEX(D_THERM_DEMANDS!AH$3:AH$14, MATCH($B130,D_THERM_DEMANDS!$P$3:$P$14,0), 1)</f>
        <v>0</v>
      </c>
      <c r="S130" s="7">
        <f>INDEX(D_THERM_DEMANDS!AI$3:AI$14, MATCH($B130,D_THERM_DEMANDS!$P$3:$P$14,0), 1)</f>
        <v>6.6666666666666666E-2</v>
      </c>
      <c r="T130" s="7">
        <f>INDEX(D_THERM_DEMANDS!AJ$3:AJ$14, MATCH($B130,D_THERM_DEMANDS!$P$3:$P$14,0), 1)</f>
        <v>0.18000000317891438</v>
      </c>
      <c r="U130" s="7">
        <f>INDEX(D_THERM_DEMANDS!AK$3:AK$14, MATCH($B130,D_THERM_DEMANDS!$P$3:$P$14,0), 1)</f>
        <v>3.8466667175292968</v>
      </c>
      <c r="V130" s="7">
        <f>INDEX(DEMAND_C217B!$I$3:$I$14, MATCH($B130,DEMAND_C217B!$H$3:$H$14,0), 1)</f>
        <v>29.873223002183654</v>
      </c>
      <c r="W130" s="7">
        <f>INDEX(MINFLOWFEATHER!$J$3:$J$14, MATCH($B130,MINFLOWFEATHER!$I$3:$I$14,0), 1)</f>
        <v>900</v>
      </c>
      <c r="X130" s="7">
        <f>INDEX(Therm!$P$3:$P$14, MATCH($B130,Therm!$H$3:$H$14,0), 1)</f>
        <v>70.991715422037828</v>
      </c>
      <c r="Y130" s="7">
        <f>INDEX(Yubfea!$P$3:$P$14, MATCH($B130,Yubfea!$H$3:$H$14,0), 1)</f>
        <v>-518.37424027910538</v>
      </c>
      <c r="Z130" s="7">
        <f>INDEX(D_YUBFEA_demand!V$3:V$14, MATCH($B130,D_YUBFEA_demand!$M$3:$M$14,0), 1)</f>
        <v>0</v>
      </c>
      <c r="AA130" s="7">
        <f>INDEX(D_YUBFEA_demand!W$3:W$14, MATCH($B130,D_YUBFEA_demand!$M$3:$M$14,0), 1)</f>
        <v>0</v>
      </c>
      <c r="AB130" s="7">
        <f>INDEX(D_YUBFEA_demand!X$3:X$14, MATCH($B130,D_YUBFEA_demand!$M$3:$M$14,0), 1)</f>
        <v>0</v>
      </c>
      <c r="AC130" s="7">
        <f>INDEX(D_YUBFEA_demand!Y$3:Y$14, MATCH($B130,D_YUBFEA_demand!$M$3:$M$14,0), 1)</f>
        <v>9999</v>
      </c>
      <c r="AD130" s="7">
        <f>INDEX(D_YUBFEA_demand!Z$3:Z$14, MATCH($B130,D_YUBFEA_demand!$M$3:$M$14,0), 1)</f>
        <v>9999</v>
      </c>
      <c r="AE130" s="7">
        <f>INDEX(D_YUBFEA_demand!AA$3:AA$14, MATCH($B130,D_YUBFEA_demand!$M$3:$M$14,0), 1)</f>
        <v>0</v>
      </c>
      <c r="AF130" s="7">
        <f>INDEX(D_YUBFEA_demand!AB$3:AB$14, MATCH($B130,D_YUBFEA_demand!$M$3:$M$14,0), 1)</f>
        <v>0</v>
      </c>
      <c r="AG130" s="7">
        <f>INDEX(MINFLOWFEAMOUTH!$J$3:$J$14, MATCH($B130,MINFLOWFEAMOUTH!$I$3:$I$14,0), 1)</f>
        <v>900</v>
      </c>
      <c r="AI130" s="11">
        <f>SHASTAlevel5extended!$H119</f>
        <v>3337.346</v>
      </c>
      <c r="AJ130" s="11">
        <f>INDEX(CALLiTE_SHASTA_LEVEL2_4!$E$1024:$E$1035, MATCH($B130,CALLiTE_SHASTA_LEVEL2_4!$C$1024:$C$1035,0), 1)</f>
        <v>650</v>
      </c>
      <c r="AK130" s="11">
        <f>INDEX(CALLiTE_SHASTA_LEVEL2_4!$F$1024:$F$1035, MATCH($B130,CALLiTE_SHASTA_LEVEL2_4!$C$1024:$C$1035,0), 1)</f>
        <v>3200</v>
      </c>
      <c r="AL130" s="11">
        <f>INDEX(CALLITE_EVAP_S_SHSTA!$G$2:$G$13, MATCH($B130,CALLITE_EVAP_S_SHSTA!$F$2:$F$13,0), 1)</f>
        <v>2.1915476265407743</v>
      </c>
    </row>
    <row r="131" spans="1:38">
      <c r="A131" s="1">
        <v>43796</v>
      </c>
      <c r="B131" s="6">
        <f t="shared" si="1"/>
        <v>11</v>
      </c>
      <c r="C131" s="7">
        <f>OROinflow!$F120</f>
        <v>2203</v>
      </c>
      <c r="D131" s="7">
        <f>OROLEVEL5!G120/1000</f>
        <v>3163</v>
      </c>
      <c r="E131" s="7">
        <f>INDEX(OROevaprateIN!$B$2:$B$13, MATCH($B131,OROevaprateIN!$A$2:$A$13,0), 1)</f>
        <v>1.939255323815853</v>
      </c>
      <c r="F131" s="7">
        <f>INDEX(DEM_D6_PWR!$I$3:$I$14, MATCH($B131,DEM_D6_PWR!$H$3:$H$14,0), 1)</f>
        <v>0</v>
      </c>
      <c r="G131" s="7">
        <f>INDEX('MINGW_6&amp;DR69'!$I$3:$I$14, MATCH($B131,'MINGW_6&amp;DR69'!$H$3:$H$14,0), 1)</f>
        <v>0</v>
      </c>
      <c r="H131" s="7">
        <f>INDEX('MINGW_6&amp;DR69'!$J$3:$J$14, MATCH($B131,'MINGW_6&amp;DR69'!$H$3:$H$14,0), 1)</f>
        <v>0</v>
      </c>
      <c r="I131" s="7">
        <f>inflowShasta!$I120</f>
        <v>5842</v>
      </c>
      <c r="J131" s="7">
        <f>inflowYuba!$H120</f>
        <v>1229</v>
      </c>
      <c r="K131" s="7">
        <f>INDEX(DEMAND_D_DAGUER_NP!$I$3:$I$14, MATCH($B131,DEMAND_D_DAGUER_NP!$H$3:$H$14,0), 1)</f>
        <v>335.5054646396452</v>
      </c>
      <c r="L131" s="7">
        <f>INDEX(D_THERM_DEMANDS!AB$3:AB$14, MATCH($B131,D_THERM_DEMANDS!$P$3:$P$14,0), 1)</f>
        <v>9999</v>
      </c>
      <c r="M131" s="7">
        <f>INDEX(D_THERM_DEMANDS!AC$3:AC$14, MATCH($B131,D_THERM_DEMANDS!$P$3:$P$14,0), 1)</f>
        <v>9999</v>
      </c>
      <c r="N131" s="7">
        <f>INDEX(D_THERM_DEMANDS!AD$3:AD$14, MATCH($B131,D_THERM_DEMANDS!$P$3:$P$14,0), 1)</f>
        <v>9999</v>
      </c>
      <c r="O131" s="7">
        <f>INDEX(D_THERM_DEMANDS!AE$3:AE$14, MATCH($B131,D_THERM_DEMANDS!$P$3:$P$14,0), 1)</f>
        <v>9999</v>
      </c>
      <c r="P131" s="7">
        <f>INDEX(D_THERM_DEMANDS!AF$3:AF$14, MATCH($B131,D_THERM_DEMANDS!$P$3:$P$14,0), 1)</f>
        <v>3.6666667461395262E-2</v>
      </c>
      <c r="Q131" s="7">
        <f>INDEX(D_THERM_DEMANDS!AG$3:AG$14, MATCH($B131,D_THERM_DEMANDS!$P$3:$P$14,0), 1)</f>
        <v>9.3333333730697635E-3</v>
      </c>
      <c r="R131" s="7">
        <f>INDEX(D_THERM_DEMANDS!AH$3:AH$14, MATCH($B131,D_THERM_DEMANDS!$P$3:$P$14,0), 1)</f>
        <v>0</v>
      </c>
      <c r="S131" s="7">
        <f>INDEX(D_THERM_DEMANDS!AI$3:AI$14, MATCH($B131,D_THERM_DEMANDS!$P$3:$P$14,0), 1)</f>
        <v>6.6666666666666666E-2</v>
      </c>
      <c r="T131" s="7">
        <f>INDEX(D_THERM_DEMANDS!AJ$3:AJ$14, MATCH($B131,D_THERM_DEMANDS!$P$3:$P$14,0), 1)</f>
        <v>0.18000000317891438</v>
      </c>
      <c r="U131" s="7">
        <f>INDEX(D_THERM_DEMANDS!AK$3:AK$14, MATCH($B131,D_THERM_DEMANDS!$P$3:$P$14,0), 1)</f>
        <v>3.8466667175292968</v>
      </c>
      <c r="V131" s="7">
        <f>INDEX(DEMAND_C217B!$I$3:$I$14, MATCH($B131,DEMAND_C217B!$H$3:$H$14,0), 1)</f>
        <v>29.873223002183654</v>
      </c>
      <c r="W131" s="7">
        <f>INDEX(MINFLOWFEATHER!$J$3:$J$14, MATCH($B131,MINFLOWFEATHER!$I$3:$I$14,0), 1)</f>
        <v>900</v>
      </c>
      <c r="X131" s="7">
        <f>INDEX(Therm!$P$3:$P$14, MATCH($B131,Therm!$H$3:$H$14,0), 1)</f>
        <v>70.991715422037828</v>
      </c>
      <c r="Y131" s="7">
        <f>INDEX(Yubfea!$P$3:$P$14, MATCH($B131,Yubfea!$H$3:$H$14,0), 1)</f>
        <v>-518.37424027910538</v>
      </c>
      <c r="Z131" s="7">
        <f>INDEX(D_YUBFEA_demand!V$3:V$14, MATCH($B131,D_YUBFEA_demand!$M$3:$M$14,0), 1)</f>
        <v>0</v>
      </c>
      <c r="AA131" s="7">
        <f>INDEX(D_YUBFEA_demand!W$3:W$14, MATCH($B131,D_YUBFEA_demand!$M$3:$M$14,0), 1)</f>
        <v>0</v>
      </c>
      <c r="AB131" s="7">
        <f>INDEX(D_YUBFEA_demand!X$3:X$14, MATCH($B131,D_YUBFEA_demand!$M$3:$M$14,0), 1)</f>
        <v>0</v>
      </c>
      <c r="AC131" s="7">
        <f>INDEX(D_YUBFEA_demand!Y$3:Y$14, MATCH($B131,D_YUBFEA_demand!$M$3:$M$14,0), 1)</f>
        <v>9999</v>
      </c>
      <c r="AD131" s="7">
        <f>INDEX(D_YUBFEA_demand!Z$3:Z$14, MATCH($B131,D_YUBFEA_demand!$M$3:$M$14,0), 1)</f>
        <v>9999</v>
      </c>
      <c r="AE131" s="7">
        <f>INDEX(D_YUBFEA_demand!AA$3:AA$14, MATCH($B131,D_YUBFEA_demand!$M$3:$M$14,0), 1)</f>
        <v>0</v>
      </c>
      <c r="AF131" s="7">
        <f>INDEX(D_YUBFEA_demand!AB$3:AB$14, MATCH($B131,D_YUBFEA_demand!$M$3:$M$14,0), 1)</f>
        <v>0</v>
      </c>
      <c r="AG131" s="7">
        <f>INDEX(MINFLOWFEAMOUTH!$J$3:$J$14, MATCH($B131,MINFLOWFEAMOUTH!$I$3:$I$14,0), 1)</f>
        <v>900</v>
      </c>
      <c r="AI131" s="11">
        <f>SHASTAlevel5extended!$H120</f>
        <v>3316.0340000000001</v>
      </c>
      <c r="AJ131" s="11">
        <f>INDEX(CALLiTE_SHASTA_LEVEL2_4!$E$1024:$E$1035, MATCH($B131,CALLiTE_SHASTA_LEVEL2_4!$C$1024:$C$1035,0), 1)</f>
        <v>650</v>
      </c>
      <c r="AK131" s="11">
        <f>INDEX(CALLiTE_SHASTA_LEVEL2_4!$F$1024:$F$1035, MATCH($B131,CALLiTE_SHASTA_LEVEL2_4!$C$1024:$C$1035,0), 1)</f>
        <v>3200</v>
      </c>
      <c r="AL131" s="11">
        <f>INDEX(CALLITE_EVAP_S_SHSTA!$G$2:$G$13, MATCH($B131,CALLITE_EVAP_S_SHSTA!$F$2:$F$13,0), 1)</f>
        <v>2.1915476265407743</v>
      </c>
    </row>
    <row r="132" spans="1:38">
      <c r="A132" s="1">
        <v>43797</v>
      </c>
      <c r="B132" s="6">
        <f t="shared" si="1"/>
        <v>11</v>
      </c>
      <c r="C132" s="7">
        <f>OROinflow!$F121</f>
        <v>2116</v>
      </c>
      <c r="D132" s="7">
        <f>OROLEVEL5!G121/1000</f>
        <v>3163</v>
      </c>
      <c r="E132" s="7">
        <f>INDEX(OROevaprateIN!$B$2:$B$13, MATCH($B132,OROevaprateIN!$A$2:$A$13,0), 1)</f>
        <v>1.939255323815853</v>
      </c>
      <c r="F132" s="7">
        <f>INDEX(DEM_D6_PWR!$I$3:$I$14, MATCH($B132,DEM_D6_PWR!$H$3:$H$14,0), 1)</f>
        <v>0</v>
      </c>
      <c r="G132" s="7">
        <f>INDEX('MINGW_6&amp;DR69'!$I$3:$I$14, MATCH($B132,'MINGW_6&amp;DR69'!$H$3:$H$14,0), 1)</f>
        <v>0</v>
      </c>
      <c r="H132" s="7">
        <f>INDEX('MINGW_6&amp;DR69'!$J$3:$J$14, MATCH($B132,'MINGW_6&amp;DR69'!$H$3:$H$14,0), 1)</f>
        <v>0</v>
      </c>
      <c r="I132" s="7">
        <f>inflowShasta!$I121</f>
        <v>4683</v>
      </c>
      <c r="J132" s="7">
        <f>inflowYuba!$H121</f>
        <v>1228</v>
      </c>
      <c r="K132" s="7">
        <f>INDEX(DEMAND_D_DAGUER_NP!$I$3:$I$14, MATCH($B132,DEMAND_D_DAGUER_NP!$H$3:$H$14,0), 1)</f>
        <v>335.5054646396452</v>
      </c>
      <c r="L132" s="7">
        <f>INDEX(D_THERM_DEMANDS!AB$3:AB$14, MATCH($B132,D_THERM_DEMANDS!$P$3:$P$14,0), 1)</f>
        <v>9999</v>
      </c>
      <c r="M132" s="7">
        <f>INDEX(D_THERM_DEMANDS!AC$3:AC$14, MATCH($B132,D_THERM_DEMANDS!$P$3:$P$14,0), 1)</f>
        <v>9999</v>
      </c>
      <c r="N132" s="7">
        <f>INDEX(D_THERM_DEMANDS!AD$3:AD$14, MATCH($B132,D_THERM_DEMANDS!$P$3:$P$14,0), 1)</f>
        <v>9999</v>
      </c>
      <c r="O132" s="7">
        <f>INDEX(D_THERM_DEMANDS!AE$3:AE$14, MATCH($B132,D_THERM_DEMANDS!$P$3:$P$14,0), 1)</f>
        <v>9999</v>
      </c>
      <c r="P132" s="7">
        <f>INDEX(D_THERM_DEMANDS!AF$3:AF$14, MATCH($B132,D_THERM_DEMANDS!$P$3:$P$14,0), 1)</f>
        <v>3.6666667461395262E-2</v>
      </c>
      <c r="Q132" s="7">
        <f>INDEX(D_THERM_DEMANDS!AG$3:AG$14, MATCH($B132,D_THERM_DEMANDS!$P$3:$P$14,0), 1)</f>
        <v>9.3333333730697635E-3</v>
      </c>
      <c r="R132" s="7">
        <f>INDEX(D_THERM_DEMANDS!AH$3:AH$14, MATCH($B132,D_THERM_DEMANDS!$P$3:$P$14,0), 1)</f>
        <v>0</v>
      </c>
      <c r="S132" s="7">
        <f>INDEX(D_THERM_DEMANDS!AI$3:AI$14, MATCH($B132,D_THERM_DEMANDS!$P$3:$P$14,0), 1)</f>
        <v>6.6666666666666666E-2</v>
      </c>
      <c r="T132" s="7">
        <f>INDEX(D_THERM_DEMANDS!AJ$3:AJ$14, MATCH($B132,D_THERM_DEMANDS!$P$3:$P$14,0), 1)</f>
        <v>0.18000000317891438</v>
      </c>
      <c r="U132" s="7">
        <f>INDEX(D_THERM_DEMANDS!AK$3:AK$14, MATCH($B132,D_THERM_DEMANDS!$P$3:$P$14,0), 1)</f>
        <v>3.8466667175292968</v>
      </c>
      <c r="V132" s="7">
        <f>INDEX(DEMAND_C217B!$I$3:$I$14, MATCH($B132,DEMAND_C217B!$H$3:$H$14,0), 1)</f>
        <v>29.873223002183654</v>
      </c>
      <c r="W132" s="7">
        <f>INDEX(MINFLOWFEATHER!$J$3:$J$14, MATCH($B132,MINFLOWFEATHER!$I$3:$I$14,0), 1)</f>
        <v>900</v>
      </c>
      <c r="X132" s="7">
        <f>INDEX(Therm!$P$3:$P$14, MATCH($B132,Therm!$H$3:$H$14,0), 1)</f>
        <v>70.991715422037828</v>
      </c>
      <c r="Y132" s="7">
        <f>INDEX(Yubfea!$P$3:$P$14, MATCH($B132,Yubfea!$H$3:$H$14,0), 1)</f>
        <v>-518.37424027910538</v>
      </c>
      <c r="Z132" s="7">
        <f>INDEX(D_YUBFEA_demand!V$3:V$14, MATCH($B132,D_YUBFEA_demand!$M$3:$M$14,0), 1)</f>
        <v>0</v>
      </c>
      <c r="AA132" s="7">
        <f>INDEX(D_YUBFEA_demand!W$3:W$14, MATCH($B132,D_YUBFEA_demand!$M$3:$M$14,0), 1)</f>
        <v>0</v>
      </c>
      <c r="AB132" s="7">
        <f>INDEX(D_YUBFEA_demand!X$3:X$14, MATCH($B132,D_YUBFEA_demand!$M$3:$M$14,0), 1)</f>
        <v>0</v>
      </c>
      <c r="AC132" s="7">
        <f>INDEX(D_YUBFEA_demand!Y$3:Y$14, MATCH($B132,D_YUBFEA_demand!$M$3:$M$14,0), 1)</f>
        <v>9999</v>
      </c>
      <c r="AD132" s="7">
        <f>INDEX(D_YUBFEA_demand!Z$3:Z$14, MATCH($B132,D_YUBFEA_demand!$M$3:$M$14,0), 1)</f>
        <v>9999</v>
      </c>
      <c r="AE132" s="7">
        <f>INDEX(D_YUBFEA_demand!AA$3:AA$14, MATCH($B132,D_YUBFEA_demand!$M$3:$M$14,0), 1)</f>
        <v>0</v>
      </c>
      <c r="AF132" s="7">
        <f>INDEX(D_YUBFEA_demand!AB$3:AB$14, MATCH($B132,D_YUBFEA_demand!$M$3:$M$14,0), 1)</f>
        <v>0</v>
      </c>
      <c r="AG132" s="7">
        <f>INDEX(MINFLOWFEAMOUTH!$J$3:$J$14, MATCH($B132,MINFLOWFEAMOUTH!$I$3:$I$14,0), 1)</f>
        <v>900</v>
      </c>
      <c r="AI132" s="11">
        <f>SHASTAlevel5extended!$H121</f>
        <v>3294.723</v>
      </c>
      <c r="AJ132" s="11">
        <f>INDEX(CALLiTE_SHASTA_LEVEL2_4!$E$1024:$E$1035, MATCH($B132,CALLiTE_SHASTA_LEVEL2_4!$C$1024:$C$1035,0), 1)</f>
        <v>650</v>
      </c>
      <c r="AK132" s="11">
        <f>INDEX(CALLiTE_SHASTA_LEVEL2_4!$F$1024:$F$1035, MATCH($B132,CALLiTE_SHASTA_LEVEL2_4!$C$1024:$C$1035,0), 1)</f>
        <v>3200</v>
      </c>
      <c r="AL132" s="11">
        <f>INDEX(CALLITE_EVAP_S_SHSTA!$G$2:$G$13, MATCH($B132,CALLITE_EVAP_S_SHSTA!$F$2:$F$13,0), 1)</f>
        <v>2.1915476265407743</v>
      </c>
    </row>
    <row r="133" spans="1:38">
      <c r="A133" s="1">
        <v>43798</v>
      </c>
      <c r="B133" s="6">
        <f t="shared" si="1"/>
        <v>11</v>
      </c>
      <c r="C133" s="7">
        <f>OROinflow!$F122</f>
        <v>2033</v>
      </c>
      <c r="D133" s="7">
        <f>OROLEVEL5!G122/1000</f>
        <v>3163</v>
      </c>
      <c r="E133" s="7">
        <f>INDEX(OROevaprateIN!$B$2:$B$13, MATCH($B133,OROevaprateIN!$A$2:$A$13,0), 1)</f>
        <v>1.939255323815853</v>
      </c>
      <c r="F133" s="7">
        <f>INDEX(DEM_D6_PWR!$I$3:$I$14, MATCH($B133,DEM_D6_PWR!$H$3:$H$14,0), 1)</f>
        <v>0</v>
      </c>
      <c r="G133" s="7">
        <f>INDEX('MINGW_6&amp;DR69'!$I$3:$I$14, MATCH($B133,'MINGW_6&amp;DR69'!$H$3:$H$14,0), 1)</f>
        <v>0</v>
      </c>
      <c r="H133" s="7">
        <f>INDEX('MINGW_6&amp;DR69'!$J$3:$J$14, MATCH($B133,'MINGW_6&amp;DR69'!$H$3:$H$14,0), 1)</f>
        <v>0</v>
      </c>
      <c r="I133" s="7">
        <f>inflowShasta!$I122</f>
        <v>4130</v>
      </c>
      <c r="J133" s="7">
        <f>inflowYuba!$H122</f>
        <v>1229</v>
      </c>
      <c r="K133" s="7">
        <f>INDEX(DEMAND_D_DAGUER_NP!$I$3:$I$14, MATCH($B133,DEMAND_D_DAGUER_NP!$H$3:$H$14,0), 1)</f>
        <v>335.5054646396452</v>
      </c>
      <c r="L133" s="7">
        <f>INDEX(D_THERM_DEMANDS!AB$3:AB$14, MATCH($B133,D_THERM_DEMANDS!$P$3:$P$14,0), 1)</f>
        <v>9999</v>
      </c>
      <c r="M133" s="7">
        <f>INDEX(D_THERM_DEMANDS!AC$3:AC$14, MATCH($B133,D_THERM_DEMANDS!$P$3:$P$14,0), 1)</f>
        <v>9999</v>
      </c>
      <c r="N133" s="7">
        <f>INDEX(D_THERM_DEMANDS!AD$3:AD$14, MATCH($B133,D_THERM_DEMANDS!$P$3:$P$14,0), 1)</f>
        <v>9999</v>
      </c>
      <c r="O133" s="7">
        <f>INDEX(D_THERM_DEMANDS!AE$3:AE$14, MATCH($B133,D_THERM_DEMANDS!$P$3:$P$14,0), 1)</f>
        <v>9999</v>
      </c>
      <c r="P133" s="7">
        <f>INDEX(D_THERM_DEMANDS!AF$3:AF$14, MATCH($B133,D_THERM_DEMANDS!$P$3:$P$14,0), 1)</f>
        <v>3.6666667461395262E-2</v>
      </c>
      <c r="Q133" s="7">
        <f>INDEX(D_THERM_DEMANDS!AG$3:AG$14, MATCH($B133,D_THERM_DEMANDS!$P$3:$P$14,0), 1)</f>
        <v>9.3333333730697635E-3</v>
      </c>
      <c r="R133" s="7">
        <f>INDEX(D_THERM_DEMANDS!AH$3:AH$14, MATCH($B133,D_THERM_DEMANDS!$P$3:$P$14,0), 1)</f>
        <v>0</v>
      </c>
      <c r="S133" s="7">
        <f>INDEX(D_THERM_DEMANDS!AI$3:AI$14, MATCH($B133,D_THERM_DEMANDS!$P$3:$P$14,0), 1)</f>
        <v>6.6666666666666666E-2</v>
      </c>
      <c r="T133" s="7">
        <f>INDEX(D_THERM_DEMANDS!AJ$3:AJ$14, MATCH($B133,D_THERM_DEMANDS!$P$3:$P$14,0), 1)</f>
        <v>0.18000000317891438</v>
      </c>
      <c r="U133" s="7">
        <f>INDEX(D_THERM_DEMANDS!AK$3:AK$14, MATCH($B133,D_THERM_DEMANDS!$P$3:$P$14,0), 1)</f>
        <v>3.8466667175292968</v>
      </c>
      <c r="V133" s="7">
        <f>INDEX(DEMAND_C217B!$I$3:$I$14, MATCH($B133,DEMAND_C217B!$H$3:$H$14,0), 1)</f>
        <v>29.873223002183654</v>
      </c>
      <c r="W133" s="7">
        <f>INDEX(MINFLOWFEATHER!$J$3:$J$14, MATCH($B133,MINFLOWFEATHER!$I$3:$I$14,0), 1)</f>
        <v>900</v>
      </c>
      <c r="X133" s="7">
        <f>INDEX(Therm!$P$3:$P$14, MATCH($B133,Therm!$H$3:$H$14,0), 1)</f>
        <v>70.991715422037828</v>
      </c>
      <c r="Y133" s="7">
        <f>INDEX(Yubfea!$P$3:$P$14, MATCH($B133,Yubfea!$H$3:$H$14,0), 1)</f>
        <v>-518.37424027910538</v>
      </c>
      <c r="Z133" s="7">
        <f>INDEX(D_YUBFEA_demand!V$3:V$14, MATCH($B133,D_YUBFEA_demand!$M$3:$M$14,0), 1)</f>
        <v>0</v>
      </c>
      <c r="AA133" s="7">
        <f>INDEX(D_YUBFEA_demand!W$3:W$14, MATCH($B133,D_YUBFEA_demand!$M$3:$M$14,0), 1)</f>
        <v>0</v>
      </c>
      <c r="AB133" s="7">
        <f>INDEX(D_YUBFEA_demand!X$3:X$14, MATCH($B133,D_YUBFEA_demand!$M$3:$M$14,0), 1)</f>
        <v>0</v>
      </c>
      <c r="AC133" s="7">
        <f>INDEX(D_YUBFEA_demand!Y$3:Y$14, MATCH($B133,D_YUBFEA_demand!$M$3:$M$14,0), 1)</f>
        <v>9999</v>
      </c>
      <c r="AD133" s="7">
        <f>INDEX(D_YUBFEA_demand!Z$3:Z$14, MATCH($B133,D_YUBFEA_demand!$M$3:$M$14,0), 1)</f>
        <v>9999</v>
      </c>
      <c r="AE133" s="7">
        <f>INDEX(D_YUBFEA_demand!AA$3:AA$14, MATCH($B133,D_YUBFEA_demand!$M$3:$M$14,0), 1)</f>
        <v>0</v>
      </c>
      <c r="AF133" s="7">
        <f>INDEX(D_YUBFEA_demand!AB$3:AB$14, MATCH($B133,D_YUBFEA_demand!$M$3:$M$14,0), 1)</f>
        <v>0</v>
      </c>
      <c r="AG133" s="7">
        <f>INDEX(MINFLOWFEAMOUTH!$J$3:$J$14, MATCH($B133,MINFLOWFEAMOUTH!$I$3:$I$14,0), 1)</f>
        <v>900</v>
      </c>
      <c r="AI133" s="11">
        <f>SHASTAlevel5extended!$H122</f>
        <v>3273.4119999999998</v>
      </c>
      <c r="AJ133" s="11">
        <f>INDEX(CALLiTE_SHASTA_LEVEL2_4!$E$1024:$E$1035, MATCH($B133,CALLiTE_SHASTA_LEVEL2_4!$C$1024:$C$1035,0), 1)</f>
        <v>650</v>
      </c>
      <c r="AK133" s="11">
        <f>INDEX(CALLiTE_SHASTA_LEVEL2_4!$F$1024:$F$1035, MATCH($B133,CALLiTE_SHASTA_LEVEL2_4!$C$1024:$C$1035,0), 1)</f>
        <v>3200</v>
      </c>
      <c r="AL133" s="11">
        <f>INDEX(CALLITE_EVAP_S_SHSTA!$G$2:$G$13, MATCH($B133,CALLITE_EVAP_S_SHSTA!$F$2:$F$13,0), 1)</f>
        <v>2.1915476265407743</v>
      </c>
    </row>
    <row r="134" spans="1:38">
      <c r="A134" s="1">
        <v>43799</v>
      </c>
      <c r="B134" s="6">
        <f t="shared" si="1"/>
        <v>11</v>
      </c>
      <c r="C134" s="7">
        <f>OROinflow!$F123</f>
        <v>2167</v>
      </c>
      <c r="D134" s="7">
        <f>OROLEVEL5!G123/1000</f>
        <v>3163</v>
      </c>
      <c r="E134" s="7">
        <f>INDEX(OROevaprateIN!$B$2:$B$13, MATCH($B134,OROevaprateIN!$A$2:$A$13,0), 1)</f>
        <v>1.939255323815853</v>
      </c>
      <c r="F134" s="7">
        <f>INDEX(DEM_D6_PWR!$I$3:$I$14, MATCH($B134,DEM_D6_PWR!$H$3:$H$14,0), 1)</f>
        <v>0</v>
      </c>
      <c r="G134" s="7">
        <f>INDEX('MINGW_6&amp;DR69'!$I$3:$I$14, MATCH($B134,'MINGW_6&amp;DR69'!$H$3:$H$14,0), 1)</f>
        <v>0</v>
      </c>
      <c r="H134" s="7">
        <f>INDEX('MINGW_6&amp;DR69'!$J$3:$J$14, MATCH($B134,'MINGW_6&amp;DR69'!$H$3:$H$14,0), 1)</f>
        <v>0</v>
      </c>
      <c r="I134" s="7">
        <f>inflowShasta!$I123</f>
        <v>4705</v>
      </c>
      <c r="J134" s="7">
        <f>inflowYuba!$H123</f>
        <v>1224</v>
      </c>
      <c r="K134" s="7">
        <f>INDEX(DEMAND_D_DAGUER_NP!$I$3:$I$14, MATCH($B134,DEMAND_D_DAGUER_NP!$H$3:$H$14,0), 1)</f>
        <v>335.5054646396452</v>
      </c>
      <c r="L134" s="7">
        <f>INDEX(D_THERM_DEMANDS!AB$3:AB$14, MATCH($B134,D_THERM_DEMANDS!$P$3:$P$14,0), 1)</f>
        <v>9999</v>
      </c>
      <c r="M134" s="7">
        <f>INDEX(D_THERM_DEMANDS!AC$3:AC$14, MATCH($B134,D_THERM_DEMANDS!$P$3:$P$14,0), 1)</f>
        <v>9999</v>
      </c>
      <c r="N134" s="7">
        <f>INDEX(D_THERM_DEMANDS!AD$3:AD$14, MATCH($B134,D_THERM_DEMANDS!$P$3:$P$14,0), 1)</f>
        <v>9999</v>
      </c>
      <c r="O134" s="7">
        <f>INDEX(D_THERM_DEMANDS!AE$3:AE$14, MATCH($B134,D_THERM_DEMANDS!$P$3:$P$14,0), 1)</f>
        <v>9999</v>
      </c>
      <c r="P134" s="7">
        <f>INDEX(D_THERM_DEMANDS!AF$3:AF$14, MATCH($B134,D_THERM_DEMANDS!$P$3:$P$14,0), 1)</f>
        <v>3.6666667461395262E-2</v>
      </c>
      <c r="Q134" s="7">
        <f>INDEX(D_THERM_DEMANDS!AG$3:AG$14, MATCH($B134,D_THERM_DEMANDS!$P$3:$P$14,0), 1)</f>
        <v>9.3333333730697635E-3</v>
      </c>
      <c r="R134" s="7">
        <f>INDEX(D_THERM_DEMANDS!AH$3:AH$14, MATCH($B134,D_THERM_DEMANDS!$P$3:$P$14,0), 1)</f>
        <v>0</v>
      </c>
      <c r="S134" s="7">
        <f>INDEX(D_THERM_DEMANDS!AI$3:AI$14, MATCH($B134,D_THERM_DEMANDS!$P$3:$P$14,0), 1)</f>
        <v>6.6666666666666666E-2</v>
      </c>
      <c r="T134" s="7">
        <f>INDEX(D_THERM_DEMANDS!AJ$3:AJ$14, MATCH($B134,D_THERM_DEMANDS!$P$3:$P$14,0), 1)</f>
        <v>0.18000000317891438</v>
      </c>
      <c r="U134" s="7">
        <f>INDEX(D_THERM_DEMANDS!AK$3:AK$14, MATCH($B134,D_THERM_DEMANDS!$P$3:$P$14,0), 1)</f>
        <v>3.8466667175292968</v>
      </c>
      <c r="V134" s="7">
        <f>INDEX(DEMAND_C217B!$I$3:$I$14, MATCH($B134,DEMAND_C217B!$H$3:$H$14,0), 1)</f>
        <v>29.873223002183654</v>
      </c>
      <c r="W134" s="7">
        <f>INDEX(MINFLOWFEATHER!$J$3:$J$14, MATCH($B134,MINFLOWFEATHER!$I$3:$I$14,0), 1)</f>
        <v>900</v>
      </c>
      <c r="X134" s="7">
        <f>INDEX(Therm!$P$3:$P$14, MATCH($B134,Therm!$H$3:$H$14,0), 1)</f>
        <v>70.991715422037828</v>
      </c>
      <c r="Y134" s="7">
        <f>INDEX(Yubfea!$P$3:$P$14, MATCH($B134,Yubfea!$H$3:$H$14,0), 1)</f>
        <v>-518.37424027910538</v>
      </c>
      <c r="Z134" s="7">
        <f>INDEX(D_YUBFEA_demand!V$3:V$14, MATCH($B134,D_YUBFEA_demand!$M$3:$M$14,0), 1)</f>
        <v>0</v>
      </c>
      <c r="AA134" s="7">
        <f>INDEX(D_YUBFEA_demand!W$3:W$14, MATCH($B134,D_YUBFEA_demand!$M$3:$M$14,0), 1)</f>
        <v>0</v>
      </c>
      <c r="AB134" s="7">
        <f>INDEX(D_YUBFEA_demand!X$3:X$14, MATCH($B134,D_YUBFEA_demand!$M$3:$M$14,0), 1)</f>
        <v>0</v>
      </c>
      <c r="AC134" s="7">
        <f>INDEX(D_YUBFEA_demand!Y$3:Y$14, MATCH($B134,D_YUBFEA_demand!$M$3:$M$14,0), 1)</f>
        <v>9999</v>
      </c>
      <c r="AD134" s="7">
        <f>INDEX(D_YUBFEA_demand!Z$3:Z$14, MATCH($B134,D_YUBFEA_demand!$M$3:$M$14,0), 1)</f>
        <v>9999</v>
      </c>
      <c r="AE134" s="7">
        <f>INDEX(D_YUBFEA_demand!AA$3:AA$14, MATCH($B134,D_YUBFEA_demand!$M$3:$M$14,0), 1)</f>
        <v>0</v>
      </c>
      <c r="AF134" s="7">
        <f>INDEX(D_YUBFEA_demand!AB$3:AB$14, MATCH($B134,D_YUBFEA_demand!$M$3:$M$14,0), 1)</f>
        <v>0</v>
      </c>
      <c r="AG134" s="7">
        <f>INDEX(MINFLOWFEAMOUTH!$J$3:$J$14, MATCH($B134,MINFLOWFEAMOUTH!$I$3:$I$14,0), 1)</f>
        <v>900</v>
      </c>
      <c r="AI134" s="11">
        <f>SHASTAlevel5extended!$H123</f>
        <v>3252.1</v>
      </c>
      <c r="AJ134" s="11">
        <f>INDEX(CALLiTE_SHASTA_LEVEL2_4!$E$1024:$E$1035, MATCH($B134,CALLiTE_SHASTA_LEVEL2_4!$C$1024:$C$1035,0), 1)</f>
        <v>650</v>
      </c>
      <c r="AK134" s="11">
        <f>INDEX(CALLiTE_SHASTA_LEVEL2_4!$F$1024:$F$1035, MATCH($B134,CALLiTE_SHASTA_LEVEL2_4!$C$1024:$C$1035,0), 1)</f>
        <v>3200</v>
      </c>
      <c r="AL134" s="11">
        <f>INDEX(CALLITE_EVAP_S_SHSTA!$G$2:$G$13, MATCH($B134,CALLITE_EVAP_S_SHSTA!$F$2:$F$13,0), 1)</f>
        <v>2.1915476265407743</v>
      </c>
    </row>
    <row r="135" spans="1:38">
      <c r="A135" s="1">
        <v>43800</v>
      </c>
      <c r="B135" s="6">
        <f t="shared" si="1"/>
        <v>12</v>
      </c>
      <c r="C135" s="7">
        <f>OROinflow!$F124</f>
        <v>3849</v>
      </c>
      <c r="D135" s="7">
        <f>OROLEVEL5!G124/1000</f>
        <v>3160.7060000000001</v>
      </c>
      <c r="E135" s="7">
        <f>INDEX(OROevaprateIN!$B$2:$B$13, MATCH($B135,OROevaprateIN!$A$2:$A$13,0), 1)</f>
        <v>1.0325531877101737</v>
      </c>
      <c r="F135" s="7">
        <f>INDEX(DEM_D6_PWR!$I$3:$I$14, MATCH($B135,DEM_D6_PWR!$H$3:$H$14,0), 1)</f>
        <v>0</v>
      </c>
      <c r="G135" s="7">
        <f>INDEX('MINGW_6&amp;DR69'!$I$3:$I$14, MATCH($B135,'MINGW_6&amp;DR69'!$H$3:$H$14,0), 1)</f>
        <v>0</v>
      </c>
      <c r="H135" s="7">
        <f>INDEX('MINGW_6&amp;DR69'!$J$3:$J$14, MATCH($B135,'MINGW_6&amp;DR69'!$H$3:$H$14,0), 1)</f>
        <v>0</v>
      </c>
      <c r="I135" s="7">
        <f>inflowShasta!$I124</f>
        <v>5257</v>
      </c>
      <c r="J135" s="7">
        <f>inflowYuba!$H124</f>
        <v>1223</v>
      </c>
      <c r="K135" s="7">
        <f>INDEX(DEMAND_D_DAGUER_NP!$I$3:$I$14, MATCH($B135,DEMAND_D_DAGUER_NP!$H$3:$H$14,0), 1)</f>
        <v>202.05869620186934</v>
      </c>
      <c r="L135" s="7">
        <f>INDEX(D_THERM_DEMANDS!AB$3:AB$14, MATCH($B135,D_THERM_DEMANDS!$P$3:$P$14,0), 1)</f>
        <v>9999</v>
      </c>
      <c r="M135" s="7">
        <f>INDEX(D_THERM_DEMANDS!AC$3:AC$14, MATCH($B135,D_THERM_DEMANDS!$P$3:$P$14,0), 1)</f>
        <v>9999</v>
      </c>
      <c r="N135" s="7">
        <f>INDEX(D_THERM_DEMANDS!AD$3:AD$14, MATCH($B135,D_THERM_DEMANDS!$P$3:$P$14,0), 1)</f>
        <v>9999</v>
      </c>
      <c r="O135" s="7">
        <f>INDEX(D_THERM_DEMANDS!AE$3:AE$14, MATCH($B135,D_THERM_DEMANDS!$P$3:$P$14,0), 1)</f>
        <v>9999</v>
      </c>
      <c r="P135" s="7">
        <f>INDEX(D_THERM_DEMANDS!AF$3:AF$14, MATCH($B135,D_THERM_DEMANDS!$P$3:$P$14,0), 1)</f>
        <v>3.5483871736834129E-2</v>
      </c>
      <c r="Q135" s="7">
        <f>INDEX(D_THERM_DEMANDS!AG$3:AG$14, MATCH($B135,D_THERM_DEMANDS!$P$3:$P$14,0), 1)</f>
        <v>9.0322581029707392E-3</v>
      </c>
      <c r="R135" s="7">
        <f>INDEX(D_THERM_DEMANDS!AH$3:AH$14, MATCH($B135,D_THERM_DEMANDS!$P$3:$P$14,0), 1)</f>
        <v>0</v>
      </c>
      <c r="S135" s="7">
        <f>INDEX(D_THERM_DEMANDS!AI$3:AI$14, MATCH($B135,D_THERM_DEMANDS!$P$3:$P$14,0), 1)</f>
        <v>1.9354839478769609E-2</v>
      </c>
      <c r="T135" s="7">
        <f>INDEX(D_THERM_DEMANDS!AJ$3:AJ$14, MATCH($B135,D_THERM_DEMANDS!$P$3:$P$14,0), 1)</f>
        <v>5.4838711215603735E-2</v>
      </c>
      <c r="U135" s="7">
        <f>INDEX(D_THERM_DEMANDS!AK$3:AK$14, MATCH($B135,D_THERM_DEMANDS!$P$3:$P$14,0), 1)</f>
        <v>2.6932257375409527</v>
      </c>
      <c r="V135" s="7">
        <f>INDEX(DEMAND_C217B!$I$3:$I$14, MATCH($B135,DEMAND_C217B!$H$3:$H$14,0), 1)</f>
        <v>9.6418973728636708</v>
      </c>
      <c r="W135" s="7">
        <f>INDEX(MINFLOWFEATHER!$J$3:$J$14, MATCH($B135,MINFLOWFEATHER!$I$3:$I$14,0), 1)</f>
        <v>900</v>
      </c>
      <c r="X135" s="7">
        <f>INDEX(Therm!$P$3:$P$14, MATCH($B135,Therm!$H$3:$H$14,0), 1)</f>
        <v>198.68240085462298</v>
      </c>
      <c r="Y135" s="7">
        <f>INDEX(Yubfea!$P$3:$P$14, MATCH($B135,Yubfea!$H$3:$H$14,0), 1)</f>
        <v>-4496.1907187639054</v>
      </c>
      <c r="Z135" s="7">
        <f>INDEX(D_YUBFEA_demand!V$3:V$14, MATCH($B135,D_YUBFEA_demand!$M$3:$M$14,0), 1)</f>
        <v>0</v>
      </c>
      <c r="AA135" s="7">
        <f>INDEX(D_YUBFEA_demand!W$3:W$14, MATCH($B135,D_YUBFEA_demand!$M$3:$M$14,0), 1)</f>
        <v>0</v>
      </c>
      <c r="AB135" s="7">
        <f>INDEX(D_YUBFEA_demand!X$3:X$14, MATCH($B135,D_YUBFEA_demand!$M$3:$M$14,0), 1)</f>
        <v>0</v>
      </c>
      <c r="AC135" s="7">
        <f>INDEX(D_YUBFEA_demand!Y$3:Y$14, MATCH($B135,D_YUBFEA_demand!$M$3:$M$14,0), 1)</f>
        <v>9999</v>
      </c>
      <c r="AD135" s="7">
        <f>INDEX(D_YUBFEA_demand!Z$3:Z$14, MATCH($B135,D_YUBFEA_demand!$M$3:$M$14,0), 1)</f>
        <v>9999</v>
      </c>
      <c r="AE135" s="7">
        <f>INDEX(D_YUBFEA_demand!AA$3:AA$14, MATCH($B135,D_YUBFEA_demand!$M$3:$M$14,0), 1)</f>
        <v>0</v>
      </c>
      <c r="AF135" s="7">
        <f>INDEX(D_YUBFEA_demand!AB$3:AB$14, MATCH($B135,D_YUBFEA_demand!$M$3:$M$14,0), 1)</f>
        <v>0</v>
      </c>
      <c r="AG135" s="7">
        <f>INDEX(MINFLOWFEAMOUTH!$J$3:$J$14, MATCH($B135,MINFLOWFEAMOUTH!$I$3:$I$14,0), 1)</f>
        <v>900</v>
      </c>
      <c r="AI135" s="11">
        <f>SHASTAlevel5extended!$H124</f>
        <v>3252.1</v>
      </c>
      <c r="AJ135" s="11">
        <f>INDEX(CALLiTE_SHASTA_LEVEL2_4!$E$1024:$E$1035, MATCH($B135,CALLiTE_SHASTA_LEVEL2_4!$C$1024:$C$1035,0), 1)</f>
        <v>650</v>
      </c>
      <c r="AK135" s="11">
        <f>INDEX(CALLiTE_SHASTA_LEVEL2_4!$F$1024:$F$1035, MATCH($B135,CALLiTE_SHASTA_LEVEL2_4!$C$1024:$C$1035,0), 1)</f>
        <v>3348</v>
      </c>
      <c r="AL135" s="11">
        <f>INDEX(CALLITE_EVAP_S_SHSTA!$G$2:$G$13, MATCH($B135,CALLITE_EVAP_S_SHSTA!$F$2:$F$13,0), 1)</f>
        <v>1.5319047626994906</v>
      </c>
    </row>
    <row r="136" spans="1:38">
      <c r="A136" s="1">
        <v>43801</v>
      </c>
      <c r="B136" s="6">
        <f t="shared" si="1"/>
        <v>12</v>
      </c>
      <c r="C136" s="7">
        <f>OROinflow!$F125</f>
        <v>6320</v>
      </c>
      <c r="D136" s="7">
        <f>OROLEVEL5!G125/1000</f>
        <v>3132.5219999999999</v>
      </c>
      <c r="E136" s="7">
        <f>INDEX(OROevaprateIN!$B$2:$B$13, MATCH($B136,OROevaprateIN!$A$2:$A$13,0), 1)</f>
        <v>1.0325531877101737</v>
      </c>
      <c r="F136" s="7">
        <f>INDEX(DEM_D6_PWR!$I$3:$I$14, MATCH($B136,DEM_D6_PWR!$H$3:$H$14,0), 1)</f>
        <v>0</v>
      </c>
      <c r="G136" s="7">
        <f>INDEX('MINGW_6&amp;DR69'!$I$3:$I$14, MATCH($B136,'MINGW_6&amp;DR69'!$H$3:$H$14,0), 1)</f>
        <v>0</v>
      </c>
      <c r="H136" s="7">
        <f>INDEX('MINGW_6&amp;DR69'!$J$3:$J$14, MATCH($B136,'MINGW_6&amp;DR69'!$H$3:$H$14,0), 1)</f>
        <v>0</v>
      </c>
      <c r="I136" s="7">
        <f>inflowShasta!$I125</f>
        <v>3308</v>
      </c>
      <c r="J136" s="7">
        <f>inflowYuba!$H125</f>
        <v>1231</v>
      </c>
      <c r="K136" s="7">
        <f>INDEX(DEMAND_D_DAGUER_NP!$I$3:$I$14, MATCH($B136,DEMAND_D_DAGUER_NP!$H$3:$H$14,0), 1)</f>
        <v>202.05869620186934</v>
      </c>
      <c r="L136" s="7">
        <f>INDEX(D_THERM_DEMANDS!AB$3:AB$14, MATCH($B136,D_THERM_DEMANDS!$P$3:$P$14,0), 1)</f>
        <v>9999</v>
      </c>
      <c r="M136" s="7">
        <f>INDEX(D_THERM_DEMANDS!AC$3:AC$14, MATCH($B136,D_THERM_DEMANDS!$P$3:$P$14,0), 1)</f>
        <v>9999</v>
      </c>
      <c r="N136" s="7">
        <f>INDEX(D_THERM_DEMANDS!AD$3:AD$14, MATCH($B136,D_THERM_DEMANDS!$P$3:$P$14,0), 1)</f>
        <v>9999</v>
      </c>
      <c r="O136" s="7">
        <f>INDEX(D_THERM_DEMANDS!AE$3:AE$14, MATCH($B136,D_THERM_DEMANDS!$P$3:$P$14,0), 1)</f>
        <v>9999</v>
      </c>
      <c r="P136" s="7">
        <f>INDEX(D_THERM_DEMANDS!AF$3:AF$14, MATCH($B136,D_THERM_DEMANDS!$P$3:$P$14,0), 1)</f>
        <v>3.5483871736834129E-2</v>
      </c>
      <c r="Q136" s="7">
        <f>INDEX(D_THERM_DEMANDS!AG$3:AG$14, MATCH($B136,D_THERM_DEMANDS!$P$3:$P$14,0), 1)</f>
        <v>9.0322581029707392E-3</v>
      </c>
      <c r="R136" s="7">
        <f>INDEX(D_THERM_DEMANDS!AH$3:AH$14, MATCH($B136,D_THERM_DEMANDS!$P$3:$P$14,0), 1)</f>
        <v>0</v>
      </c>
      <c r="S136" s="7">
        <f>INDEX(D_THERM_DEMANDS!AI$3:AI$14, MATCH($B136,D_THERM_DEMANDS!$P$3:$P$14,0), 1)</f>
        <v>1.9354839478769609E-2</v>
      </c>
      <c r="T136" s="7">
        <f>INDEX(D_THERM_DEMANDS!AJ$3:AJ$14, MATCH($B136,D_THERM_DEMANDS!$P$3:$P$14,0), 1)</f>
        <v>5.4838711215603735E-2</v>
      </c>
      <c r="U136" s="7">
        <f>INDEX(D_THERM_DEMANDS!AK$3:AK$14, MATCH($B136,D_THERM_DEMANDS!$P$3:$P$14,0), 1)</f>
        <v>2.6932257375409527</v>
      </c>
      <c r="V136" s="7">
        <f>INDEX(DEMAND_C217B!$I$3:$I$14, MATCH($B136,DEMAND_C217B!$H$3:$H$14,0), 1)</f>
        <v>9.6418973728636708</v>
      </c>
      <c r="W136" s="7">
        <f>INDEX(MINFLOWFEATHER!$J$3:$J$14, MATCH($B136,MINFLOWFEATHER!$I$3:$I$14,0), 1)</f>
        <v>900</v>
      </c>
      <c r="X136" s="7">
        <f>INDEX(Therm!$P$3:$P$14, MATCH($B136,Therm!$H$3:$H$14,0), 1)</f>
        <v>198.68240085462298</v>
      </c>
      <c r="Y136" s="7">
        <f>INDEX(Yubfea!$P$3:$P$14, MATCH($B136,Yubfea!$H$3:$H$14,0), 1)</f>
        <v>-4496.1907187639054</v>
      </c>
      <c r="Z136" s="7">
        <f>INDEX(D_YUBFEA_demand!V$3:V$14, MATCH($B136,D_YUBFEA_demand!$M$3:$M$14,0), 1)</f>
        <v>0</v>
      </c>
      <c r="AA136" s="7">
        <f>INDEX(D_YUBFEA_demand!W$3:W$14, MATCH($B136,D_YUBFEA_demand!$M$3:$M$14,0), 1)</f>
        <v>0</v>
      </c>
      <c r="AB136" s="7">
        <f>INDEX(D_YUBFEA_demand!X$3:X$14, MATCH($B136,D_YUBFEA_demand!$M$3:$M$14,0), 1)</f>
        <v>0</v>
      </c>
      <c r="AC136" s="7">
        <f>INDEX(D_YUBFEA_demand!Y$3:Y$14, MATCH($B136,D_YUBFEA_demand!$M$3:$M$14,0), 1)</f>
        <v>9999</v>
      </c>
      <c r="AD136" s="7">
        <f>INDEX(D_YUBFEA_demand!Z$3:Z$14, MATCH($B136,D_YUBFEA_demand!$M$3:$M$14,0), 1)</f>
        <v>9999</v>
      </c>
      <c r="AE136" s="7">
        <f>INDEX(D_YUBFEA_demand!AA$3:AA$14, MATCH($B136,D_YUBFEA_demand!$M$3:$M$14,0), 1)</f>
        <v>0</v>
      </c>
      <c r="AF136" s="7">
        <f>INDEX(D_YUBFEA_demand!AB$3:AB$14, MATCH($B136,D_YUBFEA_demand!$M$3:$M$14,0), 1)</f>
        <v>0</v>
      </c>
      <c r="AG136" s="7">
        <f>INDEX(MINFLOWFEAMOUTH!$J$3:$J$14, MATCH($B136,MINFLOWFEAMOUTH!$I$3:$I$14,0), 1)</f>
        <v>900</v>
      </c>
      <c r="AI136" s="11">
        <f>SHASTAlevel5extended!$H125</f>
        <v>3252.1</v>
      </c>
      <c r="AJ136" s="11">
        <f>INDEX(CALLiTE_SHASTA_LEVEL2_4!$E$1024:$E$1035, MATCH($B136,CALLiTE_SHASTA_LEVEL2_4!$C$1024:$C$1035,0), 1)</f>
        <v>650</v>
      </c>
      <c r="AK136" s="11">
        <f>INDEX(CALLiTE_SHASTA_LEVEL2_4!$F$1024:$F$1035, MATCH($B136,CALLiTE_SHASTA_LEVEL2_4!$C$1024:$C$1035,0), 1)</f>
        <v>3348</v>
      </c>
      <c r="AL136" s="11">
        <f>INDEX(CALLITE_EVAP_S_SHSTA!$G$2:$G$13, MATCH($B136,CALLITE_EVAP_S_SHSTA!$F$2:$F$13,0), 1)</f>
        <v>1.5319047626994906</v>
      </c>
    </row>
    <row r="137" spans="1:38">
      <c r="A137" s="1">
        <v>43802</v>
      </c>
      <c r="B137" s="6">
        <f t="shared" si="1"/>
        <v>12</v>
      </c>
      <c r="C137" s="7">
        <f>OROinflow!$F126</f>
        <v>4453</v>
      </c>
      <c r="D137" s="7">
        <f>OROLEVEL5!G126/1000</f>
        <v>3138.4340000000002</v>
      </c>
      <c r="E137" s="7">
        <f>INDEX(OROevaprateIN!$B$2:$B$13, MATCH($B137,OROevaprateIN!$A$2:$A$13,0), 1)</f>
        <v>1.0325531877101737</v>
      </c>
      <c r="F137" s="7">
        <f>INDEX(DEM_D6_PWR!$I$3:$I$14, MATCH($B137,DEM_D6_PWR!$H$3:$H$14,0), 1)</f>
        <v>0</v>
      </c>
      <c r="G137" s="7">
        <f>INDEX('MINGW_6&amp;DR69'!$I$3:$I$14, MATCH($B137,'MINGW_6&amp;DR69'!$H$3:$H$14,0), 1)</f>
        <v>0</v>
      </c>
      <c r="H137" s="7">
        <f>INDEX('MINGW_6&amp;DR69'!$J$3:$J$14, MATCH($B137,'MINGW_6&amp;DR69'!$H$3:$H$14,0), 1)</f>
        <v>0</v>
      </c>
      <c r="I137" s="7">
        <f>inflowShasta!$I126</f>
        <v>3865</v>
      </c>
      <c r="J137" s="7">
        <f>inflowYuba!$H126</f>
        <v>1690</v>
      </c>
      <c r="K137" s="7">
        <f>INDEX(DEMAND_D_DAGUER_NP!$I$3:$I$14, MATCH($B137,DEMAND_D_DAGUER_NP!$H$3:$H$14,0), 1)</f>
        <v>202.05869620186934</v>
      </c>
      <c r="L137" s="7">
        <f>INDEX(D_THERM_DEMANDS!AB$3:AB$14, MATCH($B137,D_THERM_DEMANDS!$P$3:$P$14,0), 1)</f>
        <v>9999</v>
      </c>
      <c r="M137" s="7">
        <f>INDEX(D_THERM_DEMANDS!AC$3:AC$14, MATCH($B137,D_THERM_DEMANDS!$P$3:$P$14,0), 1)</f>
        <v>9999</v>
      </c>
      <c r="N137" s="7">
        <f>INDEX(D_THERM_DEMANDS!AD$3:AD$14, MATCH($B137,D_THERM_DEMANDS!$P$3:$P$14,0), 1)</f>
        <v>9999</v>
      </c>
      <c r="O137" s="7">
        <f>INDEX(D_THERM_DEMANDS!AE$3:AE$14, MATCH($B137,D_THERM_DEMANDS!$P$3:$P$14,0), 1)</f>
        <v>9999</v>
      </c>
      <c r="P137" s="7">
        <f>INDEX(D_THERM_DEMANDS!AF$3:AF$14, MATCH($B137,D_THERM_DEMANDS!$P$3:$P$14,0), 1)</f>
        <v>3.5483871736834129E-2</v>
      </c>
      <c r="Q137" s="7">
        <f>INDEX(D_THERM_DEMANDS!AG$3:AG$14, MATCH($B137,D_THERM_DEMANDS!$P$3:$P$14,0), 1)</f>
        <v>9.0322581029707392E-3</v>
      </c>
      <c r="R137" s="7">
        <f>INDEX(D_THERM_DEMANDS!AH$3:AH$14, MATCH($B137,D_THERM_DEMANDS!$P$3:$P$14,0), 1)</f>
        <v>0</v>
      </c>
      <c r="S137" s="7">
        <f>INDEX(D_THERM_DEMANDS!AI$3:AI$14, MATCH($B137,D_THERM_DEMANDS!$P$3:$P$14,0), 1)</f>
        <v>1.9354839478769609E-2</v>
      </c>
      <c r="T137" s="7">
        <f>INDEX(D_THERM_DEMANDS!AJ$3:AJ$14, MATCH($B137,D_THERM_DEMANDS!$P$3:$P$14,0), 1)</f>
        <v>5.4838711215603735E-2</v>
      </c>
      <c r="U137" s="7">
        <f>INDEX(D_THERM_DEMANDS!AK$3:AK$14, MATCH($B137,D_THERM_DEMANDS!$P$3:$P$14,0), 1)</f>
        <v>2.6932257375409527</v>
      </c>
      <c r="V137" s="7">
        <f>INDEX(DEMAND_C217B!$I$3:$I$14, MATCH($B137,DEMAND_C217B!$H$3:$H$14,0), 1)</f>
        <v>9.6418973728636708</v>
      </c>
      <c r="W137" s="7">
        <f>INDEX(MINFLOWFEATHER!$J$3:$J$14, MATCH($B137,MINFLOWFEATHER!$I$3:$I$14,0), 1)</f>
        <v>900</v>
      </c>
      <c r="X137" s="7">
        <f>INDEX(Therm!$P$3:$P$14, MATCH($B137,Therm!$H$3:$H$14,0), 1)</f>
        <v>198.68240085462298</v>
      </c>
      <c r="Y137" s="7">
        <f>INDEX(Yubfea!$P$3:$P$14, MATCH($B137,Yubfea!$H$3:$H$14,0), 1)</f>
        <v>-4496.1907187639054</v>
      </c>
      <c r="Z137" s="7">
        <f>INDEX(D_YUBFEA_demand!V$3:V$14, MATCH($B137,D_YUBFEA_demand!$M$3:$M$14,0), 1)</f>
        <v>0</v>
      </c>
      <c r="AA137" s="7">
        <f>INDEX(D_YUBFEA_demand!W$3:W$14, MATCH($B137,D_YUBFEA_demand!$M$3:$M$14,0), 1)</f>
        <v>0</v>
      </c>
      <c r="AB137" s="7">
        <f>INDEX(D_YUBFEA_demand!X$3:X$14, MATCH($B137,D_YUBFEA_demand!$M$3:$M$14,0), 1)</f>
        <v>0</v>
      </c>
      <c r="AC137" s="7">
        <f>INDEX(D_YUBFEA_demand!Y$3:Y$14, MATCH($B137,D_YUBFEA_demand!$M$3:$M$14,0), 1)</f>
        <v>9999</v>
      </c>
      <c r="AD137" s="7">
        <f>INDEX(D_YUBFEA_demand!Z$3:Z$14, MATCH($B137,D_YUBFEA_demand!$M$3:$M$14,0), 1)</f>
        <v>9999</v>
      </c>
      <c r="AE137" s="7">
        <f>INDEX(D_YUBFEA_demand!AA$3:AA$14, MATCH($B137,D_YUBFEA_demand!$M$3:$M$14,0), 1)</f>
        <v>0</v>
      </c>
      <c r="AF137" s="7">
        <f>INDEX(D_YUBFEA_demand!AB$3:AB$14, MATCH($B137,D_YUBFEA_demand!$M$3:$M$14,0), 1)</f>
        <v>0</v>
      </c>
      <c r="AG137" s="7">
        <f>INDEX(MINFLOWFEAMOUTH!$J$3:$J$14, MATCH($B137,MINFLOWFEAMOUTH!$I$3:$I$14,0), 1)</f>
        <v>900</v>
      </c>
      <c r="AI137" s="11">
        <f>SHASTAlevel5extended!$H126</f>
        <v>3252.1</v>
      </c>
      <c r="AJ137" s="11">
        <f>INDEX(CALLiTE_SHASTA_LEVEL2_4!$E$1024:$E$1035, MATCH($B137,CALLiTE_SHASTA_LEVEL2_4!$C$1024:$C$1035,0), 1)</f>
        <v>650</v>
      </c>
      <c r="AK137" s="11">
        <f>INDEX(CALLiTE_SHASTA_LEVEL2_4!$F$1024:$F$1035, MATCH($B137,CALLiTE_SHASTA_LEVEL2_4!$C$1024:$C$1035,0), 1)</f>
        <v>3348</v>
      </c>
      <c r="AL137" s="11">
        <f>INDEX(CALLITE_EVAP_S_SHSTA!$G$2:$G$13, MATCH($B137,CALLITE_EVAP_S_SHSTA!$F$2:$F$13,0), 1)</f>
        <v>1.5319047626994906</v>
      </c>
    </row>
    <row r="138" spans="1:38">
      <c r="A138" s="1">
        <v>43803</v>
      </c>
      <c r="B138" s="6">
        <f t="shared" si="1"/>
        <v>12</v>
      </c>
      <c r="C138" s="7">
        <f>OROinflow!$F127</f>
        <v>3678</v>
      </c>
      <c r="D138" s="7">
        <f>OROLEVEL5!G127/1000</f>
        <v>3138.4780000000001</v>
      </c>
      <c r="E138" s="7">
        <f>INDEX(OROevaprateIN!$B$2:$B$13, MATCH($B138,OROevaprateIN!$A$2:$A$13,0), 1)</f>
        <v>1.0325531877101737</v>
      </c>
      <c r="F138" s="7">
        <f>INDEX(DEM_D6_PWR!$I$3:$I$14, MATCH($B138,DEM_D6_PWR!$H$3:$H$14,0), 1)</f>
        <v>0</v>
      </c>
      <c r="G138" s="7">
        <f>INDEX('MINGW_6&amp;DR69'!$I$3:$I$14, MATCH($B138,'MINGW_6&amp;DR69'!$H$3:$H$14,0), 1)</f>
        <v>0</v>
      </c>
      <c r="H138" s="7">
        <f>INDEX('MINGW_6&amp;DR69'!$J$3:$J$14, MATCH($B138,'MINGW_6&amp;DR69'!$H$3:$H$14,0), 1)</f>
        <v>0</v>
      </c>
      <c r="I138" s="7">
        <f>inflowShasta!$I127</f>
        <v>2970</v>
      </c>
      <c r="J138" s="7">
        <f>inflowYuba!$H127</f>
        <v>2013</v>
      </c>
      <c r="K138" s="7">
        <f>INDEX(DEMAND_D_DAGUER_NP!$I$3:$I$14, MATCH($B138,DEMAND_D_DAGUER_NP!$H$3:$H$14,0), 1)</f>
        <v>202.05869620186934</v>
      </c>
      <c r="L138" s="7">
        <f>INDEX(D_THERM_DEMANDS!AB$3:AB$14, MATCH($B138,D_THERM_DEMANDS!$P$3:$P$14,0), 1)</f>
        <v>9999</v>
      </c>
      <c r="M138" s="7">
        <f>INDEX(D_THERM_DEMANDS!AC$3:AC$14, MATCH($B138,D_THERM_DEMANDS!$P$3:$P$14,0), 1)</f>
        <v>9999</v>
      </c>
      <c r="N138" s="7">
        <f>INDEX(D_THERM_DEMANDS!AD$3:AD$14, MATCH($B138,D_THERM_DEMANDS!$P$3:$P$14,0), 1)</f>
        <v>9999</v>
      </c>
      <c r="O138" s="7">
        <f>INDEX(D_THERM_DEMANDS!AE$3:AE$14, MATCH($B138,D_THERM_DEMANDS!$P$3:$P$14,0), 1)</f>
        <v>9999</v>
      </c>
      <c r="P138" s="7">
        <f>INDEX(D_THERM_DEMANDS!AF$3:AF$14, MATCH($B138,D_THERM_DEMANDS!$P$3:$P$14,0), 1)</f>
        <v>3.5483871736834129E-2</v>
      </c>
      <c r="Q138" s="7">
        <f>INDEX(D_THERM_DEMANDS!AG$3:AG$14, MATCH($B138,D_THERM_DEMANDS!$P$3:$P$14,0), 1)</f>
        <v>9.0322581029707392E-3</v>
      </c>
      <c r="R138" s="7">
        <f>INDEX(D_THERM_DEMANDS!AH$3:AH$14, MATCH($B138,D_THERM_DEMANDS!$P$3:$P$14,0), 1)</f>
        <v>0</v>
      </c>
      <c r="S138" s="7">
        <f>INDEX(D_THERM_DEMANDS!AI$3:AI$14, MATCH($B138,D_THERM_DEMANDS!$P$3:$P$14,0), 1)</f>
        <v>1.9354839478769609E-2</v>
      </c>
      <c r="T138" s="7">
        <f>INDEX(D_THERM_DEMANDS!AJ$3:AJ$14, MATCH($B138,D_THERM_DEMANDS!$P$3:$P$14,0), 1)</f>
        <v>5.4838711215603735E-2</v>
      </c>
      <c r="U138" s="7">
        <f>INDEX(D_THERM_DEMANDS!AK$3:AK$14, MATCH($B138,D_THERM_DEMANDS!$P$3:$P$14,0), 1)</f>
        <v>2.6932257375409527</v>
      </c>
      <c r="V138" s="7">
        <f>INDEX(DEMAND_C217B!$I$3:$I$14, MATCH($B138,DEMAND_C217B!$H$3:$H$14,0), 1)</f>
        <v>9.6418973728636708</v>
      </c>
      <c r="W138" s="7">
        <f>INDEX(MINFLOWFEATHER!$J$3:$J$14, MATCH($B138,MINFLOWFEATHER!$I$3:$I$14,0), 1)</f>
        <v>900</v>
      </c>
      <c r="X138" s="7">
        <f>INDEX(Therm!$P$3:$P$14, MATCH($B138,Therm!$H$3:$H$14,0), 1)</f>
        <v>198.68240085462298</v>
      </c>
      <c r="Y138" s="7">
        <f>INDEX(Yubfea!$P$3:$P$14, MATCH($B138,Yubfea!$H$3:$H$14,0), 1)</f>
        <v>-4496.1907187639054</v>
      </c>
      <c r="Z138" s="7">
        <f>INDEX(D_YUBFEA_demand!V$3:V$14, MATCH($B138,D_YUBFEA_demand!$M$3:$M$14,0), 1)</f>
        <v>0</v>
      </c>
      <c r="AA138" s="7">
        <f>INDEX(D_YUBFEA_demand!W$3:W$14, MATCH($B138,D_YUBFEA_demand!$M$3:$M$14,0), 1)</f>
        <v>0</v>
      </c>
      <c r="AB138" s="7">
        <f>INDEX(D_YUBFEA_demand!X$3:X$14, MATCH($B138,D_YUBFEA_demand!$M$3:$M$14,0), 1)</f>
        <v>0</v>
      </c>
      <c r="AC138" s="7">
        <f>INDEX(D_YUBFEA_demand!Y$3:Y$14, MATCH($B138,D_YUBFEA_demand!$M$3:$M$14,0), 1)</f>
        <v>9999</v>
      </c>
      <c r="AD138" s="7">
        <f>INDEX(D_YUBFEA_demand!Z$3:Z$14, MATCH($B138,D_YUBFEA_demand!$M$3:$M$14,0), 1)</f>
        <v>9999</v>
      </c>
      <c r="AE138" s="7">
        <f>INDEX(D_YUBFEA_demand!AA$3:AA$14, MATCH($B138,D_YUBFEA_demand!$M$3:$M$14,0), 1)</f>
        <v>0</v>
      </c>
      <c r="AF138" s="7">
        <f>INDEX(D_YUBFEA_demand!AB$3:AB$14, MATCH($B138,D_YUBFEA_demand!$M$3:$M$14,0), 1)</f>
        <v>0</v>
      </c>
      <c r="AG138" s="7">
        <f>INDEX(MINFLOWFEAMOUTH!$J$3:$J$14, MATCH($B138,MINFLOWFEAMOUTH!$I$3:$I$14,0), 1)</f>
        <v>900</v>
      </c>
      <c r="AI138" s="11">
        <f>SHASTAlevel5extended!$H127</f>
        <v>3252.1</v>
      </c>
      <c r="AJ138" s="11">
        <f>INDEX(CALLiTE_SHASTA_LEVEL2_4!$E$1024:$E$1035, MATCH($B138,CALLiTE_SHASTA_LEVEL2_4!$C$1024:$C$1035,0), 1)</f>
        <v>650</v>
      </c>
      <c r="AK138" s="11">
        <f>INDEX(CALLiTE_SHASTA_LEVEL2_4!$F$1024:$F$1035, MATCH($B138,CALLiTE_SHASTA_LEVEL2_4!$C$1024:$C$1035,0), 1)</f>
        <v>3348</v>
      </c>
      <c r="AL138" s="11">
        <f>INDEX(CALLITE_EVAP_S_SHSTA!$G$2:$G$13, MATCH($B138,CALLITE_EVAP_S_SHSTA!$F$2:$F$13,0), 1)</f>
        <v>1.5319047626994906</v>
      </c>
    </row>
    <row r="139" spans="1:38">
      <c r="A139" s="1">
        <v>43804</v>
      </c>
      <c r="B139" s="6">
        <f t="shared" si="1"/>
        <v>12</v>
      </c>
      <c r="C139" s="7">
        <f>OROinflow!$F128</f>
        <v>3149</v>
      </c>
      <c r="D139" s="7">
        <f>OROLEVEL5!G128/1000</f>
        <v>3126.1959999999999</v>
      </c>
      <c r="E139" s="7">
        <f>INDEX(OROevaprateIN!$B$2:$B$13, MATCH($B139,OROevaprateIN!$A$2:$A$13,0), 1)</f>
        <v>1.0325531877101737</v>
      </c>
      <c r="F139" s="7">
        <f>INDEX(DEM_D6_PWR!$I$3:$I$14, MATCH($B139,DEM_D6_PWR!$H$3:$H$14,0), 1)</f>
        <v>0</v>
      </c>
      <c r="G139" s="7">
        <f>INDEX('MINGW_6&amp;DR69'!$I$3:$I$14, MATCH($B139,'MINGW_6&amp;DR69'!$H$3:$H$14,0), 1)</f>
        <v>0</v>
      </c>
      <c r="H139" s="7">
        <f>INDEX('MINGW_6&amp;DR69'!$J$3:$J$14, MATCH($B139,'MINGW_6&amp;DR69'!$H$3:$H$14,0), 1)</f>
        <v>0</v>
      </c>
      <c r="I139" s="7">
        <f>inflowShasta!$I128</f>
        <v>4509</v>
      </c>
      <c r="J139" s="7">
        <f>inflowYuba!$H128</f>
        <v>2008</v>
      </c>
      <c r="K139" s="7">
        <f>INDEX(DEMAND_D_DAGUER_NP!$I$3:$I$14, MATCH($B139,DEMAND_D_DAGUER_NP!$H$3:$H$14,0), 1)</f>
        <v>202.05869620186934</v>
      </c>
      <c r="L139" s="7">
        <f>INDEX(D_THERM_DEMANDS!AB$3:AB$14, MATCH($B139,D_THERM_DEMANDS!$P$3:$P$14,0), 1)</f>
        <v>9999</v>
      </c>
      <c r="M139" s="7">
        <f>INDEX(D_THERM_DEMANDS!AC$3:AC$14, MATCH($B139,D_THERM_DEMANDS!$P$3:$P$14,0), 1)</f>
        <v>9999</v>
      </c>
      <c r="N139" s="7">
        <f>INDEX(D_THERM_DEMANDS!AD$3:AD$14, MATCH($B139,D_THERM_DEMANDS!$P$3:$P$14,0), 1)</f>
        <v>9999</v>
      </c>
      <c r="O139" s="7">
        <f>INDEX(D_THERM_DEMANDS!AE$3:AE$14, MATCH($B139,D_THERM_DEMANDS!$P$3:$P$14,0), 1)</f>
        <v>9999</v>
      </c>
      <c r="P139" s="7">
        <f>INDEX(D_THERM_DEMANDS!AF$3:AF$14, MATCH($B139,D_THERM_DEMANDS!$P$3:$P$14,0), 1)</f>
        <v>3.5483871736834129E-2</v>
      </c>
      <c r="Q139" s="7">
        <f>INDEX(D_THERM_DEMANDS!AG$3:AG$14, MATCH($B139,D_THERM_DEMANDS!$P$3:$P$14,0), 1)</f>
        <v>9.0322581029707392E-3</v>
      </c>
      <c r="R139" s="7">
        <f>INDEX(D_THERM_DEMANDS!AH$3:AH$14, MATCH($B139,D_THERM_DEMANDS!$P$3:$P$14,0), 1)</f>
        <v>0</v>
      </c>
      <c r="S139" s="7">
        <f>INDEX(D_THERM_DEMANDS!AI$3:AI$14, MATCH($B139,D_THERM_DEMANDS!$P$3:$P$14,0), 1)</f>
        <v>1.9354839478769609E-2</v>
      </c>
      <c r="T139" s="7">
        <f>INDEX(D_THERM_DEMANDS!AJ$3:AJ$14, MATCH($B139,D_THERM_DEMANDS!$P$3:$P$14,0), 1)</f>
        <v>5.4838711215603735E-2</v>
      </c>
      <c r="U139" s="7">
        <f>INDEX(D_THERM_DEMANDS!AK$3:AK$14, MATCH($B139,D_THERM_DEMANDS!$P$3:$P$14,0), 1)</f>
        <v>2.6932257375409527</v>
      </c>
      <c r="V139" s="7">
        <f>INDEX(DEMAND_C217B!$I$3:$I$14, MATCH($B139,DEMAND_C217B!$H$3:$H$14,0), 1)</f>
        <v>9.6418973728636708</v>
      </c>
      <c r="W139" s="7">
        <f>INDEX(MINFLOWFEATHER!$J$3:$J$14, MATCH($B139,MINFLOWFEATHER!$I$3:$I$14,0), 1)</f>
        <v>900</v>
      </c>
      <c r="X139" s="7">
        <f>INDEX(Therm!$P$3:$P$14, MATCH($B139,Therm!$H$3:$H$14,0), 1)</f>
        <v>198.68240085462298</v>
      </c>
      <c r="Y139" s="7">
        <f>INDEX(Yubfea!$P$3:$P$14, MATCH($B139,Yubfea!$H$3:$H$14,0), 1)</f>
        <v>-4496.1907187639054</v>
      </c>
      <c r="Z139" s="7">
        <f>INDEX(D_YUBFEA_demand!V$3:V$14, MATCH($B139,D_YUBFEA_demand!$M$3:$M$14,0), 1)</f>
        <v>0</v>
      </c>
      <c r="AA139" s="7">
        <f>INDEX(D_YUBFEA_demand!W$3:W$14, MATCH($B139,D_YUBFEA_demand!$M$3:$M$14,0), 1)</f>
        <v>0</v>
      </c>
      <c r="AB139" s="7">
        <f>INDEX(D_YUBFEA_demand!X$3:X$14, MATCH($B139,D_YUBFEA_demand!$M$3:$M$14,0), 1)</f>
        <v>0</v>
      </c>
      <c r="AC139" s="7">
        <f>INDEX(D_YUBFEA_demand!Y$3:Y$14, MATCH($B139,D_YUBFEA_demand!$M$3:$M$14,0), 1)</f>
        <v>9999</v>
      </c>
      <c r="AD139" s="7">
        <f>INDEX(D_YUBFEA_demand!Z$3:Z$14, MATCH($B139,D_YUBFEA_demand!$M$3:$M$14,0), 1)</f>
        <v>9999</v>
      </c>
      <c r="AE139" s="7">
        <f>INDEX(D_YUBFEA_demand!AA$3:AA$14, MATCH($B139,D_YUBFEA_demand!$M$3:$M$14,0), 1)</f>
        <v>0</v>
      </c>
      <c r="AF139" s="7">
        <f>INDEX(D_YUBFEA_demand!AB$3:AB$14, MATCH($B139,D_YUBFEA_demand!$M$3:$M$14,0), 1)</f>
        <v>0</v>
      </c>
      <c r="AG139" s="7">
        <f>INDEX(MINFLOWFEAMOUTH!$J$3:$J$14, MATCH($B139,MINFLOWFEAMOUTH!$I$3:$I$14,0), 1)</f>
        <v>900</v>
      </c>
      <c r="AI139" s="11">
        <f>SHASTAlevel5extended!$H128</f>
        <v>3252.1</v>
      </c>
      <c r="AJ139" s="11">
        <f>INDEX(CALLiTE_SHASTA_LEVEL2_4!$E$1024:$E$1035, MATCH($B139,CALLiTE_SHASTA_LEVEL2_4!$C$1024:$C$1035,0), 1)</f>
        <v>650</v>
      </c>
      <c r="AK139" s="11">
        <f>INDEX(CALLiTE_SHASTA_LEVEL2_4!$F$1024:$F$1035, MATCH($B139,CALLiTE_SHASTA_LEVEL2_4!$C$1024:$C$1035,0), 1)</f>
        <v>3348</v>
      </c>
      <c r="AL139" s="11">
        <f>INDEX(CALLITE_EVAP_S_SHSTA!$G$2:$G$13, MATCH($B139,CALLITE_EVAP_S_SHSTA!$F$2:$F$13,0), 1)</f>
        <v>1.5319047626994906</v>
      </c>
    </row>
    <row r="140" spans="1:38">
      <c r="A140" s="1">
        <v>43805</v>
      </c>
      <c r="B140" s="6">
        <f t="shared" si="1"/>
        <v>12</v>
      </c>
      <c r="C140" s="7">
        <f>OROinflow!$F129</f>
        <v>3972</v>
      </c>
      <c r="D140" s="7">
        <f>OROLEVEL5!G129/1000</f>
        <v>3108.971</v>
      </c>
      <c r="E140" s="7">
        <f>INDEX(OROevaprateIN!$B$2:$B$13, MATCH($B140,OROevaprateIN!$A$2:$A$13,0), 1)</f>
        <v>1.0325531877101737</v>
      </c>
      <c r="F140" s="7">
        <f>INDEX(DEM_D6_PWR!$I$3:$I$14, MATCH($B140,DEM_D6_PWR!$H$3:$H$14,0), 1)</f>
        <v>0</v>
      </c>
      <c r="G140" s="7">
        <f>INDEX('MINGW_6&amp;DR69'!$I$3:$I$14, MATCH($B140,'MINGW_6&amp;DR69'!$H$3:$H$14,0), 1)</f>
        <v>0</v>
      </c>
      <c r="H140" s="7">
        <f>INDEX('MINGW_6&amp;DR69'!$J$3:$J$14, MATCH($B140,'MINGW_6&amp;DR69'!$H$3:$H$14,0), 1)</f>
        <v>0</v>
      </c>
      <c r="I140" s="7">
        <f>inflowShasta!$I129</f>
        <v>5814</v>
      </c>
      <c r="J140" s="7">
        <f>inflowYuba!$H129</f>
        <v>1881</v>
      </c>
      <c r="K140" s="7">
        <f>INDEX(DEMAND_D_DAGUER_NP!$I$3:$I$14, MATCH($B140,DEMAND_D_DAGUER_NP!$H$3:$H$14,0), 1)</f>
        <v>202.05869620186934</v>
      </c>
      <c r="L140" s="7">
        <f>INDEX(D_THERM_DEMANDS!AB$3:AB$14, MATCH($B140,D_THERM_DEMANDS!$P$3:$P$14,0), 1)</f>
        <v>9999</v>
      </c>
      <c r="M140" s="7">
        <f>INDEX(D_THERM_DEMANDS!AC$3:AC$14, MATCH($B140,D_THERM_DEMANDS!$P$3:$P$14,0), 1)</f>
        <v>9999</v>
      </c>
      <c r="N140" s="7">
        <f>INDEX(D_THERM_DEMANDS!AD$3:AD$14, MATCH($B140,D_THERM_DEMANDS!$P$3:$P$14,0), 1)</f>
        <v>9999</v>
      </c>
      <c r="O140" s="7">
        <f>INDEX(D_THERM_DEMANDS!AE$3:AE$14, MATCH($B140,D_THERM_DEMANDS!$P$3:$P$14,0), 1)</f>
        <v>9999</v>
      </c>
      <c r="P140" s="7">
        <f>INDEX(D_THERM_DEMANDS!AF$3:AF$14, MATCH($B140,D_THERM_DEMANDS!$P$3:$P$14,0), 1)</f>
        <v>3.5483871736834129E-2</v>
      </c>
      <c r="Q140" s="7">
        <f>INDEX(D_THERM_DEMANDS!AG$3:AG$14, MATCH($B140,D_THERM_DEMANDS!$P$3:$P$14,0), 1)</f>
        <v>9.0322581029707392E-3</v>
      </c>
      <c r="R140" s="7">
        <f>INDEX(D_THERM_DEMANDS!AH$3:AH$14, MATCH($B140,D_THERM_DEMANDS!$P$3:$P$14,0), 1)</f>
        <v>0</v>
      </c>
      <c r="S140" s="7">
        <f>INDEX(D_THERM_DEMANDS!AI$3:AI$14, MATCH($B140,D_THERM_DEMANDS!$P$3:$P$14,0), 1)</f>
        <v>1.9354839478769609E-2</v>
      </c>
      <c r="T140" s="7">
        <f>INDEX(D_THERM_DEMANDS!AJ$3:AJ$14, MATCH($B140,D_THERM_DEMANDS!$P$3:$P$14,0), 1)</f>
        <v>5.4838711215603735E-2</v>
      </c>
      <c r="U140" s="7">
        <f>INDEX(D_THERM_DEMANDS!AK$3:AK$14, MATCH($B140,D_THERM_DEMANDS!$P$3:$P$14,0), 1)</f>
        <v>2.6932257375409527</v>
      </c>
      <c r="V140" s="7">
        <f>INDEX(DEMAND_C217B!$I$3:$I$14, MATCH($B140,DEMAND_C217B!$H$3:$H$14,0), 1)</f>
        <v>9.6418973728636708</v>
      </c>
      <c r="W140" s="7">
        <f>INDEX(MINFLOWFEATHER!$J$3:$J$14, MATCH($B140,MINFLOWFEATHER!$I$3:$I$14,0), 1)</f>
        <v>900</v>
      </c>
      <c r="X140" s="7">
        <f>INDEX(Therm!$P$3:$P$14, MATCH($B140,Therm!$H$3:$H$14,0), 1)</f>
        <v>198.68240085462298</v>
      </c>
      <c r="Y140" s="7">
        <f>INDEX(Yubfea!$P$3:$P$14, MATCH($B140,Yubfea!$H$3:$H$14,0), 1)</f>
        <v>-4496.1907187639054</v>
      </c>
      <c r="Z140" s="7">
        <f>INDEX(D_YUBFEA_demand!V$3:V$14, MATCH($B140,D_YUBFEA_demand!$M$3:$M$14,0), 1)</f>
        <v>0</v>
      </c>
      <c r="AA140" s="7">
        <f>INDEX(D_YUBFEA_demand!W$3:W$14, MATCH($B140,D_YUBFEA_demand!$M$3:$M$14,0), 1)</f>
        <v>0</v>
      </c>
      <c r="AB140" s="7">
        <f>INDEX(D_YUBFEA_demand!X$3:X$14, MATCH($B140,D_YUBFEA_demand!$M$3:$M$14,0), 1)</f>
        <v>0</v>
      </c>
      <c r="AC140" s="7">
        <f>INDEX(D_YUBFEA_demand!Y$3:Y$14, MATCH($B140,D_YUBFEA_demand!$M$3:$M$14,0), 1)</f>
        <v>9999</v>
      </c>
      <c r="AD140" s="7">
        <f>INDEX(D_YUBFEA_demand!Z$3:Z$14, MATCH($B140,D_YUBFEA_demand!$M$3:$M$14,0), 1)</f>
        <v>9999</v>
      </c>
      <c r="AE140" s="7">
        <f>INDEX(D_YUBFEA_demand!AA$3:AA$14, MATCH($B140,D_YUBFEA_demand!$M$3:$M$14,0), 1)</f>
        <v>0</v>
      </c>
      <c r="AF140" s="7">
        <f>INDEX(D_YUBFEA_demand!AB$3:AB$14, MATCH($B140,D_YUBFEA_demand!$M$3:$M$14,0), 1)</f>
        <v>0</v>
      </c>
      <c r="AG140" s="7">
        <f>INDEX(MINFLOWFEAMOUTH!$J$3:$J$14, MATCH($B140,MINFLOWFEAMOUTH!$I$3:$I$14,0), 1)</f>
        <v>900</v>
      </c>
      <c r="AI140" s="11">
        <f>SHASTAlevel5extended!$H129</f>
        <v>3252.1</v>
      </c>
      <c r="AJ140" s="11">
        <f>INDEX(CALLiTE_SHASTA_LEVEL2_4!$E$1024:$E$1035, MATCH($B140,CALLiTE_SHASTA_LEVEL2_4!$C$1024:$C$1035,0), 1)</f>
        <v>650</v>
      </c>
      <c r="AK140" s="11">
        <f>INDEX(CALLiTE_SHASTA_LEVEL2_4!$F$1024:$F$1035, MATCH($B140,CALLiTE_SHASTA_LEVEL2_4!$C$1024:$C$1035,0), 1)</f>
        <v>3348</v>
      </c>
      <c r="AL140" s="11">
        <f>INDEX(CALLITE_EVAP_S_SHSTA!$G$2:$G$13, MATCH($B140,CALLITE_EVAP_S_SHSTA!$F$2:$F$13,0), 1)</f>
        <v>1.5319047626994906</v>
      </c>
    </row>
    <row r="141" spans="1:38">
      <c r="A141" s="1">
        <v>43806</v>
      </c>
      <c r="B141" s="6">
        <f t="shared" ref="B141:B204" si="2">MONTH(A141)</f>
        <v>12</v>
      </c>
      <c r="C141" s="7">
        <f>OROinflow!$F130</f>
        <v>9296</v>
      </c>
      <c r="D141" s="7">
        <f>OROLEVEL5!G130/1000</f>
        <v>3042.4520000000002</v>
      </c>
      <c r="E141" s="7">
        <f>INDEX(OROevaprateIN!$B$2:$B$13, MATCH($B141,OROevaprateIN!$A$2:$A$13,0), 1)</f>
        <v>1.0325531877101737</v>
      </c>
      <c r="F141" s="7">
        <f>INDEX(DEM_D6_PWR!$I$3:$I$14, MATCH($B141,DEM_D6_PWR!$H$3:$H$14,0), 1)</f>
        <v>0</v>
      </c>
      <c r="G141" s="7">
        <f>INDEX('MINGW_6&amp;DR69'!$I$3:$I$14, MATCH($B141,'MINGW_6&amp;DR69'!$H$3:$H$14,0), 1)</f>
        <v>0</v>
      </c>
      <c r="H141" s="7">
        <f>INDEX('MINGW_6&amp;DR69'!$J$3:$J$14, MATCH($B141,'MINGW_6&amp;DR69'!$H$3:$H$14,0), 1)</f>
        <v>0</v>
      </c>
      <c r="I141" s="7">
        <f>inflowShasta!$I130</f>
        <v>20322</v>
      </c>
      <c r="J141" s="7">
        <f>inflowYuba!$H130</f>
        <v>1784</v>
      </c>
      <c r="K141" s="7">
        <f>INDEX(DEMAND_D_DAGUER_NP!$I$3:$I$14, MATCH($B141,DEMAND_D_DAGUER_NP!$H$3:$H$14,0), 1)</f>
        <v>202.05869620186934</v>
      </c>
      <c r="L141" s="7">
        <f>INDEX(D_THERM_DEMANDS!AB$3:AB$14, MATCH($B141,D_THERM_DEMANDS!$P$3:$P$14,0), 1)</f>
        <v>9999</v>
      </c>
      <c r="M141" s="7">
        <f>INDEX(D_THERM_DEMANDS!AC$3:AC$14, MATCH($B141,D_THERM_DEMANDS!$P$3:$P$14,0), 1)</f>
        <v>9999</v>
      </c>
      <c r="N141" s="7">
        <f>INDEX(D_THERM_DEMANDS!AD$3:AD$14, MATCH($B141,D_THERM_DEMANDS!$P$3:$P$14,0), 1)</f>
        <v>9999</v>
      </c>
      <c r="O141" s="7">
        <f>INDEX(D_THERM_DEMANDS!AE$3:AE$14, MATCH($B141,D_THERM_DEMANDS!$P$3:$P$14,0), 1)</f>
        <v>9999</v>
      </c>
      <c r="P141" s="7">
        <f>INDEX(D_THERM_DEMANDS!AF$3:AF$14, MATCH($B141,D_THERM_DEMANDS!$P$3:$P$14,0), 1)</f>
        <v>3.5483871736834129E-2</v>
      </c>
      <c r="Q141" s="7">
        <f>INDEX(D_THERM_DEMANDS!AG$3:AG$14, MATCH($B141,D_THERM_DEMANDS!$P$3:$P$14,0), 1)</f>
        <v>9.0322581029707392E-3</v>
      </c>
      <c r="R141" s="7">
        <f>INDEX(D_THERM_DEMANDS!AH$3:AH$14, MATCH($B141,D_THERM_DEMANDS!$P$3:$P$14,0), 1)</f>
        <v>0</v>
      </c>
      <c r="S141" s="7">
        <f>INDEX(D_THERM_DEMANDS!AI$3:AI$14, MATCH($B141,D_THERM_DEMANDS!$P$3:$P$14,0), 1)</f>
        <v>1.9354839478769609E-2</v>
      </c>
      <c r="T141" s="7">
        <f>INDEX(D_THERM_DEMANDS!AJ$3:AJ$14, MATCH($B141,D_THERM_DEMANDS!$P$3:$P$14,0), 1)</f>
        <v>5.4838711215603735E-2</v>
      </c>
      <c r="U141" s="7">
        <f>INDEX(D_THERM_DEMANDS!AK$3:AK$14, MATCH($B141,D_THERM_DEMANDS!$P$3:$P$14,0), 1)</f>
        <v>2.6932257375409527</v>
      </c>
      <c r="V141" s="7">
        <f>INDEX(DEMAND_C217B!$I$3:$I$14, MATCH($B141,DEMAND_C217B!$H$3:$H$14,0), 1)</f>
        <v>9.6418973728636708</v>
      </c>
      <c r="W141" s="7">
        <f>INDEX(MINFLOWFEATHER!$J$3:$J$14, MATCH($B141,MINFLOWFEATHER!$I$3:$I$14,0), 1)</f>
        <v>900</v>
      </c>
      <c r="X141" s="7">
        <f>INDEX(Therm!$P$3:$P$14, MATCH($B141,Therm!$H$3:$H$14,0), 1)</f>
        <v>198.68240085462298</v>
      </c>
      <c r="Y141" s="7">
        <f>INDEX(Yubfea!$P$3:$P$14, MATCH($B141,Yubfea!$H$3:$H$14,0), 1)</f>
        <v>-4496.1907187639054</v>
      </c>
      <c r="Z141" s="7">
        <f>INDEX(D_YUBFEA_demand!V$3:V$14, MATCH($B141,D_YUBFEA_demand!$M$3:$M$14,0), 1)</f>
        <v>0</v>
      </c>
      <c r="AA141" s="7">
        <f>INDEX(D_YUBFEA_demand!W$3:W$14, MATCH($B141,D_YUBFEA_demand!$M$3:$M$14,0), 1)</f>
        <v>0</v>
      </c>
      <c r="AB141" s="7">
        <f>INDEX(D_YUBFEA_demand!X$3:X$14, MATCH($B141,D_YUBFEA_demand!$M$3:$M$14,0), 1)</f>
        <v>0</v>
      </c>
      <c r="AC141" s="7">
        <f>INDEX(D_YUBFEA_demand!Y$3:Y$14, MATCH($B141,D_YUBFEA_demand!$M$3:$M$14,0), 1)</f>
        <v>9999</v>
      </c>
      <c r="AD141" s="7">
        <f>INDEX(D_YUBFEA_demand!Z$3:Z$14, MATCH($B141,D_YUBFEA_demand!$M$3:$M$14,0), 1)</f>
        <v>9999</v>
      </c>
      <c r="AE141" s="7">
        <f>INDEX(D_YUBFEA_demand!AA$3:AA$14, MATCH($B141,D_YUBFEA_demand!$M$3:$M$14,0), 1)</f>
        <v>0</v>
      </c>
      <c r="AF141" s="7">
        <f>INDEX(D_YUBFEA_demand!AB$3:AB$14, MATCH($B141,D_YUBFEA_demand!$M$3:$M$14,0), 1)</f>
        <v>0</v>
      </c>
      <c r="AG141" s="7">
        <f>INDEX(MINFLOWFEAMOUTH!$J$3:$J$14, MATCH($B141,MINFLOWFEAMOUTH!$I$3:$I$14,0), 1)</f>
        <v>900</v>
      </c>
      <c r="AI141" s="11">
        <f>SHASTAlevel5extended!$H130</f>
        <v>3252.1</v>
      </c>
      <c r="AJ141" s="11">
        <f>INDEX(CALLiTE_SHASTA_LEVEL2_4!$E$1024:$E$1035, MATCH($B141,CALLiTE_SHASTA_LEVEL2_4!$C$1024:$C$1035,0), 1)</f>
        <v>650</v>
      </c>
      <c r="AK141" s="11">
        <f>INDEX(CALLiTE_SHASTA_LEVEL2_4!$F$1024:$F$1035, MATCH($B141,CALLiTE_SHASTA_LEVEL2_4!$C$1024:$C$1035,0), 1)</f>
        <v>3348</v>
      </c>
      <c r="AL141" s="11">
        <f>INDEX(CALLITE_EVAP_S_SHSTA!$G$2:$G$13, MATCH($B141,CALLITE_EVAP_S_SHSTA!$F$2:$F$13,0), 1)</f>
        <v>1.5319047626994906</v>
      </c>
    </row>
    <row r="142" spans="1:38">
      <c r="A142" s="1">
        <v>43807</v>
      </c>
      <c r="B142" s="6">
        <f t="shared" si="2"/>
        <v>12</v>
      </c>
      <c r="C142" s="7">
        <f>OROinflow!$F131</f>
        <v>11267</v>
      </c>
      <c r="D142" s="7">
        <f>OROLEVEL5!G131/1000</f>
        <v>3034.1880000000001</v>
      </c>
      <c r="E142" s="7">
        <f>INDEX(OROevaprateIN!$B$2:$B$13, MATCH($B142,OROevaprateIN!$A$2:$A$13,0), 1)</f>
        <v>1.0325531877101737</v>
      </c>
      <c r="F142" s="7">
        <f>INDEX(DEM_D6_PWR!$I$3:$I$14, MATCH($B142,DEM_D6_PWR!$H$3:$H$14,0), 1)</f>
        <v>0</v>
      </c>
      <c r="G142" s="7">
        <f>INDEX('MINGW_6&amp;DR69'!$I$3:$I$14, MATCH($B142,'MINGW_6&amp;DR69'!$H$3:$H$14,0), 1)</f>
        <v>0</v>
      </c>
      <c r="H142" s="7">
        <f>INDEX('MINGW_6&amp;DR69'!$J$3:$J$14, MATCH($B142,'MINGW_6&amp;DR69'!$H$3:$H$14,0), 1)</f>
        <v>0</v>
      </c>
      <c r="I142" s="7">
        <f>inflowShasta!$I131</f>
        <v>13724</v>
      </c>
      <c r="J142" s="7">
        <f>inflowYuba!$H131</f>
        <v>1678</v>
      </c>
      <c r="K142" s="7">
        <f>INDEX(DEMAND_D_DAGUER_NP!$I$3:$I$14, MATCH($B142,DEMAND_D_DAGUER_NP!$H$3:$H$14,0), 1)</f>
        <v>202.05869620186934</v>
      </c>
      <c r="L142" s="7">
        <f>INDEX(D_THERM_DEMANDS!AB$3:AB$14, MATCH($B142,D_THERM_DEMANDS!$P$3:$P$14,0), 1)</f>
        <v>9999</v>
      </c>
      <c r="M142" s="7">
        <f>INDEX(D_THERM_DEMANDS!AC$3:AC$14, MATCH($B142,D_THERM_DEMANDS!$P$3:$P$14,0), 1)</f>
        <v>9999</v>
      </c>
      <c r="N142" s="7">
        <f>INDEX(D_THERM_DEMANDS!AD$3:AD$14, MATCH($B142,D_THERM_DEMANDS!$P$3:$P$14,0), 1)</f>
        <v>9999</v>
      </c>
      <c r="O142" s="7">
        <f>INDEX(D_THERM_DEMANDS!AE$3:AE$14, MATCH($B142,D_THERM_DEMANDS!$P$3:$P$14,0), 1)</f>
        <v>9999</v>
      </c>
      <c r="P142" s="7">
        <f>INDEX(D_THERM_DEMANDS!AF$3:AF$14, MATCH($B142,D_THERM_DEMANDS!$P$3:$P$14,0), 1)</f>
        <v>3.5483871736834129E-2</v>
      </c>
      <c r="Q142" s="7">
        <f>INDEX(D_THERM_DEMANDS!AG$3:AG$14, MATCH($B142,D_THERM_DEMANDS!$P$3:$P$14,0), 1)</f>
        <v>9.0322581029707392E-3</v>
      </c>
      <c r="R142" s="7">
        <f>INDEX(D_THERM_DEMANDS!AH$3:AH$14, MATCH($B142,D_THERM_DEMANDS!$P$3:$P$14,0), 1)</f>
        <v>0</v>
      </c>
      <c r="S142" s="7">
        <f>INDEX(D_THERM_DEMANDS!AI$3:AI$14, MATCH($B142,D_THERM_DEMANDS!$P$3:$P$14,0), 1)</f>
        <v>1.9354839478769609E-2</v>
      </c>
      <c r="T142" s="7">
        <f>INDEX(D_THERM_DEMANDS!AJ$3:AJ$14, MATCH($B142,D_THERM_DEMANDS!$P$3:$P$14,0), 1)</f>
        <v>5.4838711215603735E-2</v>
      </c>
      <c r="U142" s="7">
        <f>INDEX(D_THERM_DEMANDS!AK$3:AK$14, MATCH($B142,D_THERM_DEMANDS!$P$3:$P$14,0), 1)</f>
        <v>2.6932257375409527</v>
      </c>
      <c r="V142" s="7">
        <f>INDEX(DEMAND_C217B!$I$3:$I$14, MATCH($B142,DEMAND_C217B!$H$3:$H$14,0), 1)</f>
        <v>9.6418973728636708</v>
      </c>
      <c r="W142" s="7">
        <f>INDEX(MINFLOWFEATHER!$J$3:$J$14, MATCH($B142,MINFLOWFEATHER!$I$3:$I$14,0), 1)</f>
        <v>900</v>
      </c>
      <c r="X142" s="7">
        <f>INDEX(Therm!$P$3:$P$14, MATCH($B142,Therm!$H$3:$H$14,0), 1)</f>
        <v>198.68240085462298</v>
      </c>
      <c r="Y142" s="7">
        <f>INDEX(Yubfea!$P$3:$P$14, MATCH($B142,Yubfea!$H$3:$H$14,0), 1)</f>
        <v>-4496.1907187639054</v>
      </c>
      <c r="Z142" s="7">
        <f>INDEX(D_YUBFEA_demand!V$3:V$14, MATCH($B142,D_YUBFEA_demand!$M$3:$M$14,0), 1)</f>
        <v>0</v>
      </c>
      <c r="AA142" s="7">
        <f>INDEX(D_YUBFEA_demand!W$3:W$14, MATCH($B142,D_YUBFEA_demand!$M$3:$M$14,0), 1)</f>
        <v>0</v>
      </c>
      <c r="AB142" s="7">
        <f>INDEX(D_YUBFEA_demand!X$3:X$14, MATCH($B142,D_YUBFEA_demand!$M$3:$M$14,0), 1)</f>
        <v>0</v>
      </c>
      <c r="AC142" s="7">
        <f>INDEX(D_YUBFEA_demand!Y$3:Y$14, MATCH($B142,D_YUBFEA_demand!$M$3:$M$14,0), 1)</f>
        <v>9999</v>
      </c>
      <c r="AD142" s="7">
        <f>INDEX(D_YUBFEA_demand!Z$3:Z$14, MATCH($B142,D_YUBFEA_demand!$M$3:$M$14,0), 1)</f>
        <v>9999</v>
      </c>
      <c r="AE142" s="7">
        <f>INDEX(D_YUBFEA_demand!AA$3:AA$14, MATCH($B142,D_YUBFEA_demand!$M$3:$M$14,0), 1)</f>
        <v>0</v>
      </c>
      <c r="AF142" s="7">
        <f>INDEX(D_YUBFEA_demand!AB$3:AB$14, MATCH($B142,D_YUBFEA_demand!$M$3:$M$14,0), 1)</f>
        <v>0</v>
      </c>
      <c r="AG142" s="7">
        <f>INDEX(MINFLOWFEAMOUTH!$J$3:$J$14, MATCH($B142,MINFLOWFEAMOUTH!$I$3:$I$14,0), 1)</f>
        <v>900</v>
      </c>
      <c r="AI142" s="11">
        <f>SHASTAlevel5extended!$H131</f>
        <v>3252.1</v>
      </c>
      <c r="AJ142" s="11">
        <f>INDEX(CALLiTE_SHASTA_LEVEL2_4!$E$1024:$E$1035, MATCH($B142,CALLiTE_SHASTA_LEVEL2_4!$C$1024:$C$1035,0), 1)</f>
        <v>650</v>
      </c>
      <c r="AK142" s="11">
        <f>INDEX(CALLiTE_SHASTA_LEVEL2_4!$F$1024:$F$1035, MATCH($B142,CALLiTE_SHASTA_LEVEL2_4!$C$1024:$C$1035,0), 1)</f>
        <v>3348</v>
      </c>
      <c r="AL142" s="11">
        <f>INDEX(CALLITE_EVAP_S_SHSTA!$G$2:$G$13, MATCH($B142,CALLITE_EVAP_S_SHSTA!$F$2:$F$13,0), 1)</f>
        <v>1.5319047626994906</v>
      </c>
    </row>
    <row r="143" spans="1:38">
      <c r="A143" s="1">
        <v>43808</v>
      </c>
      <c r="B143" s="6">
        <f t="shared" si="2"/>
        <v>12</v>
      </c>
      <c r="C143" s="7">
        <f>OROinflow!$F132</f>
        <v>6225</v>
      </c>
      <c r="D143" s="7">
        <f>OROLEVEL5!G132/1000</f>
        <v>3043.3020000000001</v>
      </c>
      <c r="E143" s="7">
        <f>INDEX(OROevaprateIN!$B$2:$B$13, MATCH($B143,OROevaprateIN!$A$2:$A$13,0), 1)</f>
        <v>1.0325531877101737</v>
      </c>
      <c r="F143" s="7">
        <f>INDEX(DEM_D6_PWR!$I$3:$I$14, MATCH($B143,DEM_D6_PWR!$H$3:$H$14,0), 1)</f>
        <v>0</v>
      </c>
      <c r="G143" s="7">
        <f>INDEX('MINGW_6&amp;DR69'!$I$3:$I$14, MATCH($B143,'MINGW_6&amp;DR69'!$H$3:$H$14,0), 1)</f>
        <v>0</v>
      </c>
      <c r="H143" s="7">
        <f>INDEX('MINGW_6&amp;DR69'!$J$3:$J$14, MATCH($B143,'MINGW_6&amp;DR69'!$H$3:$H$14,0), 1)</f>
        <v>0</v>
      </c>
      <c r="I143" s="7">
        <f>inflowShasta!$I132</f>
        <v>7000</v>
      </c>
      <c r="J143" s="7">
        <f>inflowYuba!$H132</f>
        <v>1512</v>
      </c>
      <c r="K143" s="7">
        <f>INDEX(DEMAND_D_DAGUER_NP!$I$3:$I$14, MATCH($B143,DEMAND_D_DAGUER_NP!$H$3:$H$14,0), 1)</f>
        <v>202.05869620186934</v>
      </c>
      <c r="L143" s="7">
        <f>INDEX(D_THERM_DEMANDS!AB$3:AB$14, MATCH($B143,D_THERM_DEMANDS!$P$3:$P$14,0), 1)</f>
        <v>9999</v>
      </c>
      <c r="M143" s="7">
        <f>INDEX(D_THERM_DEMANDS!AC$3:AC$14, MATCH($B143,D_THERM_DEMANDS!$P$3:$P$14,0), 1)</f>
        <v>9999</v>
      </c>
      <c r="N143" s="7">
        <f>INDEX(D_THERM_DEMANDS!AD$3:AD$14, MATCH($B143,D_THERM_DEMANDS!$P$3:$P$14,0), 1)</f>
        <v>9999</v>
      </c>
      <c r="O143" s="7">
        <f>INDEX(D_THERM_DEMANDS!AE$3:AE$14, MATCH($B143,D_THERM_DEMANDS!$P$3:$P$14,0), 1)</f>
        <v>9999</v>
      </c>
      <c r="P143" s="7">
        <f>INDEX(D_THERM_DEMANDS!AF$3:AF$14, MATCH($B143,D_THERM_DEMANDS!$P$3:$P$14,0), 1)</f>
        <v>3.5483871736834129E-2</v>
      </c>
      <c r="Q143" s="7">
        <f>INDEX(D_THERM_DEMANDS!AG$3:AG$14, MATCH($B143,D_THERM_DEMANDS!$P$3:$P$14,0), 1)</f>
        <v>9.0322581029707392E-3</v>
      </c>
      <c r="R143" s="7">
        <f>INDEX(D_THERM_DEMANDS!AH$3:AH$14, MATCH($B143,D_THERM_DEMANDS!$P$3:$P$14,0), 1)</f>
        <v>0</v>
      </c>
      <c r="S143" s="7">
        <f>INDEX(D_THERM_DEMANDS!AI$3:AI$14, MATCH($B143,D_THERM_DEMANDS!$P$3:$P$14,0), 1)</f>
        <v>1.9354839478769609E-2</v>
      </c>
      <c r="T143" s="7">
        <f>INDEX(D_THERM_DEMANDS!AJ$3:AJ$14, MATCH($B143,D_THERM_DEMANDS!$P$3:$P$14,0), 1)</f>
        <v>5.4838711215603735E-2</v>
      </c>
      <c r="U143" s="7">
        <f>INDEX(D_THERM_DEMANDS!AK$3:AK$14, MATCH($B143,D_THERM_DEMANDS!$P$3:$P$14,0), 1)</f>
        <v>2.6932257375409527</v>
      </c>
      <c r="V143" s="7">
        <f>INDEX(DEMAND_C217B!$I$3:$I$14, MATCH($B143,DEMAND_C217B!$H$3:$H$14,0), 1)</f>
        <v>9.6418973728636708</v>
      </c>
      <c r="W143" s="7">
        <f>INDEX(MINFLOWFEATHER!$J$3:$J$14, MATCH($B143,MINFLOWFEATHER!$I$3:$I$14,0), 1)</f>
        <v>900</v>
      </c>
      <c r="X143" s="7">
        <f>INDEX(Therm!$P$3:$P$14, MATCH($B143,Therm!$H$3:$H$14,0), 1)</f>
        <v>198.68240085462298</v>
      </c>
      <c r="Y143" s="7">
        <f>INDEX(Yubfea!$P$3:$P$14, MATCH($B143,Yubfea!$H$3:$H$14,0), 1)</f>
        <v>-4496.1907187639054</v>
      </c>
      <c r="Z143" s="7">
        <f>INDEX(D_YUBFEA_demand!V$3:V$14, MATCH($B143,D_YUBFEA_demand!$M$3:$M$14,0), 1)</f>
        <v>0</v>
      </c>
      <c r="AA143" s="7">
        <f>INDEX(D_YUBFEA_demand!W$3:W$14, MATCH($B143,D_YUBFEA_demand!$M$3:$M$14,0), 1)</f>
        <v>0</v>
      </c>
      <c r="AB143" s="7">
        <f>INDEX(D_YUBFEA_demand!X$3:X$14, MATCH($B143,D_YUBFEA_demand!$M$3:$M$14,0), 1)</f>
        <v>0</v>
      </c>
      <c r="AC143" s="7">
        <f>INDEX(D_YUBFEA_demand!Y$3:Y$14, MATCH($B143,D_YUBFEA_demand!$M$3:$M$14,0), 1)</f>
        <v>9999</v>
      </c>
      <c r="AD143" s="7">
        <f>INDEX(D_YUBFEA_demand!Z$3:Z$14, MATCH($B143,D_YUBFEA_demand!$M$3:$M$14,0), 1)</f>
        <v>9999</v>
      </c>
      <c r="AE143" s="7">
        <f>INDEX(D_YUBFEA_demand!AA$3:AA$14, MATCH($B143,D_YUBFEA_demand!$M$3:$M$14,0), 1)</f>
        <v>0</v>
      </c>
      <c r="AF143" s="7">
        <f>INDEX(D_YUBFEA_demand!AB$3:AB$14, MATCH($B143,D_YUBFEA_demand!$M$3:$M$14,0), 1)</f>
        <v>0</v>
      </c>
      <c r="AG143" s="7">
        <f>INDEX(MINFLOWFEAMOUTH!$J$3:$J$14, MATCH($B143,MINFLOWFEAMOUTH!$I$3:$I$14,0), 1)</f>
        <v>900</v>
      </c>
      <c r="AI143" s="11">
        <f>SHASTAlevel5extended!$H132</f>
        <v>3252.1</v>
      </c>
      <c r="AJ143" s="11">
        <f>INDEX(CALLiTE_SHASTA_LEVEL2_4!$E$1024:$E$1035, MATCH($B143,CALLiTE_SHASTA_LEVEL2_4!$C$1024:$C$1035,0), 1)</f>
        <v>650</v>
      </c>
      <c r="AK143" s="11">
        <f>INDEX(CALLiTE_SHASTA_LEVEL2_4!$F$1024:$F$1035, MATCH($B143,CALLiTE_SHASTA_LEVEL2_4!$C$1024:$C$1035,0), 1)</f>
        <v>3348</v>
      </c>
      <c r="AL143" s="11">
        <f>INDEX(CALLITE_EVAP_S_SHSTA!$G$2:$G$13, MATCH($B143,CALLITE_EVAP_S_SHSTA!$F$2:$F$13,0), 1)</f>
        <v>1.5319047626994906</v>
      </c>
    </row>
    <row r="144" spans="1:38">
      <c r="A144" s="1">
        <v>43809</v>
      </c>
      <c r="B144" s="6">
        <f t="shared" si="2"/>
        <v>12</v>
      </c>
      <c r="C144" s="7">
        <f>OROinflow!$F133</f>
        <v>4887</v>
      </c>
      <c r="D144" s="7">
        <f>OROLEVEL5!G133/1000</f>
        <v>3045.5680000000002</v>
      </c>
      <c r="E144" s="7">
        <f>INDEX(OROevaprateIN!$B$2:$B$13, MATCH($B144,OROevaprateIN!$A$2:$A$13,0), 1)</f>
        <v>1.0325531877101737</v>
      </c>
      <c r="F144" s="7">
        <f>INDEX(DEM_D6_PWR!$I$3:$I$14, MATCH($B144,DEM_D6_PWR!$H$3:$H$14,0), 1)</f>
        <v>0</v>
      </c>
      <c r="G144" s="7">
        <f>INDEX('MINGW_6&amp;DR69'!$I$3:$I$14, MATCH($B144,'MINGW_6&amp;DR69'!$H$3:$H$14,0), 1)</f>
        <v>0</v>
      </c>
      <c r="H144" s="7">
        <f>INDEX('MINGW_6&amp;DR69'!$J$3:$J$14, MATCH($B144,'MINGW_6&amp;DR69'!$H$3:$H$14,0), 1)</f>
        <v>0</v>
      </c>
      <c r="I144" s="7">
        <f>inflowShasta!$I133</f>
        <v>6400</v>
      </c>
      <c r="J144" s="7">
        <f>inflowYuba!$H133</f>
        <v>1383</v>
      </c>
      <c r="K144" s="7">
        <f>INDEX(DEMAND_D_DAGUER_NP!$I$3:$I$14, MATCH($B144,DEMAND_D_DAGUER_NP!$H$3:$H$14,0), 1)</f>
        <v>202.05869620186934</v>
      </c>
      <c r="L144" s="7">
        <f>INDEX(D_THERM_DEMANDS!AB$3:AB$14, MATCH($B144,D_THERM_DEMANDS!$P$3:$P$14,0), 1)</f>
        <v>9999</v>
      </c>
      <c r="M144" s="7">
        <f>INDEX(D_THERM_DEMANDS!AC$3:AC$14, MATCH($B144,D_THERM_DEMANDS!$P$3:$P$14,0), 1)</f>
        <v>9999</v>
      </c>
      <c r="N144" s="7">
        <f>INDEX(D_THERM_DEMANDS!AD$3:AD$14, MATCH($B144,D_THERM_DEMANDS!$P$3:$P$14,0), 1)</f>
        <v>9999</v>
      </c>
      <c r="O144" s="7">
        <f>INDEX(D_THERM_DEMANDS!AE$3:AE$14, MATCH($B144,D_THERM_DEMANDS!$P$3:$P$14,0), 1)</f>
        <v>9999</v>
      </c>
      <c r="P144" s="7">
        <f>INDEX(D_THERM_DEMANDS!AF$3:AF$14, MATCH($B144,D_THERM_DEMANDS!$P$3:$P$14,0), 1)</f>
        <v>3.5483871736834129E-2</v>
      </c>
      <c r="Q144" s="7">
        <f>INDEX(D_THERM_DEMANDS!AG$3:AG$14, MATCH($B144,D_THERM_DEMANDS!$P$3:$P$14,0), 1)</f>
        <v>9.0322581029707392E-3</v>
      </c>
      <c r="R144" s="7">
        <f>INDEX(D_THERM_DEMANDS!AH$3:AH$14, MATCH($B144,D_THERM_DEMANDS!$P$3:$P$14,0), 1)</f>
        <v>0</v>
      </c>
      <c r="S144" s="7">
        <f>INDEX(D_THERM_DEMANDS!AI$3:AI$14, MATCH($B144,D_THERM_DEMANDS!$P$3:$P$14,0), 1)</f>
        <v>1.9354839478769609E-2</v>
      </c>
      <c r="T144" s="7">
        <f>INDEX(D_THERM_DEMANDS!AJ$3:AJ$14, MATCH($B144,D_THERM_DEMANDS!$P$3:$P$14,0), 1)</f>
        <v>5.4838711215603735E-2</v>
      </c>
      <c r="U144" s="7">
        <f>INDEX(D_THERM_DEMANDS!AK$3:AK$14, MATCH($B144,D_THERM_DEMANDS!$P$3:$P$14,0), 1)</f>
        <v>2.6932257375409527</v>
      </c>
      <c r="V144" s="7">
        <f>INDEX(DEMAND_C217B!$I$3:$I$14, MATCH($B144,DEMAND_C217B!$H$3:$H$14,0), 1)</f>
        <v>9.6418973728636708</v>
      </c>
      <c r="W144" s="7">
        <f>INDEX(MINFLOWFEATHER!$J$3:$J$14, MATCH($B144,MINFLOWFEATHER!$I$3:$I$14,0), 1)</f>
        <v>900</v>
      </c>
      <c r="X144" s="7">
        <f>INDEX(Therm!$P$3:$P$14, MATCH($B144,Therm!$H$3:$H$14,0), 1)</f>
        <v>198.68240085462298</v>
      </c>
      <c r="Y144" s="7">
        <f>INDEX(Yubfea!$P$3:$P$14, MATCH($B144,Yubfea!$H$3:$H$14,0), 1)</f>
        <v>-4496.1907187639054</v>
      </c>
      <c r="Z144" s="7">
        <f>INDEX(D_YUBFEA_demand!V$3:V$14, MATCH($B144,D_YUBFEA_demand!$M$3:$M$14,0), 1)</f>
        <v>0</v>
      </c>
      <c r="AA144" s="7">
        <f>INDEX(D_YUBFEA_demand!W$3:W$14, MATCH($B144,D_YUBFEA_demand!$M$3:$M$14,0), 1)</f>
        <v>0</v>
      </c>
      <c r="AB144" s="7">
        <f>INDEX(D_YUBFEA_demand!X$3:X$14, MATCH($B144,D_YUBFEA_demand!$M$3:$M$14,0), 1)</f>
        <v>0</v>
      </c>
      <c r="AC144" s="7">
        <f>INDEX(D_YUBFEA_demand!Y$3:Y$14, MATCH($B144,D_YUBFEA_demand!$M$3:$M$14,0), 1)</f>
        <v>9999</v>
      </c>
      <c r="AD144" s="7">
        <f>INDEX(D_YUBFEA_demand!Z$3:Z$14, MATCH($B144,D_YUBFEA_demand!$M$3:$M$14,0), 1)</f>
        <v>9999</v>
      </c>
      <c r="AE144" s="7">
        <f>INDEX(D_YUBFEA_demand!AA$3:AA$14, MATCH($B144,D_YUBFEA_demand!$M$3:$M$14,0), 1)</f>
        <v>0</v>
      </c>
      <c r="AF144" s="7">
        <f>INDEX(D_YUBFEA_demand!AB$3:AB$14, MATCH($B144,D_YUBFEA_demand!$M$3:$M$14,0), 1)</f>
        <v>0</v>
      </c>
      <c r="AG144" s="7">
        <f>INDEX(MINFLOWFEAMOUTH!$J$3:$J$14, MATCH($B144,MINFLOWFEAMOUTH!$I$3:$I$14,0), 1)</f>
        <v>900</v>
      </c>
      <c r="AI144" s="11">
        <f>SHASTAlevel5extended!$H133</f>
        <v>3252.1</v>
      </c>
      <c r="AJ144" s="11">
        <f>INDEX(CALLiTE_SHASTA_LEVEL2_4!$E$1024:$E$1035, MATCH($B144,CALLiTE_SHASTA_LEVEL2_4!$C$1024:$C$1035,0), 1)</f>
        <v>650</v>
      </c>
      <c r="AK144" s="11">
        <f>INDEX(CALLiTE_SHASTA_LEVEL2_4!$F$1024:$F$1035, MATCH($B144,CALLiTE_SHASTA_LEVEL2_4!$C$1024:$C$1035,0), 1)</f>
        <v>3348</v>
      </c>
      <c r="AL144" s="11">
        <f>INDEX(CALLITE_EVAP_S_SHSTA!$G$2:$G$13, MATCH($B144,CALLITE_EVAP_S_SHSTA!$F$2:$F$13,0), 1)</f>
        <v>1.5319047626994906</v>
      </c>
    </row>
    <row r="145" spans="1:38">
      <c r="A145" s="1">
        <v>43810</v>
      </c>
      <c r="B145" s="6">
        <f t="shared" si="2"/>
        <v>12</v>
      </c>
      <c r="C145" s="7">
        <f>OROinflow!$F134</f>
        <v>5117</v>
      </c>
      <c r="D145" s="7">
        <f>OROLEVEL5!G134/1000</f>
        <v>3021.9760000000001</v>
      </c>
      <c r="E145" s="7">
        <f>INDEX(OROevaprateIN!$B$2:$B$13, MATCH($B145,OROevaprateIN!$A$2:$A$13,0), 1)</f>
        <v>1.0325531877101737</v>
      </c>
      <c r="F145" s="7">
        <f>INDEX(DEM_D6_PWR!$I$3:$I$14, MATCH($B145,DEM_D6_PWR!$H$3:$H$14,0), 1)</f>
        <v>0</v>
      </c>
      <c r="G145" s="7">
        <f>INDEX('MINGW_6&amp;DR69'!$I$3:$I$14, MATCH($B145,'MINGW_6&amp;DR69'!$H$3:$H$14,0), 1)</f>
        <v>0</v>
      </c>
      <c r="H145" s="7">
        <f>INDEX('MINGW_6&amp;DR69'!$J$3:$J$14, MATCH($B145,'MINGW_6&amp;DR69'!$H$3:$H$14,0), 1)</f>
        <v>0</v>
      </c>
      <c r="I145" s="7">
        <f>inflowShasta!$I134</f>
        <v>5597</v>
      </c>
      <c r="J145" s="7">
        <f>inflowYuba!$H134</f>
        <v>1360</v>
      </c>
      <c r="K145" s="7">
        <f>INDEX(DEMAND_D_DAGUER_NP!$I$3:$I$14, MATCH($B145,DEMAND_D_DAGUER_NP!$H$3:$H$14,0), 1)</f>
        <v>202.05869620186934</v>
      </c>
      <c r="L145" s="7">
        <f>INDEX(D_THERM_DEMANDS!AB$3:AB$14, MATCH($B145,D_THERM_DEMANDS!$P$3:$P$14,0), 1)</f>
        <v>9999</v>
      </c>
      <c r="M145" s="7">
        <f>INDEX(D_THERM_DEMANDS!AC$3:AC$14, MATCH($B145,D_THERM_DEMANDS!$P$3:$P$14,0), 1)</f>
        <v>9999</v>
      </c>
      <c r="N145" s="7">
        <f>INDEX(D_THERM_DEMANDS!AD$3:AD$14, MATCH($B145,D_THERM_DEMANDS!$P$3:$P$14,0), 1)</f>
        <v>9999</v>
      </c>
      <c r="O145" s="7">
        <f>INDEX(D_THERM_DEMANDS!AE$3:AE$14, MATCH($B145,D_THERM_DEMANDS!$P$3:$P$14,0), 1)</f>
        <v>9999</v>
      </c>
      <c r="P145" s="7">
        <f>INDEX(D_THERM_DEMANDS!AF$3:AF$14, MATCH($B145,D_THERM_DEMANDS!$P$3:$P$14,0), 1)</f>
        <v>3.5483871736834129E-2</v>
      </c>
      <c r="Q145" s="7">
        <f>INDEX(D_THERM_DEMANDS!AG$3:AG$14, MATCH($B145,D_THERM_DEMANDS!$P$3:$P$14,0), 1)</f>
        <v>9.0322581029707392E-3</v>
      </c>
      <c r="R145" s="7">
        <f>INDEX(D_THERM_DEMANDS!AH$3:AH$14, MATCH($B145,D_THERM_DEMANDS!$P$3:$P$14,0), 1)</f>
        <v>0</v>
      </c>
      <c r="S145" s="7">
        <f>INDEX(D_THERM_DEMANDS!AI$3:AI$14, MATCH($B145,D_THERM_DEMANDS!$P$3:$P$14,0), 1)</f>
        <v>1.9354839478769609E-2</v>
      </c>
      <c r="T145" s="7">
        <f>INDEX(D_THERM_DEMANDS!AJ$3:AJ$14, MATCH($B145,D_THERM_DEMANDS!$P$3:$P$14,0), 1)</f>
        <v>5.4838711215603735E-2</v>
      </c>
      <c r="U145" s="7">
        <f>INDEX(D_THERM_DEMANDS!AK$3:AK$14, MATCH($B145,D_THERM_DEMANDS!$P$3:$P$14,0), 1)</f>
        <v>2.6932257375409527</v>
      </c>
      <c r="V145" s="7">
        <f>INDEX(DEMAND_C217B!$I$3:$I$14, MATCH($B145,DEMAND_C217B!$H$3:$H$14,0), 1)</f>
        <v>9.6418973728636708</v>
      </c>
      <c r="W145" s="7">
        <f>INDEX(MINFLOWFEATHER!$J$3:$J$14, MATCH($B145,MINFLOWFEATHER!$I$3:$I$14,0), 1)</f>
        <v>900</v>
      </c>
      <c r="X145" s="7">
        <f>INDEX(Therm!$P$3:$P$14, MATCH($B145,Therm!$H$3:$H$14,0), 1)</f>
        <v>198.68240085462298</v>
      </c>
      <c r="Y145" s="7">
        <f>INDEX(Yubfea!$P$3:$P$14, MATCH($B145,Yubfea!$H$3:$H$14,0), 1)</f>
        <v>-4496.1907187639054</v>
      </c>
      <c r="Z145" s="7">
        <f>INDEX(D_YUBFEA_demand!V$3:V$14, MATCH($B145,D_YUBFEA_demand!$M$3:$M$14,0), 1)</f>
        <v>0</v>
      </c>
      <c r="AA145" s="7">
        <f>INDEX(D_YUBFEA_demand!W$3:W$14, MATCH($B145,D_YUBFEA_demand!$M$3:$M$14,0), 1)</f>
        <v>0</v>
      </c>
      <c r="AB145" s="7">
        <f>INDEX(D_YUBFEA_demand!X$3:X$14, MATCH($B145,D_YUBFEA_demand!$M$3:$M$14,0), 1)</f>
        <v>0</v>
      </c>
      <c r="AC145" s="7">
        <f>INDEX(D_YUBFEA_demand!Y$3:Y$14, MATCH($B145,D_YUBFEA_demand!$M$3:$M$14,0), 1)</f>
        <v>9999</v>
      </c>
      <c r="AD145" s="7">
        <f>INDEX(D_YUBFEA_demand!Z$3:Z$14, MATCH($B145,D_YUBFEA_demand!$M$3:$M$14,0), 1)</f>
        <v>9999</v>
      </c>
      <c r="AE145" s="7">
        <f>INDEX(D_YUBFEA_demand!AA$3:AA$14, MATCH($B145,D_YUBFEA_demand!$M$3:$M$14,0), 1)</f>
        <v>0</v>
      </c>
      <c r="AF145" s="7">
        <f>INDEX(D_YUBFEA_demand!AB$3:AB$14, MATCH($B145,D_YUBFEA_demand!$M$3:$M$14,0), 1)</f>
        <v>0</v>
      </c>
      <c r="AG145" s="7">
        <f>INDEX(MINFLOWFEAMOUTH!$J$3:$J$14, MATCH($B145,MINFLOWFEAMOUTH!$I$3:$I$14,0), 1)</f>
        <v>900</v>
      </c>
      <c r="AI145" s="11">
        <f>SHASTAlevel5extended!$H134</f>
        <v>3252.1</v>
      </c>
      <c r="AJ145" s="11">
        <f>INDEX(CALLiTE_SHASTA_LEVEL2_4!$E$1024:$E$1035, MATCH($B145,CALLiTE_SHASTA_LEVEL2_4!$C$1024:$C$1035,0), 1)</f>
        <v>650</v>
      </c>
      <c r="AK145" s="11">
        <f>INDEX(CALLiTE_SHASTA_LEVEL2_4!$F$1024:$F$1035, MATCH($B145,CALLiTE_SHASTA_LEVEL2_4!$C$1024:$C$1035,0), 1)</f>
        <v>3348</v>
      </c>
      <c r="AL145" s="11">
        <f>INDEX(CALLITE_EVAP_S_SHSTA!$G$2:$G$13, MATCH($B145,CALLITE_EVAP_S_SHSTA!$F$2:$F$13,0), 1)</f>
        <v>1.5319047626994906</v>
      </c>
    </row>
    <row r="146" spans="1:38">
      <c r="A146" s="1">
        <v>43811</v>
      </c>
      <c r="B146" s="6">
        <f t="shared" si="2"/>
        <v>12</v>
      </c>
      <c r="C146" s="7">
        <f>OROinflow!$F135</f>
        <v>7839</v>
      </c>
      <c r="D146" s="7">
        <f>OROLEVEL5!G135/1000</f>
        <v>3019.636</v>
      </c>
      <c r="E146" s="7">
        <f>INDEX(OROevaprateIN!$B$2:$B$13, MATCH($B146,OROevaprateIN!$A$2:$A$13,0), 1)</f>
        <v>1.0325531877101737</v>
      </c>
      <c r="F146" s="7">
        <f>INDEX(DEM_D6_PWR!$I$3:$I$14, MATCH($B146,DEM_D6_PWR!$H$3:$H$14,0), 1)</f>
        <v>0</v>
      </c>
      <c r="G146" s="7">
        <f>INDEX('MINGW_6&amp;DR69'!$I$3:$I$14, MATCH($B146,'MINGW_6&amp;DR69'!$H$3:$H$14,0), 1)</f>
        <v>0</v>
      </c>
      <c r="H146" s="7">
        <f>INDEX('MINGW_6&amp;DR69'!$J$3:$J$14, MATCH($B146,'MINGW_6&amp;DR69'!$H$3:$H$14,0), 1)</f>
        <v>0</v>
      </c>
      <c r="I146" s="7">
        <f>inflowShasta!$I135</f>
        <v>6931</v>
      </c>
      <c r="J146" s="7">
        <f>inflowYuba!$H135</f>
        <v>1358</v>
      </c>
      <c r="K146" s="7">
        <f>INDEX(DEMAND_D_DAGUER_NP!$I$3:$I$14, MATCH($B146,DEMAND_D_DAGUER_NP!$H$3:$H$14,0), 1)</f>
        <v>202.05869620186934</v>
      </c>
      <c r="L146" s="7">
        <f>INDEX(D_THERM_DEMANDS!AB$3:AB$14, MATCH($B146,D_THERM_DEMANDS!$P$3:$P$14,0), 1)</f>
        <v>9999</v>
      </c>
      <c r="M146" s="7">
        <f>INDEX(D_THERM_DEMANDS!AC$3:AC$14, MATCH($B146,D_THERM_DEMANDS!$P$3:$P$14,0), 1)</f>
        <v>9999</v>
      </c>
      <c r="N146" s="7">
        <f>INDEX(D_THERM_DEMANDS!AD$3:AD$14, MATCH($B146,D_THERM_DEMANDS!$P$3:$P$14,0), 1)</f>
        <v>9999</v>
      </c>
      <c r="O146" s="7">
        <f>INDEX(D_THERM_DEMANDS!AE$3:AE$14, MATCH($B146,D_THERM_DEMANDS!$P$3:$P$14,0), 1)</f>
        <v>9999</v>
      </c>
      <c r="P146" s="7">
        <f>INDEX(D_THERM_DEMANDS!AF$3:AF$14, MATCH($B146,D_THERM_DEMANDS!$P$3:$P$14,0), 1)</f>
        <v>3.5483871736834129E-2</v>
      </c>
      <c r="Q146" s="7">
        <f>INDEX(D_THERM_DEMANDS!AG$3:AG$14, MATCH($B146,D_THERM_DEMANDS!$P$3:$P$14,0), 1)</f>
        <v>9.0322581029707392E-3</v>
      </c>
      <c r="R146" s="7">
        <f>INDEX(D_THERM_DEMANDS!AH$3:AH$14, MATCH($B146,D_THERM_DEMANDS!$P$3:$P$14,0), 1)</f>
        <v>0</v>
      </c>
      <c r="S146" s="7">
        <f>INDEX(D_THERM_DEMANDS!AI$3:AI$14, MATCH($B146,D_THERM_DEMANDS!$P$3:$P$14,0), 1)</f>
        <v>1.9354839478769609E-2</v>
      </c>
      <c r="T146" s="7">
        <f>INDEX(D_THERM_DEMANDS!AJ$3:AJ$14, MATCH($B146,D_THERM_DEMANDS!$P$3:$P$14,0), 1)</f>
        <v>5.4838711215603735E-2</v>
      </c>
      <c r="U146" s="7">
        <f>INDEX(D_THERM_DEMANDS!AK$3:AK$14, MATCH($B146,D_THERM_DEMANDS!$P$3:$P$14,0), 1)</f>
        <v>2.6932257375409527</v>
      </c>
      <c r="V146" s="7">
        <f>INDEX(DEMAND_C217B!$I$3:$I$14, MATCH($B146,DEMAND_C217B!$H$3:$H$14,0), 1)</f>
        <v>9.6418973728636708</v>
      </c>
      <c r="W146" s="7">
        <f>INDEX(MINFLOWFEATHER!$J$3:$J$14, MATCH($B146,MINFLOWFEATHER!$I$3:$I$14,0), 1)</f>
        <v>900</v>
      </c>
      <c r="X146" s="7">
        <f>INDEX(Therm!$P$3:$P$14, MATCH($B146,Therm!$H$3:$H$14,0), 1)</f>
        <v>198.68240085462298</v>
      </c>
      <c r="Y146" s="7">
        <f>INDEX(Yubfea!$P$3:$P$14, MATCH($B146,Yubfea!$H$3:$H$14,0), 1)</f>
        <v>-4496.1907187639054</v>
      </c>
      <c r="Z146" s="7">
        <f>INDEX(D_YUBFEA_demand!V$3:V$14, MATCH($B146,D_YUBFEA_demand!$M$3:$M$14,0), 1)</f>
        <v>0</v>
      </c>
      <c r="AA146" s="7">
        <f>INDEX(D_YUBFEA_demand!W$3:W$14, MATCH($B146,D_YUBFEA_demand!$M$3:$M$14,0), 1)</f>
        <v>0</v>
      </c>
      <c r="AB146" s="7">
        <f>INDEX(D_YUBFEA_demand!X$3:X$14, MATCH($B146,D_YUBFEA_demand!$M$3:$M$14,0), 1)</f>
        <v>0</v>
      </c>
      <c r="AC146" s="7">
        <f>INDEX(D_YUBFEA_demand!Y$3:Y$14, MATCH($B146,D_YUBFEA_demand!$M$3:$M$14,0), 1)</f>
        <v>9999</v>
      </c>
      <c r="AD146" s="7">
        <f>INDEX(D_YUBFEA_demand!Z$3:Z$14, MATCH($B146,D_YUBFEA_demand!$M$3:$M$14,0), 1)</f>
        <v>9999</v>
      </c>
      <c r="AE146" s="7">
        <f>INDEX(D_YUBFEA_demand!AA$3:AA$14, MATCH($B146,D_YUBFEA_demand!$M$3:$M$14,0), 1)</f>
        <v>0</v>
      </c>
      <c r="AF146" s="7">
        <f>INDEX(D_YUBFEA_demand!AB$3:AB$14, MATCH($B146,D_YUBFEA_demand!$M$3:$M$14,0), 1)</f>
        <v>0</v>
      </c>
      <c r="AG146" s="7">
        <f>INDEX(MINFLOWFEAMOUTH!$J$3:$J$14, MATCH($B146,MINFLOWFEAMOUTH!$I$3:$I$14,0), 1)</f>
        <v>900</v>
      </c>
      <c r="AI146" s="11">
        <f>SHASTAlevel5extended!$H135</f>
        <v>3252.1</v>
      </c>
      <c r="AJ146" s="11">
        <f>INDEX(CALLiTE_SHASTA_LEVEL2_4!$E$1024:$E$1035, MATCH($B146,CALLiTE_SHASTA_LEVEL2_4!$C$1024:$C$1035,0), 1)</f>
        <v>650</v>
      </c>
      <c r="AK146" s="11">
        <f>INDEX(CALLiTE_SHASTA_LEVEL2_4!$F$1024:$F$1035, MATCH($B146,CALLiTE_SHASTA_LEVEL2_4!$C$1024:$C$1035,0), 1)</f>
        <v>3348</v>
      </c>
      <c r="AL146" s="11">
        <f>INDEX(CALLITE_EVAP_S_SHSTA!$G$2:$G$13, MATCH($B146,CALLITE_EVAP_S_SHSTA!$F$2:$F$13,0), 1)</f>
        <v>1.5319047626994906</v>
      </c>
    </row>
    <row r="147" spans="1:38">
      <c r="A147" s="1">
        <v>43812</v>
      </c>
      <c r="B147" s="6">
        <f t="shared" si="2"/>
        <v>12</v>
      </c>
      <c r="C147" s="7">
        <f>OROinflow!$F136</f>
        <v>7737</v>
      </c>
      <c r="D147" s="7">
        <f>OROLEVEL5!G136/1000</f>
        <v>2997.2640000000001</v>
      </c>
      <c r="E147" s="7">
        <f>INDEX(OROevaprateIN!$B$2:$B$13, MATCH($B147,OROevaprateIN!$A$2:$A$13,0), 1)</f>
        <v>1.0325531877101737</v>
      </c>
      <c r="F147" s="7">
        <f>INDEX(DEM_D6_PWR!$I$3:$I$14, MATCH($B147,DEM_D6_PWR!$H$3:$H$14,0), 1)</f>
        <v>0</v>
      </c>
      <c r="G147" s="7">
        <f>INDEX('MINGW_6&amp;DR69'!$I$3:$I$14, MATCH($B147,'MINGW_6&amp;DR69'!$H$3:$H$14,0), 1)</f>
        <v>0</v>
      </c>
      <c r="H147" s="7">
        <f>INDEX('MINGW_6&amp;DR69'!$J$3:$J$14, MATCH($B147,'MINGW_6&amp;DR69'!$H$3:$H$14,0), 1)</f>
        <v>0</v>
      </c>
      <c r="I147" s="7">
        <f>inflowShasta!$I136</f>
        <v>9675</v>
      </c>
      <c r="J147" s="7">
        <f>inflowYuba!$H136</f>
        <v>1607</v>
      </c>
      <c r="K147" s="7">
        <f>INDEX(DEMAND_D_DAGUER_NP!$I$3:$I$14, MATCH($B147,DEMAND_D_DAGUER_NP!$H$3:$H$14,0), 1)</f>
        <v>202.05869620186934</v>
      </c>
      <c r="L147" s="7">
        <f>INDEX(D_THERM_DEMANDS!AB$3:AB$14, MATCH($B147,D_THERM_DEMANDS!$P$3:$P$14,0), 1)</f>
        <v>9999</v>
      </c>
      <c r="M147" s="7">
        <f>INDEX(D_THERM_DEMANDS!AC$3:AC$14, MATCH($B147,D_THERM_DEMANDS!$P$3:$P$14,0), 1)</f>
        <v>9999</v>
      </c>
      <c r="N147" s="7">
        <f>INDEX(D_THERM_DEMANDS!AD$3:AD$14, MATCH($B147,D_THERM_DEMANDS!$P$3:$P$14,0), 1)</f>
        <v>9999</v>
      </c>
      <c r="O147" s="7">
        <f>INDEX(D_THERM_DEMANDS!AE$3:AE$14, MATCH($B147,D_THERM_DEMANDS!$P$3:$P$14,0), 1)</f>
        <v>9999</v>
      </c>
      <c r="P147" s="7">
        <f>INDEX(D_THERM_DEMANDS!AF$3:AF$14, MATCH($B147,D_THERM_DEMANDS!$P$3:$P$14,0), 1)</f>
        <v>3.5483871736834129E-2</v>
      </c>
      <c r="Q147" s="7">
        <f>INDEX(D_THERM_DEMANDS!AG$3:AG$14, MATCH($B147,D_THERM_DEMANDS!$P$3:$P$14,0), 1)</f>
        <v>9.0322581029707392E-3</v>
      </c>
      <c r="R147" s="7">
        <f>INDEX(D_THERM_DEMANDS!AH$3:AH$14, MATCH($B147,D_THERM_DEMANDS!$P$3:$P$14,0), 1)</f>
        <v>0</v>
      </c>
      <c r="S147" s="7">
        <f>INDEX(D_THERM_DEMANDS!AI$3:AI$14, MATCH($B147,D_THERM_DEMANDS!$P$3:$P$14,0), 1)</f>
        <v>1.9354839478769609E-2</v>
      </c>
      <c r="T147" s="7">
        <f>INDEX(D_THERM_DEMANDS!AJ$3:AJ$14, MATCH($B147,D_THERM_DEMANDS!$P$3:$P$14,0), 1)</f>
        <v>5.4838711215603735E-2</v>
      </c>
      <c r="U147" s="7">
        <f>INDEX(D_THERM_DEMANDS!AK$3:AK$14, MATCH($B147,D_THERM_DEMANDS!$P$3:$P$14,0), 1)</f>
        <v>2.6932257375409527</v>
      </c>
      <c r="V147" s="7">
        <f>INDEX(DEMAND_C217B!$I$3:$I$14, MATCH($B147,DEMAND_C217B!$H$3:$H$14,0), 1)</f>
        <v>9.6418973728636708</v>
      </c>
      <c r="W147" s="7">
        <f>INDEX(MINFLOWFEATHER!$J$3:$J$14, MATCH($B147,MINFLOWFEATHER!$I$3:$I$14,0), 1)</f>
        <v>900</v>
      </c>
      <c r="X147" s="7">
        <f>INDEX(Therm!$P$3:$P$14, MATCH($B147,Therm!$H$3:$H$14,0), 1)</f>
        <v>198.68240085462298</v>
      </c>
      <c r="Y147" s="7">
        <f>INDEX(Yubfea!$P$3:$P$14, MATCH($B147,Yubfea!$H$3:$H$14,0), 1)</f>
        <v>-4496.1907187639054</v>
      </c>
      <c r="Z147" s="7">
        <f>INDEX(D_YUBFEA_demand!V$3:V$14, MATCH($B147,D_YUBFEA_demand!$M$3:$M$14,0), 1)</f>
        <v>0</v>
      </c>
      <c r="AA147" s="7">
        <f>INDEX(D_YUBFEA_demand!W$3:W$14, MATCH($B147,D_YUBFEA_demand!$M$3:$M$14,0), 1)</f>
        <v>0</v>
      </c>
      <c r="AB147" s="7">
        <f>INDEX(D_YUBFEA_demand!X$3:X$14, MATCH($B147,D_YUBFEA_demand!$M$3:$M$14,0), 1)</f>
        <v>0</v>
      </c>
      <c r="AC147" s="7">
        <f>INDEX(D_YUBFEA_demand!Y$3:Y$14, MATCH($B147,D_YUBFEA_demand!$M$3:$M$14,0), 1)</f>
        <v>9999</v>
      </c>
      <c r="AD147" s="7">
        <f>INDEX(D_YUBFEA_demand!Z$3:Z$14, MATCH($B147,D_YUBFEA_demand!$M$3:$M$14,0), 1)</f>
        <v>9999</v>
      </c>
      <c r="AE147" s="7">
        <f>INDEX(D_YUBFEA_demand!AA$3:AA$14, MATCH($B147,D_YUBFEA_demand!$M$3:$M$14,0), 1)</f>
        <v>0</v>
      </c>
      <c r="AF147" s="7">
        <f>INDEX(D_YUBFEA_demand!AB$3:AB$14, MATCH($B147,D_YUBFEA_demand!$M$3:$M$14,0), 1)</f>
        <v>0</v>
      </c>
      <c r="AG147" s="7">
        <f>INDEX(MINFLOWFEAMOUTH!$J$3:$J$14, MATCH($B147,MINFLOWFEAMOUTH!$I$3:$I$14,0), 1)</f>
        <v>900</v>
      </c>
      <c r="AI147" s="11">
        <f>SHASTAlevel5extended!$H136</f>
        <v>3252.1</v>
      </c>
      <c r="AJ147" s="11">
        <f>INDEX(CALLiTE_SHASTA_LEVEL2_4!$E$1024:$E$1035, MATCH($B147,CALLiTE_SHASTA_LEVEL2_4!$C$1024:$C$1035,0), 1)</f>
        <v>650</v>
      </c>
      <c r="AK147" s="11">
        <f>INDEX(CALLiTE_SHASTA_LEVEL2_4!$F$1024:$F$1035, MATCH($B147,CALLiTE_SHASTA_LEVEL2_4!$C$1024:$C$1035,0), 1)</f>
        <v>3348</v>
      </c>
      <c r="AL147" s="11">
        <f>INDEX(CALLITE_EVAP_S_SHSTA!$G$2:$G$13, MATCH($B147,CALLITE_EVAP_S_SHSTA!$F$2:$F$13,0), 1)</f>
        <v>1.5319047626994906</v>
      </c>
    </row>
    <row r="148" spans="1:38">
      <c r="A148" s="1">
        <v>43813</v>
      </c>
      <c r="B148" s="6">
        <f t="shared" si="2"/>
        <v>12</v>
      </c>
      <c r="C148" s="7">
        <f>OROinflow!$F137</f>
        <v>9344</v>
      </c>
      <c r="D148" s="7">
        <f>OROLEVEL5!G137/1000</f>
        <v>2992.6570000000002</v>
      </c>
      <c r="E148" s="7">
        <f>INDEX(OROevaprateIN!$B$2:$B$13, MATCH($B148,OROevaprateIN!$A$2:$A$13,0), 1)</f>
        <v>1.0325531877101737</v>
      </c>
      <c r="F148" s="7">
        <f>INDEX(DEM_D6_PWR!$I$3:$I$14, MATCH($B148,DEM_D6_PWR!$H$3:$H$14,0), 1)</f>
        <v>0</v>
      </c>
      <c r="G148" s="7">
        <f>INDEX('MINGW_6&amp;DR69'!$I$3:$I$14, MATCH($B148,'MINGW_6&amp;DR69'!$H$3:$H$14,0), 1)</f>
        <v>0</v>
      </c>
      <c r="H148" s="7">
        <f>INDEX('MINGW_6&amp;DR69'!$J$3:$J$14, MATCH($B148,'MINGW_6&amp;DR69'!$H$3:$H$14,0), 1)</f>
        <v>0</v>
      </c>
      <c r="I148" s="7">
        <f>inflowShasta!$I137</f>
        <v>7757</v>
      </c>
      <c r="J148" s="7">
        <f>inflowYuba!$H137</f>
        <v>1974</v>
      </c>
      <c r="K148" s="7">
        <f>INDEX(DEMAND_D_DAGUER_NP!$I$3:$I$14, MATCH($B148,DEMAND_D_DAGUER_NP!$H$3:$H$14,0), 1)</f>
        <v>202.05869620186934</v>
      </c>
      <c r="L148" s="7">
        <f>INDEX(D_THERM_DEMANDS!AB$3:AB$14, MATCH($B148,D_THERM_DEMANDS!$P$3:$P$14,0), 1)</f>
        <v>9999</v>
      </c>
      <c r="M148" s="7">
        <f>INDEX(D_THERM_DEMANDS!AC$3:AC$14, MATCH($B148,D_THERM_DEMANDS!$P$3:$P$14,0), 1)</f>
        <v>9999</v>
      </c>
      <c r="N148" s="7">
        <f>INDEX(D_THERM_DEMANDS!AD$3:AD$14, MATCH($B148,D_THERM_DEMANDS!$P$3:$P$14,0), 1)</f>
        <v>9999</v>
      </c>
      <c r="O148" s="7">
        <f>INDEX(D_THERM_DEMANDS!AE$3:AE$14, MATCH($B148,D_THERM_DEMANDS!$P$3:$P$14,0), 1)</f>
        <v>9999</v>
      </c>
      <c r="P148" s="7">
        <f>INDEX(D_THERM_DEMANDS!AF$3:AF$14, MATCH($B148,D_THERM_DEMANDS!$P$3:$P$14,0), 1)</f>
        <v>3.5483871736834129E-2</v>
      </c>
      <c r="Q148" s="7">
        <f>INDEX(D_THERM_DEMANDS!AG$3:AG$14, MATCH($B148,D_THERM_DEMANDS!$P$3:$P$14,0), 1)</f>
        <v>9.0322581029707392E-3</v>
      </c>
      <c r="R148" s="7">
        <f>INDEX(D_THERM_DEMANDS!AH$3:AH$14, MATCH($B148,D_THERM_DEMANDS!$P$3:$P$14,0), 1)</f>
        <v>0</v>
      </c>
      <c r="S148" s="7">
        <f>INDEX(D_THERM_DEMANDS!AI$3:AI$14, MATCH($B148,D_THERM_DEMANDS!$P$3:$P$14,0), 1)</f>
        <v>1.9354839478769609E-2</v>
      </c>
      <c r="T148" s="7">
        <f>INDEX(D_THERM_DEMANDS!AJ$3:AJ$14, MATCH($B148,D_THERM_DEMANDS!$P$3:$P$14,0), 1)</f>
        <v>5.4838711215603735E-2</v>
      </c>
      <c r="U148" s="7">
        <f>INDEX(D_THERM_DEMANDS!AK$3:AK$14, MATCH($B148,D_THERM_DEMANDS!$P$3:$P$14,0), 1)</f>
        <v>2.6932257375409527</v>
      </c>
      <c r="V148" s="7">
        <f>INDEX(DEMAND_C217B!$I$3:$I$14, MATCH($B148,DEMAND_C217B!$H$3:$H$14,0), 1)</f>
        <v>9.6418973728636708</v>
      </c>
      <c r="W148" s="7">
        <f>INDEX(MINFLOWFEATHER!$J$3:$J$14, MATCH($B148,MINFLOWFEATHER!$I$3:$I$14,0), 1)</f>
        <v>900</v>
      </c>
      <c r="X148" s="7">
        <f>INDEX(Therm!$P$3:$P$14, MATCH($B148,Therm!$H$3:$H$14,0), 1)</f>
        <v>198.68240085462298</v>
      </c>
      <c r="Y148" s="7">
        <f>INDEX(Yubfea!$P$3:$P$14, MATCH($B148,Yubfea!$H$3:$H$14,0), 1)</f>
        <v>-4496.1907187639054</v>
      </c>
      <c r="Z148" s="7">
        <f>INDEX(D_YUBFEA_demand!V$3:V$14, MATCH($B148,D_YUBFEA_demand!$M$3:$M$14,0), 1)</f>
        <v>0</v>
      </c>
      <c r="AA148" s="7">
        <f>INDEX(D_YUBFEA_demand!W$3:W$14, MATCH($B148,D_YUBFEA_demand!$M$3:$M$14,0), 1)</f>
        <v>0</v>
      </c>
      <c r="AB148" s="7">
        <f>INDEX(D_YUBFEA_demand!X$3:X$14, MATCH($B148,D_YUBFEA_demand!$M$3:$M$14,0), 1)</f>
        <v>0</v>
      </c>
      <c r="AC148" s="7">
        <f>INDEX(D_YUBFEA_demand!Y$3:Y$14, MATCH($B148,D_YUBFEA_demand!$M$3:$M$14,0), 1)</f>
        <v>9999</v>
      </c>
      <c r="AD148" s="7">
        <f>INDEX(D_YUBFEA_demand!Z$3:Z$14, MATCH($B148,D_YUBFEA_demand!$M$3:$M$14,0), 1)</f>
        <v>9999</v>
      </c>
      <c r="AE148" s="7">
        <f>INDEX(D_YUBFEA_demand!AA$3:AA$14, MATCH($B148,D_YUBFEA_demand!$M$3:$M$14,0), 1)</f>
        <v>0</v>
      </c>
      <c r="AF148" s="7">
        <f>INDEX(D_YUBFEA_demand!AB$3:AB$14, MATCH($B148,D_YUBFEA_demand!$M$3:$M$14,0), 1)</f>
        <v>0</v>
      </c>
      <c r="AG148" s="7">
        <f>INDEX(MINFLOWFEAMOUTH!$J$3:$J$14, MATCH($B148,MINFLOWFEAMOUTH!$I$3:$I$14,0), 1)</f>
        <v>900</v>
      </c>
      <c r="AI148" s="11">
        <f>SHASTAlevel5extended!$H137</f>
        <v>3252.1</v>
      </c>
      <c r="AJ148" s="11">
        <f>INDEX(CALLiTE_SHASTA_LEVEL2_4!$E$1024:$E$1035, MATCH($B148,CALLiTE_SHASTA_LEVEL2_4!$C$1024:$C$1035,0), 1)</f>
        <v>650</v>
      </c>
      <c r="AK148" s="11">
        <f>INDEX(CALLiTE_SHASTA_LEVEL2_4!$F$1024:$F$1035, MATCH($B148,CALLiTE_SHASTA_LEVEL2_4!$C$1024:$C$1035,0), 1)</f>
        <v>3348</v>
      </c>
      <c r="AL148" s="11">
        <f>INDEX(CALLITE_EVAP_S_SHSTA!$G$2:$G$13, MATCH($B148,CALLITE_EVAP_S_SHSTA!$F$2:$F$13,0), 1)</f>
        <v>1.5319047626994906</v>
      </c>
    </row>
    <row r="149" spans="1:38">
      <c r="A149" s="1">
        <v>43814</v>
      </c>
      <c r="B149" s="6">
        <f t="shared" si="2"/>
        <v>12</v>
      </c>
      <c r="C149" s="7">
        <f>OROinflow!$F138</f>
        <v>7511</v>
      </c>
      <c r="D149" s="7">
        <f>OROLEVEL5!G138/1000</f>
        <v>3000.2939999999999</v>
      </c>
      <c r="E149" s="7">
        <f>INDEX(OROevaprateIN!$B$2:$B$13, MATCH($B149,OROevaprateIN!$A$2:$A$13,0), 1)</f>
        <v>1.0325531877101737</v>
      </c>
      <c r="F149" s="7">
        <f>INDEX(DEM_D6_PWR!$I$3:$I$14, MATCH($B149,DEM_D6_PWR!$H$3:$H$14,0), 1)</f>
        <v>0</v>
      </c>
      <c r="G149" s="7">
        <f>INDEX('MINGW_6&amp;DR69'!$I$3:$I$14, MATCH($B149,'MINGW_6&amp;DR69'!$H$3:$H$14,0), 1)</f>
        <v>0</v>
      </c>
      <c r="H149" s="7">
        <f>INDEX('MINGW_6&amp;DR69'!$J$3:$J$14, MATCH($B149,'MINGW_6&amp;DR69'!$H$3:$H$14,0), 1)</f>
        <v>0</v>
      </c>
      <c r="I149" s="7">
        <f>inflowShasta!$I138</f>
        <v>6353</v>
      </c>
      <c r="J149" s="7">
        <f>inflowYuba!$H138</f>
        <v>1965</v>
      </c>
      <c r="K149" s="7">
        <f>INDEX(DEMAND_D_DAGUER_NP!$I$3:$I$14, MATCH($B149,DEMAND_D_DAGUER_NP!$H$3:$H$14,0), 1)</f>
        <v>202.05869620186934</v>
      </c>
      <c r="L149" s="7">
        <f>INDEX(D_THERM_DEMANDS!AB$3:AB$14, MATCH($B149,D_THERM_DEMANDS!$P$3:$P$14,0), 1)</f>
        <v>9999</v>
      </c>
      <c r="M149" s="7">
        <f>INDEX(D_THERM_DEMANDS!AC$3:AC$14, MATCH($B149,D_THERM_DEMANDS!$P$3:$P$14,0), 1)</f>
        <v>9999</v>
      </c>
      <c r="N149" s="7">
        <f>INDEX(D_THERM_DEMANDS!AD$3:AD$14, MATCH($B149,D_THERM_DEMANDS!$P$3:$P$14,0), 1)</f>
        <v>9999</v>
      </c>
      <c r="O149" s="7">
        <f>INDEX(D_THERM_DEMANDS!AE$3:AE$14, MATCH($B149,D_THERM_DEMANDS!$P$3:$P$14,0), 1)</f>
        <v>9999</v>
      </c>
      <c r="P149" s="7">
        <f>INDEX(D_THERM_DEMANDS!AF$3:AF$14, MATCH($B149,D_THERM_DEMANDS!$P$3:$P$14,0), 1)</f>
        <v>3.5483871736834129E-2</v>
      </c>
      <c r="Q149" s="7">
        <f>INDEX(D_THERM_DEMANDS!AG$3:AG$14, MATCH($B149,D_THERM_DEMANDS!$P$3:$P$14,0), 1)</f>
        <v>9.0322581029707392E-3</v>
      </c>
      <c r="R149" s="7">
        <f>INDEX(D_THERM_DEMANDS!AH$3:AH$14, MATCH($B149,D_THERM_DEMANDS!$P$3:$P$14,0), 1)</f>
        <v>0</v>
      </c>
      <c r="S149" s="7">
        <f>INDEX(D_THERM_DEMANDS!AI$3:AI$14, MATCH($B149,D_THERM_DEMANDS!$P$3:$P$14,0), 1)</f>
        <v>1.9354839478769609E-2</v>
      </c>
      <c r="T149" s="7">
        <f>INDEX(D_THERM_DEMANDS!AJ$3:AJ$14, MATCH($B149,D_THERM_DEMANDS!$P$3:$P$14,0), 1)</f>
        <v>5.4838711215603735E-2</v>
      </c>
      <c r="U149" s="7">
        <f>INDEX(D_THERM_DEMANDS!AK$3:AK$14, MATCH($B149,D_THERM_DEMANDS!$P$3:$P$14,0), 1)</f>
        <v>2.6932257375409527</v>
      </c>
      <c r="V149" s="7">
        <f>INDEX(DEMAND_C217B!$I$3:$I$14, MATCH($B149,DEMAND_C217B!$H$3:$H$14,0), 1)</f>
        <v>9.6418973728636708</v>
      </c>
      <c r="W149" s="7">
        <f>INDEX(MINFLOWFEATHER!$J$3:$J$14, MATCH($B149,MINFLOWFEATHER!$I$3:$I$14,0), 1)</f>
        <v>900</v>
      </c>
      <c r="X149" s="7">
        <f>INDEX(Therm!$P$3:$P$14, MATCH($B149,Therm!$H$3:$H$14,0), 1)</f>
        <v>198.68240085462298</v>
      </c>
      <c r="Y149" s="7">
        <f>INDEX(Yubfea!$P$3:$P$14, MATCH($B149,Yubfea!$H$3:$H$14,0), 1)</f>
        <v>-4496.1907187639054</v>
      </c>
      <c r="Z149" s="7">
        <f>INDEX(D_YUBFEA_demand!V$3:V$14, MATCH($B149,D_YUBFEA_demand!$M$3:$M$14,0), 1)</f>
        <v>0</v>
      </c>
      <c r="AA149" s="7">
        <f>INDEX(D_YUBFEA_demand!W$3:W$14, MATCH($B149,D_YUBFEA_demand!$M$3:$M$14,0), 1)</f>
        <v>0</v>
      </c>
      <c r="AB149" s="7">
        <f>INDEX(D_YUBFEA_demand!X$3:X$14, MATCH($B149,D_YUBFEA_demand!$M$3:$M$14,0), 1)</f>
        <v>0</v>
      </c>
      <c r="AC149" s="7">
        <f>INDEX(D_YUBFEA_demand!Y$3:Y$14, MATCH($B149,D_YUBFEA_demand!$M$3:$M$14,0), 1)</f>
        <v>9999</v>
      </c>
      <c r="AD149" s="7">
        <f>INDEX(D_YUBFEA_demand!Z$3:Z$14, MATCH($B149,D_YUBFEA_demand!$M$3:$M$14,0), 1)</f>
        <v>9999</v>
      </c>
      <c r="AE149" s="7">
        <f>INDEX(D_YUBFEA_demand!AA$3:AA$14, MATCH($B149,D_YUBFEA_demand!$M$3:$M$14,0), 1)</f>
        <v>0</v>
      </c>
      <c r="AF149" s="7">
        <f>INDEX(D_YUBFEA_demand!AB$3:AB$14, MATCH($B149,D_YUBFEA_demand!$M$3:$M$14,0), 1)</f>
        <v>0</v>
      </c>
      <c r="AG149" s="7">
        <f>INDEX(MINFLOWFEAMOUTH!$J$3:$J$14, MATCH($B149,MINFLOWFEAMOUTH!$I$3:$I$14,0), 1)</f>
        <v>900</v>
      </c>
      <c r="AI149" s="11">
        <f>SHASTAlevel5extended!$H138</f>
        <v>3252.1</v>
      </c>
      <c r="AJ149" s="11">
        <f>INDEX(CALLiTE_SHASTA_LEVEL2_4!$E$1024:$E$1035, MATCH($B149,CALLiTE_SHASTA_LEVEL2_4!$C$1024:$C$1035,0), 1)</f>
        <v>650</v>
      </c>
      <c r="AK149" s="11">
        <f>INDEX(CALLiTE_SHASTA_LEVEL2_4!$F$1024:$F$1035, MATCH($B149,CALLiTE_SHASTA_LEVEL2_4!$C$1024:$C$1035,0), 1)</f>
        <v>3348</v>
      </c>
      <c r="AL149" s="11">
        <f>INDEX(CALLITE_EVAP_S_SHSTA!$G$2:$G$13, MATCH($B149,CALLITE_EVAP_S_SHSTA!$F$2:$F$13,0), 1)</f>
        <v>1.5319047626994906</v>
      </c>
    </row>
    <row r="150" spans="1:38">
      <c r="A150" s="1">
        <v>43815</v>
      </c>
      <c r="B150" s="6">
        <f t="shared" si="2"/>
        <v>12</v>
      </c>
      <c r="C150" s="7">
        <f>OROinflow!$F139</f>
        <v>5213</v>
      </c>
      <c r="D150" s="7">
        <f>OROLEVEL5!G139/1000</f>
        <v>3010.1729999999998</v>
      </c>
      <c r="E150" s="7">
        <f>INDEX(OROevaprateIN!$B$2:$B$13, MATCH($B150,OROevaprateIN!$A$2:$A$13,0), 1)</f>
        <v>1.0325531877101737</v>
      </c>
      <c r="F150" s="7">
        <f>INDEX(DEM_D6_PWR!$I$3:$I$14, MATCH($B150,DEM_D6_PWR!$H$3:$H$14,0), 1)</f>
        <v>0</v>
      </c>
      <c r="G150" s="7">
        <f>INDEX('MINGW_6&amp;DR69'!$I$3:$I$14, MATCH($B150,'MINGW_6&amp;DR69'!$H$3:$H$14,0), 1)</f>
        <v>0</v>
      </c>
      <c r="H150" s="7">
        <f>INDEX('MINGW_6&amp;DR69'!$J$3:$J$14, MATCH($B150,'MINGW_6&amp;DR69'!$H$3:$H$14,0), 1)</f>
        <v>0</v>
      </c>
      <c r="I150" s="7">
        <f>inflowShasta!$I139</f>
        <v>6053</v>
      </c>
      <c r="J150" s="7">
        <f>inflowYuba!$H139</f>
        <v>1956</v>
      </c>
      <c r="K150" s="7">
        <f>INDEX(DEMAND_D_DAGUER_NP!$I$3:$I$14, MATCH($B150,DEMAND_D_DAGUER_NP!$H$3:$H$14,0), 1)</f>
        <v>202.05869620186934</v>
      </c>
      <c r="L150" s="7">
        <f>INDEX(D_THERM_DEMANDS!AB$3:AB$14, MATCH($B150,D_THERM_DEMANDS!$P$3:$P$14,0), 1)</f>
        <v>9999</v>
      </c>
      <c r="M150" s="7">
        <f>INDEX(D_THERM_DEMANDS!AC$3:AC$14, MATCH($B150,D_THERM_DEMANDS!$P$3:$P$14,0), 1)</f>
        <v>9999</v>
      </c>
      <c r="N150" s="7">
        <f>INDEX(D_THERM_DEMANDS!AD$3:AD$14, MATCH($B150,D_THERM_DEMANDS!$P$3:$P$14,0), 1)</f>
        <v>9999</v>
      </c>
      <c r="O150" s="7">
        <f>INDEX(D_THERM_DEMANDS!AE$3:AE$14, MATCH($B150,D_THERM_DEMANDS!$P$3:$P$14,0), 1)</f>
        <v>9999</v>
      </c>
      <c r="P150" s="7">
        <f>INDEX(D_THERM_DEMANDS!AF$3:AF$14, MATCH($B150,D_THERM_DEMANDS!$P$3:$P$14,0), 1)</f>
        <v>3.5483871736834129E-2</v>
      </c>
      <c r="Q150" s="7">
        <f>INDEX(D_THERM_DEMANDS!AG$3:AG$14, MATCH($B150,D_THERM_DEMANDS!$P$3:$P$14,0), 1)</f>
        <v>9.0322581029707392E-3</v>
      </c>
      <c r="R150" s="7">
        <f>INDEX(D_THERM_DEMANDS!AH$3:AH$14, MATCH($B150,D_THERM_DEMANDS!$P$3:$P$14,0), 1)</f>
        <v>0</v>
      </c>
      <c r="S150" s="7">
        <f>INDEX(D_THERM_DEMANDS!AI$3:AI$14, MATCH($B150,D_THERM_DEMANDS!$P$3:$P$14,0), 1)</f>
        <v>1.9354839478769609E-2</v>
      </c>
      <c r="T150" s="7">
        <f>INDEX(D_THERM_DEMANDS!AJ$3:AJ$14, MATCH($B150,D_THERM_DEMANDS!$P$3:$P$14,0), 1)</f>
        <v>5.4838711215603735E-2</v>
      </c>
      <c r="U150" s="7">
        <f>INDEX(D_THERM_DEMANDS!AK$3:AK$14, MATCH($B150,D_THERM_DEMANDS!$P$3:$P$14,0), 1)</f>
        <v>2.6932257375409527</v>
      </c>
      <c r="V150" s="7">
        <f>INDEX(DEMAND_C217B!$I$3:$I$14, MATCH($B150,DEMAND_C217B!$H$3:$H$14,0), 1)</f>
        <v>9.6418973728636708</v>
      </c>
      <c r="W150" s="7">
        <f>INDEX(MINFLOWFEATHER!$J$3:$J$14, MATCH($B150,MINFLOWFEATHER!$I$3:$I$14,0), 1)</f>
        <v>900</v>
      </c>
      <c r="X150" s="7">
        <f>INDEX(Therm!$P$3:$P$14, MATCH($B150,Therm!$H$3:$H$14,0), 1)</f>
        <v>198.68240085462298</v>
      </c>
      <c r="Y150" s="7">
        <f>INDEX(Yubfea!$P$3:$P$14, MATCH($B150,Yubfea!$H$3:$H$14,0), 1)</f>
        <v>-4496.1907187639054</v>
      </c>
      <c r="Z150" s="7">
        <f>INDEX(D_YUBFEA_demand!V$3:V$14, MATCH($B150,D_YUBFEA_demand!$M$3:$M$14,0), 1)</f>
        <v>0</v>
      </c>
      <c r="AA150" s="7">
        <f>INDEX(D_YUBFEA_demand!W$3:W$14, MATCH($B150,D_YUBFEA_demand!$M$3:$M$14,0), 1)</f>
        <v>0</v>
      </c>
      <c r="AB150" s="7">
        <f>INDEX(D_YUBFEA_demand!X$3:X$14, MATCH($B150,D_YUBFEA_demand!$M$3:$M$14,0), 1)</f>
        <v>0</v>
      </c>
      <c r="AC150" s="7">
        <f>INDEX(D_YUBFEA_demand!Y$3:Y$14, MATCH($B150,D_YUBFEA_demand!$M$3:$M$14,0), 1)</f>
        <v>9999</v>
      </c>
      <c r="AD150" s="7">
        <f>INDEX(D_YUBFEA_demand!Z$3:Z$14, MATCH($B150,D_YUBFEA_demand!$M$3:$M$14,0), 1)</f>
        <v>9999</v>
      </c>
      <c r="AE150" s="7">
        <f>INDEX(D_YUBFEA_demand!AA$3:AA$14, MATCH($B150,D_YUBFEA_demand!$M$3:$M$14,0), 1)</f>
        <v>0</v>
      </c>
      <c r="AF150" s="7">
        <f>INDEX(D_YUBFEA_demand!AB$3:AB$14, MATCH($B150,D_YUBFEA_demand!$M$3:$M$14,0), 1)</f>
        <v>0</v>
      </c>
      <c r="AG150" s="7">
        <f>INDEX(MINFLOWFEAMOUTH!$J$3:$J$14, MATCH($B150,MINFLOWFEAMOUTH!$I$3:$I$14,0), 1)</f>
        <v>900</v>
      </c>
      <c r="AI150" s="11">
        <f>SHASTAlevel5extended!$H139</f>
        <v>3252.1</v>
      </c>
      <c r="AJ150" s="11">
        <f>INDEX(CALLiTE_SHASTA_LEVEL2_4!$E$1024:$E$1035, MATCH($B150,CALLiTE_SHASTA_LEVEL2_4!$C$1024:$C$1035,0), 1)</f>
        <v>650</v>
      </c>
      <c r="AK150" s="11">
        <f>INDEX(CALLiTE_SHASTA_LEVEL2_4!$F$1024:$F$1035, MATCH($B150,CALLiTE_SHASTA_LEVEL2_4!$C$1024:$C$1035,0), 1)</f>
        <v>3348</v>
      </c>
      <c r="AL150" s="11">
        <f>INDEX(CALLITE_EVAP_S_SHSTA!$G$2:$G$13, MATCH($B150,CALLITE_EVAP_S_SHSTA!$F$2:$F$13,0), 1)</f>
        <v>1.5319047626994906</v>
      </c>
    </row>
    <row r="151" spans="1:38">
      <c r="A151" s="1">
        <v>43816</v>
      </c>
      <c r="B151" s="6">
        <f t="shared" si="2"/>
        <v>12</v>
      </c>
      <c r="C151" s="7">
        <f>OROinflow!$F140</f>
        <v>4988</v>
      </c>
      <c r="D151" s="7">
        <f>OROLEVEL5!G140/1000</f>
        <v>3020.0079999999998</v>
      </c>
      <c r="E151" s="7">
        <f>INDEX(OROevaprateIN!$B$2:$B$13, MATCH($B151,OROevaprateIN!$A$2:$A$13,0), 1)</f>
        <v>1.0325531877101737</v>
      </c>
      <c r="F151" s="7">
        <f>INDEX(DEM_D6_PWR!$I$3:$I$14, MATCH($B151,DEM_D6_PWR!$H$3:$H$14,0), 1)</f>
        <v>0</v>
      </c>
      <c r="G151" s="7">
        <f>INDEX('MINGW_6&amp;DR69'!$I$3:$I$14, MATCH($B151,'MINGW_6&amp;DR69'!$H$3:$H$14,0), 1)</f>
        <v>0</v>
      </c>
      <c r="H151" s="7">
        <f>INDEX('MINGW_6&amp;DR69'!$J$3:$J$14, MATCH($B151,'MINGW_6&amp;DR69'!$H$3:$H$14,0), 1)</f>
        <v>0</v>
      </c>
      <c r="I151" s="7">
        <f>inflowShasta!$I140</f>
        <v>5247</v>
      </c>
      <c r="J151" s="7">
        <f>inflowYuba!$H140</f>
        <v>1721</v>
      </c>
      <c r="K151" s="7">
        <f>INDEX(DEMAND_D_DAGUER_NP!$I$3:$I$14, MATCH($B151,DEMAND_D_DAGUER_NP!$H$3:$H$14,0), 1)</f>
        <v>202.05869620186934</v>
      </c>
      <c r="L151" s="7">
        <f>INDEX(D_THERM_DEMANDS!AB$3:AB$14, MATCH($B151,D_THERM_DEMANDS!$P$3:$P$14,0), 1)</f>
        <v>9999</v>
      </c>
      <c r="M151" s="7">
        <f>INDEX(D_THERM_DEMANDS!AC$3:AC$14, MATCH($B151,D_THERM_DEMANDS!$P$3:$P$14,0), 1)</f>
        <v>9999</v>
      </c>
      <c r="N151" s="7">
        <f>INDEX(D_THERM_DEMANDS!AD$3:AD$14, MATCH($B151,D_THERM_DEMANDS!$P$3:$P$14,0), 1)</f>
        <v>9999</v>
      </c>
      <c r="O151" s="7">
        <f>INDEX(D_THERM_DEMANDS!AE$3:AE$14, MATCH($B151,D_THERM_DEMANDS!$P$3:$P$14,0), 1)</f>
        <v>9999</v>
      </c>
      <c r="P151" s="7">
        <f>INDEX(D_THERM_DEMANDS!AF$3:AF$14, MATCH($B151,D_THERM_DEMANDS!$P$3:$P$14,0), 1)</f>
        <v>3.5483871736834129E-2</v>
      </c>
      <c r="Q151" s="7">
        <f>INDEX(D_THERM_DEMANDS!AG$3:AG$14, MATCH($B151,D_THERM_DEMANDS!$P$3:$P$14,0), 1)</f>
        <v>9.0322581029707392E-3</v>
      </c>
      <c r="R151" s="7">
        <f>INDEX(D_THERM_DEMANDS!AH$3:AH$14, MATCH($B151,D_THERM_DEMANDS!$P$3:$P$14,0), 1)</f>
        <v>0</v>
      </c>
      <c r="S151" s="7">
        <f>INDEX(D_THERM_DEMANDS!AI$3:AI$14, MATCH($B151,D_THERM_DEMANDS!$P$3:$P$14,0), 1)</f>
        <v>1.9354839478769609E-2</v>
      </c>
      <c r="T151" s="7">
        <f>INDEX(D_THERM_DEMANDS!AJ$3:AJ$14, MATCH($B151,D_THERM_DEMANDS!$P$3:$P$14,0), 1)</f>
        <v>5.4838711215603735E-2</v>
      </c>
      <c r="U151" s="7">
        <f>INDEX(D_THERM_DEMANDS!AK$3:AK$14, MATCH($B151,D_THERM_DEMANDS!$P$3:$P$14,0), 1)</f>
        <v>2.6932257375409527</v>
      </c>
      <c r="V151" s="7">
        <f>INDEX(DEMAND_C217B!$I$3:$I$14, MATCH($B151,DEMAND_C217B!$H$3:$H$14,0), 1)</f>
        <v>9.6418973728636708</v>
      </c>
      <c r="W151" s="7">
        <f>INDEX(MINFLOWFEATHER!$J$3:$J$14, MATCH($B151,MINFLOWFEATHER!$I$3:$I$14,0), 1)</f>
        <v>900</v>
      </c>
      <c r="X151" s="7">
        <f>INDEX(Therm!$P$3:$P$14, MATCH($B151,Therm!$H$3:$H$14,0), 1)</f>
        <v>198.68240085462298</v>
      </c>
      <c r="Y151" s="7">
        <f>INDEX(Yubfea!$P$3:$P$14, MATCH($B151,Yubfea!$H$3:$H$14,0), 1)</f>
        <v>-4496.1907187639054</v>
      </c>
      <c r="Z151" s="7">
        <f>INDEX(D_YUBFEA_demand!V$3:V$14, MATCH($B151,D_YUBFEA_demand!$M$3:$M$14,0), 1)</f>
        <v>0</v>
      </c>
      <c r="AA151" s="7">
        <f>INDEX(D_YUBFEA_demand!W$3:W$14, MATCH($B151,D_YUBFEA_demand!$M$3:$M$14,0), 1)</f>
        <v>0</v>
      </c>
      <c r="AB151" s="7">
        <f>INDEX(D_YUBFEA_demand!X$3:X$14, MATCH($B151,D_YUBFEA_demand!$M$3:$M$14,0), 1)</f>
        <v>0</v>
      </c>
      <c r="AC151" s="7">
        <f>INDEX(D_YUBFEA_demand!Y$3:Y$14, MATCH($B151,D_YUBFEA_demand!$M$3:$M$14,0), 1)</f>
        <v>9999</v>
      </c>
      <c r="AD151" s="7">
        <f>INDEX(D_YUBFEA_demand!Z$3:Z$14, MATCH($B151,D_YUBFEA_demand!$M$3:$M$14,0), 1)</f>
        <v>9999</v>
      </c>
      <c r="AE151" s="7">
        <f>INDEX(D_YUBFEA_demand!AA$3:AA$14, MATCH($B151,D_YUBFEA_demand!$M$3:$M$14,0), 1)</f>
        <v>0</v>
      </c>
      <c r="AF151" s="7">
        <f>INDEX(D_YUBFEA_demand!AB$3:AB$14, MATCH($B151,D_YUBFEA_demand!$M$3:$M$14,0), 1)</f>
        <v>0</v>
      </c>
      <c r="AG151" s="7">
        <f>INDEX(MINFLOWFEAMOUTH!$J$3:$J$14, MATCH($B151,MINFLOWFEAMOUTH!$I$3:$I$14,0), 1)</f>
        <v>900</v>
      </c>
      <c r="AI151" s="11">
        <f>SHASTAlevel5extended!$H140</f>
        <v>3252.1</v>
      </c>
      <c r="AJ151" s="11">
        <f>INDEX(CALLiTE_SHASTA_LEVEL2_4!$E$1024:$E$1035, MATCH($B151,CALLiTE_SHASTA_LEVEL2_4!$C$1024:$C$1035,0), 1)</f>
        <v>650</v>
      </c>
      <c r="AK151" s="11">
        <f>INDEX(CALLiTE_SHASTA_LEVEL2_4!$F$1024:$F$1035, MATCH($B151,CALLiTE_SHASTA_LEVEL2_4!$C$1024:$C$1035,0), 1)</f>
        <v>3348</v>
      </c>
      <c r="AL151" s="11">
        <f>INDEX(CALLITE_EVAP_S_SHSTA!$G$2:$G$13, MATCH($B151,CALLITE_EVAP_S_SHSTA!$F$2:$F$13,0), 1)</f>
        <v>1.5319047626994906</v>
      </c>
    </row>
    <row r="152" spans="1:38">
      <c r="A152" s="1">
        <v>43817</v>
      </c>
      <c r="B152" s="6">
        <f t="shared" si="2"/>
        <v>12</v>
      </c>
      <c r="C152" s="7">
        <f>OROinflow!$F141</f>
        <v>3416</v>
      </c>
      <c r="D152" s="7">
        <f>OROLEVEL5!G141/1000</f>
        <v>3018.7379999999998</v>
      </c>
      <c r="E152" s="7">
        <f>INDEX(OROevaprateIN!$B$2:$B$13, MATCH($B152,OROevaprateIN!$A$2:$A$13,0), 1)</f>
        <v>1.0325531877101737</v>
      </c>
      <c r="F152" s="7">
        <f>INDEX(DEM_D6_PWR!$I$3:$I$14, MATCH($B152,DEM_D6_PWR!$H$3:$H$14,0), 1)</f>
        <v>0</v>
      </c>
      <c r="G152" s="7">
        <f>INDEX('MINGW_6&amp;DR69'!$I$3:$I$14, MATCH($B152,'MINGW_6&amp;DR69'!$H$3:$H$14,0), 1)</f>
        <v>0</v>
      </c>
      <c r="H152" s="7">
        <f>INDEX('MINGW_6&amp;DR69'!$J$3:$J$14, MATCH($B152,'MINGW_6&amp;DR69'!$H$3:$H$14,0), 1)</f>
        <v>0</v>
      </c>
      <c r="I152" s="7">
        <f>inflowShasta!$I141</f>
        <v>6950</v>
      </c>
      <c r="J152" s="7">
        <f>inflowYuba!$H141</f>
        <v>1359</v>
      </c>
      <c r="K152" s="7">
        <f>INDEX(DEMAND_D_DAGUER_NP!$I$3:$I$14, MATCH($B152,DEMAND_D_DAGUER_NP!$H$3:$H$14,0), 1)</f>
        <v>202.05869620186934</v>
      </c>
      <c r="L152" s="7">
        <f>INDEX(D_THERM_DEMANDS!AB$3:AB$14, MATCH($B152,D_THERM_DEMANDS!$P$3:$P$14,0), 1)</f>
        <v>9999</v>
      </c>
      <c r="M152" s="7">
        <f>INDEX(D_THERM_DEMANDS!AC$3:AC$14, MATCH($B152,D_THERM_DEMANDS!$P$3:$P$14,0), 1)</f>
        <v>9999</v>
      </c>
      <c r="N152" s="7">
        <f>INDEX(D_THERM_DEMANDS!AD$3:AD$14, MATCH($B152,D_THERM_DEMANDS!$P$3:$P$14,0), 1)</f>
        <v>9999</v>
      </c>
      <c r="O152" s="7">
        <f>INDEX(D_THERM_DEMANDS!AE$3:AE$14, MATCH($B152,D_THERM_DEMANDS!$P$3:$P$14,0), 1)</f>
        <v>9999</v>
      </c>
      <c r="P152" s="7">
        <f>INDEX(D_THERM_DEMANDS!AF$3:AF$14, MATCH($B152,D_THERM_DEMANDS!$P$3:$P$14,0), 1)</f>
        <v>3.5483871736834129E-2</v>
      </c>
      <c r="Q152" s="7">
        <f>INDEX(D_THERM_DEMANDS!AG$3:AG$14, MATCH($B152,D_THERM_DEMANDS!$P$3:$P$14,0), 1)</f>
        <v>9.0322581029707392E-3</v>
      </c>
      <c r="R152" s="7">
        <f>INDEX(D_THERM_DEMANDS!AH$3:AH$14, MATCH($B152,D_THERM_DEMANDS!$P$3:$P$14,0), 1)</f>
        <v>0</v>
      </c>
      <c r="S152" s="7">
        <f>INDEX(D_THERM_DEMANDS!AI$3:AI$14, MATCH($B152,D_THERM_DEMANDS!$P$3:$P$14,0), 1)</f>
        <v>1.9354839478769609E-2</v>
      </c>
      <c r="T152" s="7">
        <f>INDEX(D_THERM_DEMANDS!AJ$3:AJ$14, MATCH($B152,D_THERM_DEMANDS!$P$3:$P$14,0), 1)</f>
        <v>5.4838711215603735E-2</v>
      </c>
      <c r="U152" s="7">
        <f>INDEX(D_THERM_DEMANDS!AK$3:AK$14, MATCH($B152,D_THERM_DEMANDS!$P$3:$P$14,0), 1)</f>
        <v>2.6932257375409527</v>
      </c>
      <c r="V152" s="7">
        <f>INDEX(DEMAND_C217B!$I$3:$I$14, MATCH($B152,DEMAND_C217B!$H$3:$H$14,0), 1)</f>
        <v>9.6418973728636708</v>
      </c>
      <c r="W152" s="7">
        <f>INDEX(MINFLOWFEATHER!$J$3:$J$14, MATCH($B152,MINFLOWFEATHER!$I$3:$I$14,0), 1)</f>
        <v>900</v>
      </c>
      <c r="X152" s="7">
        <f>INDEX(Therm!$P$3:$P$14, MATCH($B152,Therm!$H$3:$H$14,0), 1)</f>
        <v>198.68240085462298</v>
      </c>
      <c r="Y152" s="7">
        <f>INDEX(Yubfea!$P$3:$P$14, MATCH($B152,Yubfea!$H$3:$H$14,0), 1)</f>
        <v>-4496.1907187639054</v>
      </c>
      <c r="Z152" s="7">
        <f>INDEX(D_YUBFEA_demand!V$3:V$14, MATCH($B152,D_YUBFEA_demand!$M$3:$M$14,0), 1)</f>
        <v>0</v>
      </c>
      <c r="AA152" s="7">
        <f>INDEX(D_YUBFEA_demand!W$3:W$14, MATCH($B152,D_YUBFEA_demand!$M$3:$M$14,0), 1)</f>
        <v>0</v>
      </c>
      <c r="AB152" s="7">
        <f>INDEX(D_YUBFEA_demand!X$3:X$14, MATCH($B152,D_YUBFEA_demand!$M$3:$M$14,0), 1)</f>
        <v>0</v>
      </c>
      <c r="AC152" s="7">
        <f>INDEX(D_YUBFEA_demand!Y$3:Y$14, MATCH($B152,D_YUBFEA_demand!$M$3:$M$14,0), 1)</f>
        <v>9999</v>
      </c>
      <c r="AD152" s="7">
        <f>INDEX(D_YUBFEA_demand!Z$3:Z$14, MATCH($B152,D_YUBFEA_demand!$M$3:$M$14,0), 1)</f>
        <v>9999</v>
      </c>
      <c r="AE152" s="7">
        <f>INDEX(D_YUBFEA_demand!AA$3:AA$14, MATCH($B152,D_YUBFEA_demand!$M$3:$M$14,0), 1)</f>
        <v>0</v>
      </c>
      <c r="AF152" s="7">
        <f>INDEX(D_YUBFEA_demand!AB$3:AB$14, MATCH($B152,D_YUBFEA_demand!$M$3:$M$14,0), 1)</f>
        <v>0</v>
      </c>
      <c r="AG152" s="7">
        <f>INDEX(MINFLOWFEAMOUTH!$J$3:$J$14, MATCH($B152,MINFLOWFEAMOUTH!$I$3:$I$14,0), 1)</f>
        <v>900</v>
      </c>
      <c r="AI152" s="11">
        <f>SHASTAlevel5extended!$H141</f>
        <v>3252.1</v>
      </c>
      <c r="AJ152" s="11">
        <f>INDEX(CALLiTE_SHASTA_LEVEL2_4!$E$1024:$E$1035, MATCH($B152,CALLiTE_SHASTA_LEVEL2_4!$C$1024:$C$1035,0), 1)</f>
        <v>650</v>
      </c>
      <c r="AK152" s="11">
        <f>INDEX(CALLiTE_SHASTA_LEVEL2_4!$F$1024:$F$1035, MATCH($B152,CALLiTE_SHASTA_LEVEL2_4!$C$1024:$C$1035,0), 1)</f>
        <v>3348</v>
      </c>
      <c r="AL152" s="11">
        <f>INDEX(CALLITE_EVAP_S_SHSTA!$G$2:$G$13, MATCH($B152,CALLITE_EVAP_S_SHSTA!$F$2:$F$13,0), 1)</f>
        <v>1.5319047626994906</v>
      </c>
    </row>
    <row r="153" spans="1:38">
      <c r="A153" s="1">
        <v>43818</v>
      </c>
      <c r="B153" s="6">
        <f t="shared" si="2"/>
        <v>12</v>
      </c>
      <c r="C153" s="7">
        <f>OROinflow!$F142</f>
        <v>4431</v>
      </c>
      <c r="D153" s="7">
        <f>OROLEVEL5!G142/1000</f>
        <v>3027.1149999999998</v>
      </c>
      <c r="E153" s="7">
        <f>INDEX(OROevaprateIN!$B$2:$B$13, MATCH($B153,OROevaprateIN!$A$2:$A$13,0), 1)</f>
        <v>1.0325531877101737</v>
      </c>
      <c r="F153" s="7">
        <f>INDEX(DEM_D6_PWR!$I$3:$I$14, MATCH($B153,DEM_D6_PWR!$H$3:$H$14,0), 1)</f>
        <v>0</v>
      </c>
      <c r="G153" s="7">
        <f>INDEX('MINGW_6&amp;DR69'!$I$3:$I$14, MATCH($B153,'MINGW_6&amp;DR69'!$H$3:$H$14,0), 1)</f>
        <v>0</v>
      </c>
      <c r="H153" s="7">
        <f>INDEX('MINGW_6&amp;DR69'!$J$3:$J$14, MATCH($B153,'MINGW_6&amp;DR69'!$H$3:$H$14,0), 1)</f>
        <v>0</v>
      </c>
      <c r="I153" s="7">
        <f>inflowShasta!$I142</f>
        <v>6299</v>
      </c>
      <c r="J153" s="7">
        <f>inflowYuba!$H142</f>
        <v>1363</v>
      </c>
      <c r="K153" s="7">
        <f>INDEX(DEMAND_D_DAGUER_NP!$I$3:$I$14, MATCH($B153,DEMAND_D_DAGUER_NP!$H$3:$H$14,0), 1)</f>
        <v>202.05869620186934</v>
      </c>
      <c r="L153" s="7">
        <f>INDEX(D_THERM_DEMANDS!AB$3:AB$14, MATCH($B153,D_THERM_DEMANDS!$P$3:$P$14,0), 1)</f>
        <v>9999</v>
      </c>
      <c r="M153" s="7">
        <f>INDEX(D_THERM_DEMANDS!AC$3:AC$14, MATCH($B153,D_THERM_DEMANDS!$P$3:$P$14,0), 1)</f>
        <v>9999</v>
      </c>
      <c r="N153" s="7">
        <f>INDEX(D_THERM_DEMANDS!AD$3:AD$14, MATCH($B153,D_THERM_DEMANDS!$P$3:$P$14,0), 1)</f>
        <v>9999</v>
      </c>
      <c r="O153" s="7">
        <f>INDEX(D_THERM_DEMANDS!AE$3:AE$14, MATCH($B153,D_THERM_DEMANDS!$P$3:$P$14,0), 1)</f>
        <v>9999</v>
      </c>
      <c r="P153" s="7">
        <f>INDEX(D_THERM_DEMANDS!AF$3:AF$14, MATCH($B153,D_THERM_DEMANDS!$P$3:$P$14,0), 1)</f>
        <v>3.5483871736834129E-2</v>
      </c>
      <c r="Q153" s="7">
        <f>INDEX(D_THERM_DEMANDS!AG$3:AG$14, MATCH($B153,D_THERM_DEMANDS!$P$3:$P$14,0), 1)</f>
        <v>9.0322581029707392E-3</v>
      </c>
      <c r="R153" s="7">
        <f>INDEX(D_THERM_DEMANDS!AH$3:AH$14, MATCH($B153,D_THERM_DEMANDS!$P$3:$P$14,0), 1)</f>
        <v>0</v>
      </c>
      <c r="S153" s="7">
        <f>INDEX(D_THERM_DEMANDS!AI$3:AI$14, MATCH($B153,D_THERM_DEMANDS!$P$3:$P$14,0), 1)</f>
        <v>1.9354839478769609E-2</v>
      </c>
      <c r="T153" s="7">
        <f>INDEX(D_THERM_DEMANDS!AJ$3:AJ$14, MATCH($B153,D_THERM_DEMANDS!$P$3:$P$14,0), 1)</f>
        <v>5.4838711215603735E-2</v>
      </c>
      <c r="U153" s="7">
        <f>INDEX(D_THERM_DEMANDS!AK$3:AK$14, MATCH($B153,D_THERM_DEMANDS!$P$3:$P$14,0), 1)</f>
        <v>2.6932257375409527</v>
      </c>
      <c r="V153" s="7">
        <f>INDEX(DEMAND_C217B!$I$3:$I$14, MATCH($B153,DEMAND_C217B!$H$3:$H$14,0), 1)</f>
        <v>9.6418973728636708</v>
      </c>
      <c r="W153" s="7">
        <f>INDEX(MINFLOWFEATHER!$J$3:$J$14, MATCH($B153,MINFLOWFEATHER!$I$3:$I$14,0), 1)</f>
        <v>900</v>
      </c>
      <c r="X153" s="7">
        <f>INDEX(Therm!$P$3:$P$14, MATCH($B153,Therm!$H$3:$H$14,0), 1)</f>
        <v>198.68240085462298</v>
      </c>
      <c r="Y153" s="7">
        <f>INDEX(Yubfea!$P$3:$P$14, MATCH($B153,Yubfea!$H$3:$H$14,0), 1)</f>
        <v>-4496.1907187639054</v>
      </c>
      <c r="Z153" s="7">
        <f>INDEX(D_YUBFEA_demand!V$3:V$14, MATCH($B153,D_YUBFEA_demand!$M$3:$M$14,0), 1)</f>
        <v>0</v>
      </c>
      <c r="AA153" s="7">
        <f>INDEX(D_YUBFEA_demand!W$3:W$14, MATCH($B153,D_YUBFEA_demand!$M$3:$M$14,0), 1)</f>
        <v>0</v>
      </c>
      <c r="AB153" s="7">
        <f>INDEX(D_YUBFEA_demand!X$3:X$14, MATCH($B153,D_YUBFEA_demand!$M$3:$M$14,0), 1)</f>
        <v>0</v>
      </c>
      <c r="AC153" s="7">
        <f>INDEX(D_YUBFEA_demand!Y$3:Y$14, MATCH($B153,D_YUBFEA_demand!$M$3:$M$14,0), 1)</f>
        <v>9999</v>
      </c>
      <c r="AD153" s="7">
        <f>INDEX(D_YUBFEA_demand!Z$3:Z$14, MATCH($B153,D_YUBFEA_demand!$M$3:$M$14,0), 1)</f>
        <v>9999</v>
      </c>
      <c r="AE153" s="7">
        <f>INDEX(D_YUBFEA_demand!AA$3:AA$14, MATCH($B153,D_YUBFEA_demand!$M$3:$M$14,0), 1)</f>
        <v>0</v>
      </c>
      <c r="AF153" s="7">
        <f>INDEX(D_YUBFEA_demand!AB$3:AB$14, MATCH($B153,D_YUBFEA_demand!$M$3:$M$14,0), 1)</f>
        <v>0</v>
      </c>
      <c r="AG153" s="7">
        <f>INDEX(MINFLOWFEAMOUTH!$J$3:$J$14, MATCH($B153,MINFLOWFEAMOUTH!$I$3:$I$14,0), 1)</f>
        <v>900</v>
      </c>
      <c r="AI153" s="11">
        <f>SHASTAlevel5extended!$H142</f>
        <v>3252.1</v>
      </c>
      <c r="AJ153" s="11">
        <f>INDEX(CALLiTE_SHASTA_LEVEL2_4!$E$1024:$E$1035, MATCH($B153,CALLiTE_SHASTA_LEVEL2_4!$C$1024:$C$1035,0), 1)</f>
        <v>650</v>
      </c>
      <c r="AK153" s="11">
        <f>INDEX(CALLiTE_SHASTA_LEVEL2_4!$F$1024:$F$1035, MATCH($B153,CALLiTE_SHASTA_LEVEL2_4!$C$1024:$C$1035,0), 1)</f>
        <v>3348</v>
      </c>
      <c r="AL153" s="11">
        <f>INDEX(CALLITE_EVAP_S_SHSTA!$G$2:$G$13, MATCH($B153,CALLITE_EVAP_S_SHSTA!$F$2:$F$13,0), 1)</f>
        <v>1.5319047626994906</v>
      </c>
    </row>
    <row r="154" spans="1:38">
      <c r="A154" s="1">
        <v>43819</v>
      </c>
      <c r="B154" s="6">
        <f t="shared" si="2"/>
        <v>12</v>
      </c>
      <c r="C154" s="7">
        <f>OROinflow!$F143</f>
        <v>5071</v>
      </c>
      <c r="D154" s="7">
        <f>OROLEVEL5!G143/1000</f>
        <v>3036.4409999999998</v>
      </c>
      <c r="E154" s="7">
        <f>INDEX(OROevaprateIN!$B$2:$B$13, MATCH($B154,OROevaprateIN!$A$2:$A$13,0), 1)</f>
        <v>1.0325531877101737</v>
      </c>
      <c r="F154" s="7">
        <f>INDEX(DEM_D6_PWR!$I$3:$I$14, MATCH($B154,DEM_D6_PWR!$H$3:$H$14,0), 1)</f>
        <v>0</v>
      </c>
      <c r="G154" s="7">
        <f>INDEX('MINGW_6&amp;DR69'!$I$3:$I$14, MATCH($B154,'MINGW_6&amp;DR69'!$H$3:$H$14,0), 1)</f>
        <v>0</v>
      </c>
      <c r="H154" s="7">
        <f>INDEX('MINGW_6&amp;DR69'!$J$3:$J$14, MATCH($B154,'MINGW_6&amp;DR69'!$H$3:$H$14,0), 1)</f>
        <v>0</v>
      </c>
      <c r="I154" s="7">
        <f>inflowShasta!$I143</f>
        <v>5353</v>
      </c>
      <c r="J154" s="7">
        <f>inflowYuba!$H143</f>
        <v>1361</v>
      </c>
      <c r="K154" s="7">
        <f>INDEX(DEMAND_D_DAGUER_NP!$I$3:$I$14, MATCH($B154,DEMAND_D_DAGUER_NP!$H$3:$H$14,0), 1)</f>
        <v>202.05869620186934</v>
      </c>
      <c r="L154" s="7">
        <f>INDEX(D_THERM_DEMANDS!AB$3:AB$14, MATCH($B154,D_THERM_DEMANDS!$P$3:$P$14,0), 1)</f>
        <v>9999</v>
      </c>
      <c r="M154" s="7">
        <f>INDEX(D_THERM_DEMANDS!AC$3:AC$14, MATCH($B154,D_THERM_DEMANDS!$P$3:$P$14,0), 1)</f>
        <v>9999</v>
      </c>
      <c r="N154" s="7">
        <f>INDEX(D_THERM_DEMANDS!AD$3:AD$14, MATCH($B154,D_THERM_DEMANDS!$P$3:$P$14,0), 1)</f>
        <v>9999</v>
      </c>
      <c r="O154" s="7">
        <f>INDEX(D_THERM_DEMANDS!AE$3:AE$14, MATCH($B154,D_THERM_DEMANDS!$P$3:$P$14,0), 1)</f>
        <v>9999</v>
      </c>
      <c r="P154" s="7">
        <f>INDEX(D_THERM_DEMANDS!AF$3:AF$14, MATCH($B154,D_THERM_DEMANDS!$P$3:$P$14,0), 1)</f>
        <v>3.5483871736834129E-2</v>
      </c>
      <c r="Q154" s="7">
        <f>INDEX(D_THERM_DEMANDS!AG$3:AG$14, MATCH($B154,D_THERM_DEMANDS!$P$3:$P$14,0), 1)</f>
        <v>9.0322581029707392E-3</v>
      </c>
      <c r="R154" s="7">
        <f>INDEX(D_THERM_DEMANDS!AH$3:AH$14, MATCH($B154,D_THERM_DEMANDS!$P$3:$P$14,0), 1)</f>
        <v>0</v>
      </c>
      <c r="S154" s="7">
        <f>INDEX(D_THERM_DEMANDS!AI$3:AI$14, MATCH($B154,D_THERM_DEMANDS!$P$3:$P$14,0), 1)</f>
        <v>1.9354839478769609E-2</v>
      </c>
      <c r="T154" s="7">
        <f>INDEX(D_THERM_DEMANDS!AJ$3:AJ$14, MATCH($B154,D_THERM_DEMANDS!$P$3:$P$14,0), 1)</f>
        <v>5.4838711215603735E-2</v>
      </c>
      <c r="U154" s="7">
        <f>INDEX(D_THERM_DEMANDS!AK$3:AK$14, MATCH($B154,D_THERM_DEMANDS!$P$3:$P$14,0), 1)</f>
        <v>2.6932257375409527</v>
      </c>
      <c r="V154" s="7">
        <f>INDEX(DEMAND_C217B!$I$3:$I$14, MATCH($B154,DEMAND_C217B!$H$3:$H$14,0), 1)</f>
        <v>9.6418973728636708</v>
      </c>
      <c r="W154" s="7">
        <f>INDEX(MINFLOWFEATHER!$J$3:$J$14, MATCH($B154,MINFLOWFEATHER!$I$3:$I$14,0), 1)</f>
        <v>900</v>
      </c>
      <c r="X154" s="7">
        <f>INDEX(Therm!$P$3:$P$14, MATCH($B154,Therm!$H$3:$H$14,0), 1)</f>
        <v>198.68240085462298</v>
      </c>
      <c r="Y154" s="7">
        <f>INDEX(Yubfea!$P$3:$P$14, MATCH($B154,Yubfea!$H$3:$H$14,0), 1)</f>
        <v>-4496.1907187639054</v>
      </c>
      <c r="Z154" s="7">
        <f>INDEX(D_YUBFEA_demand!V$3:V$14, MATCH($B154,D_YUBFEA_demand!$M$3:$M$14,0), 1)</f>
        <v>0</v>
      </c>
      <c r="AA154" s="7">
        <f>INDEX(D_YUBFEA_demand!W$3:W$14, MATCH($B154,D_YUBFEA_demand!$M$3:$M$14,0), 1)</f>
        <v>0</v>
      </c>
      <c r="AB154" s="7">
        <f>INDEX(D_YUBFEA_demand!X$3:X$14, MATCH($B154,D_YUBFEA_demand!$M$3:$M$14,0), 1)</f>
        <v>0</v>
      </c>
      <c r="AC154" s="7">
        <f>INDEX(D_YUBFEA_demand!Y$3:Y$14, MATCH($B154,D_YUBFEA_demand!$M$3:$M$14,0), 1)</f>
        <v>9999</v>
      </c>
      <c r="AD154" s="7">
        <f>INDEX(D_YUBFEA_demand!Z$3:Z$14, MATCH($B154,D_YUBFEA_demand!$M$3:$M$14,0), 1)</f>
        <v>9999</v>
      </c>
      <c r="AE154" s="7">
        <f>INDEX(D_YUBFEA_demand!AA$3:AA$14, MATCH($B154,D_YUBFEA_demand!$M$3:$M$14,0), 1)</f>
        <v>0</v>
      </c>
      <c r="AF154" s="7">
        <f>INDEX(D_YUBFEA_demand!AB$3:AB$14, MATCH($B154,D_YUBFEA_demand!$M$3:$M$14,0), 1)</f>
        <v>0</v>
      </c>
      <c r="AG154" s="7">
        <f>INDEX(MINFLOWFEAMOUTH!$J$3:$J$14, MATCH($B154,MINFLOWFEAMOUTH!$I$3:$I$14,0), 1)</f>
        <v>900</v>
      </c>
      <c r="AI154" s="11">
        <f>SHASTAlevel5extended!$H143</f>
        <v>3252.1</v>
      </c>
      <c r="AJ154" s="11">
        <f>INDEX(CALLiTE_SHASTA_LEVEL2_4!$E$1024:$E$1035, MATCH($B154,CALLiTE_SHASTA_LEVEL2_4!$C$1024:$C$1035,0), 1)</f>
        <v>650</v>
      </c>
      <c r="AK154" s="11">
        <f>INDEX(CALLiTE_SHASTA_LEVEL2_4!$F$1024:$F$1035, MATCH($B154,CALLiTE_SHASTA_LEVEL2_4!$C$1024:$C$1035,0), 1)</f>
        <v>3348</v>
      </c>
      <c r="AL154" s="11">
        <f>INDEX(CALLITE_EVAP_S_SHSTA!$G$2:$G$13, MATCH($B154,CALLITE_EVAP_S_SHSTA!$F$2:$F$13,0), 1)</f>
        <v>1.5319047626994906</v>
      </c>
    </row>
    <row r="155" spans="1:38">
      <c r="A155" s="1">
        <v>43820</v>
      </c>
      <c r="B155" s="6">
        <f t="shared" si="2"/>
        <v>12</v>
      </c>
      <c r="C155" s="7">
        <f>OROinflow!$F144</f>
        <v>4872</v>
      </c>
      <c r="D155" s="7">
        <f>OROLEVEL5!G144/1000</f>
        <v>3045.4879999999998</v>
      </c>
      <c r="E155" s="7">
        <f>INDEX(OROevaprateIN!$B$2:$B$13, MATCH($B155,OROevaprateIN!$A$2:$A$13,0), 1)</f>
        <v>1.0325531877101737</v>
      </c>
      <c r="F155" s="7">
        <f>INDEX(DEM_D6_PWR!$I$3:$I$14, MATCH($B155,DEM_D6_PWR!$H$3:$H$14,0), 1)</f>
        <v>0</v>
      </c>
      <c r="G155" s="7">
        <f>INDEX('MINGW_6&amp;DR69'!$I$3:$I$14, MATCH($B155,'MINGW_6&amp;DR69'!$H$3:$H$14,0), 1)</f>
        <v>0</v>
      </c>
      <c r="H155" s="7">
        <f>INDEX('MINGW_6&amp;DR69'!$J$3:$J$14, MATCH($B155,'MINGW_6&amp;DR69'!$H$3:$H$14,0), 1)</f>
        <v>0</v>
      </c>
      <c r="I155" s="7">
        <f>inflowShasta!$I144</f>
        <v>5881</v>
      </c>
      <c r="J155" s="7">
        <f>inflowYuba!$H144</f>
        <v>1363</v>
      </c>
      <c r="K155" s="7">
        <f>INDEX(DEMAND_D_DAGUER_NP!$I$3:$I$14, MATCH($B155,DEMAND_D_DAGUER_NP!$H$3:$H$14,0), 1)</f>
        <v>202.05869620186934</v>
      </c>
      <c r="L155" s="7">
        <f>INDEX(D_THERM_DEMANDS!AB$3:AB$14, MATCH($B155,D_THERM_DEMANDS!$P$3:$P$14,0), 1)</f>
        <v>9999</v>
      </c>
      <c r="M155" s="7">
        <f>INDEX(D_THERM_DEMANDS!AC$3:AC$14, MATCH($B155,D_THERM_DEMANDS!$P$3:$P$14,0), 1)</f>
        <v>9999</v>
      </c>
      <c r="N155" s="7">
        <f>INDEX(D_THERM_DEMANDS!AD$3:AD$14, MATCH($B155,D_THERM_DEMANDS!$P$3:$P$14,0), 1)</f>
        <v>9999</v>
      </c>
      <c r="O155" s="7">
        <f>INDEX(D_THERM_DEMANDS!AE$3:AE$14, MATCH($B155,D_THERM_DEMANDS!$P$3:$P$14,0), 1)</f>
        <v>9999</v>
      </c>
      <c r="P155" s="7">
        <f>INDEX(D_THERM_DEMANDS!AF$3:AF$14, MATCH($B155,D_THERM_DEMANDS!$P$3:$P$14,0), 1)</f>
        <v>3.5483871736834129E-2</v>
      </c>
      <c r="Q155" s="7">
        <f>INDEX(D_THERM_DEMANDS!AG$3:AG$14, MATCH($B155,D_THERM_DEMANDS!$P$3:$P$14,0), 1)</f>
        <v>9.0322581029707392E-3</v>
      </c>
      <c r="R155" s="7">
        <f>INDEX(D_THERM_DEMANDS!AH$3:AH$14, MATCH($B155,D_THERM_DEMANDS!$P$3:$P$14,0), 1)</f>
        <v>0</v>
      </c>
      <c r="S155" s="7">
        <f>INDEX(D_THERM_DEMANDS!AI$3:AI$14, MATCH($B155,D_THERM_DEMANDS!$P$3:$P$14,0), 1)</f>
        <v>1.9354839478769609E-2</v>
      </c>
      <c r="T155" s="7">
        <f>INDEX(D_THERM_DEMANDS!AJ$3:AJ$14, MATCH($B155,D_THERM_DEMANDS!$P$3:$P$14,0), 1)</f>
        <v>5.4838711215603735E-2</v>
      </c>
      <c r="U155" s="7">
        <f>INDEX(D_THERM_DEMANDS!AK$3:AK$14, MATCH($B155,D_THERM_DEMANDS!$P$3:$P$14,0), 1)</f>
        <v>2.6932257375409527</v>
      </c>
      <c r="V155" s="7">
        <f>INDEX(DEMAND_C217B!$I$3:$I$14, MATCH($B155,DEMAND_C217B!$H$3:$H$14,0), 1)</f>
        <v>9.6418973728636708</v>
      </c>
      <c r="W155" s="7">
        <f>INDEX(MINFLOWFEATHER!$J$3:$J$14, MATCH($B155,MINFLOWFEATHER!$I$3:$I$14,0), 1)</f>
        <v>900</v>
      </c>
      <c r="X155" s="7">
        <f>INDEX(Therm!$P$3:$P$14, MATCH($B155,Therm!$H$3:$H$14,0), 1)</f>
        <v>198.68240085462298</v>
      </c>
      <c r="Y155" s="7">
        <f>INDEX(Yubfea!$P$3:$P$14, MATCH($B155,Yubfea!$H$3:$H$14,0), 1)</f>
        <v>-4496.1907187639054</v>
      </c>
      <c r="Z155" s="7">
        <f>INDEX(D_YUBFEA_demand!V$3:V$14, MATCH($B155,D_YUBFEA_demand!$M$3:$M$14,0), 1)</f>
        <v>0</v>
      </c>
      <c r="AA155" s="7">
        <f>INDEX(D_YUBFEA_demand!W$3:W$14, MATCH($B155,D_YUBFEA_demand!$M$3:$M$14,0), 1)</f>
        <v>0</v>
      </c>
      <c r="AB155" s="7">
        <f>INDEX(D_YUBFEA_demand!X$3:X$14, MATCH($B155,D_YUBFEA_demand!$M$3:$M$14,0), 1)</f>
        <v>0</v>
      </c>
      <c r="AC155" s="7">
        <f>INDEX(D_YUBFEA_demand!Y$3:Y$14, MATCH($B155,D_YUBFEA_demand!$M$3:$M$14,0), 1)</f>
        <v>9999</v>
      </c>
      <c r="AD155" s="7">
        <f>INDEX(D_YUBFEA_demand!Z$3:Z$14, MATCH($B155,D_YUBFEA_demand!$M$3:$M$14,0), 1)</f>
        <v>9999</v>
      </c>
      <c r="AE155" s="7">
        <f>INDEX(D_YUBFEA_demand!AA$3:AA$14, MATCH($B155,D_YUBFEA_demand!$M$3:$M$14,0), 1)</f>
        <v>0</v>
      </c>
      <c r="AF155" s="7">
        <f>INDEX(D_YUBFEA_demand!AB$3:AB$14, MATCH($B155,D_YUBFEA_demand!$M$3:$M$14,0), 1)</f>
        <v>0</v>
      </c>
      <c r="AG155" s="7">
        <f>INDEX(MINFLOWFEAMOUTH!$J$3:$J$14, MATCH($B155,MINFLOWFEAMOUTH!$I$3:$I$14,0), 1)</f>
        <v>900</v>
      </c>
      <c r="AI155" s="11">
        <f>SHASTAlevel5extended!$H144</f>
        <v>3252.1</v>
      </c>
      <c r="AJ155" s="11">
        <f>INDEX(CALLiTE_SHASTA_LEVEL2_4!$E$1024:$E$1035, MATCH($B155,CALLiTE_SHASTA_LEVEL2_4!$C$1024:$C$1035,0), 1)</f>
        <v>650</v>
      </c>
      <c r="AK155" s="11">
        <f>INDEX(CALLiTE_SHASTA_LEVEL2_4!$F$1024:$F$1035, MATCH($B155,CALLiTE_SHASTA_LEVEL2_4!$C$1024:$C$1035,0), 1)</f>
        <v>3348</v>
      </c>
      <c r="AL155" s="11">
        <f>INDEX(CALLITE_EVAP_S_SHSTA!$G$2:$G$13, MATCH($B155,CALLITE_EVAP_S_SHSTA!$F$2:$F$13,0), 1)</f>
        <v>1.5319047626994906</v>
      </c>
    </row>
    <row r="156" spans="1:38">
      <c r="A156" s="1">
        <v>43821</v>
      </c>
      <c r="B156" s="6">
        <f t="shared" si="2"/>
        <v>12</v>
      </c>
      <c r="C156" s="7">
        <f>OROinflow!$F145</f>
        <v>5504</v>
      </c>
      <c r="D156" s="7">
        <f>OROLEVEL5!G145/1000</f>
        <v>3021.0140000000001</v>
      </c>
      <c r="E156" s="7">
        <f>INDEX(OROevaprateIN!$B$2:$B$13, MATCH($B156,OROevaprateIN!$A$2:$A$13,0), 1)</f>
        <v>1.0325531877101737</v>
      </c>
      <c r="F156" s="7">
        <f>INDEX(DEM_D6_PWR!$I$3:$I$14, MATCH($B156,DEM_D6_PWR!$H$3:$H$14,0), 1)</f>
        <v>0</v>
      </c>
      <c r="G156" s="7">
        <f>INDEX('MINGW_6&amp;DR69'!$I$3:$I$14, MATCH($B156,'MINGW_6&amp;DR69'!$H$3:$H$14,0), 1)</f>
        <v>0</v>
      </c>
      <c r="H156" s="7">
        <f>INDEX('MINGW_6&amp;DR69'!$J$3:$J$14, MATCH($B156,'MINGW_6&amp;DR69'!$H$3:$H$14,0), 1)</f>
        <v>0</v>
      </c>
      <c r="I156" s="7">
        <f>inflowShasta!$I145</f>
        <v>8672</v>
      </c>
      <c r="J156" s="7">
        <f>inflowYuba!$H145</f>
        <v>1364</v>
      </c>
      <c r="K156" s="7">
        <f>INDEX(DEMAND_D_DAGUER_NP!$I$3:$I$14, MATCH($B156,DEMAND_D_DAGUER_NP!$H$3:$H$14,0), 1)</f>
        <v>202.05869620186934</v>
      </c>
      <c r="L156" s="7">
        <f>INDEX(D_THERM_DEMANDS!AB$3:AB$14, MATCH($B156,D_THERM_DEMANDS!$P$3:$P$14,0), 1)</f>
        <v>9999</v>
      </c>
      <c r="M156" s="7">
        <f>INDEX(D_THERM_DEMANDS!AC$3:AC$14, MATCH($B156,D_THERM_DEMANDS!$P$3:$P$14,0), 1)</f>
        <v>9999</v>
      </c>
      <c r="N156" s="7">
        <f>INDEX(D_THERM_DEMANDS!AD$3:AD$14, MATCH($B156,D_THERM_DEMANDS!$P$3:$P$14,0), 1)</f>
        <v>9999</v>
      </c>
      <c r="O156" s="7">
        <f>INDEX(D_THERM_DEMANDS!AE$3:AE$14, MATCH($B156,D_THERM_DEMANDS!$P$3:$P$14,0), 1)</f>
        <v>9999</v>
      </c>
      <c r="P156" s="7">
        <f>INDEX(D_THERM_DEMANDS!AF$3:AF$14, MATCH($B156,D_THERM_DEMANDS!$P$3:$P$14,0), 1)</f>
        <v>3.5483871736834129E-2</v>
      </c>
      <c r="Q156" s="7">
        <f>INDEX(D_THERM_DEMANDS!AG$3:AG$14, MATCH($B156,D_THERM_DEMANDS!$P$3:$P$14,0), 1)</f>
        <v>9.0322581029707392E-3</v>
      </c>
      <c r="R156" s="7">
        <f>INDEX(D_THERM_DEMANDS!AH$3:AH$14, MATCH($B156,D_THERM_DEMANDS!$P$3:$P$14,0), 1)</f>
        <v>0</v>
      </c>
      <c r="S156" s="7">
        <f>INDEX(D_THERM_DEMANDS!AI$3:AI$14, MATCH($B156,D_THERM_DEMANDS!$P$3:$P$14,0), 1)</f>
        <v>1.9354839478769609E-2</v>
      </c>
      <c r="T156" s="7">
        <f>INDEX(D_THERM_DEMANDS!AJ$3:AJ$14, MATCH($B156,D_THERM_DEMANDS!$P$3:$P$14,0), 1)</f>
        <v>5.4838711215603735E-2</v>
      </c>
      <c r="U156" s="7">
        <f>INDEX(D_THERM_DEMANDS!AK$3:AK$14, MATCH($B156,D_THERM_DEMANDS!$P$3:$P$14,0), 1)</f>
        <v>2.6932257375409527</v>
      </c>
      <c r="V156" s="7">
        <f>INDEX(DEMAND_C217B!$I$3:$I$14, MATCH($B156,DEMAND_C217B!$H$3:$H$14,0), 1)</f>
        <v>9.6418973728636708</v>
      </c>
      <c r="W156" s="7">
        <f>INDEX(MINFLOWFEATHER!$J$3:$J$14, MATCH($B156,MINFLOWFEATHER!$I$3:$I$14,0), 1)</f>
        <v>900</v>
      </c>
      <c r="X156" s="7">
        <f>INDEX(Therm!$P$3:$P$14, MATCH($B156,Therm!$H$3:$H$14,0), 1)</f>
        <v>198.68240085462298</v>
      </c>
      <c r="Y156" s="7">
        <f>INDEX(Yubfea!$P$3:$P$14, MATCH($B156,Yubfea!$H$3:$H$14,0), 1)</f>
        <v>-4496.1907187639054</v>
      </c>
      <c r="Z156" s="7">
        <f>INDEX(D_YUBFEA_demand!V$3:V$14, MATCH($B156,D_YUBFEA_demand!$M$3:$M$14,0), 1)</f>
        <v>0</v>
      </c>
      <c r="AA156" s="7">
        <f>INDEX(D_YUBFEA_demand!W$3:W$14, MATCH($B156,D_YUBFEA_demand!$M$3:$M$14,0), 1)</f>
        <v>0</v>
      </c>
      <c r="AB156" s="7">
        <f>INDEX(D_YUBFEA_demand!X$3:X$14, MATCH($B156,D_YUBFEA_demand!$M$3:$M$14,0), 1)</f>
        <v>0</v>
      </c>
      <c r="AC156" s="7">
        <f>INDEX(D_YUBFEA_demand!Y$3:Y$14, MATCH($B156,D_YUBFEA_demand!$M$3:$M$14,0), 1)</f>
        <v>9999</v>
      </c>
      <c r="AD156" s="7">
        <f>INDEX(D_YUBFEA_demand!Z$3:Z$14, MATCH($B156,D_YUBFEA_demand!$M$3:$M$14,0), 1)</f>
        <v>9999</v>
      </c>
      <c r="AE156" s="7">
        <f>INDEX(D_YUBFEA_demand!AA$3:AA$14, MATCH($B156,D_YUBFEA_demand!$M$3:$M$14,0), 1)</f>
        <v>0</v>
      </c>
      <c r="AF156" s="7">
        <f>INDEX(D_YUBFEA_demand!AB$3:AB$14, MATCH($B156,D_YUBFEA_demand!$M$3:$M$14,0), 1)</f>
        <v>0</v>
      </c>
      <c r="AG156" s="7">
        <f>INDEX(MINFLOWFEAMOUTH!$J$3:$J$14, MATCH($B156,MINFLOWFEAMOUTH!$I$3:$I$14,0), 1)</f>
        <v>900</v>
      </c>
      <c r="AI156" s="11">
        <f>SHASTAlevel5extended!$H145</f>
        <v>3252.1</v>
      </c>
      <c r="AJ156" s="11">
        <f>INDEX(CALLiTE_SHASTA_LEVEL2_4!$E$1024:$E$1035, MATCH($B156,CALLiTE_SHASTA_LEVEL2_4!$C$1024:$C$1035,0), 1)</f>
        <v>650</v>
      </c>
      <c r="AK156" s="11">
        <f>INDEX(CALLiTE_SHASTA_LEVEL2_4!$F$1024:$F$1035, MATCH($B156,CALLiTE_SHASTA_LEVEL2_4!$C$1024:$C$1035,0), 1)</f>
        <v>3348</v>
      </c>
      <c r="AL156" s="11">
        <f>INDEX(CALLITE_EVAP_S_SHSTA!$G$2:$G$13, MATCH($B156,CALLITE_EVAP_S_SHSTA!$F$2:$F$13,0), 1)</f>
        <v>1.5319047626994906</v>
      </c>
    </row>
    <row r="157" spans="1:38">
      <c r="A157" s="1">
        <v>43822</v>
      </c>
      <c r="B157" s="6">
        <f t="shared" si="2"/>
        <v>12</v>
      </c>
      <c r="C157" s="7">
        <f>OROinflow!$F146</f>
        <v>6065</v>
      </c>
      <c r="D157" s="7">
        <f>OROLEVEL5!G146/1000</f>
        <v>3030.1109999999999</v>
      </c>
      <c r="E157" s="7">
        <f>INDEX(OROevaprateIN!$B$2:$B$13, MATCH($B157,OROevaprateIN!$A$2:$A$13,0), 1)</f>
        <v>1.0325531877101737</v>
      </c>
      <c r="F157" s="7">
        <f>INDEX(DEM_D6_PWR!$I$3:$I$14, MATCH($B157,DEM_D6_PWR!$H$3:$H$14,0), 1)</f>
        <v>0</v>
      </c>
      <c r="G157" s="7">
        <f>INDEX('MINGW_6&amp;DR69'!$I$3:$I$14, MATCH($B157,'MINGW_6&amp;DR69'!$H$3:$H$14,0), 1)</f>
        <v>0</v>
      </c>
      <c r="H157" s="7">
        <f>INDEX('MINGW_6&amp;DR69'!$J$3:$J$14, MATCH($B157,'MINGW_6&amp;DR69'!$H$3:$H$14,0), 1)</f>
        <v>0</v>
      </c>
      <c r="I157" s="7">
        <f>inflowShasta!$I146</f>
        <v>7917</v>
      </c>
      <c r="J157" s="7">
        <f>inflowYuba!$H146</f>
        <v>1371</v>
      </c>
      <c r="K157" s="7">
        <f>INDEX(DEMAND_D_DAGUER_NP!$I$3:$I$14, MATCH($B157,DEMAND_D_DAGUER_NP!$H$3:$H$14,0), 1)</f>
        <v>202.05869620186934</v>
      </c>
      <c r="L157" s="7">
        <f>INDEX(D_THERM_DEMANDS!AB$3:AB$14, MATCH($B157,D_THERM_DEMANDS!$P$3:$P$14,0), 1)</f>
        <v>9999</v>
      </c>
      <c r="M157" s="7">
        <f>INDEX(D_THERM_DEMANDS!AC$3:AC$14, MATCH($B157,D_THERM_DEMANDS!$P$3:$P$14,0), 1)</f>
        <v>9999</v>
      </c>
      <c r="N157" s="7">
        <f>INDEX(D_THERM_DEMANDS!AD$3:AD$14, MATCH($B157,D_THERM_DEMANDS!$P$3:$P$14,0), 1)</f>
        <v>9999</v>
      </c>
      <c r="O157" s="7">
        <f>INDEX(D_THERM_DEMANDS!AE$3:AE$14, MATCH($B157,D_THERM_DEMANDS!$P$3:$P$14,0), 1)</f>
        <v>9999</v>
      </c>
      <c r="P157" s="7">
        <f>INDEX(D_THERM_DEMANDS!AF$3:AF$14, MATCH($B157,D_THERM_DEMANDS!$P$3:$P$14,0), 1)</f>
        <v>3.5483871736834129E-2</v>
      </c>
      <c r="Q157" s="7">
        <f>INDEX(D_THERM_DEMANDS!AG$3:AG$14, MATCH($B157,D_THERM_DEMANDS!$P$3:$P$14,0), 1)</f>
        <v>9.0322581029707392E-3</v>
      </c>
      <c r="R157" s="7">
        <f>INDEX(D_THERM_DEMANDS!AH$3:AH$14, MATCH($B157,D_THERM_DEMANDS!$P$3:$P$14,0), 1)</f>
        <v>0</v>
      </c>
      <c r="S157" s="7">
        <f>INDEX(D_THERM_DEMANDS!AI$3:AI$14, MATCH($B157,D_THERM_DEMANDS!$P$3:$P$14,0), 1)</f>
        <v>1.9354839478769609E-2</v>
      </c>
      <c r="T157" s="7">
        <f>INDEX(D_THERM_DEMANDS!AJ$3:AJ$14, MATCH($B157,D_THERM_DEMANDS!$P$3:$P$14,0), 1)</f>
        <v>5.4838711215603735E-2</v>
      </c>
      <c r="U157" s="7">
        <f>INDEX(D_THERM_DEMANDS!AK$3:AK$14, MATCH($B157,D_THERM_DEMANDS!$P$3:$P$14,0), 1)</f>
        <v>2.6932257375409527</v>
      </c>
      <c r="V157" s="7">
        <f>INDEX(DEMAND_C217B!$I$3:$I$14, MATCH($B157,DEMAND_C217B!$H$3:$H$14,0), 1)</f>
        <v>9.6418973728636708</v>
      </c>
      <c r="W157" s="7">
        <f>INDEX(MINFLOWFEATHER!$J$3:$J$14, MATCH($B157,MINFLOWFEATHER!$I$3:$I$14,0), 1)</f>
        <v>900</v>
      </c>
      <c r="X157" s="7">
        <f>INDEX(Therm!$P$3:$P$14, MATCH($B157,Therm!$H$3:$H$14,0), 1)</f>
        <v>198.68240085462298</v>
      </c>
      <c r="Y157" s="7">
        <f>INDEX(Yubfea!$P$3:$P$14, MATCH($B157,Yubfea!$H$3:$H$14,0), 1)</f>
        <v>-4496.1907187639054</v>
      </c>
      <c r="Z157" s="7">
        <f>INDEX(D_YUBFEA_demand!V$3:V$14, MATCH($B157,D_YUBFEA_demand!$M$3:$M$14,0), 1)</f>
        <v>0</v>
      </c>
      <c r="AA157" s="7">
        <f>INDEX(D_YUBFEA_demand!W$3:W$14, MATCH($B157,D_YUBFEA_demand!$M$3:$M$14,0), 1)</f>
        <v>0</v>
      </c>
      <c r="AB157" s="7">
        <f>INDEX(D_YUBFEA_demand!X$3:X$14, MATCH($B157,D_YUBFEA_demand!$M$3:$M$14,0), 1)</f>
        <v>0</v>
      </c>
      <c r="AC157" s="7">
        <f>INDEX(D_YUBFEA_demand!Y$3:Y$14, MATCH($B157,D_YUBFEA_demand!$M$3:$M$14,0), 1)</f>
        <v>9999</v>
      </c>
      <c r="AD157" s="7">
        <f>INDEX(D_YUBFEA_demand!Z$3:Z$14, MATCH($B157,D_YUBFEA_demand!$M$3:$M$14,0), 1)</f>
        <v>9999</v>
      </c>
      <c r="AE157" s="7">
        <f>INDEX(D_YUBFEA_demand!AA$3:AA$14, MATCH($B157,D_YUBFEA_demand!$M$3:$M$14,0), 1)</f>
        <v>0</v>
      </c>
      <c r="AF157" s="7">
        <f>INDEX(D_YUBFEA_demand!AB$3:AB$14, MATCH($B157,D_YUBFEA_demand!$M$3:$M$14,0), 1)</f>
        <v>0</v>
      </c>
      <c r="AG157" s="7">
        <f>INDEX(MINFLOWFEAMOUTH!$J$3:$J$14, MATCH($B157,MINFLOWFEAMOUTH!$I$3:$I$14,0), 1)</f>
        <v>900</v>
      </c>
      <c r="AI157" s="11">
        <f>SHASTAlevel5extended!$H146</f>
        <v>3266.57</v>
      </c>
      <c r="AJ157" s="11">
        <f>INDEX(CALLiTE_SHASTA_LEVEL2_4!$E$1024:$E$1035, MATCH($B157,CALLiTE_SHASTA_LEVEL2_4!$C$1024:$C$1035,0), 1)</f>
        <v>650</v>
      </c>
      <c r="AK157" s="11">
        <f>INDEX(CALLiTE_SHASTA_LEVEL2_4!$F$1024:$F$1035, MATCH($B157,CALLiTE_SHASTA_LEVEL2_4!$C$1024:$C$1035,0), 1)</f>
        <v>3348</v>
      </c>
      <c r="AL157" s="11">
        <f>INDEX(CALLITE_EVAP_S_SHSTA!$G$2:$G$13, MATCH($B157,CALLITE_EVAP_S_SHSTA!$F$2:$F$13,0), 1)</f>
        <v>1.5319047626994906</v>
      </c>
    </row>
    <row r="158" spans="1:38">
      <c r="A158" s="1">
        <v>43823</v>
      </c>
      <c r="B158" s="6">
        <f t="shared" si="2"/>
        <v>12</v>
      </c>
      <c r="C158" s="7">
        <f>OROinflow!$F147</f>
        <v>5357</v>
      </c>
      <c r="D158" s="7">
        <f>OROLEVEL5!G147/1000</f>
        <v>3038.442</v>
      </c>
      <c r="E158" s="7">
        <f>INDEX(OROevaprateIN!$B$2:$B$13, MATCH($B158,OROevaprateIN!$A$2:$A$13,0), 1)</f>
        <v>1.0325531877101737</v>
      </c>
      <c r="F158" s="7">
        <f>INDEX(DEM_D6_PWR!$I$3:$I$14, MATCH($B158,DEM_D6_PWR!$H$3:$H$14,0), 1)</f>
        <v>0</v>
      </c>
      <c r="G158" s="7">
        <f>INDEX('MINGW_6&amp;DR69'!$I$3:$I$14, MATCH($B158,'MINGW_6&amp;DR69'!$H$3:$H$14,0), 1)</f>
        <v>0</v>
      </c>
      <c r="H158" s="7">
        <f>INDEX('MINGW_6&amp;DR69'!$J$3:$J$14, MATCH($B158,'MINGW_6&amp;DR69'!$H$3:$H$14,0), 1)</f>
        <v>0</v>
      </c>
      <c r="I158" s="7">
        <f>inflowShasta!$I147</f>
        <v>6696</v>
      </c>
      <c r="J158" s="7">
        <f>inflowYuba!$H147</f>
        <v>1368</v>
      </c>
      <c r="K158" s="7">
        <f>INDEX(DEMAND_D_DAGUER_NP!$I$3:$I$14, MATCH($B158,DEMAND_D_DAGUER_NP!$H$3:$H$14,0), 1)</f>
        <v>202.05869620186934</v>
      </c>
      <c r="L158" s="7">
        <f>INDEX(D_THERM_DEMANDS!AB$3:AB$14, MATCH($B158,D_THERM_DEMANDS!$P$3:$P$14,0), 1)</f>
        <v>9999</v>
      </c>
      <c r="M158" s="7">
        <f>INDEX(D_THERM_DEMANDS!AC$3:AC$14, MATCH($B158,D_THERM_DEMANDS!$P$3:$P$14,0), 1)</f>
        <v>9999</v>
      </c>
      <c r="N158" s="7">
        <f>INDEX(D_THERM_DEMANDS!AD$3:AD$14, MATCH($B158,D_THERM_DEMANDS!$P$3:$P$14,0), 1)</f>
        <v>9999</v>
      </c>
      <c r="O158" s="7">
        <f>INDEX(D_THERM_DEMANDS!AE$3:AE$14, MATCH($B158,D_THERM_DEMANDS!$P$3:$P$14,0), 1)</f>
        <v>9999</v>
      </c>
      <c r="P158" s="7">
        <f>INDEX(D_THERM_DEMANDS!AF$3:AF$14, MATCH($B158,D_THERM_DEMANDS!$P$3:$P$14,0), 1)</f>
        <v>3.5483871736834129E-2</v>
      </c>
      <c r="Q158" s="7">
        <f>INDEX(D_THERM_DEMANDS!AG$3:AG$14, MATCH($B158,D_THERM_DEMANDS!$P$3:$P$14,0), 1)</f>
        <v>9.0322581029707392E-3</v>
      </c>
      <c r="R158" s="7">
        <f>INDEX(D_THERM_DEMANDS!AH$3:AH$14, MATCH($B158,D_THERM_DEMANDS!$P$3:$P$14,0), 1)</f>
        <v>0</v>
      </c>
      <c r="S158" s="7">
        <f>INDEX(D_THERM_DEMANDS!AI$3:AI$14, MATCH($B158,D_THERM_DEMANDS!$P$3:$P$14,0), 1)</f>
        <v>1.9354839478769609E-2</v>
      </c>
      <c r="T158" s="7">
        <f>INDEX(D_THERM_DEMANDS!AJ$3:AJ$14, MATCH($B158,D_THERM_DEMANDS!$P$3:$P$14,0), 1)</f>
        <v>5.4838711215603735E-2</v>
      </c>
      <c r="U158" s="7">
        <f>INDEX(D_THERM_DEMANDS!AK$3:AK$14, MATCH($B158,D_THERM_DEMANDS!$P$3:$P$14,0), 1)</f>
        <v>2.6932257375409527</v>
      </c>
      <c r="V158" s="7">
        <f>INDEX(DEMAND_C217B!$I$3:$I$14, MATCH($B158,DEMAND_C217B!$H$3:$H$14,0), 1)</f>
        <v>9.6418973728636708</v>
      </c>
      <c r="W158" s="7">
        <f>INDEX(MINFLOWFEATHER!$J$3:$J$14, MATCH($B158,MINFLOWFEATHER!$I$3:$I$14,0), 1)</f>
        <v>900</v>
      </c>
      <c r="X158" s="7">
        <f>INDEX(Therm!$P$3:$P$14, MATCH($B158,Therm!$H$3:$H$14,0), 1)</f>
        <v>198.68240085462298</v>
      </c>
      <c r="Y158" s="7">
        <f>INDEX(Yubfea!$P$3:$P$14, MATCH($B158,Yubfea!$H$3:$H$14,0), 1)</f>
        <v>-4496.1907187639054</v>
      </c>
      <c r="Z158" s="7">
        <f>INDEX(D_YUBFEA_demand!V$3:V$14, MATCH($B158,D_YUBFEA_demand!$M$3:$M$14,0), 1)</f>
        <v>0</v>
      </c>
      <c r="AA158" s="7">
        <f>INDEX(D_YUBFEA_demand!W$3:W$14, MATCH($B158,D_YUBFEA_demand!$M$3:$M$14,0), 1)</f>
        <v>0</v>
      </c>
      <c r="AB158" s="7">
        <f>INDEX(D_YUBFEA_demand!X$3:X$14, MATCH($B158,D_YUBFEA_demand!$M$3:$M$14,0), 1)</f>
        <v>0</v>
      </c>
      <c r="AC158" s="7">
        <f>INDEX(D_YUBFEA_demand!Y$3:Y$14, MATCH($B158,D_YUBFEA_demand!$M$3:$M$14,0), 1)</f>
        <v>9999</v>
      </c>
      <c r="AD158" s="7">
        <f>INDEX(D_YUBFEA_demand!Z$3:Z$14, MATCH($B158,D_YUBFEA_demand!$M$3:$M$14,0), 1)</f>
        <v>9999</v>
      </c>
      <c r="AE158" s="7">
        <f>INDEX(D_YUBFEA_demand!AA$3:AA$14, MATCH($B158,D_YUBFEA_demand!$M$3:$M$14,0), 1)</f>
        <v>0</v>
      </c>
      <c r="AF158" s="7">
        <f>INDEX(D_YUBFEA_demand!AB$3:AB$14, MATCH($B158,D_YUBFEA_demand!$M$3:$M$14,0), 1)</f>
        <v>0</v>
      </c>
      <c r="AG158" s="7">
        <f>INDEX(MINFLOWFEAMOUTH!$J$3:$J$14, MATCH($B158,MINFLOWFEAMOUTH!$I$3:$I$14,0), 1)</f>
        <v>900</v>
      </c>
      <c r="AI158" s="11">
        <f>SHASTAlevel5extended!$H147</f>
        <v>3281.002</v>
      </c>
      <c r="AJ158" s="11">
        <f>INDEX(CALLiTE_SHASTA_LEVEL2_4!$E$1024:$E$1035, MATCH($B158,CALLiTE_SHASTA_LEVEL2_4!$C$1024:$C$1035,0), 1)</f>
        <v>650</v>
      </c>
      <c r="AK158" s="11">
        <f>INDEX(CALLiTE_SHASTA_LEVEL2_4!$F$1024:$F$1035, MATCH($B158,CALLiTE_SHASTA_LEVEL2_4!$C$1024:$C$1035,0), 1)</f>
        <v>3348</v>
      </c>
      <c r="AL158" s="11">
        <f>INDEX(CALLITE_EVAP_S_SHSTA!$G$2:$G$13, MATCH($B158,CALLITE_EVAP_S_SHSTA!$F$2:$F$13,0), 1)</f>
        <v>1.5319047626994906</v>
      </c>
    </row>
    <row r="159" spans="1:38">
      <c r="A159" s="1">
        <v>43824</v>
      </c>
      <c r="B159" s="6">
        <f t="shared" si="2"/>
        <v>12</v>
      </c>
      <c r="C159" s="7">
        <f>OROinflow!$F148</f>
        <v>5069</v>
      </c>
      <c r="D159" s="7">
        <f>OROLEVEL5!G148/1000</f>
        <v>3046.1019999999999</v>
      </c>
      <c r="E159" s="7">
        <f>INDEX(OROevaprateIN!$B$2:$B$13, MATCH($B159,OROevaprateIN!$A$2:$A$13,0), 1)</f>
        <v>1.0325531877101737</v>
      </c>
      <c r="F159" s="7">
        <f>INDEX(DEM_D6_PWR!$I$3:$I$14, MATCH($B159,DEM_D6_PWR!$H$3:$H$14,0), 1)</f>
        <v>0</v>
      </c>
      <c r="G159" s="7">
        <f>INDEX('MINGW_6&amp;DR69'!$I$3:$I$14, MATCH($B159,'MINGW_6&amp;DR69'!$H$3:$H$14,0), 1)</f>
        <v>0</v>
      </c>
      <c r="H159" s="7">
        <f>INDEX('MINGW_6&amp;DR69'!$J$3:$J$14, MATCH($B159,'MINGW_6&amp;DR69'!$H$3:$H$14,0), 1)</f>
        <v>0</v>
      </c>
      <c r="I159" s="7">
        <f>inflowShasta!$I148</f>
        <v>7150</v>
      </c>
      <c r="J159" s="7">
        <f>inflowYuba!$H148</f>
        <v>1353</v>
      </c>
      <c r="K159" s="7">
        <f>INDEX(DEMAND_D_DAGUER_NP!$I$3:$I$14, MATCH($B159,DEMAND_D_DAGUER_NP!$H$3:$H$14,0), 1)</f>
        <v>202.05869620186934</v>
      </c>
      <c r="L159" s="7">
        <f>INDEX(D_THERM_DEMANDS!AB$3:AB$14, MATCH($B159,D_THERM_DEMANDS!$P$3:$P$14,0), 1)</f>
        <v>9999</v>
      </c>
      <c r="M159" s="7">
        <f>INDEX(D_THERM_DEMANDS!AC$3:AC$14, MATCH($B159,D_THERM_DEMANDS!$P$3:$P$14,0), 1)</f>
        <v>9999</v>
      </c>
      <c r="N159" s="7">
        <f>INDEX(D_THERM_DEMANDS!AD$3:AD$14, MATCH($B159,D_THERM_DEMANDS!$P$3:$P$14,0), 1)</f>
        <v>9999</v>
      </c>
      <c r="O159" s="7">
        <f>INDEX(D_THERM_DEMANDS!AE$3:AE$14, MATCH($B159,D_THERM_DEMANDS!$P$3:$P$14,0), 1)</f>
        <v>9999</v>
      </c>
      <c r="P159" s="7">
        <f>INDEX(D_THERM_DEMANDS!AF$3:AF$14, MATCH($B159,D_THERM_DEMANDS!$P$3:$P$14,0), 1)</f>
        <v>3.5483871736834129E-2</v>
      </c>
      <c r="Q159" s="7">
        <f>INDEX(D_THERM_DEMANDS!AG$3:AG$14, MATCH($B159,D_THERM_DEMANDS!$P$3:$P$14,0), 1)</f>
        <v>9.0322581029707392E-3</v>
      </c>
      <c r="R159" s="7">
        <f>INDEX(D_THERM_DEMANDS!AH$3:AH$14, MATCH($B159,D_THERM_DEMANDS!$P$3:$P$14,0), 1)</f>
        <v>0</v>
      </c>
      <c r="S159" s="7">
        <f>INDEX(D_THERM_DEMANDS!AI$3:AI$14, MATCH($B159,D_THERM_DEMANDS!$P$3:$P$14,0), 1)</f>
        <v>1.9354839478769609E-2</v>
      </c>
      <c r="T159" s="7">
        <f>INDEX(D_THERM_DEMANDS!AJ$3:AJ$14, MATCH($B159,D_THERM_DEMANDS!$P$3:$P$14,0), 1)</f>
        <v>5.4838711215603735E-2</v>
      </c>
      <c r="U159" s="7">
        <f>INDEX(D_THERM_DEMANDS!AK$3:AK$14, MATCH($B159,D_THERM_DEMANDS!$P$3:$P$14,0), 1)</f>
        <v>2.6932257375409527</v>
      </c>
      <c r="V159" s="7">
        <f>INDEX(DEMAND_C217B!$I$3:$I$14, MATCH($B159,DEMAND_C217B!$H$3:$H$14,0), 1)</f>
        <v>9.6418973728636708</v>
      </c>
      <c r="W159" s="7">
        <f>INDEX(MINFLOWFEATHER!$J$3:$J$14, MATCH($B159,MINFLOWFEATHER!$I$3:$I$14,0), 1)</f>
        <v>900</v>
      </c>
      <c r="X159" s="7">
        <f>INDEX(Therm!$P$3:$P$14, MATCH($B159,Therm!$H$3:$H$14,0), 1)</f>
        <v>198.68240085462298</v>
      </c>
      <c r="Y159" s="7">
        <f>INDEX(Yubfea!$P$3:$P$14, MATCH($B159,Yubfea!$H$3:$H$14,0), 1)</f>
        <v>-4496.1907187639054</v>
      </c>
      <c r="Z159" s="7">
        <f>INDEX(D_YUBFEA_demand!V$3:V$14, MATCH($B159,D_YUBFEA_demand!$M$3:$M$14,0), 1)</f>
        <v>0</v>
      </c>
      <c r="AA159" s="7">
        <f>INDEX(D_YUBFEA_demand!W$3:W$14, MATCH($B159,D_YUBFEA_demand!$M$3:$M$14,0), 1)</f>
        <v>0</v>
      </c>
      <c r="AB159" s="7">
        <f>INDEX(D_YUBFEA_demand!X$3:X$14, MATCH($B159,D_YUBFEA_demand!$M$3:$M$14,0), 1)</f>
        <v>0</v>
      </c>
      <c r="AC159" s="7">
        <f>INDEX(D_YUBFEA_demand!Y$3:Y$14, MATCH($B159,D_YUBFEA_demand!$M$3:$M$14,0), 1)</f>
        <v>9999</v>
      </c>
      <c r="AD159" s="7">
        <f>INDEX(D_YUBFEA_demand!Z$3:Z$14, MATCH($B159,D_YUBFEA_demand!$M$3:$M$14,0), 1)</f>
        <v>9999</v>
      </c>
      <c r="AE159" s="7">
        <f>INDEX(D_YUBFEA_demand!AA$3:AA$14, MATCH($B159,D_YUBFEA_demand!$M$3:$M$14,0), 1)</f>
        <v>0</v>
      </c>
      <c r="AF159" s="7">
        <f>INDEX(D_YUBFEA_demand!AB$3:AB$14, MATCH($B159,D_YUBFEA_demand!$M$3:$M$14,0), 1)</f>
        <v>0</v>
      </c>
      <c r="AG159" s="7">
        <f>INDEX(MINFLOWFEAMOUTH!$J$3:$J$14, MATCH($B159,MINFLOWFEAMOUTH!$I$3:$I$14,0), 1)</f>
        <v>900</v>
      </c>
      <c r="AI159" s="11">
        <f>SHASTAlevel5extended!$H148</f>
        <v>3295.3490000000002</v>
      </c>
      <c r="AJ159" s="11">
        <f>INDEX(CALLiTE_SHASTA_LEVEL2_4!$E$1024:$E$1035, MATCH($B159,CALLiTE_SHASTA_LEVEL2_4!$C$1024:$C$1035,0), 1)</f>
        <v>650</v>
      </c>
      <c r="AK159" s="11">
        <f>INDEX(CALLiTE_SHASTA_LEVEL2_4!$F$1024:$F$1035, MATCH($B159,CALLiTE_SHASTA_LEVEL2_4!$C$1024:$C$1035,0), 1)</f>
        <v>3348</v>
      </c>
      <c r="AL159" s="11">
        <f>INDEX(CALLITE_EVAP_S_SHSTA!$G$2:$G$13, MATCH($B159,CALLITE_EVAP_S_SHSTA!$F$2:$F$13,0), 1)</f>
        <v>1.5319047626994906</v>
      </c>
    </row>
    <row r="160" spans="1:38">
      <c r="A160" s="1">
        <v>43825</v>
      </c>
      <c r="B160" s="6">
        <f t="shared" si="2"/>
        <v>12</v>
      </c>
      <c r="C160" s="7">
        <f>OROinflow!$F149</f>
        <v>4876</v>
      </c>
      <c r="D160" s="7">
        <f>OROLEVEL5!G149/1000</f>
        <v>3054.7950000000001</v>
      </c>
      <c r="E160" s="7">
        <f>INDEX(OROevaprateIN!$B$2:$B$13, MATCH($B160,OROevaprateIN!$A$2:$A$13,0), 1)</f>
        <v>1.0325531877101737</v>
      </c>
      <c r="F160" s="7">
        <f>INDEX(DEM_D6_PWR!$I$3:$I$14, MATCH($B160,DEM_D6_PWR!$H$3:$H$14,0), 1)</f>
        <v>0</v>
      </c>
      <c r="G160" s="7">
        <f>INDEX('MINGW_6&amp;DR69'!$I$3:$I$14, MATCH($B160,'MINGW_6&amp;DR69'!$H$3:$H$14,0), 1)</f>
        <v>0</v>
      </c>
      <c r="H160" s="7">
        <f>INDEX('MINGW_6&amp;DR69'!$J$3:$J$14, MATCH($B160,'MINGW_6&amp;DR69'!$H$3:$H$14,0), 1)</f>
        <v>0</v>
      </c>
      <c r="I160" s="7">
        <f>inflowShasta!$I149</f>
        <v>5852</v>
      </c>
      <c r="J160" s="7">
        <f>inflowYuba!$H149</f>
        <v>1355</v>
      </c>
      <c r="K160" s="7">
        <f>INDEX(DEMAND_D_DAGUER_NP!$I$3:$I$14, MATCH($B160,DEMAND_D_DAGUER_NP!$H$3:$H$14,0), 1)</f>
        <v>202.05869620186934</v>
      </c>
      <c r="L160" s="7">
        <f>INDEX(D_THERM_DEMANDS!AB$3:AB$14, MATCH($B160,D_THERM_DEMANDS!$P$3:$P$14,0), 1)</f>
        <v>9999</v>
      </c>
      <c r="M160" s="7">
        <f>INDEX(D_THERM_DEMANDS!AC$3:AC$14, MATCH($B160,D_THERM_DEMANDS!$P$3:$P$14,0), 1)</f>
        <v>9999</v>
      </c>
      <c r="N160" s="7">
        <f>INDEX(D_THERM_DEMANDS!AD$3:AD$14, MATCH($B160,D_THERM_DEMANDS!$P$3:$P$14,0), 1)</f>
        <v>9999</v>
      </c>
      <c r="O160" s="7">
        <f>INDEX(D_THERM_DEMANDS!AE$3:AE$14, MATCH($B160,D_THERM_DEMANDS!$P$3:$P$14,0), 1)</f>
        <v>9999</v>
      </c>
      <c r="P160" s="7">
        <f>INDEX(D_THERM_DEMANDS!AF$3:AF$14, MATCH($B160,D_THERM_DEMANDS!$P$3:$P$14,0), 1)</f>
        <v>3.5483871736834129E-2</v>
      </c>
      <c r="Q160" s="7">
        <f>INDEX(D_THERM_DEMANDS!AG$3:AG$14, MATCH($B160,D_THERM_DEMANDS!$P$3:$P$14,0), 1)</f>
        <v>9.0322581029707392E-3</v>
      </c>
      <c r="R160" s="7">
        <f>INDEX(D_THERM_DEMANDS!AH$3:AH$14, MATCH($B160,D_THERM_DEMANDS!$P$3:$P$14,0), 1)</f>
        <v>0</v>
      </c>
      <c r="S160" s="7">
        <f>INDEX(D_THERM_DEMANDS!AI$3:AI$14, MATCH($B160,D_THERM_DEMANDS!$P$3:$P$14,0), 1)</f>
        <v>1.9354839478769609E-2</v>
      </c>
      <c r="T160" s="7">
        <f>INDEX(D_THERM_DEMANDS!AJ$3:AJ$14, MATCH($B160,D_THERM_DEMANDS!$P$3:$P$14,0), 1)</f>
        <v>5.4838711215603735E-2</v>
      </c>
      <c r="U160" s="7">
        <f>INDEX(D_THERM_DEMANDS!AK$3:AK$14, MATCH($B160,D_THERM_DEMANDS!$P$3:$P$14,0), 1)</f>
        <v>2.6932257375409527</v>
      </c>
      <c r="V160" s="7">
        <f>INDEX(DEMAND_C217B!$I$3:$I$14, MATCH($B160,DEMAND_C217B!$H$3:$H$14,0), 1)</f>
        <v>9.6418973728636708</v>
      </c>
      <c r="W160" s="7">
        <f>INDEX(MINFLOWFEATHER!$J$3:$J$14, MATCH($B160,MINFLOWFEATHER!$I$3:$I$14,0), 1)</f>
        <v>900</v>
      </c>
      <c r="X160" s="7">
        <f>INDEX(Therm!$P$3:$P$14, MATCH($B160,Therm!$H$3:$H$14,0), 1)</f>
        <v>198.68240085462298</v>
      </c>
      <c r="Y160" s="7">
        <f>INDEX(Yubfea!$P$3:$P$14, MATCH($B160,Yubfea!$H$3:$H$14,0), 1)</f>
        <v>-4496.1907187639054</v>
      </c>
      <c r="Z160" s="7">
        <f>INDEX(D_YUBFEA_demand!V$3:V$14, MATCH($B160,D_YUBFEA_demand!$M$3:$M$14,0), 1)</f>
        <v>0</v>
      </c>
      <c r="AA160" s="7">
        <f>INDEX(D_YUBFEA_demand!W$3:W$14, MATCH($B160,D_YUBFEA_demand!$M$3:$M$14,0), 1)</f>
        <v>0</v>
      </c>
      <c r="AB160" s="7">
        <f>INDEX(D_YUBFEA_demand!X$3:X$14, MATCH($B160,D_YUBFEA_demand!$M$3:$M$14,0), 1)</f>
        <v>0</v>
      </c>
      <c r="AC160" s="7">
        <f>INDEX(D_YUBFEA_demand!Y$3:Y$14, MATCH($B160,D_YUBFEA_demand!$M$3:$M$14,0), 1)</f>
        <v>9999</v>
      </c>
      <c r="AD160" s="7">
        <f>INDEX(D_YUBFEA_demand!Z$3:Z$14, MATCH($B160,D_YUBFEA_demand!$M$3:$M$14,0), 1)</f>
        <v>9999</v>
      </c>
      <c r="AE160" s="7">
        <f>INDEX(D_YUBFEA_demand!AA$3:AA$14, MATCH($B160,D_YUBFEA_demand!$M$3:$M$14,0), 1)</f>
        <v>0</v>
      </c>
      <c r="AF160" s="7">
        <f>INDEX(D_YUBFEA_demand!AB$3:AB$14, MATCH($B160,D_YUBFEA_demand!$M$3:$M$14,0), 1)</f>
        <v>0</v>
      </c>
      <c r="AG160" s="7">
        <f>INDEX(MINFLOWFEAMOUTH!$J$3:$J$14, MATCH($B160,MINFLOWFEAMOUTH!$I$3:$I$14,0), 1)</f>
        <v>900</v>
      </c>
      <c r="AI160" s="11">
        <f>SHASTAlevel5extended!$H149</f>
        <v>3309.82</v>
      </c>
      <c r="AJ160" s="11">
        <f>INDEX(CALLiTE_SHASTA_LEVEL2_4!$E$1024:$E$1035, MATCH($B160,CALLiTE_SHASTA_LEVEL2_4!$C$1024:$C$1035,0), 1)</f>
        <v>650</v>
      </c>
      <c r="AK160" s="11">
        <f>INDEX(CALLiTE_SHASTA_LEVEL2_4!$F$1024:$F$1035, MATCH($B160,CALLiTE_SHASTA_LEVEL2_4!$C$1024:$C$1035,0), 1)</f>
        <v>3348</v>
      </c>
      <c r="AL160" s="11">
        <f>INDEX(CALLITE_EVAP_S_SHSTA!$G$2:$G$13, MATCH($B160,CALLITE_EVAP_S_SHSTA!$F$2:$F$13,0), 1)</f>
        <v>1.5319047626994906</v>
      </c>
    </row>
    <row r="161" spans="1:38">
      <c r="A161" s="1">
        <v>43826</v>
      </c>
      <c r="B161" s="6">
        <f t="shared" si="2"/>
        <v>12</v>
      </c>
      <c r="C161" s="7">
        <f>OROinflow!$F150</f>
        <v>4516</v>
      </c>
      <c r="D161" s="7">
        <f>OROLEVEL5!G150/1000</f>
        <v>3063.2919999999999</v>
      </c>
      <c r="E161" s="7">
        <f>INDEX(OROevaprateIN!$B$2:$B$13, MATCH($B161,OROevaprateIN!$A$2:$A$13,0), 1)</f>
        <v>1.0325531877101737</v>
      </c>
      <c r="F161" s="7">
        <f>INDEX(DEM_D6_PWR!$I$3:$I$14, MATCH($B161,DEM_D6_PWR!$H$3:$H$14,0), 1)</f>
        <v>0</v>
      </c>
      <c r="G161" s="7">
        <f>INDEX('MINGW_6&amp;DR69'!$I$3:$I$14, MATCH($B161,'MINGW_6&amp;DR69'!$H$3:$H$14,0), 1)</f>
        <v>0</v>
      </c>
      <c r="H161" s="7">
        <f>INDEX('MINGW_6&amp;DR69'!$J$3:$J$14, MATCH($B161,'MINGW_6&amp;DR69'!$H$3:$H$14,0), 1)</f>
        <v>0</v>
      </c>
      <c r="I161" s="7">
        <f>inflowShasta!$I150</f>
        <v>6418</v>
      </c>
      <c r="J161" s="7">
        <f>inflowYuba!$H150</f>
        <v>1356</v>
      </c>
      <c r="K161" s="7">
        <f>INDEX(DEMAND_D_DAGUER_NP!$I$3:$I$14, MATCH($B161,DEMAND_D_DAGUER_NP!$H$3:$H$14,0), 1)</f>
        <v>202.05869620186934</v>
      </c>
      <c r="L161" s="7">
        <f>INDEX(D_THERM_DEMANDS!AB$3:AB$14, MATCH($B161,D_THERM_DEMANDS!$P$3:$P$14,0), 1)</f>
        <v>9999</v>
      </c>
      <c r="M161" s="7">
        <f>INDEX(D_THERM_DEMANDS!AC$3:AC$14, MATCH($B161,D_THERM_DEMANDS!$P$3:$P$14,0), 1)</f>
        <v>9999</v>
      </c>
      <c r="N161" s="7">
        <f>INDEX(D_THERM_DEMANDS!AD$3:AD$14, MATCH($B161,D_THERM_DEMANDS!$P$3:$P$14,0), 1)</f>
        <v>9999</v>
      </c>
      <c r="O161" s="7">
        <f>INDEX(D_THERM_DEMANDS!AE$3:AE$14, MATCH($B161,D_THERM_DEMANDS!$P$3:$P$14,0), 1)</f>
        <v>9999</v>
      </c>
      <c r="P161" s="7">
        <f>INDEX(D_THERM_DEMANDS!AF$3:AF$14, MATCH($B161,D_THERM_DEMANDS!$P$3:$P$14,0), 1)</f>
        <v>3.5483871736834129E-2</v>
      </c>
      <c r="Q161" s="7">
        <f>INDEX(D_THERM_DEMANDS!AG$3:AG$14, MATCH($B161,D_THERM_DEMANDS!$P$3:$P$14,0), 1)</f>
        <v>9.0322581029707392E-3</v>
      </c>
      <c r="R161" s="7">
        <f>INDEX(D_THERM_DEMANDS!AH$3:AH$14, MATCH($B161,D_THERM_DEMANDS!$P$3:$P$14,0), 1)</f>
        <v>0</v>
      </c>
      <c r="S161" s="7">
        <f>INDEX(D_THERM_DEMANDS!AI$3:AI$14, MATCH($B161,D_THERM_DEMANDS!$P$3:$P$14,0), 1)</f>
        <v>1.9354839478769609E-2</v>
      </c>
      <c r="T161" s="7">
        <f>INDEX(D_THERM_DEMANDS!AJ$3:AJ$14, MATCH($B161,D_THERM_DEMANDS!$P$3:$P$14,0), 1)</f>
        <v>5.4838711215603735E-2</v>
      </c>
      <c r="U161" s="7">
        <f>INDEX(D_THERM_DEMANDS!AK$3:AK$14, MATCH($B161,D_THERM_DEMANDS!$P$3:$P$14,0), 1)</f>
        <v>2.6932257375409527</v>
      </c>
      <c r="V161" s="7">
        <f>INDEX(DEMAND_C217B!$I$3:$I$14, MATCH($B161,DEMAND_C217B!$H$3:$H$14,0), 1)</f>
        <v>9.6418973728636708</v>
      </c>
      <c r="W161" s="7">
        <f>INDEX(MINFLOWFEATHER!$J$3:$J$14, MATCH($B161,MINFLOWFEATHER!$I$3:$I$14,0), 1)</f>
        <v>900</v>
      </c>
      <c r="X161" s="7">
        <f>INDEX(Therm!$P$3:$P$14, MATCH($B161,Therm!$H$3:$H$14,0), 1)</f>
        <v>198.68240085462298</v>
      </c>
      <c r="Y161" s="7">
        <f>INDEX(Yubfea!$P$3:$P$14, MATCH($B161,Yubfea!$H$3:$H$14,0), 1)</f>
        <v>-4496.1907187639054</v>
      </c>
      <c r="Z161" s="7">
        <f>INDEX(D_YUBFEA_demand!V$3:V$14, MATCH($B161,D_YUBFEA_demand!$M$3:$M$14,0), 1)</f>
        <v>0</v>
      </c>
      <c r="AA161" s="7">
        <f>INDEX(D_YUBFEA_demand!W$3:W$14, MATCH($B161,D_YUBFEA_demand!$M$3:$M$14,0), 1)</f>
        <v>0</v>
      </c>
      <c r="AB161" s="7">
        <f>INDEX(D_YUBFEA_demand!X$3:X$14, MATCH($B161,D_YUBFEA_demand!$M$3:$M$14,0), 1)</f>
        <v>0</v>
      </c>
      <c r="AC161" s="7">
        <f>INDEX(D_YUBFEA_demand!Y$3:Y$14, MATCH($B161,D_YUBFEA_demand!$M$3:$M$14,0), 1)</f>
        <v>9999</v>
      </c>
      <c r="AD161" s="7">
        <f>INDEX(D_YUBFEA_demand!Z$3:Z$14, MATCH($B161,D_YUBFEA_demand!$M$3:$M$14,0), 1)</f>
        <v>9999</v>
      </c>
      <c r="AE161" s="7">
        <f>INDEX(D_YUBFEA_demand!AA$3:AA$14, MATCH($B161,D_YUBFEA_demand!$M$3:$M$14,0), 1)</f>
        <v>0</v>
      </c>
      <c r="AF161" s="7">
        <f>INDEX(D_YUBFEA_demand!AB$3:AB$14, MATCH($B161,D_YUBFEA_demand!$M$3:$M$14,0), 1)</f>
        <v>0</v>
      </c>
      <c r="AG161" s="7">
        <f>INDEX(MINFLOWFEAMOUTH!$J$3:$J$14, MATCH($B161,MINFLOWFEAMOUTH!$I$3:$I$14,0), 1)</f>
        <v>900</v>
      </c>
      <c r="AI161" s="11">
        <f>SHASTAlevel5extended!$H150</f>
        <v>3324.2139999999999</v>
      </c>
      <c r="AJ161" s="11">
        <f>INDEX(CALLiTE_SHASTA_LEVEL2_4!$E$1024:$E$1035, MATCH($B161,CALLiTE_SHASTA_LEVEL2_4!$C$1024:$C$1035,0), 1)</f>
        <v>650</v>
      </c>
      <c r="AK161" s="11">
        <f>INDEX(CALLiTE_SHASTA_LEVEL2_4!$F$1024:$F$1035, MATCH($B161,CALLiTE_SHASTA_LEVEL2_4!$C$1024:$C$1035,0), 1)</f>
        <v>3348</v>
      </c>
      <c r="AL161" s="11">
        <f>INDEX(CALLITE_EVAP_S_SHSTA!$G$2:$G$13, MATCH($B161,CALLITE_EVAP_S_SHSTA!$F$2:$F$13,0), 1)</f>
        <v>1.5319047626994906</v>
      </c>
    </row>
    <row r="162" spans="1:38">
      <c r="A162" s="1">
        <v>43827</v>
      </c>
      <c r="B162" s="6">
        <f t="shared" si="2"/>
        <v>12</v>
      </c>
      <c r="C162" s="7">
        <f>OROinflow!$F151</f>
        <v>4166</v>
      </c>
      <c r="D162" s="7">
        <f>OROLEVEL5!G151/1000</f>
        <v>3071.5329999999999</v>
      </c>
      <c r="E162" s="7">
        <f>INDEX(OROevaprateIN!$B$2:$B$13, MATCH($B162,OROevaprateIN!$A$2:$A$13,0), 1)</f>
        <v>1.0325531877101737</v>
      </c>
      <c r="F162" s="7">
        <f>INDEX(DEM_D6_PWR!$I$3:$I$14, MATCH($B162,DEM_D6_PWR!$H$3:$H$14,0), 1)</f>
        <v>0</v>
      </c>
      <c r="G162" s="7">
        <f>INDEX('MINGW_6&amp;DR69'!$I$3:$I$14, MATCH($B162,'MINGW_6&amp;DR69'!$H$3:$H$14,0), 1)</f>
        <v>0</v>
      </c>
      <c r="H162" s="7">
        <f>INDEX('MINGW_6&amp;DR69'!$J$3:$J$14, MATCH($B162,'MINGW_6&amp;DR69'!$H$3:$H$14,0), 1)</f>
        <v>0</v>
      </c>
      <c r="I162" s="7">
        <f>inflowShasta!$I151</f>
        <v>5167</v>
      </c>
      <c r="J162" s="7">
        <f>inflowYuba!$H151</f>
        <v>1357</v>
      </c>
      <c r="K162" s="7">
        <f>INDEX(DEMAND_D_DAGUER_NP!$I$3:$I$14, MATCH($B162,DEMAND_D_DAGUER_NP!$H$3:$H$14,0), 1)</f>
        <v>202.05869620186934</v>
      </c>
      <c r="L162" s="7">
        <f>INDEX(D_THERM_DEMANDS!AB$3:AB$14, MATCH($B162,D_THERM_DEMANDS!$P$3:$P$14,0), 1)</f>
        <v>9999</v>
      </c>
      <c r="M162" s="7">
        <f>INDEX(D_THERM_DEMANDS!AC$3:AC$14, MATCH($B162,D_THERM_DEMANDS!$P$3:$P$14,0), 1)</f>
        <v>9999</v>
      </c>
      <c r="N162" s="7">
        <f>INDEX(D_THERM_DEMANDS!AD$3:AD$14, MATCH($B162,D_THERM_DEMANDS!$P$3:$P$14,0), 1)</f>
        <v>9999</v>
      </c>
      <c r="O162" s="7">
        <f>INDEX(D_THERM_DEMANDS!AE$3:AE$14, MATCH($B162,D_THERM_DEMANDS!$P$3:$P$14,0), 1)</f>
        <v>9999</v>
      </c>
      <c r="P162" s="7">
        <f>INDEX(D_THERM_DEMANDS!AF$3:AF$14, MATCH($B162,D_THERM_DEMANDS!$P$3:$P$14,0), 1)</f>
        <v>3.5483871736834129E-2</v>
      </c>
      <c r="Q162" s="7">
        <f>INDEX(D_THERM_DEMANDS!AG$3:AG$14, MATCH($B162,D_THERM_DEMANDS!$P$3:$P$14,0), 1)</f>
        <v>9.0322581029707392E-3</v>
      </c>
      <c r="R162" s="7">
        <f>INDEX(D_THERM_DEMANDS!AH$3:AH$14, MATCH($B162,D_THERM_DEMANDS!$P$3:$P$14,0), 1)</f>
        <v>0</v>
      </c>
      <c r="S162" s="7">
        <f>INDEX(D_THERM_DEMANDS!AI$3:AI$14, MATCH($B162,D_THERM_DEMANDS!$P$3:$P$14,0), 1)</f>
        <v>1.9354839478769609E-2</v>
      </c>
      <c r="T162" s="7">
        <f>INDEX(D_THERM_DEMANDS!AJ$3:AJ$14, MATCH($B162,D_THERM_DEMANDS!$P$3:$P$14,0), 1)</f>
        <v>5.4838711215603735E-2</v>
      </c>
      <c r="U162" s="7">
        <f>INDEX(D_THERM_DEMANDS!AK$3:AK$14, MATCH($B162,D_THERM_DEMANDS!$P$3:$P$14,0), 1)</f>
        <v>2.6932257375409527</v>
      </c>
      <c r="V162" s="7">
        <f>INDEX(DEMAND_C217B!$I$3:$I$14, MATCH($B162,DEMAND_C217B!$H$3:$H$14,0), 1)</f>
        <v>9.6418973728636708</v>
      </c>
      <c r="W162" s="7">
        <f>INDEX(MINFLOWFEATHER!$J$3:$J$14, MATCH($B162,MINFLOWFEATHER!$I$3:$I$14,0), 1)</f>
        <v>900</v>
      </c>
      <c r="X162" s="7">
        <f>INDEX(Therm!$P$3:$P$14, MATCH($B162,Therm!$H$3:$H$14,0), 1)</f>
        <v>198.68240085462298</v>
      </c>
      <c r="Y162" s="7">
        <f>INDEX(Yubfea!$P$3:$P$14, MATCH($B162,Yubfea!$H$3:$H$14,0), 1)</f>
        <v>-4496.1907187639054</v>
      </c>
      <c r="Z162" s="7">
        <f>INDEX(D_YUBFEA_demand!V$3:V$14, MATCH($B162,D_YUBFEA_demand!$M$3:$M$14,0), 1)</f>
        <v>0</v>
      </c>
      <c r="AA162" s="7">
        <f>INDEX(D_YUBFEA_demand!W$3:W$14, MATCH($B162,D_YUBFEA_demand!$M$3:$M$14,0), 1)</f>
        <v>0</v>
      </c>
      <c r="AB162" s="7">
        <f>INDEX(D_YUBFEA_demand!X$3:X$14, MATCH($B162,D_YUBFEA_demand!$M$3:$M$14,0), 1)</f>
        <v>0</v>
      </c>
      <c r="AC162" s="7">
        <f>INDEX(D_YUBFEA_demand!Y$3:Y$14, MATCH($B162,D_YUBFEA_demand!$M$3:$M$14,0), 1)</f>
        <v>9999</v>
      </c>
      <c r="AD162" s="7">
        <f>INDEX(D_YUBFEA_demand!Z$3:Z$14, MATCH($B162,D_YUBFEA_demand!$M$3:$M$14,0), 1)</f>
        <v>9999</v>
      </c>
      <c r="AE162" s="7">
        <f>INDEX(D_YUBFEA_demand!AA$3:AA$14, MATCH($B162,D_YUBFEA_demand!$M$3:$M$14,0), 1)</f>
        <v>0</v>
      </c>
      <c r="AF162" s="7">
        <f>INDEX(D_YUBFEA_demand!AB$3:AB$14, MATCH($B162,D_YUBFEA_demand!$M$3:$M$14,0), 1)</f>
        <v>0</v>
      </c>
      <c r="AG162" s="7">
        <f>INDEX(MINFLOWFEAMOUTH!$J$3:$J$14, MATCH($B162,MINFLOWFEAMOUTH!$I$3:$I$14,0), 1)</f>
        <v>900</v>
      </c>
      <c r="AI162" s="11">
        <f>SHASTAlevel5extended!$H151</f>
        <v>3338.864</v>
      </c>
      <c r="AJ162" s="11">
        <f>INDEX(CALLiTE_SHASTA_LEVEL2_4!$E$1024:$E$1035, MATCH($B162,CALLiTE_SHASTA_LEVEL2_4!$C$1024:$C$1035,0), 1)</f>
        <v>650</v>
      </c>
      <c r="AK162" s="11">
        <f>INDEX(CALLiTE_SHASTA_LEVEL2_4!$F$1024:$F$1035, MATCH($B162,CALLiTE_SHASTA_LEVEL2_4!$C$1024:$C$1035,0), 1)</f>
        <v>3348</v>
      </c>
      <c r="AL162" s="11">
        <f>INDEX(CALLITE_EVAP_S_SHSTA!$G$2:$G$13, MATCH($B162,CALLITE_EVAP_S_SHSTA!$F$2:$F$13,0), 1)</f>
        <v>1.5319047626994906</v>
      </c>
    </row>
    <row r="163" spans="1:38">
      <c r="A163" s="1">
        <v>43828</v>
      </c>
      <c r="B163" s="6">
        <f t="shared" si="2"/>
        <v>12</v>
      </c>
      <c r="C163" s="7">
        <f>OROinflow!$F152</f>
        <v>4140</v>
      </c>
      <c r="D163" s="7">
        <f>OROLEVEL5!G152/1000</f>
        <v>3075.2919999999999</v>
      </c>
      <c r="E163" s="7">
        <f>INDEX(OROevaprateIN!$B$2:$B$13, MATCH($B163,OROevaprateIN!$A$2:$A$13,0), 1)</f>
        <v>1.0325531877101737</v>
      </c>
      <c r="F163" s="7">
        <f>INDEX(DEM_D6_PWR!$I$3:$I$14, MATCH($B163,DEM_D6_PWR!$H$3:$H$14,0), 1)</f>
        <v>0</v>
      </c>
      <c r="G163" s="7">
        <f>INDEX('MINGW_6&amp;DR69'!$I$3:$I$14, MATCH($B163,'MINGW_6&amp;DR69'!$H$3:$H$14,0), 1)</f>
        <v>0</v>
      </c>
      <c r="H163" s="7">
        <f>INDEX('MINGW_6&amp;DR69'!$J$3:$J$14, MATCH($B163,'MINGW_6&amp;DR69'!$H$3:$H$14,0), 1)</f>
        <v>0</v>
      </c>
      <c r="I163" s="7">
        <f>inflowShasta!$I152</f>
        <v>5507</v>
      </c>
      <c r="J163" s="7">
        <f>inflowYuba!$H152</f>
        <v>1352</v>
      </c>
      <c r="K163" s="7">
        <f>INDEX(DEMAND_D_DAGUER_NP!$I$3:$I$14, MATCH($B163,DEMAND_D_DAGUER_NP!$H$3:$H$14,0), 1)</f>
        <v>202.05869620186934</v>
      </c>
      <c r="L163" s="7">
        <f>INDEX(D_THERM_DEMANDS!AB$3:AB$14, MATCH($B163,D_THERM_DEMANDS!$P$3:$P$14,0), 1)</f>
        <v>9999</v>
      </c>
      <c r="M163" s="7">
        <f>INDEX(D_THERM_DEMANDS!AC$3:AC$14, MATCH($B163,D_THERM_DEMANDS!$P$3:$P$14,0), 1)</f>
        <v>9999</v>
      </c>
      <c r="N163" s="7">
        <f>INDEX(D_THERM_DEMANDS!AD$3:AD$14, MATCH($B163,D_THERM_DEMANDS!$P$3:$P$14,0), 1)</f>
        <v>9999</v>
      </c>
      <c r="O163" s="7">
        <f>INDEX(D_THERM_DEMANDS!AE$3:AE$14, MATCH($B163,D_THERM_DEMANDS!$P$3:$P$14,0), 1)</f>
        <v>9999</v>
      </c>
      <c r="P163" s="7">
        <f>INDEX(D_THERM_DEMANDS!AF$3:AF$14, MATCH($B163,D_THERM_DEMANDS!$P$3:$P$14,0), 1)</f>
        <v>3.5483871736834129E-2</v>
      </c>
      <c r="Q163" s="7">
        <f>INDEX(D_THERM_DEMANDS!AG$3:AG$14, MATCH($B163,D_THERM_DEMANDS!$P$3:$P$14,0), 1)</f>
        <v>9.0322581029707392E-3</v>
      </c>
      <c r="R163" s="7">
        <f>INDEX(D_THERM_DEMANDS!AH$3:AH$14, MATCH($B163,D_THERM_DEMANDS!$P$3:$P$14,0), 1)</f>
        <v>0</v>
      </c>
      <c r="S163" s="7">
        <f>INDEX(D_THERM_DEMANDS!AI$3:AI$14, MATCH($B163,D_THERM_DEMANDS!$P$3:$P$14,0), 1)</f>
        <v>1.9354839478769609E-2</v>
      </c>
      <c r="T163" s="7">
        <f>INDEX(D_THERM_DEMANDS!AJ$3:AJ$14, MATCH($B163,D_THERM_DEMANDS!$P$3:$P$14,0), 1)</f>
        <v>5.4838711215603735E-2</v>
      </c>
      <c r="U163" s="7">
        <f>INDEX(D_THERM_DEMANDS!AK$3:AK$14, MATCH($B163,D_THERM_DEMANDS!$P$3:$P$14,0), 1)</f>
        <v>2.6932257375409527</v>
      </c>
      <c r="V163" s="7">
        <f>INDEX(DEMAND_C217B!$I$3:$I$14, MATCH($B163,DEMAND_C217B!$H$3:$H$14,0), 1)</f>
        <v>9.6418973728636708</v>
      </c>
      <c r="W163" s="7">
        <f>INDEX(MINFLOWFEATHER!$J$3:$J$14, MATCH($B163,MINFLOWFEATHER!$I$3:$I$14,0), 1)</f>
        <v>900</v>
      </c>
      <c r="X163" s="7">
        <f>INDEX(Therm!$P$3:$P$14, MATCH($B163,Therm!$H$3:$H$14,0), 1)</f>
        <v>198.68240085462298</v>
      </c>
      <c r="Y163" s="7">
        <f>INDEX(Yubfea!$P$3:$P$14, MATCH($B163,Yubfea!$H$3:$H$14,0), 1)</f>
        <v>-4496.1907187639054</v>
      </c>
      <c r="Z163" s="7">
        <f>INDEX(D_YUBFEA_demand!V$3:V$14, MATCH($B163,D_YUBFEA_demand!$M$3:$M$14,0), 1)</f>
        <v>0</v>
      </c>
      <c r="AA163" s="7">
        <f>INDEX(D_YUBFEA_demand!W$3:W$14, MATCH($B163,D_YUBFEA_demand!$M$3:$M$14,0), 1)</f>
        <v>0</v>
      </c>
      <c r="AB163" s="7">
        <f>INDEX(D_YUBFEA_demand!X$3:X$14, MATCH($B163,D_YUBFEA_demand!$M$3:$M$14,0), 1)</f>
        <v>0</v>
      </c>
      <c r="AC163" s="7">
        <f>INDEX(D_YUBFEA_demand!Y$3:Y$14, MATCH($B163,D_YUBFEA_demand!$M$3:$M$14,0), 1)</f>
        <v>9999</v>
      </c>
      <c r="AD163" s="7">
        <f>INDEX(D_YUBFEA_demand!Z$3:Z$14, MATCH($B163,D_YUBFEA_demand!$M$3:$M$14,0), 1)</f>
        <v>9999</v>
      </c>
      <c r="AE163" s="7">
        <f>INDEX(D_YUBFEA_demand!AA$3:AA$14, MATCH($B163,D_YUBFEA_demand!$M$3:$M$14,0), 1)</f>
        <v>0</v>
      </c>
      <c r="AF163" s="7">
        <f>INDEX(D_YUBFEA_demand!AB$3:AB$14, MATCH($B163,D_YUBFEA_demand!$M$3:$M$14,0), 1)</f>
        <v>0</v>
      </c>
      <c r="AG163" s="7">
        <f>INDEX(MINFLOWFEAMOUTH!$J$3:$J$14, MATCH($B163,MINFLOWFEAMOUTH!$I$3:$I$14,0), 1)</f>
        <v>900</v>
      </c>
      <c r="AI163" s="11">
        <f>SHASTAlevel5extended!$H152</f>
        <v>3353.4920000000002</v>
      </c>
      <c r="AJ163" s="11">
        <f>INDEX(CALLiTE_SHASTA_LEVEL2_4!$E$1024:$E$1035, MATCH($B163,CALLiTE_SHASTA_LEVEL2_4!$C$1024:$C$1035,0), 1)</f>
        <v>650</v>
      </c>
      <c r="AK163" s="11">
        <f>INDEX(CALLiTE_SHASTA_LEVEL2_4!$F$1024:$F$1035, MATCH($B163,CALLiTE_SHASTA_LEVEL2_4!$C$1024:$C$1035,0), 1)</f>
        <v>3348</v>
      </c>
      <c r="AL163" s="11">
        <f>INDEX(CALLITE_EVAP_S_SHSTA!$G$2:$G$13, MATCH($B163,CALLITE_EVAP_S_SHSTA!$F$2:$F$13,0), 1)</f>
        <v>1.5319047626994906</v>
      </c>
    </row>
    <row r="164" spans="1:38">
      <c r="A164" s="1">
        <v>43829</v>
      </c>
      <c r="B164" s="6">
        <f t="shared" si="2"/>
        <v>12</v>
      </c>
      <c r="C164" s="7">
        <f>OROinflow!$F153</f>
        <v>4059</v>
      </c>
      <c r="D164" s="7">
        <f>OROLEVEL5!G153/1000</f>
        <v>3082.8560000000002</v>
      </c>
      <c r="E164" s="7">
        <f>INDEX(OROevaprateIN!$B$2:$B$13, MATCH($B164,OROevaprateIN!$A$2:$A$13,0), 1)</f>
        <v>1.0325531877101737</v>
      </c>
      <c r="F164" s="7">
        <f>INDEX(DEM_D6_PWR!$I$3:$I$14, MATCH($B164,DEM_D6_PWR!$H$3:$H$14,0), 1)</f>
        <v>0</v>
      </c>
      <c r="G164" s="7">
        <f>INDEX('MINGW_6&amp;DR69'!$I$3:$I$14, MATCH($B164,'MINGW_6&amp;DR69'!$H$3:$H$14,0), 1)</f>
        <v>0</v>
      </c>
      <c r="H164" s="7">
        <f>INDEX('MINGW_6&amp;DR69'!$J$3:$J$14, MATCH($B164,'MINGW_6&amp;DR69'!$H$3:$H$14,0), 1)</f>
        <v>0</v>
      </c>
      <c r="I164" s="7">
        <f>inflowShasta!$I153</f>
        <v>4661</v>
      </c>
      <c r="J164" s="7">
        <f>inflowYuba!$H153</f>
        <v>1351</v>
      </c>
      <c r="K164" s="7">
        <f>INDEX(DEMAND_D_DAGUER_NP!$I$3:$I$14, MATCH($B164,DEMAND_D_DAGUER_NP!$H$3:$H$14,0), 1)</f>
        <v>202.05869620186934</v>
      </c>
      <c r="L164" s="7">
        <f>INDEX(D_THERM_DEMANDS!AB$3:AB$14, MATCH($B164,D_THERM_DEMANDS!$P$3:$P$14,0), 1)</f>
        <v>9999</v>
      </c>
      <c r="M164" s="7">
        <f>INDEX(D_THERM_DEMANDS!AC$3:AC$14, MATCH($B164,D_THERM_DEMANDS!$P$3:$P$14,0), 1)</f>
        <v>9999</v>
      </c>
      <c r="N164" s="7">
        <f>INDEX(D_THERM_DEMANDS!AD$3:AD$14, MATCH($B164,D_THERM_DEMANDS!$P$3:$P$14,0), 1)</f>
        <v>9999</v>
      </c>
      <c r="O164" s="7">
        <f>INDEX(D_THERM_DEMANDS!AE$3:AE$14, MATCH($B164,D_THERM_DEMANDS!$P$3:$P$14,0), 1)</f>
        <v>9999</v>
      </c>
      <c r="P164" s="7">
        <f>INDEX(D_THERM_DEMANDS!AF$3:AF$14, MATCH($B164,D_THERM_DEMANDS!$P$3:$P$14,0), 1)</f>
        <v>3.5483871736834129E-2</v>
      </c>
      <c r="Q164" s="7">
        <f>INDEX(D_THERM_DEMANDS!AG$3:AG$14, MATCH($B164,D_THERM_DEMANDS!$P$3:$P$14,0), 1)</f>
        <v>9.0322581029707392E-3</v>
      </c>
      <c r="R164" s="7">
        <f>INDEX(D_THERM_DEMANDS!AH$3:AH$14, MATCH($B164,D_THERM_DEMANDS!$P$3:$P$14,0), 1)</f>
        <v>0</v>
      </c>
      <c r="S164" s="7">
        <f>INDEX(D_THERM_DEMANDS!AI$3:AI$14, MATCH($B164,D_THERM_DEMANDS!$P$3:$P$14,0), 1)</f>
        <v>1.9354839478769609E-2</v>
      </c>
      <c r="T164" s="7">
        <f>INDEX(D_THERM_DEMANDS!AJ$3:AJ$14, MATCH($B164,D_THERM_DEMANDS!$P$3:$P$14,0), 1)</f>
        <v>5.4838711215603735E-2</v>
      </c>
      <c r="U164" s="7">
        <f>INDEX(D_THERM_DEMANDS!AK$3:AK$14, MATCH($B164,D_THERM_DEMANDS!$P$3:$P$14,0), 1)</f>
        <v>2.6932257375409527</v>
      </c>
      <c r="V164" s="7">
        <f>INDEX(DEMAND_C217B!$I$3:$I$14, MATCH($B164,DEMAND_C217B!$H$3:$H$14,0), 1)</f>
        <v>9.6418973728636708</v>
      </c>
      <c r="W164" s="7">
        <f>INDEX(MINFLOWFEATHER!$J$3:$J$14, MATCH($B164,MINFLOWFEATHER!$I$3:$I$14,0), 1)</f>
        <v>900</v>
      </c>
      <c r="X164" s="7">
        <f>INDEX(Therm!$P$3:$P$14, MATCH($B164,Therm!$H$3:$H$14,0), 1)</f>
        <v>198.68240085462298</v>
      </c>
      <c r="Y164" s="7">
        <f>INDEX(Yubfea!$P$3:$P$14, MATCH($B164,Yubfea!$H$3:$H$14,0), 1)</f>
        <v>-4496.1907187639054</v>
      </c>
      <c r="Z164" s="7">
        <f>INDEX(D_YUBFEA_demand!V$3:V$14, MATCH($B164,D_YUBFEA_demand!$M$3:$M$14,0), 1)</f>
        <v>0</v>
      </c>
      <c r="AA164" s="7">
        <f>INDEX(D_YUBFEA_demand!W$3:W$14, MATCH($B164,D_YUBFEA_demand!$M$3:$M$14,0), 1)</f>
        <v>0</v>
      </c>
      <c r="AB164" s="7">
        <f>INDEX(D_YUBFEA_demand!X$3:X$14, MATCH($B164,D_YUBFEA_demand!$M$3:$M$14,0), 1)</f>
        <v>0</v>
      </c>
      <c r="AC164" s="7">
        <f>INDEX(D_YUBFEA_demand!Y$3:Y$14, MATCH($B164,D_YUBFEA_demand!$M$3:$M$14,0), 1)</f>
        <v>9999</v>
      </c>
      <c r="AD164" s="7">
        <f>INDEX(D_YUBFEA_demand!Z$3:Z$14, MATCH($B164,D_YUBFEA_demand!$M$3:$M$14,0), 1)</f>
        <v>9999</v>
      </c>
      <c r="AE164" s="7">
        <f>INDEX(D_YUBFEA_demand!AA$3:AA$14, MATCH($B164,D_YUBFEA_demand!$M$3:$M$14,0), 1)</f>
        <v>0</v>
      </c>
      <c r="AF164" s="7">
        <f>INDEX(D_YUBFEA_demand!AB$3:AB$14, MATCH($B164,D_YUBFEA_demand!$M$3:$M$14,0), 1)</f>
        <v>0</v>
      </c>
      <c r="AG164" s="7">
        <f>INDEX(MINFLOWFEAMOUTH!$J$3:$J$14, MATCH($B164,MINFLOWFEAMOUTH!$I$3:$I$14,0), 1)</f>
        <v>900</v>
      </c>
      <c r="AI164" s="11">
        <f>SHASTAlevel5extended!$H153</f>
        <v>3368.4</v>
      </c>
      <c r="AJ164" s="11">
        <f>INDEX(CALLiTE_SHASTA_LEVEL2_4!$E$1024:$E$1035, MATCH($B164,CALLiTE_SHASTA_LEVEL2_4!$C$1024:$C$1035,0), 1)</f>
        <v>650</v>
      </c>
      <c r="AK164" s="11">
        <f>INDEX(CALLiTE_SHASTA_LEVEL2_4!$F$1024:$F$1035, MATCH($B164,CALLiTE_SHASTA_LEVEL2_4!$C$1024:$C$1035,0), 1)</f>
        <v>3348</v>
      </c>
      <c r="AL164" s="11">
        <f>INDEX(CALLITE_EVAP_S_SHSTA!$G$2:$G$13, MATCH($B164,CALLITE_EVAP_S_SHSTA!$F$2:$F$13,0), 1)</f>
        <v>1.5319047626994906</v>
      </c>
    </row>
    <row r="165" spans="1:38">
      <c r="A165" s="1">
        <v>43830</v>
      </c>
      <c r="B165" s="6">
        <f t="shared" si="2"/>
        <v>12</v>
      </c>
      <c r="C165" s="7">
        <f>OROinflow!$F154</f>
        <v>3913</v>
      </c>
      <c r="D165" s="7">
        <f>OROLEVEL5!G154/1000</f>
        <v>3090.3960000000002</v>
      </c>
      <c r="E165" s="7">
        <f>INDEX(OROevaprateIN!$B$2:$B$13, MATCH($B165,OROevaprateIN!$A$2:$A$13,0), 1)</f>
        <v>1.0325531877101737</v>
      </c>
      <c r="F165" s="7">
        <f>INDEX(DEM_D6_PWR!$I$3:$I$14, MATCH($B165,DEM_D6_PWR!$H$3:$H$14,0), 1)</f>
        <v>0</v>
      </c>
      <c r="G165" s="7">
        <f>INDEX('MINGW_6&amp;DR69'!$I$3:$I$14, MATCH($B165,'MINGW_6&amp;DR69'!$H$3:$H$14,0), 1)</f>
        <v>0</v>
      </c>
      <c r="H165" s="7">
        <f>INDEX('MINGW_6&amp;DR69'!$J$3:$J$14, MATCH($B165,'MINGW_6&amp;DR69'!$H$3:$H$14,0), 1)</f>
        <v>0</v>
      </c>
      <c r="I165" s="7">
        <f>inflowShasta!$I154</f>
        <v>5102</v>
      </c>
      <c r="J165" s="7">
        <f>inflowYuba!$H154</f>
        <v>1355</v>
      </c>
      <c r="K165" s="7">
        <f>INDEX(DEMAND_D_DAGUER_NP!$I$3:$I$14, MATCH($B165,DEMAND_D_DAGUER_NP!$H$3:$H$14,0), 1)</f>
        <v>202.05869620186934</v>
      </c>
      <c r="L165" s="7">
        <f>INDEX(D_THERM_DEMANDS!AB$3:AB$14, MATCH($B165,D_THERM_DEMANDS!$P$3:$P$14,0), 1)</f>
        <v>9999</v>
      </c>
      <c r="M165" s="7">
        <f>INDEX(D_THERM_DEMANDS!AC$3:AC$14, MATCH($B165,D_THERM_DEMANDS!$P$3:$P$14,0), 1)</f>
        <v>9999</v>
      </c>
      <c r="N165" s="7">
        <f>INDEX(D_THERM_DEMANDS!AD$3:AD$14, MATCH($B165,D_THERM_DEMANDS!$P$3:$P$14,0), 1)</f>
        <v>9999</v>
      </c>
      <c r="O165" s="7">
        <f>INDEX(D_THERM_DEMANDS!AE$3:AE$14, MATCH($B165,D_THERM_DEMANDS!$P$3:$P$14,0), 1)</f>
        <v>9999</v>
      </c>
      <c r="P165" s="7">
        <f>INDEX(D_THERM_DEMANDS!AF$3:AF$14, MATCH($B165,D_THERM_DEMANDS!$P$3:$P$14,0), 1)</f>
        <v>3.5483871736834129E-2</v>
      </c>
      <c r="Q165" s="7">
        <f>INDEX(D_THERM_DEMANDS!AG$3:AG$14, MATCH($B165,D_THERM_DEMANDS!$P$3:$P$14,0), 1)</f>
        <v>9.0322581029707392E-3</v>
      </c>
      <c r="R165" s="7">
        <f>INDEX(D_THERM_DEMANDS!AH$3:AH$14, MATCH($B165,D_THERM_DEMANDS!$P$3:$P$14,0), 1)</f>
        <v>0</v>
      </c>
      <c r="S165" s="7">
        <f>INDEX(D_THERM_DEMANDS!AI$3:AI$14, MATCH($B165,D_THERM_DEMANDS!$P$3:$P$14,0), 1)</f>
        <v>1.9354839478769609E-2</v>
      </c>
      <c r="T165" s="7">
        <f>INDEX(D_THERM_DEMANDS!AJ$3:AJ$14, MATCH($B165,D_THERM_DEMANDS!$P$3:$P$14,0), 1)</f>
        <v>5.4838711215603735E-2</v>
      </c>
      <c r="U165" s="7">
        <f>INDEX(D_THERM_DEMANDS!AK$3:AK$14, MATCH($B165,D_THERM_DEMANDS!$P$3:$P$14,0), 1)</f>
        <v>2.6932257375409527</v>
      </c>
      <c r="V165" s="7">
        <f>INDEX(DEMAND_C217B!$I$3:$I$14, MATCH($B165,DEMAND_C217B!$H$3:$H$14,0), 1)</f>
        <v>9.6418973728636708</v>
      </c>
      <c r="W165" s="7">
        <f>INDEX(MINFLOWFEATHER!$J$3:$J$14, MATCH($B165,MINFLOWFEATHER!$I$3:$I$14,0), 1)</f>
        <v>900</v>
      </c>
      <c r="X165" s="7">
        <f>INDEX(Therm!$P$3:$P$14, MATCH($B165,Therm!$H$3:$H$14,0), 1)</f>
        <v>198.68240085462298</v>
      </c>
      <c r="Y165" s="7">
        <f>INDEX(Yubfea!$P$3:$P$14, MATCH($B165,Yubfea!$H$3:$H$14,0), 1)</f>
        <v>-4496.1907187639054</v>
      </c>
      <c r="Z165" s="7">
        <f>INDEX(D_YUBFEA_demand!V$3:V$14, MATCH($B165,D_YUBFEA_demand!$M$3:$M$14,0), 1)</f>
        <v>0</v>
      </c>
      <c r="AA165" s="7">
        <f>INDEX(D_YUBFEA_demand!W$3:W$14, MATCH($B165,D_YUBFEA_demand!$M$3:$M$14,0), 1)</f>
        <v>0</v>
      </c>
      <c r="AB165" s="7">
        <f>INDEX(D_YUBFEA_demand!X$3:X$14, MATCH($B165,D_YUBFEA_demand!$M$3:$M$14,0), 1)</f>
        <v>0</v>
      </c>
      <c r="AC165" s="7">
        <f>INDEX(D_YUBFEA_demand!Y$3:Y$14, MATCH($B165,D_YUBFEA_demand!$M$3:$M$14,0), 1)</f>
        <v>9999</v>
      </c>
      <c r="AD165" s="7">
        <f>INDEX(D_YUBFEA_demand!Z$3:Z$14, MATCH($B165,D_YUBFEA_demand!$M$3:$M$14,0), 1)</f>
        <v>9999</v>
      </c>
      <c r="AE165" s="7">
        <f>INDEX(D_YUBFEA_demand!AA$3:AA$14, MATCH($B165,D_YUBFEA_demand!$M$3:$M$14,0), 1)</f>
        <v>0</v>
      </c>
      <c r="AF165" s="7">
        <f>INDEX(D_YUBFEA_demand!AB$3:AB$14, MATCH($B165,D_YUBFEA_demand!$M$3:$M$14,0), 1)</f>
        <v>0</v>
      </c>
      <c r="AG165" s="7">
        <f>INDEX(MINFLOWFEAMOUTH!$J$3:$J$14, MATCH($B165,MINFLOWFEAMOUTH!$I$3:$I$14,0), 1)</f>
        <v>900</v>
      </c>
      <c r="AI165" s="11">
        <f>SHASTAlevel5extended!$H154</f>
        <v>3383.3665000000001</v>
      </c>
      <c r="AJ165" s="11">
        <f>INDEX(CALLiTE_SHASTA_LEVEL2_4!$E$1024:$E$1035, MATCH($B165,CALLiTE_SHASTA_LEVEL2_4!$C$1024:$C$1035,0), 1)</f>
        <v>650</v>
      </c>
      <c r="AK165" s="11">
        <f>INDEX(CALLiTE_SHASTA_LEVEL2_4!$F$1024:$F$1035, MATCH($B165,CALLiTE_SHASTA_LEVEL2_4!$C$1024:$C$1035,0), 1)</f>
        <v>3348</v>
      </c>
      <c r="AL165" s="11">
        <f>INDEX(CALLITE_EVAP_S_SHSTA!$G$2:$G$13, MATCH($B165,CALLITE_EVAP_S_SHSTA!$F$2:$F$13,0), 1)</f>
        <v>1.5319047626994906</v>
      </c>
    </row>
    <row r="166" spans="1:38">
      <c r="A166" s="1">
        <v>43831</v>
      </c>
      <c r="B166" s="6">
        <f t="shared" si="2"/>
        <v>1</v>
      </c>
      <c r="C166" s="7">
        <f>OROinflow!$F155</f>
        <v>3732</v>
      </c>
      <c r="D166" s="7">
        <f>OROLEVEL5!G155/1000</f>
        <v>3097.9360000000001</v>
      </c>
      <c r="E166" s="7">
        <f>INDEX(OROevaprateIN!$B$2:$B$13, MATCH($B166,OROevaprateIN!$A$2:$A$13,0), 1)</f>
        <v>0.91574468067351811</v>
      </c>
      <c r="F166" s="7">
        <f>INDEX(DEM_D6_PWR!$I$3:$I$14, MATCH($B166,DEM_D6_PWR!$H$3:$H$14,0), 1)</f>
        <v>0</v>
      </c>
      <c r="G166" s="7">
        <f>INDEX('MINGW_6&amp;DR69'!$I$3:$I$14, MATCH($B166,'MINGW_6&amp;DR69'!$H$3:$H$14,0), 1)</f>
        <v>0</v>
      </c>
      <c r="H166" s="7">
        <f>INDEX('MINGW_6&amp;DR69'!$J$3:$J$14, MATCH($B166,'MINGW_6&amp;DR69'!$H$3:$H$14,0), 1)</f>
        <v>0</v>
      </c>
      <c r="I166" s="7">
        <f>inflowShasta!$I155</f>
        <v>4583</v>
      </c>
      <c r="J166" s="7">
        <f>inflowYuba!$H155</f>
        <v>1356</v>
      </c>
      <c r="K166" s="7">
        <f>INDEX(DEMAND_D_DAGUER_NP!$I$3:$I$14, MATCH($B166,DEMAND_D_DAGUER_NP!$H$3:$H$14,0), 1)</f>
        <v>86.694236210414346</v>
      </c>
      <c r="L166" s="7">
        <f>INDEX(D_THERM_DEMANDS!AB$3:AB$14, MATCH($B166,D_THERM_DEMANDS!$P$3:$P$14,0), 1)</f>
        <v>9999</v>
      </c>
      <c r="M166" s="7">
        <f>INDEX(D_THERM_DEMANDS!AC$3:AC$14, MATCH($B166,D_THERM_DEMANDS!$P$3:$P$14,0), 1)</f>
        <v>9999</v>
      </c>
      <c r="N166" s="7">
        <f>INDEX(D_THERM_DEMANDS!AD$3:AD$14, MATCH($B166,D_THERM_DEMANDS!$P$3:$P$14,0), 1)</f>
        <v>9999</v>
      </c>
      <c r="O166" s="7">
        <f>INDEX(D_THERM_DEMANDS!AE$3:AE$14, MATCH($B166,D_THERM_DEMANDS!$P$3:$P$14,0), 1)</f>
        <v>9999</v>
      </c>
      <c r="P166" s="7">
        <f>INDEX(D_THERM_DEMANDS!AF$3:AF$14, MATCH($B166,D_THERM_DEMANDS!$P$3:$P$14,0), 1)</f>
        <v>3.5483871736834129E-2</v>
      </c>
      <c r="Q166" s="7">
        <f>INDEX(D_THERM_DEMANDS!AG$3:AG$14, MATCH($B166,D_THERM_DEMANDS!$P$3:$P$14,0), 1)</f>
        <v>0</v>
      </c>
      <c r="R166" s="7">
        <f>INDEX(D_THERM_DEMANDS!AH$3:AH$14, MATCH($B166,D_THERM_DEMANDS!$P$3:$P$14,0), 1)</f>
        <v>0</v>
      </c>
      <c r="S166" s="7">
        <f>INDEX(D_THERM_DEMANDS!AI$3:AI$14, MATCH($B166,D_THERM_DEMANDS!$P$3:$P$14,0), 1)</f>
        <v>1.6129032258064516E-2</v>
      </c>
      <c r="T166" s="7">
        <f>INDEX(D_THERM_DEMANDS!AJ$3:AJ$14, MATCH($B166,D_THERM_DEMANDS!$P$3:$P$14,0), 1)</f>
        <v>3.8709678957539219E-2</v>
      </c>
      <c r="U166" s="7">
        <f>INDEX(D_THERM_DEMANDS!AK$3:AK$14, MATCH($B166,D_THERM_DEMANDS!$P$3:$P$14,0), 1)</f>
        <v>0.86612904456353956</v>
      </c>
      <c r="V166" s="7">
        <f>INDEX(DEMAND_C217B!$I$3:$I$14, MATCH($B166,DEMAND_C217B!$H$3:$H$14,0), 1)</f>
        <v>7.8606630875730659</v>
      </c>
      <c r="W166" s="7">
        <f>INDEX(MINFLOWFEATHER!$J$3:$J$14, MATCH($B166,MINFLOWFEATHER!$I$3:$I$14,0), 1)</f>
        <v>900</v>
      </c>
      <c r="X166" s="7">
        <f>INDEX(Therm!$P$3:$P$14, MATCH($B166,Therm!$H$3:$H$14,0), 1)</f>
        <v>203.33973379061854</v>
      </c>
      <c r="Y166" s="7">
        <f>INDEX(Yubfea!$P$3:$P$14, MATCH($B166,Yubfea!$H$3:$H$14,0), 1)</f>
        <v>4201.8599482767531</v>
      </c>
      <c r="Z166" s="7">
        <f>INDEX(D_YUBFEA_demand!V$3:V$14, MATCH($B166,D_YUBFEA_demand!$M$3:$M$14,0), 1)</f>
        <v>0</v>
      </c>
      <c r="AA166" s="7">
        <f>INDEX(D_YUBFEA_demand!W$3:W$14, MATCH($B166,D_YUBFEA_demand!$M$3:$M$14,0), 1)</f>
        <v>0</v>
      </c>
      <c r="AB166" s="7">
        <f>INDEX(D_YUBFEA_demand!X$3:X$14, MATCH($B166,D_YUBFEA_demand!$M$3:$M$14,0), 1)</f>
        <v>0</v>
      </c>
      <c r="AC166" s="7">
        <f>INDEX(D_YUBFEA_demand!Y$3:Y$14, MATCH($B166,D_YUBFEA_demand!$M$3:$M$14,0), 1)</f>
        <v>9999</v>
      </c>
      <c r="AD166" s="7">
        <f>INDEX(D_YUBFEA_demand!Z$3:Z$14, MATCH($B166,D_YUBFEA_demand!$M$3:$M$14,0), 1)</f>
        <v>9999</v>
      </c>
      <c r="AE166" s="7">
        <f>INDEX(D_YUBFEA_demand!AA$3:AA$14, MATCH($B166,D_YUBFEA_demand!$M$3:$M$14,0), 1)</f>
        <v>0</v>
      </c>
      <c r="AF166" s="7">
        <f>INDEX(D_YUBFEA_demand!AB$3:AB$14, MATCH($B166,D_YUBFEA_demand!$M$3:$M$14,0), 1)</f>
        <v>0</v>
      </c>
      <c r="AG166" s="7">
        <f>INDEX(MINFLOWFEAMOUTH!$J$3:$J$14, MATCH($B166,MINFLOWFEAMOUTH!$I$3:$I$14,0), 1)</f>
        <v>900</v>
      </c>
      <c r="AI166" s="11">
        <f>SHASTAlevel5extended!$H155</f>
        <v>3398.3330000000001</v>
      </c>
      <c r="AJ166" s="11">
        <f>INDEX(CALLiTE_SHASTA_LEVEL2_4!$E$1024:$E$1035, MATCH($B166,CALLiTE_SHASTA_LEVEL2_4!$C$1024:$C$1035,0), 1)</f>
        <v>1700</v>
      </c>
      <c r="AK166" s="11">
        <f>INDEX(CALLiTE_SHASTA_LEVEL2_4!$F$1024:$F$1035, MATCH($B166,CALLiTE_SHASTA_LEVEL2_4!$C$1024:$C$1035,0), 1)</f>
        <v>3782</v>
      </c>
      <c r="AL166" s="11">
        <f>INDEX(CALLITE_EVAP_S_SHSTA!$G$2:$G$13, MATCH($B166,CALLITE_EVAP_S_SHSTA!$F$2:$F$13,0), 1)</f>
        <v>1.4539285742101216</v>
      </c>
    </row>
    <row r="167" spans="1:38">
      <c r="A167" s="1">
        <v>43832</v>
      </c>
      <c r="B167" s="6">
        <f t="shared" si="2"/>
        <v>1</v>
      </c>
      <c r="C167" s="7">
        <f>OROinflow!$F156</f>
        <v>3940</v>
      </c>
      <c r="D167" s="7">
        <f>OROLEVEL5!G156/1000</f>
        <v>3105.1379999999999</v>
      </c>
      <c r="E167" s="7">
        <f>INDEX(OROevaprateIN!$B$2:$B$13, MATCH($B167,OROevaprateIN!$A$2:$A$13,0), 1)</f>
        <v>0.91574468067351811</v>
      </c>
      <c r="F167" s="7">
        <f>INDEX(DEM_D6_PWR!$I$3:$I$14, MATCH($B167,DEM_D6_PWR!$H$3:$H$14,0), 1)</f>
        <v>0</v>
      </c>
      <c r="G167" s="7">
        <f>INDEX('MINGW_6&amp;DR69'!$I$3:$I$14, MATCH($B167,'MINGW_6&amp;DR69'!$H$3:$H$14,0), 1)</f>
        <v>0</v>
      </c>
      <c r="H167" s="7">
        <f>INDEX('MINGW_6&amp;DR69'!$J$3:$J$14, MATCH($B167,'MINGW_6&amp;DR69'!$H$3:$H$14,0), 1)</f>
        <v>0</v>
      </c>
      <c r="I167" s="7">
        <f>inflowShasta!$I156</f>
        <v>5055</v>
      </c>
      <c r="J167" s="7">
        <f>inflowYuba!$H156</f>
        <v>1353</v>
      </c>
      <c r="K167" s="7">
        <f>INDEX(DEMAND_D_DAGUER_NP!$I$3:$I$14, MATCH($B167,DEMAND_D_DAGUER_NP!$H$3:$H$14,0), 1)</f>
        <v>86.694236210414346</v>
      </c>
      <c r="L167" s="7">
        <f>INDEX(D_THERM_DEMANDS!AB$3:AB$14, MATCH($B167,D_THERM_DEMANDS!$P$3:$P$14,0), 1)</f>
        <v>9999</v>
      </c>
      <c r="M167" s="7">
        <f>INDEX(D_THERM_DEMANDS!AC$3:AC$14, MATCH($B167,D_THERM_DEMANDS!$P$3:$P$14,0), 1)</f>
        <v>9999</v>
      </c>
      <c r="N167" s="7">
        <f>INDEX(D_THERM_DEMANDS!AD$3:AD$14, MATCH($B167,D_THERM_DEMANDS!$P$3:$P$14,0), 1)</f>
        <v>9999</v>
      </c>
      <c r="O167" s="7">
        <f>INDEX(D_THERM_DEMANDS!AE$3:AE$14, MATCH($B167,D_THERM_DEMANDS!$P$3:$P$14,0), 1)</f>
        <v>9999</v>
      </c>
      <c r="P167" s="7">
        <f>INDEX(D_THERM_DEMANDS!AF$3:AF$14, MATCH($B167,D_THERM_DEMANDS!$P$3:$P$14,0), 1)</f>
        <v>3.5483871736834129E-2</v>
      </c>
      <c r="Q167" s="7">
        <f>INDEX(D_THERM_DEMANDS!AG$3:AG$14, MATCH($B167,D_THERM_DEMANDS!$P$3:$P$14,0), 1)</f>
        <v>0</v>
      </c>
      <c r="R167" s="7">
        <f>INDEX(D_THERM_DEMANDS!AH$3:AH$14, MATCH($B167,D_THERM_DEMANDS!$P$3:$P$14,0), 1)</f>
        <v>0</v>
      </c>
      <c r="S167" s="7">
        <f>INDEX(D_THERM_DEMANDS!AI$3:AI$14, MATCH($B167,D_THERM_DEMANDS!$P$3:$P$14,0), 1)</f>
        <v>1.6129032258064516E-2</v>
      </c>
      <c r="T167" s="7">
        <f>INDEX(D_THERM_DEMANDS!AJ$3:AJ$14, MATCH($B167,D_THERM_DEMANDS!$P$3:$P$14,0), 1)</f>
        <v>3.8709678957539219E-2</v>
      </c>
      <c r="U167" s="7">
        <f>INDEX(D_THERM_DEMANDS!AK$3:AK$14, MATCH($B167,D_THERM_DEMANDS!$P$3:$P$14,0), 1)</f>
        <v>0.86612904456353956</v>
      </c>
      <c r="V167" s="7">
        <f>INDEX(DEMAND_C217B!$I$3:$I$14, MATCH($B167,DEMAND_C217B!$H$3:$H$14,0), 1)</f>
        <v>7.8606630875730659</v>
      </c>
      <c r="W167" s="7">
        <f>INDEX(MINFLOWFEATHER!$J$3:$J$14, MATCH($B167,MINFLOWFEATHER!$I$3:$I$14,0), 1)</f>
        <v>900</v>
      </c>
      <c r="X167" s="7">
        <f>INDEX(Therm!$P$3:$P$14, MATCH($B167,Therm!$H$3:$H$14,0), 1)</f>
        <v>203.33973379061854</v>
      </c>
      <c r="Y167" s="7">
        <f>INDEX(Yubfea!$P$3:$P$14, MATCH($B167,Yubfea!$H$3:$H$14,0), 1)</f>
        <v>4201.8599482767531</v>
      </c>
      <c r="Z167" s="7">
        <f>INDEX(D_YUBFEA_demand!V$3:V$14, MATCH($B167,D_YUBFEA_demand!$M$3:$M$14,0), 1)</f>
        <v>0</v>
      </c>
      <c r="AA167" s="7">
        <f>INDEX(D_YUBFEA_demand!W$3:W$14, MATCH($B167,D_YUBFEA_demand!$M$3:$M$14,0), 1)</f>
        <v>0</v>
      </c>
      <c r="AB167" s="7">
        <f>INDEX(D_YUBFEA_demand!X$3:X$14, MATCH($B167,D_YUBFEA_demand!$M$3:$M$14,0), 1)</f>
        <v>0</v>
      </c>
      <c r="AC167" s="7">
        <f>INDEX(D_YUBFEA_demand!Y$3:Y$14, MATCH($B167,D_YUBFEA_demand!$M$3:$M$14,0), 1)</f>
        <v>9999</v>
      </c>
      <c r="AD167" s="7">
        <f>INDEX(D_YUBFEA_demand!Z$3:Z$14, MATCH($B167,D_YUBFEA_demand!$M$3:$M$14,0), 1)</f>
        <v>9999</v>
      </c>
      <c r="AE167" s="7">
        <f>INDEX(D_YUBFEA_demand!AA$3:AA$14, MATCH($B167,D_YUBFEA_demand!$M$3:$M$14,0), 1)</f>
        <v>0</v>
      </c>
      <c r="AF167" s="7">
        <f>INDEX(D_YUBFEA_demand!AB$3:AB$14, MATCH($B167,D_YUBFEA_demand!$M$3:$M$14,0), 1)</f>
        <v>0</v>
      </c>
      <c r="AG167" s="7">
        <f>INDEX(MINFLOWFEAMOUTH!$J$3:$J$14, MATCH($B167,MINFLOWFEAMOUTH!$I$3:$I$14,0), 1)</f>
        <v>900</v>
      </c>
      <c r="AI167" s="11">
        <f>SHASTAlevel5extended!$H156</f>
        <v>3413.3069999999998</v>
      </c>
      <c r="AJ167" s="11">
        <f>INDEX(CALLiTE_SHASTA_LEVEL2_4!$E$1024:$E$1035, MATCH($B167,CALLiTE_SHASTA_LEVEL2_4!$C$1024:$C$1035,0), 1)</f>
        <v>1700</v>
      </c>
      <c r="AK167" s="11">
        <f>INDEX(CALLiTE_SHASTA_LEVEL2_4!$F$1024:$F$1035, MATCH($B167,CALLiTE_SHASTA_LEVEL2_4!$C$1024:$C$1035,0), 1)</f>
        <v>3782</v>
      </c>
      <c r="AL167" s="11">
        <f>INDEX(CALLITE_EVAP_S_SHSTA!$G$2:$G$13, MATCH($B167,CALLITE_EVAP_S_SHSTA!$F$2:$F$13,0), 1)</f>
        <v>1.4539285742101216</v>
      </c>
    </row>
    <row r="168" spans="1:38">
      <c r="A168" s="1">
        <v>43833</v>
      </c>
      <c r="B168" s="6">
        <f t="shared" si="2"/>
        <v>1</v>
      </c>
      <c r="C168" s="7">
        <f>OROinflow!$F157</f>
        <v>4145</v>
      </c>
      <c r="D168" s="7">
        <f>OROLEVEL5!G157/1000</f>
        <v>3112.123</v>
      </c>
      <c r="E168" s="7">
        <f>INDEX(OROevaprateIN!$B$2:$B$13, MATCH($B168,OROevaprateIN!$A$2:$A$13,0), 1)</f>
        <v>0.91574468067351811</v>
      </c>
      <c r="F168" s="7">
        <f>INDEX(DEM_D6_PWR!$I$3:$I$14, MATCH($B168,DEM_D6_PWR!$H$3:$H$14,0), 1)</f>
        <v>0</v>
      </c>
      <c r="G168" s="7">
        <f>INDEX('MINGW_6&amp;DR69'!$I$3:$I$14, MATCH($B168,'MINGW_6&amp;DR69'!$H$3:$H$14,0), 1)</f>
        <v>0</v>
      </c>
      <c r="H168" s="7">
        <f>INDEX('MINGW_6&amp;DR69'!$J$3:$J$14, MATCH($B168,'MINGW_6&amp;DR69'!$H$3:$H$14,0), 1)</f>
        <v>0</v>
      </c>
      <c r="I168" s="7">
        <f>inflowShasta!$I157</f>
        <v>4258</v>
      </c>
      <c r="J168" s="7">
        <f>inflowYuba!$H157</f>
        <v>1358</v>
      </c>
      <c r="K168" s="7">
        <f>INDEX(DEMAND_D_DAGUER_NP!$I$3:$I$14, MATCH($B168,DEMAND_D_DAGUER_NP!$H$3:$H$14,0), 1)</f>
        <v>86.694236210414346</v>
      </c>
      <c r="L168" s="7">
        <f>INDEX(D_THERM_DEMANDS!AB$3:AB$14, MATCH($B168,D_THERM_DEMANDS!$P$3:$P$14,0), 1)</f>
        <v>9999</v>
      </c>
      <c r="M168" s="7">
        <f>INDEX(D_THERM_DEMANDS!AC$3:AC$14, MATCH($B168,D_THERM_DEMANDS!$P$3:$P$14,0), 1)</f>
        <v>9999</v>
      </c>
      <c r="N168" s="7">
        <f>INDEX(D_THERM_DEMANDS!AD$3:AD$14, MATCH($B168,D_THERM_DEMANDS!$P$3:$P$14,0), 1)</f>
        <v>9999</v>
      </c>
      <c r="O168" s="7">
        <f>INDEX(D_THERM_DEMANDS!AE$3:AE$14, MATCH($B168,D_THERM_DEMANDS!$P$3:$P$14,0), 1)</f>
        <v>9999</v>
      </c>
      <c r="P168" s="7">
        <f>INDEX(D_THERM_DEMANDS!AF$3:AF$14, MATCH($B168,D_THERM_DEMANDS!$P$3:$P$14,0), 1)</f>
        <v>3.5483871736834129E-2</v>
      </c>
      <c r="Q168" s="7">
        <f>INDEX(D_THERM_DEMANDS!AG$3:AG$14, MATCH($B168,D_THERM_DEMANDS!$P$3:$P$14,0), 1)</f>
        <v>0</v>
      </c>
      <c r="R168" s="7">
        <f>INDEX(D_THERM_DEMANDS!AH$3:AH$14, MATCH($B168,D_THERM_DEMANDS!$P$3:$P$14,0), 1)</f>
        <v>0</v>
      </c>
      <c r="S168" s="7">
        <f>INDEX(D_THERM_DEMANDS!AI$3:AI$14, MATCH($B168,D_THERM_DEMANDS!$P$3:$P$14,0), 1)</f>
        <v>1.6129032258064516E-2</v>
      </c>
      <c r="T168" s="7">
        <f>INDEX(D_THERM_DEMANDS!AJ$3:AJ$14, MATCH($B168,D_THERM_DEMANDS!$P$3:$P$14,0), 1)</f>
        <v>3.8709678957539219E-2</v>
      </c>
      <c r="U168" s="7">
        <f>INDEX(D_THERM_DEMANDS!AK$3:AK$14, MATCH($B168,D_THERM_DEMANDS!$P$3:$P$14,0), 1)</f>
        <v>0.86612904456353956</v>
      </c>
      <c r="V168" s="7">
        <f>INDEX(DEMAND_C217B!$I$3:$I$14, MATCH($B168,DEMAND_C217B!$H$3:$H$14,0), 1)</f>
        <v>7.8606630875730659</v>
      </c>
      <c r="W168" s="7">
        <f>INDEX(MINFLOWFEATHER!$J$3:$J$14, MATCH($B168,MINFLOWFEATHER!$I$3:$I$14,0), 1)</f>
        <v>900</v>
      </c>
      <c r="X168" s="7">
        <f>INDEX(Therm!$P$3:$P$14, MATCH($B168,Therm!$H$3:$H$14,0), 1)</f>
        <v>203.33973379061854</v>
      </c>
      <c r="Y168" s="7">
        <f>INDEX(Yubfea!$P$3:$P$14, MATCH($B168,Yubfea!$H$3:$H$14,0), 1)</f>
        <v>4201.8599482767531</v>
      </c>
      <c r="Z168" s="7">
        <f>INDEX(D_YUBFEA_demand!V$3:V$14, MATCH($B168,D_YUBFEA_demand!$M$3:$M$14,0), 1)</f>
        <v>0</v>
      </c>
      <c r="AA168" s="7">
        <f>INDEX(D_YUBFEA_demand!W$3:W$14, MATCH($B168,D_YUBFEA_demand!$M$3:$M$14,0), 1)</f>
        <v>0</v>
      </c>
      <c r="AB168" s="7">
        <f>INDEX(D_YUBFEA_demand!X$3:X$14, MATCH($B168,D_YUBFEA_demand!$M$3:$M$14,0), 1)</f>
        <v>0</v>
      </c>
      <c r="AC168" s="7">
        <f>INDEX(D_YUBFEA_demand!Y$3:Y$14, MATCH($B168,D_YUBFEA_demand!$M$3:$M$14,0), 1)</f>
        <v>9999</v>
      </c>
      <c r="AD168" s="7">
        <f>INDEX(D_YUBFEA_demand!Z$3:Z$14, MATCH($B168,D_YUBFEA_demand!$M$3:$M$14,0), 1)</f>
        <v>9999</v>
      </c>
      <c r="AE168" s="7">
        <f>INDEX(D_YUBFEA_demand!AA$3:AA$14, MATCH($B168,D_YUBFEA_demand!$M$3:$M$14,0), 1)</f>
        <v>0</v>
      </c>
      <c r="AF168" s="7">
        <f>INDEX(D_YUBFEA_demand!AB$3:AB$14, MATCH($B168,D_YUBFEA_demand!$M$3:$M$14,0), 1)</f>
        <v>0</v>
      </c>
      <c r="AG168" s="7">
        <f>INDEX(MINFLOWFEAMOUTH!$J$3:$J$14, MATCH($B168,MINFLOWFEAMOUTH!$I$3:$I$14,0), 1)</f>
        <v>900</v>
      </c>
      <c r="AI168" s="11">
        <f>SHASTAlevel5extended!$H157</f>
        <v>3428.6680000000001</v>
      </c>
      <c r="AJ168" s="11">
        <f>INDEX(CALLiTE_SHASTA_LEVEL2_4!$E$1024:$E$1035, MATCH($B168,CALLiTE_SHASTA_LEVEL2_4!$C$1024:$C$1035,0), 1)</f>
        <v>1700</v>
      </c>
      <c r="AK168" s="11">
        <f>INDEX(CALLiTE_SHASTA_LEVEL2_4!$F$1024:$F$1035, MATCH($B168,CALLiTE_SHASTA_LEVEL2_4!$C$1024:$C$1035,0), 1)</f>
        <v>3782</v>
      </c>
      <c r="AL168" s="11">
        <f>INDEX(CALLITE_EVAP_S_SHSTA!$G$2:$G$13, MATCH($B168,CALLITE_EVAP_S_SHSTA!$F$2:$F$13,0), 1)</f>
        <v>1.4539285742101216</v>
      </c>
    </row>
    <row r="169" spans="1:38">
      <c r="A169" s="1">
        <v>43834</v>
      </c>
      <c r="B169" s="6">
        <f t="shared" si="2"/>
        <v>1</v>
      </c>
      <c r="C169" s="7">
        <f>OROinflow!$F158</f>
        <v>3961</v>
      </c>
      <c r="D169" s="7">
        <f>OROLEVEL5!G158/1000</f>
        <v>3112.326</v>
      </c>
      <c r="E169" s="7">
        <f>INDEX(OROevaprateIN!$B$2:$B$13, MATCH($B169,OROevaprateIN!$A$2:$A$13,0), 1)</f>
        <v>0.91574468067351811</v>
      </c>
      <c r="F169" s="7">
        <f>INDEX(DEM_D6_PWR!$I$3:$I$14, MATCH($B169,DEM_D6_PWR!$H$3:$H$14,0), 1)</f>
        <v>0</v>
      </c>
      <c r="G169" s="7">
        <f>INDEX('MINGW_6&amp;DR69'!$I$3:$I$14, MATCH($B169,'MINGW_6&amp;DR69'!$H$3:$H$14,0), 1)</f>
        <v>0</v>
      </c>
      <c r="H169" s="7">
        <f>INDEX('MINGW_6&amp;DR69'!$J$3:$J$14, MATCH($B169,'MINGW_6&amp;DR69'!$H$3:$H$14,0), 1)</f>
        <v>0</v>
      </c>
      <c r="I169" s="7">
        <f>inflowShasta!$I158</f>
        <v>4646</v>
      </c>
      <c r="J169" s="7">
        <f>inflowYuba!$H158</f>
        <v>1358</v>
      </c>
      <c r="K169" s="7">
        <f>INDEX(DEMAND_D_DAGUER_NP!$I$3:$I$14, MATCH($B169,DEMAND_D_DAGUER_NP!$H$3:$H$14,0), 1)</f>
        <v>86.694236210414346</v>
      </c>
      <c r="L169" s="7">
        <f>INDEX(D_THERM_DEMANDS!AB$3:AB$14, MATCH($B169,D_THERM_DEMANDS!$P$3:$P$14,0), 1)</f>
        <v>9999</v>
      </c>
      <c r="M169" s="7">
        <f>INDEX(D_THERM_DEMANDS!AC$3:AC$14, MATCH($B169,D_THERM_DEMANDS!$P$3:$P$14,0), 1)</f>
        <v>9999</v>
      </c>
      <c r="N169" s="7">
        <f>INDEX(D_THERM_DEMANDS!AD$3:AD$14, MATCH($B169,D_THERM_DEMANDS!$P$3:$P$14,0), 1)</f>
        <v>9999</v>
      </c>
      <c r="O169" s="7">
        <f>INDEX(D_THERM_DEMANDS!AE$3:AE$14, MATCH($B169,D_THERM_DEMANDS!$P$3:$P$14,0), 1)</f>
        <v>9999</v>
      </c>
      <c r="P169" s="7">
        <f>INDEX(D_THERM_DEMANDS!AF$3:AF$14, MATCH($B169,D_THERM_DEMANDS!$P$3:$P$14,0), 1)</f>
        <v>3.5483871736834129E-2</v>
      </c>
      <c r="Q169" s="7">
        <f>INDEX(D_THERM_DEMANDS!AG$3:AG$14, MATCH($B169,D_THERM_DEMANDS!$P$3:$P$14,0), 1)</f>
        <v>0</v>
      </c>
      <c r="R169" s="7">
        <f>INDEX(D_THERM_DEMANDS!AH$3:AH$14, MATCH($B169,D_THERM_DEMANDS!$P$3:$P$14,0), 1)</f>
        <v>0</v>
      </c>
      <c r="S169" s="7">
        <f>INDEX(D_THERM_DEMANDS!AI$3:AI$14, MATCH($B169,D_THERM_DEMANDS!$P$3:$P$14,0), 1)</f>
        <v>1.6129032258064516E-2</v>
      </c>
      <c r="T169" s="7">
        <f>INDEX(D_THERM_DEMANDS!AJ$3:AJ$14, MATCH($B169,D_THERM_DEMANDS!$P$3:$P$14,0), 1)</f>
        <v>3.8709678957539219E-2</v>
      </c>
      <c r="U169" s="7">
        <f>INDEX(D_THERM_DEMANDS!AK$3:AK$14, MATCH($B169,D_THERM_DEMANDS!$P$3:$P$14,0), 1)</f>
        <v>0.86612904456353956</v>
      </c>
      <c r="V169" s="7">
        <f>INDEX(DEMAND_C217B!$I$3:$I$14, MATCH($B169,DEMAND_C217B!$H$3:$H$14,0), 1)</f>
        <v>7.8606630875730659</v>
      </c>
      <c r="W169" s="7">
        <f>INDEX(MINFLOWFEATHER!$J$3:$J$14, MATCH($B169,MINFLOWFEATHER!$I$3:$I$14,0), 1)</f>
        <v>900</v>
      </c>
      <c r="X169" s="7">
        <f>INDEX(Therm!$P$3:$P$14, MATCH($B169,Therm!$H$3:$H$14,0), 1)</f>
        <v>203.33973379061854</v>
      </c>
      <c r="Y169" s="7">
        <f>INDEX(Yubfea!$P$3:$P$14, MATCH($B169,Yubfea!$H$3:$H$14,0), 1)</f>
        <v>4201.8599482767531</v>
      </c>
      <c r="Z169" s="7">
        <f>INDEX(D_YUBFEA_demand!V$3:V$14, MATCH($B169,D_YUBFEA_demand!$M$3:$M$14,0), 1)</f>
        <v>0</v>
      </c>
      <c r="AA169" s="7">
        <f>INDEX(D_YUBFEA_demand!W$3:W$14, MATCH($B169,D_YUBFEA_demand!$M$3:$M$14,0), 1)</f>
        <v>0</v>
      </c>
      <c r="AB169" s="7">
        <f>INDEX(D_YUBFEA_demand!X$3:X$14, MATCH($B169,D_YUBFEA_demand!$M$3:$M$14,0), 1)</f>
        <v>0</v>
      </c>
      <c r="AC169" s="7">
        <f>INDEX(D_YUBFEA_demand!Y$3:Y$14, MATCH($B169,D_YUBFEA_demand!$M$3:$M$14,0), 1)</f>
        <v>9999</v>
      </c>
      <c r="AD169" s="7">
        <f>INDEX(D_YUBFEA_demand!Z$3:Z$14, MATCH($B169,D_YUBFEA_demand!$M$3:$M$14,0), 1)</f>
        <v>9999</v>
      </c>
      <c r="AE169" s="7">
        <f>INDEX(D_YUBFEA_demand!AA$3:AA$14, MATCH($B169,D_YUBFEA_demand!$M$3:$M$14,0), 1)</f>
        <v>0</v>
      </c>
      <c r="AF169" s="7">
        <f>INDEX(D_YUBFEA_demand!AB$3:AB$14, MATCH($B169,D_YUBFEA_demand!$M$3:$M$14,0), 1)</f>
        <v>0</v>
      </c>
      <c r="AG169" s="7">
        <f>INDEX(MINFLOWFEAMOUTH!$J$3:$J$14, MATCH($B169,MINFLOWFEAMOUTH!$I$3:$I$14,0), 1)</f>
        <v>900</v>
      </c>
      <c r="AI169" s="11">
        <f>SHASTAlevel5extended!$H158</f>
        <v>3443.9270000000001</v>
      </c>
      <c r="AJ169" s="11">
        <f>INDEX(CALLiTE_SHASTA_LEVEL2_4!$E$1024:$E$1035, MATCH($B169,CALLiTE_SHASTA_LEVEL2_4!$C$1024:$C$1035,0), 1)</f>
        <v>1700</v>
      </c>
      <c r="AK169" s="11">
        <f>INDEX(CALLiTE_SHASTA_LEVEL2_4!$F$1024:$F$1035, MATCH($B169,CALLiTE_SHASTA_LEVEL2_4!$C$1024:$C$1035,0), 1)</f>
        <v>3782</v>
      </c>
      <c r="AL169" s="11">
        <f>INDEX(CALLITE_EVAP_S_SHSTA!$G$2:$G$13, MATCH($B169,CALLITE_EVAP_S_SHSTA!$F$2:$F$13,0), 1)</f>
        <v>1.4539285742101216</v>
      </c>
    </row>
    <row r="170" spans="1:38">
      <c r="A170" s="1">
        <v>43835</v>
      </c>
      <c r="B170" s="6">
        <f t="shared" si="2"/>
        <v>1</v>
      </c>
      <c r="C170" s="7">
        <f>OROinflow!$F159</f>
        <v>3680</v>
      </c>
      <c r="D170" s="7">
        <f>OROLEVEL5!G159/1000</f>
        <v>3119.096</v>
      </c>
      <c r="E170" s="7">
        <f>INDEX(OROevaprateIN!$B$2:$B$13, MATCH($B170,OROevaprateIN!$A$2:$A$13,0), 1)</f>
        <v>0.91574468067351811</v>
      </c>
      <c r="F170" s="7">
        <f>INDEX(DEM_D6_PWR!$I$3:$I$14, MATCH($B170,DEM_D6_PWR!$H$3:$H$14,0), 1)</f>
        <v>0</v>
      </c>
      <c r="G170" s="7">
        <f>INDEX('MINGW_6&amp;DR69'!$I$3:$I$14, MATCH($B170,'MINGW_6&amp;DR69'!$H$3:$H$14,0), 1)</f>
        <v>0</v>
      </c>
      <c r="H170" s="7">
        <f>INDEX('MINGW_6&amp;DR69'!$J$3:$J$14, MATCH($B170,'MINGW_6&amp;DR69'!$H$3:$H$14,0), 1)</f>
        <v>0</v>
      </c>
      <c r="I170" s="7">
        <f>inflowShasta!$I159</f>
        <v>4694</v>
      </c>
      <c r="J170" s="7">
        <f>inflowYuba!$H159</f>
        <v>1360</v>
      </c>
      <c r="K170" s="7">
        <f>INDEX(DEMAND_D_DAGUER_NP!$I$3:$I$14, MATCH($B170,DEMAND_D_DAGUER_NP!$H$3:$H$14,0), 1)</f>
        <v>86.694236210414346</v>
      </c>
      <c r="L170" s="7">
        <f>INDEX(D_THERM_DEMANDS!AB$3:AB$14, MATCH($B170,D_THERM_DEMANDS!$P$3:$P$14,0), 1)</f>
        <v>9999</v>
      </c>
      <c r="M170" s="7">
        <f>INDEX(D_THERM_DEMANDS!AC$3:AC$14, MATCH($B170,D_THERM_DEMANDS!$P$3:$P$14,0), 1)</f>
        <v>9999</v>
      </c>
      <c r="N170" s="7">
        <f>INDEX(D_THERM_DEMANDS!AD$3:AD$14, MATCH($B170,D_THERM_DEMANDS!$P$3:$P$14,0), 1)</f>
        <v>9999</v>
      </c>
      <c r="O170" s="7">
        <f>INDEX(D_THERM_DEMANDS!AE$3:AE$14, MATCH($B170,D_THERM_DEMANDS!$P$3:$P$14,0), 1)</f>
        <v>9999</v>
      </c>
      <c r="P170" s="7">
        <f>INDEX(D_THERM_DEMANDS!AF$3:AF$14, MATCH($B170,D_THERM_DEMANDS!$P$3:$P$14,0), 1)</f>
        <v>3.5483871736834129E-2</v>
      </c>
      <c r="Q170" s="7">
        <f>INDEX(D_THERM_DEMANDS!AG$3:AG$14, MATCH($B170,D_THERM_DEMANDS!$P$3:$P$14,0), 1)</f>
        <v>0</v>
      </c>
      <c r="R170" s="7">
        <f>INDEX(D_THERM_DEMANDS!AH$3:AH$14, MATCH($B170,D_THERM_DEMANDS!$P$3:$P$14,0), 1)</f>
        <v>0</v>
      </c>
      <c r="S170" s="7">
        <f>INDEX(D_THERM_DEMANDS!AI$3:AI$14, MATCH($B170,D_THERM_DEMANDS!$P$3:$P$14,0), 1)</f>
        <v>1.6129032258064516E-2</v>
      </c>
      <c r="T170" s="7">
        <f>INDEX(D_THERM_DEMANDS!AJ$3:AJ$14, MATCH($B170,D_THERM_DEMANDS!$P$3:$P$14,0), 1)</f>
        <v>3.8709678957539219E-2</v>
      </c>
      <c r="U170" s="7">
        <f>INDEX(D_THERM_DEMANDS!AK$3:AK$14, MATCH($B170,D_THERM_DEMANDS!$P$3:$P$14,0), 1)</f>
        <v>0.86612904456353956</v>
      </c>
      <c r="V170" s="7">
        <f>INDEX(DEMAND_C217B!$I$3:$I$14, MATCH($B170,DEMAND_C217B!$H$3:$H$14,0), 1)</f>
        <v>7.8606630875730659</v>
      </c>
      <c r="W170" s="7">
        <f>INDEX(MINFLOWFEATHER!$J$3:$J$14, MATCH($B170,MINFLOWFEATHER!$I$3:$I$14,0), 1)</f>
        <v>900</v>
      </c>
      <c r="X170" s="7">
        <f>INDEX(Therm!$P$3:$P$14, MATCH($B170,Therm!$H$3:$H$14,0), 1)</f>
        <v>203.33973379061854</v>
      </c>
      <c r="Y170" s="7">
        <f>INDEX(Yubfea!$P$3:$P$14, MATCH($B170,Yubfea!$H$3:$H$14,0), 1)</f>
        <v>4201.8599482767531</v>
      </c>
      <c r="Z170" s="7">
        <f>INDEX(D_YUBFEA_demand!V$3:V$14, MATCH($B170,D_YUBFEA_demand!$M$3:$M$14,0), 1)</f>
        <v>0</v>
      </c>
      <c r="AA170" s="7">
        <f>INDEX(D_YUBFEA_demand!W$3:W$14, MATCH($B170,D_YUBFEA_demand!$M$3:$M$14,0), 1)</f>
        <v>0</v>
      </c>
      <c r="AB170" s="7">
        <f>INDEX(D_YUBFEA_demand!X$3:X$14, MATCH($B170,D_YUBFEA_demand!$M$3:$M$14,0), 1)</f>
        <v>0</v>
      </c>
      <c r="AC170" s="7">
        <f>INDEX(D_YUBFEA_demand!Y$3:Y$14, MATCH($B170,D_YUBFEA_demand!$M$3:$M$14,0), 1)</f>
        <v>9999</v>
      </c>
      <c r="AD170" s="7">
        <f>INDEX(D_YUBFEA_demand!Z$3:Z$14, MATCH($B170,D_YUBFEA_demand!$M$3:$M$14,0), 1)</f>
        <v>9999</v>
      </c>
      <c r="AE170" s="7">
        <f>INDEX(D_YUBFEA_demand!AA$3:AA$14, MATCH($B170,D_YUBFEA_demand!$M$3:$M$14,0), 1)</f>
        <v>0</v>
      </c>
      <c r="AF170" s="7">
        <f>INDEX(D_YUBFEA_demand!AB$3:AB$14, MATCH($B170,D_YUBFEA_demand!$M$3:$M$14,0), 1)</f>
        <v>0</v>
      </c>
      <c r="AG170" s="7">
        <f>INDEX(MINFLOWFEAMOUTH!$J$3:$J$14, MATCH($B170,MINFLOWFEAMOUTH!$I$3:$I$14,0), 1)</f>
        <v>900</v>
      </c>
      <c r="AI170" s="11">
        <f>SHASTAlevel5extended!$H159</f>
        <v>3459.2170000000001</v>
      </c>
      <c r="AJ170" s="11">
        <f>INDEX(CALLiTE_SHASTA_LEVEL2_4!$E$1024:$E$1035, MATCH($B170,CALLiTE_SHASTA_LEVEL2_4!$C$1024:$C$1035,0), 1)</f>
        <v>1700</v>
      </c>
      <c r="AK170" s="11">
        <f>INDEX(CALLiTE_SHASTA_LEVEL2_4!$F$1024:$F$1035, MATCH($B170,CALLiTE_SHASTA_LEVEL2_4!$C$1024:$C$1035,0), 1)</f>
        <v>3782</v>
      </c>
      <c r="AL170" s="11">
        <f>INDEX(CALLITE_EVAP_S_SHSTA!$G$2:$G$13, MATCH($B170,CALLITE_EVAP_S_SHSTA!$F$2:$F$13,0), 1)</f>
        <v>1.4539285742101216</v>
      </c>
    </row>
    <row r="171" spans="1:38">
      <c r="A171" s="1">
        <v>43836</v>
      </c>
      <c r="B171" s="6">
        <f t="shared" si="2"/>
        <v>1</v>
      </c>
      <c r="C171" s="7">
        <f>OROinflow!$F160</f>
        <v>3461</v>
      </c>
      <c r="D171" s="7">
        <f>OROLEVEL5!G160/1000</f>
        <v>3125.663</v>
      </c>
      <c r="E171" s="7">
        <f>INDEX(OROevaprateIN!$B$2:$B$13, MATCH($B171,OROevaprateIN!$A$2:$A$13,0), 1)</f>
        <v>0.91574468067351811</v>
      </c>
      <c r="F171" s="7">
        <f>INDEX(DEM_D6_PWR!$I$3:$I$14, MATCH($B171,DEM_D6_PWR!$H$3:$H$14,0), 1)</f>
        <v>0</v>
      </c>
      <c r="G171" s="7">
        <f>INDEX('MINGW_6&amp;DR69'!$I$3:$I$14, MATCH($B171,'MINGW_6&amp;DR69'!$H$3:$H$14,0), 1)</f>
        <v>0</v>
      </c>
      <c r="H171" s="7">
        <f>INDEX('MINGW_6&amp;DR69'!$J$3:$J$14, MATCH($B171,'MINGW_6&amp;DR69'!$H$3:$H$14,0), 1)</f>
        <v>0</v>
      </c>
      <c r="I171" s="7">
        <f>inflowShasta!$I160</f>
        <v>4093</v>
      </c>
      <c r="J171" s="7">
        <f>inflowYuba!$H160</f>
        <v>1366</v>
      </c>
      <c r="K171" s="7">
        <f>INDEX(DEMAND_D_DAGUER_NP!$I$3:$I$14, MATCH($B171,DEMAND_D_DAGUER_NP!$H$3:$H$14,0), 1)</f>
        <v>86.694236210414346</v>
      </c>
      <c r="L171" s="7">
        <f>INDEX(D_THERM_DEMANDS!AB$3:AB$14, MATCH($B171,D_THERM_DEMANDS!$P$3:$P$14,0), 1)</f>
        <v>9999</v>
      </c>
      <c r="M171" s="7">
        <f>INDEX(D_THERM_DEMANDS!AC$3:AC$14, MATCH($B171,D_THERM_DEMANDS!$P$3:$P$14,0), 1)</f>
        <v>9999</v>
      </c>
      <c r="N171" s="7">
        <f>INDEX(D_THERM_DEMANDS!AD$3:AD$14, MATCH($B171,D_THERM_DEMANDS!$P$3:$P$14,0), 1)</f>
        <v>9999</v>
      </c>
      <c r="O171" s="7">
        <f>INDEX(D_THERM_DEMANDS!AE$3:AE$14, MATCH($B171,D_THERM_DEMANDS!$P$3:$P$14,0), 1)</f>
        <v>9999</v>
      </c>
      <c r="P171" s="7">
        <f>INDEX(D_THERM_DEMANDS!AF$3:AF$14, MATCH($B171,D_THERM_DEMANDS!$P$3:$P$14,0), 1)</f>
        <v>3.5483871736834129E-2</v>
      </c>
      <c r="Q171" s="7">
        <f>INDEX(D_THERM_DEMANDS!AG$3:AG$14, MATCH($B171,D_THERM_DEMANDS!$P$3:$P$14,0), 1)</f>
        <v>0</v>
      </c>
      <c r="R171" s="7">
        <f>INDEX(D_THERM_DEMANDS!AH$3:AH$14, MATCH($B171,D_THERM_DEMANDS!$P$3:$P$14,0), 1)</f>
        <v>0</v>
      </c>
      <c r="S171" s="7">
        <f>INDEX(D_THERM_DEMANDS!AI$3:AI$14, MATCH($B171,D_THERM_DEMANDS!$P$3:$P$14,0), 1)</f>
        <v>1.6129032258064516E-2</v>
      </c>
      <c r="T171" s="7">
        <f>INDEX(D_THERM_DEMANDS!AJ$3:AJ$14, MATCH($B171,D_THERM_DEMANDS!$P$3:$P$14,0), 1)</f>
        <v>3.8709678957539219E-2</v>
      </c>
      <c r="U171" s="7">
        <f>INDEX(D_THERM_DEMANDS!AK$3:AK$14, MATCH($B171,D_THERM_DEMANDS!$P$3:$P$14,0), 1)</f>
        <v>0.86612904456353956</v>
      </c>
      <c r="V171" s="7">
        <f>INDEX(DEMAND_C217B!$I$3:$I$14, MATCH($B171,DEMAND_C217B!$H$3:$H$14,0), 1)</f>
        <v>7.8606630875730659</v>
      </c>
      <c r="W171" s="7">
        <f>INDEX(MINFLOWFEATHER!$J$3:$J$14, MATCH($B171,MINFLOWFEATHER!$I$3:$I$14,0), 1)</f>
        <v>900</v>
      </c>
      <c r="X171" s="7">
        <f>INDEX(Therm!$P$3:$P$14, MATCH($B171,Therm!$H$3:$H$14,0), 1)</f>
        <v>203.33973379061854</v>
      </c>
      <c r="Y171" s="7">
        <f>INDEX(Yubfea!$P$3:$P$14, MATCH($B171,Yubfea!$H$3:$H$14,0), 1)</f>
        <v>4201.8599482767531</v>
      </c>
      <c r="Z171" s="7">
        <f>INDEX(D_YUBFEA_demand!V$3:V$14, MATCH($B171,D_YUBFEA_demand!$M$3:$M$14,0), 1)</f>
        <v>0</v>
      </c>
      <c r="AA171" s="7">
        <f>INDEX(D_YUBFEA_demand!W$3:W$14, MATCH($B171,D_YUBFEA_demand!$M$3:$M$14,0), 1)</f>
        <v>0</v>
      </c>
      <c r="AB171" s="7">
        <f>INDEX(D_YUBFEA_demand!X$3:X$14, MATCH($B171,D_YUBFEA_demand!$M$3:$M$14,0), 1)</f>
        <v>0</v>
      </c>
      <c r="AC171" s="7">
        <f>INDEX(D_YUBFEA_demand!Y$3:Y$14, MATCH($B171,D_YUBFEA_demand!$M$3:$M$14,0), 1)</f>
        <v>9999</v>
      </c>
      <c r="AD171" s="7">
        <f>INDEX(D_YUBFEA_demand!Z$3:Z$14, MATCH($B171,D_YUBFEA_demand!$M$3:$M$14,0), 1)</f>
        <v>9999</v>
      </c>
      <c r="AE171" s="7">
        <f>INDEX(D_YUBFEA_demand!AA$3:AA$14, MATCH($B171,D_YUBFEA_demand!$M$3:$M$14,0), 1)</f>
        <v>0</v>
      </c>
      <c r="AF171" s="7">
        <f>INDEX(D_YUBFEA_demand!AB$3:AB$14, MATCH($B171,D_YUBFEA_demand!$M$3:$M$14,0), 1)</f>
        <v>0</v>
      </c>
      <c r="AG171" s="7">
        <f>INDEX(MINFLOWFEAMOUTH!$J$3:$J$14, MATCH($B171,MINFLOWFEAMOUTH!$I$3:$I$14,0), 1)</f>
        <v>900</v>
      </c>
      <c r="AI171" s="11">
        <f>SHASTAlevel5extended!$H160</f>
        <v>3474.877</v>
      </c>
      <c r="AJ171" s="11">
        <f>INDEX(CALLiTE_SHASTA_LEVEL2_4!$E$1024:$E$1035, MATCH($B171,CALLiTE_SHASTA_LEVEL2_4!$C$1024:$C$1035,0), 1)</f>
        <v>1700</v>
      </c>
      <c r="AK171" s="11">
        <f>INDEX(CALLiTE_SHASTA_LEVEL2_4!$F$1024:$F$1035, MATCH($B171,CALLiTE_SHASTA_LEVEL2_4!$C$1024:$C$1035,0), 1)</f>
        <v>3782</v>
      </c>
      <c r="AL171" s="11">
        <f>INDEX(CALLITE_EVAP_S_SHSTA!$G$2:$G$13, MATCH($B171,CALLITE_EVAP_S_SHSTA!$F$2:$F$13,0), 1)</f>
        <v>1.4539285742101216</v>
      </c>
    </row>
    <row r="172" spans="1:38">
      <c r="A172" s="1">
        <v>43837</v>
      </c>
      <c r="B172" s="6">
        <f t="shared" si="2"/>
        <v>1</v>
      </c>
      <c r="C172" s="7">
        <f>OROinflow!$F161</f>
        <v>3674</v>
      </c>
      <c r="D172" s="7">
        <f>OROLEVEL5!G161/1000</f>
        <v>3130.9580000000001</v>
      </c>
      <c r="E172" s="7">
        <f>INDEX(OROevaprateIN!$B$2:$B$13, MATCH($B172,OROevaprateIN!$A$2:$A$13,0), 1)</f>
        <v>0.91574468067351811</v>
      </c>
      <c r="F172" s="7">
        <f>INDEX(DEM_D6_PWR!$I$3:$I$14, MATCH($B172,DEM_D6_PWR!$H$3:$H$14,0), 1)</f>
        <v>0</v>
      </c>
      <c r="G172" s="7">
        <f>INDEX('MINGW_6&amp;DR69'!$I$3:$I$14, MATCH($B172,'MINGW_6&amp;DR69'!$H$3:$H$14,0), 1)</f>
        <v>0</v>
      </c>
      <c r="H172" s="7">
        <f>INDEX('MINGW_6&amp;DR69'!$J$3:$J$14, MATCH($B172,'MINGW_6&amp;DR69'!$H$3:$H$14,0), 1)</f>
        <v>0</v>
      </c>
      <c r="I172" s="7">
        <f>inflowShasta!$I161</f>
        <v>3974</v>
      </c>
      <c r="J172" s="7">
        <f>inflowYuba!$H161</f>
        <v>1367</v>
      </c>
      <c r="K172" s="7">
        <f>INDEX(DEMAND_D_DAGUER_NP!$I$3:$I$14, MATCH($B172,DEMAND_D_DAGUER_NP!$H$3:$H$14,0), 1)</f>
        <v>86.694236210414346</v>
      </c>
      <c r="L172" s="7">
        <f>INDEX(D_THERM_DEMANDS!AB$3:AB$14, MATCH($B172,D_THERM_DEMANDS!$P$3:$P$14,0), 1)</f>
        <v>9999</v>
      </c>
      <c r="M172" s="7">
        <f>INDEX(D_THERM_DEMANDS!AC$3:AC$14, MATCH($B172,D_THERM_DEMANDS!$P$3:$P$14,0), 1)</f>
        <v>9999</v>
      </c>
      <c r="N172" s="7">
        <f>INDEX(D_THERM_DEMANDS!AD$3:AD$14, MATCH($B172,D_THERM_DEMANDS!$P$3:$P$14,0), 1)</f>
        <v>9999</v>
      </c>
      <c r="O172" s="7">
        <f>INDEX(D_THERM_DEMANDS!AE$3:AE$14, MATCH($B172,D_THERM_DEMANDS!$P$3:$P$14,0), 1)</f>
        <v>9999</v>
      </c>
      <c r="P172" s="7">
        <f>INDEX(D_THERM_DEMANDS!AF$3:AF$14, MATCH($B172,D_THERM_DEMANDS!$P$3:$P$14,0), 1)</f>
        <v>3.5483871736834129E-2</v>
      </c>
      <c r="Q172" s="7">
        <f>INDEX(D_THERM_DEMANDS!AG$3:AG$14, MATCH($B172,D_THERM_DEMANDS!$P$3:$P$14,0), 1)</f>
        <v>0</v>
      </c>
      <c r="R172" s="7">
        <f>INDEX(D_THERM_DEMANDS!AH$3:AH$14, MATCH($B172,D_THERM_DEMANDS!$P$3:$P$14,0), 1)</f>
        <v>0</v>
      </c>
      <c r="S172" s="7">
        <f>INDEX(D_THERM_DEMANDS!AI$3:AI$14, MATCH($B172,D_THERM_DEMANDS!$P$3:$P$14,0), 1)</f>
        <v>1.6129032258064516E-2</v>
      </c>
      <c r="T172" s="7">
        <f>INDEX(D_THERM_DEMANDS!AJ$3:AJ$14, MATCH($B172,D_THERM_DEMANDS!$P$3:$P$14,0), 1)</f>
        <v>3.8709678957539219E-2</v>
      </c>
      <c r="U172" s="7">
        <f>INDEX(D_THERM_DEMANDS!AK$3:AK$14, MATCH($B172,D_THERM_DEMANDS!$P$3:$P$14,0), 1)</f>
        <v>0.86612904456353956</v>
      </c>
      <c r="V172" s="7">
        <f>INDEX(DEMAND_C217B!$I$3:$I$14, MATCH($B172,DEMAND_C217B!$H$3:$H$14,0), 1)</f>
        <v>7.8606630875730659</v>
      </c>
      <c r="W172" s="7">
        <f>INDEX(MINFLOWFEATHER!$J$3:$J$14, MATCH($B172,MINFLOWFEATHER!$I$3:$I$14,0), 1)</f>
        <v>900</v>
      </c>
      <c r="X172" s="7">
        <f>INDEX(Therm!$P$3:$P$14, MATCH($B172,Therm!$H$3:$H$14,0), 1)</f>
        <v>203.33973379061854</v>
      </c>
      <c r="Y172" s="7">
        <f>INDEX(Yubfea!$P$3:$P$14, MATCH($B172,Yubfea!$H$3:$H$14,0), 1)</f>
        <v>4201.8599482767531</v>
      </c>
      <c r="Z172" s="7">
        <f>INDEX(D_YUBFEA_demand!V$3:V$14, MATCH($B172,D_YUBFEA_demand!$M$3:$M$14,0), 1)</f>
        <v>0</v>
      </c>
      <c r="AA172" s="7">
        <f>INDEX(D_YUBFEA_demand!W$3:W$14, MATCH($B172,D_YUBFEA_demand!$M$3:$M$14,0), 1)</f>
        <v>0</v>
      </c>
      <c r="AB172" s="7">
        <f>INDEX(D_YUBFEA_demand!X$3:X$14, MATCH($B172,D_YUBFEA_demand!$M$3:$M$14,0), 1)</f>
        <v>0</v>
      </c>
      <c r="AC172" s="7">
        <f>INDEX(D_YUBFEA_demand!Y$3:Y$14, MATCH($B172,D_YUBFEA_demand!$M$3:$M$14,0), 1)</f>
        <v>9999</v>
      </c>
      <c r="AD172" s="7">
        <f>INDEX(D_YUBFEA_demand!Z$3:Z$14, MATCH($B172,D_YUBFEA_demand!$M$3:$M$14,0), 1)</f>
        <v>9999</v>
      </c>
      <c r="AE172" s="7">
        <f>INDEX(D_YUBFEA_demand!AA$3:AA$14, MATCH($B172,D_YUBFEA_demand!$M$3:$M$14,0), 1)</f>
        <v>0</v>
      </c>
      <c r="AF172" s="7">
        <f>INDEX(D_YUBFEA_demand!AB$3:AB$14, MATCH($B172,D_YUBFEA_demand!$M$3:$M$14,0), 1)</f>
        <v>0</v>
      </c>
      <c r="AG172" s="7">
        <f>INDEX(MINFLOWFEAMOUTH!$J$3:$J$14, MATCH($B172,MINFLOWFEAMOUTH!$I$3:$I$14,0), 1)</f>
        <v>900</v>
      </c>
      <c r="AI172" s="11">
        <f>SHASTAlevel5extended!$H161</f>
        <v>3490.6750000000002</v>
      </c>
      <c r="AJ172" s="11">
        <f>INDEX(CALLiTE_SHASTA_LEVEL2_4!$E$1024:$E$1035, MATCH($B172,CALLiTE_SHASTA_LEVEL2_4!$C$1024:$C$1035,0), 1)</f>
        <v>1700</v>
      </c>
      <c r="AK172" s="11">
        <f>INDEX(CALLiTE_SHASTA_LEVEL2_4!$F$1024:$F$1035, MATCH($B172,CALLiTE_SHASTA_LEVEL2_4!$C$1024:$C$1035,0), 1)</f>
        <v>3782</v>
      </c>
      <c r="AL172" s="11">
        <f>INDEX(CALLITE_EVAP_S_SHSTA!$G$2:$G$13, MATCH($B172,CALLITE_EVAP_S_SHSTA!$F$2:$F$13,0), 1)</f>
        <v>1.4539285742101216</v>
      </c>
    </row>
    <row r="173" spans="1:38">
      <c r="A173" s="1">
        <v>43838</v>
      </c>
      <c r="B173" s="6">
        <f t="shared" si="2"/>
        <v>1</v>
      </c>
      <c r="C173" s="7">
        <f>OROinflow!$F162</f>
        <v>3365</v>
      </c>
      <c r="D173" s="7">
        <f>OROLEVEL5!G162/1000</f>
        <v>3135.4</v>
      </c>
      <c r="E173" s="7">
        <f>INDEX(OROevaprateIN!$B$2:$B$13, MATCH($B173,OROevaprateIN!$A$2:$A$13,0), 1)</f>
        <v>0.91574468067351811</v>
      </c>
      <c r="F173" s="7">
        <f>INDEX(DEM_D6_PWR!$I$3:$I$14, MATCH($B173,DEM_D6_PWR!$H$3:$H$14,0), 1)</f>
        <v>0</v>
      </c>
      <c r="G173" s="7">
        <f>INDEX('MINGW_6&amp;DR69'!$I$3:$I$14, MATCH($B173,'MINGW_6&amp;DR69'!$H$3:$H$14,0), 1)</f>
        <v>0</v>
      </c>
      <c r="H173" s="7">
        <f>INDEX('MINGW_6&amp;DR69'!$J$3:$J$14, MATCH($B173,'MINGW_6&amp;DR69'!$H$3:$H$14,0), 1)</f>
        <v>0</v>
      </c>
      <c r="I173" s="7">
        <f>inflowShasta!$I162</f>
        <v>4413</v>
      </c>
      <c r="J173" s="7">
        <f>inflowYuba!$H162</f>
        <v>1368</v>
      </c>
      <c r="K173" s="7">
        <f>INDEX(DEMAND_D_DAGUER_NP!$I$3:$I$14, MATCH($B173,DEMAND_D_DAGUER_NP!$H$3:$H$14,0), 1)</f>
        <v>86.694236210414346</v>
      </c>
      <c r="L173" s="7">
        <f>INDEX(D_THERM_DEMANDS!AB$3:AB$14, MATCH($B173,D_THERM_DEMANDS!$P$3:$P$14,0), 1)</f>
        <v>9999</v>
      </c>
      <c r="M173" s="7">
        <f>INDEX(D_THERM_DEMANDS!AC$3:AC$14, MATCH($B173,D_THERM_DEMANDS!$P$3:$P$14,0), 1)</f>
        <v>9999</v>
      </c>
      <c r="N173" s="7">
        <f>INDEX(D_THERM_DEMANDS!AD$3:AD$14, MATCH($B173,D_THERM_DEMANDS!$P$3:$P$14,0), 1)</f>
        <v>9999</v>
      </c>
      <c r="O173" s="7">
        <f>INDEX(D_THERM_DEMANDS!AE$3:AE$14, MATCH($B173,D_THERM_DEMANDS!$P$3:$P$14,0), 1)</f>
        <v>9999</v>
      </c>
      <c r="P173" s="7">
        <f>INDEX(D_THERM_DEMANDS!AF$3:AF$14, MATCH($B173,D_THERM_DEMANDS!$P$3:$P$14,0), 1)</f>
        <v>3.5483871736834129E-2</v>
      </c>
      <c r="Q173" s="7">
        <f>INDEX(D_THERM_DEMANDS!AG$3:AG$14, MATCH($B173,D_THERM_DEMANDS!$P$3:$P$14,0), 1)</f>
        <v>0</v>
      </c>
      <c r="R173" s="7">
        <f>INDEX(D_THERM_DEMANDS!AH$3:AH$14, MATCH($B173,D_THERM_DEMANDS!$P$3:$P$14,0), 1)</f>
        <v>0</v>
      </c>
      <c r="S173" s="7">
        <f>INDEX(D_THERM_DEMANDS!AI$3:AI$14, MATCH($B173,D_THERM_DEMANDS!$P$3:$P$14,0), 1)</f>
        <v>1.6129032258064516E-2</v>
      </c>
      <c r="T173" s="7">
        <f>INDEX(D_THERM_DEMANDS!AJ$3:AJ$14, MATCH($B173,D_THERM_DEMANDS!$P$3:$P$14,0), 1)</f>
        <v>3.8709678957539219E-2</v>
      </c>
      <c r="U173" s="7">
        <f>INDEX(D_THERM_DEMANDS!AK$3:AK$14, MATCH($B173,D_THERM_DEMANDS!$P$3:$P$14,0), 1)</f>
        <v>0.86612904456353956</v>
      </c>
      <c r="V173" s="7">
        <f>INDEX(DEMAND_C217B!$I$3:$I$14, MATCH($B173,DEMAND_C217B!$H$3:$H$14,0), 1)</f>
        <v>7.8606630875730659</v>
      </c>
      <c r="W173" s="7">
        <f>INDEX(MINFLOWFEATHER!$J$3:$J$14, MATCH($B173,MINFLOWFEATHER!$I$3:$I$14,0), 1)</f>
        <v>900</v>
      </c>
      <c r="X173" s="7">
        <f>INDEX(Therm!$P$3:$P$14, MATCH($B173,Therm!$H$3:$H$14,0), 1)</f>
        <v>203.33973379061854</v>
      </c>
      <c r="Y173" s="7">
        <f>INDEX(Yubfea!$P$3:$P$14, MATCH($B173,Yubfea!$H$3:$H$14,0), 1)</f>
        <v>4201.8599482767531</v>
      </c>
      <c r="Z173" s="7">
        <f>INDEX(D_YUBFEA_demand!V$3:V$14, MATCH($B173,D_YUBFEA_demand!$M$3:$M$14,0), 1)</f>
        <v>0</v>
      </c>
      <c r="AA173" s="7">
        <f>INDEX(D_YUBFEA_demand!W$3:W$14, MATCH($B173,D_YUBFEA_demand!$M$3:$M$14,0), 1)</f>
        <v>0</v>
      </c>
      <c r="AB173" s="7">
        <f>INDEX(D_YUBFEA_demand!X$3:X$14, MATCH($B173,D_YUBFEA_demand!$M$3:$M$14,0), 1)</f>
        <v>0</v>
      </c>
      <c r="AC173" s="7">
        <f>INDEX(D_YUBFEA_demand!Y$3:Y$14, MATCH($B173,D_YUBFEA_demand!$M$3:$M$14,0), 1)</f>
        <v>9999</v>
      </c>
      <c r="AD173" s="7">
        <f>INDEX(D_YUBFEA_demand!Z$3:Z$14, MATCH($B173,D_YUBFEA_demand!$M$3:$M$14,0), 1)</f>
        <v>9999</v>
      </c>
      <c r="AE173" s="7">
        <f>INDEX(D_YUBFEA_demand!AA$3:AA$14, MATCH($B173,D_YUBFEA_demand!$M$3:$M$14,0), 1)</f>
        <v>0</v>
      </c>
      <c r="AF173" s="7">
        <f>INDEX(D_YUBFEA_demand!AB$3:AB$14, MATCH($B173,D_YUBFEA_demand!$M$3:$M$14,0), 1)</f>
        <v>0</v>
      </c>
      <c r="AG173" s="7">
        <f>INDEX(MINFLOWFEAMOUTH!$J$3:$J$14, MATCH($B173,MINFLOWFEAMOUTH!$I$3:$I$14,0), 1)</f>
        <v>900</v>
      </c>
      <c r="AI173" s="11">
        <f>SHASTAlevel5extended!$H162</f>
        <v>3506.123</v>
      </c>
      <c r="AJ173" s="11">
        <f>INDEX(CALLiTE_SHASTA_LEVEL2_4!$E$1024:$E$1035, MATCH($B173,CALLiTE_SHASTA_LEVEL2_4!$C$1024:$C$1035,0), 1)</f>
        <v>1700</v>
      </c>
      <c r="AK173" s="11">
        <f>INDEX(CALLiTE_SHASTA_LEVEL2_4!$F$1024:$F$1035, MATCH($B173,CALLiTE_SHASTA_LEVEL2_4!$C$1024:$C$1035,0), 1)</f>
        <v>3782</v>
      </c>
      <c r="AL173" s="11">
        <f>INDEX(CALLITE_EVAP_S_SHSTA!$G$2:$G$13, MATCH($B173,CALLITE_EVAP_S_SHSTA!$F$2:$F$13,0), 1)</f>
        <v>1.4539285742101216</v>
      </c>
    </row>
    <row r="174" spans="1:38">
      <c r="A174" s="1">
        <v>43839</v>
      </c>
      <c r="B174" s="6">
        <f t="shared" si="2"/>
        <v>1</v>
      </c>
      <c r="C174" s="7">
        <f>OROinflow!$F163</f>
        <v>4190</v>
      </c>
      <c r="D174" s="7">
        <f>OROLEVEL5!G163/1000</f>
        <v>3128.2660000000001</v>
      </c>
      <c r="E174" s="7">
        <f>INDEX(OROevaprateIN!$B$2:$B$13, MATCH($B174,OROevaprateIN!$A$2:$A$13,0), 1)</f>
        <v>0.91574468067351811</v>
      </c>
      <c r="F174" s="7">
        <f>INDEX(DEM_D6_PWR!$I$3:$I$14, MATCH($B174,DEM_D6_PWR!$H$3:$H$14,0), 1)</f>
        <v>0</v>
      </c>
      <c r="G174" s="7">
        <f>INDEX('MINGW_6&amp;DR69'!$I$3:$I$14, MATCH($B174,'MINGW_6&amp;DR69'!$H$3:$H$14,0), 1)</f>
        <v>0</v>
      </c>
      <c r="H174" s="7">
        <f>INDEX('MINGW_6&amp;DR69'!$J$3:$J$14, MATCH($B174,'MINGW_6&amp;DR69'!$H$3:$H$14,0), 1)</f>
        <v>0</v>
      </c>
      <c r="I174" s="7">
        <f>inflowShasta!$I163</f>
        <v>5548</v>
      </c>
      <c r="J174" s="7">
        <f>inflowYuba!$H163</f>
        <v>1370</v>
      </c>
      <c r="K174" s="7">
        <f>INDEX(DEMAND_D_DAGUER_NP!$I$3:$I$14, MATCH($B174,DEMAND_D_DAGUER_NP!$H$3:$H$14,0), 1)</f>
        <v>86.694236210414346</v>
      </c>
      <c r="L174" s="7">
        <f>INDEX(D_THERM_DEMANDS!AB$3:AB$14, MATCH($B174,D_THERM_DEMANDS!$P$3:$P$14,0), 1)</f>
        <v>9999</v>
      </c>
      <c r="M174" s="7">
        <f>INDEX(D_THERM_DEMANDS!AC$3:AC$14, MATCH($B174,D_THERM_DEMANDS!$P$3:$P$14,0), 1)</f>
        <v>9999</v>
      </c>
      <c r="N174" s="7">
        <f>INDEX(D_THERM_DEMANDS!AD$3:AD$14, MATCH($B174,D_THERM_DEMANDS!$P$3:$P$14,0), 1)</f>
        <v>9999</v>
      </c>
      <c r="O174" s="7">
        <f>INDEX(D_THERM_DEMANDS!AE$3:AE$14, MATCH($B174,D_THERM_DEMANDS!$P$3:$P$14,0), 1)</f>
        <v>9999</v>
      </c>
      <c r="P174" s="7">
        <f>INDEX(D_THERM_DEMANDS!AF$3:AF$14, MATCH($B174,D_THERM_DEMANDS!$P$3:$P$14,0), 1)</f>
        <v>3.5483871736834129E-2</v>
      </c>
      <c r="Q174" s="7">
        <f>INDEX(D_THERM_DEMANDS!AG$3:AG$14, MATCH($B174,D_THERM_DEMANDS!$P$3:$P$14,0), 1)</f>
        <v>0</v>
      </c>
      <c r="R174" s="7">
        <f>INDEX(D_THERM_DEMANDS!AH$3:AH$14, MATCH($B174,D_THERM_DEMANDS!$P$3:$P$14,0), 1)</f>
        <v>0</v>
      </c>
      <c r="S174" s="7">
        <f>INDEX(D_THERM_DEMANDS!AI$3:AI$14, MATCH($B174,D_THERM_DEMANDS!$P$3:$P$14,0), 1)</f>
        <v>1.6129032258064516E-2</v>
      </c>
      <c r="T174" s="7">
        <f>INDEX(D_THERM_DEMANDS!AJ$3:AJ$14, MATCH($B174,D_THERM_DEMANDS!$P$3:$P$14,0), 1)</f>
        <v>3.8709678957539219E-2</v>
      </c>
      <c r="U174" s="7">
        <f>INDEX(D_THERM_DEMANDS!AK$3:AK$14, MATCH($B174,D_THERM_DEMANDS!$P$3:$P$14,0), 1)</f>
        <v>0.86612904456353956</v>
      </c>
      <c r="V174" s="7">
        <f>INDEX(DEMAND_C217B!$I$3:$I$14, MATCH($B174,DEMAND_C217B!$H$3:$H$14,0), 1)</f>
        <v>7.8606630875730659</v>
      </c>
      <c r="W174" s="7">
        <f>INDEX(MINFLOWFEATHER!$J$3:$J$14, MATCH($B174,MINFLOWFEATHER!$I$3:$I$14,0), 1)</f>
        <v>900</v>
      </c>
      <c r="X174" s="7">
        <f>INDEX(Therm!$P$3:$P$14, MATCH($B174,Therm!$H$3:$H$14,0), 1)</f>
        <v>203.33973379061854</v>
      </c>
      <c r="Y174" s="7">
        <f>INDEX(Yubfea!$P$3:$P$14, MATCH($B174,Yubfea!$H$3:$H$14,0), 1)</f>
        <v>4201.8599482767531</v>
      </c>
      <c r="Z174" s="7">
        <f>INDEX(D_YUBFEA_demand!V$3:V$14, MATCH($B174,D_YUBFEA_demand!$M$3:$M$14,0), 1)</f>
        <v>0</v>
      </c>
      <c r="AA174" s="7">
        <f>INDEX(D_YUBFEA_demand!W$3:W$14, MATCH($B174,D_YUBFEA_demand!$M$3:$M$14,0), 1)</f>
        <v>0</v>
      </c>
      <c r="AB174" s="7">
        <f>INDEX(D_YUBFEA_demand!X$3:X$14, MATCH($B174,D_YUBFEA_demand!$M$3:$M$14,0), 1)</f>
        <v>0</v>
      </c>
      <c r="AC174" s="7">
        <f>INDEX(D_YUBFEA_demand!Y$3:Y$14, MATCH($B174,D_YUBFEA_demand!$M$3:$M$14,0), 1)</f>
        <v>9999</v>
      </c>
      <c r="AD174" s="7">
        <f>INDEX(D_YUBFEA_demand!Z$3:Z$14, MATCH($B174,D_YUBFEA_demand!$M$3:$M$14,0), 1)</f>
        <v>9999</v>
      </c>
      <c r="AE174" s="7">
        <f>INDEX(D_YUBFEA_demand!AA$3:AA$14, MATCH($B174,D_YUBFEA_demand!$M$3:$M$14,0), 1)</f>
        <v>0</v>
      </c>
      <c r="AF174" s="7">
        <f>INDEX(D_YUBFEA_demand!AB$3:AB$14, MATCH($B174,D_YUBFEA_demand!$M$3:$M$14,0), 1)</f>
        <v>0</v>
      </c>
      <c r="AG174" s="7">
        <f>INDEX(MINFLOWFEAMOUTH!$J$3:$J$14, MATCH($B174,MINFLOWFEAMOUTH!$I$3:$I$14,0), 1)</f>
        <v>900</v>
      </c>
      <c r="AI174" s="11">
        <f>SHASTAlevel5extended!$H163</f>
        <v>3521.0659999999998</v>
      </c>
      <c r="AJ174" s="11">
        <f>INDEX(CALLiTE_SHASTA_LEVEL2_4!$E$1024:$E$1035, MATCH($B174,CALLiTE_SHASTA_LEVEL2_4!$C$1024:$C$1035,0), 1)</f>
        <v>1700</v>
      </c>
      <c r="AK174" s="11">
        <f>INDEX(CALLiTE_SHASTA_LEVEL2_4!$F$1024:$F$1035, MATCH($B174,CALLiTE_SHASTA_LEVEL2_4!$C$1024:$C$1035,0), 1)</f>
        <v>3782</v>
      </c>
      <c r="AL174" s="11">
        <f>INDEX(CALLITE_EVAP_S_SHSTA!$G$2:$G$13, MATCH($B174,CALLITE_EVAP_S_SHSTA!$F$2:$F$13,0), 1)</f>
        <v>1.4539285742101216</v>
      </c>
    </row>
    <row r="175" spans="1:38">
      <c r="A175" s="1">
        <v>43840</v>
      </c>
      <c r="B175" s="6">
        <f t="shared" si="2"/>
        <v>1</v>
      </c>
      <c r="C175" s="7">
        <f>OROinflow!$F164</f>
        <v>3901</v>
      </c>
      <c r="D175" s="7">
        <f>OROLEVEL5!G164/1000</f>
        <v>3134.3679999999999</v>
      </c>
      <c r="E175" s="7">
        <f>INDEX(OROevaprateIN!$B$2:$B$13, MATCH($B175,OROevaprateIN!$A$2:$A$13,0), 1)</f>
        <v>0.91574468067351811</v>
      </c>
      <c r="F175" s="7">
        <f>INDEX(DEM_D6_PWR!$I$3:$I$14, MATCH($B175,DEM_D6_PWR!$H$3:$H$14,0), 1)</f>
        <v>0</v>
      </c>
      <c r="G175" s="7">
        <f>INDEX('MINGW_6&amp;DR69'!$I$3:$I$14, MATCH($B175,'MINGW_6&amp;DR69'!$H$3:$H$14,0), 1)</f>
        <v>0</v>
      </c>
      <c r="H175" s="7">
        <f>INDEX('MINGW_6&amp;DR69'!$J$3:$J$14, MATCH($B175,'MINGW_6&amp;DR69'!$H$3:$H$14,0), 1)</f>
        <v>0</v>
      </c>
      <c r="I175" s="7">
        <f>inflowShasta!$I164</f>
        <v>4607</v>
      </c>
      <c r="J175" s="7">
        <f>inflowYuba!$H164</f>
        <v>1369</v>
      </c>
      <c r="K175" s="7">
        <f>INDEX(DEMAND_D_DAGUER_NP!$I$3:$I$14, MATCH($B175,DEMAND_D_DAGUER_NP!$H$3:$H$14,0), 1)</f>
        <v>86.694236210414346</v>
      </c>
      <c r="L175" s="7">
        <f>INDEX(D_THERM_DEMANDS!AB$3:AB$14, MATCH($B175,D_THERM_DEMANDS!$P$3:$P$14,0), 1)</f>
        <v>9999</v>
      </c>
      <c r="M175" s="7">
        <f>INDEX(D_THERM_DEMANDS!AC$3:AC$14, MATCH($B175,D_THERM_DEMANDS!$P$3:$P$14,0), 1)</f>
        <v>9999</v>
      </c>
      <c r="N175" s="7">
        <f>INDEX(D_THERM_DEMANDS!AD$3:AD$14, MATCH($B175,D_THERM_DEMANDS!$P$3:$P$14,0), 1)</f>
        <v>9999</v>
      </c>
      <c r="O175" s="7">
        <f>INDEX(D_THERM_DEMANDS!AE$3:AE$14, MATCH($B175,D_THERM_DEMANDS!$P$3:$P$14,0), 1)</f>
        <v>9999</v>
      </c>
      <c r="P175" s="7">
        <f>INDEX(D_THERM_DEMANDS!AF$3:AF$14, MATCH($B175,D_THERM_DEMANDS!$P$3:$P$14,0), 1)</f>
        <v>3.5483871736834129E-2</v>
      </c>
      <c r="Q175" s="7">
        <f>INDEX(D_THERM_DEMANDS!AG$3:AG$14, MATCH($B175,D_THERM_DEMANDS!$P$3:$P$14,0), 1)</f>
        <v>0</v>
      </c>
      <c r="R175" s="7">
        <f>INDEX(D_THERM_DEMANDS!AH$3:AH$14, MATCH($B175,D_THERM_DEMANDS!$P$3:$P$14,0), 1)</f>
        <v>0</v>
      </c>
      <c r="S175" s="7">
        <f>INDEX(D_THERM_DEMANDS!AI$3:AI$14, MATCH($B175,D_THERM_DEMANDS!$P$3:$P$14,0), 1)</f>
        <v>1.6129032258064516E-2</v>
      </c>
      <c r="T175" s="7">
        <f>INDEX(D_THERM_DEMANDS!AJ$3:AJ$14, MATCH($B175,D_THERM_DEMANDS!$P$3:$P$14,0), 1)</f>
        <v>3.8709678957539219E-2</v>
      </c>
      <c r="U175" s="7">
        <f>INDEX(D_THERM_DEMANDS!AK$3:AK$14, MATCH($B175,D_THERM_DEMANDS!$P$3:$P$14,0), 1)</f>
        <v>0.86612904456353956</v>
      </c>
      <c r="V175" s="7">
        <f>INDEX(DEMAND_C217B!$I$3:$I$14, MATCH($B175,DEMAND_C217B!$H$3:$H$14,0), 1)</f>
        <v>7.8606630875730659</v>
      </c>
      <c r="W175" s="7">
        <f>INDEX(MINFLOWFEATHER!$J$3:$J$14, MATCH($B175,MINFLOWFEATHER!$I$3:$I$14,0), 1)</f>
        <v>900</v>
      </c>
      <c r="X175" s="7">
        <f>INDEX(Therm!$P$3:$P$14, MATCH($B175,Therm!$H$3:$H$14,0), 1)</f>
        <v>203.33973379061854</v>
      </c>
      <c r="Y175" s="7">
        <f>INDEX(Yubfea!$P$3:$P$14, MATCH($B175,Yubfea!$H$3:$H$14,0), 1)</f>
        <v>4201.8599482767531</v>
      </c>
      <c r="Z175" s="7">
        <f>INDEX(D_YUBFEA_demand!V$3:V$14, MATCH($B175,D_YUBFEA_demand!$M$3:$M$14,0), 1)</f>
        <v>0</v>
      </c>
      <c r="AA175" s="7">
        <f>INDEX(D_YUBFEA_demand!W$3:W$14, MATCH($B175,D_YUBFEA_demand!$M$3:$M$14,0), 1)</f>
        <v>0</v>
      </c>
      <c r="AB175" s="7">
        <f>INDEX(D_YUBFEA_demand!X$3:X$14, MATCH($B175,D_YUBFEA_demand!$M$3:$M$14,0), 1)</f>
        <v>0</v>
      </c>
      <c r="AC175" s="7">
        <f>INDEX(D_YUBFEA_demand!Y$3:Y$14, MATCH($B175,D_YUBFEA_demand!$M$3:$M$14,0), 1)</f>
        <v>9999</v>
      </c>
      <c r="AD175" s="7">
        <f>INDEX(D_YUBFEA_demand!Z$3:Z$14, MATCH($B175,D_YUBFEA_demand!$M$3:$M$14,0), 1)</f>
        <v>9999</v>
      </c>
      <c r="AE175" s="7">
        <f>INDEX(D_YUBFEA_demand!AA$3:AA$14, MATCH($B175,D_YUBFEA_demand!$M$3:$M$14,0), 1)</f>
        <v>0</v>
      </c>
      <c r="AF175" s="7">
        <f>INDEX(D_YUBFEA_demand!AB$3:AB$14, MATCH($B175,D_YUBFEA_demand!$M$3:$M$14,0), 1)</f>
        <v>0</v>
      </c>
      <c r="AG175" s="7">
        <f>INDEX(MINFLOWFEAMOUTH!$J$3:$J$14, MATCH($B175,MINFLOWFEAMOUTH!$I$3:$I$14,0), 1)</f>
        <v>900</v>
      </c>
      <c r="AI175" s="11">
        <f>SHASTAlevel5extended!$H164</f>
        <v>3536.0079999999998</v>
      </c>
      <c r="AJ175" s="11">
        <f>INDEX(CALLiTE_SHASTA_LEVEL2_4!$E$1024:$E$1035, MATCH($B175,CALLiTE_SHASTA_LEVEL2_4!$C$1024:$C$1035,0), 1)</f>
        <v>1700</v>
      </c>
      <c r="AK175" s="11">
        <f>INDEX(CALLiTE_SHASTA_LEVEL2_4!$F$1024:$F$1035, MATCH($B175,CALLiTE_SHASTA_LEVEL2_4!$C$1024:$C$1035,0), 1)</f>
        <v>3782</v>
      </c>
      <c r="AL175" s="11">
        <f>INDEX(CALLITE_EVAP_S_SHSTA!$G$2:$G$13, MATCH($B175,CALLITE_EVAP_S_SHSTA!$F$2:$F$13,0), 1)</f>
        <v>1.4539285742101216</v>
      </c>
    </row>
    <row r="176" spans="1:38">
      <c r="A176" s="1">
        <v>43841</v>
      </c>
      <c r="B176" s="6">
        <f t="shared" si="2"/>
        <v>1</v>
      </c>
      <c r="C176" s="7">
        <f>OROinflow!$F165</f>
        <v>3177</v>
      </c>
      <c r="D176" s="7">
        <f>OROLEVEL5!G165/1000</f>
        <v>3135.2939999999999</v>
      </c>
      <c r="E176" s="7">
        <f>INDEX(OROevaprateIN!$B$2:$B$13, MATCH($B176,OROevaprateIN!$A$2:$A$13,0), 1)</f>
        <v>0.91574468067351811</v>
      </c>
      <c r="F176" s="7">
        <f>INDEX(DEM_D6_PWR!$I$3:$I$14, MATCH($B176,DEM_D6_PWR!$H$3:$H$14,0), 1)</f>
        <v>0</v>
      </c>
      <c r="G176" s="7">
        <f>INDEX('MINGW_6&amp;DR69'!$I$3:$I$14, MATCH($B176,'MINGW_6&amp;DR69'!$H$3:$H$14,0), 1)</f>
        <v>0</v>
      </c>
      <c r="H176" s="7">
        <f>INDEX('MINGW_6&amp;DR69'!$J$3:$J$14, MATCH($B176,'MINGW_6&amp;DR69'!$H$3:$H$14,0), 1)</f>
        <v>0</v>
      </c>
      <c r="I176" s="7">
        <f>inflowShasta!$I165</f>
        <v>4830</v>
      </c>
      <c r="J176" s="7">
        <f>inflowYuba!$H165</f>
        <v>1359</v>
      </c>
      <c r="K176" s="7">
        <f>INDEX(DEMAND_D_DAGUER_NP!$I$3:$I$14, MATCH($B176,DEMAND_D_DAGUER_NP!$H$3:$H$14,0), 1)</f>
        <v>86.694236210414346</v>
      </c>
      <c r="L176" s="7">
        <f>INDEX(D_THERM_DEMANDS!AB$3:AB$14, MATCH($B176,D_THERM_DEMANDS!$P$3:$P$14,0), 1)</f>
        <v>9999</v>
      </c>
      <c r="M176" s="7">
        <f>INDEX(D_THERM_DEMANDS!AC$3:AC$14, MATCH($B176,D_THERM_DEMANDS!$P$3:$P$14,0), 1)</f>
        <v>9999</v>
      </c>
      <c r="N176" s="7">
        <f>INDEX(D_THERM_DEMANDS!AD$3:AD$14, MATCH($B176,D_THERM_DEMANDS!$P$3:$P$14,0), 1)</f>
        <v>9999</v>
      </c>
      <c r="O176" s="7">
        <f>INDEX(D_THERM_DEMANDS!AE$3:AE$14, MATCH($B176,D_THERM_DEMANDS!$P$3:$P$14,0), 1)</f>
        <v>9999</v>
      </c>
      <c r="P176" s="7">
        <f>INDEX(D_THERM_DEMANDS!AF$3:AF$14, MATCH($B176,D_THERM_DEMANDS!$P$3:$P$14,0), 1)</f>
        <v>3.5483871736834129E-2</v>
      </c>
      <c r="Q176" s="7">
        <f>INDEX(D_THERM_DEMANDS!AG$3:AG$14, MATCH($B176,D_THERM_DEMANDS!$P$3:$P$14,0), 1)</f>
        <v>0</v>
      </c>
      <c r="R176" s="7">
        <f>INDEX(D_THERM_DEMANDS!AH$3:AH$14, MATCH($B176,D_THERM_DEMANDS!$P$3:$P$14,0), 1)</f>
        <v>0</v>
      </c>
      <c r="S176" s="7">
        <f>INDEX(D_THERM_DEMANDS!AI$3:AI$14, MATCH($B176,D_THERM_DEMANDS!$P$3:$P$14,0), 1)</f>
        <v>1.6129032258064516E-2</v>
      </c>
      <c r="T176" s="7">
        <f>INDEX(D_THERM_DEMANDS!AJ$3:AJ$14, MATCH($B176,D_THERM_DEMANDS!$P$3:$P$14,0), 1)</f>
        <v>3.8709678957539219E-2</v>
      </c>
      <c r="U176" s="7">
        <f>INDEX(D_THERM_DEMANDS!AK$3:AK$14, MATCH($B176,D_THERM_DEMANDS!$P$3:$P$14,0), 1)</f>
        <v>0.86612904456353956</v>
      </c>
      <c r="V176" s="7">
        <f>INDEX(DEMAND_C217B!$I$3:$I$14, MATCH($B176,DEMAND_C217B!$H$3:$H$14,0), 1)</f>
        <v>7.8606630875730659</v>
      </c>
      <c r="W176" s="7">
        <f>INDEX(MINFLOWFEATHER!$J$3:$J$14, MATCH($B176,MINFLOWFEATHER!$I$3:$I$14,0), 1)</f>
        <v>900</v>
      </c>
      <c r="X176" s="7">
        <f>INDEX(Therm!$P$3:$P$14, MATCH($B176,Therm!$H$3:$H$14,0), 1)</f>
        <v>203.33973379061854</v>
      </c>
      <c r="Y176" s="7">
        <f>INDEX(Yubfea!$P$3:$P$14, MATCH($B176,Yubfea!$H$3:$H$14,0), 1)</f>
        <v>4201.8599482767531</v>
      </c>
      <c r="Z176" s="7">
        <f>INDEX(D_YUBFEA_demand!V$3:V$14, MATCH($B176,D_YUBFEA_demand!$M$3:$M$14,0), 1)</f>
        <v>0</v>
      </c>
      <c r="AA176" s="7">
        <f>INDEX(D_YUBFEA_demand!W$3:W$14, MATCH($B176,D_YUBFEA_demand!$M$3:$M$14,0), 1)</f>
        <v>0</v>
      </c>
      <c r="AB176" s="7">
        <f>INDEX(D_YUBFEA_demand!X$3:X$14, MATCH($B176,D_YUBFEA_demand!$M$3:$M$14,0), 1)</f>
        <v>0</v>
      </c>
      <c r="AC176" s="7">
        <f>INDEX(D_YUBFEA_demand!Y$3:Y$14, MATCH($B176,D_YUBFEA_demand!$M$3:$M$14,0), 1)</f>
        <v>9999</v>
      </c>
      <c r="AD176" s="7">
        <f>INDEX(D_YUBFEA_demand!Z$3:Z$14, MATCH($B176,D_YUBFEA_demand!$M$3:$M$14,0), 1)</f>
        <v>9999</v>
      </c>
      <c r="AE176" s="7">
        <f>INDEX(D_YUBFEA_demand!AA$3:AA$14, MATCH($B176,D_YUBFEA_demand!$M$3:$M$14,0), 1)</f>
        <v>0</v>
      </c>
      <c r="AF176" s="7">
        <f>INDEX(D_YUBFEA_demand!AB$3:AB$14, MATCH($B176,D_YUBFEA_demand!$M$3:$M$14,0), 1)</f>
        <v>0</v>
      </c>
      <c r="AG176" s="7">
        <f>INDEX(MINFLOWFEAMOUTH!$J$3:$J$14, MATCH($B176,MINFLOWFEAMOUTH!$I$3:$I$14,0), 1)</f>
        <v>900</v>
      </c>
      <c r="AI176" s="11">
        <f>SHASTAlevel5extended!$H165</f>
        <v>3550.95</v>
      </c>
      <c r="AJ176" s="11">
        <f>INDEX(CALLiTE_SHASTA_LEVEL2_4!$E$1024:$E$1035, MATCH($B176,CALLiTE_SHASTA_LEVEL2_4!$C$1024:$C$1035,0), 1)</f>
        <v>1700</v>
      </c>
      <c r="AK176" s="11">
        <f>INDEX(CALLiTE_SHASTA_LEVEL2_4!$F$1024:$F$1035, MATCH($B176,CALLiTE_SHASTA_LEVEL2_4!$C$1024:$C$1035,0), 1)</f>
        <v>3782</v>
      </c>
      <c r="AL176" s="11">
        <f>INDEX(CALLITE_EVAP_S_SHSTA!$G$2:$G$13, MATCH($B176,CALLITE_EVAP_S_SHSTA!$F$2:$F$13,0), 1)</f>
        <v>1.4539285742101216</v>
      </c>
    </row>
    <row r="177" spans="1:38">
      <c r="A177" s="1">
        <v>43842</v>
      </c>
      <c r="B177" s="6">
        <f t="shared" si="2"/>
        <v>1</v>
      </c>
      <c r="C177" s="7">
        <f>OROinflow!$F166</f>
        <v>2744</v>
      </c>
      <c r="D177" s="7">
        <f>OROLEVEL5!G166/1000</f>
        <v>3139.2890000000002</v>
      </c>
      <c r="E177" s="7">
        <f>INDEX(OROevaprateIN!$B$2:$B$13, MATCH($B177,OROevaprateIN!$A$2:$A$13,0), 1)</f>
        <v>0.91574468067351811</v>
      </c>
      <c r="F177" s="7">
        <f>INDEX(DEM_D6_PWR!$I$3:$I$14, MATCH($B177,DEM_D6_PWR!$H$3:$H$14,0), 1)</f>
        <v>0</v>
      </c>
      <c r="G177" s="7">
        <f>INDEX('MINGW_6&amp;DR69'!$I$3:$I$14, MATCH($B177,'MINGW_6&amp;DR69'!$H$3:$H$14,0), 1)</f>
        <v>0</v>
      </c>
      <c r="H177" s="7">
        <f>INDEX('MINGW_6&amp;DR69'!$J$3:$J$14, MATCH($B177,'MINGW_6&amp;DR69'!$H$3:$H$14,0), 1)</f>
        <v>0</v>
      </c>
      <c r="I177" s="7">
        <f>inflowShasta!$I166</f>
        <v>5071</v>
      </c>
      <c r="J177" s="7">
        <f>inflowYuba!$H166</f>
        <v>1354</v>
      </c>
      <c r="K177" s="7">
        <f>INDEX(DEMAND_D_DAGUER_NP!$I$3:$I$14, MATCH($B177,DEMAND_D_DAGUER_NP!$H$3:$H$14,0), 1)</f>
        <v>86.694236210414346</v>
      </c>
      <c r="L177" s="7">
        <f>INDEX(D_THERM_DEMANDS!AB$3:AB$14, MATCH($B177,D_THERM_DEMANDS!$P$3:$P$14,0), 1)</f>
        <v>9999</v>
      </c>
      <c r="M177" s="7">
        <f>INDEX(D_THERM_DEMANDS!AC$3:AC$14, MATCH($B177,D_THERM_DEMANDS!$P$3:$P$14,0), 1)</f>
        <v>9999</v>
      </c>
      <c r="N177" s="7">
        <f>INDEX(D_THERM_DEMANDS!AD$3:AD$14, MATCH($B177,D_THERM_DEMANDS!$P$3:$P$14,0), 1)</f>
        <v>9999</v>
      </c>
      <c r="O177" s="7">
        <f>INDEX(D_THERM_DEMANDS!AE$3:AE$14, MATCH($B177,D_THERM_DEMANDS!$P$3:$P$14,0), 1)</f>
        <v>9999</v>
      </c>
      <c r="P177" s="7">
        <f>INDEX(D_THERM_DEMANDS!AF$3:AF$14, MATCH($B177,D_THERM_DEMANDS!$P$3:$P$14,0), 1)</f>
        <v>3.5483871736834129E-2</v>
      </c>
      <c r="Q177" s="7">
        <f>INDEX(D_THERM_DEMANDS!AG$3:AG$14, MATCH($B177,D_THERM_DEMANDS!$P$3:$P$14,0), 1)</f>
        <v>0</v>
      </c>
      <c r="R177" s="7">
        <f>INDEX(D_THERM_DEMANDS!AH$3:AH$14, MATCH($B177,D_THERM_DEMANDS!$P$3:$P$14,0), 1)</f>
        <v>0</v>
      </c>
      <c r="S177" s="7">
        <f>INDEX(D_THERM_DEMANDS!AI$3:AI$14, MATCH($B177,D_THERM_DEMANDS!$P$3:$P$14,0), 1)</f>
        <v>1.6129032258064516E-2</v>
      </c>
      <c r="T177" s="7">
        <f>INDEX(D_THERM_DEMANDS!AJ$3:AJ$14, MATCH($B177,D_THERM_DEMANDS!$P$3:$P$14,0), 1)</f>
        <v>3.8709678957539219E-2</v>
      </c>
      <c r="U177" s="7">
        <f>INDEX(D_THERM_DEMANDS!AK$3:AK$14, MATCH($B177,D_THERM_DEMANDS!$P$3:$P$14,0), 1)</f>
        <v>0.86612904456353956</v>
      </c>
      <c r="V177" s="7">
        <f>INDEX(DEMAND_C217B!$I$3:$I$14, MATCH($B177,DEMAND_C217B!$H$3:$H$14,0), 1)</f>
        <v>7.8606630875730659</v>
      </c>
      <c r="W177" s="7">
        <f>INDEX(MINFLOWFEATHER!$J$3:$J$14, MATCH($B177,MINFLOWFEATHER!$I$3:$I$14,0), 1)</f>
        <v>900</v>
      </c>
      <c r="X177" s="7">
        <f>INDEX(Therm!$P$3:$P$14, MATCH($B177,Therm!$H$3:$H$14,0), 1)</f>
        <v>203.33973379061854</v>
      </c>
      <c r="Y177" s="7">
        <f>INDEX(Yubfea!$P$3:$P$14, MATCH($B177,Yubfea!$H$3:$H$14,0), 1)</f>
        <v>4201.8599482767531</v>
      </c>
      <c r="Z177" s="7">
        <f>INDEX(D_YUBFEA_demand!V$3:V$14, MATCH($B177,D_YUBFEA_demand!$M$3:$M$14,0), 1)</f>
        <v>0</v>
      </c>
      <c r="AA177" s="7">
        <f>INDEX(D_YUBFEA_demand!W$3:W$14, MATCH($B177,D_YUBFEA_demand!$M$3:$M$14,0), 1)</f>
        <v>0</v>
      </c>
      <c r="AB177" s="7">
        <f>INDEX(D_YUBFEA_demand!X$3:X$14, MATCH($B177,D_YUBFEA_demand!$M$3:$M$14,0), 1)</f>
        <v>0</v>
      </c>
      <c r="AC177" s="7">
        <f>INDEX(D_YUBFEA_demand!Y$3:Y$14, MATCH($B177,D_YUBFEA_demand!$M$3:$M$14,0), 1)</f>
        <v>9999</v>
      </c>
      <c r="AD177" s="7">
        <f>INDEX(D_YUBFEA_demand!Z$3:Z$14, MATCH($B177,D_YUBFEA_demand!$M$3:$M$14,0), 1)</f>
        <v>9999</v>
      </c>
      <c r="AE177" s="7">
        <f>INDEX(D_YUBFEA_demand!AA$3:AA$14, MATCH($B177,D_YUBFEA_demand!$M$3:$M$14,0), 1)</f>
        <v>0</v>
      </c>
      <c r="AF177" s="7">
        <f>INDEX(D_YUBFEA_demand!AB$3:AB$14, MATCH($B177,D_YUBFEA_demand!$M$3:$M$14,0), 1)</f>
        <v>0</v>
      </c>
      <c r="AG177" s="7">
        <f>INDEX(MINFLOWFEAMOUTH!$J$3:$J$14, MATCH($B177,MINFLOWFEAMOUTH!$I$3:$I$14,0), 1)</f>
        <v>900</v>
      </c>
      <c r="AI177" s="11">
        <f>SHASTAlevel5extended!$H166</f>
        <v>3565.893</v>
      </c>
      <c r="AJ177" s="11">
        <f>INDEX(CALLiTE_SHASTA_LEVEL2_4!$E$1024:$E$1035, MATCH($B177,CALLiTE_SHASTA_LEVEL2_4!$C$1024:$C$1035,0), 1)</f>
        <v>1700</v>
      </c>
      <c r="AK177" s="11">
        <f>INDEX(CALLiTE_SHASTA_LEVEL2_4!$F$1024:$F$1035, MATCH($B177,CALLiTE_SHASTA_LEVEL2_4!$C$1024:$C$1035,0), 1)</f>
        <v>3782</v>
      </c>
      <c r="AL177" s="11">
        <f>INDEX(CALLITE_EVAP_S_SHSTA!$G$2:$G$13, MATCH($B177,CALLITE_EVAP_S_SHSTA!$F$2:$F$13,0), 1)</f>
        <v>1.4539285742101216</v>
      </c>
    </row>
    <row r="178" spans="1:38">
      <c r="A178" s="1">
        <v>43843</v>
      </c>
      <c r="B178" s="6">
        <f t="shared" si="2"/>
        <v>1</v>
      </c>
      <c r="C178" s="7">
        <f>OROinflow!$F167</f>
        <v>3824</v>
      </c>
      <c r="D178" s="7">
        <f>OROLEVEL5!G167/1000</f>
        <v>3124.5160000000001</v>
      </c>
      <c r="E178" s="7">
        <f>INDEX(OROevaprateIN!$B$2:$B$13, MATCH($B178,OROevaprateIN!$A$2:$A$13,0), 1)</f>
        <v>0.91574468067351811</v>
      </c>
      <c r="F178" s="7">
        <f>INDEX(DEM_D6_PWR!$I$3:$I$14, MATCH($B178,DEM_D6_PWR!$H$3:$H$14,0), 1)</f>
        <v>0</v>
      </c>
      <c r="G178" s="7">
        <f>INDEX('MINGW_6&amp;DR69'!$I$3:$I$14, MATCH($B178,'MINGW_6&amp;DR69'!$H$3:$H$14,0), 1)</f>
        <v>0</v>
      </c>
      <c r="H178" s="7">
        <f>INDEX('MINGW_6&amp;DR69'!$J$3:$J$14, MATCH($B178,'MINGW_6&amp;DR69'!$H$3:$H$14,0), 1)</f>
        <v>0</v>
      </c>
      <c r="I178" s="7">
        <f>inflowShasta!$I167</f>
        <v>5345</v>
      </c>
      <c r="J178" s="7">
        <f>inflowYuba!$H167</f>
        <v>1356</v>
      </c>
      <c r="K178" s="7">
        <f>INDEX(DEMAND_D_DAGUER_NP!$I$3:$I$14, MATCH($B178,DEMAND_D_DAGUER_NP!$H$3:$H$14,0), 1)</f>
        <v>86.694236210414346</v>
      </c>
      <c r="L178" s="7">
        <f>INDEX(D_THERM_DEMANDS!AB$3:AB$14, MATCH($B178,D_THERM_DEMANDS!$P$3:$P$14,0), 1)</f>
        <v>9999</v>
      </c>
      <c r="M178" s="7">
        <f>INDEX(D_THERM_DEMANDS!AC$3:AC$14, MATCH($B178,D_THERM_DEMANDS!$P$3:$P$14,0), 1)</f>
        <v>9999</v>
      </c>
      <c r="N178" s="7">
        <f>INDEX(D_THERM_DEMANDS!AD$3:AD$14, MATCH($B178,D_THERM_DEMANDS!$P$3:$P$14,0), 1)</f>
        <v>9999</v>
      </c>
      <c r="O178" s="7">
        <f>INDEX(D_THERM_DEMANDS!AE$3:AE$14, MATCH($B178,D_THERM_DEMANDS!$P$3:$P$14,0), 1)</f>
        <v>9999</v>
      </c>
      <c r="P178" s="7">
        <f>INDEX(D_THERM_DEMANDS!AF$3:AF$14, MATCH($B178,D_THERM_DEMANDS!$P$3:$P$14,0), 1)</f>
        <v>3.5483871736834129E-2</v>
      </c>
      <c r="Q178" s="7">
        <f>INDEX(D_THERM_DEMANDS!AG$3:AG$14, MATCH($B178,D_THERM_DEMANDS!$P$3:$P$14,0), 1)</f>
        <v>0</v>
      </c>
      <c r="R178" s="7">
        <f>INDEX(D_THERM_DEMANDS!AH$3:AH$14, MATCH($B178,D_THERM_DEMANDS!$P$3:$P$14,0), 1)</f>
        <v>0</v>
      </c>
      <c r="S178" s="7">
        <f>INDEX(D_THERM_DEMANDS!AI$3:AI$14, MATCH($B178,D_THERM_DEMANDS!$P$3:$P$14,0), 1)</f>
        <v>1.6129032258064516E-2</v>
      </c>
      <c r="T178" s="7">
        <f>INDEX(D_THERM_DEMANDS!AJ$3:AJ$14, MATCH($B178,D_THERM_DEMANDS!$P$3:$P$14,0), 1)</f>
        <v>3.8709678957539219E-2</v>
      </c>
      <c r="U178" s="7">
        <f>INDEX(D_THERM_DEMANDS!AK$3:AK$14, MATCH($B178,D_THERM_DEMANDS!$P$3:$P$14,0), 1)</f>
        <v>0.86612904456353956</v>
      </c>
      <c r="V178" s="7">
        <f>INDEX(DEMAND_C217B!$I$3:$I$14, MATCH($B178,DEMAND_C217B!$H$3:$H$14,0), 1)</f>
        <v>7.8606630875730659</v>
      </c>
      <c r="W178" s="7">
        <f>INDEX(MINFLOWFEATHER!$J$3:$J$14, MATCH($B178,MINFLOWFEATHER!$I$3:$I$14,0), 1)</f>
        <v>900</v>
      </c>
      <c r="X178" s="7">
        <f>INDEX(Therm!$P$3:$P$14, MATCH($B178,Therm!$H$3:$H$14,0), 1)</f>
        <v>203.33973379061854</v>
      </c>
      <c r="Y178" s="7">
        <f>INDEX(Yubfea!$P$3:$P$14, MATCH($B178,Yubfea!$H$3:$H$14,0), 1)</f>
        <v>4201.8599482767531</v>
      </c>
      <c r="Z178" s="7">
        <f>INDEX(D_YUBFEA_demand!V$3:V$14, MATCH($B178,D_YUBFEA_demand!$M$3:$M$14,0), 1)</f>
        <v>0</v>
      </c>
      <c r="AA178" s="7">
        <f>INDEX(D_YUBFEA_demand!W$3:W$14, MATCH($B178,D_YUBFEA_demand!$M$3:$M$14,0), 1)</f>
        <v>0</v>
      </c>
      <c r="AB178" s="7">
        <f>INDEX(D_YUBFEA_demand!X$3:X$14, MATCH($B178,D_YUBFEA_demand!$M$3:$M$14,0), 1)</f>
        <v>0</v>
      </c>
      <c r="AC178" s="7">
        <f>INDEX(D_YUBFEA_demand!Y$3:Y$14, MATCH($B178,D_YUBFEA_demand!$M$3:$M$14,0), 1)</f>
        <v>9999</v>
      </c>
      <c r="AD178" s="7">
        <f>INDEX(D_YUBFEA_demand!Z$3:Z$14, MATCH($B178,D_YUBFEA_demand!$M$3:$M$14,0), 1)</f>
        <v>9999</v>
      </c>
      <c r="AE178" s="7">
        <f>INDEX(D_YUBFEA_demand!AA$3:AA$14, MATCH($B178,D_YUBFEA_demand!$M$3:$M$14,0), 1)</f>
        <v>0</v>
      </c>
      <c r="AF178" s="7">
        <f>INDEX(D_YUBFEA_demand!AB$3:AB$14, MATCH($B178,D_YUBFEA_demand!$M$3:$M$14,0), 1)</f>
        <v>0</v>
      </c>
      <c r="AG178" s="7">
        <f>INDEX(MINFLOWFEAMOUTH!$J$3:$J$14, MATCH($B178,MINFLOWFEAMOUTH!$I$3:$I$14,0), 1)</f>
        <v>900</v>
      </c>
      <c r="AI178" s="11">
        <f>SHASTAlevel5extended!$H167</f>
        <v>3580.8359999999998</v>
      </c>
      <c r="AJ178" s="11">
        <f>INDEX(CALLiTE_SHASTA_LEVEL2_4!$E$1024:$E$1035, MATCH($B178,CALLiTE_SHASTA_LEVEL2_4!$C$1024:$C$1035,0), 1)</f>
        <v>1700</v>
      </c>
      <c r="AK178" s="11">
        <f>INDEX(CALLiTE_SHASTA_LEVEL2_4!$F$1024:$F$1035, MATCH($B178,CALLiTE_SHASTA_LEVEL2_4!$C$1024:$C$1035,0), 1)</f>
        <v>3782</v>
      </c>
      <c r="AL178" s="11">
        <f>INDEX(CALLITE_EVAP_S_SHSTA!$G$2:$G$13, MATCH($B178,CALLITE_EVAP_S_SHSTA!$F$2:$F$13,0), 1)</f>
        <v>1.4539285742101216</v>
      </c>
    </row>
    <row r="179" spans="1:38">
      <c r="A179" s="1">
        <v>43844</v>
      </c>
      <c r="B179" s="6">
        <f t="shared" si="2"/>
        <v>1</v>
      </c>
      <c r="C179" s="7">
        <f>OROinflow!$F168</f>
        <v>4419</v>
      </c>
      <c r="D179" s="7">
        <f>OROLEVEL5!G168/1000</f>
        <v>3126.306</v>
      </c>
      <c r="E179" s="7">
        <f>INDEX(OROevaprateIN!$B$2:$B$13, MATCH($B179,OROevaprateIN!$A$2:$A$13,0), 1)</f>
        <v>0.91574468067351811</v>
      </c>
      <c r="F179" s="7">
        <f>INDEX(DEM_D6_PWR!$I$3:$I$14, MATCH($B179,DEM_D6_PWR!$H$3:$H$14,0), 1)</f>
        <v>0</v>
      </c>
      <c r="G179" s="7">
        <f>INDEX('MINGW_6&amp;DR69'!$I$3:$I$14, MATCH($B179,'MINGW_6&amp;DR69'!$H$3:$H$14,0), 1)</f>
        <v>0</v>
      </c>
      <c r="H179" s="7">
        <f>INDEX('MINGW_6&amp;DR69'!$J$3:$J$14, MATCH($B179,'MINGW_6&amp;DR69'!$H$3:$H$14,0), 1)</f>
        <v>0</v>
      </c>
      <c r="I179" s="7">
        <f>inflowShasta!$I168</f>
        <v>5235</v>
      </c>
      <c r="J179" s="7">
        <f>inflowYuba!$H168</f>
        <v>1357</v>
      </c>
      <c r="K179" s="7">
        <f>INDEX(DEMAND_D_DAGUER_NP!$I$3:$I$14, MATCH($B179,DEMAND_D_DAGUER_NP!$H$3:$H$14,0), 1)</f>
        <v>86.694236210414346</v>
      </c>
      <c r="L179" s="7">
        <f>INDEX(D_THERM_DEMANDS!AB$3:AB$14, MATCH($B179,D_THERM_DEMANDS!$P$3:$P$14,0), 1)</f>
        <v>9999</v>
      </c>
      <c r="M179" s="7">
        <f>INDEX(D_THERM_DEMANDS!AC$3:AC$14, MATCH($B179,D_THERM_DEMANDS!$P$3:$P$14,0), 1)</f>
        <v>9999</v>
      </c>
      <c r="N179" s="7">
        <f>INDEX(D_THERM_DEMANDS!AD$3:AD$14, MATCH($B179,D_THERM_DEMANDS!$P$3:$P$14,0), 1)</f>
        <v>9999</v>
      </c>
      <c r="O179" s="7">
        <f>INDEX(D_THERM_DEMANDS!AE$3:AE$14, MATCH($B179,D_THERM_DEMANDS!$P$3:$P$14,0), 1)</f>
        <v>9999</v>
      </c>
      <c r="P179" s="7">
        <f>INDEX(D_THERM_DEMANDS!AF$3:AF$14, MATCH($B179,D_THERM_DEMANDS!$P$3:$P$14,0), 1)</f>
        <v>3.5483871736834129E-2</v>
      </c>
      <c r="Q179" s="7">
        <f>INDEX(D_THERM_DEMANDS!AG$3:AG$14, MATCH($B179,D_THERM_DEMANDS!$P$3:$P$14,0), 1)</f>
        <v>0</v>
      </c>
      <c r="R179" s="7">
        <f>INDEX(D_THERM_DEMANDS!AH$3:AH$14, MATCH($B179,D_THERM_DEMANDS!$P$3:$P$14,0), 1)</f>
        <v>0</v>
      </c>
      <c r="S179" s="7">
        <f>INDEX(D_THERM_DEMANDS!AI$3:AI$14, MATCH($B179,D_THERM_DEMANDS!$P$3:$P$14,0), 1)</f>
        <v>1.6129032258064516E-2</v>
      </c>
      <c r="T179" s="7">
        <f>INDEX(D_THERM_DEMANDS!AJ$3:AJ$14, MATCH($B179,D_THERM_DEMANDS!$P$3:$P$14,0), 1)</f>
        <v>3.8709678957539219E-2</v>
      </c>
      <c r="U179" s="7">
        <f>INDEX(D_THERM_DEMANDS!AK$3:AK$14, MATCH($B179,D_THERM_DEMANDS!$P$3:$P$14,0), 1)</f>
        <v>0.86612904456353956</v>
      </c>
      <c r="V179" s="7">
        <f>INDEX(DEMAND_C217B!$I$3:$I$14, MATCH($B179,DEMAND_C217B!$H$3:$H$14,0), 1)</f>
        <v>7.8606630875730659</v>
      </c>
      <c r="W179" s="7">
        <f>INDEX(MINFLOWFEATHER!$J$3:$J$14, MATCH($B179,MINFLOWFEATHER!$I$3:$I$14,0), 1)</f>
        <v>900</v>
      </c>
      <c r="X179" s="7">
        <f>INDEX(Therm!$P$3:$P$14, MATCH($B179,Therm!$H$3:$H$14,0), 1)</f>
        <v>203.33973379061854</v>
      </c>
      <c r="Y179" s="7">
        <f>INDEX(Yubfea!$P$3:$P$14, MATCH($B179,Yubfea!$H$3:$H$14,0), 1)</f>
        <v>4201.8599482767531</v>
      </c>
      <c r="Z179" s="7">
        <f>INDEX(D_YUBFEA_demand!V$3:V$14, MATCH($B179,D_YUBFEA_demand!$M$3:$M$14,0), 1)</f>
        <v>0</v>
      </c>
      <c r="AA179" s="7">
        <f>INDEX(D_YUBFEA_demand!W$3:W$14, MATCH($B179,D_YUBFEA_demand!$M$3:$M$14,0), 1)</f>
        <v>0</v>
      </c>
      <c r="AB179" s="7">
        <f>INDEX(D_YUBFEA_demand!X$3:X$14, MATCH($B179,D_YUBFEA_demand!$M$3:$M$14,0), 1)</f>
        <v>0</v>
      </c>
      <c r="AC179" s="7">
        <f>INDEX(D_YUBFEA_demand!Y$3:Y$14, MATCH($B179,D_YUBFEA_demand!$M$3:$M$14,0), 1)</f>
        <v>9999</v>
      </c>
      <c r="AD179" s="7">
        <f>INDEX(D_YUBFEA_demand!Z$3:Z$14, MATCH($B179,D_YUBFEA_demand!$M$3:$M$14,0), 1)</f>
        <v>9999</v>
      </c>
      <c r="AE179" s="7">
        <f>INDEX(D_YUBFEA_demand!AA$3:AA$14, MATCH($B179,D_YUBFEA_demand!$M$3:$M$14,0), 1)</f>
        <v>0</v>
      </c>
      <c r="AF179" s="7">
        <f>INDEX(D_YUBFEA_demand!AB$3:AB$14, MATCH($B179,D_YUBFEA_demand!$M$3:$M$14,0), 1)</f>
        <v>0</v>
      </c>
      <c r="AG179" s="7">
        <f>INDEX(MINFLOWFEAMOUTH!$J$3:$J$14, MATCH($B179,MINFLOWFEAMOUTH!$I$3:$I$14,0), 1)</f>
        <v>900</v>
      </c>
      <c r="AI179" s="11">
        <f>SHASTAlevel5extended!$H168</f>
        <v>3595.7779999999998</v>
      </c>
      <c r="AJ179" s="11">
        <f>INDEX(CALLiTE_SHASTA_LEVEL2_4!$E$1024:$E$1035, MATCH($B179,CALLiTE_SHASTA_LEVEL2_4!$C$1024:$C$1035,0), 1)</f>
        <v>1700</v>
      </c>
      <c r="AK179" s="11">
        <f>INDEX(CALLiTE_SHASTA_LEVEL2_4!$F$1024:$F$1035, MATCH($B179,CALLiTE_SHASTA_LEVEL2_4!$C$1024:$C$1035,0), 1)</f>
        <v>3782</v>
      </c>
      <c r="AL179" s="11">
        <f>INDEX(CALLITE_EVAP_S_SHSTA!$G$2:$G$13, MATCH($B179,CALLITE_EVAP_S_SHSTA!$F$2:$F$13,0), 1)</f>
        <v>1.4539285742101216</v>
      </c>
    </row>
    <row r="180" spans="1:38">
      <c r="A180" s="1">
        <v>43845</v>
      </c>
      <c r="B180" s="6">
        <f t="shared" si="2"/>
        <v>1</v>
      </c>
      <c r="C180" s="7">
        <f>OROinflow!$F169</f>
        <v>4079</v>
      </c>
      <c r="D180" s="7">
        <f>OROLEVEL5!G169/1000</f>
        <v>3132.6570000000002</v>
      </c>
      <c r="E180" s="7">
        <f>INDEX(OROevaprateIN!$B$2:$B$13, MATCH($B180,OROevaprateIN!$A$2:$A$13,0), 1)</f>
        <v>0.91574468067351811</v>
      </c>
      <c r="F180" s="7">
        <f>INDEX(DEM_D6_PWR!$I$3:$I$14, MATCH($B180,DEM_D6_PWR!$H$3:$H$14,0), 1)</f>
        <v>0</v>
      </c>
      <c r="G180" s="7">
        <f>INDEX('MINGW_6&amp;DR69'!$I$3:$I$14, MATCH($B180,'MINGW_6&amp;DR69'!$H$3:$H$14,0), 1)</f>
        <v>0</v>
      </c>
      <c r="H180" s="7">
        <f>INDEX('MINGW_6&amp;DR69'!$J$3:$J$14, MATCH($B180,'MINGW_6&amp;DR69'!$H$3:$H$14,0), 1)</f>
        <v>0</v>
      </c>
      <c r="I180" s="7">
        <f>inflowShasta!$I169</f>
        <v>5074</v>
      </c>
      <c r="J180" s="7">
        <f>inflowYuba!$H169</f>
        <v>1358</v>
      </c>
      <c r="K180" s="7">
        <f>INDEX(DEMAND_D_DAGUER_NP!$I$3:$I$14, MATCH($B180,DEMAND_D_DAGUER_NP!$H$3:$H$14,0), 1)</f>
        <v>86.694236210414346</v>
      </c>
      <c r="L180" s="7">
        <f>INDEX(D_THERM_DEMANDS!AB$3:AB$14, MATCH($B180,D_THERM_DEMANDS!$P$3:$P$14,0), 1)</f>
        <v>9999</v>
      </c>
      <c r="M180" s="7">
        <f>INDEX(D_THERM_DEMANDS!AC$3:AC$14, MATCH($B180,D_THERM_DEMANDS!$P$3:$P$14,0), 1)</f>
        <v>9999</v>
      </c>
      <c r="N180" s="7">
        <f>INDEX(D_THERM_DEMANDS!AD$3:AD$14, MATCH($B180,D_THERM_DEMANDS!$P$3:$P$14,0), 1)</f>
        <v>9999</v>
      </c>
      <c r="O180" s="7">
        <f>INDEX(D_THERM_DEMANDS!AE$3:AE$14, MATCH($B180,D_THERM_DEMANDS!$P$3:$P$14,0), 1)</f>
        <v>9999</v>
      </c>
      <c r="P180" s="7">
        <f>INDEX(D_THERM_DEMANDS!AF$3:AF$14, MATCH($B180,D_THERM_DEMANDS!$P$3:$P$14,0), 1)</f>
        <v>3.5483871736834129E-2</v>
      </c>
      <c r="Q180" s="7">
        <f>INDEX(D_THERM_DEMANDS!AG$3:AG$14, MATCH($B180,D_THERM_DEMANDS!$P$3:$P$14,0), 1)</f>
        <v>0</v>
      </c>
      <c r="R180" s="7">
        <f>INDEX(D_THERM_DEMANDS!AH$3:AH$14, MATCH($B180,D_THERM_DEMANDS!$P$3:$P$14,0), 1)</f>
        <v>0</v>
      </c>
      <c r="S180" s="7">
        <f>INDEX(D_THERM_DEMANDS!AI$3:AI$14, MATCH($B180,D_THERM_DEMANDS!$P$3:$P$14,0), 1)</f>
        <v>1.6129032258064516E-2</v>
      </c>
      <c r="T180" s="7">
        <f>INDEX(D_THERM_DEMANDS!AJ$3:AJ$14, MATCH($B180,D_THERM_DEMANDS!$P$3:$P$14,0), 1)</f>
        <v>3.8709678957539219E-2</v>
      </c>
      <c r="U180" s="7">
        <f>INDEX(D_THERM_DEMANDS!AK$3:AK$14, MATCH($B180,D_THERM_DEMANDS!$P$3:$P$14,0), 1)</f>
        <v>0.86612904456353956</v>
      </c>
      <c r="V180" s="7">
        <f>INDEX(DEMAND_C217B!$I$3:$I$14, MATCH($B180,DEMAND_C217B!$H$3:$H$14,0), 1)</f>
        <v>7.8606630875730659</v>
      </c>
      <c r="W180" s="7">
        <f>INDEX(MINFLOWFEATHER!$J$3:$J$14, MATCH($B180,MINFLOWFEATHER!$I$3:$I$14,0), 1)</f>
        <v>900</v>
      </c>
      <c r="X180" s="7">
        <f>INDEX(Therm!$P$3:$P$14, MATCH($B180,Therm!$H$3:$H$14,0), 1)</f>
        <v>203.33973379061854</v>
      </c>
      <c r="Y180" s="7">
        <f>INDEX(Yubfea!$P$3:$P$14, MATCH($B180,Yubfea!$H$3:$H$14,0), 1)</f>
        <v>4201.8599482767531</v>
      </c>
      <c r="Z180" s="7">
        <f>INDEX(D_YUBFEA_demand!V$3:V$14, MATCH($B180,D_YUBFEA_demand!$M$3:$M$14,0), 1)</f>
        <v>0</v>
      </c>
      <c r="AA180" s="7">
        <f>INDEX(D_YUBFEA_demand!W$3:W$14, MATCH($B180,D_YUBFEA_demand!$M$3:$M$14,0), 1)</f>
        <v>0</v>
      </c>
      <c r="AB180" s="7">
        <f>INDEX(D_YUBFEA_demand!X$3:X$14, MATCH($B180,D_YUBFEA_demand!$M$3:$M$14,0), 1)</f>
        <v>0</v>
      </c>
      <c r="AC180" s="7">
        <f>INDEX(D_YUBFEA_demand!Y$3:Y$14, MATCH($B180,D_YUBFEA_demand!$M$3:$M$14,0), 1)</f>
        <v>9999</v>
      </c>
      <c r="AD180" s="7">
        <f>INDEX(D_YUBFEA_demand!Z$3:Z$14, MATCH($B180,D_YUBFEA_demand!$M$3:$M$14,0), 1)</f>
        <v>9999</v>
      </c>
      <c r="AE180" s="7">
        <f>INDEX(D_YUBFEA_demand!AA$3:AA$14, MATCH($B180,D_YUBFEA_demand!$M$3:$M$14,0), 1)</f>
        <v>0</v>
      </c>
      <c r="AF180" s="7">
        <f>INDEX(D_YUBFEA_demand!AB$3:AB$14, MATCH($B180,D_YUBFEA_demand!$M$3:$M$14,0), 1)</f>
        <v>0</v>
      </c>
      <c r="AG180" s="7">
        <f>INDEX(MINFLOWFEAMOUTH!$J$3:$J$14, MATCH($B180,MINFLOWFEAMOUTH!$I$3:$I$14,0), 1)</f>
        <v>900</v>
      </c>
      <c r="AI180" s="11">
        <f>SHASTAlevel5extended!$H169</f>
        <v>3610.72</v>
      </c>
      <c r="AJ180" s="11">
        <f>INDEX(CALLiTE_SHASTA_LEVEL2_4!$E$1024:$E$1035, MATCH($B180,CALLiTE_SHASTA_LEVEL2_4!$C$1024:$C$1035,0), 1)</f>
        <v>1700</v>
      </c>
      <c r="AK180" s="11">
        <f>INDEX(CALLiTE_SHASTA_LEVEL2_4!$F$1024:$F$1035, MATCH($B180,CALLiTE_SHASTA_LEVEL2_4!$C$1024:$C$1035,0), 1)</f>
        <v>3782</v>
      </c>
      <c r="AL180" s="11">
        <f>INDEX(CALLITE_EVAP_S_SHSTA!$G$2:$G$13, MATCH($B180,CALLITE_EVAP_S_SHSTA!$F$2:$F$13,0), 1)</f>
        <v>1.4539285742101216</v>
      </c>
    </row>
    <row r="181" spans="1:38">
      <c r="A181" s="1">
        <v>43846</v>
      </c>
      <c r="B181" s="6">
        <f t="shared" si="2"/>
        <v>1</v>
      </c>
      <c r="C181" s="7">
        <f>OROinflow!$F170</f>
        <v>4290</v>
      </c>
      <c r="D181" s="7">
        <f>OROLEVEL5!G170/1000</f>
        <v>3123.078</v>
      </c>
      <c r="E181" s="7">
        <f>INDEX(OROevaprateIN!$B$2:$B$13, MATCH($B181,OROevaprateIN!$A$2:$A$13,0), 1)</f>
        <v>0.91574468067351811</v>
      </c>
      <c r="F181" s="7">
        <f>INDEX(DEM_D6_PWR!$I$3:$I$14, MATCH($B181,DEM_D6_PWR!$H$3:$H$14,0), 1)</f>
        <v>0</v>
      </c>
      <c r="G181" s="7">
        <f>INDEX('MINGW_6&amp;DR69'!$I$3:$I$14, MATCH($B181,'MINGW_6&amp;DR69'!$H$3:$H$14,0), 1)</f>
        <v>0</v>
      </c>
      <c r="H181" s="7">
        <f>INDEX('MINGW_6&amp;DR69'!$J$3:$J$14, MATCH($B181,'MINGW_6&amp;DR69'!$H$3:$H$14,0), 1)</f>
        <v>0</v>
      </c>
      <c r="I181" s="7">
        <f>inflowShasta!$I170</f>
        <v>8216</v>
      </c>
      <c r="J181" s="7">
        <f>inflowYuba!$H170</f>
        <v>1361</v>
      </c>
      <c r="K181" s="7">
        <f>INDEX(DEMAND_D_DAGUER_NP!$I$3:$I$14, MATCH($B181,DEMAND_D_DAGUER_NP!$H$3:$H$14,0), 1)</f>
        <v>86.694236210414346</v>
      </c>
      <c r="L181" s="7">
        <f>INDEX(D_THERM_DEMANDS!AB$3:AB$14, MATCH($B181,D_THERM_DEMANDS!$P$3:$P$14,0), 1)</f>
        <v>9999</v>
      </c>
      <c r="M181" s="7">
        <f>INDEX(D_THERM_DEMANDS!AC$3:AC$14, MATCH($B181,D_THERM_DEMANDS!$P$3:$P$14,0), 1)</f>
        <v>9999</v>
      </c>
      <c r="N181" s="7">
        <f>INDEX(D_THERM_DEMANDS!AD$3:AD$14, MATCH($B181,D_THERM_DEMANDS!$P$3:$P$14,0), 1)</f>
        <v>9999</v>
      </c>
      <c r="O181" s="7">
        <f>INDEX(D_THERM_DEMANDS!AE$3:AE$14, MATCH($B181,D_THERM_DEMANDS!$P$3:$P$14,0), 1)</f>
        <v>9999</v>
      </c>
      <c r="P181" s="7">
        <f>INDEX(D_THERM_DEMANDS!AF$3:AF$14, MATCH($B181,D_THERM_DEMANDS!$P$3:$P$14,0), 1)</f>
        <v>3.5483871736834129E-2</v>
      </c>
      <c r="Q181" s="7">
        <f>INDEX(D_THERM_DEMANDS!AG$3:AG$14, MATCH($B181,D_THERM_DEMANDS!$P$3:$P$14,0), 1)</f>
        <v>0</v>
      </c>
      <c r="R181" s="7">
        <f>INDEX(D_THERM_DEMANDS!AH$3:AH$14, MATCH($B181,D_THERM_DEMANDS!$P$3:$P$14,0), 1)</f>
        <v>0</v>
      </c>
      <c r="S181" s="7">
        <f>INDEX(D_THERM_DEMANDS!AI$3:AI$14, MATCH($B181,D_THERM_DEMANDS!$P$3:$P$14,0), 1)</f>
        <v>1.6129032258064516E-2</v>
      </c>
      <c r="T181" s="7">
        <f>INDEX(D_THERM_DEMANDS!AJ$3:AJ$14, MATCH($B181,D_THERM_DEMANDS!$P$3:$P$14,0), 1)</f>
        <v>3.8709678957539219E-2</v>
      </c>
      <c r="U181" s="7">
        <f>INDEX(D_THERM_DEMANDS!AK$3:AK$14, MATCH($B181,D_THERM_DEMANDS!$P$3:$P$14,0), 1)</f>
        <v>0.86612904456353956</v>
      </c>
      <c r="V181" s="7">
        <f>INDEX(DEMAND_C217B!$I$3:$I$14, MATCH($B181,DEMAND_C217B!$H$3:$H$14,0), 1)</f>
        <v>7.8606630875730659</v>
      </c>
      <c r="W181" s="7">
        <f>INDEX(MINFLOWFEATHER!$J$3:$J$14, MATCH($B181,MINFLOWFEATHER!$I$3:$I$14,0), 1)</f>
        <v>900</v>
      </c>
      <c r="X181" s="7">
        <f>INDEX(Therm!$P$3:$P$14, MATCH($B181,Therm!$H$3:$H$14,0), 1)</f>
        <v>203.33973379061854</v>
      </c>
      <c r="Y181" s="7">
        <f>INDEX(Yubfea!$P$3:$P$14, MATCH($B181,Yubfea!$H$3:$H$14,0), 1)</f>
        <v>4201.8599482767531</v>
      </c>
      <c r="Z181" s="7">
        <f>INDEX(D_YUBFEA_demand!V$3:V$14, MATCH($B181,D_YUBFEA_demand!$M$3:$M$14,0), 1)</f>
        <v>0</v>
      </c>
      <c r="AA181" s="7">
        <f>INDEX(D_YUBFEA_demand!W$3:W$14, MATCH($B181,D_YUBFEA_demand!$M$3:$M$14,0), 1)</f>
        <v>0</v>
      </c>
      <c r="AB181" s="7">
        <f>INDEX(D_YUBFEA_demand!X$3:X$14, MATCH($B181,D_YUBFEA_demand!$M$3:$M$14,0), 1)</f>
        <v>0</v>
      </c>
      <c r="AC181" s="7">
        <f>INDEX(D_YUBFEA_demand!Y$3:Y$14, MATCH($B181,D_YUBFEA_demand!$M$3:$M$14,0), 1)</f>
        <v>9999</v>
      </c>
      <c r="AD181" s="7">
        <f>INDEX(D_YUBFEA_demand!Z$3:Z$14, MATCH($B181,D_YUBFEA_demand!$M$3:$M$14,0), 1)</f>
        <v>9999</v>
      </c>
      <c r="AE181" s="7">
        <f>INDEX(D_YUBFEA_demand!AA$3:AA$14, MATCH($B181,D_YUBFEA_demand!$M$3:$M$14,0), 1)</f>
        <v>0</v>
      </c>
      <c r="AF181" s="7">
        <f>INDEX(D_YUBFEA_demand!AB$3:AB$14, MATCH($B181,D_YUBFEA_demand!$M$3:$M$14,0), 1)</f>
        <v>0</v>
      </c>
      <c r="AG181" s="7">
        <f>INDEX(MINFLOWFEAMOUTH!$J$3:$J$14, MATCH($B181,MINFLOWFEAMOUTH!$I$3:$I$14,0), 1)</f>
        <v>900</v>
      </c>
      <c r="AI181" s="11">
        <f>SHASTAlevel5extended!$H170</f>
        <v>3625.4090000000001</v>
      </c>
      <c r="AJ181" s="11">
        <f>INDEX(CALLiTE_SHASTA_LEVEL2_4!$E$1024:$E$1035, MATCH($B181,CALLiTE_SHASTA_LEVEL2_4!$C$1024:$C$1035,0), 1)</f>
        <v>1700</v>
      </c>
      <c r="AK181" s="11">
        <f>INDEX(CALLiTE_SHASTA_LEVEL2_4!$F$1024:$F$1035, MATCH($B181,CALLiTE_SHASTA_LEVEL2_4!$C$1024:$C$1035,0), 1)</f>
        <v>3782</v>
      </c>
      <c r="AL181" s="11">
        <f>INDEX(CALLITE_EVAP_S_SHSTA!$G$2:$G$13, MATCH($B181,CALLITE_EVAP_S_SHSTA!$F$2:$F$13,0), 1)</f>
        <v>1.4539285742101216</v>
      </c>
    </row>
    <row r="182" spans="1:38">
      <c r="A182" s="1">
        <v>43847</v>
      </c>
      <c r="B182" s="6">
        <f t="shared" si="2"/>
        <v>1</v>
      </c>
      <c r="C182" s="7">
        <f>OROinflow!$F171</f>
        <v>3858</v>
      </c>
      <c r="D182" s="7">
        <f>OROLEVEL5!G171/1000</f>
        <v>3114.1640000000002</v>
      </c>
      <c r="E182" s="7">
        <f>INDEX(OROevaprateIN!$B$2:$B$13, MATCH($B182,OROevaprateIN!$A$2:$A$13,0), 1)</f>
        <v>0.91574468067351811</v>
      </c>
      <c r="F182" s="7">
        <f>INDEX(DEM_D6_PWR!$I$3:$I$14, MATCH($B182,DEM_D6_PWR!$H$3:$H$14,0), 1)</f>
        <v>0</v>
      </c>
      <c r="G182" s="7">
        <f>INDEX('MINGW_6&amp;DR69'!$I$3:$I$14, MATCH($B182,'MINGW_6&amp;DR69'!$H$3:$H$14,0), 1)</f>
        <v>0</v>
      </c>
      <c r="H182" s="7">
        <f>INDEX('MINGW_6&amp;DR69'!$J$3:$J$14, MATCH($B182,'MINGW_6&amp;DR69'!$H$3:$H$14,0), 1)</f>
        <v>0</v>
      </c>
      <c r="I182" s="7">
        <f>inflowShasta!$I171</f>
        <v>5750</v>
      </c>
      <c r="J182" s="7">
        <f>inflowYuba!$H171</f>
        <v>1359</v>
      </c>
      <c r="K182" s="7">
        <f>INDEX(DEMAND_D_DAGUER_NP!$I$3:$I$14, MATCH($B182,DEMAND_D_DAGUER_NP!$H$3:$H$14,0), 1)</f>
        <v>86.694236210414346</v>
      </c>
      <c r="L182" s="7">
        <f>INDEX(D_THERM_DEMANDS!AB$3:AB$14, MATCH($B182,D_THERM_DEMANDS!$P$3:$P$14,0), 1)</f>
        <v>9999</v>
      </c>
      <c r="M182" s="7">
        <f>INDEX(D_THERM_DEMANDS!AC$3:AC$14, MATCH($B182,D_THERM_DEMANDS!$P$3:$P$14,0), 1)</f>
        <v>9999</v>
      </c>
      <c r="N182" s="7">
        <f>INDEX(D_THERM_DEMANDS!AD$3:AD$14, MATCH($B182,D_THERM_DEMANDS!$P$3:$P$14,0), 1)</f>
        <v>9999</v>
      </c>
      <c r="O182" s="7">
        <f>INDEX(D_THERM_DEMANDS!AE$3:AE$14, MATCH($B182,D_THERM_DEMANDS!$P$3:$P$14,0), 1)</f>
        <v>9999</v>
      </c>
      <c r="P182" s="7">
        <f>INDEX(D_THERM_DEMANDS!AF$3:AF$14, MATCH($B182,D_THERM_DEMANDS!$P$3:$P$14,0), 1)</f>
        <v>3.5483871736834129E-2</v>
      </c>
      <c r="Q182" s="7">
        <f>INDEX(D_THERM_DEMANDS!AG$3:AG$14, MATCH($B182,D_THERM_DEMANDS!$P$3:$P$14,0), 1)</f>
        <v>0</v>
      </c>
      <c r="R182" s="7">
        <f>INDEX(D_THERM_DEMANDS!AH$3:AH$14, MATCH($B182,D_THERM_DEMANDS!$P$3:$P$14,0), 1)</f>
        <v>0</v>
      </c>
      <c r="S182" s="7">
        <f>INDEX(D_THERM_DEMANDS!AI$3:AI$14, MATCH($B182,D_THERM_DEMANDS!$P$3:$P$14,0), 1)</f>
        <v>1.6129032258064516E-2</v>
      </c>
      <c r="T182" s="7">
        <f>INDEX(D_THERM_DEMANDS!AJ$3:AJ$14, MATCH($B182,D_THERM_DEMANDS!$P$3:$P$14,0), 1)</f>
        <v>3.8709678957539219E-2</v>
      </c>
      <c r="U182" s="7">
        <f>INDEX(D_THERM_DEMANDS!AK$3:AK$14, MATCH($B182,D_THERM_DEMANDS!$P$3:$P$14,0), 1)</f>
        <v>0.86612904456353956</v>
      </c>
      <c r="V182" s="7">
        <f>INDEX(DEMAND_C217B!$I$3:$I$14, MATCH($B182,DEMAND_C217B!$H$3:$H$14,0), 1)</f>
        <v>7.8606630875730659</v>
      </c>
      <c r="W182" s="7">
        <f>INDEX(MINFLOWFEATHER!$J$3:$J$14, MATCH($B182,MINFLOWFEATHER!$I$3:$I$14,0), 1)</f>
        <v>900</v>
      </c>
      <c r="X182" s="7">
        <f>INDEX(Therm!$P$3:$P$14, MATCH($B182,Therm!$H$3:$H$14,0), 1)</f>
        <v>203.33973379061854</v>
      </c>
      <c r="Y182" s="7">
        <f>INDEX(Yubfea!$P$3:$P$14, MATCH($B182,Yubfea!$H$3:$H$14,0), 1)</f>
        <v>4201.8599482767531</v>
      </c>
      <c r="Z182" s="7">
        <f>INDEX(D_YUBFEA_demand!V$3:V$14, MATCH($B182,D_YUBFEA_demand!$M$3:$M$14,0), 1)</f>
        <v>0</v>
      </c>
      <c r="AA182" s="7">
        <f>INDEX(D_YUBFEA_demand!W$3:W$14, MATCH($B182,D_YUBFEA_demand!$M$3:$M$14,0), 1)</f>
        <v>0</v>
      </c>
      <c r="AB182" s="7">
        <f>INDEX(D_YUBFEA_demand!X$3:X$14, MATCH($B182,D_YUBFEA_demand!$M$3:$M$14,0), 1)</f>
        <v>0</v>
      </c>
      <c r="AC182" s="7">
        <f>INDEX(D_YUBFEA_demand!Y$3:Y$14, MATCH($B182,D_YUBFEA_demand!$M$3:$M$14,0), 1)</f>
        <v>9999</v>
      </c>
      <c r="AD182" s="7">
        <f>INDEX(D_YUBFEA_demand!Z$3:Z$14, MATCH($B182,D_YUBFEA_demand!$M$3:$M$14,0), 1)</f>
        <v>9999</v>
      </c>
      <c r="AE182" s="7">
        <f>INDEX(D_YUBFEA_demand!AA$3:AA$14, MATCH($B182,D_YUBFEA_demand!$M$3:$M$14,0), 1)</f>
        <v>0</v>
      </c>
      <c r="AF182" s="7">
        <f>INDEX(D_YUBFEA_demand!AB$3:AB$14, MATCH($B182,D_YUBFEA_demand!$M$3:$M$14,0), 1)</f>
        <v>0</v>
      </c>
      <c r="AG182" s="7">
        <f>INDEX(MINFLOWFEAMOUTH!$J$3:$J$14, MATCH($B182,MINFLOWFEAMOUTH!$I$3:$I$14,0), 1)</f>
        <v>900</v>
      </c>
      <c r="AI182" s="11">
        <f>SHASTAlevel5extended!$H171</f>
        <v>3640.1219999999998</v>
      </c>
      <c r="AJ182" s="11">
        <f>INDEX(CALLiTE_SHASTA_LEVEL2_4!$E$1024:$E$1035, MATCH($B182,CALLiTE_SHASTA_LEVEL2_4!$C$1024:$C$1035,0), 1)</f>
        <v>1700</v>
      </c>
      <c r="AK182" s="11">
        <f>INDEX(CALLiTE_SHASTA_LEVEL2_4!$F$1024:$F$1035, MATCH($B182,CALLiTE_SHASTA_LEVEL2_4!$C$1024:$C$1035,0), 1)</f>
        <v>3782</v>
      </c>
      <c r="AL182" s="11">
        <f>INDEX(CALLITE_EVAP_S_SHSTA!$G$2:$G$13, MATCH($B182,CALLITE_EVAP_S_SHSTA!$F$2:$F$13,0), 1)</f>
        <v>1.4539285742101216</v>
      </c>
    </row>
    <row r="183" spans="1:38">
      <c r="A183" s="1">
        <v>43848</v>
      </c>
      <c r="B183" s="6">
        <f t="shared" si="2"/>
        <v>1</v>
      </c>
      <c r="C183" s="7">
        <f>OROinflow!$F172</f>
        <v>3051</v>
      </c>
      <c r="D183" s="7">
        <f>OROLEVEL5!G172/1000</f>
        <v>3110.8919999999998</v>
      </c>
      <c r="E183" s="7">
        <f>INDEX(OROevaprateIN!$B$2:$B$13, MATCH($B183,OROevaprateIN!$A$2:$A$13,0), 1)</f>
        <v>0.91574468067351811</v>
      </c>
      <c r="F183" s="7">
        <f>INDEX(DEM_D6_PWR!$I$3:$I$14, MATCH($B183,DEM_D6_PWR!$H$3:$H$14,0), 1)</f>
        <v>0</v>
      </c>
      <c r="G183" s="7">
        <f>INDEX('MINGW_6&amp;DR69'!$I$3:$I$14, MATCH($B183,'MINGW_6&amp;DR69'!$H$3:$H$14,0), 1)</f>
        <v>0</v>
      </c>
      <c r="H183" s="7">
        <f>INDEX('MINGW_6&amp;DR69'!$J$3:$J$14, MATCH($B183,'MINGW_6&amp;DR69'!$H$3:$H$14,0), 1)</f>
        <v>0</v>
      </c>
      <c r="I183" s="7">
        <f>inflowShasta!$I172</f>
        <v>6241</v>
      </c>
      <c r="J183" s="7">
        <f>inflowYuba!$H172</f>
        <v>1359</v>
      </c>
      <c r="K183" s="7">
        <f>INDEX(DEMAND_D_DAGUER_NP!$I$3:$I$14, MATCH($B183,DEMAND_D_DAGUER_NP!$H$3:$H$14,0), 1)</f>
        <v>86.694236210414346</v>
      </c>
      <c r="L183" s="7">
        <f>INDEX(D_THERM_DEMANDS!AB$3:AB$14, MATCH($B183,D_THERM_DEMANDS!$P$3:$P$14,0), 1)</f>
        <v>9999</v>
      </c>
      <c r="M183" s="7">
        <f>INDEX(D_THERM_DEMANDS!AC$3:AC$14, MATCH($B183,D_THERM_DEMANDS!$P$3:$P$14,0), 1)</f>
        <v>9999</v>
      </c>
      <c r="N183" s="7">
        <f>INDEX(D_THERM_DEMANDS!AD$3:AD$14, MATCH($B183,D_THERM_DEMANDS!$P$3:$P$14,0), 1)</f>
        <v>9999</v>
      </c>
      <c r="O183" s="7">
        <f>INDEX(D_THERM_DEMANDS!AE$3:AE$14, MATCH($B183,D_THERM_DEMANDS!$P$3:$P$14,0), 1)</f>
        <v>9999</v>
      </c>
      <c r="P183" s="7">
        <f>INDEX(D_THERM_DEMANDS!AF$3:AF$14, MATCH($B183,D_THERM_DEMANDS!$P$3:$P$14,0), 1)</f>
        <v>3.5483871736834129E-2</v>
      </c>
      <c r="Q183" s="7">
        <f>INDEX(D_THERM_DEMANDS!AG$3:AG$14, MATCH($B183,D_THERM_DEMANDS!$P$3:$P$14,0), 1)</f>
        <v>0</v>
      </c>
      <c r="R183" s="7">
        <f>INDEX(D_THERM_DEMANDS!AH$3:AH$14, MATCH($B183,D_THERM_DEMANDS!$P$3:$P$14,0), 1)</f>
        <v>0</v>
      </c>
      <c r="S183" s="7">
        <f>INDEX(D_THERM_DEMANDS!AI$3:AI$14, MATCH($B183,D_THERM_DEMANDS!$P$3:$P$14,0), 1)</f>
        <v>1.6129032258064516E-2</v>
      </c>
      <c r="T183" s="7">
        <f>INDEX(D_THERM_DEMANDS!AJ$3:AJ$14, MATCH($B183,D_THERM_DEMANDS!$P$3:$P$14,0), 1)</f>
        <v>3.8709678957539219E-2</v>
      </c>
      <c r="U183" s="7">
        <f>INDEX(D_THERM_DEMANDS!AK$3:AK$14, MATCH($B183,D_THERM_DEMANDS!$P$3:$P$14,0), 1)</f>
        <v>0.86612904456353956</v>
      </c>
      <c r="V183" s="7">
        <f>INDEX(DEMAND_C217B!$I$3:$I$14, MATCH($B183,DEMAND_C217B!$H$3:$H$14,0), 1)</f>
        <v>7.8606630875730659</v>
      </c>
      <c r="W183" s="7">
        <f>INDEX(MINFLOWFEATHER!$J$3:$J$14, MATCH($B183,MINFLOWFEATHER!$I$3:$I$14,0), 1)</f>
        <v>900</v>
      </c>
      <c r="X183" s="7">
        <f>INDEX(Therm!$P$3:$P$14, MATCH($B183,Therm!$H$3:$H$14,0), 1)</f>
        <v>203.33973379061854</v>
      </c>
      <c r="Y183" s="7">
        <f>INDEX(Yubfea!$P$3:$P$14, MATCH($B183,Yubfea!$H$3:$H$14,0), 1)</f>
        <v>4201.8599482767531</v>
      </c>
      <c r="Z183" s="7">
        <f>INDEX(D_YUBFEA_demand!V$3:V$14, MATCH($B183,D_YUBFEA_demand!$M$3:$M$14,0), 1)</f>
        <v>0</v>
      </c>
      <c r="AA183" s="7">
        <f>INDEX(D_YUBFEA_demand!W$3:W$14, MATCH($B183,D_YUBFEA_demand!$M$3:$M$14,0), 1)</f>
        <v>0</v>
      </c>
      <c r="AB183" s="7">
        <f>INDEX(D_YUBFEA_demand!X$3:X$14, MATCH($B183,D_YUBFEA_demand!$M$3:$M$14,0), 1)</f>
        <v>0</v>
      </c>
      <c r="AC183" s="7">
        <f>INDEX(D_YUBFEA_demand!Y$3:Y$14, MATCH($B183,D_YUBFEA_demand!$M$3:$M$14,0), 1)</f>
        <v>9999</v>
      </c>
      <c r="AD183" s="7">
        <f>INDEX(D_YUBFEA_demand!Z$3:Z$14, MATCH($B183,D_YUBFEA_demand!$M$3:$M$14,0), 1)</f>
        <v>9999</v>
      </c>
      <c r="AE183" s="7">
        <f>INDEX(D_YUBFEA_demand!AA$3:AA$14, MATCH($B183,D_YUBFEA_demand!$M$3:$M$14,0), 1)</f>
        <v>0</v>
      </c>
      <c r="AF183" s="7">
        <f>INDEX(D_YUBFEA_demand!AB$3:AB$14, MATCH($B183,D_YUBFEA_demand!$M$3:$M$14,0), 1)</f>
        <v>0</v>
      </c>
      <c r="AG183" s="7">
        <f>INDEX(MINFLOWFEAMOUTH!$J$3:$J$14, MATCH($B183,MINFLOWFEAMOUTH!$I$3:$I$14,0), 1)</f>
        <v>900</v>
      </c>
      <c r="AI183" s="11">
        <f>SHASTAlevel5extended!$H172</f>
        <v>3654.3560000000002</v>
      </c>
      <c r="AJ183" s="11">
        <f>INDEX(CALLiTE_SHASTA_LEVEL2_4!$E$1024:$E$1035, MATCH($B183,CALLiTE_SHASTA_LEVEL2_4!$C$1024:$C$1035,0), 1)</f>
        <v>1700</v>
      </c>
      <c r="AK183" s="11">
        <f>INDEX(CALLiTE_SHASTA_LEVEL2_4!$F$1024:$F$1035, MATCH($B183,CALLiTE_SHASTA_LEVEL2_4!$C$1024:$C$1035,0), 1)</f>
        <v>3782</v>
      </c>
      <c r="AL183" s="11">
        <f>INDEX(CALLITE_EVAP_S_SHSTA!$G$2:$G$13, MATCH($B183,CALLITE_EVAP_S_SHSTA!$F$2:$F$13,0), 1)</f>
        <v>1.4539285742101216</v>
      </c>
    </row>
    <row r="184" spans="1:38">
      <c r="A184" s="1">
        <v>43849</v>
      </c>
      <c r="B184" s="6">
        <f t="shared" si="2"/>
        <v>1</v>
      </c>
      <c r="C184" s="7">
        <f>OROinflow!$F173</f>
        <v>3726</v>
      </c>
      <c r="D184" s="7">
        <f>OROLEVEL5!G173/1000</f>
        <v>3117.4520000000002</v>
      </c>
      <c r="E184" s="7">
        <f>INDEX(OROevaprateIN!$B$2:$B$13, MATCH($B184,OROevaprateIN!$A$2:$A$13,0), 1)</f>
        <v>0.91574468067351811</v>
      </c>
      <c r="F184" s="7">
        <f>INDEX(DEM_D6_PWR!$I$3:$I$14, MATCH($B184,DEM_D6_PWR!$H$3:$H$14,0), 1)</f>
        <v>0</v>
      </c>
      <c r="G184" s="7">
        <f>INDEX('MINGW_6&amp;DR69'!$I$3:$I$14, MATCH($B184,'MINGW_6&amp;DR69'!$H$3:$H$14,0), 1)</f>
        <v>0</v>
      </c>
      <c r="H184" s="7">
        <f>INDEX('MINGW_6&amp;DR69'!$J$3:$J$14, MATCH($B184,'MINGW_6&amp;DR69'!$H$3:$H$14,0), 1)</f>
        <v>0</v>
      </c>
      <c r="I184" s="7">
        <f>inflowShasta!$I173</f>
        <v>6826</v>
      </c>
      <c r="J184" s="7">
        <f>inflowYuba!$H173</f>
        <v>1355</v>
      </c>
      <c r="K184" s="7">
        <f>INDEX(DEMAND_D_DAGUER_NP!$I$3:$I$14, MATCH($B184,DEMAND_D_DAGUER_NP!$H$3:$H$14,0), 1)</f>
        <v>86.694236210414346</v>
      </c>
      <c r="L184" s="7">
        <f>INDEX(D_THERM_DEMANDS!AB$3:AB$14, MATCH($B184,D_THERM_DEMANDS!$P$3:$P$14,0), 1)</f>
        <v>9999</v>
      </c>
      <c r="M184" s="7">
        <f>INDEX(D_THERM_DEMANDS!AC$3:AC$14, MATCH($B184,D_THERM_DEMANDS!$P$3:$P$14,0), 1)</f>
        <v>9999</v>
      </c>
      <c r="N184" s="7">
        <f>INDEX(D_THERM_DEMANDS!AD$3:AD$14, MATCH($B184,D_THERM_DEMANDS!$P$3:$P$14,0), 1)</f>
        <v>9999</v>
      </c>
      <c r="O184" s="7">
        <f>INDEX(D_THERM_DEMANDS!AE$3:AE$14, MATCH($B184,D_THERM_DEMANDS!$P$3:$P$14,0), 1)</f>
        <v>9999</v>
      </c>
      <c r="P184" s="7">
        <f>INDEX(D_THERM_DEMANDS!AF$3:AF$14, MATCH($B184,D_THERM_DEMANDS!$P$3:$P$14,0), 1)</f>
        <v>3.5483871736834129E-2</v>
      </c>
      <c r="Q184" s="7">
        <f>INDEX(D_THERM_DEMANDS!AG$3:AG$14, MATCH($B184,D_THERM_DEMANDS!$P$3:$P$14,0), 1)</f>
        <v>0</v>
      </c>
      <c r="R184" s="7">
        <f>INDEX(D_THERM_DEMANDS!AH$3:AH$14, MATCH($B184,D_THERM_DEMANDS!$P$3:$P$14,0), 1)</f>
        <v>0</v>
      </c>
      <c r="S184" s="7">
        <f>INDEX(D_THERM_DEMANDS!AI$3:AI$14, MATCH($B184,D_THERM_DEMANDS!$P$3:$P$14,0), 1)</f>
        <v>1.6129032258064516E-2</v>
      </c>
      <c r="T184" s="7">
        <f>INDEX(D_THERM_DEMANDS!AJ$3:AJ$14, MATCH($B184,D_THERM_DEMANDS!$P$3:$P$14,0), 1)</f>
        <v>3.8709678957539219E-2</v>
      </c>
      <c r="U184" s="7">
        <f>INDEX(D_THERM_DEMANDS!AK$3:AK$14, MATCH($B184,D_THERM_DEMANDS!$P$3:$P$14,0), 1)</f>
        <v>0.86612904456353956</v>
      </c>
      <c r="V184" s="7">
        <f>INDEX(DEMAND_C217B!$I$3:$I$14, MATCH($B184,DEMAND_C217B!$H$3:$H$14,0), 1)</f>
        <v>7.8606630875730659</v>
      </c>
      <c r="W184" s="7">
        <f>INDEX(MINFLOWFEATHER!$J$3:$J$14, MATCH($B184,MINFLOWFEATHER!$I$3:$I$14,0), 1)</f>
        <v>900</v>
      </c>
      <c r="X184" s="7">
        <f>INDEX(Therm!$P$3:$P$14, MATCH($B184,Therm!$H$3:$H$14,0), 1)</f>
        <v>203.33973379061854</v>
      </c>
      <c r="Y184" s="7">
        <f>INDEX(Yubfea!$P$3:$P$14, MATCH($B184,Yubfea!$H$3:$H$14,0), 1)</f>
        <v>4201.8599482767531</v>
      </c>
      <c r="Z184" s="7">
        <f>INDEX(D_YUBFEA_demand!V$3:V$14, MATCH($B184,D_YUBFEA_demand!$M$3:$M$14,0), 1)</f>
        <v>0</v>
      </c>
      <c r="AA184" s="7">
        <f>INDEX(D_YUBFEA_demand!W$3:W$14, MATCH($B184,D_YUBFEA_demand!$M$3:$M$14,0), 1)</f>
        <v>0</v>
      </c>
      <c r="AB184" s="7">
        <f>INDEX(D_YUBFEA_demand!X$3:X$14, MATCH($B184,D_YUBFEA_demand!$M$3:$M$14,0), 1)</f>
        <v>0</v>
      </c>
      <c r="AC184" s="7">
        <f>INDEX(D_YUBFEA_demand!Y$3:Y$14, MATCH($B184,D_YUBFEA_demand!$M$3:$M$14,0), 1)</f>
        <v>9999</v>
      </c>
      <c r="AD184" s="7">
        <f>INDEX(D_YUBFEA_demand!Z$3:Z$14, MATCH($B184,D_YUBFEA_demand!$M$3:$M$14,0), 1)</f>
        <v>9999</v>
      </c>
      <c r="AE184" s="7">
        <f>INDEX(D_YUBFEA_demand!AA$3:AA$14, MATCH($B184,D_YUBFEA_demand!$M$3:$M$14,0), 1)</f>
        <v>0</v>
      </c>
      <c r="AF184" s="7">
        <f>INDEX(D_YUBFEA_demand!AB$3:AB$14, MATCH($B184,D_YUBFEA_demand!$M$3:$M$14,0), 1)</f>
        <v>0</v>
      </c>
      <c r="AG184" s="7">
        <f>INDEX(MINFLOWFEAMOUTH!$J$3:$J$14, MATCH($B184,MINFLOWFEAMOUTH!$I$3:$I$14,0), 1)</f>
        <v>900</v>
      </c>
      <c r="AI184" s="11">
        <f>SHASTAlevel5extended!$H173</f>
        <v>3667.9879999999998</v>
      </c>
      <c r="AJ184" s="11">
        <f>INDEX(CALLiTE_SHASTA_LEVEL2_4!$E$1024:$E$1035, MATCH($B184,CALLiTE_SHASTA_LEVEL2_4!$C$1024:$C$1035,0), 1)</f>
        <v>1700</v>
      </c>
      <c r="AK184" s="11">
        <f>INDEX(CALLiTE_SHASTA_LEVEL2_4!$F$1024:$F$1035, MATCH($B184,CALLiTE_SHASTA_LEVEL2_4!$C$1024:$C$1035,0), 1)</f>
        <v>3782</v>
      </c>
      <c r="AL184" s="11">
        <f>INDEX(CALLITE_EVAP_S_SHSTA!$G$2:$G$13, MATCH($B184,CALLITE_EVAP_S_SHSTA!$F$2:$F$13,0), 1)</f>
        <v>1.4539285742101216</v>
      </c>
    </row>
    <row r="185" spans="1:38">
      <c r="A185" s="1">
        <v>43850</v>
      </c>
      <c r="B185" s="6">
        <f t="shared" si="2"/>
        <v>1</v>
      </c>
      <c r="C185" s="7">
        <f>OROinflow!$F174</f>
        <v>3374</v>
      </c>
      <c r="D185" s="7">
        <f>OROLEVEL5!G174/1000</f>
        <v>3124.0680000000002</v>
      </c>
      <c r="E185" s="7">
        <f>INDEX(OROevaprateIN!$B$2:$B$13, MATCH($B185,OROevaprateIN!$A$2:$A$13,0), 1)</f>
        <v>0.91574468067351811</v>
      </c>
      <c r="F185" s="7">
        <f>INDEX(DEM_D6_PWR!$I$3:$I$14, MATCH($B185,DEM_D6_PWR!$H$3:$H$14,0), 1)</f>
        <v>0</v>
      </c>
      <c r="G185" s="7">
        <f>INDEX('MINGW_6&amp;DR69'!$I$3:$I$14, MATCH($B185,'MINGW_6&amp;DR69'!$H$3:$H$14,0), 1)</f>
        <v>0</v>
      </c>
      <c r="H185" s="7">
        <f>INDEX('MINGW_6&amp;DR69'!$J$3:$J$14, MATCH($B185,'MINGW_6&amp;DR69'!$H$3:$H$14,0), 1)</f>
        <v>0</v>
      </c>
      <c r="I185" s="7">
        <f>inflowShasta!$I174</f>
        <v>5514</v>
      </c>
      <c r="J185" s="7">
        <f>inflowYuba!$H174</f>
        <v>1353</v>
      </c>
      <c r="K185" s="7">
        <f>INDEX(DEMAND_D_DAGUER_NP!$I$3:$I$14, MATCH($B185,DEMAND_D_DAGUER_NP!$H$3:$H$14,0), 1)</f>
        <v>86.694236210414346</v>
      </c>
      <c r="L185" s="7">
        <f>INDEX(D_THERM_DEMANDS!AB$3:AB$14, MATCH($B185,D_THERM_DEMANDS!$P$3:$P$14,0), 1)</f>
        <v>9999</v>
      </c>
      <c r="M185" s="7">
        <f>INDEX(D_THERM_DEMANDS!AC$3:AC$14, MATCH($B185,D_THERM_DEMANDS!$P$3:$P$14,0), 1)</f>
        <v>9999</v>
      </c>
      <c r="N185" s="7">
        <f>INDEX(D_THERM_DEMANDS!AD$3:AD$14, MATCH($B185,D_THERM_DEMANDS!$P$3:$P$14,0), 1)</f>
        <v>9999</v>
      </c>
      <c r="O185" s="7">
        <f>INDEX(D_THERM_DEMANDS!AE$3:AE$14, MATCH($B185,D_THERM_DEMANDS!$P$3:$P$14,0), 1)</f>
        <v>9999</v>
      </c>
      <c r="P185" s="7">
        <f>INDEX(D_THERM_DEMANDS!AF$3:AF$14, MATCH($B185,D_THERM_DEMANDS!$P$3:$P$14,0), 1)</f>
        <v>3.5483871736834129E-2</v>
      </c>
      <c r="Q185" s="7">
        <f>INDEX(D_THERM_DEMANDS!AG$3:AG$14, MATCH($B185,D_THERM_DEMANDS!$P$3:$P$14,0), 1)</f>
        <v>0</v>
      </c>
      <c r="R185" s="7">
        <f>INDEX(D_THERM_DEMANDS!AH$3:AH$14, MATCH($B185,D_THERM_DEMANDS!$P$3:$P$14,0), 1)</f>
        <v>0</v>
      </c>
      <c r="S185" s="7">
        <f>INDEX(D_THERM_DEMANDS!AI$3:AI$14, MATCH($B185,D_THERM_DEMANDS!$P$3:$P$14,0), 1)</f>
        <v>1.6129032258064516E-2</v>
      </c>
      <c r="T185" s="7">
        <f>INDEX(D_THERM_DEMANDS!AJ$3:AJ$14, MATCH($B185,D_THERM_DEMANDS!$P$3:$P$14,0), 1)</f>
        <v>3.8709678957539219E-2</v>
      </c>
      <c r="U185" s="7">
        <f>INDEX(D_THERM_DEMANDS!AK$3:AK$14, MATCH($B185,D_THERM_DEMANDS!$P$3:$P$14,0), 1)</f>
        <v>0.86612904456353956</v>
      </c>
      <c r="V185" s="7">
        <f>INDEX(DEMAND_C217B!$I$3:$I$14, MATCH($B185,DEMAND_C217B!$H$3:$H$14,0), 1)</f>
        <v>7.8606630875730659</v>
      </c>
      <c r="W185" s="7">
        <f>INDEX(MINFLOWFEATHER!$J$3:$J$14, MATCH($B185,MINFLOWFEATHER!$I$3:$I$14,0), 1)</f>
        <v>900</v>
      </c>
      <c r="X185" s="7">
        <f>INDEX(Therm!$P$3:$P$14, MATCH($B185,Therm!$H$3:$H$14,0), 1)</f>
        <v>203.33973379061854</v>
      </c>
      <c r="Y185" s="7">
        <f>INDEX(Yubfea!$P$3:$P$14, MATCH($B185,Yubfea!$H$3:$H$14,0), 1)</f>
        <v>4201.8599482767531</v>
      </c>
      <c r="Z185" s="7">
        <f>INDEX(D_YUBFEA_demand!V$3:V$14, MATCH($B185,D_YUBFEA_demand!$M$3:$M$14,0), 1)</f>
        <v>0</v>
      </c>
      <c r="AA185" s="7">
        <f>INDEX(D_YUBFEA_demand!W$3:W$14, MATCH($B185,D_YUBFEA_demand!$M$3:$M$14,0), 1)</f>
        <v>0</v>
      </c>
      <c r="AB185" s="7">
        <f>INDEX(D_YUBFEA_demand!X$3:X$14, MATCH($B185,D_YUBFEA_demand!$M$3:$M$14,0), 1)</f>
        <v>0</v>
      </c>
      <c r="AC185" s="7">
        <f>INDEX(D_YUBFEA_demand!Y$3:Y$14, MATCH($B185,D_YUBFEA_demand!$M$3:$M$14,0), 1)</f>
        <v>9999</v>
      </c>
      <c r="AD185" s="7">
        <f>INDEX(D_YUBFEA_demand!Z$3:Z$14, MATCH($B185,D_YUBFEA_demand!$M$3:$M$14,0), 1)</f>
        <v>9999</v>
      </c>
      <c r="AE185" s="7">
        <f>INDEX(D_YUBFEA_demand!AA$3:AA$14, MATCH($B185,D_YUBFEA_demand!$M$3:$M$14,0), 1)</f>
        <v>0</v>
      </c>
      <c r="AF185" s="7">
        <f>INDEX(D_YUBFEA_demand!AB$3:AB$14, MATCH($B185,D_YUBFEA_demand!$M$3:$M$14,0), 1)</f>
        <v>0</v>
      </c>
      <c r="AG185" s="7">
        <f>INDEX(MINFLOWFEAMOUTH!$J$3:$J$14, MATCH($B185,MINFLOWFEAMOUTH!$I$3:$I$14,0), 1)</f>
        <v>900</v>
      </c>
      <c r="AI185" s="11">
        <f>SHASTAlevel5extended!$H174</f>
        <v>3682.9560000000001</v>
      </c>
      <c r="AJ185" s="11">
        <f>INDEX(CALLiTE_SHASTA_LEVEL2_4!$E$1024:$E$1035, MATCH($B185,CALLiTE_SHASTA_LEVEL2_4!$C$1024:$C$1035,0), 1)</f>
        <v>1700</v>
      </c>
      <c r="AK185" s="11">
        <f>INDEX(CALLiTE_SHASTA_LEVEL2_4!$F$1024:$F$1035, MATCH($B185,CALLiTE_SHASTA_LEVEL2_4!$C$1024:$C$1035,0), 1)</f>
        <v>3782</v>
      </c>
      <c r="AL185" s="11">
        <f>INDEX(CALLITE_EVAP_S_SHSTA!$G$2:$G$13, MATCH($B185,CALLITE_EVAP_S_SHSTA!$F$2:$F$13,0), 1)</f>
        <v>1.4539285742101216</v>
      </c>
    </row>
    <row r="186" spans="1:38">
      <c r="A186" s="1">
        <v>43851</v>
      </c>
      <c r="B186" s="6">
        <f t="shared" si="2"/>
        <v>1</v>
      </c>
      <c r="C186" s="7">
        <f>OROinflow!$F175</f>
        <v>3920</v>
      </c>
      <c r="D186" s="7">
        <f>OROLEVEL5!G175/1000</f>
        <v>3097.8679999999999</v>
      </c>
      <c r="E186" s="7">
        <f>INDEX(OROevaprateIN!$B$2:$B$13, MATCH($B186,OROevaprateIN!$A$2:$A$13,0), 1)</f>
        <v>0.91574468067351811</v>
      </c>
      <c r="F186" s="7">
        <f>INDEX(DEM_D6_PWR!$I$3:$I$14, MATCH($B186,DEM_D6_PWR!$H$3:$H$14,0), 1)</f>
        <v>0</v>
      </c>
      <c r="G186" s="7">
        <f>INDEX('MINGW_6&amp;DR69'!$I$3:$I$14, MATCH($B186,'MINGW_6&amp;DR69'!$H$3:$H$14,0), 1)</f>
        <v>0</v>
      </c>
      <c r="H186" s="7">
        <f>INDEX('MINGW_6&amp;DR69'!$J$3:$J$14, MATCH($B186,'MINGW_6&amp;DR69'!$H$3:$H$14,0), 1)</f>
        <v>0</v>
      </c>
      <c r="I186" s="7">
        <f>inflowShasta!$I175</f>
        <v>7429</v>
      </c>
      <c r="J186" s="7">
        <f>inflowYuba!$H175</f>
        <v>1356</v>
      </c>
      <c r="K186" s="7">
        <f>INDEX(DEMAND_D_DAGUER_NP!$I$3:$I$14, MATCH($B186,DEMAND_D_DAGUER_NP!$H$3:$H$14,0), 1)</f>
        <v>86.694236210414346</v>
      </c>
      <c r="L186" s="7">
        <f>INDEX(D_THERM_DEMANDS!AB$3:AB$14, MATCH($B186,D_THERM_DEMANDS!$P$3:$P$14,0), 1)</f>
        <v>9999</v>
      </c>
      <c r="M186" s="7">
        <f>INDEX(D_THERM_DEMANDS!AC$3:AC$14, MATCH($B186,D_THERM_DEMANDS!$P$3:$P$14,0), 1)</f>
        <v>9999</v>
      </c>
      <c r="N186" s="7">
        <f>INDEX(D_THERM_DEMANDS!AD$3:AD$14, MATCH($B186,D_THERM_DEMANDS!$P$3:$P$14,0), 1)</f>
        <v>9999</v>
      </c>
      <c r="O186" s="7">
        <f>INDEX(D_THERM_DEMANDS!AE$3:AE$14, MATCH($B186,D_THERM_DEMANDS!$P$3:$P$14,0), 1)</f>
        <v>9999</v>
      </c>
      <c r="P186" s="7">
        <f>INDEX(D_THERM_DEMANDS!AF$3:AF$14, MATCH($B186,D_THERM_DEMANDS!$P$3:$P$14,0), 1)</f>
        <v>3.5483871736834129E-2</v>
      </c>
      <c r="Q186" s="7">
        <f>INDEX(D_THERM_DEMANDS!AG$3:AG$14, MATCH($B186,D_THERM_DEMANDS!$P$3:$P$14,0), 1)</f>
        <v>0</v>
      </c>
      <c r="R186" s="7">
        <f>INDEX(D_THERM_DEMANDS!AH$3:AH$14, MATCH($B186,D_THERM_DEMANDS!$P$3:$P$14,0), 1)</f>
        <v>0</v>
      </c>
      <c r="S186" s="7">
        <f>INDEX(D_THERM_DEMANDS!AI$3:AI$14, MATCH($B186,D_THERM_DEMANDS!$P$3:$P$14,0), 1)</f>
        <v>1.6129032258064516E-2</v>
      </c>
      <c r="T186" s="7">
        <f>INDEX(D_THERM_DEMANDS!AJ$3:AJ$14, MATCH($B186,D_THERM_DEMANDS!$P$3:$P$14,0), 1)</f>
        <v>3.8709678957539219E-2</v>
      </c>
      <c r="U186" s="7">
        <f>INDEX(D_THERM_DEMANDS!AK$3:AK$14, MATCH($B186,D_THERM_DEMANDS!$P$3:$P$14,0), 1)</f>
        <v>0.86612904456353956</v>
      </c>
      <c r="V186" s="7">
        <f>INDEX(DEMAND_C217B!$I$3:$I$14, MATCH($B186,DEMAND_C217B!$H$3:$H$14,0), 1)</f>
        <v>7.8606630875730659</v>
      </c>
      <c r="W186" s="7">
        <f>INDEX(MINFLOWFEATHER!$J$3:$J$14, MATCH($B186,MINFLOWFEATHER!$I$3:$I$14,0), 1)</f>
        <v>900</v>
      </c>
      <c r="X186" s="7">
        <f>INDEX(Therm!$P$3:$P$14, MATCH($B186,Therm!$H$3:$H$14,0), 1)</f>
        <v>203.33973379061854</v>
      </c>
      <c r="Y186" s="7">
        <f>INDEX(Yubfea!$P$3:$P$14, MATCH($B186,Yubfea!$H$3:$H$14,0), 1)</f>
        <v>4201.8599482767531</v>
      </c>
      <c r="Z186" s="7">
        <f>INDEX(D_YUBFEA_demand!V$3:V$14, MATCH($B186,D_YUBFEA_demand!$M$3:$M$14,0), 1)</f>
        <v>0</v>
      </c>
      <c r="AA186" s="7">
        <f>INDEX(D_YUBFEA_demand!W$3:W$14, MATCH($B186,D_YUBFEA_demand!$M$3:$M$14,0), 1)</f>
        <v>0</v>
      </c>
      <c r="AB186" s="7">
        <f>INDEX(D_YUBFEA_demand!X$3:X$14, MATCH($B186,D_YUBFEA_demand!$M$3:$M$14,0), 1)</f>
        <v>0</v>
      </c>
      <c r="AC186" s="7">
        <f>INDEX(D_YUBFEA_demand!Y$3:Y$14, MATCH($B186,D_YUBFEA_demand!$M$3:$M$14,0), 1)</f>
        <v>9999</v>
      </c>
      <c r="AD186" s="7">
        <f>INDEX(D_YUBFEA_demand!Z$3:Z$14, MATCH($B186,D_YUBFEA_demand!$M$3:$M$14,0), 1)</f>
        <v>9999</v>
      </c>
      <c r="AE186" s="7">
        <f>INDEX(D_YUBFEA_demand!AA$3:AA$14, MATCH($B186,D_YUBFEA_demand!$M$3:$M$14,0), 1)</f>
        <v>0</v>
      </c>
      <c r="AF186" s="7">
        <f>INDEX(D_YUBFEA_demand!AB$3:AB$14, MATCH($B186,D_YUBFEA_demand!$M$3:$M$14,0), 1)</f>
        <v>0</v>
      </c>
      <c r="AG186" s="7">
        <f>INDEX(MINFLOWFEAMOUTH!$J$3:$J$14, MATCH($B186,MINFLOWFEAMOUTH!$I$3:$I$14,0), 1)</f>
        <v>900</v>
      </c>
      <c r="AI186" s="11">
        <f>SHASTAlevel5extended!$H175</f>
        <v>3695.8719999999998</v>
      </c>
      <c r="AJ186" s="11">
        <f>INDEX(CALLiTE_SHASTA_LEVEL2_4!$E$1024:$E$1035, MATCH($B186,CALLiTE_SHASTA_LEVEL2_4!$C$1024:$C$1035,0), 1)</f>
        <v>1700</v>
      </c>
      <c r="AK186" s="11">
        <f>INDEX(CALLiTE_SHASTA_LEVEL2_4!$F$1024:$F$1035, MATCH($B186,CALLiTE_SHASTA_LEVEL2_4!$C$1024:$C$1035,0), 1)</f>
        <v>3782</v>
      </c>
      <c r="AL186" s="11">
        <f>INDEX(CALLITE_EVAP_S_SHSTA!$G$2:$G$13, MATCH($B186,CALLITE_EVAP_S_SHSTA!$F$2:$F$13,0), 1)</f>
        <v>1.4539285742101216</v>
      </c>
    </row>
    <row r="187" spans="1:38">
      <c r="A187" s="1">
        <v>43852</v>
      </c>
      <c r="B187" s="6">
        <f t="shared" si="2"/>
        <v>1</v>
      </c>
      <c r="C187" s="7">
        <f>OROinflow!$F176</f>
        <v>4690</v>
      </c>
      <c r="D187" s="7">
        <f>OROLEVEL5!G176/1000</f>
        <v>3103.1129999999998</v>
      </c>
      <c r="E187" s="7">
        <f>INDEX(OROevaprateIN!$B$2:$B$13, MATCH($B187,OROevaprateIN!$A$2:$A$13,0), 1)</f>
        <v>0.91574468067351811</v>
      </c>
      <c r="F187" s="7">
        <f>INDEX(DEM_D6_PWR!$I$3:$I$14, MATCH($B187,DEM_D6_PWR!$H$3:$H$14,0), 1)</f>
        <v>0</v>
      </c>
      <c r="G187" s="7">
        <f>INDEX('MINGW_6&amp;DR69'!$I$3:$I$14, MATCH($B187,'MINGW_6&amp;DR69'!$H$3:$H$14,0), 1)</f>
        <v>0</v>
      </c>
      <c r="H187" s="7">
        <f>INDEX('MINGW_6&amp;DR69'!$J$3:$J$14, MATCH($B187,'MINGW_6&amp;DR69'!$H$3:$H$14,0), 1)</f>
        <v>0</v>
      </c>
      <c r="I187" s="7">
        <f>inflowShasta!$I176</f>
        <v>7403</v>
      </c>
      <c r="J187" s="7">
        <f>inflowYuba!$H176</f>
        <v>1361</v>
      </c>
      <c r="K187" s="7">
        <f>INDEX(DEMAND_D_DAGUER_NP!$I$3:$I$14, MATCH($B187,DEMAND_D_DAGUER_NP!$H$3:$H$14,0), 1)</f>
        <v>86.694236210414346</v>
      </c>
      <c r="L187" s="7">
        <f>INDEX(D_THERM_DEMANDS!AB$3:AB$14, MATCH($B187,D_THERM_DEMANDS!$P$3:$P$14,0), 1)</f>
        <v>9999</v>
      </c>
      <c r="M187" s="7">
        <f>INDEX(D_THERM_DEMANDS!AC$3:AC$14, MATCH($B187,D_THERM_DEMANDS!$P$3:$P$14,0), 1)</f>
        <v>9999</v>
      </c>
      <c r="N187" s="7">
        <f>INDEX(D_THERM_DEMANDS!AD$3:AD$14, MATCH($B187,D_THERM_DEMANDS!$P$3:$P$14,0), 1)</f>
        <v>9999</v>
      </c>
      <c r="O187" s="7">
        <f>INDEX(D_THERM_DEMANDS!AE$3:AE$14, MATCH($B187,D_THERM_DEMANDS!$P$3:$P$14,0), 1)</f>
        <v>9999</v>
      </c>
      <c r="P187" s="7">
        <f>INDEX(D_THERM_DEMANDS!AF$3:AF$14, MATCH($B187,D_THERM_DEMANDS!$P$3:$P$14,0), 1)</f>
        <v>3.5483871736834129E-2</v>
      </c>
      <c r="Q187" s="7">
        <f>INDEX(D_THERM_DEMANDS!AG$3:AG$14, MATCH($B187,D_THERM_DEMANDS!$P$3:$P$14,0), 1)</f>
        <v>0</v>
      </c>
      <c r="R187" s="7">
        <f>INDEX(D_THERM_DEMANDS!AH$3:AH$14, MATCH($B187,D_THERM_DEMANDS!$P$3:$P$14,0), 1)</f>
        <v>0</v>
      </c>
      <c r="S187" s="7">
        <f>INDEX(D_THERM_DEMANDS!AI$3:AI$14, MATCH($B187,D_THERM_DEMANDS!$P$3:$P$14,0), 1)</f>
        <v>1.6129032258064516E-2</v>
      </c>
      <c r="T187" s="7">
        <f>INDEX(D_THERM_DEMANDS!AJ$3:AJ$14, MATCH($B187,D_THERM_DEMANDS!$P$3:$P$14,0), 1)</f>
        <v>3.8709678957539219E-2</v>
      </c>
      <c r="U187" s="7">
        <f>INDEX(D_THERM_DEMANDS!AK$3:AK$14, MATCH($B187,D_THERM_DEMANDS!$P$3:$P$14,0), 1)</f>
        <v>0.86612904456353956</v>
      </c>
      <c r="V187" s="7">
        <f>INDEX(DEMAND_C217B!$I$3:$I$14, MATCH($B187,DEMAND_C217B!$H$3:$H$14,0), 1)</f>
        <v>7.8606630875730659</v>
      </c>
      <c r="W187" s="7">
        <f>INDEX(MINFLOWFEATHER!$J$3:$J$14, MATCH($B187,MINFLOWFEATHER!$I$3:$I$14,0), 1)</f>
        <v>900</v>
      </c>
      <c r="X187" s="7">
        <f>INDEX(Therm!$P$3:$P$14, MATCH($B187,Therm!$H$3:$H$14,0), 1)</f>
        <v>203.33973379061854</v>
      </c>
      <c r="Y187" s="7">
        <f>INDEX(Yubfea!$P$3:$P$14, MATCH($B187,Yubfea!$H$3:$H$14,0), 1)</f>
        <v>4201.8599482767531</v>
      </c>
      <c r="Z187" s="7">
        <f>INDEX(D_YUBFEA_demand!V$3:V$14, MATCH($B187,D_YUBFEA_demand!$M$3:$M$14,0), 1)</f>
        <v>0</v>
      </c>
      <c r="AA187" s="7">
        <f>INDEX(D_YUBFEA_demand!W$3:W$14, MATCH($B187,D_YUBFEA_demand!$M$3:$M$14,0), 1)</f>
        <v>0</v>
      </c>
      <c r="AB187" s="7">
        <f>INDEX(D_YUBFEA_demand!X$3:X$14, MATCH($B187,D_YUBFEA_demand!$M$3:$M$14,0), 1)</f>
        <v>0</v>
      </c>
      <c r="AC187" s="7">
        <f>INDEX(D_YUBFEA_demand!Y$3:Y$14, MATCH($B187,D_YUBFEA_demand!$M$3:$M$14,0), 1)</f>
        <v>9999</v>
      </c>
      <c r="AD187" s="7">
        <f>INDEX(D_YUBFEA_demand!Z$3:Z$14, MATCH($B187,D_YUBFEA_demand!$M$3:$M$14,0), 1)</f>
        <v>9999</v>
      </c>
      <c r="AE187" s="7">
        <f>INDEX(D_YUBFEA_demand!AA$3:AA$14, MATCH($B187,D_YUBFEA_demand!$M$3:$M$14,0), 1)</f>
        <v>0</v>
      </c>
      <c r="AF187" s="7">
        <f>INDEX(D_YUBFEA_demand!AB$3:AB$14, MATCH($B187,D_YUBFEA_demand!$M$3:$M$14,0), 1)</f>
        <v>0</v>
      </c>
      <c r="AG187" s="7">
        <f>INDEX(MINFLOWFEAMOUTH!$J$3:$J$14, MATCH($B187,MINFLOWFEAMOUTH!$I$3:$I$14,0), 1)</f>
        <v>900</v>
      </c>
      <c r="AI187" s="11">
        <f>SHASTAlevel5extended!$H176</f>
        <v>3708.788</v>
      </c>
      <c r="AJ187" s="11">
        <f>INDEX(CALLiTE_SHASTA_LEVEL2_4!$E$1024:$E$1035, MATCH($B187,CALLiTE_SHASTA_LEVEL2_4!$C$1024:$C$1035,0), 1)</f>
        <v>1700</v>
      </c>
      <c r="AK187" s="11">
        <f>INDEX(CALLiTE_SHASTA_LEVEL2_4!$F$1024:$F$1035, MATCH($B187,CALLiTE_SHASTA_LEVEL2_4!$C$1024:$C$1035,0), 1)</f>
        <v>3782</v>
      </c>
      <c r="AL187" s="11">
        <f>INDEX(CALLITE_EVAP_S_SHSTA!$G$2:$G$13, MATCH($B187,CALLITE_EVAP_S_SHSTA!$F$2:$F$13,0), 1)</f>
        <v>1.4539285742101216</v>
      </c>
    </row>
    <row r="188" spans="1:38">
      <c r="A188" s="1">
        <v>43853</v>
      </c>
      <c r="B188" s="6">
        <f t="shared" si="2"/>
        <v>1</v>
      </c>
      <c r="C188" s="7">
        <f>OROinflow!$F177</f>
        <v>3846</v>
      </c>
      <c r="D188" s="7">
        <f>OROLEVEL5!G177/1000</f>
        <v>3107.7579999999998</v>
      </c>
      <c r="E188" s="7">
        <f>INDEX(OROevaprateIN!$B$2:$B$13, MATCH($B188,OROevaprateIN!$A$2:$A$13,0), 1)</f>
        <v>0.91574468067351811</v>
      </c>
      <c r="F188" s="7">
        <f>INDEX(DEM_D6_PWR!$I$3:$I$14, MATCH($B188,DEM_D6_PWR!$H$3:$H$14,0), 1)</f>
        <v>0</v>
      </c>
      <c r="G188" s="7">
        <f>INDEX('MINGW_6&amp;DR69'!$I$3:$I$14, MATCH($B188,'MINGW_6&amp;DR69'!$H$3:$H$14,0), 1)</f>
        <v>0</v>
      </c>
      <c r="H188" s="7">
        <f>INDEX('MINGW_6&amp;DR69'!$J$3:$J$14, MATCH($B188,'MINGW_6&amp;DR69'!$H$3:$H$14,0), 1)</f>
        <v>0</v>
      </c>
      <c r="I188" s="7">
        <f>inflowShasta!$I177</f>
        <v>7438</v>
      </c>
      <c r="J188" s="7">
        <f>inflowYuba!$H177</f>
        <v>1390</v>
      </c>
      <c r="K188" s="7">
        <f>INDEX(DEMAND_D_DAGUER_NP!$I$3:$I$14, MATCH($B188,DEMAND_D_DAGUER_NP!$H$3:$H$14,0), 1)</f>
        <v>86.694236210414346</v>
      </c>
      <c r="L188" s="7">
        <f>INDEX(D_THERM_DEMANDS!AB$3:AB$14, MATCH($B188,D_THERM_DEMANDS!$P$3:$P$14,0), 1)</f>
        <v>9999</v>
      </c>
      <c r="M188" s="7">
        <f>INDEX(D_THERM_DEMANDS!AC$3:AC$14, MATCH($B188,D_THERM_DEMANDS!$P$3:$P$14,0), 1)</f>
        <v>9999</v>
      </c>
      <c r="N188" s="7">
        <f>INDEX(D_THERM_DEMANDS!AD$3:AD$14, MATCH($B188,D_THERM_DEMANDS!$P$3:$P$14,0), 1)</f>
        <v>9999</v>
      </c>
      <c r="O188" s="7">
        <f>INDEX(D_THERM_DEMANDS!AE$3:AE$14, MATCH($B188,D_THERM_DEMANDS!$P$3:$P$14,0), 1)</f>
        <v>9999</v>
      </c>
      <c r="P188" s="7">
        <f>INDEX(D_THERM_DEMANDS!AF$3:AF$14, MATCH($B188,D_THERM_DEMANDS!$P$3:$P$14,0), 1)</f>
        <v>3.5483871736834129E-2</v>
      </c>
      <c r="Q188" s="7">
        <f>INDEX(D_THERM_DEMANDS!AG$3:AG$14, MATCH($B188,D_THERM_DEMANDS!$P$3:$P$14,0), 1)</f>
        <v>0</v>
      </c>
      <c r="R188" s="7">
        <f>INDEX(D_THERM_DEMANDS!AH$3:AH$14, MATCH($B188,D_THERM_DEMANDS!$P$3:$P$14,0), 1)</f>
        <v>0</v>
      </c>
      <c r="S188" s="7">
        <f>INDEX(D_THERM_DEMANDS!AI$3:AI$14, MATCH($B188,D_THERM_DEMANDS!$P$3:$P$14,0), 1)</f>
        <v>1.6129032258064516E-2</v>
      </c>
      <c r="T188" s="7">
        <f>INDEX(D_THERM_DEMANDS!AJ$3:AJ$14, MATCH($B188,D_THERM_DEMANDS!$P$3:$P$14,0), 1)</f>
        <v>3.8709678957539219E-2</v>
      </c>
      <c r="U188" s="7">
        <f>INDEX(D_THERM_DEMANDS!AK$3:AK$14, MATCH($B188,D_THERM_DEMANDS!$P$3:$P$14,0), 1)</f>
        <v>0.86612904456353956</v>
      </c>
      <c r="V188" s="7">
        <f>INDEX(DEMAND_C217B!$I$3:$I$14, MATCH($B188,DEMAND_C217B!$H$3:$H$14,0), 1)</f>
        <v>7.8606630875730659</v>
      </c>
      <c r="W188" s="7">
        <f>INDEX(MINFLOWFEATHER!$J$3:$J$14, MATCH($B188,MINFLOWFEATHER!$I$3:$I$14,0), 1)</f>
        <v>900</v>
      </c>
      <c r="X188" s="7">
        <f>INDEX(Therm!$P$3:$P$14, MATCH($B188,Therm!$H$3:$H$14,0), 1)</f>
        <v>203.33973379061854</v>
      </c>
      <c r="Y188" s="7">
        <f>INDEX(Yubfea!$P$3:$P$14, MATCH($B188,Yubfea!$H$3:$H$14,0), 1)</f>
        <v>4201.8599482767531</v>
      </c>
      <c r="Z188" s="7">
        <f>INDEX(D_YUBFEA_demand!V$3:V$14, MATCH($B188,D_YUBFEA_demand!$M$3:$M$14,0), 1)</f>
        <v>0</v>
      </c>
      <c r="AA188" s="7">
        <f>INDEX(D_YUBFEA_demand!W$3:W$14, MATCH($B188,D_YUBFEA_demand!$M$3:$M$14,0), 1)</f>
        <v>0</v>
      </c>
      <c r="AB188" s="7">
        <f>INDEX(D_YUBFEA_demand!X$3:X$14, MATCH($B188,D_YUBFEA_demand!$M$3:$M$14,0), 1)</f>
        <v>0</v>
      </c>
      <c r="AC188" s="7">
        <f>INDEX(D_YUBFEA_demand!Y$3:Y$14, MATCH($B188,D_YUBFEA_demand!$M$3:$M$14,0), 1)</f>
        <v>9999</v>
      </c>
      <c r="AD188" s="7">
        <f>INDEX(D_YUBFEA_demand!Z$3:Z$14, MATCH($B188,D_YUBFEA_demand!$M$3:$M$14,0), 1)</f>
        <v>9999</v>
      </c>
      <c r="AE188" s="7">
        <f>INDEX(D_YUBFEA_demand!AA$3:AA$14, MATCH($B188,D_YUBFEA_demand!$M$3:$M$14,0), 1)</f>
        <v>0</v>
      </c>
      <c r="AF188" s="7">
        <f>INDEX(D_YUBFEA_demand!AB$3:AB$14, MATCH($B188,D_YUBFEA_demand!$M$3:$M$14,0), 1)</f>
        <v>0</v>
      </c>
      <c r="AG188" s="7">
        <f>INDEX(MINFLOWFEAMOUTH!$J$3:$J$14, MATCH($B188,MINFLOWFEAMOUTH!$I$3:$I$14,0), 1)</f>
        <v>900</v>
      </c>
      <c r="AI188" s="11">
        <f>SHASTAlevel5extended!$H177</f>
        <v>3721.6390000000001</v>
      </c>
      <c r="AJ188" s="11">
        <f>INDEX(CALLiTE_SHASTA_LEVEL2_4!$E$1024:$E$1035, MATCH($B188,CALLiTE_SHASTA_LEVEL2_4!$C$1024:$C$1035,0), 1)</f>
        <v>1700</v>
      </c>
      <c r="AK188" s="11">
        <f>INDEX(CALLiTE_SHASTA_LEVEL2_4!$F$1024:$F$1035, MATCH($B188,CALLiTE_SHASTA_LEVEL2_4!$C$1024:$C$1035,0), 1)</f>
        <v>3782</v>
      </c>
      <c r="AL188" s="11">
        <f>INDEX(CALLITE_EVAP_S_SHSTA!$G$2:$G$13, MATCH($B188,CALLITE_EVAP_S_SHSTA!$F$2:$F$13,0), 1)</f>
        <v>1.4539285742101216</v>
      </c>
    </row>
    <row r="189" spans="1:38">
      <c r="A189" s="1">
        <v>43854</v>
      </c>
      <c r="B189" s="6">
        <f t="shared" si="2"/>
        <v>1</v>
      </c>
      <c r="C189" s="7">
        <f>OROinflow!$F178</f>
        <v>3578</v>
      </c>
      <c r="D189" s="7">
        <f>OROLEVEL5!G178/1000</f>
        <v>3113.2109999999998</v>
      </c>
      <c r="E189" s="7">
        <f>INDEX(OROevaprateIN!$B$2:$B$13, MATCH($B189,OROevaprateIN!$A$2:$A$13,0), 1)</f>
        <v>0.91574468067351811</v>
      </c>
      <c r="F189" s="7">
        <f>INDEX(DEM_D6_PWR!$I$3:$I$14, MATCH($B189,DEM_D6_PWR!$H$3:$H$14,0), 1)</f>
        <v>0</v>
      </c>
      <c r="G189" s="7">
        <f>INDEX('MINGW_6&amp;DR69'!$I$3:$I$14, MATCH($B189,'MINGW_6&amp;DR69'!$H$3:$H$14,0), 1)</f>
        <v>0</v>
      </c>
      <c r="H189" s="7">
        <f>INDEX('MINGW_6&amp;DR69'!$J$3:$J$14, MATCH($B189,'MINGW_6&amp;DR69'!$H$3:$H$14,0), 1)</f>
        <v>0</v>
      </c>
      <c r="I189" s="7">
        <f>inflowShasta!$I178</f>
        <v>8161</v>
      </c>
      <c r="J189" s="7">
        <f>inflowYuba!$H178</f>
        <v>1562</v>
      </c>
      <c r="K189" s="7">
        <f>INDEX(DEMAND_D_DAGUER_NP!$I$3:$I$14, MATCH($B189,DEMAND_D_DAGUER_NP!$H$3:$H$14,0), 1)</f>
        <v>86.694236210414346</v>
      </c>
      <c r="L189" s="7">
        <f>INDEX(D_THERM_DEMANDS!AB$3:AB$14, MATCH($B189,D_THERM_DEMANDS!$P$3:$P$14,0), 1)</f>
        <v>9999</v>
      </c>
      <c r="M189" s="7">
        <f>INDEX(D_THERM_DEMANDS!AC$3:AC$14, MATCH($B189,D_THERM_DEMANDS!$P$3:$P$14,0), 1)</f>
        <v>9999</v>
      </c>
      <c r="N189" s="7">
        <f>INDEX(D_THERM_DEMANDS!AD$3:AD$14, MATCH($B189,D_THERM_DEMANDS!$P$3:$P$14,0), 1)</f>
        <v>9999</v>
      </c>
      <c r="O189" s="7">
        <f>INDEX(D_THERM_DEMANDS!AE$3:AE$14, MATCH($B189,D_THERM_DEMANDS!$P$3:$P$14,0), 1)</f>
        <v>9999</v>
      </c>
      <c r="P189" s="7">
        <f>INDEX(D_THERM_DEMANDS!AF$3:AF$14, MATCH($B189,D_THERM_DEMANDS!$P$3:$P$14,0), 1)</f>
        <v>3.5483871736834129E-2</v>
      </c>
      <c r="Q189" s="7">
        <f>INDEX(D_THERM_DEMANDS!AG$3:AG$14, MATCH($B189,D_THERM_DEMANDS!$P$3:$P$14,0), 1)</f>
        <v>0</v>
      </c>
      <c r="R189" s="7">
        <f>INDEX(D_THERM_DEMANDS!AH$3:AH$14, MATCH($B189,D_THERM_DEMANDS!$P$3:$P$14,0), 1)</f>
        <v>0</v>
      </c>
      <c r="S189" s="7">
        <f>INDEX(D_THERM_DEMANDS!AI$3:AI$14, MATCH($B189,D_THERM_DEMANDS!$P$3:$P$14,0), 1)</f>
        <v>1.6129032258064516E-2</v>
      </c>
      <c r="T189" s="7">
        <f>INDEX(D_THERM_DEMANDS!AJ$3:AJ$14, MATCH($B189,D_THERM_DEMANDS!$P$3:$P$14,0), 1)</f>
        <v>3.8709678957539219E-2</v>
      </c>
      <c r="U189" s="7">
        <f>INDEX(D_THERM_DEMANDS!AK$3:AK$14, MATCH($B189,D_THERM_DEMANDS!$P$3:$P$14,0), 1)</f>
        <v>0.86612904456353956</v>
      </c>
      <c r="V189" s="7">
        <f>INDEX(DEMAND_C217B!$I$3:$I$14, MATCH($B189,DEMAND_C217B!$H$3:$H$14,0), 1)</f>
        <v>7.8606630875730659</v>
      </c>
      <c r="W189" s="7">
        <f>INDEX(MINFLOWFEATHER!$J$3:$J$14, MATCH($B189,MINFLOWFEATHER!$I$3:$I$14,0), 1)</f>
        <v>900</v>
      </c>
      <c r="X189" s="7">
        <f>INDEX(Therm!$P$3:$P$14, MATCH($B189,Therm!$H$3:$H$14,0), 1)</f>
        <v>203.33973379061854</v>
      </c>
      <c r="Y189" s="7">
        <f>INDEX(Yubfea!$P$3:$P$14, MATCH($B189,Yubfea!$H$3:$H$14,0), 1)</f>
        <v>4201.8599482767531</v>
      </c>
      <c r="Z189" s="7">
        <f>INDEX(D_YUBFEA_demand!V$3:V$14, MATCH($B189,D_YUBFEA_demand!$M$3:$M$14,0), 1)</f>
        <v>0</v>
      </c>
      <c r="AA189" s="7">
        <f>INDEX(D_YUBFEA_demand!W$3:W$14, MATCH($B189,D_YUBFEA_demand!$M$3:$M$14,0), 1)</f>
        <v>0</v>
      </c>
      <c r="AB189" s="7">
        <f>INDEX(D_YUBFEA_demand!X$3:X$14, MATCH($B189,D_YUBFEA_demand!$M$3:$M$14,0), 1)</f>
        <v>0</v>
      </c>
      <c r="AC189" s="7">
        <f>INDEX(D_YUBFEA_demand!Y$3:Y$14, MATCH($B189,D_YUBFEA_demand!$M$3:$M$14,0), 1)</f>
        <v>9999</v>
      </c>
      <c r="AD189" s="7">
        <f>INDEX(D_YUBFEA_demand!Z$3:Z$14, MATCH($B189,D_YUBFEA_demand!$M$3:$M$14,0), 1)</f>
        <v>9999</v>
      </c>
      <c r="AE189" s="7">
        <f>INDEX(D_YUBFEA_demand!AA$3:AA$14, MATCH($B189,D_YUBFEA_demand!$M$3:$M$14,0), 1)</f>
        <v>0</v>
      </c>
      <c r="AF189" s="7">
        <f>INDEX(D_YUBFEA_demand!AB$3:AB$14, MATCH($B189,D_YUBFEA_demand!$M$3:$M$14,0), 1)</f>
        <v>0</v>
      </c>
      <c r="AG189" s="7">
        <f>INDEX(MINFLOWFEAMOUTH!$J$3:$J$14, MATCH($B189,MINFLOWFEAMOUTH!$I$3:$I$14,0), 1)</f>
        <v>900</v>
      </c>
      <c r="AI189" s="11">
        <f>SHASTAlevel5extended!$H178</f>
        <v>3733.616</v>
      </c>
      <c r="AJ189" s="11">
        <f>INDEX(CALLiTE_SHASTA_LEVEL2_4!$E$1024:$E$1035, MATCH($B189,CALLiTE_SHASTA_LEVEL2_4!$C$1024:$C$1035,0), 1)</f>
        <v>1700</v>
      </c>
      <c r="AK189" s="11">
        <f>INDEX(CALLiTE_SHASTA_LEVEL2_4!$F$1024:$F$1035, MATCH($B189,CALLiTE_SHASTA_LEVEL2_4!$C$1024:$C$1035,0), 1)</f>
        <v>3782</v>
      </c>
      <c r="AL189" s="11">
        <f>INDEX(CALLITE_EVAP_S_SHSTA!$G$2:$G$13, MATCH($B189,CALLITE_EVAP_S_SHSTA!$F$2:$F$13,0), 1)</f>
        <v>1.4539285742101216</v>
      </c>
    </row>
    <row r="190" spans="1:38">
      <c r="A190" s="1">
        <v>43855</v>
      </c>
      <c r="B190" s="6">
        <f t="shared" si="2"/>
        <v>1</v>
      </c>
      <c r="C190" s="7">
        <f>OROinflow!$F179</f>
        <v>4017</v>
      </c>
      <c r="D190" s="7">
        <f>OROLEVEL5!G179/1000</f>
        <v>3096.25</v>
      </c>
      <c r="E190" s="7">
        <f>INDEX(OROevaprateIN!$B$2:$B$13, MATCH($B190,OROevaprateIN!$A$2:$A$13,0), 1)</f>
        <v>0.91574468067351811</v>
      </c>
      <c r="F190" s="7">
        <f>INDEX(DEM_D6_PWR!$I$3:$I$14, MATCH($B190,DEM_D6_PWR!$H$3:$H$14,0), 1)</f>
        <v>0</v>
      </c>
      <c r="G190" s="7">
        <f>INDEX('MINGW_6&amp;DR69'!$I$3:$I$14, MATCH($B190,'MINGW_6&amp;DR69'!$H$3:$H$14,0), 1)</f>
        <v>0</v>
      </c>
      <c r="H190" s="7">
        <f>INDEX('MINGW_6&amp;DR69'!$J$3:$J$14, MATCH($B190,'MINGW_6&amp;DR69'!$H$3:$H$14,0), 1)</f>
        <v>0</v>
      </c>
      <c r="I190" s="7">
        <f>inflowShasta!$I179</f>
        <v>11400</v>
      </c>
      <c r="J190" s="7">
        <f>inflowYuba!$H179</f>
        <v>1559</v>
      </c>
      <c r="K190" s="7">
        <f>INDEX(DEMAND_D_DAGUER_NP!$I$3:$I$14, MATCH($B190,DEMAND_D_DAGUER_NP!$H$3:$H$14,0), 1)</f>
        <v>86.694236210414346</v>
      </c>
      <c r="L190" s="7">
        <f>INDEX(D_THERM_DEMANDS!AB$3:AB$14, MATCH($B190,D_THERM_DEMANDS!$P$3:$P$14,0), 1)</f>
        <v>9999</v>
      </c>
      <c r="M190" s="7">
        <f>INDEX(D_THERM_DEMANDS!AC$3:AC$14, MATCH($B190,D_THERM_DEMANDS!$P$3:$P$14,0), 1)</f>
        <v>9999</v>
      </c>
      <c r="N190" s="7">
        <f>INDEX(D_THERM_DEMANDS!AD$3:AD$14, MATCH($B190,D_THERM_DEMANDS!$P$3:$P$14,0), 1)</f>
        <v>9999</v>
      </c>
      <c r="O190" s="7">
        <f>INDEX(D_THERM_DEMANDS!AE$3:AE$14, MATCH($B190,D_THERM_DEMANDS!$P$3:$P$14,0), 1)</f>
        <v>9999</v>
      </c>
      <c r="P190" s="7">
        <f>INDEX(D_THERM_DEMANDS!AF$3:AF$14, MATCH($B190,D_THERM_DEMANDS!$P$3:$P$14,0), 1)</f>
        <v>3.5483871736834129E-2</v>
      </c>
      <c r="Q190" s="7">
        <f>INDEX(D_THERM_DEMANDS!AG$3:AG$14, MATCH($B190,D_THERM_DEMANDS!$P$3:$P$14,0), 1)</f>
        <v>0</v>
      </c>
      <c r="R190" s="7">
        <f>INDEX(D_THERM_DEMANDS!AH$3:AH$14, MATCH($B190,D_THERM_DEMANDS!$P$3:$P$14,0), 1)</f>
        <v>0</v>
      </c>
      <c r="S190" s="7">
        <f>INDEX(D_THERM_DEMANDS!AI$3:AI$14, MATCH($B190,D_THERM_DEMANDS!$P$3:$P$14,0), 1)</f>
        <v>1.6129032258064516E-2</v>
      </c>
      <c r="T190" s="7">
        <f>INDEX(D_THERM_DEMANDS!AJ$3:AJ$14, MATCH($B190,D_THERM_DEMANDS!$P$3:$P$14,0), 1)</f>
        <v>3.8709678957539219E-2</v>
      </c>
      <c r="U190" s="7">
        <f>INDEX(D_THERM_DEMANDS!AK$3:AK$14, MATCH($B190,D_THERM_DEMANDS!$P$3:$P$14,0), 1)</f>
        <v>0.86612904456353956</v>
      </c>
      <c r="V190" s="7">
        <f>INDEX(DEMAND_C217B!$I$3:$I$14, MATCH($B190,DEMAND_C217B!$H$3:$H$14,0), 1)</f>
        <v>7.8606630875730659</v>
      </c>
      <c r="W190" s="7">
        <f>INDEX(MINFLOWFEATHER!$J$3:$J$14, MATCH($B190,MINFLOWFEATHER!$I$3:$I$14,0), 1)</f>
        <v>900</v>
      </c>
      <c r="X190" s="7">
        <f>INDEX(Therm!$P$3:$P$14, MATCH($B190,Therm!$H$3:$H$14,0), 1)</f>
        <v>203.33973379061854</v>
      </c>
      <c r="Y190" s="7">
        <f>INDEX(Yubfea!$P$3:$P$14, MATCH($B190,Yubfea!$H$3:$H$14,0), 1)</f>
        <v>4201.8599482767531</v>
      </c>
      <c r="Z190" s="7">
        <f>INDEX(D_YUBFEA_demand!V$3:V$14, MATCH($B190,D_YUBFEA_demand!$M$3:$M$14,0), 1)</f>
        <v>0</v>
      </c>
      <c r="AA190" s="7">
        <f>INDEX(D_YUBFEA_demand!W$3:W$14, MATCH($B190,D_YUBFEA_demand!$M$3:$M$14,0), 1)</f>
        <v>0</v>
      </c>
      <c r="AB190" s="7">
        <f>INDEX(D_YUBFEA_demand!X$3:X$14, MATCH($B190,D_YUBFEA_demand!$M$3:$M$14,0), 1)</f>
        <v>0</v>
      </c>
      <c r="AC190" s="7">
        <f>INDEX(D_YUBFEA_demand!Y$3:Y$14, MATCH($B190,D_YUBFEA_demand!$M$3:$M$14,0), 1)</f>
        <v>9999</v>
      </c>
      <c r="AD190" s="7">
        <f>INDEX(D_YUBFEA_demand!Z$3:Z$14, MATCH($B190,D_YUBFEA_demand!$M$3:$M$14,0), 1)</f>
        <v>9999</v>
      </c>
      <c r="AE190" s="7">
        <f>INDEX(D_YUBFEA_demand!AA$3:AA$14, MATCH($B190,D_YUBFEA_demand!$M$3:$M$14,0), 1)</f>
        <v>0</v>
      </c>
      <c r="AF190" s="7">
        <f>INDEX(D_YUBFEA_demand!AB$3:AB$14, MATCH($B190,D_YUBFEA_demand!$M$3:$M$14,0), 1)</f>
        <v>0</v>
      </c>
      <c r="AG190" s="7">
        <f>INDEX(MINFLOWFEAMOUTH!$J$3:$J$14, MATCH($B190,MINFLOWFEAMOUTH!$I$3:$I$14,0), 1)</f>
        <v>900</v>
      </c>
      <c r="AI190" s="11">
        <f>SHASTAlevel5extended!$H179</f>
        <v>3741.6309999999999</v>
      </c>
      <c r="AJ190" s="11">
        <f>INDEX(CALLiTE_SHASTA_LEVEL2_4!$E$1024:$E$1035, MATCH($B190,CALLiTE_SHASTA_LEVEL2_4!$C$1024:$C$1035,0), 1)</f>
        <v>1700</v>
      </c>
      <c r="AK190" s="11">
        <f>INDEX(CALLiTE_SHASTA_LEVEL2_4!$F$1024:$F$1035, MATCH($B190,CALLiTE_SHASTA_LEVEL2_4!$C$1024:$C$1035,0), 1)</f>
        <v>3782</v>
      </c>
      <c r="AL190" s="11">
        <f>INDEX(CALLITE_EVAP_S_SHSTA!$G$2:$G$13, MATCH($B190,CALLITE_EVAP_S_SHSTA!$F$2:$F$13,0), 1)</f>
        <v>1.4539285742101216</v>
      </c>
    </row>
    <row r="191" spans="1:38">
      <c r="A191" s="1">
        <v>43856</v>
      </c>
      <c r="B191" s="6">
        <f t="shared" si="2"/>
        <v>1</v>
      </c>
      <c r="C191" s="7">
        <f>OROinflow!$F180</f>
        <v>9565</v>
      </c>
      <c r="D191" s="7">
        <f>OROLEVEL5!G180/1000</f>
        <v>3068.4189999999999</v>
      </c>
      <c r="E191" s="7">
        <f>INDEX(OROevaprateIN!$B$2:$B$13, MATCH($B191,OROevaprateIN!$A$2:$A$13,0), 1)</f>
        <v>0.91574468067351811</v>
      </c>
      <c r="F191" s="7">
        <f>INDEX(DEM_D6_PWR!$I$3:$I$14, MATCH($B191,DEM_D6_PWR!$H$3:$H$14,0), 1)</f>
        <v>0</v>
      </c>
      <c r="G191" s="7">
        <f>INDEX('MINGW_6&amp;DR69'!$I$3:$I$14, MATCH($B191,'MINGW_6&amp;DR69'!$H$3:$H$14,0), 1)</f>
        <v>0</v>
      </c>
      <c r="H191" s="7">
        <f>INDEX('MINGW_6&amp;DR69'!$J$3:$J$14, MATCH($B191,'MINGW_6&amp;DR69'!$H$3:$H$14,0), 1)</f>
        <v>0</v>
      </c>
      <c r="I191" s="7">
        <f>inflowShasta!$I180</f>
        <v>14629</v>
      </c>
      <c r="J191" s="7">
        <f>inflowYuba!$H180</f>
        <v>1553</v>
      </c>
      <c r="K191" s="7">
        <f>INDEX(DEMAND_D_DAGUER_NP!$I$3:$I$14, MATCH($B191,DEMAND_D_DAGUER_NP!$H$3:$H$14,0), 1)</f>
        <v>86.694236210414346</v>
      </c>
      <c r="L191" s="7">
        <f>INDEX(D_THERM_DEMANDS!AB$3:AB$14, MATCH($B191,D_THERM_DEMANDS!$P$3:$P$14,0), 1)</f>
        <v>9999</v>
      </c>
      <c r="M191" s="7">
        <f>INDEX(D_THERM_DEMANDS!AC$3:AC$14, MATCH($B191,D_THERM_DEMANDS!$P$3:$P$14,0), 1)</f>
        <v>9999</v>
      </c>
      <c r="N191" s="7">
        <f>INDEX(D_THERM_DEMANDS!AD$3:AD$14, MATCH($B191,D_THERM_DEMANDS!$P$3:$P$14,0), 1)</f>
        <v>9999</v>
      </c>
      <c r="O191" s="7">
        <f>INDEX(D_THERM_DEMANDS!AE$3:AE$14, MATCH($B191,D_THERM_DEMANDS!$P$3:$P$14,0), 1)</f>
        <v>9999</v>
      </c>
      <c r="P191" s="7">
        <f>INDEX(D_THERM_DEMANDS!AF$3:AF$14, MATCH($B191,D_THERM_DEMANDS!$P$3:$P$14,0), 1)</f>
        <v>3.5483871736834129E-2</v>
      </c>
      <c r="Q191" s="7">
        <f>INDEX(D_THERM_DEMANDS!AG$3:AG$14, MATCH($B191,D_THERM_DEMANDS!$P$3:$P$14,0), 1)</f>
        <v>0</v>
      </c>
      <c r="R191" s="7">
        <f>INDEX(D_THERM_DEMANDS!AH$3:AH$14, MATCH($B191,D_THERM_DEMANDS!$P$3:$P$14,0), 1)</f>
        <v>0</v>
      </c>
      <c r="S191" s="7">
        <f>INDEX(D_THERM_DEMANDS!AI$3:AI$14, MATCH($B191,D_THERM_DEMANDS!$P$3:$P$14,0), 1)</f>
        <v>1.6129032258064516E-2</v>
      </c>
      <c r="T191" s="7">
        <f>INDEX(D_THERM_DEMANDS!AJ$3:AJ$14, MATCH($B191,D_THERM_DEMANDS!$P$3:$P$14,0), 1)</f>
        <v>3.8709678957539219E-2</v>
      </c>
      <c r="U191" s="7">
        <f>INDEX(D_THERM_DEMANDS!AK$3:AK$14, MATCH($B191,D_THERM_DEMANDS!$P$3:$P$14,0), 1)</f>
        <v>0.86612904456353956</v>
      </c>
      <c r="V191" s="7">
        <f>INDEX(DEMAND_C217B!$I$3:$I$14, MATCH($B191,DEMAND_C217B!$H$3:$H$14,0), 1)</f>
        <v>7.8606630875730659</v>
      </c>
      <c r="W191" s="7">
        <f>INDEX(MINFLOWFEATHER!$J$3:$J$14, MATCH($B191,MINFLOWFEATHER!$I$3:$I$14,0), 1)</f>
        <v>900</v>
      </c>
      <c r="X191" s="7">
        <f>INDEX(Therm!$P$3:$P$14, MATCH($B191,Therm!$H$3:$H$14,0), 1)</f>
        <v>203.33973379061854</v>
      </c>
      <c r="Y191" s="7">
        <f>INDEX(Yubfea!$P$3:$P$14, MATCH($B191,Yubfea!$H$3:$H$14,0), 1)</f>
        <v>4201.8599482767531</v>
      </c>
      <c r="Z191" s="7">
        <f>INDEX(D_YUBFEA_demand!V$3:V$14, MATCH($B191,D_YUBFEA_demand!$M$3:$M$14,0), 1)</f>
        <v>0</v>
      </c>
      <c r="AA191" s="7">
        <f>INDEX(D_YUBFEA_demand!W$3:W$14, MATCH($B191,D_YUBFEA_demand!$M$3:$M$14,0), 1)</f>
        <v>0</v>
      </c>
      <c r="AB191" s="7">
        <f>INDEX(D_YUBFEA_demand!X$3:X$14, MATCH($B191,D_YUBFEA_demand!$M$3:$M$14,0), 1)</f>
        <v>0</v>
      </c>
      <c r="AC191" s="7">
        <f>INDEX(D_YUBFEA_demand!Y$3:Y$14, MATCH($B191,D_YUBFEA_demand!$M$3:$M$14,0), 1)</f>
        <v>9999</v>
      </c>
      <c r="AD191" s="7">
        <f>INDEX(D_YUBFEA_demand!Z$3:Z$14, MATCH($B191,D_YUBFEA_demand!$M$3:$M$14,0), 1)</f>
        <v>9999</v>
      </c>
      <c r="AE191" s="7">
        <f>INDEX(D_YUBFEA_demand!AA$3:AA$14, MATCH($B191,D_YUBFEA_demand!$M$3:$M$14,0), 1)</f>
        <v>0</v>
      </c>
      <c r="AF191" s="7">
        <f>INDEX(D_YUBFEA_demand!AB$3:AB$14, MATCH($B191,D_YUBFEA_demand!$M$3:$M$14,0), 1)</f>
        <v>0</v>
      </c>
      <c r="AG191" s="7">
        <f>INDEX(MINFLOWFEAMOUTH!$J$3:$J$14, MATCH($B191,MINFLOWFEAMOUTH!$I$3:$I$14,0), 1)</f>
        <v>900</v>
      </c>
      <c r="AI191" s="11">
        <f>SHASTAlevel5extended!$H180</f>
        <v>3745.556</v>
      </c>
      <c r="AJ191" s="11">
        <f>INDEX(CALLiTE_SHASTA_LEVEL2_4!$E$1024:$E$1035, MATCH($B191,CALLiTE_SHASTA_LEVEL2_4!$C$1024:$C$1035,0), 1)</f>
        <v>1700</v>
      </c>
      <c r="AK191" s="11">
        <f>INDEX(CALLiTE_SHASTA_LEVEL2_4!$F$1024:$F$1035, MATCH($B191,CALLiTE_SHASTA_LEVEL2_4!$C$1024:$C$1035,0), 1)</f>
        <v>3782</v>
      </c>
      <c r="AL191" s="11">
        <f>INDEX(CALLITE_EVAP_S_SHSTA!$G$2:$G$13, MATCH($B191,CALLITE_EVAP_S_SHSTA!$F$2:$F$13,0), 1)</f>
        <v>1.4539285742101216</v>
      </c>
    </row>
    <row r="192" spans="1:38">
      <c r="A192" s="1">
        <v>43857</v>
      </c>
      <c r="B192" s="6">
        <f t="shared" si="2"/>
        <v>1</v>
      </c>
      <c r="C192" s="7">
        <f>OROinflow!$F181</f>
        <v>8610</v>
      </c>
      <c r="D192" s="7">
        <f>OROLEVEL5!G181/1000</f>
        <v>3076.127</v>
      </c>
      <c r="E192" s="7">
        <f>INDEX(OROevaprateIN!$B$2:$B$13, MATCH($B192,OROevaprateIN!$A$2:$A$13,0), 1)</f>
        <v>0.91574468067351811</v>
      </c>
      <c r="F192" s="7">
        <f>INDEX(DEM_D6_PWR!$I$3:$I$14, MATCH($B192,DEM_D6_PWR!$H$3:$H$14,0), 1)</f>
        <v>0</v>
      </c>
      <c r="G192" s="7">
        <f>INDEX('MINGW_6&amp;DR69'!$I$3:$I$14, MATCH($B192,'MINGW_6&amp;DR69'!$H$3:$H$14,0), 1)</f>
        <v>0</v>
      </c>
      <c r="H192" s="7">
        <f>INDEX('MINGW_6&amp;DR69'!$J$3:$J$14, MATCH($B192,'MINGW_6&amp;DR69'!$H$3:$H$14,0), 1)</f>
        <v>0</v>
      </c>
      <c r="I192" s="7">
        <f>inflowShasta!$I181</f>
        <v>13518</v>
      </c>
      <c r="J192" s="7">
        <f>inflowYuba!$H181</f>
        <v>1494</v>
      </c>
      <c r="K192" s="7">
        <f>INDEX(DEMAND_D_DAGUER_NP!$I$3:$I$14, MATCH($B192,DEMAND_D_DAGUER_NP!$H$3:$H$14,0), 1)</f>
        <v>86.694236210414346</v>
      </c>
      <c r="L192" s="7">
        <f>INDEX(D_THERM_DEMANDS!AB$3:AB$14, MATCH($B192,D_THERM_DEMANDS!$P$3:$P$14,0), 1)</f>
        <v>9999</v>
      </c>
      <c r="M192" s="7">
        <f>INDEX(D_THERM_DEMANDS!AC$3:AC$14, MATCH($B192,D_THERM_DEMANDS!$P$3:$P$14,0), 1)</f>
        <v>9999</v>
      </c>
      <c r="N192" s="7">
        <f>INDEX(D_THERM_DEMANDS!AD$3:AD$14, MATCH($B192,D_THERM_DEMANDS!$P$3:$P$14,0), 1)</f>
        <v>9999</v>
      </c>
      <c r="O192" s="7">
        <f>INDEX(D_THERM_DEMANDS!AE$3:AE$14, MATCH($B192,D_THERM_DEMANDS!$P$3:$P$14,0), 1)</f>
        <v>9999</v>
      </c>
      <c r="P192" s="7">
        <f>INDEX(D_THERM_DEMANDS!AF$3:AF$14, MATCH($B192,D_THERM_DEMANDS!$P$3:$P$14,0), 1)</f>
        <v>3.5483871736834129E-2</v>
      </c>
      <c r="Q192" s="7">
        <f>INDEX(D_THERM_DEMANDS!AG$3:AG$14, MATCH($B192,D_THERM_DEMANDS!$P$3:$P$14,0), 1)</f>
        <v>0</v>
      </c>
      <c r="R192" s="7">
        <f>INDEX(D_THERM_DEMANDS!AH$3:AH$14, MATCH($B192,D_THERM_DEMANDS!$P$3:$P$14,0), 1)</f>
        <v>0</v>
      </c>
      <c r="S192" s="7">
        <f>INDEX(D_THERM_DEMANDS!AI$3:AI$14, MATCH($B192,D_THERM_DEMANDS!$P$3:$P$14,0), 1)</f>
        <v>1.6129032258064516E-2</v>
      </c>
      <c r="T192" s="7">
        <f>INDEX(D_THERM_DEMANDS!AJ$3:AJ$14, MATCH($B192,D_THERM_DEMANDS!$P$3:$P$14,0), 1)</f>
        <v>3.8709678957539219E-2</v>
      </c>
      <c r="U192" s="7">
        <f>INDEX(D_THERM_DEMANDS!AK$3:AK$14, MATCH($B192,D_THERM_DEMANDS!$P$3:$P$14,0), 1)</f>
        <v>0.86612904456353956</v>
      </c>
      <c r="V192" s="7">
        <f>INDEX(DEMAND_C217B!$I$3:$I$14, MATCH($B192,DEMAND_C217B!$H$3:$H$14,0), 1)</f>
        <v>7.8606630875730659</v>
      </c>
      <c r="W192" s="7">
        <f>INDEX(MINFLOWFEATHER!$J$3:$J$14, MATCH($B192,MINFLOWFEATHER!$I$3:$I$14,0), 1)</f>
        <v>900</v>
      </c>
      <c r="X192" s="7">
        <f>INDEX(Therm!$P$3:$P$14, MATCH($B192,Therm!$H$3:$H$14,0), 1)</f>
        <v>203.33973379061854</v>
      </c>
      <c r="Y192" s="7">
        <f>INDEX(Yubfea!$P$3:$P$14, MATCH($B192,Yubfea!$H$3:$H$14,0), 1)</f>
        <v>4201.8599482767531</v>
      </c>
      <c r="Z192" s="7">
        <f>INDEX(D_YUBFEA_demand!V$3:V$14, MATCH($B192,D_YUBFEA_demand!$M$3:$M$14,0), 1)</f>
        <v>0</v>
      </c>
      <c r="AA192" s="7">
        <f>INDEX(D_YUBFEA_demand!W$3:W$14, MATCH($B192,D_YUBFEA_demand!$M$3:$M$14,0), 1)</f>
        <v>0</v>
      </c>
      <c r="AB192" s="7">
        <f>INDEX(D_YUBFEA_demand!X$3:X$14, MATCH($B192,D_YUBFEA_demand!$M$3:$M$14,0), 1)</f>
        <v>0</v>
      </c>
      <c r="AC192" s="7">
        <f>INDEX(D_YUBFEA_demand!Y$3:Y$14, MATCH($B192,D_YUBFEA_demand!$M$3:$M$14,0), 1)</f>
        <v>9999</v>
      </c>
      <c r="AD192" s="7">
        <f>INDEX(D_YUBFEA_demand!Z$3:Z$14, MATCH($B192,D_YUBFEA_demand!$M$3:$M$14,0), 1)</f>
        <v>9999</v>
      </c>
      <c r="AE192" s="7">
        <f>INDEX(D_YUBFEA_demand!AA$3:AA$14, MATCH($B192,D_YUBFEA_demand!$M$3:$M$14,0), 1)</f>
        <v>0</v>
      </c>
      <c r="AF192" s="7">
        <f>INDEX(D_YUBFEA_demand!AB$3:AB$14, MATCH($B192,D_YUBFEA_demand!$M$3:$M$14,0), 1)</f>
        <v>0</v>
      </c>
      <c r="AG192" s="7">
        <f>INDEX(MINFLOWFEAMOUTH!$J$3:$J$14, MATCH($B192,MINFLOWFEAMOUTH!$I$3:$I$14,0), 1)</f>
        <v>900</v>
      </c>
      <c r="AI192" s="11">
        <f>SHASTAlevel5extended!$H181</f>
        <v>3750.8519999999999</v>
      </c>
      <c r="AJ192" s="11">
        <f>INDEX(CALLiTE_SHASTA_LEVEL2_4!$E$1024:$E$1035, MATCH($B192,CALLiTE_SHASTA_LEVEL2_4!$C$1024:$C$1035,0), 1)</f>
        <v>1700</v>
      </c>
      <c r="AK192" s="11">
        <f>INDEX(CALLiTE_SHASTA_LEVEL2_4!$F$1024:$F$1035, MATCH($B192,CALLiTE_SHASTA_LEVEL2_4!$C$1024:$C$1035,0), 1)</f>
        <v>3782</v>
      </c>
      <c r="AL192" s="11">
        <f>INDEX(CALLITE_EVAP_S_SHSTA!$G$2:$G$13, MATCH($B192,CALLITE_EVAP_S_SHSTA!$F$2:$F$13,0), 1)</f>
        <v>1.4539285742101216</v>
      </c>
    </row>
    <row r="193" spans="1:38">
      <c r="A193" s="1">
        <v>43858</v>
      </c>
      <c r="B193" s="6">
        <f t="shared" si="2"/>
        <v>1</v>
      </c>
      <c r="C193" s="7">
        <f>OROinflow!$F182</f>
        <v>6519</v>
      </c>
      <c r="D193" s="7">
        <f>OROLEVEL5!G182/1000</f>
        <v>3082.2759999999998</v>
      </c>
      <c r="E193" s="7">
        <f>INDEX(OROevaprateIN!$B$2:$B$13, MATCH($B193,OROevaprateIN!$A$2:$A$13,0), 1)</f>
        <v>0.91574468067351811</v>
      </c>
      <c r="F193" s="7">
        <f>INDEX(DEM_D6_PWR!$I$3:$I$14, MATCH($B193,DEM_D6_PWR!$H$3:$H$14,0), 1)</f>
        <v>0</v>
      </c>
      <c r="G193" s="7">
        <f>INDEX('MINGW_6&amp;DR69'!$I$3:$I$14, MATCH($B193,'MINGW_6&amp;DR69'!$H$3:$H$14,0), 1)</f>
        <v>0</v>
      </c>
      <c r="H193" s="7">
        <f>INDEX('MINGW_6&amp;DR69'!$J$3:$J$14, MATCH($B193,'MINGW_6&amp;DR69'!$H$3:$H$14,0), 1)</f>
        <v>0</v>
      </c>
      <c r="I193" s="7">
        <f>inflowShasta!$I182</f>
        <v>13235</v>
      </c>
      <c r="J193" s="7">
        <f>inflowYuba!$H182</f>
        <v>1334</v>
      </c>
      <c r="K193" s="7">
        <f>INDEX(DEMAND_D_DAGUER_NP!$I$3:$I$14, MATCH($B193,DEMAND_D_DAGUER_NP!$H$3:$H$14,0), 1)</f>
        <v>86.694236210414346</v>
      </c>
      <c r="L193" s="7">
        <f>INDEX(D_THERM_DEMANDS!AB$3:AB$14, MATCH($B193,D_THERM_DEMANDS!$P$3:$P$14,0), 1)</f>
        <v>9999</v>
      </c>
      <c r="M193" s="7">
        <f>INDEX(D_THERM_DEMANDS!AC$3:AC$14, MATCH($B193,D_THERM_DEMANDS!$P$3:$P$14,0), 1)</f>
        <v>9999</v>
      </c>
      <c r="N193" s="7">
        <f>INDEX(D_THERM_DEMANDS!AD$3:AD$14, MATCH($B193,D_THERM_DEMANDS!$P$3:$P$14,0), 1)</f>
        <v>9999</v>
      </c>
      <c r="O193" s="7">
        <f>INDEX(D_THERM_DEMANDS!AE$3:AE$14, MATCH($B193,D_THERM_DEMANDS!$P$3:$P$14,0), 1)</f>
        <v>9999</v>
      </c>
      <c r="P193" s="7">
        <f>INDEX(D_THERM_DEMANDS!AF$3:AF$14, MATCH($B193,D_THERM_DEMANDS!$P$3:$P$14,0), 1)</f>
        <v>3.5483871736834129E-2</v>
      </c>
      <c r="Q193" s="7">
        <f>INDEX(D_THERM_DEMANDS!AG$3:AG$14, MATCH($B193,D_THERM_DEMANDS!$P$3:$P$14,0), 1)</f>
        <v>0</v>
      </c>
      <c r="R193" s="7">
        <f>INDEX(D_THERM_DEMANDS!AH$3:AH$14, MATCH($B193,D_THERM_DEMANDS!$P$3:$P$14,0), 1)</f>
        <v>0</v>
      </c>
      <c r="S193" s="7">
        <f>INDEX(D_THERM_DEMANDS!AI$3:AI$14, MATCH($B193,D_THERM_DEMANDS!$P$3:$P$14,0), 1)</f>
        <v>1.6129032258064516E-2</v>
      </c>
      <c r="T193" s="7">
        <f>INDEX(D_THERM_DEMANDS!AJ$3:AJ$14, MATCH($B193,D_THERM_DEMANDS!$P$3:$P$14,0), 1)</f>
        <v>3.8709678957539219E-2</v>
      </c>
      <c r="U193" s="7">
        <f>INDEX(D_THERM_DEMANDS!AK$3:AK$14, MATCH($B193,D_THERM_DEMANDS!$P$3:$P$14,0), 1)</f>
        <v>0.86612904456353956</v>
      </c>
      <c r="V193" s="7">
        <f>INDEX(DEMAND_C217B!$I$3:$I$14, MATCH($B193,DEMAND_C217B!$H$3:$H$14,0), 1)</f>
        <v>7.8606630875730659</v>
      </c>
      <c r="W193" s="7">
        <f>INDEX(MINFLOWFEATHER!$J$3:$J$14, MATCH($B193,MINFLOWFEATHER!$I$3:$I$14,0), 1)</f>
        <v>900</v>
      </c>
      <c r="X193" s="7">
        <f>INDEX(Therm!$P$3:$P$14, MATCH($B193,Therm!$H$3:$H$14,0), 1)</f>
        <v>203.33973379061854</v>
      </c>
      <c r="Y193" s="7">
        <f>INDEX(Yubfea!$P$3:$P$14, MATCH($B193,Yubfea!$H$3:$H$14,0), 1)</f>
        <v>4201.8599482767531</v>
      </c>
      <c r="Z193" s="7">
        <f>INDEX(D_YUBFEA_demand!V$3:V$14, MATCH($B193,D_YUBFEA_demand!$M$3:$M$14,0), 1)</f>
        <v>0</v>
      </c>
      <c r="AA193" s="7">
        <f>INDEX(D_YUBFEA_demand!W$3:W$14, MATCH($B193,D_YUBFEA_demand!$M$3:$M$14,0), 1)</f>
        <v>0</v>
      </c>
      <c r="AB193" s="7">
        <f>INDEX(D_YUBFEA_demand!X$3:X$14, MATCH($B193,D_YUBFEA_demand!$M$3:$M$14,0), 1)</f>
        <v>0</v>
      </c>
      <c r="AC193" s="7">
        <f>INDEX(D_YUBFEA_demand!Y$3:Y$14, MATCH($B193,D_YUBFEA_demand!$M$3:$M$14,0), 1)</f>
        <v>9999</v>
      </c>
      <c r="AD193" s="7">
        <f>INDEX(D_YUBFEA_demand!Z$3:Z$14, MATCH($B193,D_YUBFEA_demand!$M$3:$M$14,0), 1)</f>
        <v>9999</v>
      </c>
      <c r="AE193" s="7">
        <f>INDEX(D_YUBFEA_demand!AA$3:AA$14, MATCH($B193,D_YUBFEA_demand!$M$3:$M$14,0), 1)</f>
        <v>0</v>
      </c>
      <c r="AF193" s="7">
        <f>INDEX(D_YUBFEA_demand!AB$3:AB$14, MATCH($B193,D_YUBFEA_demand!$M$3:$M$14,0), 1)</f>
        <v>0</v>
      </c>
      <c r="AG193" s="7">
        <f>INDEX(MINFLOWFEAMOUTH!$J$3:$J$14, MATCH($B193,MINFLOWFEAMOUTH!$I$3:$I$14,0), 1)</f>
        <v>900</v>
      </c>
      <c r="AI193" s="11">
        <f>SHASTAlevel5extended!$H182</f>
        <v>3756.4850000000001</v>
      </c>
      <c r="AJ193" s="11">
        <f>INDEX(CALLiTE_SHASTA_LEVEL2_4!$E$1024:$E$1035, MATCH($B193,CALLiTE_SHASTA_LEVEL2_4!$C$1024:$C$1035,0), 1)</f>
        <v>1700</v>
      </c>
      <c r="AK193" s="11">
        <f>INDEX(CALLiTE_SHASTA_LEVEL2_4!$F$1024:$F$1035, MATCH($B193,CALLiTE_SHASTA_LEVEL2_4!$C$1024:$C$1035,0), 1)</f>
        <v>3782</v>
      </c>
      <c r="AL193" s="11">
        <f>INDEX(CALLITE_EVAP_S_SHSTA!$G$2:$G$13, MATCH($B193,CALLITE_EVAP_S_SHSTA!$F$2:$F$13,0), 1)</f>
        <v>1.4539285742101216</v>
      </c>
    </row>
    <row r="194" spans="1:38">
      <c r="A194" s="1">
        <v>43859</v>
      </c>
      <c r="B194" s="6">
        <f t="shared" si="2"/>
        <v>1</v>
      </c>
      <c r="C194" s="7">
        <f>OROinflow!$F183</f>
        <v>5274</v>
      </c>
      <c r="D194" s="7">
        <f>OROLEVEL5!G183/1000</f>
        <v>3089.8850000000002</v>
      </c>
      <c r="E194" s="7">
        <f>INDEX(OROevaprateIN!$B$2:$B$13, MATCH($B194,OROevaprateIN!$A$2:$A$13,0), 1)</f>
        <v>0.91574468067351811</v>
      </c>
      <c r="F194" s="7">
        <f>INDEX(DEM_D6_PWR!$I$3:$I$14, MATCH($B194,DEM_D6_PWR!$H$3:$H$14,0), 1)</f>
        <v>0</v>
      </c>
      <c r="G194" s="7">
        <f>INDEX('MINGW_6&amp;DR69'!$I$3:$I$14, MATCH($B194,'MINGW_6&amp;DR69'!$H$3:$H$14,0), 1)</f>
        <v>0</v>
      </c>
      <c r="H194" s="7">
        <f>INDEX('MINGW_6&amp;DR69'!$J$3:$J$14, MATCH($B194,'MINGW_6&amp;DR69'!$H$3:$H$14,0), 1)</f>
        <v>0</v>
      </c>
      <c r="I194" s="7">
        <f>inflowShasta!$I183</f>
        <v>10475</v>
      </c>
      <c r="J194" s="7">
        <f>inflowYuba!$H183</f>
        <v>1227</v>
      </c>
      <c r="K194" s="7">
        <f>INDEX(DEMAND_D_DAGUER_NP!$I$3:$I$14, MATCH($B194,DEMAND_D_DAGUER_NP!$H$3:$H$14,0), 1)</f>
        <v>86.694236210414346</v>
      </c>
      <c r="L194" s="7">
        <f>INDEX(D_THERM_DEMANDS!AB$3:AB$14, MATCH($B194,D_THERM_DEMANDS!$P$3:$P$14,0), 1)</f>
        <v>9999</v>
      </c>
      <c r="M194" s="7">
        <f>INDEX(D_THERM_DEMANDS!AC$3:AC$14, MATCH($B194,D_THERM_DEMANDS!$P$3:$P$14,0), 1)</f>
        <v>9999</v>
      </c>
      <c r="N194" s="7">
        <f>INDEX(D_THERM_DEMANDS!AD$3:AD$14, MATCH($B194,D_THERM_DEMANDS!$P$3:$P$14,0), 1)</f>
        <v>9999</v>
      </c>
      <c r="O194" s="7">
        <f>INDEX(D_THERM_DEMANDS!AE$3:AE$14, MATCH($B194,D_THERM_DEMANDS!$P$3:$P$14,0), 1)</f>
        <v>9999</v>
      </c>
      <c r="P194" s="7">
        <f>INDEX(D_THERM_DEMANDS!AF$3:AF$14, MATCH($B194,D_THERM_DEMANDS!$P$3:$P$14,0), 1)</f>
        <v>3.5483871736834129E-2</v>
      </c>
      <c r="Q194" s="7">
        <f>INDEX(D_THERM_DEMANDS!AG$3:AG$14, MATCH($B194,D_THERM_DEMANDS!$P$3:$P$14,0), 1)</f>
        <v>0</v>
      </c>
      <c r="R194" s="7">
        <f>INDEX(D_THERM_DEMANDS!AH$3:AH$14, MATCH($B194,D_THERM_DEMANDS!$P$3:$P$14,0), 1)</f>
        <v>0</v>
      </c>
      <c r="S194" s="7">
        <f>INDEX(D_THERM_DEMANDS!AI$3:AI$14, MATCH($B194,D_THERM_DEMANDS!$P$3:$P$14,0), 1)</f>
        <v>1.6129032258064516E-2</v>
      </c>
      <c r="T194" s="7">
        <f>INDEX(D_THERM_DEMANDS!AJ$3:AJ$14, MATCH($B194,D_THERM_DEMANDS!$P$3:$P$14,0), 1)</f>
        <v>3.8709678957539219E-2</v>
      </c>
      <c r="U194" s="7">
        <f>INDEX(D_THERM_DEMANDS!AK$3:AK$14, MATCH($B194,D_THERM_DEMANDS!$P$3:$P$14,0), 1)</f>
        <v>0.86612904456353956</v>
      </c>
      <c r="V194" s="7">
        <f>INDEX(DEMAND_C217B!$I$3:$I$14, MATCH($B194,DEMAND_C217B!$H$3:$H$14,0), 1)</f>
        <v>7.8606630875730659</v>
      </c>
      <c r="W194" s="7">
        <f>INDEX(MINFLOWFEATHER!$J$3:$J$14, MATCH($B194,MINFLOWFEATHER!$I$3:$I$14,0), 1)</f>
        <v>900</v>
      </c>
      <c r="X194" s="7">
        <f>INDEX(Therm!$P$3:$P$14, MATCH($B194,Therm!$H$3:$H$14,0), 1)</f>
        <v>203.33973379061854</v>
      </c>
      <c r="Y194" s="7">
        <f>INDEX(Yubfea!$P$3:$P$14, MATCH($B194,Yubfea!$H$3:$H$14,0), 1)</f>
        <v>4201.8599482767531</v>
      </c>
      <c r="Z194" s="7">
        <f>INDEX(D_YUBFEA_demand!V$3:V$14, MATCH($B194,D_YUBFEA_demand!$M$3:$M$14,0), 1)</f>
        <v>0</v>
      </c>
      <c r="AA194" s="7">
        <f>INDEX(D_YUBFEA_demand!W$3:W$14, MATCH($B194,D_YUBFEA_demand!$M$3:$M$14,0), 1)</f>
        <v>0</v>
      </c>
      <c r="AB194" s="7">
        <f>INDEX(D_YUBFEA_demand!X$3:X$14, MATCH($B194,D_YUBFEA_demand!$M$3:$M$14,0), 1)</f>
        <v>0</v>
      </c>
      <c r="AC194" s="7">
        <f>INDEX(D_YUBFEA_demand!Y$3:Y$14, MATCH($B194,D_YUBFEA_demand!$M$3:$M$14,0), 1)</f>
        <v>9999</v>
      </c>
      <c r="AD194" s="7">
        <f>INDEX(D_YUBFEA_demand!Z$3:Z$14, MATCH($B194,D_YUBFEA_demand!$M$3:$M$14,0), 1)</f>
        <v>9999</v>
      </c>
      <c r="AE194" s="7">
        <f>INDEX(D_YUBFEA_demand!AA$3:AA$14, MATCH($B194,D_YUBFEA_demand!$M$3:$M$14,0), 1)</f>
        <v>0</v>
      </c>
      <c r="AF194" s="7">
        <f>INDEX(D_YUBFEA_demand!AB$3:AB$14, MATCH($B194,D_YUBFEA_demand!$M$3:$M$14,0), 1)</f>
        <v>0</v>
      </c>
      <c r="AG194" s="7">
        <f>INDEX(MINFLOWFEAMOUTH!$J$3:$J$14, MATCH($B194,MINFLOWFEAMOUTH!$I$3:$I$14,0), 1)</f>
        <v>900</v>
      </c>
      <c r="AI194" s="11">
        <f>SHASTAlevel5extended!$H183</f>
        <v>3765.85</v>
      </c>
      <c r="AJ194" s="11">
        <f>INDEX(CALLiTE_SHASTA_LEVEL2_4!$E$1024:$E$1035, MATCH($B194,CALLiTE_SHASTA_LEVEL2_4!$C$1024:$C$1035,0), 1)</f>
        <v>1700</v>
      </c>
      <c r="AK194" s="11">
        <f>INDEX(CALLiTE_SHASTA_LEVEL2_4!$F$1024:$F$1035, MATCH($B194,CALLiTE_SHASTA_LEVEL2_4!$C$1024:$C$1035,0), 1)</f>
        <v>3782</v>
      </c>
      <c r="AL194" s="11">
        <f>INDEX(CALLITE_EVAP_S_SHSTA!$G$2:$G$13, MATCH($B194,CALLITE_EVAP_S_SHSTA!$F$2:$F$13,0), 1)</f>
        <v>1.4539285742101216</v>
      </c>
    </row>
    <row r="195" spans="1:38">
      <c r="A195" s="1">
        <v>43860</v>
      </c>
      <c r="B195" s="6">
        <f t="shared" si="2"/>
        <v>1</v>
      </c>
      <c r="C195" s="7">
        <f>OROinflow!$F184</f>
        <v>4617</v>
      </c>
      <c r="D195" s="7">
        <f>OROLEVEL5!G184/1000</f>
        <v>3097.328</v>
      </c>
      <c r="E195" s="7">
        <f>INDEX(OROevaprateIN!$B$2:$B$13, MATCH($B195,OROevaprateIN!$A$2:$A$13,0), 1)</f>
        <v>0.91574468067351811</v>
      </c>
      <c r="F195" s="7">
        <f>INDEX(DEM_D6_PWR!$I$3:$I$14, MATCH($B195,DEM_D6_PWR!$H$3:$H$14,0), 1)</f>
        <v>0</v>
      </c>
      <c r="G195" s="7">
        <f>INDEX('MINGW_6&amp;DR69'!$I$3:$I$14, MATCH($B195,'MINGW_6&amp;DR69'!$H$3:$H$14,0), 1)</f>
        <v>0</v>
      </c>
      <c r="H195" s="7">
        <f>INDEX('MINGW_6&amp;DR69'!$J$3:$J$14, MATCH($B195,'MINGW_6&amp;DR69'!$H$3:$H$14,0), 1)</f>
        <v>0</v>
      </c>
      <c r="I195" s="7">
        <f>inflowShasta!$I184</f>
        <v>11514</v>
      </c>
      <c r="J195" s="7">
        <f>inflowYuba!$H184</f>
        <v>1190</v>
      </c>
      <c r="K195" s="7">
        <f>INDEX(DEMAND_D_DAGUER_NP!$I$3:$I$14, MATCH($B195,DEMAND_D_DAGUER_NP!$H$3:$H$14,0), 1)</f>
        <v>86.694236210414346</v>
      </c>
      <c r="L195" s="7">
        <f>INDEX(D_THERM_DEMANDS!AB$3:AB$14, MATCH($B195,D_THERM_DEMANDS!$P$3:$P$14,0), 1)</f>
        <v>9999</v>
      </c>
      <c r="M195" s="7">
        <f>INDEX(D_THERM_DEMANDS!AC$3:AC$14, MATCH($B195,D_THERM_DEMANDS!$P$3:$P$14,0), 1)</f>
        <v>9999</v>
      </c>
      <c r="N195" s="7">
        <f>INDEX(D_THERM_DEMANDS!AD$3:AD$14, MATCH($B195,D_THERM_DEMANDS!$P$3:$P$14,0), 1)</f>
        <v>9999</v>
      </c>
      <c r="O195" s="7">
        <f>INDEX(D_THERM_DEMANDS!AE$3:AE$14, MATCH($B195,D_THERM_DEMANDS!$P$3:$P$14,0), 1)</f>
        <v>9999</v>
      </c>
      <c r="P195" s="7">
        <f>INDEX(D_THERM_DEMANDS!AF$3:AF$14, MATCH($B195,D_THERM_DEMANDS!$P$3:$P$14,0), 1)</f>
        <v>3.5483871736834129E-2</v>
      </c>
      <c r="Q195" s="7">
        <f>INDEX(D_THERM_DEMANDS!AG$3:AG$14, MATCH($B195,D_THERM_DEMANDS!$P$3:$P$14,0), 1)</f>
        <v>0</v>
      </c>
      <c r="R195" s="7">
        <f>INDEX(D_THERM_DEMANDS!AH$3:AH$14, MATCH($B195,D_THERM_DEMANDS!$P$3:$P$14,0), 1)</f>
        <v>0</v>
      </c>
      <c r="S195" s="7">
        <f>INDEX(D_THERM_DEMANDS!AI$3:AI$14, MATCH($B195,D_THERM_DEMANDS!$P$3:$P$14,0), 1)</f>
        <v>1.6129032258064516E-2</v>
      </c>
      <c r="T195" s="7">
        <f>INDEX(D_THERM_DEMANDS!AJ$3:AJ$14, MATCH($B195,D_THERM_DEMANDS!$P$3:$P$14,0), 1)</f>
        <v>3.8709678957539219E-2</v>
      </c>
      <c r="U195" s="7">
        <f>INDEX(D_THERM_DEMANDS!AK$3:AK$14, MATCH($B195,D_THERM_DEMANDS!$P$3:$P$14,0), 1)</f>
        <v>0.86612904456353956</v>
      </c>
      <c r="V195" s="7">
        <f>INDEX(DEMAND_C217B!$I$3:$I$14, MATCH($B195,DEMAND_C217B!$H$3:$H$14,0), 1)</f>
        <v>7.8606630875730659</v>
      </c>
      <c r="W195" s="7">
        <f>INDEX(MINFLOWFEATHER!$J$3:$J$14, MATCH($B195,MINFLOWFEATHER!$I$3:$I$14,0), 1)</f>
        <v>900</v>
      </c>
      <c r="X195" s="7">
        <f>INDEX(Therm!$P$3:$P$14, MATCH($B195,Therm!$H$3:$H$14,0), 1)</f>
        <v>203.33973379061854</v>
      </c>
      <c r="Y195" s="7">
        <f>INDEX(Yubfea!$P$3:$P$14, MATCH($B195,Yubfea!$H$3:$H$14,0), 1)</f>
        <v>4201.8599482767531</v>
      </c>
      <c r="Z195" s="7">
        <f>INDEX(D_YUBFEA_demand!V$3:V$14, MATCH($B195,D_YUBFEA_demand!$M$3:$M$14,0), 1)</f>
        <v>0</v>
      </c>
      <c r="AA195" s="7">
        <f>INDEX(D_YUBFEA_demand!W$3:W$14, MATCH($B195,D_YUBFEA_demand!$M$3:$M$14,0), 1)</f>
        <v>0</v>
      </c>
      <c r="AB195" s="7">
        <f>INDEX(D_YUBFEA_demand!X$3:X$14, MATCH($B195,D_YUBFEA_demand!$M$3:$M$14,0), 1)</f>
        <v>0</v>
      </c>
      <c r="AC195" s="7">
        <f>INDEX(D_YUBFEA_demand!Y$3:Y$14, MATCH($B195,D_YUBFEA_demand!$M$3:$M$14,0), 1)</f>
        <v>9999</v>
      </c>
      <c r="AD195" s="7">
        <f>INDEX(D_YUBFEA_demand!Z$3:Z$14, MATCH($B195,D_YUBFEA_demand!$M$3:$M$14,0), 1)</f>
        <v>9999</v>
      </c>
      <c r="AE195" s="7">
        <f>INDEX(D_YUBFEA_demand!AA$3:AA$14, MATCH($B195,D_YUBFEA_demand!$M$3:$M$14,0), 1)</f>
        <v>0</v>
      </c>
      <c r="AF195" s="7">
        <f>INDEX(D_YUBFEA_demand!AB$3:AB$14, MATCH($B195,D_YUBFEA_demand!$M$3:$M$14,0), 1)</f>
        <v>0</v>
      </c>
      <c r="AG195" s="7">
        <f>INDEX(MINFLOWFEAMOUTH!$J$3:$J$14, MATCH($B195,MINFLOWFEAMOUTH!$I$3:$I$14,0), 1)</f>
        <v>900</v>
      </c>
      <c r="AI195" s="11">
        <f>SHASTAlevel5extended!$H184</f>
        <v>3773.7629999999999</v>
      </c>
      <c r="AJ195" s="11">
        <f>INDEX(CALLiTE_SHASTA_LEVEL2_4!$E$1024:$E$1035, MATCH($B195,CALLiTE_SHASTA_LEVEL2_4!$C$1024:$C$1035,0), 1)</f>
        <v>1700</v>
      </c>
      <c r="AK195" s="11">
        <f>INDEX(CALLiTE_SHASTA_LEVEL2_4!$F$1024:$F$1035, MATCH($B195,CALLiTE_SHASTA_LEVEL2_4!$C$1024:$C$1035,0), 1)</f>
        <v>3782</v>
      </c>
      <c r="AL195" s="11">
        <f>INDEX(CALLITE_EVAP_S_SHSTA!$G$2:$G$13, MATCH($B195,CALLITE_EVAP_S_SHSTA!$F$2:$F$13,0), 1)</f>
        <v>1.4539285742101216</v>
      </c>
    </row>
    <row r="196" spans="1:38">
      <c r="A196" s="1">
        <v>43861</v>
      </c>
      <c r="B196" s="6">
        <f t="shared" si="2"/>
        <v>1</v>
      </c>
      <c r="C196" s="7">
        <f>OROinflow!$F185</f>
        <v>4057</v>
      </c>
      <c r="D196" s="7">
        <f>OROLEVEL5!G185/1000</f>
        <v>3104.5479999999998</v>
      </c>
      <c r="E196" s="7">
        <f>INDEX(OROevaprateIN!$B$2:$B$13, MATCH($B196,OROevaprateIN!$A$2:$A$13,0), 1)</f>
        <v>0.91574468067351811</v>
      </c>
      <c r="F196" s="7">
        <f>INDEX(DEM_D6_PWR!$I$3:$I$14, MATCH($B196,DEM_D6_PWR!$H$3:$H$14,0), 1)</f>
        <v>0</v>
      </c>
      <c r="G196" s="7">
        <f>INDEX('MINGW_6&amp;DR69'!$I$3:$I$14, MATCH($B196,'MINGW_6&amp;DR69'!$H$3:$H$14,0), 1)</f>
        <v>0</v>
      </c>
      <c r="H196" s="7">
        <f>INDEX('MINGW_6&amp;DR69'!$J$3:$J$14, MATCH($B196,'MINGW_6&amp;DR69'!$H$3:$H$14,0), 1)</f>
        <v>0</v>
      </c>
      <c r="I196" s="7">
        <f>inflowShasta!$I185</f>
        <v>9048</v>
      </c>
      <c r="J196" s="7">
        <f>inflowYuba!$H185</f>
        <v>1190</v>
      </c>
      <c r="K196" s="7">
        <f>INDEX(DEMAND_D_DAGUER_NP!$I$3:$I$14, MATCH($B196,DEMAND_D_DAGUER_NP!$H$3:$H$14,0), 1)</f>
        <v>86.694236210414346</v>
      </c>
      <c r="L196" s="7">
        <f>INDEX(D_THERM_DEMANDS!AB$3:AB$14, MATCH($B196,D_THERM_DEMANDS!$P$3:$P$14,0), 1)</f>
        <v>9999</v>
      </c>
      <c r="M196" s="7">
        <f>INDEX(D_THERM_DEMANDS!AC$3:AC$14, MATCH($B196,D_THERM_DEMANDS!$P$3:$P$14,0), 1)</f>
        <v>9999</v>
      </c>
      <c r="N196" s="7">
        <f>INDEX(D_THERM_DEMANDS!AD$3:AD$14, MATCH($B196,D_THERM_DEMANDS!$P$3:$P$14,0), 1)</f>
        <v>9999</v>
      </c>
      <c r="O196" s="7">
        <f>INDEX(D_THERM_DEMANDS!AE$3:AE$14, MATCH($B196,D_THERM_DEMANDS!$P$3:$P$14,0), 1)</f>
        <v>9999</v>
      </c>
      <c r="P196" s="7">
        <f>INDEX(D_THERM_DEMANDS!AF$3:AF$14, MATCH($B196,D_THERM_DEMANDS!$P$3:$P$14,0), 1)</f>
        <v>3.5483871736834129E-2</v>
      </c>
      <c r="Q196" s="7">
        <f>INDEX(D_THERM_DEMANDS!AG$3:AG$14, MATCH($B196,D_THERM_DEMANDS!$P$3:$P$14,0), 1)</f>
        <v>0</v>
      </c>
      <c r="R196" s="7">
        <f>INDEX(D_THERM_DEMANDS!AH$3:AH$14, MATCH($B196,D_THERM_DEMANDS!$P$3:$P$14,0), 1)</f>
        <v>0</v>
      </c>
      <c r="S196" s="7">
        <f>INDEX(D_THERM_DEMANDS!AI$3:AI$14, MATCH($B196,D_THERM_DEMANDS!$P$3:$P$14,0), 1)</f>
        <v>1.6129032258064516E-2</v>
      </c>
      <c r="T196" s="7">
        <f>INDEX(D_THERM_DEMANDS!AJ$3:AJ$14, MATCH($B196,D_THERM_DEMANDS!$P$3:$P$14,0), 1)</f>
        <v>3.8709678957539219E-2</v>
      </c>
      <c r="U196" s="7">
        <f>INDEX(D_THERM_DEMANDS!AK$3:AK$14, MATCH($B196,D_THERM_DEMANDS!$P$3:$P$14,0), 1)</f>
        <v>0.86612904456353956</v>
      </c>
      <c r="V196" s="7">
        <f>INDEX(DEMAND_C217B!$I$3:$I$14, MATCH($B196,DEMAND_C217B!$H$3:$H$14,0), 1)</f>
        <v>7.8606630875730659</v>
      </c>
      <c r="W196" s="7">
        <f>INDEX(MINFLOWFEATHER!$J$3:$J$14, MATCH($B196,MINFLOWFEATHER!$I$3:$I$14,0), 1)</f>
        <v>900</v>
      </c>
      <c r="X196" s="7">
        <f>INDEX(Therm!$P$3:$P$14, MATCH($B196,Therm!$H$3:$H$14,0), 1)</f>
        <v>203.33973379061854</v>
      </c>
      <c r="Y196" s="7">
        <f>INDEX(Yubfea!$P$3:$P$14, MATCH($B196,Yubfea!$H$3:$H$14,0), 1)</f>
        <v>4201.8599482767531</v>
      </c>
      <c r="Z196" s="7">
        <f>INDEX(D_YUBFEA_demand!V$3:V$14, MATCH($B196,D_YUBFEA_demand!$M$3:$M$14,0), 1)</f>
        <v>0</v>
      </c>
      <c r="AA196" s="7">
        <f>INDEX(D_YUBFEA_demand!W$3:W$14, MATCH($B196,D_YUBFEA_demand!$M$3:$M$14,0), 1)</f>
        <v>0</v>
      </c>
      <c r="AB196" s="7">
        <f>INDEX(D_YUBFEA_demand!X$3:X$14, MATCH($B196,D_YUBFEA_demand!$M$3:$M$14,0), 1)</f>
        <v>0</v>
      </c>
      <c r="AC196" s="7">
        <f>INDEX(D_YUBFEA_demand!Y$3:Y$14, MATCH($B196,D_YUBFEA_demand!$M$3:$M$14,0), 1)</f>
        <v>9999</v>
      </c>
      <c r="AD196" s="7">
        <f>INDEX(D_YUBFEA_demand!Z$3:Z$14, MATCH($B196,D_YUBFEA_demand!$M$3:$M$14,0), 1)</f>
        <v>9999</v>
      </c>
      <c r="AE196" s="7">
        <f>INDEX(D_YUBFEA_demand!AA$3:AA$14, MATCH($B196,D_YUBFEA_demand!$M$3:$M$14,0), 1)</f>
        <v>0</v>
      </c>
      <c r="AF196" s="7">
        <f>INDEX(D_YUBFEA_demand!AB$3:AB$14, MATCH($B196,D_YUBFEA_demand!$M$3:$M$14,0), 1)</f>
        <v>0</v>
      </c>
      <c r="AG196" s="7">
        <f>INDEX(MINFLOWFEAMOUTH!$J$3:$J$14, MATCH($B196,MINFLOWFEAMOUTH!$I$3:$I$14,0), 1)</f>
        <v>900</v>
      </c>
      <c r="AI196" s="11">
        <f>SHASTAlevel5extended!$H185</f>
        <v>3785.2040000000002</v>
      </c>
      <c r="AJ196" s="11">
        <f>INDEX(CALLiTE_SHASTA_LEVEL2_4!$E$1024:$E$1035, MATCH($B196,CALLiTE_SHASTA_LEVEL2_4!$C$1024:$C$1035,0), 1)</f>
        <v>1700</v>
      </c>
      <c r="AK196" s="11">
        <f>INDEX(CALLiTE_SHASTA_LEVEL2_4!$F$1024:$F$1035, MATCH($B196,CALLiTE_SHASTA_LEVEL2_4!$C$1024:$C$1035,0), 1)</f>
        <v>3782</v>
      </c>
      <c r="AL196" s="11">
        <f>INDEX(CALLITE_EVAP_S_SHSTA!$G$2:$G$13, MATCH($B196,CALLITE_EVAP_S_SHSTA!$F$2:$F$13,0), 1)</f>
        <v>1.4539285742101216</v>
      </c>
    </row>
    <row r="197" spans="1:38">
      <c r="A197" s="1">
        <v>43862</v>
      </c>
      <c r="B197" s="6">
        <f t="shared" si="2"/>
        <v>2</v>
      </c>
      <c r="C197" s="7">
        <f>OROinflow!$F186</f>
        <v>3820</v>
      </c>
      <c r="D197" s="7">
        <f>OROLEVEL5!G186/1000</f>
        <v>3111.5520000000001</v>
      </c>
      <c r="E197" s="7">
        <f>INDEX(OROevaprateIN!$B$2:$B$13, MATCH($B197,OROevaprateIN!$A$2:$A$13,0), 1)</f>
        <v>1.3412765942989511</v>
      </c>
      <c r="F197" s="7">
        <f>INDEX(DEM_D6_PWR!$I$3:$I$14, MATCH($B197,DEM_D6_PWR!$H$3:$H$14,0), 1)</f>
        <v>0</v>
      </c>
      <c r="G197" s="7">
        <f>INDEX('MINGW_6&amp;DR69'!$I$3:$I$14, MATCH($B197,'MINGW_6&amp;DR69'!$H$3:$H$14,0), 1)</f>
        <v>0</v>
      </c>
      <c r="H197" s="7">
        <f>INDEX('MINGW_6&amp;DR69'!$J$3:$J$14, MATCH($B197,'MINGW_6&amp;DR69'!$H$3:$H$14,0), 1)</f>
        <v>0</v>
      </c>
      <c r="I197" s="7">
        <f>inflowShasta!$I186</f>
        <v>7699</v>
      </c>
      <c r="J197" s="7">
        <f>inflowYuba!$H186</f>
        <v>1187</v>
      </c>
      <c r="K197" s="7">
        <f>INDEX(DEMAND_D_DAGUER_NP!$I$3:$I$14, MATCH($B197,DEMAND_D_DAGUER_NP!$H$3:$H$14,0), 1)</f>
        <v>11.951256763367425</v>
      </c>
      <c r="L197" s="7">
        <f>INDEX(D_THERM_DEMANDS!AB$3:AB$14, MATCH($B197,D_THERM_DEMANDS!$P$3:$P$14,0), 1)</f>
        <v>9999</v>
      </c>
      <c r="M197" s="7">
        <f>INDEX(D_THERM_DEMANDS!AC$3:AC$14, MATCH($B197,D_THERM_DEMANDS!$P$3:$P$14,0), 1)</f>
        <v>9999</v>
      </c>
      <c r="N197" s="7">
        <f>INDEX(D_THERM_DEMANDS!AD$3:AD$14, MATCH($B197,D_THERM_DEMANDS!$P$3:$P$14,0), 1)</f>
        <v>9999</v>
      </c>
      <c r="O197" s="7">
        <f>INDEX(D_THERM_DEMANDS!AE$3:AE$14, MATCH($B197,D_THERM_DEMANDS!$P$3:$P$14,0), 1)</f>
        <v>9999</v>
      </c>
      <c r="P197" s="7">
        <f>INDEX(D_THERM_DEMANDS!AF$3:AF$14, MATCH($B197,D_THERM_DEMANDS!$P$3:$P$14,0), 1)</f>
        <v>3.9285715137209208E-2</v>
      </c>
      <c r="Q197" s="7">
        <f>INDEX(D_THERM_DEMANDS!AG$3:AG$14, MATCH($B197,D_THERM_DEMANDS!$P$3:$P$14,0), 1)</f>
        <v>0</v>
      </c>
      <c r="R197" s="7">
        <f>INDEX(D_THERM_DEMANDS!AH$3:AH$14, MATCH($B197,D_THERM_DEMANDS!$P$3:$P$14,0), 1)</f>
        <v>0</v>
      </c>
      <c r="S197" s="7">
        <f>INDEX(D_THERM_DEMANDS!AI$3:AI$14, MATCH($B197,D_THERM_DEMANDS!$P$3:$P$14,0), 1)</f>
        <v>1.7857142857142856E-2</v>
      </c>
      <c r="T197" s="7">
        <f>INDEX(D_THERM_DEMANDS!AJ$3:AJ$14, MATCH($B197,D_THERM_DEMANDS!$P$3:$P$14,0), 1)</f>
        <v>4.2857144560132711E-2</v>
      </c>
      <c r="U197" s="7">
        <f>INDEX(D_THERM_DEMANDS!AK$3:AK$14, MATCH($B197,D_THERM_DEMANDS!$P$3:$P$14,0), 1)</f>
        <v>0</v>
      </c>
      <c r="V197" s="7">
        <f>INDEX(DEMAND_C217B!$I$3:$I$14, MATCH($B197,DEMAND_C217B!$H$3:$H$14,0), 1)</f>
        <v>8.6289609291310025</v>
      </c>
      <c r="W197" s="7">
        <f>INDEX(MINFLOWFEATHER!$J$3:$J$14, MATCH($B197,MINFLOWFEATHER!$I$3:$I$14,0), 1)</f>
        <v>900</v>
      </c>
      <c r="X197" s="7">
        <f>INDEX(Therm!$P$3:$P$14, MATCH($B197,Therm!$H$3:$H$14,0), 1)</f>
        <v>-515.58574080886251</v>
      </c>
      <c r="Y197" s="7">
        <f>INDEX(Yubfea!$P$3:$P$14, MATCH($B197,Yubfea!$H$3:$H$14,0), 1)</f>
        <v>-5252.7726150822436</v>
      </c>
      <c r="Z197" s="7">
        <f>INDEX(D_YUBFEA_demand!V$3:V$14, MATCH($B197,D_YUBFEA_demand!$M$3:$M$14,0), 1)</f>
        <v>0</v>
      </c>
      <c r="AA197" s="7">
        <f>INDEX(D_YUBFEA_demand!W$3:W$14, MATCH($B197,D_YUBFEA_demand!$M$3:$M$14,0), 1)</f>
        <v>0</v>
      </c>
      <c r="AB197" s="7">
        <f>INDEX(D_YUBFEA_demand!X$3:X$14, MATCH($B197,D_YUBFEA_demand!$M$3:$M$14,0), 1)</f>
        <v>0</v>
      </c>
      <c r="AC197" s="7">
        <f>INDEX(D_YUBFEA_demand!Y$3:Y$14, MATCH($B197,D_YUBFEA_demand!$M$3:$M$14,0), 1)</f>
        <v>9999</v>
      </c>
      <c r="AD197" s="7">
        <f>INDEX(D_YUBFEA_demand!Z$3:Z$14, MATCH($B197,D_YUBFEA_demand!$M$3:$M$14,0), 1)</f>
        <v>9999</v>
      </c>
      <c r="AE197" s="7">
        <f>INDEX(D_YUBFEA_demand!AA$3:AA$14, MATCH($B197,D_YUBFEA_demand!$M$3:$M$14,0), 1)</f>
        <v>0</v>
      </c>
      <c r="AF197" s="7">
        <f>INDEX(D_YUBFEA_demand!AB$3:AB$14, MATCH($B197,D_YUBFEA_demand!$M$3:$M$14,0), 1)</f>
        <v>0</v>
      </c>
      <c r="AG197" s="7">
        <f>INDEX(MINFLOWFEAMOUTH!$J$3:$J$14, MATCH($B197,MINFLOWFEAMOUTH!$I$3:$I$14,0), 1)</f>
        <v>900</v>
      </c>
      <c r="AI197" s="11">
        <f>SHASTAlevel5extended!$H186</f>
        <v>3798.7359999999999</v>
      </c>
      <c r="AJ197" s="11">
        <f>INDEX(CALLiTE_SHASTA_LEVEL2_4!$E$1024:$E$1035, MATCH($B197,CALLiTE_SHASTA_LEVEL2_4!$C$1024:$C$1035,0), 1)</f>
        <v>1700</v>
      </c>
      <c r="AK197" s="11">
        <f>INDEX(CALLiTE_SHASTA_LEVEL2_4!$F$1024:$F$1035, MATCH($B197,CALLiTE_SHASTA_LEVEL2_4!$C$1024:$C$1035,0), 1)</f>
        <v>4054</v>
      </c>
      <c r="AL197" s="11">
        <f>INDEX(CALLITE_EVAP_S_SHSTA!$G$2:$G$13, MATCH($B197,CALLITE_EVAP_S_SHSTA!$F$2:$F$13,0), 1)</f>
        <v>1.8722619102114724</v>
      </c>
    </row>
    <row r="198" spans="1:38">
      <c r="A198" s="1">
        <v>43863</v>
      </c>
      <c r="B198" s="6">
        <f t="shared" si="2"/>
        <v>2</v>
      </c>
      <c r="C198" s="7">
        <f>OROinflow!$F187</f>
        <v>3824</v>
      </c>
      <c r="D198" s="7">
        <f>OROLEVEL5!G187/1000</f>
        <v>3118.346</v>
      </c>
      <c r="E198" s="7">
        <f>INDEX(OROevaprateIN!$B$2:$B$13, MATCH($B198,OROevaprateIN!$A$2:$A$13,0), 1)</f>
        <v>1.3412765942989511</v>
      </c>
      <c r="F198" s="7">
        <f>INDEX(DEM_D6_PWR!$I$3:$I$14, MATCH($B198,DEM_D6_PWR!$H$3:$H$14,0), 1)</f>
        <v>0</v>
      </c>
      <c r="G198" s="7">
        <f>INDEX('MINGW_6&amp;DR69'!$I$3:$I$14, MATCH($B198,'MINGW_6&amp;DR69'!$H$3:$H$14,0), 1)</f>
        <v>0</v>
      </c>
      <c r="H198" s="7">
        <f>INDEX('MINGW_6&amp;DR69'!$J$3:$J$14, MATCH($B198,'MINGW_6&amp;DR69'!$H$3:$H$14,0), 1)</f>
        <v>0</v>
      </c>
      <c r="I198" s="7">
        <f>inflowShasta!$I187</f>
        <v>7589</v>
      </c>
      <c r="J198" s="7">
        <f>inflowYuba!$H187</f>
        <v>1181</v>
      </c>
      <c r="K198" s="7">
        <f>INDEX(DEMAND_D_DAGUER_NP!$I$3:$I$14, MATCH($B198,DEMAND_D_DAGUER_NP!$H$3:$H$14,0), 1)</f>
        <v>11.951256763367425</v>
      </c>
      <c r="L198" s="7">
        <f>INDEX(D_THERM_DEMANDS!AB$3:AB$14, MATCH($B198,D_THERM_DEMANDS!$P$3:$P$14,0), 1)</f>
        <v>9999</v>
      </c>
      <c r="M198" s="7">
        <f>INDEX(D_THERM_DEMANDS!AC$3:AC$14, MATCH($B198,D_THERM_DEMANDS!$P$3:$P$14,0), 1)</f>
        <v>9999</v>
      </c>
      <c r="N198" s="7">
        <f>INDEX(D_THERM_DEMANDS!AD$3:AD$14, MATCH($B198,D_THERM_DEMANDS!$P$3:$P$14,0), 1)</f>
        <v>9999</v>
      </c>
      <c r="O198" s="7">
        <f>INDEX(D_THERM_DEMANDS!AE$3:AE$14, MATCH($B198,D_THERM_DEMANDS!$P$3:$P$14,0), 1)</f>
        <v>9999</v>
      </c>
      <c r="P198" s="7">
        <f>INDEX(D_THERM_DEMANDS!AF$3:AF$14, MATCH($B198,D_THERM_DEMANDS!$P$3:$P$14,0), 1)</f>
        <v>3.9285715137209208E-2</v>
      </c>
      <c r="Q198" s="7">
        <f>INDEX(D_THERM_DEMANDS!AG$3:AG$14, MATCH($B198,D_THERM_DEMANDS!$P$3:$P$14,0), 1)</f>
        <v>0</v>
      </c>
      <c r="R198" s="7">
        <f>INDEX(D_THERM_DEMANDS!AH$3:AH$14, MATCH($B198,D_THERM_DEMANDS!$P$3:$P$14,0), 1)</f>
        <v>0</v>
      </c>
      <c r="S198" s="7">
        <f>INDEX(D_THERM_DEMANDS!AI$3:AI$14, MATCH($B198,D_THERM_DEMANDS!$P$3:$P$14,0), 1)</f>
        <v>1.7857142857142856E-2</v>
      </c>
      <c r="T198" s="7">
        <f>INDEX(D_THERM_DEMANDS!AJ$3:AJ$14, MATCH($B198,D_THERM_DEMANDS!$P$3:$P$14,0), 1)</f>
        <v>4.2857144560132711E-2</v>
      </c>
      <c r="U198" s="7">
        <f>INDEX(D_THERM_DEMANDS!AK$3:AK$14, MATCH($B198,D_THERM_DEMANDS!$P$3:$P$14,0), 1)</f>
        <v>0</v>
      </c>
      <c r="V198" s="7">
        <f>INDEX(DEMAND_C217B!$I$3:$I$14, MATCH($B198,DEMAND_C217B!$H$3:$H$14,0), 1)</f>
        <v>8.6289609291310025</v>
      </c>
      <c r="W198" s="7">
        <f>INDEX(MINFLOWFEATHER!$J$3:$J$14, MATCH($B198,MINFLOWFEATHER!$I$3:$I$14,0), 1)</f>
        <v>900</v>
      </c>
      <c r="X198" s="7">
        <f>INDEX(Therm!$P$3:$P$14, MATCH($B198,Therm!$H$3:$H$14,0), 1)</f>
        <v>-515.58574080886251</v>
      </c>
      <c r="Y198" s="7">
        <f>INDEX(Yubfea!$P$3:$P$14, MATCH($B198,Yubfea!$H$3:$H$14,0), 1)</f>
        <v>-5252.7726150822436</v>
      </c>
      <c r="Z198" s="7">
        <f>INDEX(D_YUBFEA_demand!V$3:V$14, MATCH($B198,D_YUBFEA_demand!$M$3:$M$14,0), 1)</f>
        <v>0</v>
      </c>
      <c r="AA198" s="7">
        <f>INDEX(D_YUBFEA_demand!W$3:W$14, MATCH($B198,D_YUBFEA_demand!$M$3:$M$14,0), 1)</f>
        <v>0</v>
      </c>
      <c r="AB198" s="7">
        <f>INDEX(D_YUBFEA_demand!X$3:X$14, MATCH($B198,D_YUBFEA_demand!$M$3:$M$14,0), 1)</f>
        <v>0</v>
      </c>
      <c r="AC198" s="7">
        <f>INDEX(D_YUBFEA_demand!Y$3:Y$14, MATCH($B198,D_YUBFEA_demand!$M$3:$M$14,0), 1)</f>
        <v>9999</v>
      </c>
      <c r="AD198" s="7">
        <f>INDEX(D_YUBFEA_demand!Z$3:Z$14, MATCH($B198,D_YUBFEA_demand!$M$3:$M$14,0), 1)</f>
        <v>9999</v>
      </c>
      <c r="AE198" s="7">
        <f>INDEX(D_YUBFEA_demand!AA$3:AA$14, MATCH($B198,D_YUBFEA_demand!$M$3:$M$14,0), 1)</f>
        <v>0</v>
      </c>
      <c r="AF198" s="7">
        <f>INDEX(D_YUBFEA_demand!AB$3:AB$14, MATCH($B198,D_YUBFEA_demand!$M$3:$M$14,0), 1)</f>
        <v>0</v>
      </c>
      <c r="AG198" s="7">
        <f>INDEX(MINFLOWFEAMOUTH!$J$3:$J$14, MATCH($B198,MINFLOWFEAMOUTH!$I$3:$I$14,0), 1)</f>
        <v>900</v>
      </c>
      <c r="AI198" s="11">
        <f>SHASTAlevel5extended!$H187</f>
        <v>3812.5610000000001</v>
      </c>
      <c r="AJ198" s="11">
        <f>INDEX(CALLiTE_SHASTA_LEVEL2_4!$E$1024:$E$1035, MATCH($B198,CALLiTE_SHASTA_LEVEL2_4!$C$1024:$C$1035,0), 1)</f>
        <v>1700</v>
      </c>
      <c r="AK198" s="11">
        <f>INDEX(CALLiTE_SHASTA_LEVEL2_4!$F$1024:$F$1035, MATCH($B198,CALLiTE_SHASTA_LEVEL2_4!$C$1024:$C$1035,0), 1)</f>
        <v>4054</v>
      </c>
      <c r="AL198" s="11">
        <f>INDEX(CALLITE_EVAP_S_SHSTA!$G$2:$G$13, MATCH($B198,CALLITE_EVAP_S_SHSTA!$F$2:$F$13,0), 1)</f>
        <v>1.8722619102114724</v>
      </c>
    </row>
    <row r="199" spans="1:38">
      <c r="A199" s="1">
        <v>43864</v>
      </c>
      <c r="B199" s="6">
        <f t="shared" si="2"/>
        <v>2</v>
      </c>
      <c r="C199" s="7">
        <f>OROinflow!$F188</f>
        <v>4093</v>
      </c>
      <c r="D199" s="7">
        <f>OROLEVEL5!G188/1000</f>
        <v>3124.9349999999999</v>
      </c>
      <c r="E199" s="7">
        <f>INDEX(OROevaprateIN!$B$2:$B$13, MATCH($B199,OROevaprateIN!$A$2:$A$13,0), 1)</f>
        <v>1.3412765942989511</v>
      </c>
      <c r="F199" s="7">
        <f>INDEX(DEM_D6_PWR!$I$3:$I$14, MATCH($B199,DEM_D6_PWR!$H$3:$H$14,0), 1)</f>
        <v>0</v>
      </c>
      <c r="G199" s="7">
        <f>INDEX('MINGW_6&amp;DR69'!$I$3:$I$14, MATCH($B199,'MINGW_6&amp;DR69'!$H$3:$H$14,0), 1)</f>
        <v>0</v>
      </c>
      <c r="H199" s="7">
        <f>INDEX('MINGW_6&amp;DR69'!$J$3:$J$14, MATCH($B199,'MINGW_6&amp;DR69'!$H$3:$H$14,0), 1)</f>
        <v>0</v>
      </c>
      <c r="I199" s="7">
        <f>inflowShasta!$I188</f>
        <v>6319</v>
      </c>
      <c r="J199" s="7">
        <f>inflowYuba!$H188</f>
        <v>1175</v>
      </c>
      <c r="K199" s="7">
        <f>INDEX(DEMAND_D_DAGUER_NP!$I$3:$I$14, MATCH($B199,DEMAND_D_DAGUER_NP!$H$3:$H$14,0), 1)</f>
        <v>11.951256763367425</v>
      </c>
      <c r="L199" s="7">
        <f>INDEX(D_THERM_DEMANDS!AB$3:AB$14, MATCH($B199,D_THERM_DEMANDS!$P$3:$P$14,0), 1)</f>
        <v>9999</v>
      </c>
      <c r="M199" s="7">
        <f>INDEX(D_THERM_DEMANDS!AC$3:AC$14, MATCH($B199,D_THERM_DEMANDS!$P$3:$P$14,0), 1)</f>
        <v>9999</v>
      </c>
      <c r="N199" s="7">
        <f>INDEX(D_THERM_DEMANDS!AD$3:AD$14, MATCH($B199,D_THERM_DEMANDS!$P$3:$P$14,0), 1)</f>
        <v>9999</v>
      </c>
      <c r="O199" s="7">
        <f>INDEX(D_THERM_DEMANDS!AE$3:AE$14, MATCH($B199,D_THERM_DEMANDS!$P$3:$P$14,0), 1)</f>
        <v>9999</v>
      </c>
      <c r="P199" s="7">
        <f>INDEX(D_THERM_DEMANDS!AF$3:AF$14, MATCH($B199,D_THERM_DEMANDS!$P$3:$P$14,0), 1)</f>
        <v>3.9285715137209208E-2</v>
      </c>
      <c r="Q199" s="7">
        <f>INDEX(D_THERM_DEMANDS!AG$3:AG$14, MATCH($B199,D_THERM_DEMANDS!$P$3:$P$14,0), 1)</f>
        <v>0</v>
      </c>
      <c r="R199" s="7">
        <f>INDEX(D_THERM_DEMANDS!AH$3:AH$14, MATCH($B199,D_THERM_DEMANDS!$P$3:$P$14,0), 1)</f>
        <v>0</v>
      </c>
      <c r="S199" s="7">
        <f>INDEX(D_THERM_DEMANDS!AI$3:AI$14, MATCH($B199,D_THERM_DEMANDS!$P$3:$P$14,0), 1)</f>
        <v>1.7857142857142856E-2</v>
      </c>
      <c r="T199" s="7">
        <f>INDEX(D_THERM_DEMANDS!AJ$3:AJ$14, MATCH($B199,D_THERM_DEMANDS!$P$3:$P$14,0), 1)</f>
        <v>4.2857144560132711E-2</v>
      </c>
      <c r="U199" s="7">
        <f>INDEX(D_THERM_DEMANDS!AK$3:AK$14, MATCH($B199,D_THERM_DEMANDS!$P$3:$P$14,0), 1)</f>
        <v>0</v>
      </c>
      <c r="V199" s="7">
        <f>INDEX(DEMAND_C217B!$I$3:$I$14, MATCH($B199,DEMAND_C217B!$H$3:$H$14,0), 1)</f>
        <v>8.6289609291310025</v>
      </c>
      <c r="W199" s="7">
        <f>INDEX(MINFLOWFEATHER!$J$3:$J$14, MATCH($B199,MINFLOWFEATHER!$I$3:$I$14,0), 1)</f>
        <v>900</v>
      </c>
      <c r="X199" s="7">
        <f>INDEX(Therm!$P$3:$P$14, MATCH($B199,Therm!$H$3:$H$14,0), 1)</f>
        <v>-515.58574080886251</v>
      </c>
      <c r="Y199" s="7">
        <f>INDEX(Yubfea!$P$3:$P$14, MATCH($B199,Yubfea!$H$3:$H$14,0), 1)</f>
        <v>-5252.7726150822436</v>
      </c>
      <c r="Z199" s="7">
        <f>INDEX(D_YUBFEA_demand!V$3:V$14, MATCH($B199,D_YUBFEA_demand!$M$3:$M$14,0), 1)</f>
        <v>0</v>
      </c>
      <c r="AA199" s="7">
        <f>INDEX(D_YUBFEA_demand!W$3:W$14, MATCH($B199,D_YUBFEA_demand!$M$3:$M$14,0), 1)</f>
        <v>0</v>
      </c>
      <c r="AB199" s="7">
        <f>INDEX(D_YUBFEA_demand!X$3:X$14, MATCH($B199,D_YUBFEA_demand!$M$3:$M$14,0), 1)</f>
        <v>0</v>
      </c>
      <c r="AC199" s="7">
        <f>INDEX(D_YUBFEA_demand!Y$3:Y$14, MATCH($B199,D_YUBFEA_demand!$M$3:$M$14,0), 1)</f>
        <v>9999</v>
      </c>
      <c r="AD199" s="7">
        <f>INDEX(D_YUBFEA_demand!Z$3:Z$14, MATCH($B199,D_YUBFEA_demand!$M$3:$M$14,0), 1)</f>
        <v>9999</v>
      </c>
      <c r="AE199" s="7">
        <f>INDEX(D_YUBFEA_demand!AA$3:AA$14, MATCH($B199,D_YUBFEA_demand!$M$3:$M$14,0), 1)</f>
        <v>0</v>
      </c>
      <c r="AF199" s="7">
        <f>INDEX(D_YUBFEA_demand!AB$3:AB$14, MATCH($B199,D_YUBFEA_demand!$M$3:$M$14,0), 1)</f>
        <v>0</v>
      </c>
      <c r="AG199" s="7">
        <f>INDEX(MINFLOWFEAMOUTH!$J$3:$J$14, MATCH($B199,MINFLOWFEAMOUTH!$I$3:$I$14,0), 1)</f>
        <v>900</v>
      </c>
      <c r="AI199" s="11">
        <f>SHASTAlevel5extended!$H188</f>
        <v>3828.2640000000001</v>
      </c>
      <c r="AJ199" s="11">
        <f>INDEX(CALLiTE_SHASTA_LEVEL2_4!$E$1024:$E$1035, MATCH($B199,CALLiTE_SHASTA_LEVEL2_4!$C$1024:$C$1035,0), 1)</f>
        <v>1700</v>
      </c>
      <c r="AK199" s="11">
        <f>INDEX(CALLiTE_SHASTA_LEVEL2_4!$F$1024:$F$1035, MATCH($B199,CALLiTE_SHASTA_LEVEL2_4!$C$1024:$C$1035,0), 1)</f>
        <v>4054</v>
      </c>
      <c r="AL199" s="11">
        <f>INDEX(CALLITE_EVAP_S_SHSTA!$G$2:$G$13, MATCH($B199,CALLITE_EVAP_S_SHSTA!$F$2:$F$13,0), 1)</f>
        <v>1.8722619102114724</v>
      </c>
    </row>
    <row r="200" spans="1:38">
      <c r="A200" s="1">
        <v>43865</v>
      </c>
      <c r="B200" s="6">
        <f t="shared" si="2"/>
        <v>2</v>
      </c>
      <c r="C200" s="7">
        <f>OROinflow!$F189</f>
        <v>3431</v>
      </c>
      <c r="D200" s="7">
        <f>OROLEVEL5!G189/1000</f>
        <v>3131.3270000000002</v>
      </c>
      <c r="E200" s="7">
        <f>INDEX(OROevaprateIN!$B$2:$B$13, MATCH($B200,OROevaprateIN!$A$2:$A$13,0), 1)</f>
        <v>1.3412765942989511</v>
      </c>
      <c r="F200" s="7">
        <f>INDEX(DEM_D6_PWR!$I$3:$I$14, MATCH($B200,DEM_D6_PWR!$H$3:$H$14,0), 1)</f>
        <v>0</v>
      </c>
      <c r="G200" s="7">
        <f>INDEX('MINGW_6&amp;DR69'!$I$3:$I$14, MATCH($B200,'MINGW_6&amp;DR69'!$H$3:$H$14,0), 1)</f>
        <v>0</v>
      </c>
      <c r="H200" s="7">
        <f>INDEX('MINGW_6&amp;DR69'!$J$3:$J$14, MATCH($B200,'MINGW_6&amp;DR69'!$H$3:$H$14,0), 1)</f>
        <v>0</v>
      </c>
      <c r="I200" s="7">
        <f>inflowShasta!$I189</f>
        <v>5653</v>
      </c>
      <c r="J200" s="7">
        <f>inflowYuba!$H189</f>
        <v>1138</v>
      </c>
      <c r="K200" s="7">
        <f>INDEX(DEMAND_D_DAGUER_NP!$I$3:$I$14, MATCH($B200,DEMAND_D_DAGUER_NP!$H$3:$H$14,0), 1)</f>
        <v>11.951256763367425</v>
      </c>
      <c r="L200" s="7">
        <f>INDEX(D_THERM_DEMANDS!AB$3:AB$14, MATCH($B200,D_THERM_DEMANDS!$P$3:$P$14,0), 1)</f>
        <v>9999</v>
      </c>
      <c r="M200" s="7">
        <f>INDEX(D_THERM_DEMANDS!AC$3:AC$14, MATCH($B200,D_THERM_DEMANDS!$P$3:$P$14,0), 1)</f>
        <v>9999</v>
      </c>
      <c r="N200" s="7">
        <f>INDEX(D_THERM_DEMANDS!AD$3:AD$14, MATCH($B200,D_THERM_DEMANDS!$P$3:$P$14,0), 1)</f>
        <v>9999</v>
      </c>
      <c r="O200" s="7">
        <f>INDEX(D_THERM_DEMANDS!AE$3:AE$14, MATCH($B200,D_THERM_DEMANDS!$P$3:$P$14,0), 1)</f>
        <v>9999</v>
      </c>
      <c r="P200" s="7">
        <f>INDEX(D_THERM_DEMANDS!AF$3:AF$14, MATCH($B200,D_THERM_DEMANDS!$P$3:$P$14,0), 1)</f>
        <v>3.9285715137209208E-2</v>
      </c>
      <c r="Q200" s="7">
        <f>INDEX(D_THERM_DEMANDS!AG$3:AG$14, MATCH($B200,D_THERM_DEMANDS!$P$3:$P$14,0), 1)</f>
        <v>0</v>
      </c>
      <c r="R200" s="7">
        <f>INDEX(D_THERM_DEMANDS!AH$3:AH$14, MATCH($B200,D_THERM_DEMANDS!$P$3:$P$14,0), 1)</f>
        <v>0</v>
      </c>
      <c r="S200" s="7">
        <f>INDEX(D_THERM_DEMANDS!AI$3:AI$14, MATCH($B200,D_THERM_DEMANDS!$P$3:$P$14,0), 1)</f>
        <v>1.7857142857142856E-2</v>
      </c>
      <c r="T200" s="7">
        <f>INDEX(D_THERM_DEMANDS!AJ$3:AJ$14, MATCH($B200,D_THERM_DEMANDS!$P$3:$P$14,0), 1)</f>
        <v>4.2857144560132711E-2</v>
      </c>
      <c r="U200" s="7">
        <f>INDEX(D_THERM_DEMANDS!AK$3:AK$14, MATCH($B200,D_THERM_DEMANDS!$P$3:$P$14,0), 1)</f>
        <v>0</v>
      </c>
      <c r="V200" s="7">
        <f>INDEX(DEMAND_C217B!$I$3:$I$14, MATCH($B200,DEMAND_C217B!$H$3:$H$14,0), 1)</f>
        <v>8.6289609291310025</v>
      </c>
      <c r="W200" s="7">
        <f>INDEX(MINFLOWFEATHER!$J$3:$J$14, MATCH($B200,MINFLOWFEATHER!$I$3:$I$14,0), 1)</f>
        <v>900</v>
      </c>
      <c r="X200" s="7">
        <f>INDEX(Therm!$P$3:$P$14, MATCH($B200,Therm!$H$3:$H$14,0), 1)</f>
        <v>-515.58574080886251</v>
      </c>
      <c r="Y200" s="7">
        <f>INDEX(Yubfea!$P$3:$P$14, MATCH($B200,Yubfea!$H$3:$H$14,0), 1)</f>
        <v>-5252.7726150822436</v>
      </c>
      <c r="Z200" s="7">
        <f>INDEX(D_YUBFEA_demand!V$3:V$14, MATCH($B200,D_YUBFEA_demand!$M$3:$M$14,0), 1)</f>
        <v>0</v>
      </c>
      <c r="AA200" s="7">
        <f>INDEX(D_YUBFEA_demand!W$3:W$14, MATCH($B200,D_YUBFEA_demand!$M$3:$M$14,0), 1)</f>
        <v>0</v>
      </c>
      <c r="AB200" s="7">
        <f>INDEX(D_YUBFEA_demand!X$3:X$14, MATCH($B200,D_YUBFEA_demand!$M$3:$M$14,0), 1)</f>
        <v>0</v>
      </c>
      <c r="AC200" s="7">
        <f>INDEX(D_YUBFEA_demand!Y$3:Y$14, MATCH($B200,D_YUBFEA_demand!$M$3:$M$14,0), 1)</f>
        <v>9999</v>
      </c>
      <c r="AD200" s="7">
        <f>INDEX(D_YUBFEA_demand!Z$3:Z$14, MATCH($B200,D_YUBFEA_demand!$M$3:$M$14,0), 1)</f>
        <v>9999</v>
      </c>
      <c r="AE200" s="7">
        <f>INDEX(D_YUBFEA_demand!AA$3:AA$14, MATCH($B200,D_YUBFEA_demand!$M$3:$M$14,0), 1)</f>
        <v>0</v>
      </c>
      <c r="AF200" s="7">
        <f>INDEX(D_YUBFEA_demand!AB$3:AB$14, MATCH($B200,D_YUBFEA_demand!$M$3:$M$14,0), 1)</f>
        <v>0</v>
      </c>
      <c r="AG200" s="7">
        <f>INDEX(MINFLOWFEAMOUTH!$J$3:$J$14, MATCH($B200,MINFLOWFEAMOUTH!$I$3:$I$14,0), 1)</f>
        <v>900</v>
      </c>
      <c r="AI200" s="11">
        <f>SHASTAlevel5extended!$H189</f>
        <v>3844.826</v>
      </c>
      <c r="AJ200" s="11">
        <f>INDEX(CALLiTE_SHASTA_LEVEL2_4!$E$1024:$E$1035, MATCH($B200,CALLiTE_SHASTA_LEVEL2_4!$C$1024:$C$1035,0), 1)</f>
        <v>1700</v>
      </c>
      <c r="AK200" s="11">
        <f>INDEX(CALLiTE_SHASTA_LEVEL2_4!$F$1024:$F$1035, MATCH($B200,CALLiTE_SHASTA_LEVEL2_4!$C$1024:$C$1035,0), 1)</f>
        <v>4054</v>
      </c>
      <c r="AL200" s="11">
        <f>INDEX(CALLITE_EVAP_S_SHSTA!$G$2:$G$13, MATCH($B200,CALLITE_EVAP_S_SHSTA!$F$2:$F$13,0), 1)</f>
        <v>1.8722619102114724</v>
      </c>
    </row>
    <row r="201" spans="1:38">
      <c r="A201" s="1">
        <v>43866</v>
      </c>
      <c r="B201" s="6">
        <f t="shared" si="2"/>
        <v>2</v>
      </c>
      <c r="C201" s="7">
        <f>OROinflow!$F190</f>
        <v>3402</v>
      </c>
      <c r="D201" s="7">
        <f>OROLEVEL5!G190/1000</f>
        <v>3137.527</v>
      </c>
      <c r="E201" s="7">
        <f>INDEX(OROevaprateIN!$B$2:$B$13, MATCH($B201,OROevaprateIN!$A$2:$A$13,0), 1)</f>
        <v>1.3412765942989511</v>
      </c>
      <c r="F201" s="7">
        <f>INDEX(DEM_D6_PWR!$I$3:$I$14, MATCH($B201,DEM_D6_PWR!$H$3:$H$14,0), 1)</f>
        <v>0</v>
      </c>
      <c r="G201" s="7">
        <f>INDEX('MINGW_6&amp;DR69'!$I$3:$I$14, MATCH($B201,'MINGW_6&amp;DR69'!$H$3:$H$14,0), 1)</f>
        <v>0</v>
      </c>
      <c r="H201" s="7">
        <f>INDEX('MINGW_6&amp;DR69'!$J$3:$J$14, MATCH($B201,'MINGW_6&amp;DR69'!$H$3:$H$14,0), 1)</f>
        <v>0</v>
      </c>
      <c r="I201" s="7">
        <f>inflowShasta!$I190</f>
        <v>6260</v>
      </c>
      <c r="J201" s="7">
        <f>inflowYuba!$H190</f>
        <v>1084</v>
      </c>
      <c r="K201" s="7">
        <f>INDEX(DEMAND_D_DAGUER_NP!$I$3:$I$14, MATCH($B201,DEMAND_D_DAGUER_NP!$H$3:$H$14,0), 1)</f>
        <v>11.951256763367425</v>
      </c>
      <c r="L201" s="7">
        <f>INDEX(D_THERM_DEMANDS!AB$3:AB$14, MATCH($B201,D_THERM_DEMANDS!$P$3:$P$14,0), 1)</f>
        <v>9999</v>
      </c>
      <c r="M201" s="7">
        <f>INDEX(D_THERM_DEMANDS!AC$3:AC$14, MATCH($B201,D_THERM_DEMANDS!$P$3:$P$14,0), 1)</f>
        <v>9999</v>
      </c>
      <c r="N201" s="7">
        <f>INDEX(D_THERM_DEMANDS!AD$3:AD$14, MATCH($B201,D_THERM_DEMANDS!$P$3:$P$14,0), 1)</f>
        <v>9999</v>
      </c>
      <c r="O201" s="7">
        <f>INDEX(D_THERM_DEMANDS!AE$3:AE$14, MATCH($B201,D_THERM_DEMANDS!$P$3:$P$14,0), 1)</f>
        <v>9999</v>
      </c>
      <c r="P201" s="7">
        <f>INDEX(D_THERM_DEMANDS!AF$3:AF$14, MATCH($B201,D_THERM_DEMANDS!$P$3:$P$14,0), 1)</f>
        <v>3.9285715137209208E-2</v>
      </c>
      <c r="Q201" s="7">
        <f>INDEX(D_THERM_DEMANDS!AG$3:AG$14, MATCH($B201,D_THERM_DEMANDS!$P$3:$P$14,0), 1)</f>
        <v>0</v>
      </c>
      <c r="R201" s="7">
        <f>INDEX(D_THERM_DEMANDS!AH$3:AH$14, MATCH($B201,D_THERM_DEMANDS!$P$3:$P$14,0), 1)</f>
        <v>0</v>
      </c>
      <c r="S201" s="7">
        <f>INDEX(D_THERM_DEMANDS!AI$3:AI$14, MATCH($B201,D_THERM_DEMANDS!$P$3:$P$14,0), 1)</f>
        <v>1.7857142857142856E-2</v>
      </c>
      <c r="T201" s="7">
        <f>INDEX(D_THERM_DEMANDS!AJ$3:AJ$14, MATCH($B201,D_THERM_DEMANDS!$P$3:$P$14,0), 1)</f>
        <v>4.2857144560132711E-2</v>
      </c>
      <c r="U201" s="7">
        <f>INDEX(D_THERM_DEMANDS!AK$3:AK$14, MATCH($B201,D_THERM_DEMANDS!$P$3:$P$14,0), 1)</f>
        <v>0</v>
      </c>
      <c r="V201" s="7">
        <f>INDEX(DEMAND_C217B!$I$3:$I$14, MATCH($B201,DEMAND_C217B!$H$3:$H$14,0), 1)</f>
        <v>8.6289609291310025</v>
      </c>
      <c r="W201" s="7">
        <f>INDEX(MINFLOWFEATHER!$J$3:$J$14, MATCH($B201,MINFLOWFEATHER!$I$3:$I$14,0), 1)</f>
        <v>900</v>
      </c>
      <c r="X201" s="7">
        <f>INDEX(Therm!$P$3:$P$14, MATCH($B201,Therm!$H$3:$H$14,0), 1)</f>
        <v>-515.58574080886251</v>
      </c>
      <c r="Y201" s="7">
        <f>INDEX(Yubfea!$P$3:$P$14, MATCH($B201,Yubfea!$H$3:$H$14,0), 1)</f>
        <v>-5252.7726150822436</v>
      </c>
      <c r="Z201" s="7">
        <f>INDEX(D_YUBFEA_demand!V$3:V$14, MATCH($B201,D_YUBFEA_demand!$M$3:$M$14,0), 1)</f>
        <v>0</v>
      </c>
      <c r="AA201" s="7">
        <f>INDEX(D_YUBFEA_demand!W$3:W$14, MATCH($B201,D_YUBFEA_demand!$M$3:$M$14,0), 1)</f>
        <v>0</v>
      </c>
      <c r="AB201" s="7">
        <f>INDEX(D_YUBFEA_demand!X$3:X$14, MATCH($B201,D_YUBFEA_demand!$M$3:$M$14,0), 1)</f>
        <v>0</v>
      </c>
      <c r="AC201" s="7">
        <f>INDEX(D_YUBFEA_demand!Y$3:Y$14, MATCH($B201,D_YUBFEA_demand!$M$3:$M$14,0), 1)</f>
        <v>9999</v>
      </c>
      <c r="AD201" s="7">
        <f>INDEX(D_YUBFEA_demand!Z$3:Z$14, MATCH($B201,D_YUBFEA_demand!$M$3:$M$14,0), 1)</f>
        <v>9999</v>
      </c>
      <c r="AE201" s="7">
        <f>INDEX(D_YUBFEA_demand!AA$3:AA$14, MATCH($B201,D_YUBFEA_demand!$M$3:$M$14,0), 1)</f>
        <v>0</v>
      </c>
      <c r="AF201" s="7">
        <f>INDEX(D_YUBFEA_demand!AB$3:AB$14, MATCH($B201,D_YUBFEA_demand!$M$3:$M$14,0), 1)</f>
        <v>0</v>
      </c>
      <c r="AG201" s="7">
        <f>INDEX(MINFLOWFEAMOUTH!$J$3:$J$14, MATCH($B201,MINFLOWFEAMOUTH!$I$3:$I$14,0), 1)</f>
        <v>900</v>
      </c>
      <c r="AI201" s="11">
        <f>SHASTAlevel5extended!$H190</f>
        <v>3860.3919999999998</v>
      </c>
      <c r="AJ201" s="11">
        <f>INDEX(CALLiTE_SHASTA_LEVEL2_4!$E$1024:$E$1035, MATCH($B201,CALLiTE_SHASTA_LEVEL2_4!$C$1024:$C$1035,0), 1)</f>
        <v>1700</v>
      </c>
      <c r="AK201" s="11">
        <f>INDEX(CALLiTE_SHASTA_LEVEL2_4!$F$1024:$F$1035, MATCH($B201,CALLiTE_SHASTA_LEVEL2_4!$C$1024:$C$1035,0), 1)</f>
        <v>4054</v>
      </c>
      <c r="AL201" s="11">
        <f>INDEX(CALLITE_EVAP_S_SHSTA!$G$2:$G$13, MATCH($B201,CALLITE_EVAP_S_SHSTA!$F$2:$F$13,0), 1)</f>
        <v>1.8722619102114724</v>
      </c>
    </row>
    <row r="202" spans="1:38">
      <c r="A202" s="1">
        <v>43867</v>
      </c>
      <c r="B202" s="6">
        <f t="shared" si="2"/>
        <v>2</v>
      </c>
      <c r="C202" s="7">
        <f>OROinflow!$F191</f>
        <v>3435</v>
      </c>
      <c r="D202" s="7">
        <f>OROLEVEL5!G191/1000</f>
        <v>3143.5410000000002</v>
      </c>
      <c r="E202" s="7">
        <f>INDEX(OROevaprateIN!$B$2:$B$13, MATCH($B202,OROevaprateIN!$A$2:$A$13,0), 1)</f>
        <v>1.3412765942989511</v>
      </c>
      <c r="F202" s="7">
        <f>INDEX(DEM_D6_PWR!$I$3:$I$14, MATCH($B202,DEM_D6_PWR!$H$3:$H$14,0), 1)</f>
        <v>0</v>
      </c>
      <c r="G202" s="7">
        <f>INDEX('MINGW_6&amp;DR69'!$I$3:$I$14, MATCH($B202,'MINGW_6&amp;DR69'!$H$3:$H$14,0), 1)</f>
        <v>0</v>
      </c>
      <c r="H202" s="7">
        <f>INDEX('MINGW_6&amp;DR69'!$J$3:$J$14, MATCH($B202,'MINGW_6&amp;DR69'!$H$3:$H$14,0), 1)</f>
        <v>0</v>
      </c>
      <c r="I202" s="7">
        <f>inflowShasta!$I191</f>
        <v>6258</v>
      </c>
      <c r="J202" s="7">
        <f>inflowYuba!$H191</f>
        <v>1029</v>
      </c>
      <c r="K202" s="7">
        <f>INDEX(DEMAND_D_DAGUER_NP!$I$3:$I$14, MATCH($B202,DEMAND_D_DAGUER_NP!$H$3:$H$14,0), 1)</f>
        <v>11.951256763367425</v>
      </c>
      <c r="L202" s="7">
        <f>INDEX(D_THERM_DEMANDS!AB$3:AB$14, MATCH($B202,D_THERM_DEMANDS!$P$3:$P$14,0), 1)</f>
        <v>9999</v>
      </c>
      <c r="M202" s="7">
        <f>INDEX(D_THERM_DEMANDS!AC$3:AC$14, MATCH($B202,D_THERM_DEMANDS!$P$3:$P$14,0), 1)</f>
        <v>9999</v>
      </c>
      <c r="N202" s="7">
        <f>INDEX(D_THERM_DEMANDS!AD$3:AD$14, MATCH($B202,D_THERM_DEMANDS!$P$3:$P$14,0), 1)</f>
        <v>9999</v>
      </c>
      <c r="O202" s="7">
        <f>INDEX(D_THERM_DEMANDS!AE$3:AE$14, MATCH($B202,D_THERM_DEMANDS!$P$3:$P$14,0), 1)</f>
        <v>9999</v>
      </c>
      <c r="P202" s="7">
        <f>INDEX(D_THERM_DEMANDS!AF$3:AF$14, MATCH($B202,D_THERM_DEMANDS!$P$3:$P$14,0), 1)</f>
        <v>3.9285715137209208E-2</v>
      </c>
      <c r="Q202" s="7">
        <f>INDEX(D_THERM_DEMANDS!AG$3:AG$14, MATCH($B202,D_THERM_DEMANDS!$P$3:$P$14,0), 1)</f>
        <v>0</v>
      </c>
      <c r="R202" s="7">
        <f>INDEX(D_THERM_DEMANDS!AH$3:AH$14, MATCH($B202,D_THERM_DEMANDS!$P$3:$P$14,0), 1)</f>
        <v>0</v>
      </c>
      <c r="S202" s="7">
        <f>INDEX(D_THERM_DEMANDS!AI$3:AI$14, MATCH($B202,D_THERM_DEMANDS!$P$3:$P$14,0), 1)</f>
        <v>1.7857142857142856E-2</v>
      </c>
      <c r="T202" s="7">
        <f>INDEX(D_THERM_DEMANDS!AJ$3:AJ$14, MATCH($B202,D_THERM_DEMANDS!$P$3:$P$14,0), 1)</f>
        <v>4.2857144560132711E-2</v>
      </c>
      <c r="U202" s="7">
        <f>INDEX(D_THERM_DEMANDS!AK$3:AK$14, MATCH($B202,D_THERM_DEMANDS!$P$3:$P$14,0), 1)</f>
        <v>0</v>
      </c>
      <c r="V202" s="7">
        <f>INDEX(DEMAND_C217B!$I$3:$I$14, MATCH($B202,DEMAND_C217B!$H$3:$H$14,0), 1)</f>
        <v>8.6289609291310025</v>
      </c>
      <c r="W202" s="7">
        <f>INDEX(MINFLOWFEATHER!$J$3:$J$14, MATCH($B202,MINFLOWFEATHER!$I$3:$I$14,0), 1)</f>
        <v>900</v>
      </c>
      <c r="X202" s="7">
        <f>INDEX(Therm!$P$3:$P$14, MATCH($B202,Therm!$H$3:$H$14,0), 1)</f>
        <v>-515.58574080886251</v>
      </c>
      <c r="Y202" s="7">
        <f>INDEX(Yubfea!$P$3:$P$14, MATCH($B202,Yubfea!$H$3:$H$14,0), 1)</f>
        <v>-5252.7726150822436</v>
      </c>
      <c r="Z202" s="7">
        <f>INDEX(D_YUBFEA_demand!V$3:V$14, MATCH($B202,D_YUBFEA_demand!$M$3:$M$14,0), 1)</f>
        <v>0</v>
      </c>
      <c r="AA202" s="7">
        <f>INDEX(D_YUBFEA_demand!W$3:W$14, MATCH($B202,D_YUBFEA_demand!$M$3:$M$14,0), 1)</f>
        <v>0</v>
      </c>
      <c r="AB202" s="7">
        <f>INDEX(D_YUBFEA_demand!X$3:X$14, MATCH($B202,D_YUBFEA_demand!$M$3:$M$14,0), 1)</f>
        <v>0</v>
      </c>
      <c r="AC202" s="7">
        <f>INDEX(D_YUBFEA_demand!Y$3:Y$14, MATCH($B202,D_YUBFEA_demand!$M$3:$M$14,0), 1)</f>
        <v>9999</v>
      </c>
      <c r="AD202" s="7">
        <f>INDEX(D_YUBFEA_demand!Z$3:Z$14, MATCH($B202,D_YUBFEA_demand!$M$3:$M$14,0), 1)</f>
        <v>9999</v>
      </c>
      <c r="AE202" s="7">
        <f>INDEX(D_YUBFEA_demand!AA$3:AA$14, MATCH($B202,D_YUBFEA_demand!$M$3:$M$14,0), 1)</f>
        <v>0</v>
      </c>
      <c r="AF202" s="7">
        <f>INDEX(D_YUBFEA_demand!AB$3:AB$14, MATCH($B202,D_YUBFEA_demand!$M$3:$M$14,0), 1)</f>
        <v>0</v>
      </c>
      <c r="AG202" s="7">
        <f>INDEX(MINFLOWFEAMOUTH!$J$3:$J$14, MATCH($B202,MINFLOWFEAMOUTH!$I$3:$I$14,0), 1)</f>
        <v>900</v>
      </c>
      <c r="AI202" s="11">
        <f>SHASTAlevel5extended!$H191</f>
        <v>3875.9490000000001</v>
      </c>
      <c r="AJ202" s="11">
        <f>INDEX(CALLiTE_SHASTA_LEVEL2_4!$E$1024:$E$1035, MATCH($B202,CALLiTE_SHASTA_LEVEL2_4!$C$1024:$C$1035,0), 1)</f>
        <v>1700</v>
      </c>
      <c r="AK202" s="11">
        <f>INDEX(CALLiTE_SHASTA_LEVEL2_4!$F$1024:$F$1035, MATCH($B202,CALLiTE_SHASTA_LEVEL2_4!$C$1024:$C$1035,0), 1)</f>
        <v>4054</v>
      </c>
      <c r="AL202" s="11">
        <f>INDEX(CALLITE_EVAP_S_SHSTA!$G$2:$G$13, MATCH($B202,CALLITE_EVAP_S_SHSTA!$F$2:$F$13,0), 1)</f>
        <v>1.8722619102114724</v>
      </c>
    </row>
    <row r="203" spans="1:38">
      <c r="A203" s="1">
        <v>43868</v>
      </c>
      <c r="B203" s="6">
        <f t="shared" si="2"/>
        <v>2</v>
      </c>
      <c r="C203" s="7">
        <f>OROinflow!$F192</f>
        <v>2750</v>
      </c>
      <c r="D203" s="7">
        <f>OROLEVEL5!G192/1000</f>
        <v>3149.375</v>
      </c>
      <c r="E203" s="7">
        <f>INDEX(OROevaprateIN!$B$2:$B$13, MATCH($B203,OROevaprateIN!$A$2:$A$13,0), 1)</f>
        <v>1.3412765942989511</v>
      </c>
      <c r="F203" s="7">
        <f>INDEX(DEM_D6_PWR!$I$3:$I$14, MATCH($B203,DEM_D6_PWR!$H$3:$H$14,0), 1)</f>
        <v>0</v>
      </c>
      <c r="G203" s="7">
        <f>INDEX('MINGW_6&amp;DR69'!$I$3:$I$14, MATCH($B203,'MINGW_6&amp;DR69'!$H$3:$H$14,0), 1)</f>
        <v>0</v>
      </c>
      <c r="H203" s="7">
        <f>INDEX('MINGW_6&amp;DR69'!$J$3:$J$14, MATCH($B203,'MINGW_6&amp;DR69'!$H$3:$H$14,0), 1)</f>
        <v>0</v>
      </c>
      <c r="I203" s="7">
        <f>inflowShasta!$I192</f>
        <v>5069</v>
      </c>
      <c r="J203" s="7">
        <f>inflowYuba!$H192</f>
        <v>1015</v>
      </c>
      <c r="K203" s="7">
        <f>INDEX(DEMAND_D_DAGUER_NP!$I$3:$I$14, MATCH($B203,DEMAND_D_DAGUER_NP!$H$3:$H$14,0), 1)</f>
        <v>11.951256763367425</v>
      </c>
      <c r="L203" s="7">
        <f>INDEX(D_THERM_DEMANDS!AB$3:AB$14, MATCH($B203,D_THERM_DEMANDS!$P$3:$P$14,0), 1)</f>
        <v>9999</v>
      </c>
      <c r="M203" s="7">
        <f>INDEX(D_THERM_DEMANDS!AC$3:AC$14, MATCH($B203,D_THERM_DEMANDS!$P$3:$P$14,0), 1)</f>
        <v>9999</v>
      </c>
      <c r="N203" s="7">
        <f>INDEX(D_THERM_DEMANDS!AD$3:AD$14, MATCH($B203,D_THERM_DEMANDS!$P$3:$P$14,0), 1)</f>
        <v>9999</v>
      </c>
      <c r="O203" s="7">
        <f>INDEX(D_THERM_DEMANDS!AE$3:AE$14, MATCH($B203,D_THERM_DEMANDS!$P$3:$P$14,0), 1)</f>
        <v>9999</v>
      </c>
      <c r="P203" s="7">
        <f>INDEX(D_THERM_DEMANDS!AF$3:AF$14, MATCH($B203,D_THERM_DEMANDS!$P$3:$P$14,0), 1)</f>
        <v>3.9285715137209208E-2</v>
      </c>
      <c r="Q203" s="7">
        <f>INDEX(D_THERM_DEMANDS!AG$3:AG$14, MATCH($B203,D_THERM_DEMANDS!$P$3:$P$14,0), 1)</f>
        <v>0</v>
      </c>
      <c r="R203" s="7">
        <f>INDEX(D_THERM_DEMANDS!AH$3:AH$14, MATCH($B203,D_THERM_DEMANDS!$P$3:$P$14,0), 1)</f>
        <v>0</v>
      </c>
      <c r="S203" s="7">
        <f>INDEX(D_THERM_DEMANDS!AI$3:AI$14, MATCH($B203,D_THERM_DEMANDS!$P$3:$P$14,0), 1)</f>
        <v>1.7857142857142856E-2</v>
      </c>
      <c r="T203" s="7">
        <f>INDEX(D_THERM_DEMANDS!AJ$3:AJ$14, MATCH($B203,D_THERM_DEMANDS!$P$3:$P$14,0), 1)</f>
        <v>4.2857144560132711E-2</v>
      </c>
      <c r="U203" s="7">
        <f>INDEX(D_THERM_DEMANDS!AK$3:AK$14, MATCH($B203,D_THERM_DEMANDS!$P$3:$P$14,0), 1)</f>
        <v>0</v>
      </c>
      <c r="V203" s="7">
        <f>INDEX(DEMAND_C217B!$I$3:$I$14, MATCH($B203,DEMAND_C217B!$H$3:$H$14,0), 1)</f>
        <v>8.6289609291310025</v>
      </c>
      <c r="W203" s="7">
        <f>INDEX(MINFLOWFEATHER!$J$3:$J$14, MATCH($B203,MINFLOWFEATHER!$I$3:$I$14,0), 1)</f>
        <v>900</v>
      </c>
      <c r="X203" s="7">
        <f>INDEX(Therm!$P$3:$P$14, MATCH($B203,Therm!$H$3:$H$14,0), 1)</f>
        <v>-515.58574080886251</v>
      </c>
      <c r="Y203" s="7">
        <f>INDEX(Yubfea!$P$3:$P$14, MATCH($B203,Yubfea!$H$3:$H$14,0), 1)</f>
        <v>-5252.7726150822436</v>
      </c>
      <c r="Z203" s="7">
        <f>INDEX(D_YUBFEA_demand!V$3:V$14, MATCH($B203,D_YUBFEA_demand!$M$3:$M$14,0), 1)</f>
        <v>0</v>
      </c>
      <c r="AA203" s="7">
        <f>INDEX(D_YUBFEA_demand!W$3:W$14, MATCH($B203,D_YUBFEA_demand!$M$3:$M$14,0), 1)</f>
        <v>0</v>
      </c>
      <c r="AB203" s="7">
        <f>INDEX(D_YUBFEA_demand!X$3:X$14, MATCH($B203,D_YUBFEA_demand!$M$3:$M$14,0), 1)</f>
        <v>0</v>
      </c>
      <c r="AC203" s="7">
        <f>INDEX(D_YUBFEA_demand!Y$3:Y$14, MATCH($B203,D_YUBFEA_demand!$M$3:$M$14,0), 1)</f>
        <v>9999</v>
      </c>
      <c r="AD203" s="7">
        <f>INDEX(D_YUBFEA_demand!Z$3:Z$14, MATCH($B203,D_YUBFEA_demand!$M$3:$M$14,0), 1)</f>
        <v>9999</v>
      </c>
      <c r="AE203" s="7">
        <f>INDEX(D_YUBFEA_demand!AA$3:AA$14, MATCH($B203,D_YUBFEA_demand!$M$3:$M$14,0), 1)</f>
        <v>0</v>
      </c>
      <c r="AF203" s="7">
        <f>INDEX(D_YUBFEA_demand!AB$3:AB$14, MATCH($B203,D_YUBFEA_demand!$M$3:$M$14,0), 1)</f>
        <v>0</v>
      </c>
      <c r="AG203" s="7">
        <f>INDEX(MINFLOWFEAMOUTH!$J$3:$J$14, MATCH($B203,MINFLOWFEAMOUTH!$I$3:$I$14,0), 1)</f>
        <v>900</v>
      </c>
      <c r="AI203" s="11">
        <f>SHASTAlevel5extended!$H192</f>
        <v>3893.4810000000002</v>
      </c>
      <c r="AJ203" s="11">
        <f>INDEX(CALLiTE_SHASTA_LEVEL2_4!$E$1024:$E$1035, MATCH($B203,CALLiTE_SHASTA_LEVEL2_4!$C$1024:$C$1035,0), 1)</f>
        <v>1700</v>
      </c>
      <c r="AK203" s="11">
        <f>INDEX(CALLiTE_SHASTA_LEVEL2_4!$F$1024:$F$1035, MATCH($B203,CALLiTE_SHASTA_LEVEL2_4!$C$1024:$C$1035,0), 1)</f>
        <v>4054</v>
      </c>
      <c r="AL203" s="11">
        <f>INDEX(CALLITE_EVAP_S_SHSTA!$G$2:$G$13, MATCH($B203,CALLITE_EVAP_S_SHSTA!$F$2:$F$13,0), 1)</f>
        <v>1.8722619102114724</v>
      </c>
    </row>
    <row r="204" spans="1:38">
      <c r="A204" s="1">
        <v>43869</v>
      </c>
      <c r="B204" s="6">
        <f t="shared" si="2"/>
        <v>2</v>
      </c>
      <c r="C204" s="7">
        <f>OROinflow!$F193</f>
        <v>2113</v>
      </c>
      <c r="D204" s="7">
        <f>OROLEVEL5!G193/1000</f>
        <v>3155.0340000000001</v>
      </c>
      <c r="E204" s="7">
        <f>INDEX(OROevaprateIN!$B$2:$B$13, MATCH($B204,OROevaprateIN!$A$2:$A$13,0), 1)</f>
        <v>1.3412765942989511</v>
      </c>
      <c r="F204" s="7">
        <f>INDEX(DEM_D6_PWR!$I$3:$I$14, MATCH($B204,DEM_D6_PWR!$H$3:$H$14,0), 1)</f>
        <v>0</v>
      </c>
      <c r="G204" s="7">
        <f>INDEX('MINGW_6&amp;DR69'!$I$3:$I$14, MATCH($B204,'MINGW_6&amp;DR69'!$H$3:$H$14,0), 1)</f>
        <v>0</v>
      </c>
      <c r="H204" s="7">
        <f>INDEX('MINGW_6&amp;DR69'!$J$3:$J$14, MATCH($B204,'MINGW_6&amp;DR69'!$H$3:$H$14,0), 1)</f>
        <v>0</v>
      </c>
      <c r="I204" s="7">
        <f>inflowShasta!$I193</f>
        <v>6446</v>
      </c>
      <c r="J204" s="7">
        <f>inflowYuba!$H193</f>
        <v>1014</v>
      </c>
      <c r="K204" s="7">
        <f>INDEX(DEMAND_D_DAGUER_NP!$I$3:$I$14, MATCH($B204,DEMAND_D_DAGUER_NP!$H$3:$H$14,0), 1)</f>
        <v>11.951256763367425</v>
      </c>
      <c r="L204" s="7">
        <f>INDEX(D_THERM_DEMANDS!AB$3:AB$14, MATCH($B204,D_THERM_DEMANDS!$P$3:$P$14,0), 1)</f>
        <v>9999</v>
      </c>
      <c r="M204" s="7">
        <f>INDEX(D_THERM_DEMANDS!AC$3:AC$14, MATCH($B204,D_THERM_DEMANDS!$P$3:$P$14,0), 1)</f>
        <v>9999</v>
      </c>
      <c r="N204" s="7">
        <f>INDEX(D_THERM_DEMANDS!AD$3:AD$14, MATCH($B204,D_THERM_DEMANDS!$P$3:$P$14,0), 1)</f>
        <v>9999</v>
      </c>
      <c r="O204" s="7">
        <f>INDEX(D_THERM_DEMANDS!AE$3:AE$14, MATCH($B204,D_THERM_DEMANDS!$P$3:$P$14,0), 1)</f>
        <v>9999</v>
      </c>
      <c r="P204" s="7">
        <f>INDEX(D_THERM_DEMANDS!AF$3:AF$14, MATCH($B204,D_THERM_DEMANDS!$P$3:$P$14,0), 1)</f>
        <v>3.9285715137209208E-2</v>
      </c>
      <c r="Q204" s="7">
        <f>INDEX(D_THERM_DEMANDS!AG$3:AG$14, MATCH($B204,D_THERM_DEMANDS!$P$3:$P$14,0), 1)</f>
        <v>0</v>
      </c>
      <c r="R204" s="7">
        <f>INDEX(D_THERM_DEMANDS!AH$3:AH$14, MATCH($B204,D_THERM_DEMANDS!$P$3:$P$14,0), 1)</f>
        <v>0</v>
      </c>
      <c r="S204" s="7">
        <f>INDEX(D_THERM_DEMANDS!AI$3:AI$14, MATCH($B204,D_THERM_DEMANDS!$P$3:$P$14,0), 1)</f>
        <v>1.7857142857142856E-2</v>
      </c>
      <c r="T204" s="7">
        <f>INDEX(D_THERM_DEMANDS!AJ$3:AJ$14, MATCH($B204,D_THERM_DEMANDS!$P$3:$P$14,0), 1)</f>
        <v>4.2857144560132711E-2</v>
      </c>
      <c r="U204" s="7">
        <f>INDEX(D_THERM_DEMANDS!AK$3:AK$14, MATCH($B204,D_THERM_DEMANDS!$P$3:$P$14,0), 1)</f>
        <v>0</v>
      </c>
      <c r="V204" s="7">
        <f>INDEX(DEMAND_C217B!$I$3:$I$14, MATCH($B204,DEMAND_C217B!$H$3:$H$14,0), 1)</f>
        <v>8.6289609291310025</v>
      </c>
      <c r="W204" s="7">
        <f>INDEX(MINFLOWFEATHER!$J$3:$J$14, MATCH($B204,MINFLOWFEATHER!$I$3:$I$14,0), 1)</f>
        <v>900</v>
      </c>
      <c r="X204" s="7">
        <f>INDEX(Therm!$P$3:$P$14, MATCH($B204,Therm!$H$3:$H$14,0), 1)</f>
        <v>-515.58574080886251</v>
      </c>
      <c r="Y204" s="7">
        <f>INDEX(Yubfea!$P$3:$P$14, MATCH($B204,Yubfea!$H$3:$H$14,0), 1)</f>
        <v>-5252.7726150822436</v>
      </c>
      <c r="Z204" s="7">
        <f>INDEX(D_YUBFEA_demand!V$3:V$14, MATCH($B204,D_YUBFEA_demand!$M$3:$M$14,0), 1)</f>
        <v>0</v>
      </c>
      <c r="AA204" s="7">
        <f>INDEX(D_YUBFEA_demand!W$3:W$14, MATCH($B204,D_YUBFEA_demand!$M$3:$M$14,0), 1)</f>
        <v>0</v>
      </c>
      <c r="AB204" s="7">
        <f>INDEX(D_YUBFEA_demand!X$3:X$14, MATCH($B204,D_YUBFEA_demand!$M$3:$M$14,0), 1)</f>
        <v>0</v>
      </c>
      <c r="AC204" s="7">
        <f>INDEX(D_YUBFEA_demand!Y$3:Y$14, MATCH($B204,D_YUBFEA_demand!$M$3:$M$14,0), 1)</f>
        <v>9999</v>
      </c>
      <c r="AD204" s="7">
        <f>INDEX(D_YUBFEA_demand!Z$3:Z$14, MATCH($B204,D_YUBFEA_demand!$M$3:$M$14,0), 1)</f>
        <v>9999</v>
      </c>
      <c r="AE204" s="7">
        <f>INDEX(D_YUBFEA_demand!AA$3:AA$14, MATCH($B204,D_YUBFEA_demand!$M$3:$M$14,0), 1)</f>
        <v>0</v>
      </c>
      <c r="AF204" s="7">
        <f>INDEX(D_YUBFEA_demand!AB$3:AB$14, MATCH($B204,D_YUBFEA_demand!$M$3:$M$14,0), 1)</f>
        <v>0</v>
      </c>
      <c r="AG204" s="7">
        <f>INDEX(MINFLOWFEAMOUTH!$J$3:$J$14, MATCH($B204,MINFLOWFEAMOUTH!$I$3:$I$14,0), 1)</f>
        <v>900</v>
      </c>
      <c r="AI204" s="11">
        <f>SHASTAlevel5extended!$H193</f>
        <v>3908.116</v>
      </c>
      <c r="AJ204" s="11">
        <f>INDEX(CALLiTE_SHASTA_LEVEL2_4!$E$1024:$E$1035, MATCH($B204,CALLiTE_SHASTA_LEVEL2_4!$C$1024:$C$1035,0), 1)</f>
        <v>1700</v>
      </c>
      <c r="AK204" s="11">
        <f>INDEX(CALLiTE_SHASTA_LEVEL2_4!$F$1024:$F$1035, MATCH($B204,CALLiTE_SHASTA_LEVEL2_4!$C$1024:$C$1035,0), 1)</f>
        <v>4054</v>
      </c>
      <c r="AL204" s="11">
        <f>INDEX(CALLITE_EVAP_S_SHSTA!$G$2:$G$13, MATCH($B204,CALLITE_EVAP_S_SHSTA!$F$2:$F$13,0), 1)</f>
        <v>1.8722619102114724</v>
      </c>
    </row>
    <row r="205" spans="1:38">
      <c r="A205" s="1">
        <v>43870</v>
      </c>
      <c r="B205" s="6">
        <f t="shared" ref="B205:B268" si="3">MONTH(A205)</f>
        <v>2</v>
      </c>
      <c r="C205" s="7">
        <f>OROinflow!$F194</f>
        <v>2636</v>
      </c>
      <c r="D205" s="7">
        <f>OROLEVEL5!G194/1000</f>
        <v>3160.5230000000001</v>
      </c>
      <c r="E205" s="7">
        <f>INDEX(OROevaprateIN!$B$2:$B$13, MATCH($B205,OROevaprateIN!$A$2:$A$13,0), 1)</f>
        <v>1.3412765942989511</v>
      </c>
      <c r="F205" s="7">
        <f>INDEX(DEM_D6_PWR!$I$3:$I$14, MATCH($B205,DEM_D6_PWR!$H$3:$H$14,0), 1)</f>
        <v>0</v>
      </c>
      <c r="G205" s="7">
        <f>INDEX('MINGW_6&amp;DR69'!$I$3:$I$14, MATCH($B205,'MINGW_6&amp;DR69'!$H$3:$H$14,0), 1)</f>
        <v>0</v>
      </c>
      <c r="H205" s="7">
        <f>INDEX('MINGW_6&amp;DR69'!$J$3:$J$14, MATCH($B205,'MINGW_6&amp;DR69'!$H$3:$H$14,0), 1)</f>
        <v>0</v>
      </c>
      <c r="I205" s="7">
        <f>inflowShasta!$I194</f>
        <v>5799</v>
      </c>
      <c r="J205" s="7">
        <f>inflowYuba!$H194</f>
        <v>1010</v>
      </c>
      <c r="K205" s="7">
        <f>INDEX(DEMAND_D_DAGUER_NP!$I$3:$I$14, MATCH($B205,DEMAND_D_DAGUER_NP!$H$3:$H$14,0), 1)</f>
        <v>11.951256763367425</v>
      </c>
      <c r="L205" s="7">
        <f>INDEX(D_THERM_DEMANDS!AB$3:AB$14, MATCH($B205,D_THERM_DEMANDS!$P$3:$P$14,0), 1)</f>
        <v>9999</v>
      </c>
      <c r="M205" s="7">
        <f>INDEX(D_THERM_DEMANDS!AC$3:AC$14, MATCH($B205,D_THERM_DEMANDS!$P$3:$P$14,0), 1)</f>
        <v>9999</v>
      </c>
      <c r="N205" s="7">
        <f>INDEX(D_THERM_DEMANDS!AD$3:AD$14, MATCH($B205,D_THERM_DEMANDS!$P$3:$P$14,0), 1)</f>
        <v>9999</v>
      </c>
      <c r="O205" s="7">
        <f>INDEX(D_THERM_DEMANDS!AE$3:AE$14, MATCH($B205,D_THERM_DEMANDS!$P$3:$P$14,0), 1)</f>
        <v>9999</v>
      </c>
      <c r="P205" s="7">
        <f>INDEX(D_THERM_DEMANDS!AF$3:AF$14, MATCH($B205,D_THERM_DEMANDS!$P$3:$P$14,0), 1)</f>
        <v>3.9285715137209208E-2</v>
      </c>
      <c r="Q205" s="7">
        <f>INDEX(D_THERM_DEMANDS!AG$3:AG$14, MATCH($B205,D_THERM_DEMANDS!$P$3:$P$14,0), 1)</f>
        <v>0</v>
      </c>
      <c r="R205" s="7">
        <f>INDEX(D_THERM_DEMANDS!AH$3:AH$14, MATCH($B205,D_THERM_DEMANDS!$P$3:$P$14,0), 1)</f>
        <v>0</v>
      </c>
      <c r="S205" s="7">
        <f>INDEX(D_THERM_DEMANDS!AI$3:AI$14, MATCH($B205,D_THERM_DEMANDS!$P$3:$P$14,0), 1)</f>
        <v>1.7857142857142856E-2</v>
      </c>
      <c r="T205" s="7">
        <f>INDEX(D_THERM_DEMANDS!AJ$3:AJ$14, MATCH($B205,D_THERM_DEMANDS!$P$3:$P$14,0), 1)</f>
        <v>4.2857144560132711E-2</v>
      </c>
      <c r="U205" s="7">
        <f>INDEX(D_THERM_DEMANDS!AK$3:AK$14, MATCH($B205,D_THERM_DEMANDS!$P$3:$P$14,0), 1)</f>
        <v>0</v>
      </c>
      <c r="V205" s="7">
        <f>INDEX(DEMAND_C217B!$I$3:$I$14, MATCH($B205,DEMAND_C217B!$H$3:$H$14,0), 1)</f>
        <v>8.6289609291310025</v>
      </c>
      <c r="W205" s="7">
        <f>INDEX(MINFLOWFEATHER!$J$3:$J$14, MATCH($B205,MINFLOWFEATHER!$I$3:$I$14,0), 1)</f>
        <v>900</v>
      </c>
      <c r="X205" s="7">
        <f>INDEX(Therm!$P$3:$P$14, MATCH($B205,Therm!$H$3:$H$14,0), 1)</f>
        <v>-515.58574080886251</v>
      </c>
      <c r="Y205" s="7">
        <f>INDEX(Yubfea!$P$3:$P$14, MATCH($B205,Yubfea!$H$3:$H$14,0), 1)</f>
        <v>-5252.7726150822436</v>
      </c>
      <c r="Z205" s="7">
        <f>INDEX(D_YUBFEA_demand!V$3:V$14, MATCH($B205,D_YUBFEA_demand!$M$3:$M$14,0), 1)</f>
        <v>0</v>
      </c>
      <c r="AA205" s="7">
        <f>INDEX(D_YUBFEA_demand!W$3:W$14, MATCH($B205,D_YUBFEA_demand!$M$3:$M$14,0), 1)</f>
        <v>0</v>
      </c>
      <c r="AB205" s="7">
        <f>INDEX(D_YUBFEA_demand!X$3:X$14, MATCH($B205,D_YUBFEA_demand!$M$3:$M$14,0), 1)</f>
        <v>0</v>
      </c>
      <c r="AC205" s="7">
        <f>INDEX(D_YUBFEA_demand!Y$3:Y$14, MATCH($B205,D_YUBFEA_demand!$M$3:$M$14,0), 1)</f>
        <v>9999</v>
      </c>
      <c r="AD205" s="7">
        <f>INDEX(D_YUBFEA_demand!Z$3:Z$14, MATCH($B205,D_YUBFEA_demand!$M$3:$M$14,0), 1)</f>
        <v>9999</v>
      </c>
      <c r="AE205" s="7">
        <f>INDEX(D_YUBFEA_demand!AA$3:AA$14, MATCH($B205,D_YUBFEA_demand!$M$3:$M$14,0), 1)</f>
        <v>0</v>
      </c>
      <c r="AF205" s="7">
        <f>INDEX(D_YUBFEA_demand!AB$3:AB$14, MATCH($B205,D_YUBFEA_demand!$M$3:$M$14,0), 1)</f>
        <v>0</v>
      </c>
      <c r="AG205" s="7">
        <f>INDEX(MINFLOWFEAMOUTH!$J$3:$J$14, MATCH($B205,MINFLOWFEAMOUTH!$I$3:$I$14,0), 1)</f>
        <v>900</v>
      </c>
      <c r="AI205" s="11">
        <f>SHASTAlevel5extended!$H194</f>
        <v>3924.384</v>
      </c>
      <c r="AJ205" s="11">
        <f>INDEX(CALLiTE_SHASTA_LEVEL2_4!$E$1024:$E$1035, MATCH($B205,CALLiTE_SHASTA_LEVEL2_4!$C$1024:$C$1035,0), 1)</f>
        <v>1700</v>
      </c>
      <c r="AK205" s="11">
        <f>INDEX(CALLiTE_SHASTA_LEVEL2_4!$F$1024:$F$1035, MATCH($B205,CALLiTE_SHASTA_LEVEL2_4!$C$1024:$C$1035,0), 1)</f>
        <v>4054</v>
      </c>
      <c r="AL205" s="11">
        <f>INDEX(CALLITE_EVAP_S_SHSTA!$G$2:$G$13, MATCH($B205,CALLITE_EVAP_S_SHSTA!$F$2:$F$13,0), 1)</f>
        <v>1.8722619102114724</v>
      </c>
    </row>
    <row r="206" spans="1:38">
      <c r="A206" s="1">
        <v>43871</v>
      </c>
      <c r="B206" s="6">
        <f t="shared" si="3"/>
        <v>2</v>
      </c>
      <c r="C206" s="7">
        <f>OROinflow!$F195</f>
        <v>2595</v>
      </c>
      <c r="D206" s="7">
        <f>OROLEVEL5!G195/1000</f>
        <v>3163</v>
      </c>
      <c r="E206" s="7">
        <f>INDEX(OROevaprateIN!$B$2:$B$13, MATCH($B206,OROevaprateIN!$A$2:$A$13,0), 1)</f>
        <v>1.3412765942989511</v>
      </c>
      <c r="F206" s="7">
        <f>INDEX(DEM_D6_PWR!$I$3:$I$14, MATCH($B206,DEM_D6_PWR!$H$3:$H$14,0), 1)</f>
        <v>0</v>
      </c>
      <c r="G206" s="7">
        <f>INDEX('MINGW_6&amp;DR69'!$I$3:$I$14, MATCH($B206,'MINGW_6&amp;DR69'!$H$3:$H$14,0), 1)</f>
        <v>0</v>
      </c>
      <c r="H206" s="7">
        <f>INDEX('MINGW_6&amp;DR69'!$J$3:$J$14, MATCH($B206,'MINGW_6&amp;DR69'!$H$3:$H$14,0), 1)</f>
        <v>0</v>
      </c>
      <c r="I206" s="7">
        <f>inflowShasta!$I195</f>
        <v>5236</v>
      </c>
      <c r="J206" s="7">
        <f>inflowYuba!$H195</f>
        <v>1011</v>
      </c>
      <c r="K206" s="7">
        <f>INDEX(DEMAND_D_DAGUER_NP!$I$3:$I$14, MATCH($B206,DEMAND_D_DAGUER_NP!$H$3:$H$14,0), 1)</f>
        <v>11.951256763367425</v>
      </c>
      <c r="L206" s="7">
        <f>INDEX(D_THERM_DEMANDS!AB$3:AB$14, MATCH($B206,D_THERM_DEMANDS!$P$3:$P$14,0), 1)</f>
        <v>9999</v>
      </c>
      <c r="M206" s="7">
        <f>INDEX(D_THERM_DEMANDS!AC$3:AC$14, MATCH($B206,D_THERM_DEMANDS!$P$3:$P$14,0), 1)</f>
        <v>9999</v>
      </c>
      <c r="N206" s="7">
        <f>INDEX(D_THERM_DEMANDS!AD$3:AD$14, MATCH($B206,D_THERM_DEMANDS!$P$3:$P$14,0), 1)</f>
        <v>9999</v>
      </c>
      <c r="O206" s="7">
        <f>INDEX(D_THERM_DEMANDS!AE$3:AE$14, MATCH($B206,D_THERM_DEMANDS!$P$3:$P$14,0), 1)</f>
        <v>9999</v>
      </c>
      <c r="P206" s="7">
        <f>INDEX(D_THERM_DEMANDS!AF$3:AF$14, MATCH($B206,D_THERM_DEMANDS!$P$3:$P$14,0), 1)</f>
        <v>3.9285715137209208E-2</v>
      </c>
      <c r="Q206" s="7">
        <f>INDEX(D_THERM_DEMANDS!AG$3:AG$14, MATCH($B206,D_THERM_DEMANDS!$P$3:$P$14,0), 1)</f>
        <v>0</v>
      </c>
      <c r="R206" s="7">
        <f>INDEX(D_THERM_DEMANDS!AH$3:AH$14, MATCH($B206,D_THERM_DEMANDS!$P$3:$P$14,0), 1)</f>
        <v>0</v>
      </c>
      <c r="S206" s="7">
        <f>INDEX(D_THERM_DEMANDS!AI$3:AI$14, MATCH($B206,D_THERM_DEMANDS!$P$3:$P$14,0), 1)</f>
        <v>1.7857142857142856E-2</v>
      </c>
      <c r="T206" s="7">
        <f>INDEX(D_THERM_DEMANDS!AJ$3:AJ$14, MATCH($B206,D_THERM_DEMANDS!$P$3:$P$14,0), 1)</f>
        <v>4.2857144560132711E-2</v>
      </c>
      <c r="U206" s="7">
        <f>INDEX(D_THERM_DEMANDS!AK$3:AK$14, MATCH($B206,D_THERM_DEMANDS!$P$3:$P$14,0), 1)</f>
        <v>0</v>
      </c>
      <c r="V206" s="7">
        <f>INDEX(DEMAND_C217B!$I$3:$I$14, MATCH($B206,DEMAND_C217B!$H$3:$H$14,0), 1)</f>
        <v>8.6289609291310025</v>
      </c>
      <c r="W206" s="7">
        <f>INDEX(MINFLOWFEATHER!$J$3:$J$14, MATCH($B206,MINFLOWFEATHER!$I$3:$I$14,0), 1)</f>
        <v>900</v>
      </c>
      <c r="X206" s="7">
        <f>INDEX(Therm!$P$3:$P$14, MATCH($B206,Therm!$H$3:$H$14,0), 1)</f>
        <v>-515.58574080886251</v>
      </c>
      <c r="Y206" s="7">
        <f>INDEX(Yubfea!$P$3:$P$14, MATCH($B206,Yubfea!$H$3:$H$14,0), 1)</f>
        <v>-5252.7726150822436</v>
      </c>
      <c r="Z206" s="7">
        <f>INDEX(D_YUBFEA_demand!V$3:V$14, MATCH($B206,D_YUBFEA_demand!$M$3:$M$14,0), 1)</f>
        <v>0</v>
      </c>
      <c r="AA206" s="7">
        <f>INDEX(D_YUBFEA_demand!W$3:W$14, MATCH($B206,D_YUBFEA_demand!$M$3:$M$14,0), 1)</f>
        <v>0</v>
      </c>
      <c r="AB206" s="7">
        <f>INDEX(D_YUBFEA_demand!X$3:X$14, MATCH($B206,D_YUBFEA_demand!$M$3:$M$14,0), 1)</f>
        <v>0</v>
      </c>
      <c r="AC206" s="7">
        <f>INDEX(D_YUBFEA_demand!Y$3:Y$14, MATCH($B206,D_YUBFEA_demand!$M$3:$M$14,0), 1)</f>
        <v>9999</v>
      </c>
      <c r="AD206" s="7">
        <f>INDEX(D_YUBFEA_demand!Z$3:Z$14, MATCH($B206,D_YUBFEA_demand!$M$3:$M$14,0), 1)</f>
        <v>9999</v>
      </c>
      <c r="AE206" s="7">
        <f>INDEX(D_YUBFEA_demand!AA$3:AA$14, MATCH($B206,D_YUBFEA_demand!$M$3:$M$14,0), 1)</f>
        <v>0</v>
      </c>
      <c r="AF206" s="7">
        <f>INDEX(D_YUBFEA_demand!AB$3:AB$14, MATCH($B206,D_YUBFEA_demand!$M$3:$M$14,0), 1)</f>
        <v>0</v>
      </c>
      <c r="AG206" s="7">
        <f>INDEX(MINFLOWFEAMOUTH!$J$3:$J$14, MATCH($B206,MINFLOWFEAMOUTH!$I$3:$I$14,0), 1)</f>
        <v>900</v>
      </c>
      <c r="AI206" s="11">
        <f>SHASTAlevel5extended!$H195</f>
        <v>3941.6320000000001</v>
      </c>
      <c r="AJ206" s="11">
        <f>INDEX(CALLiTE_SHASTA_LEVEL2_4!$E$1024:$E$1035, MATCH($B206,CALLiTE_SHASTA_LEVEL2_4!$C$1024:$C$1035,0), 1)</f>
        <v>1700</v>
      </c>
      <c r="AK206" s="11">
        <f>INDEX(CALLiTE_SHASTA_LEVEL2_4!$F$1024:$F$1035, MATCH($B206,CALLiTE_SHASTA_LEVEL2_4!$C$1024:$C$1035,0), 1)</f>
        <v>4054</v>
      </c>
      <c r="AL206" s="11">
        <f>INDEX(CALLITE_EVAP_S_SHSTA!$G$2:$G$13, MATCH($B206,CALLITE_EVAP_S_SHSTA!$F$2:$F$13,0), 1)</f>
        <v>1.8722619102114724</v>
      </c>
    </row>
    <row r="207" spans="1:38">
      <c r="A207" s="1">
        <v>43872</v>
      </c>
      <c r="B207" s="6">
        <f t="shared" si="3"/>
        <v>2</v>
      </c>
      <c r="C207" s="7">
        <f>OROinflow!$F196</f>
        <v>3013</v>
      </c>
      <c r="D207" s="7">
        <f>OROLEVEL5!G196/1000</f>
        <v>3163</v>
      </c>
      <c r="E207" s="7">
        <f>INDEX(OROevaprateIN!$B$2:$B$13, MATCH($B207,OROevaprateIN!$A$2:$A$13,0), 1)</f>
        <v>1.3412765942989511</v>
      </c>
      <c r="F207" s="7">
        <f>INDEX(DEM_D6_PWR!$I$3:$I$14, MATCH($B207,DEM_D6_PWR!$H$3:$H$14,0), 1)</f>
        <v>0</v>
      </c>
      <c r="G207" s="7">
        <f>INDEX('MINGW_6&amp;DR69'!$I$3:$I$14, MATCH($B207,'MINGW_6&amp;DR69'!$H$3:$H$14,0), 1)</f>
        <v>0</v>
      </c>
      <c r="H207" s="7">
        <f>INDEX('MINGW_6&amp;DR69'!$J$3:$J$14, MATCH($B207,'MINGW_6&amp;DR69'!$H$3:$H$14,0), 1)</f>
        <v>0</v>
      </c>
      <c r="I207" s="7">
        <f>inflowShasta!$I196</f>
        <v>4605</v>
      </c>
      <c r="J207" s="7">
        <f>inflowYuba!$H196</f>
        <v>1012</v>
      </c>
      <c r="K207" s="7">
        <f>INDEX(DEMAND_D_DAGUER_NP!$I$3:$I$14, MATCH($B207,DEMAND_D_DAGUER_NP!$H$3:$H$14,0), 1)</f>
        <v>11.951256763367425</v>
      </c>
      <c r="L207" s="7">
        <f>INDEX(D_THERM_DEMANDS!AB$3:AB$14, MATCH($B207,D_THERM_DEMANDS!$P$3:$P$14,0), 1)</f>
        <v>9999</v>
      </c>
      <c r="M207" s="7">
        <f>INDEX(D_THERM_DEMANDS!AC$3:AC$14, MATCH($B207,D_THERM_DEMANDS!$P$3:$P$14,0), 1)</f>
        <v>9999</v>
      </c>
      <c r="N207" s="7">
        <f>INDEX(D_THERM_DEMANDS!AD$3:AD$14, MATCH($B207,D_THERM_DEMANDS!$P$3:$P$14,0), 1)</f>
        <v>9999</v>
      </c>
      <c r="O207" s="7">
        <f>INDEX(D_THERM_DEMANDS!AE$3:AE$14, MATCH($B207,D_THERM_DEMANDS!$P$3:$P$14,0), 1)</f>
        <v>9999</v>
      </c>
      <c r="P207" s="7">
        <f>INDEX(D_THERM_DEMANDS!AF$3:AF$14, MATCH($B207,D_THERM_DEMANDS!$P$3:$P$14,0), 1)</f>
        <v>3.9285715137209208E-2</v>
      </c>
      <c r="Q207" s="7">
        <f>INDEX(D_THERM_DEMANDS!AG$3:AG$14, MATCH($B207,D_THERM_DEMANDS!$P$3:$P$14,0), 1)</f>
        <v>0</v>
      </c>
      <c r="R207" s="7">
        <f>INDEX(D_THERM_DEMANDS!AH$3:AH$14, MATCH($B207,D_THERM_DEMANDS!$P$3:$P$14,0), 1)</f>
        <v>0</v>
      </c>
      <c r="S207" s="7">
        <f>INDEX(D_THERM_DEMANDS!AI$3:AI$14, MATCH($B207,D_THERM_DEMANDS!$P$3:$P$14,0), 1)</f>
        <v>1.7857142857142856E-2</v>
      </c>
      <c r="T207" s="7">
        <f>INDEX(D_THERM_DEMANDS!AJ$3:AJ$14, MATCH($B207,D_THERM_DEMANDS!$P$3:$P$14,0), 1)</f>
        <v>4.2857144560132711E-2</v>
      </c>
      <c r="U207" s="7">
        <f>INDEX(D_THERM_DEMANDS!AK$3:AK$14, MATCH($B207,D_THERM_DEMANDS!$P$3:$P$14,0), 1)</f>
        <v>0</v>
      </c>
      <c r="V207" s="7">
        <f>INDEX(DEMAND_C217B!$I$3:$I$14, MATCH($B207,DEMAND_C217B!$H$3:$H$14,0), 1)</f>
        <v>8.6289609291310025</v>
      </c>
      <c r="W207" s="7">
        <f>INDEX(MINFLOWFEATHER!$J$3:$J$14, MATCH($B207,MINFLOWFEATHER!$I$3:$I$14,0), 1)</f>
        <v>900</v>
      </c>
      <c r="X207" s="7">
        <f>INDEX(Therm!$P$3:$P$14, MATCH($B207,Therm!$H$3:$H$14,0), 1)</f>
        <v>-515.58574080886251</v>
      </c>
      <c r="Y207" s="7">
        <f>INDEX(Yubfea!$P$3:$P$14, MATCH($B207,Yubfea!$H$3:$H$14,0), 1)</f>
        <v>-5252.7726150822436</v>
      </c>
      <c r="Z207" s="7">
        <f>INDEX(D_YUBFEA_demand!V$3:V$14, MATCH($B207,D_YUBFEA_demand!$M$3:$M$14,0), 1)</f>
        <v>0</v>
      </c>
      <c r="AA207" s="7">
        <f>INDEX(D_YUBFEA_demand!W$3:W$14, MATCH($B207,D_YUBFEA_demand!$M$3:$M$14,0), 1)</f>
        <v>0</v>
      </c>
      <c r="AB207" s="7">
        <f>INDEX(D_YUBFEA_demand!X$3:X$14, MATCH($B207,D_YUBFEA_demand!$M$3:$M$14,0), 1)</f>
        <v>0</v>
      </c>
      <c r="AC207" s="7">
        <f>INDEX(D_YUBFEA_demand!Y$3:Y$14, MATCH($B207,D_YUBFEA_demand!$M$3:$M$14,0), 1)</f>
        <v>9999</v>
      </c>
      <c r="AD207" s="7">
        <f>INDEX(D_YUBFEA_demand!Z$3:Z$14, MATCH($B207,D_YUBFEA_demand!$M$3:$M$14,0), 1)</f>
        <v>9999</v>
      </c>
      <c r="AE207" s="7">
        <f>INDEX(D_YUBFEA_demand!AA$3:AA$14, MATCH($B207,D_YUBFEA_demand!$M$3:$M$14,0), 1)</f>
        <v>0</v>
      </c>
      <c r="AF207" s="7">
        <f>INDEX(D_YUBFEA_demand!AB$3:AB$14, MATCH($B207,D_YUBFEA_demand!$M$3:$M$14,0), 1)</f>
        <v>0</v>
      </c>
      <c r="AG207" s="7">
        <f>INDEX(MINFLOWFEAMOUTH!$J$3:$J$14, MATCH($B207,MINFLOWFEAMOUTH!$I$3:$I$14,0), 1)</f>
        <v>900</v>
      </c>
      <c r="AI207" s="11">
        <f>SHASTAlevel5extended!$H196</f>
        <v>3959.9920000000002</v>
      </c>
      <c r="AJ207" s="11">
        <f>INDEX(CALLiTE_SHASTA_LEVEL2_4!$E$1024:$E$1035, MATCH($B207,CALLiTE_SHASTA_LEVEL2_4!$C$1024:$C$1035,0), 1)</f>
        <v>1700</v>
      </c>
      <c r="AK207" s="11">
        <f>INDEX(CALLiTE_SHASTA_LEVEL2_4!$F$1024:$F$1035, MATCH($B207,CALLiTE_SHASTA_LEVEL2_4!$C$1024:$C$1035,0), 1)</f>
        <v>4054</v>
      </c>
      <c r="AL207" s="11">
        <f>INDEX(CALLITE_EVAP_S_SHSTA!$G$2:$G$13, MATCH($B207,CALLITE_EVAP_S_SHSTA!$F$2:$F$13,0), 1)</f>
        <v>1.8722619102114724</v>
      </c>
    </row>
    <row r="208" spans="1:38">
      <c r="A208" s="1">
        <v>43873</v>
      </c>
      <c r="B208" s="6">
        <f t="shared" si="3"/>
        <v>2</v>
      </c>
      <c r="C208" s="7">
        <f>OROinflow!$F197</f>
        <v>1686</v>
      </c>
      <c r="D208" s="7">
        <f>OROLEVEL5!G197/1000</f>
        <v>3163</v>
      </c>
      <c r="E208" s="7">
        <f>INDEX(OROevaprateIN!$B$2:$B$13, MATCH($B208,OROevaprateIN!$A$2:$A$13,0), 1)</f>
        <v>1.3412765942989511</v>
      </c>
      <c r="F208" s="7">
        <f>INDEX(DEM_D6_PWR!$I$3:$I$14, MATCH($B208,DEM_D6_PWR!$H$3:$H$14,0), 1)</f>
        <v>0</v>
      </c>
      <c r="G208" s="7">
        <f>INDEX('MINGW_6&amp;DR69'!$I$3:$I$14, MATCH($B208,'MINGW_6&amp;DR69'!$H$3:$H$14,0), 1)</f>
        <v>0</v>
      </c>
      <c r="H208" s="7">
        <f>INDEX('MINGW_6&amp;DR69'!$J$3:$J$14, MATCH($B208,'MINGW_6&amp;DR69'!$H$3:$H$14,0), 1)</f>
        <v>0</v>
      </c>
      <c r="I208" s="7">
        <f>inflowShasta!$I197</f>
        <v>4600</v>
      </c>
      <c r="J208" s="7">
        <f>inflowYuba!$H197</f>
        <v>987</v>
      </c>
      <c r="K208" s="7">
        <f>INDEX(DEMAND_D_DAGUER_NP!$I$3:$I$14, MATCH($B208,DEMAND_D_DAGUER_NP!$H$3:$H$14,0), 1)</f>
        <v>11.951256763367425</v>
      </c>
      <c r="L208" s="7">
        <f>INDEX(D_THERM_DEMANDS!AB$3:AB$14, MATCH($B208,D_THERM_DEMANDS!$P$3:$P$14,0), 1)</f>
        <v>9999</v>
      </c>
      <c r="M208" s="7">
        <f>INDEX(D_THERM_DEMANDS!AC$3:AC$14, MATCH($B208,D_THERM_DEMANDS!$P$3:$P$14,0), 1)</f>
        <v>9999</v>
      </c>
      <c r="N208" s="7">
        <f>INDEX(D_THERM_DEMANDS!AD$3:AD$14, MATCH($B208,D_THERM_DEMANDS!$P$3:$P$14,0), 1)</f>
        <v>9999</v>
      </c>
      <c r="O208" s="7">
        <f>INDEX(D_THERM_DEMANDS!AE$3:AE$14, MATCH($B208,D_THERM_DEMANDS!$P$3:$P$14,0), 1)</f>
        <v>9999</v>
      </c>
      <c r="P208" s="7">
        <f>INDEX(D_THERM_DEMANDS!AF$3:AF$14, MATCH($B208,D_THERM_DEMANDS!$P$3:$P$14,0), 1)</f>
        <v>3.9285715137209208E-2</v>
      </c>
      <c r="Q208" s="7">
        <f>INDEX(D_THERM_DEMANDS!AG$3:AG$14, MATCH($B208,D_THERM_DEMANDS!$P$3:$P$14,0), 1)</f>
        <v>0</v>
      </c>
      <c r="R208" s="7">
        <f>INDEX(D_THERM_DEMANDS!AH$3:AH$14, MATCH($B208,D_THERM_DEMANDS!$P$3:$P$14,0), 1)</f>
        <v>0</v>
      </c>
      <c r="S208" s="7">
        <f>INDEX(D_THERM_DEMANDS!AI$3:AI$14, MATCH($B208,D_THERM_DEMANDS!$P$3:$P$14,0), 1)</f>
        <v>1.7857142857142856E-2</v>
      </c>
      <c r="T208" s="7">
        <f>INDEX(D_THERM_DEMANDS!AJ$3:AJ$14, MATCH($B208,D_THERM_DEMANDS!$P$3:$P$14,0), 1)</f>
        <v>4.2857144560132711E-2</v>
      </c>
      <c r="U208" s="7">
        <f>INDEX(D_THERM_DEMANDS!AK$3:AK$14, MATCH($B208,D_THERM_DEMANDS!$P$3:$P$14,0), 1)</f>
        <v>0</v>
      </c>
      <c r="V208" s="7">
        <f>INDEX(DEMAND_C217B!$I$3:$I$14, MATCH($B208,DEMAND_C217B!$H$3:$H$14,0), 1)</f>
        <v>8.6289609291310025</v>
      </c>
      <c r="W208" s="7">
        <f>INDEX(MINFLOWFEATHER!$J$3:$J$14, MATCH($B208,MINFLOWFEATHER!$I$3:$I$14,0), 1)</f>
        <v>900</v>
      </c>
      <c r="X208" s="7">
        <f>INDEX(Therm!$P$3:$P$14, MATCH($B208,Therm!$H$3:$H$14,0), 1)</f>
        <v>-515.58574080886251</v>
      </c>
      <c r="Y208" s="7">
        <f>INDEX(Yubfea!$P$3:$P$14, MATCH($B208,Yubfea!$H$3:$H$14,0), 1)</f>
        <v>-5252.7726150822436</v>
      </c>
      <c r="Z208" s="7">
        <f>INDEX(D_YUBFEA_demand!V$3:V$14, MATCH($B208,D_YUBFEA_demand!$M$3:$M$14,0), 1)</f>
        <v>0</v>
      </c>
      <c r="AA208" s="7">
        <f>INDEX(D_YUBFEA_demand!W$3:W$14, MATCH($B208,D_YUBFEA_demand!$M$3:$M$14,0), 1)</f>
        <v>0</v>
      </c>
      <c r="AB208" s="7">
        <f>INDEX(D_YUBFEA_demand!X$3:X$14, MATCH($B208,D_YUBFEA_demand!$M$3:$M$14,0), 1)</f>
        <v>0</v>
      </c>
      <c r="AC208" s="7">
        <f>INDEX(D_YUBFEA_demand!Y$3:Y$14, MATCH($B208,D_YUBFEA_demand!$M$3:$M$14,0), 1)</f>
        <v>9999</v>
      </c>
      <c r="AD208" s="7">
        <f>INDEX(D_YUBFEA_demand!Z$3:Z$14, MATCH($B208,D_YUBFEA_demand!$M$3:$M$14,0), 1)</f>
        <v>9999</v>
      </c>
      <c r="AE208" s="7">
        <f>INDEX(D_YUBFEA_demand!AA$3:AA$14, MATCH($B208,D_YUBFEA_demand!$M$3:$M$14,0), 1)</f>
        <v>0</v>
      </c>
      <c r="AF208" s="7">
        <f>INDEX(D_YUBFEA_demand!AB$3:AB$14, MATCH($B208,D_YUBFEA_demand!$M$3:$M$14,0), 1)</f>
        <v>0</v>
      </c>
      <c r="AG208" s="7">
        <f>INDEX(MINFLOWFEAMOUTH!$J$3:$J$14, MATCH($B208,MINFLOWFEAMOUTH!$I$3:$I$14,0), 1)</f>
        <v>900</v>
      </c>
      <c r="AI208" s="11">
        <f>SHASTAlevel5extended!$H197</f>
        <v>3978.308</v>
      </c>
      <c r="AJ208" s="11">
        <f>INDEX(CALLiTE_SHASTA_LEVEL2_4!$E$1024:$E$1035, MATCH($B208,CALLiTE_SHASTA_LEVEL2_4!$C$1024:$C$1035,0), 1)</f>
        <v>1700</v>
      </c>
      <c r="AK208" s="11">
        <f>INDEX(CALLiTE_SHASTA_LEVEL2_4!$F$1024:$F$1035, MATCH($B208,CALLiTE_SHASTA_LEVEL2_4!$C$1024:$C$1035,0), 1)</f>
        <v>4054</v>
      </c>
      <c r="AL208" s="11">
        <f>INDEX(CALLITE_EVAP_S_SHSTA!$G$2:$G$13, MATCH($B208,CALLITE_EVAP_S_SHSTA!$F$2:$F$13,0), 1)</f>
        <v>1.8722619102114724</v>
      </c>
    </row>
    <row r="209" spans="1:38">
      <c r="A209" s="1">
        <v>43874</v>
      </c>
      <c r="B209" s="6">
        <f t="shared" si="3"/>
        <v>2</v>
      </c>
      <c r="C209" s="7">
        <f>OROinflow!$F198</f>
        <v>2731</v>
      </c>
      <c r="D209" s="7">
        <f>OROLEVEL5!G198/1000</f>
        <v>3163</v>
      </c>
      <c r="E209" s="7">
        <f>INDEX(OROevaprateIN!$B$2:$B$13, MATCH($B209,OROevaprateIN!$A$2:$A$13,0), 1)</f>
        <v>1.3412765942989511</v>
      </c>
      <c r="F209" s="7">
        <f>INDEX(DEM_D6_PWR!$I$3:$I$14, MATCH($B209,DEM_D6_PWR!$H$3:$H$14,0), 1)</f>
        <v>0</v>
      </c>
      <c r="G209" s="7">
        <f>INDEX('MINGW_6&amp;DR69'!$I$3:$I$14, MATCH($B209,'MINGW_6&amp;DR69'!$H$3:$H$14,0), 1)</f>
        <v>0</v>
      </c>
      <c r="H209" s="7">
        <f>INDEX('MINGW_6&amp;DR69'!$J$3:$J$14, MATCH($B209,'MINGW_6&amp;DR69'!$H$3:$H$14,0), 1)</f>
        <v>0</v>
      </c>
      <c r="I209" s="7">
        <f>inflowShasta!$I198</f>
        <v>5565</v>
      </c>
      <c r="J209" s="7">
        <f>inflowYuba!$H198</f>
        <v>974</v>
      </c>
      <c r="K209" s="7">
        <f>INDEX(DEMAND_D_DAGUER_NP!$I$3:$I$14, MATCH($B209,DEMAND_D_DAGUER_NP!$H$3:$H$14,0), 1)</f>
        <v>11.951256763367425</v>
      </c>
      <c r="L209" s="7">
        <f>INDEX(D_THERM_DEMANDS!AB$3:AB$14, MATCH($B209,D_THERM_DEMANDS!$P$3:$P$14,0), 1)</f>
        <v>9999</v>
      </c>
      <c r="M209" s="7">
        <f>INDEX(D_THERM_DEMANDS!AC$3:AC$14, MATCH($B209,D_THERM_DEMANDS!$P$3:$P$14,0), 1)</f>
        <v>9999</v>
      </c>
      <c r="N209" s="7">
        <f>INDEX(D_THERM_DEMANDS!AD$3:AD$14, MATCH($B209,D_THERM_DEMANDS!$P$3:$P$14,0), 1)</f>
        <v>9999</v>
      </c>
      <c r="O209" s="7">
        <f>INDEX(D_THERM_DEMANDS!AE$3:AE$14, MATCH($B209,D_THERM_DEMANDS!$P$3:$P$14,0), 1)</f>
        <v>9999</v>
      </c>
      <c r="P209" s="7">
        <f>INDEX(D_THERM_DEMANDS!AF$3:AF$14, MATCH($B209,D_THERM_DEMANDS!$P$3:$P$14,0), 1)</f>
        <v>3.9285715137209208E-2</v>
      </c>
      <c r="Q209" s="7">
        <f>INDEX(D_THERM_DEMANDS!AG$3:AG$14, MATCH($B209,D_THERM_DEMANDS!$P$3:$P$14,0), 1)</f>
        <v>0</v>
      </c>
      <c r="R209" s="7">
        <f>INDEX(D_THERM_DEMANDS!AH$3:AH$14, MATCH($B209,D_THERM_DEMANDS!$P$3:$P$14,0), 1)</f>
        <v>0</v>
      </c>
      <c r="S209" s="7">
        <f>INDEX(D_THERM_DEMANDS!AI$3:AI$14, MATCH($B209,D_THERM_DEMANDS!$P$3:$P$14,0), 1)</f>
        <v>1.7857142857142856E-2</v>
      </c>
      <c r="T209" s="7">
        <f>INDEX(D_THERM_DEMANDS!AJ$3:AJ$14, MATCH($B209,D_THERM_DEMANDS!$P$3:$P$14,0), 1)</f>
        <v>4.2857144560132711E-2</v>
      </c>
      <c r="U209" s="7">
        <f>INDEX(D_THERM_DEMANDS!AK$3:AK$14, MATCH($B209,D_THERM_DEMANDS!$P$3:$P$14,0), 1)</f>
        <v>0</v>
      </c>
      <c r="V209" s="7">
        <f>INDEX(DEMAND_C217B!$I$3:$I$14, MATCH($B209,DEMAND_C217B!$H$3:$H$14,0), 1)</f>
        <v>8.6289609291310025</v>
      </c>
      <c r="W209" s="7">
        <f>INDEX(MINFLOWFEATHER!$J$3:$J$14, MATCH($B209,MINFLOWFEATHER!$I$3:$I$14,0), 1)</f>
        <v>900</v>
      </c>
      <c r="X209" s="7">
        <f>INDEX(Therm!$P$3:$P$14, MATCH($B209,Therm!$H$3:$H$14,0), 1)</f>
        <v>-515.58574080886251</v>
      </c>
      <c r="Y209" s="7">
        <f>INDEX(Yubfea!$P$3:$P$14, MATCH($B209,Yubfea!$H$3:$H$14,0), 1)</f>
        <v>-5252.7726150822436</v>
      </c>
      <c r="Z209" s="7">
        <f>INDEX(D_YUBFEA_demand!V$3:V$14, MATCH($B209,D_YUBFEA_demand!$M$3:$M$14,0), 1)</f>
        <v>0</v>
      </c>
      <c r="AA209" s="7">
        <f>INDEX(D_YUBFEA_demand!W$3:W$14, MATCH($B209,D_YUBFEA_demand!$M$3:$M$14,0), 1)</f>
        <v>0</v>
      </c>
      <c r="AB209" s="7">
        <f>INDEX(D_YUBFEA_demand!X$3:X$14, MATCH($B209,D_YUBFEA_demand!$M$3:$M$14,0), 1)</f>
        <v>0</v>
      </c>
      <c r="AC209" s="7">
        <f>INDEX(D_YUBFEA_demand!Y$3:Y$14, MATCH($B209,D_YUBFEA_demand!$M$3:$M$14,0), 1)</f>
        <v>9999</v>
      </c>
      <c r="AD209" s="7">
        <f>INDEX(D_YUBFEA_demand!Z$3:Z$14, MATCH($B209,D_YUBFEA_demand!$M$3:$M$14,0), 1)</f>
        <v>9999</v>
      </c>
      <c r="AE209" s="7">
        <f>INDEX(D_YUBFEA_demand!AA$3:AA$14, MATCH($B209,D_YUBFEA_demand!$M$3:$M$14,0), 1)</f>
        <v>0</v>
      </c>
      <c r="AF209" s="7">
        <f>INDEX(D_YUBFEA_demand!AB$3:AB$14, MATCH($B209,D_YUBFEA_demand!$M$3:$M$14,0), 1)</f>
        <v>0</v>
      </c>
      <c r="AG209" s="7">
        <f>INDEX(MINFLOWFEAMOUTH!$J$3:$J$14, MATCH($B209,MINFLOWFEAMOUTH!$I$3:$I$14,0), 1)</f>
        <v>900</v>
      </c>
      <c r="AI209" s="11">
        <f>SHASTAlevel5extended!$H198</f>
        <v>3994.739</v>
      </c>
      <c r="AJ209" s="11">
        <f>INDEX(CALLiTE_SHASTA_LEVEL2_4!$E$1024:$E$1035, MATCH($B209,CALLiTE_SHASTA_LEVEL2_4!$C$1024:$C$1035,0), 1)</f>
        <v>1700</v>
      </c>
      <c r="AK209" s="11">
        <f>INDEX(CALLiTE_SHASTA_LEVEL2_4!$F$1024:$F$1035, MATCH($B209,CALLiTE_SHASTA_LEVEL2_4!$C$1024:$C$1035,0), 1)</f>
        <v>4054</v>
      </c>
      <c r="AL209" s="11">
        <f>INDEX(CALLITE_EVAP_S_SHSTA!$G$2:$G$13, MATCH($B209,CALLITE_EVAP_S_SHSTA!$F$2:$F$13,0), 1)</f>
        <v>1.8722619102114724</v>
      </c>
    </row>
    <row r="210" spans="1:38">
      <c r="A210" s="1">
        <v>43875</v>
      </c>
      <c r="B210" s="6">
        <f t="shared" si="3"/>
        <v>2</v>
      </c>
      <c r="C210" s="7">
        <f>OROinflow!$F199</f>
        <v>2218</v>
      </c>
      <c r="D210" s="7">
        <f>OROLEVEL5!G199/1000</f>
        <v>3163</v>
      </c>
      <c r="E210" s="7">
        <f>INDEX(OROevaprateIN!$B$2:$B$13, MATCH($B210,OROevaprateIN!$A$2:$A$13,0), 1)</f>
        <v>1.3412765942989511</v>
      </c>
      <c r="F210" s="7">
        <f>INDEX(DEM_D6_PWR!$I$3:$I$14, MATCH($B210,DEM_D6_PWR!$H$3:$H$14,0), 1)</f>
        <v>0</v>
      </c>
      <c r="G210" s="7">
        <f>INDEX('MINGW_6&amp;DR69'!$I$3:$I$14, MATCH($B210,'MINGW_6&amp;DR69'!$H$3:$H$14,0), 1)</f>
        <v>0</v>
      </c>
      <c r="H210" s="7">
        <f>INDEX('MINGW_6&amp;DR69'!$J$3:$J$14, MATCH($B210,'MINGW_6&amp;DR69'!$H$3:$H$14,0), 1)</f>
        <v>0</v>
      </c>
      <c r="I210" s="7">
        <f>inflowShasta!$I199</f>
        <v>4121</v>
      </c>
      <c r="J210" s="7">
        <f>inflowYuba!$H199</f>
        <v>957</v>
      </c>
      <c r="K210" s="7">
        <f>INDEX(DEMAND_D_DAGUER_NP!$I$3:$I$14, MATCH($B210,DEMAND_D_DAGUER_NP!$H$3:$H$14,0), 1)</f>
        <v>11.951256763367425</v>
      </c>
      <c r="L210" s="7">
        <f>INDEX(D_THERM_DEMANDS!AB$3:AB$14, MATCH($B210,D_THERM_DEMANDS!$P$3:$P$14,0), 1)</f>
        <v>9999</v>
      </c>
      <c r="M210" s="7">
        <f>INDEX(D_THERM_DEMANDS!AC$3:AC$14, MATCH($B210,D_THERM_DEMANDS!$P$3:$P$14,0), 1)</f>
        <v>9999</v>
      </c>
      <c r="N210" s="7">
        <f>INDEX(D_THERM_DEMANDS!AD$3:AD$14, MATCH($B210,D_THERM_DEMANDS!$P$3:$P$14,0), 1)</f>
        <v>9999</v>
      </c>
      <c r="O210" s="7">
        <f>INDEX(D_THERM_DEMANDS!AE$3:AE$14, MATCH($B210,D_THERM_DEMANDS!$P$3:$P$14,0), 1)</f>
        <v>9999</v>
      </c>
      <c r="P210" s="7">
        <f>INDEX(D_THERM_DEMANDS!AF$3:AF$14, MATCH($B210,D_THERM_DEMANDS!$P$3:$P$14,0), 1)</f>
        <v>3.9285715137209208E-2</v>
      </c>
      <c r="Q210" s="7">
        <f>INDEX(D_THERM_DEMANDS!AG$3:AG$14, MATCH($B210,D_THERM_DEMANDS!$P$3:$P$14,0), 1)</f>
        <v>0</v>
      </c>
      <c r="R210" s="7">
        <f>INDEX(D_THERM_DEMANDS!AH$3:AH$14, MATCH($B210,D_THERM_DEMANDS!$P$3:$P$14,0), 1)</f>
        <v>0</v>
      </c>
      <c r="S210" s="7">
        <f>INDEX(D_THERM_DEMANDS!AI$3:AI$14, MATCH($B210,D_THERM_DEMANDS!$P$3:$P$14,0), 1)</f>
        <v>1.7857142857142856E-2</v>
      </c>
      <c r="T210" s="7">
        <f>INDEX(D_THERM_DEMANDS!AJ$3:AJ$14, MATCH($B210,D_THERM_DEMANDS!$P$3:$P$14,0), 1)</f>
        <v>4.2857144560132711E-2</v>
      </c>
      <c r="U210" s="7">
        <f>INDEX(D_THERM_DEMANDS!AK$3:AK$14, MATCH($B210,D_THERM_DEMANDS!$P$3:$P$14,0), 1)</f>
        <v>0</v>
      </c>
      <c r="V210" s="7">
        <f>INDEX(DEMAND_C217B!$I$3:$I$14, MATCH($B210,DEMAND_C217B!$H$3:$H$14,0), 1)</f>
        <v>8.6289609291310025</v>
      </c>
      <c r="W210" s="7">
        <f>INDEX(MINFLOWFEATHER!$J$3:$J$14, MATCH($B210,MINFLOWFEATHER!$I$3:$I$14,0), 1)</f>
        <v>900</v>
      </c>
      <c r="X210" s="7">
        <f>INDEX(Therm!$P$3:$P$14, MATCH($B210,Therm!$H$3:$H$14,0), 1)</f>
        <v>-515.58574080886251</v>
      </c>
      <c r="Y210" s="7">
        <f>INDEX(Yubfea!$P$3:$P$14, MATCH($B210,Yubfea!$H$3:$H$14,0), 1)</f>
        <v>-5252.7726150822436</v>
      </c>
      <c r="Z210" s="7">
        <f>INDEX(D_YUBFEA_demand!V$3:V$14, MATCH($B210,D_YUBFEA_demand!$M$3:$M$14,0), 1)</f>
        <v>0</v>
      </c>
      <c r="AA210" s="7">
        <f>INDEX(D_YUBFEA_demand!W$3:W$14, MATCH($B210,D_YUBFEA_demand!$M$3:$M$14,0), 1)</f>
        <v>0</v>
      </c>
      <c r="AB210" s="7">
        <f>INDEX(D_YUBFEA_demand!X$3:X$14, MATCH($B210,D_YUBFEA_demand!$M$3:$M$14,0), 1)</f>
        <v>0</v>
      </c>
      <c r="AC210" s="7">
        <f>INDEX(D_YUBFEA_demand!Y$3:Y$14, MATCH($B210,D_YUBFEA_demand!$M$3:$M$14,0), 1)</f>
        <v>9999</v>
      </c>
      <c r="AD210" s="7">
        <f>INDEX(D_YUBFEA_demand!Z$3:Z$14, MATCH($B210,D_YUBFEA_demand!$M$3:$M$14,0), 1)</f>
        <v>9999</v>
      </c>
      <c r="AE210" s="7">
        <f>INDEX(D_YUBFEA_demand!AA$3:AA$14, MATCH($B210,D_YUBFEA_demand!$M$3:$M$14,0), 1)</f>
        <v>0</v>
      </c>
      <c r="AF210" s="7">
        <f>INDEX(D_YUBFEA_demand!AB$3:AB$14, MATCH($B210,D_YUBFEA_demand!$M$3:$M$14,0), 1)</f>
        <v>0</v>
      </c>
      <c r="AG210" s="7">
        <f>INDEX(MINFLOWFEAMOUTH!$J$3:$J$14, MATCH($B210,MINFLOWFEAMOUTH!$I$3:$I$14,0), 1)</f>
        <v>900</v>
      </c>
      <c r="AI210" s="11">
        <f>SHASTAlevel5extended!$H199</f>
        <v>4013.9259999999999</v>
      </c>
      <c r="AJ210" s="11">
        <f>INDEX(CALLiTE_SHASTA_LEVEL2_4!$E$1024:$E$1035, MATCH($B210,CALLiTE_SHASTA_LEVEL2_4!$C$1024:$C$1035,0), 1)</f>
        <v>1700</v>
      </c>
      <c r="AK210" s="11">
        <f>INDEX(CALLiTE_SHASTA_LEVEL2_4!$F$1024:$F$1035, MATCH($B210,CALLiTE_SHASTA_LEVEL2_4!$C$1024:$C$1035,0), 1)</f>
        <v>4054</v>
      </c>
      <c r="AL210" s="11">
        <f>INDEX(CALLITE_EVAP_S_SHSTA!$G$2:$G$13, MATCH($B210,CALLITE_EVAP_S_SHSTA!$F$2:$F$13,0), 1)</f>
        <v>1.8722619102114724</v>
      </c>
    </row>
    <row r="211" spans="1:38">
      <c r="A211" s="1">
        <v>43876</v>
      </c>
      <c r="B211" s="6">
        <f t="shared" si="3"/>
        <v>2</v>
      </c>
      <c r="C211" s="7">
        <f>OROinflow!$F200</f>
        <v>1967</v>
      </c>
      <c r="D211" s="7">
        <f>OROLEVEL5!G200/1000</f>
        <v>3163</v>
      </c>
      <c r="E211" s="7">
        <f>INDEX(OROevaprateIN!$B$2:$B$13, MATCH($B211,OROevaprateIN!$A$2:$A$13,0), 1)</f>
        <v>1.3412765942989511</v>
      </c>
      <c r="F211" s="7">
        <f>INDEX(DEM_D6_PWR!$I$3:$I$14, MATCH($B211,DEM_D6_PWR!$H$3:$H$14,0), 1)</f>
        <v>0</v>
      </c>
      <c r="G211" s="7">
        <f>INDEX('MINGW_6&amp;DR69'!$I$3:$I$14, MATCH($B211,'MINGW_6&amp;DR69'!$H$3:$H$14,0), 1)</f>
        <v>0</v>
      </c>
      <c r="H211" s="7">
        <f>INDEX('MINGW_6&amp;DR69'!$J$3:$J$14, MATCH($B211,'MINGW_6&amp;DR69'!$H$3:$H$14,0), 1)</f>
        <v>0</v>
      </c>
      <c r="I211" s="7">
        <f>inflowShasta!$I200</f>
        <v>5676</v>
      </c>
      <c r="J211" s="7">
        <f>inflowYuba!$H200</f>
        <v>956</v>
      </c>
      <c r="K211" s="7">
        <f>INDEX(DEMAND_D_DAGUER_NP!$I$3:$I$14, MATCH($B211,DEMAND_D_DAGUER_NP!$H$3:$H$14,0), 1)</f>
        <v>11.951256763367425</v>
      </c>
      <c r="L211" s="7">
        <f>INDEX(D_THERM_DEMANDS!AB$3:AB$14, MATCH($B211,D_THERM_DEMANDS!$P$3:$P$14,0), 1)</f>
        <v>9999</v>
      </c>
      <c r="M211" s="7">
        <f>INDEX(D_THERM_DEMANDS!AC$3:AC$14, MATCH($B211,D_THERM_DEMANDS!$P$3:$P$14,0), 1)</f>
        <v>9999</v>
      </c>
      <c r="N211" s="7">
        <f>INDEX(D_THERM_DEMANDS!AD$3:AD$14, MATCH($B211,D_THERM_DEMANDS!$P$3:$P$14,0), 1)</f>
        <v>9999</v>
      </c>
      <c r="O211" s="7">
        <f>INDEX(D_THERM_DEMANDS!AE$3:AE$14, MATCH($B211,D_THERM_DEMANDS!$P$3:$P$14,0), 1)</f>
        <v>9999</v>
      </c>
      <c r="P211" s="7">
        <f>INDEX(D_THERM_DEMANDS!AF$3:AF$14, MATCH($B211,D_THERM_DEMANDS!$P$3:$P$14,0), 1)</f>
        <v>3.9285715137209208E-2</v>
      </c>
      <c r="Q211" s="7">
        <f>INDEX(D_THERM_DEMANDS!AG$3:AG$14, MATCH($B211,D_THERM_DEMANDS!$P$3:$P$14,0), 1)</f>
        <v>0</v>
      </c>
      <c r="R211" s="7">
        <f>INDEX(D_THERM_DEMANDS!AH$3:AH$14, MATCH($B211,D_THERM_DEMANDS!$P$3:$P$14,0), 1)</f>
        <v>0</v>
      </c>
      <c r="S211" s="7">
        <f>INDEX(D_THERM_DEMANDS!AI$3:AI$14, MATCH($B211,D_THERM_DEMANDS!$P$3:$P$14,0), 1)</f>
        <v>1.7857142857142856E-2</v>
      </c>
      <c r="T211" s="7">
        <f>INDEX(D_THERM_DEMANDS!AJ$3:AJ$14, MATCH($B211,D_THERM_DEMANDS!$P$3:$P$14,0), 1)</f>
        <v>4.2857144560132711E-2</v>
      </c>
      <c r="U211" s="7">
        <f>INDEX(D_THERM_DEMANDS!AK$3:AK$14, MATCH($B211,D_THERM_DEMANDS!$P$3:$P$14,0), 1)</f>
        <v>0</v>
      </c>
      <c r="V211" s="7">
        <f>INDEX(DEMAND_C217B!$I$3:$I$14, MATCH($B211,DEMAND_C217B!$H$3:$H$14,0), 1)</f>
        <v>8.6289609291310025</v>
      </c>
      <c r="W211" s="7">
        <f>INDEX(MINFLOWFEATHER!$J$3:$J$14, MATCH($B211,MINFLOWFEATHER!$I$3:$I$14,0), 1)</f>
        <v>900</v>
      </c>
      <c r="X211" s="7">
        <f>INDEX(Therm!$P$3:$P$14, MATCH($B211,Therm!$H$3:$H$14,0), 1)</f>
        <v>-515.58574080886251</v>
      </c>
      <c r="Y211" s="7">
        <f>INDEX(Yubfea!$P$3:$P$14, MATCH($B211,Yubfea!$H$3:$H$14,0), 1)</f>
        <v>-5252.7726150822436</v>
      </c>
      <c r="Z211" s="7">
        <f>INDEX(D_YUBFEA_demand!V$3:V$14, MATCH($B211,D_YUBFEA_demand!$M$3:$M$14,0), 1)</f>
        <v>0</v>
      </c>
      <c r="AA211" s="7">
        <f>INDEX(D_YUBFEA_demand!W$3:W$14, MATCH($B211,D_YUBFEA_demand!$M$3:$M$14,0), 1)</f>
        <v>0</v>
      </c>
      <c r="AB211" s="7">
        <f>INDEX(D_YUBFEA_demand!X$3:X$14, MATCH($B211,D_YUBFEA_demand!$M$3:$M$14,0), 1)</f>
        <v>0</v>
      </c>
      <c r="AC211" s="7">
        <f>INDEX(D_YUBFEA_demand!Y$3:Y$14, MATCH($B211,D_YUBFEA_demand!$M$3:$M$14,0), 1)</f>
        <v>9999</v>
      </c>
      <c r="AD211" s="7">
        <f>INDEX(D_YUBFEA_demand!Z$3:Z$14, MATCH($B211,D_YUBFEA_demand!$M$3:$M$14,0), 1)</f>
        <v>9999</v>
      </c>
      <c r="AE211" s="7">
        <f>INDEX(D_YUBFEA_demand!AA$3:AA$14, MATCH($B211,D_YUBFEA_demand!$M$3:$M$14,0), 1)</f>
        <v>0</v>
      </c>
      <c r="AF211" s="7">
        <f>INDEX(D_YUBFEA_demand!AB$3:AB$14, MATCH($B211,D_YUBFEA_demand!$M$3:$M$14,0), 1)</f>
        <v>0</v>
      </c>
      <c r="AG211" s="7">
        <f>INDEX(MINFLOWFEAMOUTH!$J$3:$J$14, MATCH($B211,MINFLOWFEAMOUTH!$I$3:$I$14,0), 1)</f>
        <v>900</v>
      </c>
      <c r="AI211" s="11">
        <f>SHASTAlevel5extended!$H200</f>
        <v>4029.9830000000002</v>
      </c>
      <c r="AJ211" s="11">
        <f>INDEX(CALLiTE_SHASTA_LEVEL2_4!$E$1024:$E$1035, MATCH($B211,CALLiTE_SHASTA_LEVEL2_4!$C$1024:$C$1035,0), 1)</f>
        <v>1700</v>
      </c>
      <c r="AK211" s="11">
        <f>INDEX(CALLiTE_SHASTA_LEVEL2_4!$F$1024:$F$1035, MATCH($B211,CALLiTE_SHASTA_LEVEL2_4!$C$1024:$C$1035,0), 1)</f>
        <v>4054</v>
      </c>
      <c r="AL211" s="11">
        <f>INDEX(CALLITE_EVAP_S_SHSTA!$G$2:$G$13, MATCH($B211,CALLITE_EVAP_S_SHSTA!$F$2:$F$13,0), 1)</f>
        <v>1.8722619102114724</v>
      </c>
    </row>
    <row r="212" spans="1:38">
      <c r="A212" s="1">
        <v>43877</v>
      </c>
      <c r="B212" s="6">
        <f t="shared" si="3"/>
        <v>2</v>
      </c>
      <c r="C212" s="7">
        <f>OROinflow!$F201</f>
        <v>3150</v>
      </c>
      <c r="D212" s="7">
        <f>OROLEVEL5!G201/1000</f>
        <v>3163</v>
      </c>
      <c r="E212" s="7">
        <f>INDEX(OROevaprateIN!$B$2:$B$13, MATCH($B212,OROevaprateIN!$A$2:$A$13,0), 1)</f>
        <v>1.3412765942989511</v>
      </c>
      <c r="F212" s="7">
        <f>INDEX(DEM_D6_PWR!$I$3:$I$14, MATCH($B212,DEM_D6_PWR!$H$3:$H$14,0), 1)</f>
        <v>0</v>
      </c>
      <c r="G212" s="7">
        <f>INDEX('MINGW_6&amp;DR69'!$I$3:$I$14, MATCH($B212,'MINGW_6&amp;DR69'!$H$3:$H$14,0), 1)</f>
        <v>0</v>
      </c>
      <c r="H212" s="7">
        <f>INDEX('MINGW_6&amp;DR69'!$J$3:$J$14, MATCH($B212,'MINGW_6&amp;DR69'!$H$3:$H$14,0), 1)</f>
        <v>0</v>
      </c>
      <c r="I212" s="7">
        <f>inflowShasta!$I201</f>
        <v>4972</v>
      </c>
      <c r="J212" s="7">
        <f>inflowYuba!$H201</f>
        <v>966</v>
      </c>
      <c r="K212" s="7">
        <f>INDEX(DEMAND_D_DAGUER_NP!$I$3:$I$14, MATCH($B212,DEMAND_D_DAGUER_NP!$H$3:$H$14,0), 1)</f>
        <v>11.951256763367425</v>
      </c>
      <c r="L212" s="7">
        <f>INDEX(D_THERM_DEMANDS!AB$3:AB$14, MATCH($B212,D_THERM_DEMANDS!$P$3:$P$14,0), 1)</f>
        <v>9999</v>
      </c>
      <c r="M212" s="7">
        <f>INDEX(D_THERM_DEMANDS!AC$3:AC$14, MATCH($B212,D_THERM_DEMANDS!$P$3:$P$14,0), 1)</f>
        <v>9999</v>
      </c>
      <c r="N212" s="7">
        <f>INDEX(D_THERM_DEMANDS!AD$3:AD$14, MATCH($B212,D_THERM_DEMANDS!$P$3:$P$14,0), 1)</f>
        <v>9999</v>
      </c>
      <c r="O212" s="7">
        <f>INDEX(D_THERM_DEMANDS!AE$3:AE$14, MATCH($B212,D_THERM_DEMANDS!$P$3:$P$14,0), 1)</f>
        <v>9999</v>
      </c>
      <c r="P212" s="7">
        <f>INDEX(D_THERM_DEMANDS!AF$3:AF$14, MATCH($B212,D_THERM_DEMANDS!$P$3:$P$14,0), 1)</f>
        <v>3.9285715137209208E-2</v>
      </c>
      <c r="Q212" s="7">
        <f>INDEX(D_THERM_DEMANDS!AG$3:AG$14, MATCH($B212,D_THERM_DEMANDS!$P$3:$P$14,0), 1)</f>
        <v>0</v>
      </c>
      <c r="R212" s="7">
        <f>INDEX(D_THERM_DEMANDS!AH$3:AH$14, MATCH($B212,D_THERM_DEMANDS!$P$3:$P$14,0), 1)</f>
        <v>0</v>
      </c>
      <c r="S212" s="7">
        <f>INDEX(D_THERM_DEMANDS!AI$3:AI$14, MATCH($B212,D_THERM_DEMANDS!$P$3:$P$14,0), 1)</f>
        <v>1.7857142857142856E-2</v>
      </c>
      <c r="T212" s="7">
        <f>INDEX(D_THERM_DEMANDS!AJ$3:AJ$14, MATCH($B212,D_THERM_DEMANDS!$P$3:$P$14,0), 1)</f>
        <v>4.2857144560132711E-2</v>
      </c>
      <c r="U212" s="7">
        <f>INDEX(D_THERM_DEMANDS!AK$3:AK$14, MATCH($B212,D_THERM_DEMANDS!$P$3:$P$14,0), 1)</f>
        <v>0</v>
      </c>
      <c r="V212" s="7">
        <f>INDEX(DEMAND_C217B!$I$3:$I$14, MATCH($B212,DEMAND_C217B!$H$3:$H$14,0), 1)</f>
        <v>8.6289609291310025</v>
      </c>
      <c r="W212" s="7">
        <f>INDEX(MINFLOWFEATHER!$J$3:$J$14, MATCH($B212,MINFLOWFEATHER!$I$3:$I$14,0), 1)</f>
        <v>900</v>
      </c>
      <c r="X212" s="7">
        <f>INDEX(Therm!$P$3:$P$14, MATCH($B212,Therm!$H$3:$H$14,0), 1)</f>
        <v>-515.58574080886251</v>
      </c>
      <c r="Y212" s="7">
        <f>INDEX(Yubfea!$P$3:$P$14, MATCH($B212,Yubfea!$H$3:$H$14,0), 1)</f>
        <v>-5252.7726150822436</v>
      </c>
      <c r="Z212" s="7">
        <f>INDEX(D_YUBFEA_demand!V$3:V$14, MATCH($B212,D_YUBFEA_demand!$M$3:$M$14,0), 1)</f>
        <v>0</v>
      </c>
      <c r="AA212" s="7">
        <f>INDEX(D_YUBFEA_demand!W$3:W$14, MATCH($B212,D_YUBFEA_demand!$M$3:$M$14,0), 1)</f>
        <v>0</v>
      </c>
      <c r="AB212" s="7">
        <f>INDEX(D_YUBFEA_demand!X$3:X$14, MATCH($B212,D_YUBFEA_demand!$M$3:$M$14,0), 1)</f>
        <v>0</v>
      </c>
      <c r="AC212" s="7">
        <f>INDEX(D_YUBFEA_demand!Y$3:Y$14, MATCH($B212,D_YUBFEA_demand!$M$3:$M$14,0), 1)</f>
        <v>9999</v>
      </c>
      <c r="AD212" s="7">
        <f>INDEX(D_YUBFEA_demand!Z$3:Z$14, MATCH($B212,D_YUBFEA_demand!$M$3:$M$14,0), 1)</f>
        <v>9999</v>
      </c>
      <c r="AE212" s="7">
        <f>INDEX(D_YUBFEA_demand!AA$3:AA$14, MATCH($B212,D_YUBFEA_demand!$M$3:$M$14,0), 1)</f>
        <v>0</v>
      </c>
      <c r="AF212" s="7">
        <f>INDEX(D_YUBFEA_demand!AB$3:AB$14, MATCH($B212,D_YUBFEA_demand!$M$3:$M$14,0), 1)</f>
        <v>0</v>
      </c>
      <c r="AG212" s="7">
        <f>INDEX(MINFLOWFEAMOUTH!$J$3:$J$14, MATCH($B212,MINFLOWFEAMOUTH!$I$3:$I$14,0), 1)</f>
        <v>900</v>
      </c>
      <c r="AI212" s="11">
        <f>SHASTAlevel5extended!$H201</f>
        <v>4047.422</v>
      </c>
      <c r="AJ212" s="11">
        <f>INDEX(CALLiTE_SHASTA_LEVEL2_4!$E$1024:$E$1035, MATCH($B212,CALLiTE_SHASTA_LEVEL2_4!$C$1024:$C$1035,0), 1)</f>
        <v>1700</v>
      </c>
      <c r="AK212" s="11">
        <f>INDEX(CALLiTE_SHASTA_LEVEL2_4!$F$1024:$F$1035, MATCH($B212,CALLiTE_SHASTA_LEVEL2_4!$C$1024:$C$1035,0), 1)</f>
        <v>4054</v>
      </c>
      <c r="AL212" s="11">
        <f>INDEX(CALLITE_EVAP_S_SHSTA!$G$2:$G$13, MATCH($B212,CALLITE_EVAP_S_SHSTA!$F$2:$F$13,0), 1)</f>
        <v>1.8722619102114724</v>
      </c>
    </row>
    <row r="213" spans="1:38">
      <c r="A213" s="1">
        <v>43878</v>
      </c>
      <c r="B213" s="6">
        <f t="shared" si="3"/>
        <v>2</v>
      </c>
      <c r="C213" s="7">
        <f>OROinflow!$F202</f>
        <v>2729</v>
      </c>
      <c r="D213" s="7">
        <f>OROLEVEL5!G202/1000</f>
        <v>3163</v>
      </c>
      <c r="E213" s="7">
        <f>INDEX(OROevaprateIN!$B$2:$B$13, MATCH($B213,OROevaprateIN!$A$2:$A$13,0), 1)</f>
        <v>1.3412765942989511</v>
      </c>
      <c r="F213" s="7">
        <f>INDEX(DEM_D6_PWR!$I$3:$I$14, MATCH($B213,DEM_D6_PWR!$H$3:$H$14,0), 1)</f>
        <v>0</v>
      </c>
      <c r="G213" s="7">
        <f>INDEX('MINGW_6&amp;DR69'!$I$3:$I$14, MATCH($B213,'MINGW_6&amp;DR69'!$H$3:$H$14,0), 1)</f>
        <v>0</v>
      </c>
      <c r="H213" s="7">
        <f>INDEX('MINGW_6&amp;DR69'!$J$3:$J$14, MATCH($B213,'MINGW_6&amp;DR69'!$H$3:$H$14,0), 1)</f>
        <v>0</v>
      </c>
      <c r="I213" s="7">
        <f>inflowShasta!$I202</f>
        <v>4804</v>
      </c>
      <c r="J213" s="7">
        <f>inflowYuba!$H202</f>
        <v>970</v>
      </c>
      <c r="K213" s="7">
        <f>INDEX(DEMAND_D_DAGUER_NP!$I$3:$I$14, MATCH($B213,DEMAND_D_DAGUER_NP!$H$3:$H$14,0), 1)</f>
        <v>11.951256763367425</v>
      </c>
      <c r="L213" s="7">
        <f>INDEX(D_THERM_DEMANDS!AB$3:AB$14, MATCH($B213,D_THERM_DEMANDS!$P$3:$P$14,0), 1)</f>
        <v>9999</v>
      </c>
      <c r="M213" s="7">
        <f>INDEX(D_THERM_DEMANDS!AC$3:AC$14, MATCH($B213,D_THERM_DEMANDS!$P$3:$P$14,0), 1)</f>
        <v>9999</v>
      </c>
      <c r="N213" s="7">
        <f>INDEX(D_THERM_DEMANDS!AD$3:AD$14, MATCH($B213,D_THERM_DEMANDS!$P$3:$P$14,0), 1)</f>
        <v>9999</v>
      </c>
      <c r="O213" s="7">
        <f>INDEX(D_THERM_DEMANDS!AE$3:AE$14, MATCH($B213,D_THERM_DEMANDS!$P$3:$P$14,0), 1)</f>
        <v>9999</v>
      </c>
      <c r="P213" s="7">
        <f>INDEX(D_THERM_DEMANDS!AF$3:AF$14, MATCH($B213,D_THERM_DEMANDS!$P$3:$P$14,0), 1)</f>
        <v>3.9285715137209208E-2</v>
      </c>
      <c r="Q213" s="7">
        <f>INDEX(D_THERM_DEMANDS!AG$3:AG$14, MATCH($B213,D_THERM_DEMANDS!$P$3:$P$14,0), 1)</f>
        <v>0</v>
      </c>
      <c r="R213" s="7">
        <f>INDEX(D_THERM_DEMANDS!AH$3:AH$14, MATCH($B213,D_THERM_DEMANDS!$P$3:$P$14,0), 1)</f>
        <v>0</v>
      </c>
      <c r="S213" s="7">
        <f>INDEX(D_THERM_DEMANDS!AI$3:AI$14, MATCH($B213,D_THERM_DEMANDS!$P$3:$P$14,0), 1)</f>
        <v>1.7857142857142856E-2</v>
      </c>
      <c r="T213" s="7">
        <f>INDEX(D_THERM_DEMANDS!AJ$3:AJ$14, MATCH($B213,D_THERM_DEMANDS!$P$3:$P$14,0), 1)</f>
        <v>4.2857144560132711E-2</v>
      </c>
      <c r="U213" s="7">
        <f>INDEX(D_THERM_DEMANDS!AK$3:AK$14, MATCH($B213,D_THERM_DEMANDS!$P$3:$P$14,0), 1)</f>
        <v>0</v>
      </c>
      <c r="V213" s="7">
        <f>INDEX(DEMAND_C217B!$I$3:$I$14, MATCH($B213,DEMAND_C217B!$H$3:$H$14,0), 1)</f>
        <v>8.6289609291310025</v>
      </c>
      <c r="W213" s="7">
        <f>INDEX(MINFLOWFEATHER!$J$3:$J$14, MATCH($B213,MINFLOWFEATHER!$I$3:$I$14,0), 1)</f>
        <v>900</v>
      </c>
      <c r="X213" s="7">
        <f>INDEX(Therm!$P$3:$P$14, MATCH($B213,Therm!$H$3:$H$14,0), 1)</f>
        <v>-515.58574080886251</v>
      </c>
      <c r="Y213" s="7">
        <f>INDEX(Yubfea!$P$3:$P$14, MATCH($B213,Yubfea!$H$3:$H$14,0), 1)</f>
        <v>-5252.7726150822436</v>
      </c>
      <c r="Z213" s="7">
        <f>INDEX(D_YUBFEA_demand!V$3:V$14, MATCH($B213,D_YUBFEA_demand!$M$3:$M$14,0), 1)</f>
        <v>0</v>
      </c>
      <c r="AA213" s="7">
        <f>INDEX(D_YUBFEA_demand!W$3:W$14, MATCH($B213,D_YUBFEA_demand!$M$3:$M$14,0), 1)</f>
        <v>0</v>
      </c>
      <c r="AB213" s="7">
        <f>INDEX(D_YUBFEA_demand!X$3:X$14, MATCH($B213,D_YUBFEA_demand!$M$3:$M$14,0), 1)</f>
        <v>0</v>
      </c>
      <c r="AC213" s="7">
        <f>INDEX(D_YUBFEA_demand!Y$3:Y$14, MATCH($B213,D_YUBFEA_demand!$M$3:$M$14,0), 1)</f>
        <v>9999</v>
      </c>
      <c r="AD213" s="7">
        <f>INDEX(D_YUBFEA_demand!Z$3:Z$14, MATCH($B213,D_YUBFEA_demand!$M$3:$M$14,0), 1)</f>
        <v>9999</v>
      </c>
      <c r="AE213" s="7">
        <f>INDEX(D_YUBFEA_demand!AA$3:AA$14, MATCH($B213,D_YUBFEA_demand!$M$3:$M$14,0), 1)</f>
        <v>0</v>
      </c>
      <c r="AF213" s="7">
        <f>INDEX(D_YUBFEA_demand!AB$3:AB$14, MATCH($B213,D_YUBFEA_demand!$M$3:$M$14,0), 1)</f>
        <v>0</v>
      </c>
      <c r="AG213" s="7">
        <f>INDEX(MINFLOWFEAMOUTH!$J$3:$J$14, MATCH($B213,MINFLOWFEAMOUTH!$I$3:$I$14,0), 1)</f>
        <v>900</v>
      </c>
      <c r="AI213" s="11">
        <f>SHASTAlevel5extended!$H202</f>
        <v>4065.1529999999998</v>
      </c>
      <c r="AJ213" s="11">
        <f>INDEX(CALLiTE_SHASTA_LEVEL2_4!$E$1024:$E$1035, MATCH($B213,CALLiTE_SHASTA_LEVEL2_4!$C$1024:$C$1035,0), 1)</f>
        <v>1700</v>
      </c>
      <c r="AK213" s="11">
        <f>INDEX(CALLiTE_SHASTA_LEVEL2_4!$F$1024:$F$1035, MATCH($B213,CALLiTE_SHASTA_LEVEL2_4!$C$1024:$C$1035,0), 1)</f>
        <v>4054</v>
      </c>
      <c r="AL213" s="11">
        <f>INDEX(CALLITE_EVAP_S_SHSTA!$G$2:$G$13, MATCH($B213,CALLITE_EVAP_S_SHSTA!$F$2:$F$13,0), 1)</f>
        <v>1.8722619102114724</v>
      </c>
    </row>
    <row r="214" spans="1:38">
      <c r="A214" s="1">
        <v>43879</v>
      </c>
      <c r="B214" s="6">
        <f t="shared" si="3"/>
        <v>2</v>
      </c>
      <c r="C214" s="7">
        <f>OROinflow!$F203</f>
        <v>1844</v>
      </c>
      <c r="D214" s="7">
        <f>OROLEVEL5!G203/1000</f>
        <v>3163</v>
      </c>
      <c r="E214" s="7">
        <f>INDEX(OROevaprateIN!$B$2:$B$13, MATCH($B214,OROevaprateIN!$A$2:$A$13,0), 1)</f>
        <v>1.3412765942989511</v>
      </c>
      <c r="F214" s="7">
        <f>INDEX(DEM_D6_PWR!$I$3:$I$14, MATCH($B214,DEM_D6_PWR!$H$3:$H$14,0), 1)</f>
        <v>0</v>
      </c>
      <c r="G214" s="7">
        <f>INDEX('MINGW_6&amp;DR69'!$I$3:$I$14, MATCH($B214,'MINGW_6&amp;DR69'!$H$3:$H$14,0), 1)</f>
        <v>0</v>
      </c>
      <c r="H214" s="7">
        <f>INDEX('MINGW_6&amp;DR69'!$J$3:$J$14, MATCH($B214,'MINGW_6&amp;DR69'!$H$3:$H$14,0), 1)</f>
        <v>0</v>
      </c>
      <c r="I214" s="7">
        <f>inflowShasta!$I203</f>
        <v>4646</v>
      </c>
      <c r="J214" s="7">
        <f>inflowYuba!$H203</f>
        <v>972</v>
      </c>
      <c r="K214" s="7">
        <f>INDEX(DEMAND_D_DAGUER_NP!$I$3:$I$14, MATCH($B214,DEMAND_D_DAGUER_NP!$H$3:$H$14,0), 1)</f>
        <v>11.951256763367425</v>
      </c>
      <c r="L214" s="7">
        <f>INDEX(D_THERM_DEMANDS!AB$3:AB$14, MATCH($B214,D_THERM_DEMANDS!$P$3:$P$14,0), 1)</f>
        <v>9999</v>
      </c>
      <c r="M214" s="7">
        <f>INDEX(D_THERM_DEMANDS!AC$3:AC$14, MATCH($B214,D_THERM_DEMANDS!$P$3:$P$14,0), 1)</f>
        <v>9999</v>
      </c>
      <c r="N214" s="7">
        <f>INDEX(D_THERM_DEMANDS!AD$3:AD$14, MATCH($B214,D_THERM_DEMANDS!$P$3:$P$14,0), 1)</f>
        <v>9999</v>
      </c>
      <c r="O214" s="7">
        <f>INDEX(D_THERM_DEMANDS!AE$3:AE$14, MATCH($B214,D_THERM_DEMANDS!$P$3:$P$14,0), 1)</f>
        <v>9999</v>
      </c>
      <c r="P214" s="7">
        <f>INDEX(D_THERM_DEMANDS!AF$3:AF$14, MATCH($B214,D_THERM_DEMANDS!$P$3:$P$14,0), 1)</f>
        <v>3.9285715137209208E-2</v>
      </c>
      <c r="Q214" s="7">
        <f>INDEX(D_THERM_DEMANDS!AG$3:AG$14, MATCH($B214,D_THERM_DEMANDS!$P$3:$P$14,0), 1)</f>
        <v>0</v>
      </c>
      <c r="R214" s="7">
        <f>INDEX(D_THERM_DEMANDS!AH$3:AH$14, MATCH($B214,D_THERM_DEMANDS!$P$3:$P$14,0), 1)</f>
        <v>0</v>
      </c>
      <c r="S214" s="7">
        <f>INDEX(D_THERM_DEMANDS!AI$3:AI$14, MATCH($B214,D_THERM_DEMANDS!$P$3:$P$14,0), 1)</f>
        <v>1.7857142857142856E-2</v>
      </c>
      <c r="T214" s="7">
        <f>INDEX(D_THERM_DEMANDS!AJ$3:AJ$14, MATCH($B214,D_THERM_DEMANDS!$P$3:$P$14,0), 1)</f>
        <v>4.2857144560132711E-2</v>
      </c>
      <c r="U214" s="7">
        <f>INDEX(D_THERM_DEMANDS!AK$3:AK$14, MATCH($B214,D_THERM_DEMANDS!$P$3:$P$14,0), 1)</f>
        <v>0</v>
      </c>
      <c r="V214" s="7">
        <f>INDEX(DEMAND_C217B!$I$3:$I$14, MATCH($B214,DEMAND_C217B!$H$3:$H$14,0), 1)</f>
        <v>8.6289609291310025</v>
      </c>
      <c r="W214" s="7">
        <f>INDEX(MINFLOWFEATHER!$J$3:$J$14, MATCH($B214,MINFLOWFEATHER!$I$3:$I$14,0), 1)</f>
        <v>900</v>
      </c>
      <c r="X214" s="7">
        <f>INDEX(Therm!$P$3:$P$14, MATCH($B214,Therm!$H$3:$H$14,0), 1)</f>
        <v>-515.58574080886251</v>
      </c>
      <c r="Y214" s="7">
        <f>INDEX(Yubfea!$P$3:$P$14, MATCH($B214,Yubfea!$H$3:$H$14,0), 1)</f>
        <v>-5252.7726150822436</v>
      </c>
      <c r="Z214" s="7">
        <f>INDEX(D_YUBFEA_demand!V$3:V$14, MATCH($B214,D_YUBFEA_demand!$M$3:$M$14,0), 1)</f>
        <v>0</v>
      </c>
      <c r="AA214" s="7">
        <f>INDEX(D_YUBFEA_demand!W$3:W$14, MATCH($B214,D_YUBFEA_demand!$M$3:$M$14,0), 1)</f>
        <v>0</v>
      </c>
      <c r="AB214" s="7">
        <f>INDEX(D_YUBFEA_demand!X$3:X$14, MATCH($B214,D_YUBFEA_demand!$M$3:$M$14,0), 1)</f>
        <v>0</v>
      </c>
      <c r="AC214" s="7">
        <f>INDEX(D_YUBFEA_demand!Y$3:Y$14, MATCH($B214,D_YUBFEA_demand!$M$3:$M$14,0), 1)</f>
        <v>9999</v>
      </c>
      <c r="AD214" s="7">
        <f>INDEX(D_YUBFEA_demand!Z$3:Z$14, MATCH($B214,D_YUBFEA_demand!$M$3:$M$14,0), 1)</f>
        <v>9999</v>
      </c>
      <c r="AE214" s="7">
        <f>INDEX(D_YUBFEA_demand!AA$3:AA$14, MATCH($B214,D_YUBFEA_demand!$M$3:$M$14,0), 1)</f>
        <v>0</v>
      </c>
      <c r="AF214" s="7">
        <f>INDEX(D_YUBFEA_demand!AB$3:AB$14, MATCH($B214,D_YUBFEA_demand!$M$3:$M$14,0), 1)</f>
        <v>0</v>
      </c>
      <c r="AG214" s="7">
        <f>INDEX(MINFLOWFEAMOUTH!$J$3:$J$14, MATCH($B214,MINFLOWFEAMOUTH!$I$3:$I$14,0), 1)</f>
        <v>900</v>
      </c>
      <c r="AI214" s="11">
        <f>SHASTAlevel5extended!$H203</f>
        <v>4083.1559999999999</v>
      </c>
      <c r="AJ214" s="11">
        <f>INDEX(CALLiTE_SHASTA_LEVEL2_4!$E$1024:$E$1035, MATCH($B214,CALLiTE_SHASTA_LEVEL2_4!$C$1024:$C$1035,0), 1)</f>
        <v>1700</v>
      </c>
      <c r="AK214" s="11">
        <f>INDEX(CALLiTE_SHASTA_LEVEL2_4!$F$1024:$F$1035, MATCH($B214,CALLiTE_SHASTA_LEVEL2_4!$C$1024:$C$1035,0), 1)</f>
        <v>4054</v>
      </c>
      <c r="AL214" s="11">
        <f>INDEX(CALLITE_EVAP_S_SHSTA!$G$2:$G$13, MATCH($B214,CALLITE_EVAP_S_SHSTA!$F$2:$F$13,0), 1)</f>
        <v>1.8722619102114724</v>
      </c>
    </row>
    <row r="215" spans="1:38">
      <c r="A215" s="1">
        <v>43880</v>
      </c>
      <c r="B215" s="6">
        <f t="shared" si="3"/>
        <v>2</v>
      </c>
      <c r="C215" s="7">
        <f>OROinflow!$F204</f>
        <v>2002</v>
      </c>
      <c r="D215" s="7">
        <f>OROLEVEL5!G204/1000</f>
        <v>3163</v>
      </c>
      <c r="E215" s="7">
        <f>INDEX(OROevaprateIN!$B$2:$B$13, MATCH($B215,OROevaprateIN!$A$2:$A$13,0), 1)</f>
        <v>1.3412765942989511</v>
      </c>
      <c r="F215" s="7">
        <f>INDEX(DEM_D6_PWR!$I$3:$I$14, MATCH($B215,DEM_D6_PWR!$H$3:$H$14,0), 1)</f>
        <v>0</v>
      </c>
      <c r="G215" s="7">
        <f>INDEX('MINGW_6&amp;DR69'!$I$3:$I$14, MATCH($B215,'MINGW_6&amp;DR69'!$H$3:$H$14,0), 1)</f>
        <v>0</v>
      </c>
      <c r="H215" s="7">
        <f>INDEX('MINGW_6&amp;DR69'!$J$3:$J$14, MATCH($B215,'MINGW_6&amp;DR69'!$H$3:$H$14,0), 1)</f>
        <v>0</v>
      </c>
      <c r="I215" s="7">
        <f>inflowShasta!$I204</f>
        <v>4769</v>
      </c>
      <c r="J215" s="7">
        <f>inflowYuba!$H204</f>
        <v>973</v>
      </c>
      <c r="K215" s="7">
        <f>INDEX(DEMAND_D_DAGUER_NP!$I$3:$I$14, MATCH($B215,DEMAND_D_DAGUER_NP!$H$3:$H$14,0), 1)</f>
        <v>11.951256763367425</v>
      </c>
      <c r="L215" s="7">
        <f>INDEX(D_THERM_DEMANDS!AB$3:AB$14, MATCH($B215,D_THERM_DEMANDS!$P$3:$P$14,0), 1)</f>
        <v>9999</v>
      </c>
      <c r="M215" s="7">
        <f>INDEX(D_THERM_DEMANDS!AC$3:AC$14, MATCH($B215,D_THERM_DEMANDS!$P$3:$P$14,0), 1)</f>
        <v>9999</v>
      </c>
      <c r="N215" s="7">
        <f>INDEX(D_THERM_DEMANDS!AD$3:AD$14, MATCH($B215,D_THERM_DEMANDS!$P$3:$P$14,0), 1)</f>
        <v>9999</v>
      </c>
      <c r="O215" s="7">
        <f>INDEX(D_THERM_DEMANDS!AE$3:AE$14, MATCH($B215,D_THERM_DEMANDS!$P$3:$P$14,0), 1)</f>
        <v>9999</v>
      </c>
      <c r="P215" s="7">
        <f>INDEX(D_THERM_DEMANDS!AF$3:AF$14, MATCH($B215,D_THERM_DEMANDS!$P$3:$P$14,0), 1)</f>
        <v>3.9285715137209208E-2</v>
      </c>
      <c r="Q215" s="7">
        <f>INDEX(D_THERM_DEMANDS!AG$3:AG$14, MATCH($B215,D_THERM_DEMANDS!$P$3:$P$14,0), 1)</f>
        <v>0</v>
      </c>
      <c r="R215" s="7">
        <f>INDEX(D_THERM_DEMANDS!AH$3:AH$14, MATCH($B215,D_THERM_DEMANDS!$P$3:$P$14,0), 1)</f>
        <v>0</v>
      </c>
      <c r="S215" s="7">
        <f>INDEX(D_THERM_DEMANDS!AI$3:AI$14, MATCH($B215,D_THERM_DEMANDS!$P$3:$P$14,0), 1)</f>
        <v>1.7857142857142856E-2</v>
      </c>
      <c r="T215" s="7">
        <f>INDEX(D_THERM_DEMANDS!AJ$3:AJ$14, MATCH($B215,D_THERM_DEMANDS!$P$3:$P$14,0), 1)</f>
        <v>4.2857144560132711E-2</v>
      </c>
      <c r="U215" s="7">
        <f>INDEX(D_THERM_DEMANDS!AK$3:AK$14, MATCH($B215,D_THERM_DEMANDS!$P$3:$P$14,0), 1)</f>
        <v>0</v>
      </c>
      <c r="V215" s="7">
        <f>INDEX(DEMAND_C217B!$I$3:$I$14, MATCH($B215,DEMAND_C217B!$H$3:$H$14,0), 1)</f>
        <v>8.6289609291310025</v>
      </c>
      <c r="W215" s="7">
        <f>INDEX(MINFLOWFEATHER!$J$3:$J$14, MATCH($B215,MINFLOWFEATHER!$I$3:$I$14,0), 1)</f>
        <v>900</v>
      </c>
      <c r="X215" s="7">
        <f>INDEX(Therm!$P$3:$P$14, MATCH($B215,Therm!$H$3:$H$14,0), 1)</f>
        <v>-515.58574080886251</v>
      </c>
      <c r="Y215" s="7">
        <f>INDEX(Yubfea!$P$3:$P$14, MATCH($B215,Yubfea!$H$3:$H$14,0), 1)</f>
        <v>-5252.7726150822436</v>
      </c>
      <c r="Z215" s="7">
        <f>INDEX(D_YUBFEA_demand!V$3:V$14, MATCH($B215,D_YUBFEA_demand!$M$3:$M$14,0), 1)</f>
        <v>0</v>
      </c>
      <c r="AA215" s="7">
        <f>INDEX(D_YUBFEA_demand!W$3:W$14, MATCH($B215,D_YUBFEA_demand!$M$3:$M$14,0), 1)</f>
        <v>0</v>
      </c>
      <c r="AB215" s="7">
        <f>INDEX(D_YUBFEA_demand!X$3:X$14, MATCH($B215,D_YUBFEA_demand!$M$3:$M$14,0), 1)</f>
        <v>0</v>
      </c>
      <c r="AC215" s="7">
        <f>INDEX(D_YUBFEA_demand!Y$3:Y$14, MATCH($B215,D_YUBFEA_demand!$M$3:$M$14,0), 1)</f>
        <v>9999</v>
      </c>
      <c r="AD215" s="7">
        <f>INDEX(D_YUBFEA_demand!Z$3:Z$14, MATCH($B215,D_YUBFEA_demand!$M$3:$M$14,0), 1)</f>
        <v>9999</v>
      </c>
      <c r="AE215" s="7">
        <f>INDEX(D_YUBFEA_demand!AA$3:AA$14, MATCH($B215,D_YUBFEA_demand!$M$3:$M$14,0), 1)</f>
        <v>0</v>
      </c>
      <c r="AF215" s="7">
        <f>INDEX(D_YUBFEA_demand!AB$3:AB$14, MATCH($B215,D_YUBFEA_demand!$M$3:$M$14,0), 1)</f>
        <v>0</v>
      </c>
      <c r="AG215" s="7">
        <f>INDEX(MINFLOWFEAMOUTH!$J$3:$J$14, MATCH($B215,MINFLOWFEAMOUTH!$I$3:$I$14,0), 1)</f>
        <v>900</v>
      </c>
      <c r="AI215" s="11">
        <f>SHASTAlevel5extended!$H204</f>
        <v>4100.8379999999997</v>
      </c>
      <c r="AJ215" s="11">
        <f>INDEX(CALLiTE_SHASTA_LEVEL2_4!$E$1024:$E$1035, MATCH($B215,CALLiTE_SHASTA_LEVEL2_4!$C$1024:$C$1035,0), 1)</f>
        <v>1700</v>
      </c>
      <c r="AK215" s="11">
        <f>INDEX(CALLiTE_SHASTA_LEVEL2_4!$F$1024:$F$1035, MATCH($B215,CALLiTE_SHASTA_LEVEL2_4!$C$1024:$C$1035,0), 1)</f>
        <v>4054</v>
      </c>
      <c r="AL215" s="11">
        <f>INDEX(CALLITE_EVAP_S_SHSTA!$G$2:$G$13, MATCH($B215,CALLITE_EVAP_S_SHSTA!$F$2:$F$13,0), 1)</f>
        <v>1.8722619102114724</v>
      </c>
    </row>
    <row r="216" spans="1:38">
      <c r="A216" s="1">
        <v>43881</v>
      </c>
      <c r="B216" s="6">
        <f t="shared" si="3"/>
        <v>2</v>
      </c>
      <c r="C216" s="7">
        <f>OROinflow!$F205</f>
        <v>2071</v>
      </c>
      <c r="D216" s="7">
        <f>OROLEVEL5!G205/1000</f>
        <v>3163</v>
      </c>
      <c r="E216" s="7">
        <f>INDEX(OROevaprateIN!$B$2:$B$13, MATCH($B216,OROevaprateIN!$A$2:$A$13,0), 1)</f>
        <v>1.3412765942989511</v>
      </c>
      <c r="F216" s="7">
        <f>INDEX(DEM_D6_PWR!$I$3:$I$14, MATCH($B216,DEM_D6_PWR!$H$3:$H$14,0), 1)</f>
        <v>0</v>
      </c>
      <c r="G216" s="7">
        <f>INDEX('MINGW_6&amp;DR69'!$I$3:$I$14, MATCH($B216,'MINGW_6&amp;DR69'!$H$3:$H$14,0), 1)</f>
        <v>0</v>
      </c>
      <c r="H216" s="7">
        <f>INDEX('MINGW_6&amp;DR69'!$J$3:$J$14, MATCH($B216,'MINGW_6&amp;DR69'!$H$3:$H$14,0), 1)</f>
        <v>0</v>
      </c>
      <c r="I216" s="7">
        <f>inflowShasta!$I205</f>
        <v>4721</v>
      </c>
      <c r="J216" s="7">
        <f>inflowYuba!$H205</f>
        <v>974</v>
      </c>
      <c r="K216" s="7">
        <f>INDEX(DEMAND_D_DAGUER_NP!$I$3:$I$14, MATCH($B216,DEMAND_D_DAGUER_NP!$H$3:$H$14,0), 1)</f>
        <v>11.951256763367425</v>
      </c>
      <c r="L216" s="7">
        <f>INDEX(D_THERM_DEMANDS!AB$3:AB$14, MATCH($B216,D_THERM_DEMANDS!$P$3:$P$14,0), 1)</f>
        <v>9999</v>
      </c>
      <c r="M216" s="7">
        <f>INDEX(D_THERM_DEMANDS!AC$3:AC$14, MATCH($B216,D_THERM_DEMANDS!$P$3:$P$14,0), 1)</f>
        <v>9999</v>
      </c>
      <c r="N216" s="7">
        <f>INDEX(D_THERM_DEMANDS!AD$3:AD$14, MATCH($B216,D_THERM_DEMANDS!$P$3:$P$14,0), 1)</f>
        <v>9999</v>
      </c>
      <c r="O216" s="7">
        <f>INDEX(D_THERM_DEMANDS!AE$3:AE$14, MATCH($B216,D_THERM_DEMANDS!$P$3:$P$14,0), 1)</f>
        <v>9999</v>
      </c>
      <c r="P216" s="7">
        <f>INDEX(D_THERM_DEMANDS!AF$3:AF$14, MATCH($B216,D_THERM_DEMANDS!$P$3:$P$14,0), 1)</f>
        <v>3.9285715137209208E-2</v>
      </c>
      <c r="Q216" s="7">
        <f>INDEX(D_THERM_DEMANDS!AG$3:AG$14, MATCH($B216,D_THERM_DEMANDS!$P$3:$P$14,0), 1)</f>
        <v>0</v>
      </c>
      <c r="R216" s="7">
        <f>INDEX(D_THERM_DEMANDS!AH$3:AH$14, MATCH($B216,D_THERM_DEMANDS!$P$3:$P$14,0), 1)</f>
        <v>0</v>
      </c>
      <c r="S216" s="7">
        <f>INDEX(D_THERM_DEMANDS!AI$3:AI$14, MATCH($B216,D_THERM_DEMANDS!$P$3:$P$14,0), 1)</f>
        <v>1.7857142857142856E-2</v>
      </c>
      <c r="T216" s="7">
        <f>INDEX(D_THERM_DEMANDS!AJ$3:AJ$14, MATCH($B216,D_THERM_DEMANDS!$P$3:$P$14,0), 1)</f>
        <v>4.2857144560132711E-2</v>
      </c>
      <c r="U216" s="7">
        <f>INDEX(D_THERM_DEMANDS!AK$3:AK$14, MATCH($B216,D_THERM_DEMANDS!$P$3:$P$14,0), 1)</f>
        <v>0</v>
      </c>
      <c r="V216" s="7">
        <f>INDEX(DEMAND_C217B!$I$3:$I$14, MATCH($B216,DEMAND_C217B!$H$3:$H$14,0), 1)</f>
        <v>8.6289609291310025</v>
      </c>
      <c r="W216" s="7">
        <f>INDEX(MINFLOWFEATHER!$J$3:$J$14, MATCH($B216,MINFLOWFEATHER!$I$3:$I$14,0), 1)</f>
        <v>900</v>
      </c>
      <c r="X216" s="7">
        <f>INDEX(Therm!$P$3:$P$14, MATCH($B216,Therm!$H$3:$H$14,0), 1)</f>
        <v>-515.58574080886251</v>
      </c>
      <c r="Y216" s="7">
        <f>INDEX(Yubfea!$P$3:$P$14, MATCH($B216,Yubfea!$H$3:$H$14,0), 1)</f>
        <v>-5252.7726150822436</v>
      </c>
      <c r="Z216" s="7">
        <f>INDEX(D_YUBFEA_demand!V$3:V$14, MATCH($B216,D_YUBFEA_demand!$M$3:$M$14,0), 1)</f>
        <v>0</v>
      </c>
      <c r="AA216" s="7">
        <f>INDEX(D_YUBFEA_demand!W$3:W$14, MATCH($B216,D_YUBFEA_demand!$M$3:$M$14,0), 1)</f>
        <v>0</v>
      </c>
      <c r="AB216" s="7">
        <f>INDEX(D_YUBFEA_demand!X$3:X$14, MATCH($B216,D_YUBFEA_demand!$M$3:$M$14,0), 1)</f>
        <v>0</v>
      </c>
      <c r="AC216" s="7">
        <f>INDEX(D_YUBFEA_demand!Y$3:Y$14, MATCH($B216,D_YUBFEA_demand!$M$3:$M$14,0), 1)</f>
        <v>9999</v>
      </c>
      <c r="AD216" s="7">
        <f>INDEX(D_YUBFEA_demand!Z$3:Z$14, MATCH($B216,D_YUBFEA_demand!$M$3:$M$14,0), 1)</f>
        <v>9999</v>
      </c>
      <c r="AE216" s="7">
        <f>INDEX(D_YUBFEA_demand!AA$3:AA$14, MATCH($B216,D_YUBFEA_demand!$M$3:$M$14,0), 1)</f>
        <v>0</v>
      </c>
      <c r="AF216" s="7">
        <f>INDEX(D_YUBFEA_demand!AB$3:AB$14, MATCH($B216,D_YUBFEA_demand!$M$3:$M$14,0), 1)</f>
        <v>0</v>
      </c>
      <c r="AG216" s="7">
        <f>INDEX(MINFLOWFEAMOUTH!$J$3:$J$14, MATCH($B216,MINFLOWFEAMOUTH!$I$3:$I$14,0), 1)</f>
        <v>900</v>
      </c>
      <c r="AI216" s="11">
        <f>SHASTAlevel5extended!$H205</f>
        <v>4118.5659999999998</v>
      </c>
      <c r="AJ216" s="11">
        <f>INDEX(CALLiTE_SHASTA_LEVEL2_4!$E$1024:$E$1035, MATCH($B216,CALLiTE_SHASTA_LEVEL2_4!$C$1024:$C$1035,0), 1)</f>
        <v>1700</v>
      </c>
      <c r="AK216" s="11">
        <f>INDEX(CALLiTE_SHASTA_LEVEL2_4!$F$1024:$F$1035, MATCH($B216,CALLiTE_SHASTA_LEVEL2_4!$C$1024:$C$1035,0), 1)</f>
        <v>4054</v>
      </c>
      <c r="AL216" s="11">
        <f>INDEX(CALLITE_EVAP_S_SHSTA!$G$2:$G$13, MATCH($B216,CALLITE_EVAP_S_SHSTA!$F$2:$F$13,0), 1)</f>
        <v>1.8722619102114724</v>
      </c>
    </row>
    <row r="217" spans="1:38">
      <c r="A217" s="1">
        <v>43882</v>
      </c>
      <c r="B217" s="6">
        <f t="shared" si="3"/>
        <v>2</v>
      </c>
      <c r="C217" s="7">
        <f>OROinflow!$F206</f>
        <v>2255</v>
      </c>
      <c r="D217" s="7">
        <f>OROLEVEL5!G206/1000</f>
        <v>3163</v>
      </c>
      <c r="E217" s="7">
        <f>INDEX(OROevaprateIN!$B$2:$B$13, MATCH($B217,OROevaprateIN!$A$2:$A$13,0), 1)</f>
        <v>1.3412765942989511</v>
      </c>
      <c r="F217" s="7">
        <f>INDEX(DEM_D6_PWR!$I$3:$I$14, MATCH($B217,DEM_D6_PWR!$H$3:$H$14,0), 1)</f>
        <v>0</v>
      </c>
      <c r="G217" s="7">
        <f>INDEX('MINGW_6&amp;DR69'!$I$3:$I$14, MATCH($B217,'MINGW_6&amp;DR69'!$H$3:$H$14,0), 1)</f>
        <v>0</v>
      </c>
      <c r="H217" s="7">
        <f>INDEX('MINGW_6&amp;DR69'!$J$3:$J$14, MATCH($B217,'MINGW_6&amp;DR69'!$H$3:$H$14,0), 1)</f>
        <v>0</v>
      </c>
      <c r="I217" s="7">
        <f>inflowShasta!$I206</f>
        <v>4440</v>
      </c>
      <c r="J217" s="7">
        <f>inflowYuba!$H206</f>
        <v>977</v>
      </c>
      <c r="K217" s="7">
        <f>INDEX(DEMAND_D_DAGUER_NP!$I$3:$I$14, MATCH($B217,DEMAND_D_DAGUER_NP!$H$3:$H$14,0), 1)</f>
        <v>11.951256763367425</v>
      </c>
      <c r="L217" s="7">
        <f>INDEX(D_THERM_DEMANDS!AB$3:AB$14, MATCH($B217,D_THERM_DEMANDS!$P$3:$P$14,0), 1)</f>
        <v>9999</v>
      </c>
      <c r="M217" s="7">
        <f>INDEX(D_THERM_DEMANDS!AC$3:AC$14, MATCH($B217,D_THERM_DEMANDS!$P$3:$P$14,0), 1)</f>
        <v>9999</v>
      </c>
      <c r="N217" s="7">
        <f>INDEX(D_THERM_DEMANDS!AD$3:AD$14, MATCH($B217,D_THERM_DEMANDS!$P$3:$P$14,0), 1)</f>
        <v>9999</v>
      </c>
      <c r="O217" s="7">
        <f>INDEX(D_THERM_DEMANDS!AE$3:AE$14, MATCH($B217,D_THERM_DEMANDS!$P$3:$P$14,0), 1)</f>
        <v>9999</v>
      </c>
      <c r="P217" s="7">
        <f>INDEX(D_THERM_DEMANDS!AF$3:AF$14, MATCH($B217,D_THERM_DEMANDS!$P$3:$P$14,0), 1)</f>
        <v>3.9285715137209208E-2</v>
      </c>
      <c r="Q217" s="7">
        <f>INDEX(D_THERM_DEMANDS!AG$3:AG$14, MATCH($B217,D_THERM_DEMANDS!$P$3:$P$14,0), 1)</f>
        <v>0</v>
      </c>
      <c r="R217" s="7">
        <f>INDEX(D_THERM_DEMANDS!AH$3:AH$14, MATCH($B217,D_THERM_DEMANDS!$P$3:$P$14,0), 1)</f>
        <v>0</v>
      </c>
      <c r="S217" s="7">
        <f>INDEX(D_THERM_DEMANDS!AI$3:AI$14, MATCH($B217,D_THERM_DEMANDS!$P$3:$P$14,0), 1)</f>
        <v>1.7857142857142856E-2</v>
      </c>
      <c r="T217" s="7">
        <f>INDEX(D_THERM_DEMANDS!AJ$3:AJ$14, MATCH($B217,D_THERM_DEMANDS!$P$3:$P$14,0), 1)</f>
        <v>4.2857144560132711E-2</v>
      </c>
      <c r="U217" s="7">
        <f>INDEX(D_THERM_DEMANDS!AK$3:AK$14, MATCH($B217,D_THERM_DEMANDS!$P$3:$P$14,0), 1)</f>
        <v>0</v>
      </c>
      <c r="V217" s="7">
        <f>INDEX(DEMAND_C217B!$I$3:$I$14, MATCH($B217,DEMAND_C217B!$H$3:$H$14,0), 1)</f>
        <v>8.6289609291310025</v>
      </c>
      <c r="W217" s="7">
        <f>INDEX(MINFLOWFEATHER!$J$3:$J$14, MATCH($B217,MINFLOWFEATHER!$I$3:$I$14,0), 1)</f>
        <v>900</v>
      </c>
      <c r="X217" s="7">
        <f>INDEX(Therm!$P$3:$P$14, MATCH($B217,Therm!$H$3:$H$14,0), 1)</f>
        <v>-515.58574080886251</v>
      </c>
      <c r="Y217" s="7">
        <f>INDEX(Yubfea!$P$3:$P$14, MATCH($B217,Yubfea!$H$3:$H$14,0), 1)</f>
        <v>-5252.7726150822436</v>
      </c>
      <c r="Z217" s="7">
        <f>INDEX(D_YUBFEA_demand!V$3:V$14, MATCH($B217,D_YUBFEA_demand!$M$3:$M$14,0), 1)</f>
        <v>0</v>
      </c>
      <c r="AA217" s="7">
        <f>INDEX(D_YUBFEA_demand!W$3:W$14, MATCH($B217,D_YUBFEA_demand!$M$3:$M$14,0), 1)</f>
        <v>0</v>
      </c>
      <c r="AB217" s="7">
        <f>INDEX(D_YUBFEA_demand!X$3:X$14, MATCH($B217,D_YUBFEA_demand!$M$3:$M$14,0), 1)</f>
        <v>0</v>
      </c>
      <c r="AC217" s="7">
        <f>INDEX(D_YUBFEA_demand!Y$3:Y$14, MATCH($B217,D_YUBFEA_demand!$M$3:$M$14,0), 1)</f>
        <v>9999</v>
      </c>
      <c r="AD217" s="7">
        <f>INDEX(D_YUBFEA_demand!Z$3:Z$14, MATCH($B217,D_YUBFEA_demand!$M$3:$M$14,0), 1)</f>
        <v>9999</v>
      </c>
      <c r="AE217" s="7">
        <f>INDEX(D_YUBFEA_demand!AA$3:AA$14, MATCH($B217,D_YUBFEA_demand!$M$3:$M$14,0), 1)</f>
        <v>0</v>
      </c>
      <c r="AF217" s="7">
        <f>INDEX(D_YUBFEA_demand!AB$3:AB$14, MATCH($B217,D_YUBFEA_demand!$M$3:$M$14,0), 1)</f>
        <v>0</v>
      </c>
      <c r="AG217" s="7">
        <f>INDEX(MINFLOWFEAMOUTH!$J$3:$J$14, MATCH($B217,MINFLOWFEAMOUTH!$I$3:$I$14,0), 1)</f>
        <v>900</v>
      </c>
      <c r="AI217" s="11">
        <f>SHASTAlevel5extended!$H206</f>
        <v>4136.848</v>
      </c>
      <c r="AJ217" s="11">
        <f>INDEX(CALLiTE_SHASTA_LEVEL2_4!$E$1024:$E$1035, MATCH($B217,CALLiTE_SHASTA_LEVEL2_4!$C$1024:$C$1035,0), 1)</f>
        <v>1700</v>
      </c>
      <c r="AK217" s="11">
        <f>INDEX(CALLiTE_SHASTA_LEVEL2_4!$F$1024:$F$1035, MATCH($B217,CALLiTE_SHASTA_LEVEL2_4!$C$1024:$C$1035,0), 1)</f>
        <v>4054</v>
      </c>
      <c r="AL217" s="11">
        <f>INDEX(CALLITE_EVAP_S_SHSTA!$G$2:$G$13, MATCH($B217,CALLITE_EVAP_S_SHSTA!$F$2:$F$13,0), 1)</f>
        <v>1.8722619102114724</v>
      </c>
    </row>
    <row r="218" spans="1:38">
      <c r="A218" s="1">
        <v>43883</v>
      </c>
      <c r="B218" s="6">
        <f t="shared" si="3"/>
        <v>2</v>
      </c>
      <c r="C218" s="7">
        <f>OROinflow!$F207</f>
        <v>1667</v>
      </c>
      <c r="D218" s="7">
        <f>OROLEVEL5!G207/1000</f>
        <v>3163</v>
      </c>
      <c r="E218" s="7">
        <f>INDEX(OROevaprateIN!$B$2:$B$13, MATCH($B218,OROevaprateIN!$A$2:$A$13,0), 1)</f>
        <v>1.3412765942989511</v>
      </c>
      <c r="F218" s="7">
        <f>INDEX(DEM_D6_PWR!$I$3:$I$14, MATCH($B218,DEM_D6_PWR!$H$3:$H$14,0), 1)</f>
        <v>0</v>
      </c>
      <c r="G218" s="7">
        <f>INDEX('MINGW_6&amp;DR69'!$I$3:$I$14, MATCH($B218,'MINGW_6&amp;DR69'!$H$3:$H$14,0), 1)</f>
        <v>0</v>
      </c>
      <c r="H218" s="7">
        <f>INDEX('MINGW_6&amp;DR69'!$J$3:$J$14, MATCH($B218,'MINGW_6&amp;DR69'!$H$3:$H$14,0), 1)</f>
        <v>0</v>
      </c>
      <c r="I218" s="7">
        <f>inflowShasta!$I207</f>
        <v>4640</v>
      </c>
      <c r="J218" s="7">
        <f>inflowYuba!$H207</f>
        <v>977</v>
      </c>
      <c r="K218" s="7">
        <f>INDEX(DEMAND_D_DAGUER_NP!$I$3:$I$14, MATCH($B218,DEMAND_D_DAGUER_NP!$H$3:$H$14,0), 1)</f>
        <v>11.951256763367425</v>
      </c>
      <c r="L218" s="7">
        <f>INDEX(D_THERM_DEMANDS!AB$3:AB$14, MATCH($B218,D_THERM_DEMANDS!$P$3:$P$14,0), 1)</f>
        <v>9999</v>
      </c>
      <c r="M218" s="7">
        <f>INDEX(D_THERM_DEMANDS!AC$3:AC$14, MATCH($B218,D_THERM_DEMANDS!$P$3:$P$14,0), 1)</f>
        <v>9999</v>
      </c>
      <c r="N218" s="7">
        <f>INDEX(D_THERM_DEMANDS!AD$3:AD$14, MATCH($B218,D_THERM_DEMANDS!$P$3:$P$14,0), 1)</f>
        <v>9999</v>
      </c>
      <c r="O218" s="7">
        <f>INDEX(D_THERM_DEMANDS!AE$3:AE$14, MATCH($B218,D_THERM_DEMANDS!$P$3:$P$14,0), 1)</f>
        <v>9999</v>
      </c>
      <c r="P218" s="7">
        <f>INDEX(D_THERM_DEMANDS!AF$3:AF$14, MATCH($B218,D_THERM_DEMANDS!$P$3:$P$14,0), 1)</f>
        <v>3.9285715137209208E-2</v>
      </c>
      <c r="Q218" s="7">
        <f>INDEX(D_THERM_DEMANDS!AG$3:AG$14, MATCH($B218,D_THERM_DEMANDS!$P$3:$P$14,0), 1)</f>
        <v>0</v>
      </c>
      <c r="R218" s="7">
        <f>INDEX(D_THERM_DEMANDS!AH$3:AH$14, MATCH($B218,D_THERM_DEMANDS!$P$3:$P$14,0), 1)</f>
        <v>0</v>
      </c>
      <c r="S218" s="7">
        <f>INDEX(D_THERM_DEMANDS!AI$3:AI$14, MATCH($B218,D_THERM_DEMANDS!$P$3:$P$14,0), 1)</f>
        <v>1.7857142857142856E-2</v>
      </c>
      <c r="T218" s="7">
        <f>INDEX(D_THERM_DEMANDS!AJ$3:AJ$14, MATCH($B218,D_THERM_DEMANDS!$P$3:$P$14,0), 1)</f>
        <v>4.2857144560132711E-2</v>
      </c>
      <c r="U218" s="7">
        <f>INDEX(D_THERM_DEMANDS!AK$3:AK$14, MATCH($B218,D_THERM_DEMANDS!$P$3:$P$14,0), 1)</f>
        <v>0</v>
      </c>
      <c r="V218" s="7">
        <f>INDEX(DEMAND_C217B!$I$3:$I$14, MATCH($B218,DEMAND_C217B!$H$3:$H$14,0), 1)</f>
        <v>8.6289609291310025</v>
      </c>
      <c r="W218" s="7">
        <f>INDEX(MINFLOWFEATHER!$J$3:$J$14, MATCH($B218,MINFLOWFEATHER!$I$3:$I$14,0), 1)</f>
        <v>900</v>
      </c>
      <c r="X218" s="7">
        <f>INDEX(Therm!$P$3:$P$14, MATCH($B218,Therm!$H$3:$H$14,0), 1)</f>
        <v>-515.58574080886251</v>
      </c>
      <c r="Y218" s="7">
        <f>INDEX(Yubfea!$P$3:$P$14, MATCH($B218,Yubfea!$H$3:$H$14,0), 1)</f>
        <v>-5252.7726150822436</v>
      </c>
      <c r="Z218" s="7">
        <f>INDEX(D_YUBFEA_demand!V$3:V$14, MATCH($B218,D_YUBFEA_demand!$M$3:$M$14,0), 1)</f>
        <v>0</v>
      </c>
      <c r="AA218" s="7">
        <f>INDEX(D_YUBFEA_demand!W$3:W$14, MATCH($B218,D_YUBFEA_demand!$M$3:$M$14,0), 1)</f>
        <v>0</v>
      </c>
      <c r="AB218" s="7">
        <f>INDEX(D_YUBFEA_demand!X$3:X$14, MATCH($B218,D_YUBFEA_demand!$M$3:$M$14,0), 1)</f>
        <v>0</v>
      </c>
      <c r="AC218" s="7">
        <f>INDEX(D_YUBFEA_demand!Y$3:Y$14, MATCH($B218,D_YUBFEA_demand!$M$3:$M$14,0), 1)</f>
        <v>9999</v>
      </c>
      <c r="AD218" s="7">
        <f>INDEX(D_YUBFEA_demand!Z$3:Z$14, MATCH($B218,D_YUBFEA_demand!$M$3:$M$14,0), 1)</f>
        <v>9999</v>
      </c>
      <c r="AE218" s="7">
        <f>INDEX(D_YUBFEA_demand!AA$3:AA$14, MATCH($B218,D_YUBFEA_demand!$M$3:$M$14,0), 1)</f>
        <v>0</v>
      </c>
      <c r="AF218" s="7">
        <f>INDEX(D_YUBFEA_demand!AB$3:AB$14, MATCH($B218,D_YUBFEA_demand!$M$3:$M$14,0), 1)</f>
        <v>0</v>
      </c>
      <c r="AG218" s="7">
        <f>INDEX(MINFLOWFEAMOUTH!$J$3:$J$14, MATCH($B218,MINFLOWFEAMOUTH!$I$3:$I$14,0), 1)</f>
        <v>900</v>
      </c>
      <c r="AI218" s="11">
        <f>SHASTAlevel5extended!$H207</f>
        <v>4154.6180000000004</v>
      </c>
      <c r="AJ218" s="11">
        <f>INDEX(CALLiTE_SHASTA_LEVEL2_4!$E$1024:$E$1035, MATCH($B218,CALLiTE_SHASTA_LEVEL2_4!$C$1024:$C$1035,0), 1)</f>
        <v>1700</v>
      </c>
      <c r="AK218" s="11">
        <f>INDEX(CALLiTE_SHASTA_LEVEL2_4!$F$1024:$F$1035, MATCH($B218,CALLiTE_SHASTA_LEVEL2_4!$C$1024:$C$1035,0), 1)</f>
        <v>4054</v>
      </c>
      <c r="AL218" s="11">
        <f>INDEX(CALLITE_EVAP_S_SHSTA!$G$2:$G$13, MATCH($B218,CALLITE_EVAP_S_SHSTA!$F$2:$F$13,0), 1)</f>
        <v>1.8722619102114724</v>
      </c>
    </row>
    <row r="219" spans="1:38">
      <c r="A219" s="1">
        <v>43884</v>
      </c>
      <c r="B219" s="6">
        <f t="shared" si="3"/>
        <v>2</v>
      </c>
      <c r="C219" s="7">
        <f>OROinflow!$F208</f>
        <v>2810</v>
      </c>
      <c r="D219" s="7">
        <f>OROLEVEL5!G208/1000</f>
        <v>3163</v>
      </c>
      <c r="E219" s="7">
        <f>INDEX(OROevaprateIN!$B$2:$B$13, MATCH($B219,OROevaprateIN!$A$2:$A$13,0), 1)</f>
        <v>1.3412765942989511</v>
      </c>
      <c r="F219" s="7">
        <f>INDEX(DEM_D6_PWR!$I$3:$I$14, MATCH($B219,DEM_D6_PWR!$H$3:$H$14,0), 1)</f>
        <v>0</v>
      </c>
      <c r="G219" s="7">
        <f>INDEX('MINGW_6&amp;DR69'!$I$3:$I$14, MATCH($B219,'MINGW_6&amp;DR69'!$H$3:$H$14,0), 1)</f>
        <v>0</v>
      </c>
      <c r="H219" s="7">
        <f>INDEX('MINGW_6&amp;DR69'!$J$3:$J$14, MATCH($B219,'MINGW_6&amp;DR69'!$H$3:$H$14,0), 1)</f>
        <v>0</v>
      </c>
      <c r="I219" s="7">
        <f>inflowShasta!$I208</f>
        <v>4340</v>
      </c>
      <c r="J219" s="7">
        <f>inflowYuba!$H208</f>
        <v>971</v>
      </c>
      <c r="K219" s="7">
        <f>INDEX(DEMAND_D_DAGUER_NP!$I$3:$I$14, MATCH($B219,DEMAND_D_DAGUER_NP!$H$3:$H$14,0), 1)</f>
        <v>11.951256763367425</v>
      </c>
      <c r="L219" s="7">
        <f>INDEX(D_THERM_DEMANDS!AB$3:AB$14, MATCH($B219,D_THERM_DEMANDS!$P$3:$P$14,0), 1)</f>
        <v>9999</v>
      </c>
      <c r="M219" s="7">
        <f>INDEX(D_THERM_DEMANDS!AC$3:AC$14, MATCH($B219,D_THERM_DEMANDS!$P$3:$P$14,0), 1)</f>
        <v>9999</v>
      </c>
      <c r="N219" s="7">
        <f>INDEX(D_THERM_DEMANDS!AD$3:AD$14, MATCH($B219,D_THERM_DEMANDS!$P$3:$P$14,0), 1)</f>
        <v>9999</v>
      </c>
      <c r="O219" s="7">
        <f>INDEX(D_THERM_DEMANDS!AE$3:AE$14, MATCH($B219,D_THERM_DEMANDS!$P$3:$P$14,0), 1)</f>
        <v>9999</v>
      </c>
      <c r="P219" s="7">
        <f>INDEX(D_THERM_DEMANDS!AF$3:AF$14, MATCH($B219,D_THERM_DEMANDS!$P$3:$P$14,0), 1)</f>
        <v>3.9285715137209208E-2</v>
      </c>
      <c r="Q219" s="7">
        <f>INDEX(D_THERM_DEMANDS!AG$3:AG$14, MATCH($B219,D_THERM_DEMANDS!$P$3:$P$14,0), 1)</f>
        <v>0</v>
      </c>
      <c r="R219" s="7">
        <f>INDEX(D_THERM_DEMANDS!AH$3:AH$14, MATCH($B219,D_THERM_DEMANDS!$P$3:$P$14,0), 1)</f>
        <v>0</v>
      </c>
      <c r="S219" s="7">
        <f>INDEX(D_THERM_DEMANDS!AI$3:AI$14, MATCH($B219,D_THERM_DEMANDS!$P$3:$P$14,0), 1)</f>
        <v>1.7857142857142856E-2</v>
      </c>
      <c r="T219" s="7">
        <f>INDEX(D_THERM_DEMANDS!AJ$3:AJ$14, MATCH($B219,D_THERM_DEMANDS!$P$3:$P$14,0), 1)</f>
        <v>4.2857144560132711E-2</v>
      </c>
      <c r="U219" s="7">
        <f>INDEX(D_THERM_DEMANDS!AK$3:AK$14, MATCH($B219,D_THERM_DEMANDS!$P$3:$P$14,0), 1)</f>
        <v>0</v>
      </c>
      <c r="V219" s="7">
        <f>INDEX(DEMAND_C217B!$I$3:$I$14, MATCH($B219,DEMAND_C217B!$H$3:$H$14,0), 1)</f>
        <v>8.6289609291310025</v>
      </c>
      <c r="W219" s="7">
        <f>INDEX(MINFLOWFEATHER!$J$3:$J$14, MATCH($B219,MINFLOWFEATHER!$I$3:$I$14,0), 1)</f>
        <v>900</v>
      </c>
      <c r="X219" s="7">
        <f>INDEX(Therm!$P$3:$P$14, MATCH($B219,Therm!$H$3:$H$14,0), 1)</f>
        <v>-515.58574080886251</v>
      </c>
      <c r="Y219" s="7">
        <f>INDEX(Yubfea!$P$3:$P$14, MATCH($B219,Yubfea!$H$3:$H$14,0), 1)</f>
        <v>-5252.7726150822436</v>
      </c>
      <c r="Z219" s="7">
        <f>INDEX(D_YUBFEA_demand!V$3:V$14, MATCH($B219,D_YUBFEA_demand!$M$3:$M$14,0), 1)</f>
        <v>0</v>
      </c>
      <c r="AA219" s="7">
        <f>INDEX(D_YUBFEA_demand!W$3:W$14, MATCH($B219,D_YUBFEA_demand!$M$3:$M$14,0), 1)</f>
        <v>0</v>
      </c>
      <c r="AB219" s="7">
        <f>INDEX(D_YUBFEA_demand!X$3:X$14, MATCH($B219,D_YUBFEA_demand!$M$3:$M$14,0), 1)</f>
        <v>0</v>
      </c>
      <c r="AC219" s="7">
        <f>INDEX(D_YUBFEA_demand!Y$3:Y$14, MATCH($B219,D_YUBFEA_demand!$M$3:$M$14,0), 1)</f>
        <v>9999</v>
      </c>
      <c r="AD219" s="7">
        <f>INDEX(D_YUBFEA_demand!Z$3:Z$14, MATCH($B219,D_YUBFEA_demand!$M$3:$M$14,0), 1)</f>
        <v>9999</v>
      </c>
      <c r="AE219" s="7">
        <f>INDEX(D_YUBFEA_demand!AA$3:AA$14, MATCH($B219,D_YUBFEA_demand!$M$3:$M$14,0), 1)</f>
        <v>0</v>
      </c>
      <c r="AF219" s="7">
        <f>INDEX(D_YUBFEA_demand!AB$3:AB$14, MATCH($B219,D_YUBFEA_demand!$M$3:$M$14,0), 1)</f>
        <v>0</v>
      </c>
      <c r="AG219" s="7">
        <f>INDEX(MINFLOWFEAMOUTH!$J$3:$J$14, MATCH($B219,MINFLOWFEAMOUTH!$I$3:$I$14,0), 1)</f>
        <v>900</v>
      </c>
      <c r="AI219" s="11">
        <f>SHASTAlevel5extended!$H208</f>
        <v>4173.0039999999999</v>
      </c>
      <c r="AJ219" s="11">
        <f>INDEX(CALLiTE_SHASTA_LEVEL2_4!$E$1024:$E$1035, MATCH($B219,CALLiTE_SHASTA_LEVEL2_4!$C$1024:$C$1035,0), 1)</f>
        <v>1700</v>
      </c>
      <c r="AK219" s="11">
        <f>INDEX(CALLiTE_SHASTA_LEVEL2_4!$F$1024:$F$1035, MATCH($B219,CALLiTE_SHASTA_LEVEL2_4!$C$1024:$C$1035,0), 1)</f>
        <v>4054</v>
      </c>
      <c r="AL219" s="11">
        <f>INDEX(CALLITE_EVAP_S_SHSTA!$G$2:$G$13, MATCH($B219,CALLITE_EVAP_S_SHSTA!$F$2:$F$13,0), 1)</f>
        <v>1.8722619102114724</v>
      </c>
    </row>
    <row r="220" spans="1:38">
      <c r="A220" s="1">
        <v>43885</v>
      </c>
      <c r="B220" s="6">
        <f t="shared" si="3"/>
        <v>2</v>
      </c>
      <c r="C220" s="7">
        <f>OROinflow!$F209</f>
        <v>2502</v>
      </c>
      <c r="D220" s="7">
        <f>OROLEVEL5!G209/1000</f>
        <v>3163</v>
      </c>
      <c r="E220" s="7">
        <f>INDEX(OROevaprateIN!$B$2:$B$13, MATCH($B220,OROevaprateIN!$A$2:$A$13,0), 1)</f>
        <v>1.3412765942989511</v>
      </c>
      <c r="F220" s="7">
        <f>INDEX(DEM_D6_PWR!$I$3:$I$14, MATCH($B220,DEM_D6_PWR!$H$3:$H$14,0), 1)</f>
        <v>0</v>
      </c>
      <c r="G220" s="7">
        <f>INDEX('MINGW_6&amp;DR69'!$I$3:$I$14, MATCH($B220,'MINGW_6&amp;DR69'!$H$3:$H$14,0), 1)</f>
        <v>0</v>
      </c>
      <c r="H220" s="7">
        <f>INDEX('MINGW_6&amp;DR69'!$J$3:$J$14, MATCH($B220,'MINGW_6&amp;DR69'!$H$3:$H$14,0), 1)</f>
        <v>0</v>
      </c>
      <c r="I220" s="7">
        <f>inflowShasta!$I209</f>
        <v>4843</v>
      </c>
      <c r="J220" s="7">
        <f>inflowYuba!$H209</f>
        <v>959</v>
      </c>
      <c r="K220" s="7">
        <f>INDEX(DEMAND_D_DAGUER_NP!$I$3:$I$14, MATCH($B220,DEMAND_D_DAGUER_NP!$H$3:$H$14,0), 1)</f>
        <v>11.951256763367425</v>
      </c>
      <c r="L220" s="7">
        <f>INDEX(D_THERM_DEMANDS!AB$3:AB$14, MATCH($B220,D_THERM_DEMANDS!$P$3:$P$14,0), 1)</f>
        <v>9999</v>
      </c>
      <c r="M220" s="7">
        <f>INDEX(D_THERM_DEMANDS!AC$3:AC$14, MATCH($B220,D_THERM_DEMANDS!$P$3:$P$14,0), 1)</f>
        <v>9999</v>
      </c>
      <c r="N220" s="7">
        <f>INDEX(D_THERM_DEMANDS!AD$3:AD$14, MATCH($B220,D_THERM_DEMANDS!$P$3:$P$14,0), 1)</f>
        <v>9999</v>
      </c>
      <c r="O220" s="7">
        <f>INDEX(D_THERM_DEMANDS!AE$3:AE$14, MATCH($B220,D_THERM_DEMANDS!$P$3:$P$14,0), 1)</f>
        <v>9999</v>
      </c>
      <c r="P220" s="7">
        <f>INDEX(D_THERM_DEMANDS!AF$3:AF$14, MATCH($B220,D_THERM_DEMANDS!$P$3:$P$14,0), 1)</f>
        <v>3.9285715137209208E-2</v>
      </c>
      <c r="Q220" s="7">
        <f>INDEX(D_THERM_DEMANDS!AG$3:AG$14, MATCH($B220,D_THERM_DEMANDS!$P$3:$P$14,0), 1)</f>
        <v>0</v>
      </c>
      <c r="R220" s="7">
        <f>INDEX(D_THERM_DEMANDS!AH$3:AH$14, MATCH($B220,D_THERM_DEMANDS!$P$3:$P$14,0), 1)</f>
        <v>0</v>
      </c>
      <c r="S220" s="7">
        <f>INDEX(D_THERM_DEMANDS!AI$3:AI$14, MATCH($B220,D_THERM_DEMANDS!$P$3:$P$14,0), 1)</f>
        <v>1.7857142857142856E-2</v>
      </c>
      <c r="T220" s="7">
        <f>INDEX(D_THERM_DEMANDS!AJ$3:AJ$14, MATCH($B220,D_THERM_DEMANDS!$P$3:$P$14,0), 1)</f>
        <v>4.2857144560132711E-2</v>
      </c>
      <c r="U220" s="7">
        <f>INDEX(D_THERM_DEMANDS!AK$3:AK$14, MATCH($B220,D_THERM_DEMANDS!$P$3:$P$14,0), 1)</f>
        <v>0</v>
      </c>
      <c r="V220" s="7">
        <f>INDEX(DEMAND_C217B!$I$3:$I$14, MATCH($B220,DEMAND_C217B!$H$3:$H$14,0), 1)</f>
        <v>8.6289609291310025</v>
      </c>
      <c r="W220" s="7">
        <f>INDEX(MINFLOWFEATHER!$J$3:$J$14, MATCH($B220,MINFLOWFEATHER!$I$3:$I$14,0), 1)</f>
        <v>900</v>
      </c>
      <c r="X220" s="7">
        <f>INDEX(Therm!$P$3:$P$14, MATCH($B220,Therm!$H$3:$H$14,0), 1)</f>
        <v>-515.58574080886251</v>
      </c>
      <c r="Y220" s="7">
        <f>INDEX(Yubfea!$P$3:$P$14, MATCH($B220,Yubfea!$H$3:$H$14,0), 1)</f>
        <v>-5252.7726150822436</v>
      </c>
      <c r="Z220" s="7">
        <f>INDEX(D_YUBFEA_demand!V$3:V$14, MATCH($B220,D_YUBFEA_demand!$M$3:$M$14,0), 1)</f>
        <v>0</v>
      </c>
      <c r="AA220" s="7">
        <f>INDEX(D_YUBFEA_demand!W$3:W$14, MATCH($B220,D_YUBFEA_demand!$M$3:$M$14,0), 1)</f>
        <v>0</v>
      </c>
      <c r="AB220" s="7">
        <f>INDEX(D_YUBFEA_demand!X$3:X$14, MATCH($B220,D_YUBFEA_demand!$M$3:$M$14,0), 1)</f>
        <v>0</v>
      </c>
      <c r="AC220" s="7">
        <f>INDEX(D_YUBFEA_demand!Y$3:Y$14, MATCH($B220,D_YUBFEA_demand!$M$3:$M$14,0), 1)</f>
        <v>9999</v>
      </c>
      <c r="AD220" s="7">
        <f>INDEX(D_YUBFEA_demand!Z$3:Z$14, MATCH($B220,D_YUBFEA_demand!$M$3:$M$14,0), 1)</f>
        <v>9999</v>
      </c>
      <c r="AE220" s="7">
        <f>INDEX(D_YUBFEA_demand!AA$3:AA$14, MATCH($B220,D_YUBFEA_demand!$M$3:$M$14,0), 1)</f>
        <v>0</v>
      </c>
      <c r="AF220" s="7">
        <f>INDEX(D_YUBFEA_demand!AB$3:AB$14, MATCH($B220,D_YUBFEA_demand!$M$3:$M$14,0), 1)</f>
        <v>0</v>
      </c>
      <c r="AG220" s="7">
        <f>INDEX(MINFLOWFEAMOUTH!$J$3:$J$14, MATCH($B220,MINFLOWFEAMOUTH!$I$3:$I$14,0), 1)</f>
        <v>900</v>
      </c>
      <c r="AI220" s="11">
        <f>SHASTAlevel5extended!$H209</f>
        <v>4190.165</v>
      </c>
      <c r="AJ220" s="11">
        <f>INDEX(CALLiTE_SHASTA_LEVEL2_4!$E$1024:$E$1035, MATCH($B220,CALLiTE_SHASTA_LEVEL2_4!$C$1024:$C$1035,0), 1)</f>
        <v>1700</v>
      </c>
      <c r="AK220" s="11">
        <f>INDEX(CALLiTE_SHASTA_LEVEL2_4!$F$1024:$F$1035, MATCH($B220,CALLiTE_SHASTA_LEVEL2_4!$C$1024:$C$1035,0), 1)</f>
        <v>4054</v>
      </c>
      <c r="AL220" s="11">
        <f>INDEX(CALLITE_EVAP_S_SHSTA!$G$2:$G$13, MATCH($B220,CALLITE_EVAP_S_SHSTA!$F$2:$F$13,0), 1)</f>
        <v>1.8722619102114724</v>
      </c>
    </row>
    <row r="221" spans="1:38">
      <c r="A221" s="1">
        <v>43886</v>
      </c>
      <c r="B221" s="6">
        <f t="shared" si="3"/>
        <v>2</v>
      </c>
      <c r="C221" s="7">
        <f>OROinflow!$F210</f>
        <v>2095</v>
      </c>
      <c r="D221" s="7">
        <f>OROLEVEL5!G210/1000</f>
        <v>3163</v>
      </c>
      <c r="E221" s="7">
        <f>INDEX(OROevaprateIN!$B$2:$B$13, MATCH($B221,OROevaprateIN!$A$2:$A$13,0), 1)</f>
        <v>1.3412765942989511</v>
      </c>
      <c r="F221" s="7">
        <f>INDEX(DEM_D6_PWR!$I$3:$I$14, MATCH($B221,DEM_D6_PWR!$H$3:$H$14,0), 1)</f>
        <v>0</v>
      </c>
      <c r="G221" s="7">
        <f>INDEX('MINGW_6&amp;DR69'!$I$3:$I$14, MATCH($B221,'MINGW_6&amp;DR69'!$H$3:$H$14,0), 1)</f>
        <v>0</v>
      </c>
      <c r="H221" s="7">
        <f>INDEX('MINGW_6&amp;DR69'!$J$3:$J$14, MATCH($B221,'MINGW_6&amp;DR69'!$H$3:$H$14,0), 1)</f>
        <v>0</v>
      </c>
      <c r="I221" s="7">
        <f>inflowShasta!$I210</f>
        <v>4651</v>
      </c>
      <c r="J221" s="7">
        <f>inflowYuba!$H210</f>
        <v>957</v>
      </c>
      <c r="K221" s="7">
        <f>INDEX(DEMAND_D_DAGUER_NP!$I$3:$I$14, MATCH($B221,DEMAND_D_DAGUER_NP!$H$3:$H$14,0), 1)</f>
        <v>11.951256763367425</v>
      </c>
      <c r="L221" s="7">
        <f>INDEX(D_THERM_DEMANDS!AB$3:AB$14, MATCH($B221,D_THERM_DEMANDS!$P$3:$P$14,0), 1)</f>
        <v>9999</v>
      </c>
      <c r="M221" s="7">
        <f>INDEX(D_THERM_DEMANDS!AC$3:AC$14, MATCH($B221,D_THERM_DEMANDS!$P$3:$P$14,0), 1)</f>
        <v>9999</v>
      </c>
      <c r="N221" s="7">
        <f>INDEX(D_THERM_DEMANDS!AD$3:AD$14, MATCH($B221,D_THERM_DEMANDS!$P$3:$P$14,0), 1)</f>
        <v>9999</v>
      </c>
      <c r="O221" s="7">
        <f>INDEX(D_THERM_DEMANDS!AE$3:AE$14, MATCH($B221,D_THERM_DEMANDS!$P$3:$P$14,0), 1)</f>
        <v>9999</v>
      </c>
      <c r="P221" s="7">
        <f>INDEX(D_THERM_DEMANDS!AF$3:AF$14, MATCH($B221,D_THERM_DEMANDS!$P$3:$P$14,0), 1)</f>
        <v>3.9285715137209208E-2</v>
      </c>
      <c r="Q221" s="7">
        <f>INDEX(D_THERM_DEMANDS!AG$3:AG$14, MATCH($B221,D_THERM_DEMANDS!$P$3:$P$14,0), 1)</f>
        <v>0</v>
      </c>
      <c r="R221" s="7">
        <f>INDEX(D_THERM_DEMANDS!AH$3:AH$14, MATCH($B221,D_THERM_DEMANDS!$P$3:$P$14,0), 1)</f>
        <v>0</v>
      </c>
      <c r="S221" s="7">
        <f>INDEX(D_THERM_DEMANDS!AI$3:AI$14, MATCH($B221,D_THERM_DEMANDS!$P$3:$P$14,0), 1)</f>
        <v>1.7857142857142856E-2</v>
      </c>
      <c r="T221" s="7">
        <f>INDEX(D_THERM_DEMANDS!AJ$3:AJ$14, MATCH($B221,D_THERM_DEMANDS!$P$3:$P$14,0), 1)</f>
        <v>4.2857144560132711E-2</v>
      </c>
      <c r="U221" s="7">
        <f>INDEX(D_THERM_DEMANDS!AK$3:AK$14, MATCH($B221,D_THERM_DEMANDS!$P$3:$P$14,0), 1)</f>
        <v>0</v>
      </c>
      <c r="V221" s="7">
        <f>INDEX(DEMAND_C217B!$I$3:$I$14, MATCH($B221,DEMAND_C217B!$H$3:$H$14,0), 1)</f>
        <v>8.6289609291310025</v>
      </c>
      <c r="W221" s="7">
        <f>INDEX(MINFLOWFEATHER!$J$3:$J$14, MATCH($B221,MINFLOWFEATHER!$I$3:$I$14,0), 1)</f>
        <v>900</v>
      </c>
      <c r="X221" s="7">
        <f>INDEX(Therm!$P$3:$P$14, MATCH($B221,Therm!$H$3:$H$14,0), 1)</f>
        <v>-515.58574080886251</v>
      </c>
      <c r="Y221" s="7">
        <f>INDEX(Yubfea!$P$3:$P$14, MATCH($B221,Yubfea!$H$3:$H$14,0), 1)</f>
        <v>-5252.7726150822436</v>
      </c>
      <c r="Z221" s="7">
        <f>INDEX(D_YUBFEA_demand!V$3:V$14, MATCH($B221,D_YUBFEA_demand!$M$3:$M$14,0), 1)</f>
        <v>0</v>
      </c>
      <c r="AA221" s="7">
        <f>INDEX(D_YUBFEA_demand!W$3:W$14, MATCH($B221,D_YUBFEA_demand!$M$3:$M$14,0), 1)</f>
        <v>0</v>
      </c>
      <c r="AB221" s="7">
        <f>INDEX(D_YUBFEA_demand!X$3:X$14, MATCH($B221,D_YUBFEA_demand!$M$3:$M$14,0), 1)</f>
        <v>0</v>
      </c>
      <c r="AC221" s="7">
        <f>INDEX(D_YUBFEA_demand!Y$3:Y$14, MATCH($B221,D_YUBFEA_demand!$M$3:$M$14,0), 1)</f>
        <v>9999</v>
      </c>
      <c r="AD221" s="7">
        <f>INDEX(D_YUBFEA_demand!Z$3:Z$14, MATCH($B221,D_YUBFEA_demand!$M$3:$M$14,0), 1)</f>
        <v>9999</v>
      </c>
      <c r="AE221" s="7">
        <f>INDEX(D_YUBFEA_demand!AA$3:AA$14, MATCH($B221,D_YUBFEA_demand!$M$3:$M$14,0), 1)</f>
        <v>0</v>
      </c>
      <c r="AF221" s="7">
        <f>INDEX(D_YUBFEA_demand!AB$3:AB$14, MATCH($B221,D_YUBFEA_demand!$M$3:$M$14,0), 1)</f>
        <v>0</v>
      </c>
      <c r="AG221" s="7">
        <f>INDEX(MINFLOWFEAMOUTH!$J$3:$J$14, MATCH($B221,MINFLOWFEAMOUTH!$I$3:$I$14,0), 1)</f>
        <v>900</v>
      </c>
      <c r="AI221" s="11">
        <f>SHASTAlevel5extended!$H210</f>
        <v>4207.7219999999998</v>
      </c>
      <c r="AJ221" s="11">
        <f>INDEX(CALLiTE_SHASTA_LEVEL2_4!$E$1024:$E$1035, MATCH($B221,CALLiTE_SHASTA_LEVEL2_4!$C$1024:$C$1035,0), 1)</f>
        <v>1700</v>
      </c>
      <c r="AK221" s="11">
        <f>INDEX(CALLiTE_SHASTA_LEVEL2_4!$F$1024:$F$1035, MATCH($B221,CALLiTE_SHASTA_LEVEL2_4!$C$1024:$C$1035,0), 1)</f>
        <v>4054</v>
      </c>
      <c r="AL221" s="11">
        <f>INDEX(CALLITE_EVAP_S_SHSTA!$G$2:$G$13, MATCH($B221,CALLITE_EVAP_S_SHSTA!$F$2:$F$13,0), 1)</f>
        <v>1.8722619102114724</v>
      </c>
    </row>
    <row r="222" spans="1:38">
      <c r="A222" s="1">
        <v>43887</v>
      </c>
      <c r="B222" s="6">
        <f t="shared" si="3"/>
        <v>2</v>
      </c>
      <c r="C222" s="7">
        <f>OROinflow!$F211</f>
        <v>1556</v>
      </c>
      <c r="D222" s="7">
        <f>OROLEVEL5!G211/1000</f>
        <v>3163</v>
      </c>
      <c r="E222" s="7">
        <f>INDEX(OROevaprateIN!$B$2:$B$13, MATCH($B222,OROevaprateIN!$A$2:$A$13,0), 1)</f>
        <v>1.3412765942989511</v>
      </c>
      <c r="F222" s="7">
        <f>INDEX(DEM_D6_PWR!$I$3:$I$14, MATCH($B222,DEM_D6_PWR!$H$3:$H$14,0), 1)</f>
        <v>0</v>
      </c>
      <c r="G222" s="7">
        <f>INDEX('MINGW_6&amp;DR69'!$I$3:$I$14, MATCH($B222,'MINGW_6&amp;DR69'!$H$3:$H$14,0), 1)</f>
        <v>0</v>
      </c>
      <c r="H222" s="7">
        <f>INDEX('MINGW_6&amp;DR69'!$J$3:$J$14, MATCH($B222,'MINGW_6&amp;DR69'!$H$3:$H$14,0), 1)</f>
        <v>0</v>
      </c>
      <c r="I222" s="7">
        <f>inflowShasta!$I211</f>
        <v>3158</v>
      </c>
      <c r="J222" s="7">
        <f>inflowYuba!$H211</f>
        <v>957</v>
      </c>
      <c r="K222" s="7">
        <f>INDEX(DEMAND_D_DAGUER_NP!$I$3:$I$14, MATCH($B222,DEMAND_D_DAGUER_NP!$H$3:$H$14,0), 1)</f>
        <v>11.951256763367425</v>
      </c>
      <c r="L222" s="7">
        <f>INDEX(D_THERM_DEMANDS!AB$3:AB$14, MATCH($B222,D_THERM_DEMANDS!$P$3:$P$14,0), 1)</f>
        <v>9999</v>
      </c>
      <c r="M222" s="7">
        <f>INDEX(D_THERM_DEMANDS!AC$3:AC$14, MATCH($B222,D_THERM_DEMANDS!$P$3:$P$14,0), 1)</f>
        <v>9999</v>
      </c>
      <c r="N222" s="7">
        <f>INDEX(D_THERM_DEMANDS!AD$3:AD$14, MATCH($B222,D_THERM_DEMANDS!$P$3:$P$14,0), 1)</f>
        <v>9999</v>
      </c>
      <c r="O222" s="7">
        <f>INDEX(D_THERM_DEMANDS!AE$3:AE$14, MATCH($B222,D_THERM_DEMANDS!$P$3:$P$14,0), 1)</f>
        <v>9999</v>
      </c>
      <c r="P222" s="7">
        <f>INDEX(D_THERM_DEMANDS!AF$3:AF$14, MATCH($B222,D_THERM_DEMANDS!$P$3:$P$14,0), 1)</f>
        <v>3.9285715137209208E-2</v>
      </c>
      <c r="Q222" s="7">
        <f>INDEX(D_THERM_DEMANDS!AG$3:AG$14, MATCH($B222,D_THERM_DEMANDS!$P$3:$P$14,0), 1)</f>
        <v>0</v>
      </c>
      <c r="R222" s="7">
        <f>INDEX(D_THERM_DEMANDS!AH$3:AH$14, MATCH($B222,D_THERM_DEMANDS!$P$3:$P$14,0), 1)</f>
        <v>0</v>
      </c>
      <c r="S222" s="7">
        <f>INDEX(D_THERM_DEMANDS!AI$3:AI$14, MATCH($B222,D_THERM_DEMANDS!$P$3:$P$14,0), 1)</f>
        <v>1.7857142857142856E-2</v>
      </c>
      <c r="T222" s="7">
        <f>INDEX(D_THERM_DEMANDS!AJ$3:AJ$14, MATCH($B222,D_THERM_DEMANDS!$P$3:$P$14,0), 1)</f>
        <v>4.2857144560132711E-2</v>
      </c>
      <c r="U222" s="7">
        <f>INDEX(D_THERM_DEMANDS!AK$3:AK$14, MATCH($B222,D_THERM_DEMANDS!$P$3:$P$14,0), 1)</f>
        <v>0</v>
      </c>
      <c r="V222" s="7">
        <f>INDEX(DEMAND_C217B!$I$3:$I$14, MATCH($B222,DEMAND_C217B!$H$3:$H$14,0), 1)</f>
        <v>8.6289609291310025</v>
      </c>
      <c r="W222" s="7">
        <f>INDEX(MINFLOWFEATHER!$J$3:$J$14, MATCH($B222,MINFLOWFEATHER!$I$3:$I$14,0), 1)</f>
        <v>900</v>
      </c>
      <c r="X222" s="7">
        <f>INDEX(Therm!$P$3:$P$14, MATCH($B222,Therm!$H$3:$H$14,0), 1)</f>
        <v>-515.58574080886251</v>
      </c>
      <c r="Y222" s="7">
        <f>INDEX(Yubfea!$P$3:$P$14, MATCH($B222,Yubfea!$H$3:$H$14,0), 1)</f>
        <v>-5252.7726150822436</v>
      </c>
      <c r="Z222" s="7">
        <f>INDEX(D_YUBFEA_demand!V$3:V$14, MATCH($B222,D_YUBFEA_demand!$M$3:$M$14,0), 1)</f>
        <v>0</v>
      </c>
      <c r="AA222" s="7">
        <f>INDEX(D_YUBFEA_demand!W$3:W$14, MATCH($B222,D_YUBFEA_demand!$M$3:$M$14,0), 1)</f>
        <v>0</v>
      </c>
      <c r="AB222" s="7">
        <f>INDEX(D_YUBFEA_demand!X$3:X$14, MATCH($B222,D_YUBFEA_demand!$M$3:$M$14,0), 1)</f>
        <v>0</v>
      </c>
      <c r="AC222" s="7">
        <f>INDEX(D_YUBFEA_demand!Y$3:Y$14, MATCH($B222,D_YUBFEA_demand!$M$3:$M$14,0), 1)</f>
        <v>9999</v>
      </c>
      <c r="AD222" s="7">
        <f>INDEX(D_YUBFEA_demand!Z$3:Z$14, MATCH($B222,D_YUBFEA_demand!$M$3:$M$14,0), 1)</f>
        <v>9999</v>
      </c>
      <c r="AE222" s="7">
        <f>INDEX(D_YUBFEA_demand!AA$3:AA$14, MATCH($B222,D_YUBFEA_demand!$M$3:$M$14,0), 1)</f>
        <v>0</v>
      </c>
      <c r="AF222" s="7">
        <f>INDEX(D_YUBFEA_demand!AB$3:AB$14, MATCH($B222,D_YUBFEA_demand!$M$3:$M$14,0), 1)</f>
        <v>0</v>
      </c>
      <c r="AG222" s="7">
        <f>INDEX(MINFLOWFEAMOUTH!$J$3:$J$14, MATCH($B222,MINFLOWFEAMOUTH!$I$3:$I$14,0), 1)</f>
        <v>900</v>
      </c>
      <c r="AI222" s="11">
        <f>SHASTAlevel5extended!$H211</f>
        <v>4228.7460000000001</v>
      </c>
      <c r="AJ222" s="11">
        <f>INDEX(CALLiTE_SHASTA_LEVEL2_4!$E$1024:$E$1035, MATCH($B222,CALLiTE_SHASTA_LEVEL2_4!$C$1024:$C$1035,0), 1)</f>
        <v>1700</v>
      </c>
      <c r="AK222" s="11">
        <f>INDEX(CALLiTE_SHASTA_LEVEL2_4!$F$1024:$F$1035, MATCH($B222,CALLiTE_SHASTA_LEVEL2_4!$C$1024:$C$1035,0), 1)</f>
        <v>4054</v>
      </c>
      <c r="AL222" s="11">
        <f>INDEX(CALLITE_EVAP_S_SHSTA!$G$2:$G$13, MATCH($B222,CALLITE_EVAP_S_SHSTA!$F$2:$F$13,0), 1)</f>
        <v>1.8722619102114724</v>
      </c>
    </row>
    <row r="223" spans="1:38">
      <c r="A223" s="1">
        <v>43888</v>
      </c>
      <c r="B223" s="6">
        <f t="shared" si="3"/>
        <v>2</v>
      </c>
      <c r="C223" s="7">
        <f>OROinflow!$F212</f>
        <v>2131</v>
      </c>
      <c r="D223" s="7">
        <f>OROLEVEL5!G212/1000</f>
        <v>3163</v>
      </c>
      <c r="E223" s="7">
        <f>INDEX(OROevaprateIN!$B$2:$B$13, MATCH($B223,OROevaprateIN!$A$2:$A$13,0), 1)</f>
        <v>1.3412765942989511</v>
      </c>
      <c r="F223" s="7">
        <f>INDEX(DEM_D6_PWR!$I$3:$I$14, MATCH($B223,DEM_D6_PWR!$H$3:$H$14,0), 1)</f>
        <v>0</v>
      </c>
      <c r="G223" s="7">
        <f>INDEX('MINGW_6&amp;DR69'!$I$3:$I$14, MATCH($B223,'MINGW_6&amp;DR69'!$H$3:$H$14,0), 1)</f>
        <v>0</v>
      </c>
      <c r="H223" s="7">
        <f>INDEX('MINGW_6&amp;DR69'!$J$3:$J$14, MATCH($B223,'MINGW_6&amp;DR69'!$H$3:$H$14,0), 1)</f>
        <v>0</v>
      </c>
      <c r="I223" s="7">
        <f>inflowShasta!$I212</f>
        <v>4738</v>
      </c>
      <c r="J223" s="7">
        <f>inflowYuba!$H212</f>
        <v>958</v>
      </c>
      <c r="K223" s="7">
        <f>INDEX(DEMAND_D_DAGUER_NP!$I$3:$I$14, MATCH($B223,DEMAND_D_DAGUER_NP!$H$3:$H$14,0), 1)</f>
        <v>11.951256763367425</v>
      </c>
      <c r="L223" s="7">
        <f>INDEX(D_THERM_DEMANDS!AB$3:AB$14, MATCH($B223,D_THERM_DEMANDS!$P$3:$P$14,0), 1)</f>
        <v>9999</v>
      </c>
      <c r="M223" s="7">
        <f>INDEX(D_THERM_DEMANDS!AC$3:AC$14, MATCH($B223,D_THERM_DEMANDS!$P$3:$P$14,0), 1)</f>
        <v>9999</v>
      </c>
      <c r="N223" s="7">
        <f>INDEX(D_THERM_DEMANDS!AD$3:AD$14, MATCH($B223,D_THERM_DEMANDS!$P$3:$P$14,0), 1)</f>
        <v>9999</v>
      </c>
      <c r="O223" s="7">
        <f>INDEX(D_THERM_DEMANDS!AE$3:AE$14, MATCH($B223,D_THERM_DEMANDS!$P$3:$P$14,0), 1)</f>
        <v>9999</v>
      </c>
      <c r="P223" s="7">
        <f>INDEX(D_THERM_DEMANDS!AF$3:AF$14, MATCH($B223,D_THERM_DEMANDS!$P$3:$P$14,0), 1)</f>
        <v>3.9285715137209208E-2</v>
      </c>
      <c r="Q223" s="7">
        <f>INDEX(D_THERM_DEMANDS!AG$3:AG$14, MATCH($B223,D_THERM_DEMANDS!$P$3:$P$14,0), 1)</f>
        <v>0</v>
      </c>
      <c r="R223" s="7">
        <f>INDEX(D_THERM_DEMANDS!AH$3:AH$14, MATCH($B223,D_THERM_DEMANDS!$P$3:$P$14,0), 1)</f>
        <v>0</v>
      </c>
      <c r="S223" s="7">
        <f>INDEX(D_THERM_DEMANDS!AI$3:AI$14, MATCH($B223,D_THERM_DEMANDS!$P$3:$P$14,0), 1)</f>
        <v>1.7857142857142856E-2</v>
      </c>
      <c r="T223" s="7">
        <f>INDEX(D_THERM_DEMANDS!AJ$3:AJ$14, MATCH($B223,D_THERM_DEMANDS!$P$3:$P$14,0), 1)</f>
        <v>4.2857144560132711E-2</v>
      </c>
      <c r="U223" s="7">
        <f>INDEX(D_THERM_DEMANDS!AK$3:AK$14, MATCH($B223,D_THERM_DEMANDS!$P$3:$P$14,0), 1)</f>
        <v>0</v>
      </c>
      <c r="V223" s="7">
        <f>INDEX(DEMAND_C217B!$I$3:$I$14, MATCH($B223,DEMAND_C217B!$H$3:$H$14,0), 1)</f>
        <v>8.6289609291310025</v>
      </c>
      <c r="W223" s="7">
        <f>INDEX(MINFLOWFEATHER!$J$3:$J$14, MATCH($B223,MINFLOWFEATHER!$I$3:$I$14,0), 1)</f>
        <v>900</v>
      </c>
      <c r="X223" s="7">
        <f>INDEX(Therm!$P$3:$P$14, MATCH($B223,Therm!$H$3:$H$14,0), 1)</f>
        <v>-515.58574080886251</v>
      </c>
      <c r="Y223" s="7">
        <f>INDEX(Yubfea!$P$3:$P$14, MATCH($B223,Yubfea!$H$3:$H$14,0), 1)</f>
        <v>-5252.7726150822436</v>
      </c>
      <c r="Z223" s="7">
        <f>INDEX(D_YUBFEA_demand!V$3:V$14, MATCH($B223,D_YUBFEA_demand!$M$3:$M$14,0), 1)</f>
        <v>0</v>
      </c>
      <c r="AA223" s="7">
        <f>INDEX(D_YUBFEA_demand!W$3:W$14, MATCH($B223,D_YUBFEA_demand!$M$3:$M$14,0), 1)</f>
        <v>0</v>
      </c>
      <c r="AB223" s="7">
        <f>INDEX(D_YUBFEA_demand!X$3:X$14, MATCH($B223,D_YUBFEA_demand!$M$3:$M$14,0), 1)</f>
        <v>0</v>
      </c>
      <c r="AC223" s="7">
        <f>INDEX(D_YUBFEA_demand!Y$3:Y$14, MATCH($B223,D_YUBFEA_demand!$M$3:$M$14,0), 1)</f>
        <v>9999</v>
      </c>
      <c r="AD223" s="7">
        <f>INDEX(D_YUBFEA_demand!Z$3:Z$14, MATCH($B223,D_YUBFEA_demand!$M$3:$M$14,0), 1)</f>
        <v>9999</v>
      </c>
      <c r="AE223" s="7">
        <f>INDEX(D_YUBFEA_demand!AA$3:AA$14, MATCH($B223,D_YUBFEA_demand!$M$3:$M$14,0), 1)</f>
        <v>0</v>
      </c>
      <c r="AF223" s="7">
        <f>INDEX(D_YUBFEA_demand!AB$3:AB$14, MATCH($B223,D_YUBFEA_demand!$M$3:$M$14,0), 1)</f>
        <v>0</v>
      </c>
      <c r="AG223" s="7">
        <f>INDEX(MINFLOWFEAMOUTH!$J$3:$J$14, MATCH($B223,MINFLOWFEAMOUTH!$I$3:$I$14,0), 1)</f>
        <v>900</v>
      </c>
      <c r="AI223" s="11">
        <f>SHASTAlevel5extended!$H212</f>
        <v>4245.8549999999996</v>
      </c>
      <c r="AJ223" s="11">
        <f>INDEX(CALLiTE_SHASTA_LEVEL2_4!$E$1024:$E$1035, MATCH($B223,CALLiTE_SHASTA_LEVEL2_4!$C$1024:$C$1035,0), 1)</f>
        <v>1700</v>
      </c>
      <c r="AK223" s="11">
        <f>INDEX(CALLiTE_SHASTA_LEVEL2_4!$F$1024:$F$1035, MATCH($B223,CALLiTE_SHASTA_LEVEL2_4!$C$1024:$C$1035,0), 1)</f>
        <v>4054</v>
      </c>
      <c r="AL223" s="11">
        <f>INDEX(CALLITE_EVAP_S_SHSTA!$G$2:$G$13, MATCH($B223,CALLITE_EVAP_S_SHSTA!$F$2:$F$13,0), 1)</f>
        <v>1.8722619102114724</v>
      </c>
    </row>
    <row r="224" spans="1:38">
      <c r="A224" s="1">
        <v>43889</v>
      </c>
      <c r="B224" s="6">
        <f t="shared" si="3"/>
        <v>2</v>
      </c>
      <c r="C224" s="7">
        <f>OROinflow!$F213</f>
        <v>1772</v>
      </c>
      <c r="D224" s="7">
        <f>OROLEVEL5!G213/1000</f>
        <v>3163</v>
      </c>
      <c r="E224" s="7">
        <f>INDEX(OROevaprateIN!$B$2:$B$13, MATCH($B224,OROevaprateIN!$A$2:$A$13,0), 1)</f>
        <v>1.3412765942989511</v>
      </c>
      <c r="F224" s="7">
        <f>INDEX(DEM_D6_PWR!$I$3:$I$14, MATCH($B224,DEM_D6_PWR!$H$3:$H$14,0), 1)</f>
        <v>0</v>
      </c>
      <c r="G224" s="7">
        <f>INDEX('MINGW_6&amp;DR69'!$I$3:$I$14, MATCH($B224,'MINGW_6&amp;DR69'!$H$3:$H$14,0), 1)</f>
        <v>0</v>
      </c>
      <c r="H224" s="7">
        <f>INDEX('MINGW_6&amp;DR69'!$J$3:$J$14, MATCH($B224,'MINGW_6&amp;DR69'!$H$3:$H$14,0), 1)</f>
        <v>0</v>
      </c>
      <c r="I224" s="7">
        <f>inflowShasta!$I213</f>
        <v>4680</v>
      </c>
      <c r="J224" s="7">
        <f>inflowYuba!$H213</f>
        <v>957</v>
      </c>
      <c r="K224" s="7">
        <f>INDEX(DEMAND_D_DAGUER_NP!$I$3:$I$14, MATCH($B224,DEMAND_D_DAGUER_NP!$H$3:$H$14,0), 1)</f>
        <v>11.951256763367425</v>
      </c>
      <c r="L224" s="7">
        <f>INDEX(D_THERM_DEMANDS!AB$3:AB$14, MATCH($B224,D_THERM_DEMANDS!$P$3:$P$14,0), 1)</f>
        <v>9999</v>
      </c>
      <c r="M224" s="7">
        <f>INDEX(D_THERM_DEMANDS!AC$3:AC$14, MATCH($B224,D_THERM_DEMANDS!$P$3:$P$14,0), 1)</f>
        <v>9999</v>
      </c>
      <c r="N224" s="7">
        <f>INDEX(D_THERM_DEMANDS!AD$3:AD$14, MATCH($B224,D_THERM_DEMANDS!$P$3:$P$14,0), 1)</f>
        <v>9999</v>
      </c>
      <c r="O224" s="7">
        <f>INDEX(D_THERM_DEMANDS!AE$3:AE$14, MATCH($B224,D_THERM_DEMANDS!$P$3:$P$14,0), 1)</f>
        <v>9999</v>
      </c>
      <c r="P224" s="7">
        <f>INDEX(D_THERM_DEMANDS!AF$3:AF$14, MATCH($B224,D_THERM_DEMANDS!$P$3:$P$14,0), 1)</f>
        <v>3.9285715137209208E-2</v>
      </c>
      <c r="Q224" s="7">
        <f>INDEX(D_THERM_DEMANDS!AG$3:AG$14, MATCH($B224,D_THERM_DEMANDS!$P$3:$P$14,0), 1)</f>
        <v>0</v>
      </c>
      <c r="R224" s="7">
        <f>INDEX(D_THERM_DEMANDS!AH$3:AH$14, MATCH($B224,D_THERM_DEMANDS!$P$3:$P$14,0), 1)</f>
        <v>0</v>
      </c>
      <c r="S224" s="7">
        <f>INDEX(D_THERM_DEMANDS!AI$3:AI$14, MATCH($B224,D_THERM_DEMANDS!$P$3:$P$14,0), 1)</f>
        <v>1.7857142857142856E-2</v>
      </c>
      <c r="T224" s="7">
        <f>INDEX(D_THERM_DEMANDS!AJ$3:AJ$14, MATCH($B224,D_THERM_DEMANDS!$P$3:$P$14,0), 1)</f>
        <v>4.2857144560132711E-2</v>
      </c>
      <c r="U224" s="7">
        <f>INDEX(D_THERM_DEMANDS!AK$3:AK$14, MATCH($B224,D_THERM_DEMANDS!$P$3:$P$14,0), 1)</f>
        <v>0</v>
      </c>
      <c r="V224" s="7">
        <f>INDEX(DEMAND_C217B!$I$3:$I$14, MATCH($B224,DEMAND_C217B!$H$3:$H$14,0), 1)</f>
        <v>8.6289609291310025</v>
      </c>
      <c r="W224" s="7">
        <f>INDEX(MINFLOWFEATHER!$J$3:$J$14, MATCH($B224,MINFLOWFEATHER!$I$3:$I$14,0), 1)</f>
        <v>900</v>
      </c>
      <c r="X224" s="7">
        <f>INDEX(Therm!$P$3:$P$14, MATCH($B224,Therm!$H$3:$H$14,0), 1)</f>
        <v>-515.58574080886251</v>
      </c>
      <c r="Y224" s="7">
        <f>INDEX(Yubfea!$P$3:$P$14, MATCH($B224,Yubfea!$H$3:$H$14,0), 1)</f>
        <v>-5252.7726150822436</v>
      </c>
      <c r="Z224" s="7">
        <f>INDEX(D_YUBFEA_demand!V$3:V$14, MATCH($B224,D_YUBFEA_demand!$M$3:$M$14,0), 1)</f>
        <v>0</v>
      </c>
      <c r="AA224" s="7">
        <f>INDEX(D_YUBFEA_demand!W$3:W$14, MATCH($B224,D_YUBFEA_demand!$M$3:$M$14,0), 1)</f>
        <v>0</v>
      </c>
      <c r="AB224" s="7">
        <f>INDEX(D_YUBFEA_demand!X$3:X$14, MATCH($B224,D_YUBFEA_demand!$M$3:$M$14,0), 1)</f>
        <v>0</v>
      </c>
      <c r="AC224" s="7">
        <f>INDEX(D_YUBFEA_demand!Y$3:Y$14, MATCH($B224,D_YUBFEA_demand!$M$3:$M$14,0), 1)</f>
        <v>9999</v>
      </c>
      <c r="AD224" s="7">
        <f>INDEX(D_YUBFEA_demand!Z$3:Z$14, MATCH($B224,D_YUBFEA_demand!$M$3:$M$14,0), 1)</f>
        <v>9999</v>
      </c>
      <c r="AE224" s="7">
        <f>INDEX(D_YUBFEA_demand!AA$3:AA$14, MATCH($B224,D_YUBFEA_demand!$M$3:$M$14,0), 1)</f>
        <v>0</v>
      </c>
      <c r="AF224" s="7">
        <f>INDEX(D_YUBFEA_demand!AB$3:AB$14, MATCH($B224,D_YUBFEA_demand!$M$3:$M$14,0), 1)</f>
        <v>0</v>
      </c>
      <c r="AG224" s="7">
        <f>INDEX(MINFLOWFEAMOUTH!$J$3:$J$14, MATCH($B224,MINFLOWFEAMOUTH!$I$3:$I$14,0), 1)</f>
        <v>900</v>
      </c>
      <c r="AI224" s="11">
        <f>SHASTAlevel5extended!$H213</f>
        <v>4263.0559999999996</v>
      </c>
      <c r="AJ224" s="11">
        <f>INDEX(CALLiTE_SHASTA_LEVEL2_4!$E$1024:$E$1035, MATCH($B224,CALLiTE_SHASTA_LEVEL2_4!$C$1024:$C$1035,0), 1)</f>
        <v>1700</v>
      </c>
      <c r="AK224" s="11">
        <f>INDEX(CALLiTE_SHASTA_LEVEL2_4!$F$1024:$F$1035, MATCH($B224,CALLiTE_SHASTA_LEVEL2_4!$C$1024:$C$1035,0), 1)</f>
        <v>4054</v>
      </c>
      <c r="AL224" s="11">
        <f>INDEX(CALLITE_EVAP_S_SHSTA!$G$2:$G$13, MATCH($B224,CALLITE_EVAP_S_SHSTA!$F$2:$F$13,0), 1)</f>
        <v>1.8722619102114724</v>
      </c>
    </row>
    <row r="225" spans="1:38">
      <c r="A225" s="1">
        <v>43890</v>
      </c>
      <c r="B225" s="6">
        <f t="shared" si="3"/>
        <v>2</v>
      </c>
      <c r="C225" s="7">
        <f>OROinflow!$F214</f>
        <v>1961</v>
      </c>
      <c r="D225" s="7">
        <f>OROLEVEL5!G214/1000</f>
        <v>3163</v>
      </c>
      <c r="E225" s="7">
        <f>INDEX(OROevaprateIN!$B$2:$B$13, MATCH($B225,OROevaprateIN!$A$2:$A$13,0), 1)</f>
        <v>1.3412765942989511</v>
      </c>
      <c r="F225" s="7">
        <f>INDEX(DEM_D6_PWR!$I$3:$I$14, MATCH($B225,DEM_D6_PWR!$H$3:$H$14,0), 1)</f>
        <v>0</v>
      </c>
      <c r="G225" s="7">
        <f>INDEX('MINGW_6&amp;DR69'!$I$3:$I$14, MATCH($B225,'MINGW_6&amp;DR69'!$H$3:$H$14,0), 1)</f>
        <v>0</v>
      </c>
      <c r="H225" s="7">
        <f>INDEX('MINGW_6&amp;DR69'!$J$3:$J$14, MATCH($B225,'MINGW_6&amp;DR69'!$H$3:$H$14,0), 1)</f>
        <v>0</v>
      </c>
      <c r="I225" s="7">
        <f>inflowShasta!$I214</f>
        <v>4253</v>
      </c>
      <c r="J225" s="7">
        <f>inflowYuba!$H214</f>
        <v>957</v>
      </c>
      <c r="K225" s="7">
        <f>INDEX(DEMAND_D_DAGUER_NP!$I$3:$I$14, MATCH($B225,DEMAND_D_DAGUER_NP!$H$3:$H$14,0), 1)</f>
        <v>11.951256763367425</v>
      </c>
      <c r="L225" s="7">
        <f>INDEX(D_THERM_DEMANDS!AB$3:AB$14, MATCH($B225,D_THERM_DEMANDS!$P$3:$P$14,0), 1)</f>
        <v>9999</v>
      </c>
      <c r="M225" s="7">
        <f>INDEX(D_THERM_DEMANDS!AC$3:AC$14, MATCH($B225,D_THERM_DEMANDS!$P$3:$P$14,0), 1)</f>
        <v>9999</v>
      </c>
      <c r="N225" s="7">
        <f>INDEX(D_THERM_DEMANDS!AD$3:AD$14, MATCH($B225,D_THERM_DEMANDS!$P$3:$P$14,0), 1)</f>
        <v>9999</v>
      </c>
      <c r="O225" s="7">
        <f>INDEX(D_THERM_DEMANDS!AE$3:AE$14, MATCH($B225,D_THERM_DEMANDS!$P$3:$P$14,0), 1)</f>
        <v>9999</v>
      </c>
      <c r="P225" s="7">
        <f>INDEX(D_THERM_DEMANDS!AF$3:AF$14, MATCH($B225,D_THERM_DEMANDS!$P$3:$P$14,0), 1)</f>
        <v>3.9285715137209208E-2</v>
      </c>
      <c r="Q225" s="7">
        <f>INDEX(D_THERM_DEMANDS!AG$3:AG$14, MATCH($B225,D_THERM_DEMANDS!$P$3:$P$14,0), 1)</f>
        <v>0</v>
      </c>
      <c r="R225" s="7">
        <f>INDEX(D_THERM_DEMANDS!AH$3:AH$14, MATCH($B225,D_THERM_DEMANDS!$P$3:$P$14,0), 1)</f>
        <v>0</v>
      </c>
      <c r="S225" s="7">
        <f>INDEX(D_THERM_DEMANDS!AI$3:AI$14, MATCH($B225,D_THERM_DEMANDS!$P$3:$P$14,0), 1)</f>
        <v>1.7857142857142856E-2</v>
      </c>
      <c r="T225" s="7">
        <f>INDEX(D_THERM_DEMANDS!AJ$3:AJ$14, MATCH($B225,D_THERM_DEMANDS!$P$3:$P$14,0), 1)</f>
        <v>4.2857144560132711E-2</v>
      </c>
      <c r="U225" s="7">
        <f>INDEX(D_THERM_DEMANDS!AK$3:AK$14, MATCH($B225,D_THERM_DEMANDS!$P$3:$P$14,0), 1)</f>
        <v>0</v>
      </c>
      <c r="V225" s="7">
        <f>INDEX(DEMAND_C217B!$I$3:$I$14, MATCH($B225,DEMAND_C217B!$H$3:$H$14,0), 1)</f>
        <v>8.6289609291310025</v>
      </c>
      <c r="W225" s="7">
        <f>INDEX(MINFLOWFEATHER!$J$3:$J$14, MATCH($B225,MINFLOWFEATHER!$I$3:$I$14,0), 1)</f>
        <v>900</v>
      </c>
      <c r="X225" s="7">
        <f>INDEX(Therm!$P$3:$P$14, MATCH($B225,Therm!$H$3:$H$14,0), 1)</f>
        <v>-515.58574080886251</v>
      </c>
      <c r="Y225" s="7">
        <f>INDEX(Yubfea!$P$3:$P$14, MATCH($B225,Yubfea!$H$3:$H$14,0), 1)</f>
        <v>-5252.7726150822436</v>
      </c>
      <c r="Z225" s="7">
        <f>INDEX(D_YUBFEA_demand!V$3:V$14, MATCH($B225,D_YUBFEA_demand!$M$3:$M$14,0), 1)</f>
        <v>0</v>
      </c>
      <c r="AA225" s="7">
        <f>INDEX(D_YUBFEA_demand!W$3:W$14, MATCH($B225,D_YUBFEA_demand!$M$3:$M$14,0), 1)</f>
        <v>0</v>
      </c>
      <c r="AB225" s="7">
        <f>INDEX(D_YUBFEA_demand!X$3:X$14, MATCH($B225,D_YUBFEA_demand!$M$3:$M$14,0), 1)</f>
        <v>0</v>
      </c>
      <c r="AC225" s="7">
        <f>INDEX(D_YUBFEA_demand!Y$3:Y$14, MATCH($B225,D_YUBFEA_demand!$M$3:$M$14,0), 1)</f>
        <v>9999</v>
      </c>
      <c r="AD225" s="7">
        <f>INDEX(D_YUBFEA_demand!Z$3:Z$14, MATCH($B225,D_YUBFEA_demand!$M$3:$M$14,0), 1)</f>
        <v>9999</v>
      </c>
      <c r="AE225" s="7">
        <f>INDEX(D_YUBFEA_demand!AA$3:AA$14, MATCH($B225,D_YUBFEA_demand!$M$3:$M$14,0), 1)</f>
        <v>0</v>
      </c>
      <c r="AF225" s="7">
        <f>INDEX(D_YUBFEA_demand!AB$3:AB$14, MATCH($B225,D_YUBFEA_demand!$M$3:$M$14,0), 1)</f>
        <v>0</v>
      </c>
      <c r="AG225" s="7">
        <f>INDEX(MINFLOWFEAMOUTH!$J$3:$J$14, MATCH($B225,MINFLOWFEAMOUTH!$I$3:$I$14,0), 1)</f>
        <v>900</v>
      </c>
      <c r="AI225" s="11">
        <f>SHASTAlevel5extended!$H214</f>
        <v>4281.26</v>
      </c>
      <c r="AJ225" s="11">
        <f>INDEX(CALLiTE_SHASTA_LEVEL2_4!$E$1024:$E$1035, MATCH($B225,CALLiTE_SHASTA_LEVEL2_4!$C$1024:$C$1035,0), 1)</f>
        <v>1700</v>
      </c>
      <c r="AK225" s="11">
        <f>INDEX(CALLiTE_SHASTA_LEVEL2_4!$F$1024:$F$1035, MATCH($B225,CALLiTE_SHASTA_LEVEL2_4!$C$1024:$C$1035,0), 1)</f>
        <v>4054</v>
      </c>
      <c r="AL225" s="11">
        <f>INDEX(CALLITE_EVAP_S_SHSTA!$G$2:$G$13, MATCH($B225,CALLITE_EVAP_S_SHSTA!$F$2:$F$13,0), 1)</f>
        <v>1.8722619102114724</v>
      </c>
    </row>
    <row r="226" spans="1:38">
      <c r="A226" s="1">
        <v>43891</v>
      </c>
      <c r="B226" s="6">
        <f t="shared" si="3"/>
        <v>3</v>
      </c>
      <c r="C226" s="7">
        <f>OROinflow!$F215</f>
        <v>1960</v>
      </c>
      <c r="D226" s="7">
        <f>OROLEVEL5!G215/1000</f>
        <v>3163</v>
      </c>
      <c r="E226" s="7">
        <f>INDEX(OROevaprateIN!$B$2:$B$13, MATCH($B226,OROevaprateIN!$A$2:$A$13,0), 1)</f>
        <v>2.4472340256609817</v>
      </c>
      <c r="F226" s="7">
        <f>INDEX(DEM_D6_PWR!$I$3:$I$14, MATCH($B226,DEM_D6_PWR!$H$3:$H$14,0), 1)</f>
        <v>0</v>
      </c>
      <c r="G226" s="7">
        <f>INDEX('MINGW_6&amp;DR69'!$I$3:$I$14, MATCH($B226,'MINGW_6&amp;DR69'!$H$3:$H$14,0), 1)</f>
        <v>0</v>
      </c>
      <c r="H226" s="7">
        <f>INDEX('MINGW_6&amp;DR69'!$J$3:$J$14, MATCH($B226,'MINGW_6&amp;DR69'!$H$3:$H$14,0), 1)</f>
        <v>0</v>
      </c>
      <c r="I226" s="7">
        <f>inflowShasta!$I215</f>
        <v>5569</v>
      </c>
      <c r="J226" s="7">
        <f>inflowYuba!$H215</f>
        <v>953</v>
      </c>
      <c r="K226" s="7">
        <f>INDEX(DEMAND_D_DAGUER_NP!$I$3:$I$14, MATCH($B226,DEMAND_D_DAGUER_NP!$H$3:$H$14,0), 1)</f>
        <v>12.698034153638746</v>
      </c>
      <c r="L226" s="7">
        <f>INDEX(D_THERM_DEMANDS!AB$3:AB$14, MATCH($B226,D_THERM_DEMANDS!$P$3:$P$14,0), 1)</f>
        <v>0</v>
      </c>
      <c r="M226" s="7">
        <f>INDEX(D_THERM_DEMANDS!AC$3:AC$14, MATCH($B226,D_THERM_DEMANDS!$P$3:$P$14,0), 1)</f>
        <v>0</v>
      </c>
      <c r="N226" s="7">
        <f>INDEX(D_THERM_DEMANDS!AD$3:AD$14, MATCH($B226,D_THERM_DEMANDS!$P$3:$P$14,0), 1)</f>
        <v>9999</v>
      </c>
      <c r="O226" s="7">
        <f>INDEX(D_THERM_DEMANDS!AE$3:AE$14, MATCH($B226,D_THERM_DEMANDS!$P$3:$P$14,0), 1)</f>
        <v>9999</v>
      </c>
      <c r="P226" s="7">
        <f>INDEX(D_THERM_DEMANDS!AF$3:AF$14, MATCH($B226,D_THERM_DEMANDS!$P$3:$P$14,0), 1)</f>
        <v>3.5483871736834129E-2</v>
      </c>
      <c r="Q226" s="7">
        <f>INDEX(D_THERM_DEMANDS!AG$3:AG$14, MATCH($B226,D_THERM_DEMANDS!$P$3:$P$14,0), 1)</f>
        <v>5.3225805682520715E-2</v>
      </c>
      <c r="R226" s="7">
        <f>INDEX(D_THERM_DEMANDS!AH$3:AH$14, MATCH($B226,D_THERM_DEMANDS!$P$3:$P$14,0), 1)</f>
        <v>0</v>
      </c>
      <c r="S226" s="7">
        <f>INDEX(D_THERM_DEMANDS!AI$3:AI$14, MATCH($B226,D_THERM_DEMANDS!$P$3:$P$14,0), 1)</f>
        <v>1.6129032258064516E-2</v>
      </c>
      <c r="T226" s="7">
        <f>INDEX(D_THERM_DEMANDS!AJ$3:AJ$14, MATCH($B226,D_THERM_DEMANDS!$P$3:$P$14,0), 1)</f>
        <v>3.8709678957539219E-2</v>
      </c>
      <c r="U226" s="7">
        <f>INDEX(D_THERM_DEMANDS!AK$3:AK$14, MATCH($B226,D_THERM_DEMANDS!$P$3:$P$14,0), 1)</f>
        <v>0</v>
      </c>
      <c r="V226" s="7">
        <f>INDEX(DEMAND_C217B!$I$3:$I$14, MATCH($B226,DEMAND_C217B!$H$3:$H$14,0), 1)</f>
        <v>7.8606630875730747</v>
      </c>
      <c r="W226" s="7">
        <f>INDEX(MINFLOWFEATHER!$J$3:$J$14, MATCH($B226,MINFLOWFEATHER!$I$3:$I$14,0), 1)</f>
        <v>750</v>
      </c>
      <c r="X226" s="7">
        <f>INDEX(Therm!$P$3:$P$14, MATCH($B226,Therm!$H$3:$H$14,0), 1)</f>
        <v>200.12339998727668</v>
      </c>
      <c r="Y226" s="7">
        <f>INDEX(Yubfea!$P$3:$P$14, MATCH($B226,Yubfea!$H$3:$H$14,0), 1)</f>
        <v>6392.1715553750746</v>
      </c>
      <c r="Z226" s="7">
        <f>INDEX(D_YUBFEA_demand!V$3:V$14, MATCH($B226,D_YUBFEA_demand!$M$3:$M$14,0), 1)</f>
        <v>0</v>
      </c>
      <c r="AA226" s="7">
        <f>INDEX(D_YUBFEA_demand!W$3:W$14, MATCH($B226,D_YUBFEA_demand!$M$3:$M$14,0), 1)</f>
        <v>0</v>
      </c>
      <c r="AB226" s="7">
        <f>INDEX(D_YUBFEA_demand!X$3:X$14, MATCH($B226,D_YUBFEA_demand!$M$3:$M$14,0), 1)</f>
        <v>0</v>
      </c>
      <c r="AC226" s="7">
        <f>INDEX(D_YUBFEA_demand!Y$3:Y$14, MATCH($B226,D_YUBFEA_demand!$M$3:$M$14,0), 1)</f>
        <v>9999</v>
      </c>
      <c r="AD226" s="7">
        <f>INDEX(D_YUBFEA_demand!Z$3:Z$14, MATCH($B226,D_YUBFEA_demand!$M$3:$M$14,0), 1)</f>
        <v>9999</v>
      </c>
      <c r="AE226" s="7">
        <f>INDEX(D_YUBFEA_demand!AA$3:AA$14, MATCH($B226,D_YUBFEA_demand!$M$3:$M$14,0), 1)</f>
        <v>0</v>
      </c>
      <c r="AF226" s="7">
        <f>INDEX(D_YUBFEA_demand!AB$3:AB$14, MATCH($B226,D_YUBFEA_demand!$M$3:$M$14,0), 1)</f>
        <v>0</v>
      </c>
      <c r="AG226" s="7">
        <f>INDEX(MINFLOWFEAMOUTH!$J$3:$J$14, MATCH($B226,MINFLOWFEAMOUTH!$I$3:$I$14,0), 1)</f>
        <v>750</v>
      </c>
      <c r="AI226" s="11">
        <f>SHASTAlevel5extended!$H215</f>
        <v>4296.098</v>
      </c>
      <c r="AJ226" s="11">
        <f>INDEX(CALLiTE_SHASTA_LEVEL2_4!$E$1024:$E$1035, MATCH($B226,CALLiTE_SHASTA_LEVEL2_4!$C$1024:$C$1035,0), 1)</f>
        <v>1700</v>
      </c>
      <c r="AK226" s="11">
        <f>INDEX(CALLiTE_SHASTA_LEVEL2_4!$F$1024:$F$1035, MATCH($B226,CALLiTE_SHASTA_LEVEL2_4!$C$1024:$C$1035,0), 1)</f>
        <v>4450</v>
      </c>
      <c r="AL226" s="11">
        <f>INDEX(CALLITE_EVAP_S_SHSTA!$G$2:$G$13, MATCH($B226,CALLITE_EVAP_S_SHSTA!$F$2:$F$13,0), 1)</f>
        <v>2.9928571581840515</v>
      </c>
    </row>
    <row r="227" spans="1:38">
      <c r="A227" s="1">
        <v>43892</v>
      </c>
      <c r="B227" s="6">
        <f t="shared" si="3"/>
        <v>3</v>
      </c>
      <c r="C227" s="7">
        <f>OROinflow!$F216</f>
        <v>1759</v>
      </c>
      <c r="D227" s="7">
        <f>OROLEVEL5!G216/1000</f>
        <v>3163</v>
      </c>
      <c r="E227" s="7">
        <f>INDEX(OROevaprateIN!$B$2:$B$13, MATCH($B227,OROevaprateIN!$A$2:$A$13,0), 1)</f>
        <v>2.4472340256609817</v>
      </c>
      <c r="F227" s="7">
        <f>INDEX(DEM_D6_PWR!$I$3:$I$14, MATCH($B227,DEM_D6_PWR!$H$3:$H$14,0), 1)</f>
        <v>0</v>
      </c>
      <c r="G227" s="7">
        <f>INDEX('MINGW_6&amp;DR69'!$I$3:$I$14, MATCH($B227,'MINGW_6&amp;DR69'!$H$3:$H$14,0), 1)</f>
        <v>0</v>
      </c>
      <c r="H227" s="7">
        <f>INDEX('MINGW_6&amp;DR69'!$J$3:$J$14, MATCH($B227,'MINGW_6&amp;DR69'!$H$3:$H$14,0), 1)</f>
        <v>0</v>
      </c>
      <c r="I227" s="7">
        <f>inflowShasta!$I216</f>
        <v>3673</v>
      </c>
      <c r="J227" s="7">
        <f>inflowYuba!$H216</f>
        <v>955</v>
      </c>
      <c r="K227" s="7">
        <f>INDEX(DEMAND_D_DAGUER_NP!$I$3:$I$14, MATCH($B227,DEMAND_D_DAGUER_NP!$H$3:$H$14,0), 1)</f>
        <v>12.698034153638746</v>
      </c>
      <c r="L227" s="7">
        <f>INDEX(D_THERM_DEMANDS!AB$3:AB$14, MATCH($B227,D_THERM_DEMANDS!$P$3:$P$14,0), 1)</f>
        <v>0</v>
      </c>
      <c r="M227" s="7">
        <f>INDEX(D_THERM_DEMANDS!AC$3:AC$14, MATCH($B227,D_THERM_DEMANDS!$P$3:$P$14,0), 1)</f>
        <v>0</v>
      </c>
      <c r="N227" s="7">
        <f>INDEX(D_THERM_DEMANDS!AD$3:AD$14, MATCH($B227,D_THERM_DEMANDS!$P$3:$P$14,0), 1)</f>
        <v>9999</v>
      </c>
      <c r="O227" s="7">
        <f>INDEX(D_THERM_DEMANDS!AE$3:AE$14, MATCH($B227,D_THERM_DEMANDS!$P$3:$P$14,0), 1)</f>
        <v>9999</v>
      </c>
      <c r="P227" s="7">
        <f>INDEX(D_THERM_DEMANDS!AF$3:AF$14, MATCH($B227,D_THERM_DEMANDS!$P$3:$P$14,0), 1)</f>
        <v>3.5483871736834129E-2</v>
      </c>
      <c r="Q227" s="7">
        <f>INDEX(D_THERM_DEMANDS!AG$3:AG$14, MATCH($B227,D_THERM_DEMANDS!$P$3:$P$14,0), 1)</f>
        <v>5.3225805682520715E-2</v>
      </c>
      <c r="R227" s="7">
        <f>INDEX(D_THERM_DEMANDS!AH$3:AH$14, MATCH($B227,D_THERM_DEMANDS!$P$3:$P$14,0), 1)</f>
        <v>0</v>
      </c>
      <c r="S227" s="7">
        <f>INDEX(D_THERM_DEMANDS!AI$3:AI$14, MATCH($B227,D_THERM_DEMANDS!$P$3:$P$14,0), 1)</f>
        <v>1.6129032258064516E-2</v>
      </c>
      <c r="T227" s="7">
        <f>INDEX(D_THERM_DEMANDS!AJ$3:AJ$14, MATCH($B227,D_THERM_DEMANDS!$P$3:$P$14,0), 1)</f>
        <v>3.8709678957539219E-2</v>
      </c>
      <c r="U227" s="7">
        <f>INDEX(D_THERM_DEMANDS!AK$3:AK$14, MATCH($B227,D_THERM_DEMANDS!$P$3:$P$14,0), 1)</f>
        <v>0</v>
      </c>
      <c r="V227" s="7">
        <f>INDEX(DEMAND_C217B!$I$3:$I$14, MATCH($B227,DEMAND_C217B!$H$3:$H$14,0), 1)</f>
        <v>7.8606630875730747</v>
      </c>
      <c r="W227" s="7">
        <f>INDEX(MINFLOWFEATHER!$J$3:$J$14, MATCH($B227,MINFLOWFEATHER!$I$3:$I$14,0), 1)</f>
        <v>750</v>
      </c>
      <c r="X227" s="7">
        <f>INDEX(Therm!$P$3:$P$14, MATCH($B227,Therm!$H$3:$H$14,0), 1)</f>
        <v>200.12339998727668</v>
      </c>
      <c r="Y227" s="7">
        <f>INDEX(Yubfea!$P$3:$P$14, MATCH($B227,Yubfea!$H$3:$H$14,0), 1)</f>
        <v>6392.1715553750746</v>
      </c>
      <c r="Z227" s="7">
        <f>INDEX(D_YUBFEA_demand!V$3:V$14, MATCH($B227,D_YUBFEA_demand!$M$3:$M$14,0), 1)</f>
        <v>0</v>
      </c>
      <c r="AA227" s="7">
        <f>INDEX(D_YUBFEA_demand!W$3:W$14, MATCH($B227,D_YUBFEA_demand!$M$3:$M$14,0), 1)</f>
        <v>0</v>
      </c>
      <c r="AB227" s="7">
        <f>INDEX(D_YUBFEA_demand!X$3:X$14, MATCH($B227,D_YUBFEA_demand!$M$3:$M$14,0), 1)</f>
        <v>0</v>
      </c>
      <c r="AC227" s="7">
        <f>INDEX(D_YUBFEA_demand!Y$3:Y$14, MATCH($B227,D_YUBFEA_demand!$M$3:$M$14,0), 1)</f>
        <v>9999</v>
      </c>
      <c r="AD227" s="7">
        <f>INDEX(D_YUBFEA_demand!Z$3:Z$14, MATCH($B227,D_YUBFEA_demand!$M$3:$M$14,0), 1)</f>
        <v>9999</v>
      </c>
      <c r="AE227" s="7">
        <f>INDEX(D_YUBFEA_demand!AA$3:AA$14, MATCH($B227,D_YUBFEA_demand!$M$3:$M$14,0), 1)</f>
        <v>0</v>
      </c>
      <c r="AF227" s="7">
        <f>INDEX(D_YUBFEA_demand!AB$3:AB$14, MATCH($B227,D_YUBFEA_demand!$M$3:$M$14,0), 1)</f>
        <v>0</v>
      </c>
      <c r="AG227" s="7">
        <f>INDEX(MINFLOWFEAMOUTH!$J$3:$J$14, MATCH($B227,MINFLOWFEAMOUTH!$I$3:$I$14,0), 1)</f>
        <v>750</v>
      </c>
      <c r="AI227" s="11">
        <f>SHASTAlevel5extended!$H216</f>
        <v>4313.0200000000004</v>
      </c>
      <c r="AJ227" s="11">
        <f>INDEX(CALLiTE_SHASTA_LEVEL2_4!$E$1024:$E$1035, MATCH($B227,CALLiTE_SHASTA_LEVEL2_4!$C$1024:$C$1035,0), 1)</f>
        <v>1700</v>
      </c>
      <c r="AK227" s="11">
        <f>INDEX(CALLiTE_SHASTA_LEVEL2_4!$F$1024:$F$1035, MATCH($B227,CALLiTE_SHASTA_LEVEL2_4!$C$1024:$C$1035,0), 1)</f>
        <v>4450</v>
      </c>
      <c r="AL227" s="11">
        <f>INDEX(CALLITE_EVAP_S_SHSTA!$G$2:$G$13, MATCH($B227,CALLITE_EVAP_S_SHSTA!$F$2:$F$13,0), 1)</f>
        <v>2.9928571581840515</v>
      </c>
    </row>
    <row r="228" spans="1:38">
      <c r="A228" s="1">
        <v>43893</v>
      </c>
      <c r="B228" s="6">
        <f t="shared" si="3"/>
        <v>3</v>
      </c>
      <c r="C228" s="7">
        <f>OROinflow!$F217</f>
        <v>2022</v>
      </c>
      <c r="D228" s="7">
        <f>OROLEVEL5!G217/1000</f>
        <v>3163</v>
      </c>
      <c r="E228" s="7">
        <f>INDEX(OROevaprateIN!$B$2:$B$13, MATCH($B228,OROevaprateIN!$A$2:$A$13,0), 1)</f>
        <v>2.4472340256609817</v>
      </c>
      <c r="F228" s="7">
        <f>INDEX(DEM_D6_PWR!$I$3:$I$14, MATCH($B228,DEM_D6_PWR!$H$3:$H$14,0), 1)</f>
        <v>0</v>
      </c>
      <c r="G228" s="7">
        <f>INDEX('MINGW_6&amp;DR69'!$I$3:$I$14, MATCH($B228,'MINGW_6&amp;DR69'!$H$3:$H$14,0), 1)</f>
        <v>0</v>
      </c>
      <c r="H228" s="7">
        <f>INDEX('MINGW_6&amp;DR69'!$J$3:$J$14, MATCH($B228,'MINGW_6&amp;DR69'!$H$3:$H$14,0), 1)</f>
        <v>0</v>
      </c>
      <c r="I228" s="7">
        <f>inflowShasta!$I217</f>
        <v>5179</v>
      </c>
      <c r="J228" s="7">
        <f>inflowYuba!$H217</f>
        <v>955</v>
      </c>
      <c r="K228" s="7">
        <f>INDEX(DEMAND_D_DAGUER_NP!$I$3:$I$14, MATCH($B228,DEMAND_D_DAGUER_NP!$H$3:$H$14,0), 1)</f>
        <v>12.698034153638746</v>
      </c>
      <c r="L228" s="7">
        <f>INDEX(D_THERM_DEMANDS!AB$3:AB$14, MATCH($B228,D_THERM_DEMANDS!$P$3:$P$14,0), 1)</f>
        <v>0</v>
      </c>
      <c r="M228" s="7">
        <f>INDEX(D_THERM_DEMANDS!AC$3:AC$14, MATCH($B228,D_THERM_DEMANDS!$P$3:$P$14,0), 1)</f>
        <v>0</v>
      </c>
      <c r="N228" s="7">
        <f>INDEX(D_THERM_DEMANDS!AD$3:AD$14, MATCH($B228,D_THERM_DEMANDS!$P$3:$P$14,0), 1)</f>
        <v>9999</v>
      </c>
      <c r="O228" s="7">
        <f>INDEX(D_THERM_DEMANDS!AE$3:AE$14, MATCH($B228,D_THERM_DEMANDS!$P$3:$P$14,0), 1)</f>
        <v>9999</v>
      </c>
      <c r="P228" s="7">
        <f>INDEX(D_THERM_DEMANDS!AF$3:AF$14, MATCH($B228,D_THERM_DEMANDS!$P$3:$P$14,0), 1)</f>
        <v>3.5483871736834129E-2</v>
      </c>
      <c r="Q228" s="7">
        <f>INDEX(D_THERM_DEMANDS!AG$3:AG$14, MATCH($B228,D_THERM_DEMANDS!$P$3:$P$14,0), 1)</f>
        <v>5.3225805682520715E-2</v>
      </c>
      <c r="R228" s="7">
        <f>INDEX(D_THERM_DEMANDS!AH$3:AH$14, MATCH($B228,D_THERM_DEMANDS!$P$3:$P$14,0), 1)</f>
        <v>0</v>
      </c>
      <c r="S228" s="7">
        <f>INDEX(D_THERM_DEMANDS!AI$3:AI$14, MATCH($B228,D_THERM_DEMANDS!$P$3:$P$14,0), 1)</f>
        <v>1.6129032258064516E-2</v>
      </c>
      <c r="T228" s="7">
        <f>INDEX(D_THERM_DEMANDS!AJ$3:AJ$14, MATCH($B228,D_THERM_DEMANDS!$P$3:$P$14,0), 1)</f>
        <v>3.8709678957539219E-2</v>
      </c>
      <c r="U228" s="7">
        <f>INDEX(D_THERM_DEMANDS!AK$3:AK$14, MATCH($B228,D_THERM_DEMANDS!$P$3:$P$14,0), 1)</f>
        <v>0</v>
      </c>
      <c r="V228" s="7">
        <f>INDEX(DEMAND_C217B!$I$3:$I$14, MATCH($B228,DEMAND_C217B!$H$3:$H$14,0), 1)</f>
        <v>7.8606630875730747</v>
      </c>
      <c r="W228" s="7">
        <f>INDEX(MINFLOWFEATHER!$J$3:$J$14, MATCH($B228,MINFLOWFEATHER!$I$3:$I$14,0), 1)</f>
        <v>750</v>
      </c>
      <c r="X228" s="7">
        <f>INDEX(Therm!$P$3:$P$14, MATCH($B228,Therm!$H$3:$H$14,0), 1)</f>
        <v>200.12339998727668</v>
      </c>
      <c r="Y228" s="7">
        <f>INDEX(Yubfea!$P$3:$P$14, MATCH($B228,Yubfea!$H$3:$H$14,0), 1)</f>
        <v>6392.1715553750746</v>
      </c>
      <c r="Z228" s="7">
        <f>INDEX(D_YUBFEA_demand!V$3:V$14, MATCH($B228,D_YUBFEA_demand!$M$3:$M$14,0), 1)</f>
        <v>0</v>
      </c>
      <c r="AA228" s="7">
        <f>INDEX(D_YUBFEA_demand!W$3:W$14, MATCH($B228,D_YUBFEA_demand!$M$3:$M$14,0), 1)</f>
        <v>0</v>
      </c>
      <c r="AB228" s="7">
        <f>INDEX(D_YUBFEA_demand!X$3:X$14, MATCH($B228,D_YUBFEA_demand!$M$3:$M$14,0), 1)</f>
        <v>0</v>
      </c>
      <c r="AC228" s="7">
        <f>INDEX(D_YUBFEA_demand!Y$3:Y$14, MATCH($B228,D_YUBFEA_demand!$M$3:$M$14,0), 1)</f>
        <v>9999</v>
      </c>
      <c r="AD228" s="7">
        <f>INDEX(D_YUBFEA_demand!Z$3:Z$14, MATCH($B228,D_YUBFEA_demand!$M$3:$M$14,0), 1)</f>
        <v>9999</v>
      </c>
      <c r="AE228" s="7">
        <f>INDEX(D_YUBFEA_demand!AA$3:AA$14, MATCH($B228,D_YUBFEA_demand!$M$3:$M$14,0), 1)</f>
        <v>0</v>
      </c>
      <c r="AF228" s="7">
        <f>INDEX(D_YUBFEA_demand!AB$3:AB$14, MATCH($B228,D_YUBFEA_demand!$M$3:$M$14,0), 1)</f>
        <v>0</v>
      </c>
      <c r="AG228" s="7">
        <f>INDEX(MINFLOWFEAMOUTH!$J$3:$J$14, MATCH($B228,MINFLOWFEAMOUTH!$I$3:$I$14,0), 1)</f>
        <v>750</v>
      </c>
      <c r="AI228" s="11">
        <f>SHASTAlevel5extended!$H217</f>
        <v>4327.9620000000004</v>
      </c>
      <c r="AJ228" s="11">
        <f>INDEX(CALLiTE_SHASTA_LEVEL2_4!$E$1024:$E$1035, MATCH($B228,CALLiTE_SHASTA_LEVEL2_4!$C$1024:$C$1035,0), 1)</f>
        <v>1700</v>
      </c>
      <c r="AK228" s="11">
        <f>INDEX(CALLiTE_SHASTA_LEVEL2_4!$F$1024:$F$1035, MATCH($B228,CALLiTE_SHASTA_LEVEL2_4!$C$1024:$C$1035,0), 1)</f>
        <v>4450</v>
      </c>
      <c r="AL228" s="11">
        <f>INDEX(CALLITE_EVAP_S_SHSTA!$G$2:$G$13, MATCH($B228,CALLITE_EVAP_S_SHSTA!$F$2:$F$13,0), 1)</f>
        <v>2.9928571581840515</v>
      </c>
    </row>
    <row r="229" spans="1:38">
      <c r="A229" s="1">
        <v>43894</v>
      </c>
      <c r="B229" s="6">
        <f t="shared" si="3"/>
        <v>3</v>
      </c>
      <c r="C229" s="7">
        <f>OROinflow!$F218</f>
        <v>1878</v>
      </c>
      <c r="D229" s="7">
        <f>OROLEVEL5!G218/1000</f>
        <v>3163</v>
      </c>
      <c r="E229" s="7">
        <f>INDEX(OROevaprateIN!$B$2:$B$13, MATCH($B229,OROevaprateIN!$A$2:$A$13,0), 1)</f>
        <v>2.4472340256609817</v>
      </c>
      <c r="F229" s="7">
        <f>INDEX(DEM_D6_PWR!$I$3:$I$14, MATCH($B229,DEM_D6_PWR!$H$3:$H$14,0), 1)</f>
        <v>0</v>
      </c>
      <c r="G229" s="7">
        <f>INDEX('MINGW_6&amp;DR69'!$I$3:$I$14, MATCH($B229,'MINGW_6&amp;DR69'!$H$3:$H$14,0), 1)</f>
        <v>0</v>
      </c>
      <c r="H229" s="7">
        <f>INDEX('MINGW_6&amp;DR69'!$J$3:$J$14, MATCH($B229,'MINGW_6&amp;DR69'!$H$3:$H$14,0), 1)</f>
        <v>0</v>
      </c>
      <c r="I229" s="7">
        <f>inflowShasta!$I218</f>
        <v>3542</v>
      </c>
      <c r="J229" s="7">
        <f>inflowYuba!$H218</f>
        <v>958</v>
      </c>
      <c r="K229" s="7">
        <f>INDEX(DEMAND_D_DAGUER_NP!$I$3:$I$14, MATCH($B229,DEMAND_D_DAGUER_NP!$H$3:$H$14,0), 1)</f>
        <v>12.698034153638746</v>
      </c>
      <c r="L229" s="7">
        <f>INDEX(D_THERM_DEMANDS!AB$3:AB$14, MATCH($B229,D_THERM_DEMANDS!$P$3:$P$14,0), 1)</f>
        <v>0</v>
      </c>
      <c r="M229" s="7">
        <f>INDEX(D_THERM_DEMANDS!AC$3:AC$14, MATCH($B229,D_THERM_DEMANDS!$P$3:$P$14,0), 1)</f>
        <v>0</v>
      </c>
      <c r="N229" s="7">
        <f>INDEX(D_THERM_DEMANDS!AD$3:AD$14, MATCH($B229,D_THERM_DEMANDS!$P$3:$P$14,0), 1)</f>
        <v>9999</v>
      </c>
      <c r="O229" s="7">
        <f>INDEX(D_THERM_DEMANDS!AE$3:AE$14, MATCH($B229,D_THERM_DEMANDS!$P$3:$P$14,0), 1)</f>
        <v>9999</v>
      </c>
      <c r="P229" s="7">
        <f>INDEX(D_THERM_DEMANDS!AF$3:AF$14, MATCH($B229,D_THERM_DEMANDS!$P$3:$P$14,0), 1)</f>
        <v>3.5483871736834129E-2</v>
      </c>
      <c r="Q229" s="7">
        <f>INDEX(D_THERM_DEMANDS!AG$3:AG$14, MATCH($B229,D_THERM_DEMANDS!$P$3:$P$14,0), 1)</f>
        <v>5.3225805682520715E-2</v>
      </c>
      <c r="R229" s="7">
        <f>INDEX(D_THERM_DEMANDS!AH$3:AH$14, MATCH($B229,D_THERM_DEMANDS!$P$3:$P$14,0), 1)</f>
        <v>0</v>
      </c>
      <c r="S229" s="7">
        <f>INDEX(D_THERM_DEMANDS!AI$3:AI$14, MATCH($B229,D_THERM_DEMANDS!$P$3:$P$14,0), 1)</f>
        <v>1.6129032258064516E-2</v>
      </c>
      <c r="T229" s="7">
        <f>INDEX(D_THERM_DEMANDS!AJ$3:AJ$14, MATCH($B229,D_THERM_DEMANDS!$P$3:$P$14,0), 1)</f>
        <v>3.8709678957539219E-2</v>
      </c>
      <c r="U229" s="7">
        <f>INDEX(D_THERM_DEMANDS!AK$3:AK$14, MATCH($B229,D_THERM_DEMANDS!$P$3:$P$14,0), 1)</f>
        <v>0</v>
      </c>
      <c r="V229" s="7">
        <f>INDEX(DEMAND_C217B!$I$3:$I$14, MATCH($B229,DEMAND_C217B!$H$3:$H$14,0), 1)</f>
        <v>7.8606630875730747</v>
      </c>
      <c r="W229" s="7">
        <f>INDEX(MINFLOWFEATHER!$J$3:$J$14, MATCH($B229,MINFLOWFEATHER!$I$3:$I$14,0), 1)</f>
        <v>750</v>
      </c>
      <c r="X229" s="7">
        <f>INDEX(Therm!$P$3:$P$14, MATCH($B229,Therm!$H$3:$H$14,0), 1)</f>
        <v>200.12339998727668</v>
      </c>
      <c r="Y229" s="7">
        <f>INDEX(Yubfea!$P$3:$P$14, MATCH($B229,Yubfea!$H$3:$H$14,0), 1)</f>
        <v>6392.1715553750746</v>
      </c>
      <c r="Z229" s="7">
        <f>INDEX(D_YUBFEA_demand!V$3:V$14, MATCH($B229,D_YUBFEA_demand!$M$3:$M$14,0), 1)</f>
        <v>0</v>
      </c>
      <c r="AA229" s="7">
        <f>INDEX(D_YUBFEA_demand!W$3:W$14, MATCH($B229,D_YUBFEA_demand!$M$3:$M$14,0), 1)</f>
        <v>0</v>
      </c>
      <c r="AB229" s="7">
        <f>INDEX(D_YUBFEA_demand!X$3:X$14, MATCH($B229,D_YUBFEA_demand!$M$3:$M$14,0), 1)</f>
        <v>0</v>
      </c>
      <c r="AC229" s="7">
        <f>INDEX(D_YUBFEA_demand!Y$3:Y$14, MATCH($B229,D_YUBFEA_demand!$M$3:$M$14,0), 1)</f>
        <v>9999</v>
      </c>
      <c r="AD229" s="7">
        <f>INDEX(D_YUBFEA_demand!Z$3:Z$14, MATCH($B229,D_YUBFEA_demand!$M$3:$M$14,0), 1)</f>
        <v>9999</v>
      </c>
      <c r="AE229" s="7">
        <f>INDEX(D_YUBFEA_demand!AA$3:AA$14, MATCH($B229,D_YUBFEA_demand!$M$3:$M$14,0), 1)</f>
        <v>0</v>
      </c>
      <c r="AF229" s="7">
        <f>INDEX(D_YUBFEA_demand!AB$3:AB$14, MATCH($B229,D_YUBFEA_demand!$M$3:$M$14,0), 1)</f>
        <v>0</v>
      </c>
      <c r="AG229" s="7">
        <f>INDEX(MINFLOWFEAMOUTH!$J$3:$J$14, MATCH($B229,MINFLOWFEAMOUTH!$I$3:$I$14,0), 1)</f>
        <v>750</v>
      </c>
      <c r="AI229" s="11">
        <f>SHASTAlevel5extended!$H218</f>
        <v>4342.9040000000005</v>
      </c>
      <c r="AJ229" s="11">
        <f>INDEX(CALLiTE_SHASTA_LEVEL2_4!$E$1024:$E$1035, MATCH($B229,CALLiTE_SHASTA_LEVEL2_4!$C$1024:$C$1035,0), 1)</f>
        <v>1700</v>
      </c>
      <c r="AK229" s="11">
        <f>INDEX(CALLiTE_SHASTA_LEVEL2_4!$F$1024:$F$1035, MATCH($B229,CALLiTE_SHASTA_LEVEL2_4!$C$1024:$C$1035,0), 1)</f>
        <v>4450</v>
      </c>
      <c r="AL229" s="11">
        <f>INDEX(CALLITE_EVAP_S_SHSTA!$G$2:$G$13, MATCH($B229,CALLITE_EVAP_S_SHSTA!$F$2:$F$13,0), 1)</f>
        <v>2.9928571581840515</v>
      </c>
    </row>
    <row r="230" spans="1:38">
      <c r="A230" s="1">
        <v>43895</v>
      </c>
      <c r="B230" s="6">
        <f t="shared" si="3"/>
        <v>3</v>
      </c>
      <c r="C230" s="7">
        <f>OROinflow!$F219</f>
        <v>1928</v>
      </c>
      <c r="D230" s="7">
        <f>OROLEVEL5!G219/1000</f>
        <v>3163</v>
      </c>
      <c r="E230" s="7">
        <f>INDEX(OROevaprateIN!$B$2:$B$13, MATCH($B230,OROevaprateIN!$A$2:$A$13,0), 1)</f>
        <v>2.4472340256609817</v>
      </c>
      <c r="F230" s="7">
        <f>INDEX(DEM_D6_PWR!$I$3:$I$14, MATCH($B230,DEM_D6_PWR!$H$3:$H$14,0), 1)</f>
        <v>0</v>
      </c>
      <c r="G230" s="7">
        <f>INDEX('MINGW_6&amp;DR69'!$I$3:$I$14, MATCH($B230,'MINGW_6&amp;DR69'!$H$3:$H$14,0), 1)</f>
        <v>0</v>
      </c>
      <c r="H230" s="7">
        <f>INDEX('MINGW_6&amp;DR69'!$J$3:$J$14, MATCH($B230,'MINGW_6&amp;DR69'!$H$3:$H$14,0), 1)</f>
        <v>0</v>
      </c>
      <c r="I230" s="7">
        <f>inflowShasta!$I219</f>
        <v>3379</v>
      </c>
      <c r="J230" s="7">
        <f>inflowYuba!$H219</f>
        <v>959</v>
      </c>
      <c r="K230" s="7">
        <f>INDEX(DEMAND_D_DAGUER_NP!$I$3:$I$14, MATCH($B230,DEMAND_D_DAGUER_NP!$H$3:$H$14,0), 1)</f>
        <v>12.698034153638746</v>
      </c>
      <c r="L230" s="7">
        <f>INDEX(D_THERM_DEMANDS!AB$3:AB$14, MATCH($B230,D_THERM_DEMANDS!$P$3:$P$14,0), 1)</f>
        <v>0</v>
      </c>
      <c r="M230" s="7">
        <f>INDEX(D_THERM_DEMANDS!AC$3:AC$14, MATCH($B230,D_THERM_DEMANDS!$P$3:$P$14,0), 1)</f>
        <v>0</v>
      </c>
      <c r="N230" s="7">
        <f>INDEX(D_THERM_DEMANDS!AD$3:AD$14, MATCH($B230,D_THERM_DEMANDS!$P$3:$P$14,0), 1)</f>
        <v>9999</v>
      </c>
      <c r="O230" s="7">
        <f>INDEX(D_THERM_DEMANDS!AE$3:AE$14, MATCH($B230,D_THERM_DEMANDS!$P$3:$P$14,0), 1)</f>
        <v>9999</v>
      </c>
      <c r="P230" s="7">
        <f>INDEX(D_THERM_DEMANDS!AF$3:AF$14, MATCH($B230,D_THERM_DEMANDS!$P$3:$P$14,0), 1)</f>
        <v>3.5483871736834129E-2</v>
      </c>
      <c r="Q230" s="7">
        <f>INDEX(D_THERM_DEMANDS!AG$3:AG$14, MATCH($B230,D_THERM_DEMANDS!$P$3:$P$14,0), 1)</f>
        <v>5.3225805682520715E-2</v>
      </c>
      <c r="R230" s="7">
        <f>INDEX(D_THERM_DEMANDS!AH$3:AH$14, MATCH($B230,D_THERM_DEMANDS!$P$3:$P$14,0), 1)</f>
        <v>0</v>
      </c>
      <c r="S230" s="7">
        <f>INDEX(D_THERM_DEMANDS!AI$3:AI$14, MATCH($B230,D_THERM_DEMANDS!$P$3:$P$14,0), 1)</f>
        <v>1.6129032258064516E-2</v>
      </c>
      <c r="T230" s="7">
        <f>INDEX(D_THERM_DEMANDS!AJ$3:AJ$14, MATCH($B230,D_THERM_DEMANDS!$P$3:$P$14,0), 1)</f>
        <v>3.8709678957539219E-2</v>
      </c>
      <c r="U230" s="7">
        <f>INDEX(D_THERM_DEMANDS!AK$3:AK$14, MATCH($B230,D_THERM_DEMANDS!$P$3:$P$14,0), 1)</f>
        <v>0</v>
      </c>
      <c r="V230" s="7">
        <f>INDEX(DEMAND_C217B!$I$3:$I$14, MATCH($B230,DEMAND_C217B!$H$3:$H$14,0), 1)</f>
        <v>7.8606630875730747</v>
      </c>
      <c r="W230" s="7">
        <f>INDEX(MINFLOWFEATHER!$J$3:$J$14, MATCH($B230,MINFLOWFEATHER!$I$3:$I$14,0), 1)</f>
        <v>750</v>
      </c>
      <c r="X230" s="7">
        <f>INDEX(Therm!$P$3:$P$14, MATCH($B230,Therm!$H$3:$H$14,0), 1)</f>
        <v>200.12339998727668</v>
      </c>
      <c r="Y230" s="7">
        <f>INDEX(Yubfea!$P$3:$P$14, MATCH($B230,Yubfea!$H$3:$H$14,0), 1)</f>
        <v>6392.1715553750746</v>
      </c>
      <c r="Z230" s="7">
        <f>INDEX(D_YUBFEA_demand!V$3:V$14, MATCH($B230,D_YUBFEA_demand!$M$3:$M$14,0), 1)</f>
        <v>0</v>
      </c>
      <c r="AA230" s="7">
        <f>INDEX(D_YUBFEA_demand!W$3:W$14, MATCH($B230,D_YUBFEA_demand!$M$3:$M$14,0), 1)</f>
        <v>0</v>
      </c>
      <c r="AB230" s="7">
        <f>INDEX(D_YUBFEA_demand!X$3:X$14, MATCH($B230,D_YUBFEA_demand!$M$3:$M$14,0), 1)</f>
        <v>0</v>
      </c>
      <c r="AC230" s="7">
        <f>INDEX(D_YUBFEA_demand!Y$3:Y$14, MATCH($B230,D_YUBFEA_demand!$M$3:$M$14,0), 1)</f>
        <v>9999</v>
      </c>
      <c r="AD230" s="7">
        <f>INDEX(D_YUBFEA_demand!Z$3:Z$14, MATCH($B230,D_YUBFEA_demand!$M$3:$M$14,0), 1)</f>
        <v>9999</v>
      </c>
      <c r="AE230" s="7">
        <f>INDEX(D_YUBFEA_demand!AA$3:AA$14, MATCH($B230,D_YUBFEA_demand!$M$3:$M$14,0), 1)</f>
        <v>0</v>
      </c>
      <c r="AF230" s="7">
        <f>INDEX(D_YUBFEA_demand!AB$3:AB$14, MATCH($B230,D_YUBFEA_demand!$M$3:$M$14,0), 1)</f>
        <v>0</v>
      </c>
      <c r="AG230" s="7">
        <f>INDEX(MINFLOWFEAMOUTH!$J$3:$J$14, MATCH($B230,MINFLOWFEAMOUTH!$I$3:$I$14,0), 1)</f>
        <v>750</v>
      </c>
      <c r="AI230" s="11">
        <f>SHASTAlevel5extended!$H219</f>
        <v>4357.8469999999998</v>
      </c>
      <c r="AJ230" s="11">
        <f>INDEX(CALLiTE_SHASTA_LEVEL2_4!$E$1024:$E$1035, MATCH($B230,CALLiTE_SHASTA_LEVEL2_4!$C$1024:$C$1035,0), 1)</f>
        <v>1700</v>
      </c>
      <c r="AK230" s="11">
        <f>INDEX(CALLiTE_SHASTA_LEVEL2_4!$F$1024:$F$1035, MATCH($B230,CALLiTE_SHASTA_LEVEL2_4!$C$1024:$C$1035,0), 1)</f>
        <v>4450</v>
      </c>
      <c r="AL230" s="11">
        <f>INDEX(CALLITE_EVAP_S_SHSTA!$G$2:$G$13, MATCH($B230,CALLITE_EVAP_S_SHSTA!$F$2:$F$13,0), 1)</f>
        <v>2.9928571581840515</v>
      </c>
    </row>
    <row r="231" spans="1:38">
      <c r="A231" s="1">
        <v>43896</v>
      </c>
      <c r="B231" s="6">
        <f t="shared" si="3"/>
        <v>3</v>
      </c>
      <c r="C231" s="7">
        <f>OROinflow!$F220</f>
        <v>1742</v>
      </c>
      <c r="D231" s="7">
        <f>OROLEVEL5!G220/1000</f>
        <v>3163</v>
      </c>
      <c r="E231" s="7">
        <f>INDEX(OROevaprateIN!$B$2:$B$13, MATCH($B231,OROevaprateIN!$A$2:$A$13,0), 1)</f>
        <v>2.4472340256609817</v>
      </c>
      <c r="F231" s="7">
        <f>INDEX(DEM_D6_PWR!$I$3:$I$14, MATCH($B231,DEM_D6_PWR!$H$3:$H$14,0), 1)</f>
        <v>0</v>
      </c>
      <c r="G231" s="7">
        <f>INDEX('MINGW_6&amp;DR69'!$I$3:$I$14, MATCH($B231,'MINGW_6&amp;DR69'!$H$3:$H$14,0), 1)</f>
        <v>0</v>
      </c>
      <c r="H231" s="7">
        <f>INDEX('MINGW_6&amp;DR69'!$J$3:$J$14, MATCH($B231,'MINGW_6&amp;DR69'!$H$3:$H$14,0), 1)</f>
        <v>0</v>
      </c>
      <c r="I231" s="7">
        <f>inflowShasta!$I220</f>
        <v>3725</v>
      </c>
      <c r="J231" s="7">
        <f>inflowYuba!$H220</f>
        <v>961</v>
      </c>
      <c r="K231" s="7">
        <f>INDEX(DEMAND_D_DAGUER_NP!$I$3:$I$14, MATCH($B231,DEMAND_D_DAGUER_NP!$H$3:$H$14,0), 1)</f>
        <v>12.698034153638746</v>
      </c>
      <c r="L231" s="7">
        <f>INDEX(D_THERM_DEMANDS!AB$3:AB$14, MATCH($B231,D_THERM_DEMANDS!$P$3:$P$14,0), 1)</f>
        <v>0</v>
      </c>
      <c r="M231" s="7">
        <f>INDEX(D_THERM_DEMANDS!AC$3:AC$14, MATCH($B231,D_THERM_DEMANDS!$P$3:$P$14,0), 1)</f>
        <v>0</v>
      </c>
      <c r="N231" s="7">
        <f>INDEX(D_THERM_DEMANDS!AD$3:AD$14, MATCH($B231,D_THERM_DEMANDS!$P$3:$P$14,0), 1)</f>
        <v>9999</v>
      </c>
      <c r="O231" s="7">
        <f>INDEX(D_THERM_DEMANDS!AE$3:AE$14, MATCH($B231,D_THERM_DEMANDS!$P$3:$P$14,0), 1)</f>
        <v>9999</v>
      </c>
      <c r="P231" s="7">
        <f>INDEX(D_THERM_DEMANDS!AF$3:AF$14, MATCH($B231,D_THERM_DEMANDS!$P$3:$P$14,0), 1)</f>
        <v>3.5483871736834129E-2</v>
      </c>
      <c r="Q231" s="7">
        <f>INDEX(D_THERM_DEMANDS!AG$3:AG$14, MATCH($B231,D_THERM_DEMANDS!$P$3:$P$14,0), 1)</f>
        <v>5.3225805682520715E-2</v>
      </c>
      <c r="R231" s="7">
        <f>INDEX(D_THERM_DEMANDS!AH$3:AH$14, MATCH($B231,D_THERM_DEMANDS!$P$3:$P$14,0), 1)</f>
        <v>0</v>
      </c>
      <c r="S231" s="7">
        <f>INDEX(D_THERM_DEMANDS!AI$3:AI$14, MATCH($B231,D_THERM_DEMANDS!$P$3:$P$14,0), 1)</f>
        <v>1.6129032258064516E-2</v>
      </c>
      <c r="T231" s="7">
        <f>INDEX(D_THERM_DEMANDS!AJ$3:AJ$14, MATCH($B231,D_THERM_DEMANDS!$P$3:$P$14,0), 1)</f>
        <v>3.8709678957539219E-2</v>
      </c>
      <c r="U231" s="7">
        <f>INDEX(D_THERM_DEMANDS!AK$3:AK$14, MATCH($B231,D_THERM_DEMANDS!$P$3:$P$14,0), 1)</f>
        <v>0</v>
      </c>
      <c r="V231" s="7">
        <f>INDEX(DEMAND_C217B!$I$3:$I$14, MATCH($B231,DEMAND_C217B!$H$3:$H$14,0), 1)</f>
        <v>7.8606630875730747</v>
      </c>
      <c r="W231" s="7">
        <f>INDEX(MINFLOWFEATHER!$J$3:$J$14, MATCH($B231,MINFLOWFEATHER!$I$3:$I$14,0), 1)</f>
        <v>750</v>
      </c>
      <c r="X231" s="7">
        <f>INDEX(Therm!$P$3:$P$14, MATCH($B231,Therm!$H$3:$H$14,0), 1)</f>
        <v>200.12339998727668</v>
      </c>
      <c r="Y231" s="7">
        <f>INDEX(Yubfea!$P$3:$P$14, MATCH($B231,Yubfea!$H$3:$H$14,0), 1)</f>
        <v>6392.1715553750746</v>
      </c>
      <c r="Z231" s="7">
        <f>INDEX(D_YUBFEA_demand!V$3:V$14, MATCH($B231,D_YUBFEA_demand!$M$3:$M$14,0), 1)</f>
        <v>0</v>
      </c>
      <c r="AA231" s="7">
        <f>INDEX(D_YUBFEA_demand!W$3:W$14, MATCH($B231,D_YUBFEA_demand!$M$3:$M$14,0), 1)</f>
        <v>0</v>
      </c>
      <c r="AB231" s="7">
        <f>INDEX(D_YUBFEA_demand!X$3:X$14, MATCH($B231,D_YUBFEA_demand!$M$3:$M$14,0), 1)</f>
        <v>0</v>
      </c>
      <c r="AC231" s="7">
        <f>INDEX(D_YUBFEA_demand!Y$3:Y$14, MATCH($B231,D_YUBFEA_demand!$M$3:$M$14,0), 1)</f>
        <v>9999</v>
      </c>
      <c r="AD231" s="7">
        <f>INDEX(D_YUBFEA_demand!Z$3:Z$14, MATCH($B231,D_YUBFEA_demand!$M$3:$M$14,0), 1)</f>
        <v>9999</v>
      </c>
      <c r="AE231" s="7">
        <f>INDEX(D_YUBFEA_demand!AA$3:AA$14, MATCH($B231,D_YUBFEA_demand!$M$3:$M$14,0), 1)</f>
        <v>0</v>
      </c>
      <c r="AF231" s="7">
        <f>INDEX(D_YUBFEA_demand!AB$3:AB$14, MATCH($B231,D_YUBFEA_demand!$M$3:$M$14,0), 1)</f>
        <v>0</v>
      </c>
      <c r="AG231" s="7">
        <f>INDEX(MINFLOWFEAMOUTH!$J$3:$J$14, MATCH($B231,MINFLOWFEAMOUTH!$I$3:$I$14,0), 1)</f>
        <v>750</v>
      </c>
      <c r="AI231" s="11">
        <f>SHASTAlevel5extended!$H220</f>
        <v>4372.79</v>
      </c>
      <c r="AJ231" s="11">
        <f>INDEX(CALLiTE_SHASTA_LEVEL2_4!$E$1024:$E$1035, MATCH($B231,CALLiTE_SHASTA_LEVEL2_4!$C$1024:$C$1035,0), 1)</f>
        <v>1700</v>
      </c>
      <c r="AK231" s="11">
        <f>INDEX(CALLiTE_SHASTA_LEVEL2_4!$F$1024:$F$1035, MATCH($B231,CALLiTE_SHASTA_LEVEL2_4!$C$1024:$C$1035,0), 1)</f>
        <v>4450</v>
      </c>
      <c r="AL231" s="11">
        <f>INDEX(CALLITE_EVAP_S_SHSTA!$G$2:$G$13, MATCH($B231,CALLITE_EVAP_S_SHSTA!$F$2:$F$13,0), 1)</f>
        <v>2.9928571581840515</v>
      </c>
    </row>
    <row r="232" spans="1:38">
      <c r="A232" s="1">
        <v>43897</v>
      </c>
      <c r="B232" s="6">
        <f t="shared" si="3"/>
        <v>3</v>
      </c>
      <c r="C232" s="7">
        <f>OROinflow!$F221</f>
        <v>1970</v>
      </c>
      <c r="D232" s="7">
        <f>OROLEVEL5!G221/1000</f>
        <v>3163</v>
      </c>
      <c r="E232" s="7">
        <f>INDEX(OROevaprateIN!$B$2:$B$13, MATCH($B232,OROevaprateIN!$A$2:$A$13,0), 1)</f>
        <v>2.4472340256609817</v>
      </c>
      <c r="F232" s="7">
        <f>INDEX(DEM_D6_PWR!$I$3:$I$14, MATCH($B232,DEM_D6_PWR!$H$3:$H$14,0), 1)</f>
        <v>0</v>
      </c>
      <c r="G232" s="7">
        <f>INDEX('MINGW_6&amp;DR69'!$I$3:$I$14, MATCH($B232,'MINGW_6&amp;DR69'!$H$3:$H$14,0), 1)</f>
        <v>0</v>
      </c>
      <c r="H232" s="7">
        <f>INDEX('MINGW_6&amp;DR69'!$J$3:$J$14, MATCH($B232,'MINGW_6&amp;DR69'!$H$3:$H$14,0), 1)</f>
        <v>0</v>
      </c>
      <c r="I232" s="7">
        <f>inflowShasta!$I221</f>
        <v>5100</v>
      </c>
      <c r="J232" s="7">
        <f>inflowYuba!$H221</f>
        <v>958</v>
      </c>
      <c r="K232" s="7">
        <f>INDEX(DEMAND_D_DAGUER_NP!$I$3:$I$14, MATCH($B232,DEMAND_D_DAGUER_NP!$H$3:$H$14,0), 1)</f>
        <v>12.698034153638746</v>
      </c>
      <c r="L232" s="7">
        <f>INDEX(D_THERM_DEMANDS!AB$3:AB$14, MATCH($B232,D_THERM_DEMANDS!$P$3:$P$14,0), 1)</f>
        <v>0</v>
      </c>
      <c r="M232" s="7">
        <f>INDEX(D_THERM_DEMANDS!AC$3:AC$14, MATCH($B232,D_THERM_DEMANDS!$P$3:$P$14,0), 1)</f>
        <v>0</v>
      </c>
      <c r="N232" s="7">
        <f>INDEX(D_THERM_DEMANDS!AD$3:AD$14, MATCH($B232,D_THERM_DEMANDS!$P$3:$P$14,0), 1)</f>
        <v>9999</v>
      </c>
      <c r="O232" s="7">
        <f>INDEX(D_THERM_DEMANDS!AE$3:AE$14, MATCH($B232,D_THERM_DEMANDS!$P$3:$P$14,0), 1)</f>
        <v>9999</v>
      </c>
      <c r="P232" s="7">
        <f>INDEX(D_THERM_DEMANDS!AF$3:AF$14, MATCH($B232,D_THERM_DEMANDS!$P$3:$P$14,0), 1)</f>
        <v>3.5483871736834129E-2</v>
      </c>
      <c r="Q232" s="7">
        <f>INDEX(D_THERM_DEMANDS!AG$3:AG$14, MATCH($B232,D_THERM_DEMANDS!$P$3:$P$14,0), 1)</f>
        <v>5.3225805682520715E-2</v>
      </c>
      <c r="R232" s="7">
        <f>INDEX(D_THERM_DEMANDS!AH$3:AH$14, MATCH($B232,D_THERM_DEMANDS!$P$3:$P$14,0), 1)</f>
        <v>0</v>
      </c>
      <c r="S232" s="7">
        <f>INDEX(D_THERM_DEMANDS!AI$3:AI$14, MATCH($B232,D_THERM_DEMANDS!$P$3:$P$14,0), 1)</f>
        <v>1.6129032258064516E-2</v>
      </c>
      <c r="T232" s="7">
        <f>INDEX(D_THERM_DEMANDS!AJ$3:AJ$14, MATCH($B232,D_THERM_DEMANDS!$P$3:$P$14,0), 1)</f>
        <v>3.8709678957539219E-2</v>
      </c>
      <c r="U232" s="7">
        <f>INDEX(D_THERM_DEMANDS!AK$3:AK$14, MATCH($B232,D_THERM_DEMANDS!$P$3:$P$14,0), 1)</f>
        <v>0</v>
      </c>
      <c r="V232" s="7">
        <f>INDEX(DEMAND_C217B!$I$3:$I$14, MATCH($B232,DEMAND_C217B!$H$3:$H$14,0), 1)</f>
        <v>7.8606630875730747</v>
      </c>
      <c r="W232" s="7">
        <f>INDEX(MINFLOWFEATHER!$J$3:$J$14, MATCH($B232,MINFLOWFEATHER!$I$3:$I$14,0), 1)</f>
        <v>750</v>
      </c>
      <c r="X232" s="7">
        <f>INDEX(Therm!$P$3:$P$14, MATCH($B232,Therm!$H$3:$H$14,0), 1)</f>
        <v>200.12339998727668</v>
      </c>
      <c r="Y232" s="7">
        <f>INDEX(Yubfea!$P$3:$P$14, MATCH($B232,Yubfea!$H$3:$H$14,0), 1)</f>
        <v>6392.1715553750746</v>
      </c>
      <c r="Z232" s="7">
        <f>INDEX(D_YUBFEA_demand!V$3:V$14, MATCH($B232,D_YUBFEA_demand!$M$3:$M$14,0), 1)</f>
        <v>0</v>
      </c>
      <c r="AA232" s="7">
        <f>INDEX(D_YUBFEA_demand!W$3:W$14, MATCH($B232,D_YUBFEA_demand!$M$3:$M$14,0), 1)</f>
        <v>0</v>
      </c>
      <c r="AB232" s="7">
        <f>INDEX(D_YUBFEA_demand!X$3:X$14, MATCH($B232,D_YUBFEA_demand!$M$3:$M$14,0), 1)</f>
        <v>0</v>
      </c>
      <c r="AC232" s="7">
        <f>INDEX(D_YUBFEA_demand!Y$3:Y$14, MATCH($B232,D_YUBFEA_demand!$M$3:$M$14,0), 1)</f>
        <v>9999</v>
      </c>
      <c r="AD232" s="7">
        <f>INDEX(D_YUBFEA_demand!Z$3:Z$14, MATCH($B232,D_YUBFEA_demand!$M$3:$M$14,0), 1)</f>
        <v>9999</v>
      </c>
      <c r="AE232" s="7">
        <f>INDEX(D_YUBFEA_demand!AA$3:AA$14, MATCH($B232,D_YUBFEA_demand!$M$3:$M$14,0), 1)</f>
        <v>0</v>
      </c>
      <c r="AF232" s="7">
        <f>INDEX(D_YUBFEA_demand!AB$3:AB$14, MATCH($B232,D_YUBFEA_demand!$M$3:$M$14,0), 1)</f>
        <v>0</v>
      </c>
      <c r="AG232" s="7">
        <f>INDEX(MINFLOWFEAMOUTH!$J$3:$J$14, MATCH($B232,MINFLOWFEAMOUTH!$I$3:$I$14,0), 1)</f>
        <v>750</v>
      </c>
      <c r="AI232" s="11">
        <f>SHASTAlevel5extended!$H221</f>
        <v>4387.732</v>
      </c>
      <c r="AJ232" s="11">
        <f>INDEX(CALLiTE_SHASTA_LEVEL2_4!$E$1024:$E$1035, MATCH($B232,CALLiTE_SHASTA_LEVEL2_4!$C$1024:$C$1035,0), 1)</f>
        <v>1700</v>
      </c>
      <c r="AK232" s="11">
        <f>INDEX(CALLiTE_SHASTA_LEVEL2_4!$F$1024:$F$1035, MATCH($B232,CALLiTE_SHASTA_LEVEL2_4!$C$1024:$C$1035,0), 1)</f>
        <v>4450</v>
      </c>
      <c r="AL232" s="11">
        <f>INDEX(CALLITE_EVAP_S_SHSTA!$G$2:$G$13, MATCH($B232,CALLITE_EVAP_S_SHSTA!$F$2:$F$13,0), 1)</f>
        <v>2.9928571581840515</v>
      </c>
    </row>
    <row r="233" spans="1:38">
      <c r="A233" s="1">
        <v>43898</v>
      </c>
      <c r="B233" s="6">
        <f t="shared" si="3"/>
        <v>3</v>
      </c>
      <c r="C233" s="7">
        <f>OROinflow!$F222</f>
        <v>1753</v>
      </c>
      <c r="D233" s="7">
        <f>OROLEVEL5!G222/1000</f>
        <v>3163</v>
      </c>
      <c r="E233" s="7">
        <f>INDEX(OROevaprateIN!$B$2:$B$13, MATCH($B233,OROevaprateIN!$A$2:$A$13,0), 1)</f>
        <v>2.4472340256609817</v>
      </c>
      <c r="F233" s="7">
        <f>INDEX(DEM_D6_PWR!$I$3:$I$14, MATCH($B233,DEM_D6_PWR!$H$3:$H$14,0), 1)</f>
        <v>0</v>
      </c>
      <c r="G233" s="7">
        <f>INDEX('MINGW_6&amp;DR69'!$I$3:$I$14, MATCH($B233,'MINGW_6&amp;DR69'!$H$3:$H$14,0), 1)</f>
        <v>0</v>
      </c>
      <c r="H233" s="7">
        <f>INDEX('MINGW_6&amp;DR69'!$J$3:$J$14, MATCH($B233,'MINGW_6&amp;DR69'!$H$3:$H$14,0), 1)</f>
        <v>0</v>
      </c>
      <c r="I233" s="7">
        <f>inflowShasta!$I222</f>
        <v>2580</v>
      </c>
      <c r="J233" s="7">
        <f>inflowYuba!$H222</f>
        <v>958</v>
      </c>
      <c r="K233" s="7">
        <f>INDEX(DEMAND_D_DAGUER_NP!$I$3:$I$14, MATCH($B233,DEMAND_D_DAGUER_NP!$H$3:$H$14,0), 1)</f>
        <v>12.698034153638746</v>
      </c>
      <c r="L233" s="7">
        <f>INDEX(D_THERM_DEMANDS!AB$3:AB$14, MATCH($B233,D_THERM_DEMANDS!$P$3:$P$14,0), 1)</f>
        <v>0</v>
      </c>
      <c r="M233" s="7">
        <f>INDEX(D_THERM_DEMANDS!AC$3:AC$14, MATCH($B233,D_THERM_DEMANDS!$P$3:$P$14,0), 1)</f>
        <v>0</v>
      </c>
      <c r="N233" s="7">
        <f>INDEX(D_THERM_DEMANDS!AD$3:AD$14, MATCH($B233,D_THERM_DEMANDS!$P$3:$P$14,0), 1)</f>
        <v>9999</v>
      </c>
      <c r="O233" s="7">
        <f>INDEX(D_THERM_DEMANDS!AE$3:AE$14, MATCH($B233,D_THERM_DEMANDS!$P$3:$P$14,0), 1)</f>
        <v>9999</v>
      </c>
      <c r="P233" s="7">
        <f>INDEX(D_THERM_DEMANDS!AF$3:AF$14, MATCH($B233,D_THERM_DEMANDS!$P$3:$P$14,0), 1)</f>
        <v>3.5483871736834129E-2</v>
      </c>
      <c r="Q233" s="7">
        <f>INDEX(D_THERM_DEMANDS!AG$3:AG$14, MATCH($B233,D_THERM_DEMANDS!$P$3:$P$14,0), 1)</f>
        <v>5.3225805682520715E-2</v>
      </c>
      <c r="R233" s="7">
        <f>INDEX(D_THERM_DEMANDS!AH$3:AH$14, MATCH($B233,D_THERM_DEMANDS!$P$3:$P$14,0), 1)</f>
        <v>0</v>
      </c>
      <c r="S233" s="7">
        <f>INDEX(D_THERM_DEMANDS!AI$3:AI$14, MATCH($B233,D_THERM_DEMANDS!$P$3:$P$14,0), 1)</f>
        <v>1.6129032258064516E-2</v>
      </c>
      <c r="T233" s="7">
        <f>INDEX(D_THERM_DEMANDS!AJ$3:AJ$14, MATCH($B233,D_THERM_DEMANDS!$P$3:$P$14,0), 1)</f>
        <v>3.8709678957539219E-2</v>
      </c>
      <c r="U233" s="7">
        <f>INDEX(D_THERM_DEMANDS!AK$3:AK$14, MATCH($B233,D_THERM_DEMANDS!$P$3:$P$14,0), 1)</f>
        <v>0</v>
      </c>
      <c r="V233" s="7">
        <f>INDEX(DEMAND_C217B!$I$3:$I$14, MATCH($B233,DEMAND_C217B!$H$3:$H$14,0), 1)</f>
        <v>7.8606630875730747</v>
      </c>
      <c r="W233" s="7">
        <f>INDEX(MINFLOWFEATHER!$J$3:$J$14, MATCH($B233,MINFLOWFEATHER!$I$3:$I$14,0), 1)</f>
        <v>750</v>
      </c>
      <c r="X233" s="7">
        <f>INDEX(Therm!$P$3:$P$14, MATCH($B233,Therm!$H$3:$H$14,0), 1)</f>
        <v>200.12339998727668</v>
      </c>
      <c r="Y233" s="7">
        <f>INDEX(Yubfea!$P$3:$P$14, MATCH($B233,Yubfea!$H$3:$H$14,0), 1)</f>
        <v>6392.1715553750746</v>
      </c>
      <c r="Z233" s="7">
        <f>INDEX(D_YUBFEA_demand!V$3:V$14, MATCH($B233,D_YUBFEA_demand!$M$3:$M$14,0), 1)</f>
        <v>0</v>
      </c>
      <c r="AA233" s="7">
        <f>INDEX(D_YUBFEA_demand!W$3:W$14, MATCH($B233,D_YUBFEA_demand!$M$3:$M$14,0), 1)</f>
        <v>0</v>
      </c>
      <c r="AB233" s="7">
        <f>INDEX(D_YUBFEA_demand!X$3:X$14, MATCH($B233,D_YUBFEA_demand!$M$3:$M$14,0), 1)</f>
        <v>0</v>
      </c>
      <c r="AC233" s="7">
        <f>INDEX(D_YUBFEA_demand!Y$3:Y$14, MATCH($B233,D_YUBFEA_demand!$M$3:$M$14,0), 1)</f>
        <v>9999</v>
      </c>
      <c r="AD233" s="7">
        <f>INDEX(D_YUBFEA_demand!Z$3:Z$14, MATCH($B233,D_YUBFEA_demand!$M$3:$M$14,0), 1)</f>
        <v>9999</v>
      </c>
      <c r="AE233" s="7">
        <f>INDEX(D_YUBFEA_demand!AA$3:AA$14, MATCH($B233,D_YUBFEA_demand!$M$3:$M$14,0), 1)</f>
        <v>0</v>
      </c>
      <c r="AF233" s="7">
        <f>INDEX(D_YUBFEA_demand!AB$3:AB$14, MATCH($B233,D_YUBFEA_demand!$M$3:$M$14,0), 1)</f>
        <v>0</v>
      </c>
      <c r="AG233" s="7">
        <f>INDEX(MINFLOWFEAMOUTH!$J$3:$J$14, MATCH($B233,MINFLOWFEAMOUTH!$I$3:$I$14,0), 1)</f>
        <v>750</v>
      </c>
      <c r="AI233" s="11">
        <f>SHASTAlevel5extended!$H222</f>
        <v>4402.674</v>
      </c>
      <c r="AJ233" s="11">
        <f>INDEX(CALLiTE_SHASTA_LEVEL2_4!$E$1024:$E$1035, MATCH($B233,CALLiTE_SHASTA_LEVEL2_4!$C$1024:$C$1035,0), 1)</f>
        <v>1700</v>
      </c>
      <c r="AK233" s="11">
        <f>INDEX(CALLiTE_SHASTA_LEVEL2_4!$F$1024:$F$1035, MATCH($B233,CALLiTE_SHASTA_LEVEL2_4!$C$1024:$C$1035,0), 1)</f>
        <v>4450</v>
      </c>
      <c r="AL233" s="11">
        <f>INDEX(CALLITE_EVAP_S_SHSTA!$G$2:$G$13, MATCH($B233,CALLITE_EVAP_S_SHSTA!$F$2:$F$13,0), 1)</f>
        <v>2.9928571581840515</v>
      </c>
    </row>
    <row r="234" spans="1:38">
      <c r="A234" s="1">
        <v>43899</v>
      </c>
      <c r="B234" s="6">
        <f t="shared" si="3"/>
        <v>3</v>
      </c>
      <c r="C234" s="7">
        <f>OROinflow!$F223</f>
        <v>2348</v>
      </c>
      <c r="D234" s="7">
        <f>OROLEVEL5!G223/1000</f>
        <v>3163</v>
      </c>
      <c r="E234" s="7">
        <f>INDEX(OROevaprateIN!$B$2:$B$13, MATCH($B234,OROevaprateIN!$A$2:$A$13,0), 1)</f>
        <v>2.4472340256609817</v>
      </c>
      <c r="F234" s="7">
        <f>INDEX(DEM_D6_PWR!$I$3:$I$14, MATCH($B234,DEM_D6_PWR!$H$3:$H$14,0), 1)</f>
        <v>0</v>
      </c>
      <c r="G234" s="7">
        <f>INDEX('MINGW_6&amp;DR69'!$I$3:$I$14, MATCH($B234,'MINGW_6&amp;DR69'!$H$3:$H$14,0), 1)</f>
        <v>0</v>
      </c>
      <c r="H234" s="7">
        <f>INDEX('MINGW_6&amp;DR69'!$J$3:$J$14, MATCH($B234,'MINGW_6&amp;DR69'!$H$3:$H$14,0), 1)</f>
        <v>0</v>
      </c>
      <c r="I234" s="7">
        <f>inflowShasta!$I223</f>
        <v>4089</v>
      </c>
      <c r="J234" s="7">
        <f>inflowYuba!$H223</f>
        <v>968</v>
      </c>
      <c r="K234" s="7">
        <f>INDEX(DEMAND_D_DAGUER_NP!$I$3:$I$14, MATCH($B234,DEMAND_D_DAGUER_NP!$H$3:$H$14,0), 1)</f>
        <v>12.698034153638746</v>
      </c>
      <c r="L234" s="7">
        <f>INDEX(D_THERM_DEMANDS!AB$3:AB$14, MATCH($B234,D_THERM_DEMANDS!$P$3:$P$14,0), 1)</f>
        <v>0</v>
      </c>
      <c r="M234" s="7">
        <f>INDEX(D_THERM_DEMANDS!AC$3:AC$14, MATCH($B234,D_THERM_DEMANDS!$P$3:$P$14,0), 1)</f>
        <v>0</v>
      </c>
      <c r="N234" s="7">
        <f>INDEX(D_THERM_DEMANDS!AD$3:AD$14, MATCH($B234,D_THERM_DEMANDS!$P$3:$P$14,0), 1)</f>
        <v>9999</v>
      </c>
      <c r="O234" s="7">
        <f>INDEX(D_THERM_DEMANDS!AE$3:AE$14, MATCH($B234,D_THERM_DEMANDS!$P$3:$P$14,0), 1)</f>
        <v>9999</v>
      </c>
      <c r="P234" s="7">
        <f>INDEX(D_THERM_DEMANDS!AF$3:AF$14, MATCH($B234,D_THERM_DEMANDS!$P$3:$P$14,0), 1)</f>
        <v>3.5483871736834129E-2</v>
      </c>
      <c r="Q234" s="7">
        <f>INDEX(D_THERM_DEMANDS!AG$3:AG$14, MATCH($B234,D_THERM_DEMANDS!$P$3:$P$14,0), 1)</f>
        <v>5.3225805682520715E-2</v>
      </c>
      <c r="R234" s="7">
        <f>INDEX(D_THERM_DEMANDS!AH$3:AH$14, MATCH($B234,D_THERM_DEMANDS!$P$3:$P$14,0), 1)</f>
        <v>0</v>
      </c>
      <c r="S234" s="7">
        <f>INDEX(D_THERM_DEMANDS!AI$3:AI$14, MATCH($B234,D_THERM_DEMANDS!$P$3:$P$14,0), 1)</f>
        <v>1.6129032258064516E-2</v>
      </c>
      <c r="T234" s="7">
        <f>INDEX(D_THERM_DEMANDS!AJ$3:AJ$14, MATCH($B234,D_THERM_DEMANDS!$P$3:$P$14,0), 1)</f>
        <v>3.8709678957539219E-2</v>
      </c>
      <c r="U234" s="7">
        <f>INDEX(D_THERM_DEMANDS!AK$3:AK$14, MATCH($B234,D_THERM_DEMANDS!$P$3:$P$14,0), 1)</f>
        <v>0</v>
      </c>
      <c r="V234" s="7">
        <f>INDEX(DEMAND_C217B!$I$3:$I$14, MATCH($B234,DEMAND_C217B!$H$3:$H$14,0), 1)</f>
        <v>7.8606630875730747</v>
      </c>
      <c r="W234" s="7">
        <f>INDEX(MINFLOWFEATHER!$J$3:$J$14, MATCH($B234,MINFLOWFEATHER!$I$3:$I$14,0), 1)</f>
        <v>750</v>
      </c>
      <c r="X234" s="7">
        <f>INDEX(Therm!$P$3:$P$14, MATCH($B234,Therm!$H$3:$H$14,0), 1)</f>
        <v>200.12339998727668</v>
      </c>
      <c r="Y234" s="7">
        <f>INDEX(Yubfea!$P$3:$P$14, MATCH($B234,Yubfea!$H$3:$H$14,0), 1)</f>
        <v>6392.1715553750746</v>
      </c>
      <c r="Z234" s="7">
        <f>INDEX(D_YUBFEA_demand!V$3:V$14, MATCH($B234,D_YUBFEA_demand!$M$3:$M$14,0), 1)</f>
        <v>0</v>
      </c>
      <c r="AA234" s="7">
        <f>INDEX(D_YUBFEA_demand!W$3:W$14, MATCH($B234,D_YUBFEA_demand!$M$3:$M$14,0), 1)</f>
        <v>0</v>
      </c>
      <c r="AB234" s="7">
        <f>INDEX(D_YUBFEA_demand!X$3:X$14, MATCH($B234,D_YUBFEA_demand!$M$3:$M$14,0), 1)</f>
        <v>0</v>
      </c>
      <c r="AC234" s="7">
        <f>INDEX(D_YUBFEA_demand!Y$3:Y$14, MATCH($B234,D_YUBFEA_demand!$M$3:$M$14,0), 1)</f>
        <v>9999</v>
      </c>
      <c r="AD234" s="7">
        <f>INDEX(D_YUBFEA_demand!Z$3:Z$14, MATCH($B234,D_YUBFEA_demand!$M$3:$M$14,0), 1)</f>
        <v>9999</v>
      </c>
      <c r="AE234" s="7">
        <f>INDEX(D_YUBFEA_demand!AA$3:AA$14, MATCH($B234,D_YUBFEA_demand!$M$3:$M$14,0), 1)</f>
        <v>0</v>
      </c>
      <c r="AF234" s="7">
        <f>INDEX(D_YUBFEA_demand!AB$3:AB$14, MATCH($B234,D_YUBFEA_demand!$M$3:$M$14,0), 1)</f>
        <v>0</v>
      </c>
      <c r="AG234" s="7">
        <f>INDEX(MINFLOWFEAMOUTH!$J$3:$J$14, MATCH($B234,MINFLOWFEAMOUTH!$I$3:$I$14,0), 1)</f>
        <v>750</v>
      </c>
      <c r="AI234" s="11">
        <f>SHASTAlevel5extended!$H223</f>
        <v>4417.6170000000002</v>
      </c>
      <c r="AJ234" s="11">
        <f>INDEX(CALLiTE_SHASTA_LEVEL2_4!$E$1024:$E$1035, MATCH($B234,CALLiTE_SHASTA_LEVEL2_4!$C$1024:$C$1035,0), 1)</f>
        <v>1700</v>
      </c>
      <c r="AK234" s="11">
        <f>INDEX(CALLiTE_SHASTA_LEVEL2_4!$F$1024:$F$1035, MATCH($B234,CALLiTE_SHASTA_LEVEL2_4!$C$1024:$C$1035,0), 1)</f>
        <v>4450</v>
      </c>
      <c r="AL234" s="11">
        <f>INDEX(CALLITE_EVAP_S_SHSTA!$G$2:$G$13, MATCH($B234,CALLITE_EVAP_S_SHSTA!$F$2:$F$13,0), 1)</f>
        <v>2.9928571581840515</v>
      </c>
    </row>
    <row r="235" spans="1:38">
      <c r="A235" s="1">
        <v>43900</v>
      </c>
      <c r="B235" s="6">
        <f t="shared" si="3"/>
        <v>3</v>
      </c>
      <c r="C235" s="7">
        <f>OROinflow!$F224</f>
        <v>2166</v>
      </c>
      <c r="D235" s="7">
        <f>OROLEVEL5!G224/1000</f>
        <v>3163</v>
      </c>
      <c r="E235" s="7">
        <f>INDEX(OROevaprateIN!$B$2:$B$13, MATCH($B235,OROevaprateIN!$A$2:$A$13,0), 1)</f>
        <v>2.4472340256609817</v>
      </c>
      <c r="F235" s="7">
        <f>INDEX(DEM_D6_PWR!$I$3:$I$14, MATCH($B235,DEM_D6_PWR!$H$3:$H$14,0), 1)</f>
        <v>0</v>
      </c>
      <c r="G235" s="7">
        <f>INDEX('MINGW_6&amp;DR69'!$I$3:$I$14, MATCH($B235,'MINGW_6&amp;DR69'!$H$3:$H$14,0), 1)</f>
        <v>0</v>
      </c>
      <c r="H235" s="7">
        <f>INDEX('MINGW_6&amp;DR69'!$J$3:$J$14, MATCH($B235,'MINGW_6&amp;DR69'!$H$3:$H$14,0), 1)</f>
        <v>0</v>
      </c>
      <c r="I235" s="7">
        <f>inflowShasta!$I224</f>
        <v>5699</v>
      </c>
      <c r="J235" s="7">
        <f>inflowYuba!$H224</f>
        <v>973</v>
      </c>
      <c r="K235" s="7">
        <f>INDEX(DEMAND_D_DAGUER_NP!$I$3:$I$14, MATCH($B235,DEMAND_D_DAGUER_NP!$H$3:$H$14,0), 1)</f>
        <v>12.698034153638746</v>
      </c>
      <c r="L235" s="7">
        <f>INDEX(D_THERM_DEMANDS!AB$3:AB$14, MATCH($B235,D_THERM_DEMANDS!$P$3:$P$14,0), 1)</f>
        <v>0</v>
      </c>
      <c r="M235" s="7">
        <f>INDEX(D_THERM_DEMANDS!AC$3:AC$14, MATCH($B235,D_THERM_DEMANDS!$P$3:$P$14,0), 1)</f>
        <v>0</v>
      </c>
      <c r="N235" s="7">
        <f>INDEX(D_THERM_DEMANDS!AD$3:AD$14, MATCH($B235,D_THERM_DEMANDS!$P$3:$P$14,0), 1)</f>
        <v>9999</v>
      </c>
      <c r="O235" s="7">
        <f>INDEX(D_THERM_DEMANDS!AE$3:AE$14, MATCH($B235,D_THERM_DEMANDS!$P$3:$P$14,0), 1)</f>
        <v>9999</v>
      </c>
      <c r="P235" s="7">
        <f>INDEX(D_THERM_DEMANDS!AF$3:AF$14, MATCH($B235,D_THERM_DEMANDS!$P$3:$P$14,0), 1)</f>
        <v>3.5483871736834129E-2</v>
      </c>
      <c r="Q235" s="7">
        <f>INDEX(D_THERM_DEMANDS!AG$3:AG$14, MATCH($B235,D_THERM_DEMANDS!$P$3:$P$14,0), 1)</f>
        <v>5.3225805682520715E-2</v>
      </c>
      <c r="R235" s="7">
        <f>INDEX(D_THERM_DEMANDS!AH$3:AH$14, MATCH($B235,D_THERM_DEMANDS!$P$3:$P$14,0), 1)</f>
        <v>0</v>
      </c>
      <c r="S235" s="7">
        <f>INDEX(D_THERM_DEMANDS!AI$3:AI$14, MATCH($B235,D_THERM_DEMANDS!$P$3:$P$14,0), 1)</f>
        <v>1.6129032258064516E-2</v>
      </c>
      <c r="T235" s="7">
        <f>INDEX(D_THERM_DEMANDS!AJ$3:AJ$14, MATCH($B235,D_THERM_DEMANDS!$P$3:$P$14,0), 1)</f>
        <v>3.8709678957539219E-2</v>
      </c>
      <c r="U235" s="7">
        <f>INDEX(D_THERM_DEMANDS!AK$3:AK$14, MATCH($B235,D_THERM_DEMANDS!$P$3:$P$14,0), 1)</f>
        <v>0</v>
      </c>
      <c r="V235" s="7">
        <f>INDEX(DEMAND_C217B!$I$3:$I$14, MATCH($B235,DEMAND_C217B!$H$3:$H$14,0), 1)</f>
        <v>7.8606630875730747</v>
      </c>
      <c r="W235" s="7">
        <f>INDEX(MINFLOWFEATHER!$J$3:$J$14, MATCH($B235,MINFLOWFEATHER!$I$3:$I$14,0), 1)</f>
        <v>750</v>
      </c>
      <c r="X235" s="7">
        <f>INDEX(Therm!$P$3:$P$14, MATCH($B235,Therm!$H$3:$H$14,0), 1)</f>
        <v>200.12339998727668</v>
      </c>
      <c r="Y235" s="7">
        <f>INDEX(Yubfea!$P$3:$P$14, MATCH($B235,Yubfea!$H$3:$H$14,0), 1)</f>
        <v>6392.1715553750746</v>
      </c>
      <c r="Z235" s="7">
        <f>INDEX(D_YUBFEA_demand!V$3:V$14, MATCH($B235,D_YUBFEA_demand!$M$3:$M$14,0), 1)</f>
        <v>0</v>
      </c>
      <c r="AA235" s="7">
        <f>INDEX(D_YUBFEA_demand!W$3:W$14, MATCH($B235,D_YUBFEA_demand!$M$3:$M$14,0), 1)</f>
        <v>0</v>
      </c>
      <c r="AB235" s="7">
        <f>INDEX(D_YUBFEA_demand!X$3:X$14, MATCH($B235,D_YUBFEA_demand!$M$3:$M$14,0), 1)</f>
        <v>0</v>
      </c>
      <c r="AC235" s="7">
        <f>INDEX(D_YUBFEA_demand!Y$3:Y$14, MATCH($B235,D_YUBFEA_demand!$M$3:$M$14,0), 1)</f>
        <v>9999</v>
      </c>
      <c r="AD235" s="7">
        <f>INDEX(D_YUBFEA_demand!Z$3:Z$14, MATCH($B235,D_YUBFEA_demand!$M$3:$M$14,0), 1)</f>
        <v>9999</v>
      </c>
      <c r="AE235" s="7">
        <f>INDEX(D_YUBFEA_demand!AA$3:AA$14, MATCH($B235,D_YUBFEA_demand!$M$3:$M$14,0), 1)</f>
        <v>0</v>
      </c>
      <c r="AF235" s="7">
        <f>INDEX(D_YUBFEA_demand!AB$3:AB$14, MATCH($B235,D_YUBFEA_demand!$M$3:$M$14,0), 1)</f>
        <v>0</v>
      </c>
      <c r="AG235" s="7">
        <f>INDEX(MINFLOWFEAMOUTH!$J$3:$J$14, MATCH($B235,MINFLOWFEAMOUTH!$I$3:$I$14,0), 1)</f>
        <v>750</v>
      </c>
      <c r="AI235" s="11">
        <f>SHASTAlevel5extended!$H224</f>
        <v>4432.5600000000004</v>
      </c>
      <c r="AJ235" s="11">
        <f>INDEX(CALLiTE_SHASTA_LEVEL2_4!$E$1024:$E$1035, MATCH($B235,CALLiTE_SHASTA_LEVEL2_4!$C$1024:$C$1035,0), 1)</f>
        <v>1700</v>
      </c>
      <c r="AK235" s="11">
        <f>INDEX(CALLiTE_SHASTA_LEVEL2_4!$F$1024:$F$1035, MATCH($B235,CALLiTE_SHASTA_LEVEL2_4!$C$1024:$C$1035,0), 1)</f>
        <v>4450</v>
      </c>
      <c r="AL235" s="11">
        <f>INDEX(CALLITE_EVAP_S_SHSTA!$G$2:$G$13, MATCH($B235,CALLITE_EVAP_S_SHSTA!$F$2:$F$13,0), 1)</f>
        <v>2.9928571581840515</v>
      </c>
    </row>
    <row r="236" spans="1:38">
      <c r="A236" s="1">
        <v>43901</v>
      </c>
      <c r="B236" s="6">
        <f t="shared" si="3"/>
        <v>3</v>
      </c>
      <c r="C236" s="7">
        <f>OROinflow!$F225</f>
        <v>2070</v>
      </c>
      <c r="D236" s="7">
        <f>OROLEVEL5!G225/1000</f>
        <v>3163</v>
      </c>
      <c r="E236" s="7">
        <f>INDEX(OROevaprateIN!$B$2:$B$13, MATCH($B236,OROevaprateIN!$A$2:$A$13,0), 1)</f>
        <v>2.4472340256609817</v>
      </c>
      <c r="F236" s="7">
        <f>INDEX(DEM_D6_PWR!$I$3:$I$14, MATCH($B236,DEM_D6_PWR!$H$3:$H$14,0), 1)</f>
        <v>0</v>
      </c>
      <c r="G236" s="7">
        <f>INDEX('MINGW_6&amp;DR69'!$I$3:$I$14, MATCH($B236,'MINGW_6&amp;DR69'!$H$3:$H$14,0), 1)</f>
        <v>0</v>
      </c>
      <c r="H236" s="7">
        <f>INDEX('MINGW_6&amp;DR69'!$J$3:$J$14, MATCH($B236,'MINGW_6&amp;DR69'!$H$3:$H$14,0), 1)</f>
        <v>0</v>
      </c>
      <c r="I236" s="7">
        <f>inflowShasta!$I225</f>
        <v>2646</v>
      </c>
      <c r="J236" s="7">
        <f>inflowYuba!$H225</f>
        <v>971</v>
      </c>
      <c r="K236" s="7">
        <f>INDEX(DEMAND_D_DAGUER_NP!$I$3:$I$14, MATCH($B236,DEMAND_D_DAGUER_NP!$H$3:$H$14,0), 1)</f>
        <v>12.698034153638746</v>
      </c>
      <c r="L236" s="7">
        <f>INDEX(D_THERM_DEMANDS!AB$3:AB$14, MATCH($B236,D_THERM_DEMANDS!$P$3:$P$14,0), 1)</f>
        <v>0</v>
      </c>
      <c r="M236" s="7">
        <f>INDEX(D_THERM_DEMANDS!AC$3:AC$14, MATCH($B236,D_THERM_DEMANDS!$P$3:$P$14,0), 1)</f>
        <v>0</v>
      </c>
      <c r="N236" s="7">
        <f>INDEX(D_THERM_DEMANDS!AD$3:AD$14, MATCH($B236,D_THERM_DEMANDS!$P$3:$P$14,0), 1)</f>
        <v>9999</v>
      </c>
      <c r="O236" s="7">
        <f>INDEX(D_THERM_DEMANDS!AE$3:AE$14, MATCH($B236,D_THERM_DEMANDS!$P$3:$P$14,0), 1)</f>
        <v>9999</v>
      </c>
      <c r="P236" s="7">
        <f>INDEX(D_THERM_DEMANDS!AF$3:AF$14, MATCH($B236,D_THERM_DEMANDS!$P$3:$P$14,0), 1)</f>
        <v>3.5483871736834129E-2</v>
      </c>
      <c r="Q236" s="7">
        <f>INDEX(D_THERM_DEMANDS!AG$3:AG$14, MATCH($B236,D_THERM_DEMANDS!$P$3:$P$14,0), 1)</f>
        <v>5.3225805682520715E-2</v>
      </c>
      <c r="R236" s="7">
        <f>INDEX(D_THERM_DEMANDS!AH$3:AH$14, MATCH($B236,D_THERM_DEMANDS!$P$3:$P$14,0), 1)</f>
        <v>0</v>
      </c>
      <c r="S236" s="7">
        <f>INDEX(D_THERM_DEMANDS!AI$3:AI$14, MATCH($B236,D_THERM_DEMANDS!$P$3:$P$14,0), 1)</f>
        <v>1.6129032258064516E-2</v>
      </c>
      <c r="T236" s="7">
        <f>INDEX(D_THERM_DEMANDS!AJ$3:AJ$14, MATCH($B236,D_THERM_DEMANDS!$P$3:$P$14,0), 1)</f>
        <v>3.8709678957539219E-2</v>
      </c>
      <c r="U236" s="7">
        <f>INDEX(D_THERM_DEMANDS!AK$3:AK$14, MATCH($B236,D_THERM_DEMANDS!$P$3:$P$14,0), 1)</f>
        <v>0</v>
      </c>
      <c r="V236" s="7">
        <f>INDEX(DEMAND_C217B!$I$3:$I$14, MATCH($B236,DEMAND_C217B!$H$3:$H$14,0), 1)</f>
        <v>7.8606630875730747</v>
      </c>
      <c r="W236" s="7">
        <f>INDEX(MINFLOWFEATHER!$J$3:$J$14, MATCH($B236,MINFLOWFEATHER!$I$3:$I$14,0), 1)</f>
        <v>750</v>
      </c>
      <c r="X236" s="7">
        <f>INDEX(Therm!$P$3:$P$14, MATCH($B236,Therm!$H$3:$H$14,0), 1)</f>
        <v>200.12339998727668</v>
      </c>
      <c r="Y236" s="7">
        <f>INDEX(Yubfea!$P$3:$P$14, MATCH($B236,Yubfea!$H$3:$H$14,0), 1)</f>
        <v>6392.1715553750746</v>
      </c>
      <c r="Z236" s="7">
        <f>INDEX(D_YUBFEA_demand!V$3:V$14, MATCH($B236,D_YUBFEA_demand!$M$3:$M$14,0), 1)</f>
        <v>0</v>
      </c>
      <c r="AA236" s="7">
        <f>INDEX(D_YUBFEA_demand!W$3:W$14, MATCH($B236,D_YUBFEA_demand!$M$3:$M$14,0), 1)</f>
        <v>0</v>
      </c>
      <c r="AB236" s="7">
        <f>INDEX(D_YUBFEA_demand!X$3:X$14, MATCH($B236,D_YUBFEA_demand!$M$3:$M$14,0), 1)</f>
        <v>0</v>
      </c>
      <c r="AC236" s="7">
        <f>INDEX(D_YUBFEA_demand!Y$3:Y$14, MATCH($B236,D_YUBFEA_demand!$M$3:$M$14,0), 1)</f>
        <v>9999</v>
      </c>
      <c r="AD236" s="7">
        <f>INDEX(D_YUBFEA_demand!Z$3:Z$14, MATCH($B236,D_YUBFEA_demand!$M$3:$M$14,0), 1)</f>
        <v>9999</v>
      </c>
      <c r="AE236" s="7">
        <f>INDEX(D_YUBFEA_demand!AA$3:AA$14, MATCH($B236,D_YUBFEA_demand!$M$3:$M$14,0), 1)</f>
        <v>0</v>
      </c>
      <c r="AF236" s="7">
        <f>INDEX(D_YUBFEA_demand!AB$3:AB$14, MATCH($B236,D_YUBFEA_demand!$M$3:$M$14,0), 1)</f>
        <v>0</v>
      </c>
      <c r="AG236" s="7">
        <f>INDEX(MINFLOWFEAMOUTH!$J$3:$J$14, MATCH($B236,MINFLOWFEAMOUTH!$I$3:$I$14,0), 1)</f>
        <v>750</v>
      </c>
      <c r="AI236" s="11">
        <f>SHASTAlevel5extended!$H225</f>
        <v>4447.5020000000004</v>
      </c>
      <c r="AJ236" s="11">
        <f>INDEX(CALLiTE_SHASTA_LEVEL2_4!$E$1024:$E$1035, MATCH($B236,CALLiTE_SHASTA_LEVEL2_4!$C$1024:$C$1035,0), 1)</f>
        <v>1700</v>
      </c>
      <c r="AK236" s="11">
        <f>INDEX(CALLiTE_SHASTA_LEVEL2_4!$F$1024:$F$1035, MATCH($B236,CALLiTE_SHASTA_LEVEL2_4!$C$1024:$C$1035,0), 1)</f>
        <v>4450</v>
      </c>
      <c r="AL236" s="11">
        <f>INDEX(CALLITE_EVAP_S_SHSTA!$G$2:$G$13, MATCH($B236,CALLITE_EVAP_S_SHSTA!$F$2:$F$13,0), 1)</f>
        <v>2.9928571581840515</v>
      </c>
    </row>
    <row r="237" spans="1:38">
      <c r="A237" s="1">
        <v>43902</v>
      </c>
      <c r="B237" s="6">
        <f t="shared" si="3"/>
        <v>3</v>
      </c>
      <c r="C237" s="7">
        <f>OROinflow!$F226</f>
        <v>1501</v>
      </c>
      <c r="D237" s="7">
        <f>OROLEVEL5!G226/1000</f>
        <v>3163</v>
      </c>
      <c r="E237" s="7">
        <f>INDEX(OROevaprateIN!$B$2:$B$13, MATCH($B237,OROevaprateIN!$A$2:$A$13,0), 1)</f>
        <v>2.4472340256609817</v>
      </c>
      <c r="F237" s="7">
        <f>INDEX(DEM_D6_PWR!$I$3:$I$14, MATCH($B237,DEM_D6_PWR!$H$3:$H$14,0), 1)</f>
        <v>0</v>
      </c>
      <c r="G237" s="7">
        <f>INDEX('MINGW_6&amp;DR69'!$I$3:$I$14, MATCH($B237,'MINGW_6&amp;DR69'!$H$3:$H$14,0), 1)</f>
        <v>0</v>
      </c>
      <c r="H237" s="7">
        <f>INDEX('MINGW_6&amp;DR69'!$J$3:$J$14, MATCH($B237,'MINGW_6&amp;DR69'!$H$3:$H$14,0), 1)</f>
        <v>0</v>
      </c>
      <c r="I237" s="7">
        <f>inflowShasta!$I226</f>
        <v>5176</v>
      </c>
      <c r="J237" s="7">
        <f>inflowYuba!$H226</f>
        <v>969</v>
      </c>
      <c r="K237" s="7">
        <f>INDEX(DEMAND_D_DAGUER_NP!$I$3:$I$14, MATCH($B237,DEMAND_D_DAGUER_NP!$H$3:$H$14,0), 1)</f>
        <v>12.698034153638746</v>
      </c>
      <c r="L237" s="7">
        <f>INDEX(D_THERM_DEMANDS!AB$3:AB$14, MATCH($B237,D_THERM_DEMANDS!$P$3:$P$14,0), 1)</f>
        <v>0</v>
      </c>
      <c r="M237" s="7">
        <f>INDEX(D_THERM_DEMANDS!AC$3:AC$14, MATCH($B237,D_THERM_DEMANDS!$P$3:$P$14,0), 1)</f>
        <v>0</v>
      </c>
      <c r="N237" s="7">
        <f>INDEX(D_THERM_DEMANDS!AD$3:AD$14, MATCH($B237,D_THERM_DEMANDS!$P$3:$P$14,0), 1)</f>
        <v>9999</v>
      </c>
      <c r="O237" s="7">
        <f>INDEX(D_THERM_DEMANDS!AE$3:AE$14, MATCH($B237,D_THERM_DEMANDS!$P$3:$P$14,0), 1)</f>
        <v>9999</v>
      </c>
      <c r="P237" s="7">
        <f>INDEX(D_THERM_DEMANDS!AF$3:AF$14, MATCH($B237,D_THERM_DEMANDS!$P$3:$P$14,0), 1)</f>
        <v>3.5483871736834129E-2</v>
      </c>
      <c r="Q237" s="7">
        <f>INDEX(D_THERM_DEMANDS!AG$3:AG$14, MATCH($B237,D_THERM_DEMANDS!$P$3:$P$14,0), 1)</f>
        <v>5.3225805682520715E-2</v>
      </c>
      <c r="R237" s="7">
        <f>INDEX(D_THERM_DEMANDS!AH$3:AH$14, MATCH($B237,D_THERM_DEMANDS!$P$3:$P$14,0), 1)</f>
        <v>0</v>
      </c>
      <c r="S237" s="7">
        <f>INDEX(D_THERM_DEMANDS!AI$3:AI$14, MATCH($B237,D_THERM_DEMANDS!$P$3:$P$14,0), 1)</f>
        <v>1.6129032258064516E-2</v>
      </c>
      <c r="T237" s="7">
        <f>INDEX(D_THERM_DEMANDS!AJ$3:AJ$14, MATCH($B237,D_THERM_DEMANDS!$P$3:$P$14,0), 1)</f>
        <v>3.8709678957539219E-2</v>
      </c>
      <c r="U237" s="7">
        <f>INDEX(D_THERM_DEMANDS!AK$3:AK$14, MATCH($B237,D_THERM_DEMANDS!$P$3:$P$14,0), 1)</f>
        <v>0</v>
      </c>
      <c r="V237" s="7">
        <f>INDEX(DEMAND_C217B!$I$3:$I$14, MATCH($B237,DEMAND_C217B!$H$3:$H$14,0), 1)</f>
        <v>7.8606630875730747</v>
      </c>
      <c r="W237" s="7">
        <f>INDEX(MINFLOWFEATHER!$J$3:$J$14, MATCH($B237,MINFLOWFEATHER!$I$3:$I$14,0), 1)</f>
        <v>750</v>
      </c>
      <c r="X237" s="7">
        <f>INDEX(Therm!$P$3:$P$14, MATCH($B237,Therm!$H$3:$H$14,0), 1)</f>
        <v>200.12339998727668</v>
      </c>
      <c r="Y237" s="7">
        <f>INDEX(Yubfea!$P$3:$P$14, MATCH($B237,Yubfea!$H$3:$H$14,0), 1)</f>
        <v>6392.1715553750746</v>
      </c>
      <c r="Z237" s="7">
        <f>INDEX(D_YUBFEA_demand!V$3:V$14, MATCH($B237,D_YUBFEA_demand!$M$3:$M$14,0), 1)</f>
        <v>0</v>
      </c>
      <c r="AA237" s="7">
        <f>INDEX(D_YUBFEA_demand!W$3:W$14, MATCH($B237,D_YUBFEA_demand!$M$3:$M$14,0), 1)</f>
        <v>0</v>
      </c>
      <c r="AB237" s="7">
        <f>INDEX(D_YUBFEA_demand!X$3:X$14, MATCH($B237,D_YUBFEA_demand!$M$3:$M$14,0), 1)</f>
        <v>0</v>
      </c>
      <c r="AC237" s="7">
        <f>INDEX(D_YUBFEA_demand!Y$3:Y$14, MATCH($B237,D_YUBFEA_demand!$M$3:$M$14,0), 1)</f>
        <v>9999</v>
      </c>
      <c r="AD237" s="7">
        <f>INDEX(D_YUBFEA_demand!Z$3:Z$14, MATCH($B237,D_YUBFEA_demand!$M$3:$M$14,0), 1)</f>
        <v>9999</v>
      </c>
      <c r="AE237" s="7">
        <f>INDEX(D_YUBFEA_demand!AA$3:AA$14, MATCH($B237,D_YUBFEA_demand!$M$3:$M$14,0), 1)</f>
        <v>0</v>
      </c>
      <c r="AF237" s="7">
        <f>INDEX(D_YUBFEA_demand!AB$3:AB$14, MATCH($B237,D_YUBFEA_demand!$M$3:$M$14,0), 1)</f>
        <v>0</v>
      </c>
      <c r="AG237" s="7">
        <f>INDEX(MINFLOWFEAMOUTH!$J$3:$J$14, MATCH($B237,MINFLOWFEAMOUTH!$I$3:$I$14,0), 1)</f>
        <v>750</v>
      </c>
      <c r="AI237" s="11">
        <f>SHASTAlevel5extended!$H226</f>
        <v>4462.4440000000004</v>
      </c>
      <c r="AJ237" s="11">
        <f>INDEX(CALLiTE_SHASTA_LEVEL2_4!$E$1024:$E$1035, MATCH($B237,CALLiTE_SHASTA_LEVEL2_4!$C$1024:$C$1035,0), 1)</f>
        <v>1700</v>
      </c>
      <c r="AK237" s="11">
        <f>INDEX(CALLiTE_SHASTA_LEVEL2_4!$F$1024:$F$1035, MATCH($B237,CALLiTE_SHASTA_LEVEL2_4!$C$1024:$C$1035,0), 1)</f>
        <v>4450</v>
      </c>
      <c r="AL237" s="11">
        <f>INDEX(CALLITE_EVAP_S_SHSTA!$G$2:$G$13, MATCH($B237,CALLITE_EVAP_S_SHSTA!$F$2:$F$13,0), 1)</f>
        <v>2.9928571581840515</v>
      </c>
    </row>
    <row r="238" spans="1:38">
      <c r="A238" s="1">
        <v>43903</v>
      </c>
      <c r="B238" s="6">
        <f t="shared" si="3"/>
        <v>3</v>
      </c>
      <c r="C238" s="7">
        <f>OROinflow!$F227</f>
        <v>1510</v>
      </c>
      <c r="D238" s="7">
        <f>OROLEVEL5!G227/1000</f>
        <v>3163</v>
      </c>
      <c r="E238" s="7">
        <f>INDEX(OROevaprateIN!$B$2:$B$13, MATCH($B238,OROevaprateIN!$A$2:$A$13,0), 1)</f>
        <v>2.4472340256609817</v>
      </c>
      <c r="F238" s="7">
        <f>INDEX(DEM_D6_PWR!$I$3:$I$14, MATCH($B238,DEM_D6_PWR!$H$3:$H$14,0), 1)</f>
        <v>0</v>
      </c>
      <c r="G238" s="7">
        <f>INDEX('MINGW_6&amp;DR69'!$I$3:$I$14, MATCH($B238,'MINGW_6&amp;DR69'!$H$3:$H$14,0), 1)</f>
        <v>0</v>
      </c>
      <c r="H238" s="7">
        <f>INDEX('MINGW_6&amp;DR69'!$J$3:$J$14, MATCH($B238,'MINGW_6&amp;DR69'!$H$3:$H$14,0), 1)</f>
        <v>0</v>
      </c>
      <c r="I238" s="7">
        <f>inflowShasta!$I227</f>
        <v>4891</v>
      </c>
      <c r="J238" s="7">
        <f>inflowYuba!$H227</f>
        <v>969</v>
      </c>
      <c r="K238" s="7">
        <f>INDEX(DEMAND_D_DAGUER_NP!$I$3:$I$14, MATCH($B238,DEMAND_D_DAGUER_NP!$H$3:$H$14,0), 1)</f>
        <v>12.698034153638746</v>
      </c>
      <c r="L238" s="7">
        <f>INDEX(D_THERM_DEMANDS!AB$3:AB$14, MATCH($B238,D_THERM_DEMANDS!$P$3:$P$14,0), 1)</f>
        <v>0</v>
      </c>
      <c r="M238" s="7">
        <f>INDEX(D_THERM_DEMANDS!AC$3:AC$14, MATCH($B238,D_THERM_DEMANDS!$P$3:$P$14,0), 1)</f>
        <v>0</v>
      </c>
      <c r="N238" s="7">
        <f>INDEX(D_THERM_DEMANDS!AD$3:AD$14, MATCH($B238,D_THERM_DEMANDS!$P$3:$P$14,0), 1)</f>
        <v>9999</v>
      </c>
      <c r="O238" s="7">
        <f>INDEX(D_THERM_DEMANDS!AE$3:AE$14, MATCH($B238,D_THERM_DEMANDS!$P$3:$P$14,0), 1)</f>
        <v>9999</v>
      </c>
      <c r="P238" s="7">
        <f>INDEX(D_THERM_DEMANDS!AF$3:AF$14, MATCH($B238,D_THERM_DEMANDS!$P$3:$P$14,0), 1)</f>
        <v>3.5483871736834129E-2</v>
      </c>
      <c r="Q238" s="7">
        <f>INDEX(D_THERM_DEMANDS!AG$3:AG$14, MATCH($B238,D_THERM_DEMANDS!$P$3:$P$14,0), 1)</f>
        <v>5.3225805682520715E-2</v>
      </c>
      <c r="R238" s="7">
        <f>INDEX(D_THERM_DEMANDS!AH$3:AH$14, MATCH($B238,D_THERM_DEMANDS!$P$3:$P$14,0), 1)</f>
        <v>0</v>
      </c>
      <c r="S238" s="7">
        <f>INDEX(D_THERM_DEMANDS!AI$3:AI$14, MATCH($B238,D_THERM_DEMANDS!$P$3:$P$14,0), 1)</f>
        <v>1.6129032258064516E-2</v>
      </c>
      <c r="T238" s="7">
        <f>INDEX(D_THERM_DEMANDS!AJ$3:AJ$14, MATCH($B238,D_THERM_DEMANDS!$P$3:$P$14,0), 1)</f>
        <v>3.8709678957539219E-2</v>
      </c>
      <c r="U238" s="7">
        <f>INDEX(D_THERM_DEMANDS!AK$3:AK$14, MATCH($B238,D_THERM_DEMANDS!$P$3:$P$14,0), 1)</f>
        <v>0</v>
      </c>
      <c r="V238" s="7">
        <f>INDEX(DEMAND_C217B!$I$3:$I$14, MATCH($B238,DEMAND_C217B!$H$3:$H$14,0), 1)</f>
        <v>7.8606630875730747</v>
      </c>
      <c r="W238" s="7">
        <f>INDEX(MINFLOWFEATHER!$J$3:$J$14, MATCH($B238,MINFLOWFEATHER!$I$3:$I$14,0), 1)</f>
        <v>750</v>
      </c>
      <c r="X238" s="7">
        <f>INDEX(Therm!$P$3:$P$14, MATCH($B238,Therm!$H$3:$H$14,0), 1)</f>
        <v>200.12339998727668</v>
      </c>
      <c r="Y238" s="7">
        <f>INDEX(Yubfea!$P$3:$P$14, MATCH($B238,Yubfea!$H$3:$H$14,0), 1)</f>
        <v>6392.1715553750746</v>
      </c>
      <c r="Z238" s="7">
        <f>INDEX(D_YUBFEA_demand!V$3:V$14, MATCH($B238,D_YUBFEA_demand!$M$3:$M$14,0), 1)</f>
        <v>0</v>
      </c>
      <c r="AA238" s="7">
        <f>INDEX(D_YUBFEA_demand!W$3:W$14, MATCH($B238,D_YUBFEA_demand!$M$3:$M$14,0), 1)</f>
        <v>0</v>
      </c>
      <c r="AB238" s="7">
        <f>INDEX(D_YUBFEA_demand!X$3:X$14, MATCH($B238,D_YUBFEA_demand!$M$3:$M$14,0), 1)</f>
        <v>0</v>
      </c>
      <c r="AC238" s="7">
        <f>INDEX(D_YUBFEA_demand!Y$3:Y$14, MATCH($B238,D_YUBFEA_demand!$M$3:$M$14,0), 1)</f>
        <v>9999</v>
      </c>
      <c r="AD238" s="7">
        <f>INDEX(D_YUBFEA_demand!Z$3:Z$14, MATCH($B238,D_YUBFEA_demand!$M$3:$M$14,0), 1)</f>
        <v>9999</v>
      </c>
      <c r="AE238" s="7">
        <f>INDEX(D_YUBFEA_demand!AA$3:AA$14, MATCH($B238,D_YUBFEA_demand!$M$3:$M$14,0), 1)</f>
        <v>0</v>
      </c>
      <c r="AF238" s="7">
        <f>INDEX(D_YUBFEA_demand!AB$3:AB$14, MATCH($B238,D_YUBFEA_demand!$M$3:$M$14,0), 1)</f>
        <v>0</v>
      </c>
      <c r="AG238" s="7">
        <f>INDEX(MINFLOWFEAMOUTH!$J$3:$J$14, MATCH($B238,MINFLOWFEAMOUTH!$I$3:$I$14,0), 1)</f>
        <v>750</v>
      </c>
      <c r="AI238" s="11">
        <f>SHASTAlevel5extended!$H227</f>
        <v>4477.3869999999997</v>
      </c>
      <c r="AJ238" s="11">
        <f>INDEX(CALLiTE_SHASTA_LEVEL2_4!$E$1024:$E$1035, MATCH($B238,CALLiTE_SHASTA_LEVEL2_4!$C$1024:$C$1035,0), 1)</f>
        <v>1700</v>
      </c>
      <c r="AK238" s="11">
        <f>INDEX(CALLiTE_SHASTA_LEVEL2_4!$F$1024:$F$1035, MATCH($B238,CALLiTE_SHASTA_LEVEL2_4!$C$1024:$C$1035,0), 1)</f>
        <v>4450</v>
      </c>
      <c r="AL238" s="11">
        <f>INDEX(CALLITE_EVAP_S_SHSTA!$G$2:$G$13, MATCH($B238,CALLITE_EVAP_S_SHSTA!$F$2:$F$13,0), 1)</f>
        <v>2.9928571581840515</v>
      </c>
    </row>
    <row r="239" spans="1:38">
      <c r="A239" s="1">
        <v>43904</v>
      </c>
      <c r="B239" s="6">
        <f t="shared" si="3"/>
        <v>3</v>
      </c>
      <c r="C239" s="7">
        <f>OROinflow!$F228</f>
        <v>2057</v>
      </c>
      <c r="D239" s="7">
        <f>OROLEVEL5!G228/1000</f>
        <v>3163</v>
      </c>
      <c r="E239" s="7">
        <f>INDEX(OROevaprateIN!$B$2:$B$13, MATCH($B239,OROevaprateIN!$A$2:$A$13,0), 1)</f>
        <v>2.4472340256609817</v>
      </c>
      <c r="F239" s="7">
        <f>INDEX(DEM_D6_PWR!$I$3:$I$14, MATCH($B239,DEM_D6_PWR!$H$3:$H$14,0), 1)</f>
        <v>0</v>
      </c>
      <c r="G239" s="7">
        <f>INDEX('MINGW_6&amp;DR69'!$I$3:$I$14, MATCH($B239,'MINGW_6&amp;DR69'!$H$3:$H$14,0), 1)</f>
        <v>0</v>
      </c>
      <c r="H239" s="7">
        <f>INDEX('MINGW_6&amp;DR69'!$J$3:$J$14, MATCH($B239,'MINGW_6&amp;DR69'!$H$3:$H$14,0), 1)</f>
        <v>0</v>
      </c>
      <c r="I239" s="7">
        <f>inflowShasta!$I228</f>
        <v>2464</v>
      </c>
      <c r="J239" s="7">
        <f>inflowYuba!$H228</f>
        <v>964</v>
      </c>
      <c r="K239" s="7">
        <f>INDEX(DEMAND_D_DAGUER_NP!$I$3:$I$14, MATCH($B239,DEMAND_D_DAGUER_NP!$H$3:$H$14,0), 1)</f>
        <v>12.698034153638746</v>
      </c>
      <c r="L239" s="7">
        <f>INDEX(D_THERM_DEMANDS!AB$3:AB$14, MATCH($B239,D_THERM_DEMANDS!$P$3:$P$14,0), 1)</f>
        <v>0</v>
      </c>
      <c r="M239" s="7">
        <f>INDEX(D_THERM_DEMANDS!AC$3:AC$14, MATCH($B239,D_THERM_DEMANDS!$P$3:$P$14,0), 1)</f>
        <v>0</v>
      </c>
      <c r="N239" s="7">
        <f>INDEX(D_THERM_DEMANDS!AD$3:AD$14, MATCH($B239,D_THERM_DEMANDS!$P$3:$P$14,0), 1)</f>
        <v>9999</v>
      </c>
      <c r="O239" s="7">
        <f>INDEX(D_THERM_DEMANDS!AE$3:AE$14, MATCH($B239,D_THERM_DEMANDS!$P$3:$P$14,0), 1)</f>
        <v>9999</v>
      </c>
      <c r="P239" s="7">
        <f>INDEX(D_THERM_DEMANDS!AF$3:AF$14, MATCH($B239,D_THERM_DEMANDS!$P$3:$P$14,0), 1)</f>
        <v>3.5483871736834129E-2</v>
      </c>
      <c r="Q239" s="7">
        <f>INDEX(D_THERM_DEMANDS!AG$3:AG$14, MATCH($B239,D_THERM_DEMANDS!$P$3:$P$14,0), 1)</f>
        <v>5.3225805682520715E-2</v>
      </c>
      <c r="R239" s="7">
        <f>INDEX(D_THERM_DEMANDS!AH$3:AH$14, MATCH($B239,D_THERM_DEMANDS!$P$3:$P$14,0), 1)</f>
        <v>0</v>
      </c>
      <c r="S239" s="7">
        <f>INDEX(D_THERM_DEMANDS!AI$3:AI$14, MATCH($B239,D_THERM_DEMANDS!$P$3:$P$14,0), 1)</f>
        <v>1.6129032258064516E-2</v>
      </c>
      <c r="T239" s="7">
        <f>INDEX(D_THERM_DEMANDS!AJ$3:AJ$14, MATCH($B239,D_THERM_DEMANDS!$P$3:$P$14,0), 1)</f>
        <v>3.8709678957539219E-2</v>
      </c>
      <c r="U239" s="7">
        <f>INDEX(D_THERM_DEMANDS!AK$3:AK$14, MATCH($B239,D_THERM_DEMANDS!$P$3:$P$14,0), 1)</f>
        <v>0</v>
      </c>
      <c r="V239" s="7">
        <f>INDEX(DEMAND_C217B!$I$3:$I$14, MATCH($B239,DEMAND_C217B!$H$3:$H$14,0), 1)</f>
        <v>7.8606630875730747</v>
      </c>
      <c r="W239" s="7">
        <f>INDEX(MINFLOWFEATHER!$J$3:$J$14, MATCH($B239,MINFLOWFEATHER!$I$3:$I$14,0), 1)</f>
        <v>750</v>
      </c>
      <c r="X239" s="7">
        <f>INDEX(Therm!$P$3:$P$14, MATCH($B239,Therm!$H$3:$H$14,0), 1)</f>
        <v>200.12339998727668</v>
      </c>
      <c r="Y239" s="7">
        <f>INDEX(Yubfea!$P$3:$P$14, MATCH($B239,Yubfea!$H$3:$H$14,0), 1)</f>
        <v>6392.1715553750746</v>
      </c>
      <c r="Z239" s="7">
        <f>INDEX(D_YUBFEA_demand!V$3:V$14, MATCH($B239,D_YUBFEA_demand!$M$3:$M$14,0), 1)</f>
        <v>0</v>
      </c>
      <c r="AA239" s="7">
        <f>INDEX(D_YUBFEA_demand!W$3:W$14, MATCH($B239,D_YUBFEA_demand!$M$3:$M$14,0), 1)</f>
        <v>0</v>
      </c>
      <c r="AB239" s="7">
        <f>INDEX(D_YUBFEA_demand!X$3:X$14, MATCH($B239,D_YUBFEA_demand!$M$3:$M$14,0), 1)</f>
        <v>0</v>
      </c>
      <c r="AC239" s="7">
        <f>INDEX(D_YUBFEA_demand!Y$3:Y$14, MATCH($B239,D_YUBFEA_demand!$M$3:$M$14,0), 1)</f>
        <v>9999</v>
      </c>
      <c r="AD239" s="7">
        <f>INDEX(D_YUBFEA_demand!Z$3:Z$14, MATCH($B239,D_YUBFEA_demand!$M$3:$M$14,0), 1)</f>
        <v>9999</v>
      </c>
      <c r="AE239" s="7">
        <f>INDEX(D_YUBFEA_demand!AA$3:AA$14, MATCH($B239,D_YUBFEA_demand!$M$3:$M$14,0), 1)</f>
        <v>0</v>
      </c>
      <c r="AF239" s="7">
        <f>INDEX(D_YUBFEA_demand!AB$3:AB$14, MATCH($B239,D_YUBFEA_demand!$M$3:$M$14,0), 1)</f>
        <v>0</v>
      </c>
      <c r="AG239" s="7">
        <f>INDEX(MINFLOWFEAMOUTH!$J$3:$J$14, MATCH($B239,MINFLOWFEAMOUTH!$I$3:$I$14,0), 1)</f>
        <v>750</v>
      </c>
      <c r="AI239" s="11">
        <f>SHASTAlevel5extended!$H228</f>
        <v>4492.33</v>
      </c>
      <c r="AJ239" s="11">
        <f>INDEX(CALLiTE_SHASTA_LEVEL2_4!$E$1024:$E$1035, MATCH($B239,CALLiTE_SHASTA_LEVEL2_4!$C$1024:$C$1035,0), 1)</f>
        <v>1700</v>
      </c>
      <c r="AK239" s="11">
        <f>INDEX(CALLiTE_SHASTA_LEVEL2_4!$F$1024:$F$1035, MATCH($B239,CALLiTE_SHASTA_LEVEL2_4!$C$1024:$C$1035,0), 1)</f>
        <v>4450</v>
      </c>
      <c r="AL239" s="11">
        <f>INDEX(CALLITE_EVAP_S_SHSTA!$G$2:$G$13, MATCH($B239,CALLITE_EVAP_S_SHSTA!$F$2:$F$13,0), 1)</f>
        <v>2.9928571581840515</v>
      </c>
    </row>
    <row r="240" spans="1:38">
      <c r="A240" s="1">
        <v>43905</v>
      </c>
      <c r="B240" s="6">
        <f t="shared" si="3"/>
        <v>3</v>
      </c>
      <c r="C240" s="7">
        <f>OROinflow!$F229</f>
        <v>2868</v>
      </c>
      <c r="D240" s="7">
        <f>OROLEVEL5!G229/1000</f>
        <v>3163</v>
      </c>
      <c r="E240" s="7">
        <f>INDEX(OROevaprateIN!$B$2:$B$13, MATCH($B240,OROevaprateIN!$A$2:$A$13,0), 1)</f>
        <v>2.4472340256609817</v>
      </c>
      <c r="F240" s="7">
        <f>INDEX(DEM_D6_PWR!$I$3:$I$14, MATCH($B240,DEM_D6_PWR!$H$3:$H$14,0), 1)</f>
        <v>0</v>
      </c>
      <c r="G240" s="7">
        <f>INDEX('MINGW_6&amp;DR69'!$I$3:$I$14, MATCH($B240,'MINGW_6&amp;DR69'!$H$3:$H$14,0), 1)</f>
        <v>0</v>
      </c>
      <c r="H240" s="7">
        <f>INDEX('MINGW_6&amp;DR69'!$J$3:$J$14, MATCH($B240,'MINGW_6&amp;DR69'!$H$3:$H$14,0), 1)</f>
        <v>0</v>
      </c>
      <c r="I240" s="7">
        <f>inflowShasta!$I229</f>
        <v>4783</v>
      </c>
      <c r="J240" s="7">
        <f>inflowYuba!$H229</f>
        <v>966</v>
      </c>
      <c r="K240" s="7">
        <f>INDEX(DEMAND_D_DAGUER_NP!$I$3:$I$14, MATCH($B240,DEMAND_D_DAGUER_NP!$H$3:$H$14,0), 1)</f>
        <v>12.698034153638746</v>
      </c>
      <c r="L240" s="7">
        <f>INDEX(D_THERM_DEMANDS!AB$3:AB$14, MATCH($B240,D_THERM_DEMANDS!$P$3:$P$14,0), 1)</f>
        <v>0</v>
      </c>
      <c r="M240" s="7">
        <f>INDEX(D_THERM_DEMANDS!AC$3:AC$14, MATCH($B240,D_THERM_DEMANDS!$P$3:$P$14,0), 1)</f>
        <v>0</v>
      </c>
      <c r="N240" s="7">
        <f>INDEX(D_THERM_DEMANDS!AD$3:AD$14, MATCH($B240,D_THERM_DEMANDS!$P$3:$P$14,0), 1)</f>
        <v>9999</v>
      </c>
      <c r="O240" s="7">
        <f>INDEX(D_THERM_DEMANDS!AE$3:AE$14, MATCH($B240,D_THERM_DEMANDS!$P$3:$P$14,0), 1)</f>
        <v>9999</v>
      </c>
      <c r="P240" s="7">
        <f>INDEX(D_THERM_DEMANDS!AF$3:AF$14, MATCH($B240,D_THERM_DEMANDS!$P$3:$P$14,0), 1)</f>
        <v>3.5483871736834129E-2</v>
      </c>
      <c r="Q240" s="7">
        <f>INDEX(D_THERM_DEMANDS!AG$3:AG$14, MATCH($B240,D_THERM_DEMANDS!$P$3:$P$14,0), 1)</f>
        <v>5.3225805682520715E-2</v>
      </c>
      <c r="R240" s="7">
        <f>INDEX(D_THERM_DEMANDS!AH$3:AH$14, MATCH($B240,D_THERM_DEMANDS!$P$3:$P$14,0), 1)</f>
        <v>0</v>
      </c>
      <c r="S240" s="7">
        <f>INDEX(D_THERM_DEMANDS!AI$3:AI$14, MATCH($B240,D_THERM_DEMANDS!$P$3:$P$14,0), 1)</f>
        <v>1.6129032258064516E-2</v>
      </c>
      <c r="T240" s="7">
        <f>INDEX(D_THERM_DEMANDS!AJ$3:AJ$14, MATCH($B240,D_THERM_DEMANDS!$P$3:$P$14,0), 1)</f>
        <v>3.8709678957539219E-2</v>
      </c>
      <c r="U240" s="7">
        <f>INDEX(D_THERM_DEMANDS!AK$3:AK$14, MATCH($B240,D_THERM_DEMANDS!$P$3:$P$14,0), 1)</f>
        <v>0</v>
      </c>
      <c r="V240" s="7">
        <f>INDEX(DEMAND_C217B!$I$3:$I$14, MATCH($B240,DEMAND_C217B!$H$3:$H$14,0), 1)</f>
        <v>7.8606630875730747</v>
      </c>
      <c r="W240" s="7">
        <f>INDEX(MINFLOWFEATHER!$J$3:$J$14, MATCH($B240,MINFLOWFEATHER!$I$3:$I$14,0), 1)</f>
        <v>750</v>
      </c>
      <c r="X240" s="7">
        <f>INDEX(Therm!$P$3:$P$14, MATCH($B240,Therm!$H$3:$H$14,0), 1)</f>
        <v>200.12339998727668</v>
      </c>
      <c r="Y240" s="7">
        <f>INDEX(Yubfea!$P$3:$P$14, MATCH($B240,Yubfea!$H$3:$H$14,0), 1)</f>
        <v>6392.1715553750746</v>
      </c>
      <c r="Z240" s="7">
        <f>INDEX(D_YUBFEA_demand!V$3:V$14, MATCH($B240,D_YUBFEA_demand!$M$3:$M$14,0), 1)</f>
        <v>0</v>
      </c>
      <c r="AA240" s="7">
        <f>INDEX(D_YUBFEA_demand!W$3:W$14, MATCH($B240,D_YUBFEA_demand!$M$3:$M$14,0), 1)</f>
        <v>0</v>
      </c>
      <c r="AB240" s="7">
        <f>INDEX(D_YUBFEA_demand!X$3:X$14, MATCH($B240,D_YUBFEA_demand!$M$3:$M$14,0), 1)</f>
        <v>0</v>
      </c>
      <c r="AC240" s="7">
        <f>INDEX(D_YUBFEA_demand!Y$3:Y$14, MATCH($B240,D_YUBFEA_demand!$M$3:$M$14,0), 1)</f>
        <v>9999</v>
      </c>
      <c r="AD240" s="7">
        <f>INDEX(D_YUBFEA_demand!Z$3:Z$14, MATCH($B240,D_YUBFEA_demand!$M$3:$M$14,0), 1)</f>
        <v>9999</v>
      </c>
      <c r="AE240" s="7">
        <f>INDEX(D_YUBFEA_demand!AA$3:AA$14, MATCH($B240,D_YUBFEA_demand!$M$3:$M$14,0), 1)</f>
        <v>0</v>
      </c>
      <c r="AF240" s="7">
        <f>INDEX(D_YUBFEA_demand!AB$3:AB$14, MATCH($B240,D_YUBFEA_demand!$M$3:$M$14,0), 1)</f>
        <v>0</v>
      </c>
      <c r="AG240" s="7">
        <f>INDEX(MINFLOWFEAMOUTH!$J$3:$J$14, MATCH($B240,MINFLOWFEAMOUTH!$I$3:$I$14,0), 1)</f>
        <v>750</v>
      </c>
      <c r="AI240" s="11">
        <f>SHASTAlevel5extended!$H229</f>
        <v>4507.2719999999999</v>
      </c>
      <c r="AJ240" s="11">
        <f>INDEX(CALLiTE_SHASTA_LEVEL2_4!$E$1024:$E$1035, MATCH($B240,CALLiTE_SHASTA_LEVEL2_4!$C$1024:$C$1035,0), 1)</f>
        <v>1700</v>
      </c>
      <c r="AK240" s="11">
        <f>INDEX(CALLiTE_SHASTA_LEVEL2_4!$F$1024:$F$1035, MATCH($B240,CALLiTE_SHASTA_LEVEL2_4!$C$1024:$C$1035,0), 1)</f>
        <v>4450</v>
      </c>
      <c r="AL240" s="11">
        <f>INDEX(CALLITE_EVAP_S_SHSTA!$G$2:$G$13, MATCH($B240,CALLITE_EVAP_S_SHSTA!$F$2:$F$13,0), 1)</f>
        <v>2.9928571581840515</v>
      </c>
    </row>
    <row r="241" spans="1:38">
      <c r="A241" s="1">
        <v>43906</v>
      </c>
      <c r="B241" s="6">
        <f t="shared" si="3"/>
        <v>3</v>
      </c>
      <c r="C241" s="7">
        <f>OROinflow!$F230</f>
        <v>2273</v>
      </c>
      <c r="D241" s="7">
        <f>OROLEVEL5!G230/1000</f>
        <v>3163</v>
      </c>
      <c r="E241" s="7">
        <f>INDEX(OROevaprateIN!$B$2:$B$13, MATCH($B241,OROevaprateIN!$A$2:$A$13,0), 1)</f>
        <v>2.4472340256609817</v>
      </c>
      <c r="F241" s="7">
        <f>INDEX(DEM_D6_PWR!$I$3:$I$14, MATCH($B241,DEM_D6_PWR!$H$3:$H$14,0), 1)</f>
        <v>0</v>
      </c>
      <c r="G241" s="7">
        <f>INDEX('MINGW_6&amp;DR69'!$I$3:$I$14, MATCH($B241,'MINGW_6&amp;DR69'!$H$3:$H$14,0), 1)</f>
        <v>0</v>
      </c>
      <c r="H241" s="7">
        <f>INDEX('MINGW_6&amp;DR69'!$J$3:$J$14, MATCH($B241,'MINGW_6&amp;DR69'!$H$3:$H$14,0), 1)</f>
        <v>0</v>
      </c>
      <c r="I241" s="7">
        <f>inflowShasta!$I230</f>
        <v>3951</v>
      </c>
      <c r="J241" s="7">
        <f>inflowYuba!$H230</f>
        <v>967</v>
      </c>
      <c r="K241" s="7">
        <f>INDEX(DEMAND_D_DAGUER_NP!$I$3:$I$14, MATCH($B241,DEMAND_D_DAGUER_NP!$H$3:$H$14,0), 1)</f>
        <v>12.698034153638746</v>
      </c>
      <c r="L241" s="7">
        <f>INDEX(D_THERM_DEMANDS!AB$3:AB$14, MATCH($B241,D_THERM_DEMANDS!$P$3:$P$14,0), 1)</f>
        <v>0</v>
      </c>
      <c r="M241" s="7">
        <f>INDEX(D_THERM_DEMANDS!AC$3:AC$14, MATCH($B241,D_THERM_DEMANDS!$P$3:$P$14,0), 1)</f>
        <v>0</v>
      </c>
      <c r="N241" s="7">
        <f>INDEX(D_THERM_DEMANDS!AD$3:AD$14, MATCH($B241,D_THERM_DEMANDS!$P$3:$P$14,0), 1)</f>
        <v>9999</v>
      </c>
      <c r="O241" s="7">
        <f>INDEX(D_THERM_DEMANDS!AE$3:AE$14, MATCH($B241,D_THERM_DEMANDS!$P$3:$P$14,0), 1)</f>
        <v>9999</v>
      </c>
      <c r="P241" s="7">
        <f>INDEX(D_THERM_DEMANDS!AF$3:AF$14, MATCH($B241,D_THERM_DEMANDS!$P$3:$P$14,0), 1)</f>
        <v>3.5483871736834129E-2</v>
      </c>
      <c r="Q241" s="7">
        <f>INDEX(D_THERM_DEMANDS!AG$3:AG$14, MATCH($B241,D_THERM_DEMANDS!$P$3:$P$14,0), 1)</f>
        <v>5.3225805682520715E-2</v>
      </c>
      <c r="R241" s="7">
        <f>INDEX(D_THERM_DEMANDS!AH$3:AH$14, MATCH($B241,D_THERM_DEMANDS!$P$3:$P$14,0), 1)</f>
        <v>0</v>
      </c>
      <c r="S241" s="7">
        <f>INDEX(D_THERM_DEMANDS!AI$3:AI$14, MATCH($B241,D_THERM_DEMANDS!$P$3:$P$14,0), 1)</f>
        <v>1.6129032258064516E-2</v>
      </c>
      <c r="T241" s="7">
        <f>INDEX(D_THERM_DEMANDS!AJ$3:AJ$14, MATCH($B241,D_THERM_DEMANDS!$P$3:$P$14,0), 1)</f>
        <v>3.8709678957539219E-2</v>
      </c>
      <c r="U241" s="7">
        <f>INDEX(D_THERM_DEMANDS!AK$3:AK$14, MATCH($B241,D_THERM_DEMANDS!$P$3:$P$14,0), 1)</f>
        <v>0</v>
      </c>
      <c r="V241" s="7">
        <f>INDEX(DEMAND_C217B!$I$3:$I$14, MATCH($B241,DEMAND_C217B!$H$3:$H$14,0), 1)</f>
        <v>7.8606630875730747</v>
      </c>
      <c r="W241" s="7">
        <f>INDEX(MINFLOWFEATHER!$J$3:$J$14, MATCH($B241,MINFLOWFEATHER!$I$3:$I$14,0), 1)</f>
        <v>750</v>
      </c>
      <c r="X241" s="7">
        <f>INDEX(Therm!$P$3:$P$14, MATCH($B241,Therm!$H$3:$H$14,0), 1)</f>
        <v>200.12339998727668</v>
      </c>
      <c r="Y241" s="7">
        <f>INDEX(Yubfea!$P$3:$P$14, MATCH($B241,Yubfea!$H$3:$H$14,0), 1)</f>
        <v>6392.1715553750746</v>
      </c>
      <c r="Z241" s="7">
        <f>INDEX(D_YUBFEA_demand!V$3:V$14, MATCH($B241,D_YUBFEA_demand!$M$3:$M$14,0), 1)</f>
        <v>0</v>
      </c>
      <c r="AA241" s="7">
        <f>INDEX(D_YUBFEA_demand!W$3:W$14, MATCH($B241,D_YUBFEA_demand!$M$3:$M$14,0), 1)</f>
        <v>0</v>
      </c>
      <c r="AB241" s="7">
        <f>INDEX(D_YUBFEA_demand!X$3:X$14, MATCH($B241,D_YUBFEA_demand!$M$3:$M$14,0), 1)</f>
        <v>0</v>
      </c>
      <c r="AC241" s="7">
        <f>INDEX(D_YUBFEA_demand!Y$3:Y$14, MATCH($B241,D_YUBFEA_demand!$M$3:$M$14,0), 1)</f>
        <v>9999</v>
      </c>
      <c r="AD241" s="7">
        <f>INDEX(D_YUBFEA_demand!Z$3:Z$14, MATCH($B241,D_YUBFEA_demand!$M$3:$M$14,0), 1)</f>
        <v>9999</v>
      </c>
      <c r="AE241" s="7">
        <f>INDEX(D_YUBFEA_demand!AA$3:AA$14, MATCH($B241,D_YUBFEA_demand!$M$3:$M$14,0), 1)</f>
        <v>0</v>
      </c>
      <c r="AF241" s="7">
        <f>INDEX(D_YUBFEA_demand!AB$3:AB$14, MATCH($B241,D_YUBFEA_demand!$M$3:$M$14,0), 1)</f>
        <v>0</v>
      </c>
      <c r="AG241" s="7">
        <f>INDEX(MINFLOWFEAMOUTH!$J$3:$J$14, MATCH($B241,MINFLOWFEAMOUTH!$I$3:$I$14,0), 1)</f>
        <v>750</v>
      </c>
      <c r="AI241" s="11">
        <f>SHASTAlevel5extended!$H230</f>
        <v>4522.2150000000001</v>
      </c>
      <c r="AJ241" s="11">
        <f>INDEX(CALLiTE_SHASTA_LEVEL2_4!$E$1024:$E$1035, MATCH($B241,CALLiTE_SHASTA_LEVEL2_4!$C$1024:$C$1035,0), 1)</f>
        <v>1700</v>
      </c>
      <c r="AK241" s="11">
        <f>INDEX(CALLiTE_SHASTA_LEVEL2_4!$F$1024:$F$1035, MATCH($B241,CALLiTE_SHASTA_LEVEL2_4!$C$1024:$C$1035,0), 1)</f>
        <v>4450</v>
      </c>
      <c r="AL241" s="11">
        <f>INDEX(CALLITE_EVAP_S_SHSTA!$G$2:$G$13, MATCH($B241,CALLITE_EVAP_S_SHSTA!$F$2:$F$13,0), 1)</f>
        <v>2.9928571581840515</v>
      </c>
    </row>
    <row r="242" spans="1:38">
      <c r="A242" s="1">
        <v>43907</v>
      </c>
      <c r="B242" s="6">
        <f t="shared" si="3"/>
        <v>3</v>
      </c>
      <c r="C242" s="7">
        <f>OROinflow!$F231</f>
        <v>2655</v>
      </c>
      <c r="D242" s="7">
        <f>OROLEVEL5!G231/1000</f>
        <v>3142.84</v>
      </c>
      <c r="E242" s="7">
        <f>INDEX(OROevaprateIN!$B$2:$B$13, MATCH($B242,OROevaprateIN!$A$2:$A$13,0), 1)</f>
        <v>2.4472340256609817</v>
      </c>
      <c r="F242" s="7">
        <f>INDEX(DEM_D6_PWR!$I$3:$I$14, MATCH($B242,DEM_D6_PWR!$H$3:$H$14,0), 1)</f>
        <v>0</v>
      </c>
      <c r="G242" s="7">
        <f>INDEX('MINGW_6&amp;DR69'!$I$3:$I$14, MATCH($B242,'MINGW_6&amp;DR69'!$H$3:$H$14,0), 1)</f>
        <v>0</v>
      </c>
      <c r="H242" s="7">
        <f>INDEX('MINGW_6&amp;DR69'!$J$3:$J$14, MATCH($B242,'MINGW_6&amp;DR69'!$H$3:$H$14,0), 1)</f>
        <v>0</v>
      </c>
      <c r="I242" s="7">
        <f>inflowShasta!$I231</f>
        <v>6190</v>
      </c>
      <c r="J242" s="7">
        <f>inflowYuba!$H231</f>
        <v>971</v>
      </c>
      <c r="K242" s="7">
        <f>INDEX(DEMAND_D_DAGUER_NP!$I$3:$I$14, MATCH($B242,DEMAND_D_DAGUER_NP!$H$3:$H$14,0), 1)</f>
        <v>12.698034153638746</v>
      </c>
      <c r="L242" s="7">
        <f>INDEX(D_THERM_DEMANDS!AB$3:AB$14, MATCH($B242,D_THERM_DEMANDS!$P$3:$P$14,0), 1)</f>
        <v>0</v>
      </c>
      <c r="M242" s="7">
        <f>INDEX(D_THERM_DEMANDS!AC$3:AC$14, MATCH($B242,D_THERM_DEMANDS!$P$3:$P$14,0), 1)</f>
        <v>0</v>
      </c>
      <c r="N242" s="7">
        <f>INDEX(D_THERM_DEMANDS!AD$3:AD$14, MATCH($B242,D_THERM_DEMANDS!$P$3:$P$14,0), 1)</f>
        <v>9999</v>
      </c>
      <c r="O242" s="7">
        <f>INDEX(D_THERM_DEMANDS!AE$3:AE$14, MATCH($B242,D_THERM_DEMANDS!$P$3:$P$14,0), 1)</f>
        <v>9999</v>
      </c>
      <c r="P242" s="7">
        <f>INDEX(D_THERM_DEMANDS!AF$3:AF$14, MATCH($B242,D_THERM_DEMANDS!$P$3:$P$14,0), 1)</f>
        <v>3.5483871736834129E-2</v>
      </c>
      <c r="Q242" s="7">
        <f>INDEX(D_THERM_DEMANDS!AG$3:AG$14, MATCH($B242,D_THERM_DEMANDS!$P$3:$P$14,0), 1)</f>
        <v>5.3225805682520715E-2</v>
      </c>
      <c r="R242" s="7">
        <f>INDEX(D_THERM_DEMANDS!AH$3:AH$14, MATCH($B242,D_THERM_DEMANDS!$P$3:$P$14,0), 1)</f>
        <v>0</v>
      </c>
      <c r="S242" s="7">
        <f>INDEX(D_THERM_DEMANDS!AI$3:AI$14, MATCH($B242,D_THERM_DEMANDS!$P$3:$P$14,0), 1)</f>
        <v>1.6129032258064516E-2</v>
      </c>
      <c r="T242" s="7">
        <f>INDEX(D_THERM_DEMANDS!AJ$3:AJ$14, MATCH($B242,D_THERM_DEMANDS!$P$3:$P$14,0), 1)</f>
        <v>3.8709678957539219E-2</v>
      </c>
      <c r="U242" s="7">
        <f>INDEX(D_THERM_DEMANDS!AK$3:AK$14, MATCH($B242,D_THERM_DEMANDS!$P$3:$P$14,0), 1)</f>
        <v>0</v>
      </c>
      <c r="V242" s="7">
        <f>INDEX(DEMAND_C217B!$I$3:$I$14, MATCH($B242,DEMAND_C217B!$H$3:$H$14,0), 1)</f>
        <v>7.8606630875730747</v>
      </c>
      <c r="W242" s="7">
        <f>INDEX(MINFLOWFEATHER!$J$3:$J$14, MATCH($B242,MINFLOWFEATHER!$I$3:$I$14,0), 1)</f>
        <v>750</v>
      </c>
      <c r="X242" s="7">
        <f>INDEX(Therm!$P$3:$P$14, MATCH($B242,Therm!$H$3:$H$14,0), 1)</f>
        <v>200.12339998727668</v>
      </c>
      <c r="Y242" s="7">
        <f>INDEX(Yubfea!$P$3:$P$14, MATCH($B242,Yubfea!$H$3:$H$14,0), 1)</f>
        <v>6392.1715553750746</v>
      </c>
      <c r="Z242" s="7">
        <f>INDEX(D_YUBFEA_demand!V$3:V$14, MATCH($B242,D_YUBFEA_demand!$M$3:$M$14,0), 1)</f>
        <v>0</v>
      </c>
      <c r="AA242" s="7">
        <f>INDEX(D_YUBFEA_demand!W$3:W$14, MATCH($B242,D_YUBFEA_demand!$M$3:$M$14,0), 1)</f>
        <v>0</v>
      </c>
      <c r="AB242" s="7">
        <f>INDEX(D_YUBFEA_demand!X$3:X$14, MATCH($B242,D_YUBFEA_demand!$M$3:$M$14,0), 1)</f>
        <v>0</v>
      </c>
      <c r="AC242" s="7">
        <f>INDEX(D_YUBFEA_demand!Y$3:Y$14, MATCH($B242,D_YUBFEA_demand!$M$3:$M$14,0), 1)</f>
        <v>9999</v>
      </c>
      <c r="AD242" s="7">
        <f>INDEX(D_YUBFEA_demand!Z$3:Z$14, MATCH($B242,D_YUBFEA_demand!$M$3:$M$14,0), 1)</f>
        <v>9999</v>
      </c>
      <c r="AE242" s="7">
        <f>INDEX(D_YUBFEA_demand!AA$3:AA$14, MATCH($B242,D_YUBFEA_demand!$M$3:$M$14,0), 1)</f>
        <v>0</v>
      </c>
      <c r="AF242" s="7">
        <f>INDEX(D_YUBFEA_demand!AB$3:AB$14, MATCH($B242,D_YUBFEA_demand!$M$3:$M$14,0), 1)</f>
        <v>0</v>
      </c>
      <c r="AG242" s="7">
        <f>INDEX(MINFLOWFEAMOUTH!$J$3:$J$14, MATCH($B242,MINFLOWFEAMOUTH!$I$3:$I$14,0), 1)</f>
        <v>750</v>
      </c>
      <c r="AI242" s="11">
        <f>SHASTAlevel5extended!$H231</f>
        <v>4537.1580000000004</v>
      </c>
      <c r="AJ242" s="11">
        <f>INDEX(CALLiTE_SHASTA_LEVEL2_4!$E$1024:$E$1035, MATCH($B242,CALLiTE_SHASTA_LEVEL2_4!$C$1024:$C$1035,0), 1)</f>
        <v>1700</v>
      </c>
      <c r="AK242" s="11">
        <f>INDEX(CALLiTE_SHASTA_LEVEL2_4!$F$1024:$F$1035, MATCH($B242,CALLiTE_SHASTA_LEVEL2_4!$C$1024:$C$1035,0), 1)</f>
        <v>4450</v>
      </c>
      <c r="AL242" s="11">
        <f>INDEX(CALLITE_EVAP_S_SHSTA!$G$2:$G$13, MATCH($B242,CALLITE_EVAP_S_SHSTA!$F$2:$F$13,0), 1)</f>
        <v>2.9928571581840515</v>
      </c>
    </row>
    <row r="243" spans="1:38">
      <c r="A243" s="1">
        <v>43908</v>
      </c>
      <c r="B243" s="6">
        <f t="shared" si="3"/>
        <v>3</v>
      </c>
      <c r="C243" s="7">
        <f>OROinflow!$F232</f>
        <v>2432</v>
      </c>
      <c r="D243" s="7">
        <f>OROLEVEL5!G232/1000</f>
        <v>3124.5929999999998</v>
      </c>
      <c r="E243" s="7">
        <f>INDEX(OROevaprateIN!$B$2:$B$13, MATCH($B243,OROevaprateIN!$A$2:$A$13,0), 1)</f>
        <v>2.4472340256609817</v>
      </c>
      <c r="F243" s="7">
        <f>INDEX(DEM_D6_PWR!$I$3:$I$14, MATCH($B243,DEM_D6_PWR!$H$3:$H$14,0), 1)</f>
        <v>0</v>
      </c>
      <c r="G243" s="7">
        <f>INDEX('MINGW_6&amp;DR69'!$I$3:$I$14, MATCH($B243,'MINGW_6&amp;DR69'!$H$3:$H$14,0), 1)</f>
        <v>0</v>
      </c>
      <c r="H243" s="7">
        <f>INDEX('MINGW_6&amp;DR69'!$J$3:$J$14, MATCH($B243,'MINGW_6&amp;DR69'!$H$3:$H$14,0), 1)</f>
        <v>0</v>
      </c>
      <c r="I243" s="7">
        <f>inflowShasta!$I232</f>
        <v>5661</v>
      </c>
      <c r="J243" s="7">
        <f>inflowYuba!$H232</f>
        <v>972</v>
      </c>
      <c r="K243" s="7">
        <f>INDEX(DEMAND_D_DAGUER_NP!$I$3:$I$14, MATCH($B243,DEMAND_D_DAGUER_NP!$H$3:$H$14,0), 1)</f>
        <v>12.698034153638746</v>
      </c>
      <c r="L243" s="7">
        <f>INDEX(D_THERM_DEMANDS!AB$3:AB$14, MATCH($B243,D_THERM_DEMANDS!$P$3:$P$14,0), 1)</f>
        <v>0</v>
      </c>
      <c r="M243" s="7">
        <f>INDEX(D_THERM_DEMANDS!AC$3:AC$14, MATCH($B243,D_THERM_DEMANDS!$P$3:$P$14,0), 1)</f>
        <v>0</v>
      </c>
      <c r="N243" s="7">
        <f>INDEX(D_THERM_DEMANDS!AD$3:AD$14, MATCH($B243,D_THERM_DEMANDS!$P$3:$P$14,0), 1)</f>
        <v>9999</v>
      </c>
      <c r="O243" s="7">
        <f>INDEX(D_THERM_DEMANDS!AE$3:AE$14, MATCH($B243,D_THERM_DEMANDS!$P$3:$P$14,0), 1)</f>
        <v>9999</v>
      </c>
      <c r="P243" s="7">
        <f>INDEX(D_THERM_DEMANDS!AF$3:AF$14, MATCH($B243,D_THERM_DEMANDS!$P$3:$P$14,0), 1)</f>
        <v>3.5483871736834129E-2</v>
      </c>
      <c r="Q243" s="7">
        <f>INDEX(D_THERM_DEMANDS!AG$3:AG$14, MATCH($B243,D_THERM_DEMANDS!$P$3:$P$14,0), 1)</f>
        <v>5.3225805682520715E-2</v>
      </c>
      <c r="R243" s="7">
        <f>INDEX(D_THERM_DEMANDS!AH$3:AH$14, MATCH($B243,D_THERM_DEMANDS!$P$3:$P$14,0), 1)</f>
        <v>0</v>
      </c>
      <c r="S243" s="7">
        <f>INDEX(D_THERM_DEMANDS!AI$3:AI$14, MATCH($B243,D_THERM_DEMANDS!$P$3:$P$14,0), 1)</f>
        <v>1.6129032258064516E-2</v>
      </c>
      <c r="T243" s="7">
        <f>INDEX(D_THERM_DEMANDS!AJ$3:AJ$14, MATCH($B243,D_THERM_DEMANDS!$P$3:$P$14,0), 1)</f>
        <v>3.8709678957539219E-2</v>
      </c>
      <c r="U243" s="7">
        <f>INDEX(D_THERM_DEMANDS!AK$3:AK$14, MATCH($B243,D_THERM_DEMANDS!$P$3:$P$14,0), 1)</f>
        <v>0</v>
      </c>
      <c r="V243" s="7">
        <f>INDEX(DEMAND_C217B!$I$3:$I$14, MATCH($B243,DEMAND_C217B!$H$3:$H$14,0), 1)</f>
        <v>7.8606630875730747</v>
      </c>
      <c r="W243" s="7">
        <f>INDEX(MINFLOWFEATHER!$J$3:$J$14, MATCH($B243,MINFLOWFEATHER!$I$3:$I$14,0), 1)</f>
        <v>750</v>
      </c>
      <c r="X243" s="7">
        <f>INDEX(Therm!$P$3:$P$14, MATCH($B243,Therm!$H$3:$H$14,0), 1)</f>
        <v>200.12339998727668</v>
      </c>
      <c r="Y243" s="7">
        <f>INDEX(Yubfea!$P$3:$P$14, MATCH($B243,Yubfea!$H$3:$H$14,0), 1)</f>
        <v>6392.1715553750746</v>
      </c>
      <c r="Z243" s="7">
        <f>INDEX(D_YUBFEA_demand!V$3:V$14, MATCH($B243,D_YUBFEA_demand!$M$3:$M$14,0), 1)</f>
        <v>0</v>
      </c>
      <c r="AA243" s="7">
        <f>INDEX(D_YUBFEA_demand!W$3:W$14, MATCH($B243,D_YUBFEA_demand!$M$3:$M$14,0), 1)</f>
        <v>0</v>
      </c>
      <c r="AB243" s="7">
        <f>INDEX(D_YUBFEA_demand!X$3:X$14, MATCH($B243,D_YUBFEA_demand!$M$3:$M$14,0), 1)</f>
        <v>0</v>
      </c>
      <c r="AC243" s="7">
        <f>INDEX(D_YUBFEA_demand!Y$3:Y$14, MATCH($B243,D_YUBFEA_demand!$M$3:$M$14,0), 1)</f>
        <v>9999</v>
      </c>
      <c r="AD243" s="7">
        <f>INDEX(D_YUBFEA_demand!Z$3:Z$14, MATCH($B243,D_YUBFEA_demand!$M$3:$M$14,0), 1)</f>
        <v>9999</v>
      </c>
      <c r="AE243" s="7">
        <f>INDEX(D_YUBFEA_demand!AA$3:AA$14, MATCH($B243,D_YUBFEA_demand!$M$3:$M$14,0), 1)</f>
        <v>0</v>
      </c>
      <c r="AF243" s="7">
        <f>INDEX(D_YUBFEA_demand!AB$3:AB$14, MATCH($B243,D_YUBFEA_demand!$M$3:$M$14,0), 1)</f>
        <v>0</v>
      </c>
      <c r="AG243" s="7">
        <f>INDEX(MINFLOWFEAMOUTH!$J$3:$J$14, MATCH($B243,MINFLOWFEAMOUTH!$I$3:$I$14,0), 1)</f>
        <v>750</v>
      </c>
      <c r="AI243" s="11">
        <f>SHASTAlevel5extended!$H232</f>
        <v>4552.1000000000004</v>
      </c>
      <c r="AJ243" s="11">
        <f>INDEX(CALLiTE_SHASTA_LEVEL2_4!$E$1024:$E$1035, MATCH($B243,CALLiTE_SHASTA_LEVEL2_4!$C$1024:$C$1035,0), 1)</f>
        <v>1700</v>
      </c>
      <c r="AK243" s="11">
        <f>INDEX(CALLiTE_SHASTA_LEVEL2_4!$F$1024:$F$1035, MATCH($B243,CALLiTE_SHASTA_LEVEL2_4!$C$1024:$C$1035,0), 1)</f>
        <v>4450</v>
      </c>
      <c r="AL243" s="11">
        <f>INDEX(CALLITE_EVAP_S_SHSTA!$G$2:$G$13, MATCH($B243,CALLITE_EVAP_S_SHSTA!$F$2:$F$13,0), 1)</f>
        <v>2.9928571581840515</v>
      </c>
    </row>
    <row r="244" spans="1:38">
      <c r="A244" s="1">
        <v>43909</v>
      </c>
      <c r="B244" s="6">
        <f t="shared" si="3"/>
        <v>3</v>
      </c>
      <c r="C244" s="7">
        <f>OROinflow!$F233</f>
        <v>2299</v>
      </c>
      <c r="D244" s="7">
        <f>OROLEVEL5!G233/1000</f>
        <v>3122.6280000000002</v>
      </c>
      <c r="E244" s="7">
        <f>INDEX(OROevaprateIN!$B$2:$B$13, MATCH($B244,OROevaprateIN!$A$2:$A$13,0), 1)</f>
        <v>2.4472340256609817</v>
      </c>
      <c r="F244" s="7">
        <f>INDEX(DEM_D6_PWR!$I$3:$I$14, MATCH($B244,DEM_D6_PWR!$H$3:$H$14,0), 1)</f>
        <v>0</v>
      </c>
      <c r="G244" s="7">
        <f>INDEX('MINGW_6&amp;DR69'!$I$3:$I$14, MATCH($B244,'MINGW_6&amp;DR69'!$H$3:$H$14,0), 1)</f>
        <v>0</v>
      </c>
      <c r="H244" s="7">
        <f>INDEX('MINGW_6&amp;DR69'!$J$3:$J$14, MATCH($B244,'MINGW_6&amp;DR69'!$H$3:$H$14,0), 1)</f>
        <v>0</v>
      </c>
      <c r="I244" s="7">
        <f>inflowShasta!$I233</f>
        <v>5059</v>
      </c>
      <c r="J244" s="7">
        <f>inflowYuba!$H233</f>
        <v>975</v>
      </c>
      <c r="K244" s="7">
        <f>INDEX(DEMAND_D_DAGUER_NP!$I$3:$I$14, MATCH($B244,DEMAND_D_DAGUER_NP!$H$3:$H$14,0), 1)</f>
        <v>12.698034153638746</v>
      </c>
      <c r="L244" s="7">
        <f>INDEX(D_THERM_DEMANDS!AB$3:AB$14, MATCH($B244,D_THERM_DEMANDS!$P$3:$P$14,0), 1)</f>
        <v>0</v>
      </c>
      <c r="M244" s="7">
        <f>INDEX(D_THERM_DEMANDS!AC$3:AC$14, MATCH($B244,D_THERM_DEMANDS!$P$3:$P$14,0), 1)</f>
        <v>0</v>
      </c>
      <c r="N244" s="7">
        <f>INDEX(D_THERM_DEMANDS!AD$3:AD$14, MATCH($B244,D_THERM_DEMANDS!$P$3:$P$14,0), 1)</f>
        <v>9999</v>
      </c>
      <c r="O244" s="7">
        <f>INDEX(D_THERM_DEMANDS!AE$3:AE$14, MATCH($B244,D_THERM_DEMANDS!$P$3:$P$14,0), 1)</f>
        <v>9999</v>
      </c>
      <c r="P244" s="7">
        <f>INDEX(D_THERM_DEMANDS!AF$3:AF$14, MATCH($B244,D_THERM_DEMANDS!$P$3:$P$14,0), 1)</f>
        <v>3.5483871736834129E-2</v>
      </c>
      <c r="Q244" s="7">
        <f>INDEX(D_THERM_DEMANDS!AG$3:AG$14, MATCH($B244,D_THERM_DEMANDS!$P$3:$P$14,0), 1)</f>
        <v>5.3225805682520715E-2</v>
      </c>
      <c r="R244" s="7">
        <f>INDEX(D_THERM_DEMANDS!AH$3:AH$14, MATCH($B244,D_THERM_DEMANDS!$P$3:$P$14,0), 1)</f>
        <v>0</v>
      </c>
      <c r="S244" s="7">
        <f>INDEX(D_THERM_DEMANDS!AI$3:AI$14, MATCH($B244,D_THERM_DEMANDS!$P$3:$P$14,0), 1)</f>
        <v>1.6129032258064516E-2</v>
      </c>
      <c r="T244" s="7">
        <f>INDEX(D_THERM_DEMANDS!AJ$3:AJ$14, MATCH($B244,D_THERM_DEMANDS!$P$3:$P$14,0), 1)</f>
        <v>3.8709678957539219E-2</v>
      </c>
      <c r="U244" s="7">
        <f>INDEX(D_THERM_DEMANDS!AK$3:AK$14, MATCH($B244,D_THERM_DEMANDS!$P$3:$P$14,0), 1)</f>
        <v>0</v>
      </c>
      <c r="V244" s="7">
        <f>INDEX(DEMAND_C217B!$I$3:$I$14, MATCH($B244,DEMAND_C217B!$H$3:$H$14,0), 1)</f>
        <v>7.8606630875730747</v>
      </c>
      <c r="W244" s="7">
        <f>INDEX(MINFLOWFEATHER!$J$3:$J$14, MATCH($B244,MINFLOWFEATHER!$I$3:$I$14,0), 1)</f>
        <v>750</v>
      </c>
      <c r="X244" s="7">
        <f>INDEX(Therm!$P$3:$P$14, MATCH($B244,Therm!$H$3:$H$14,0), 1)</f>
        <v>200.12339998727668</v>
      </c>
      <c r="Y244" s="7">
        <f>INDEX(Yubfea!$P$3:$P$14, MATCH($B244,Yubfea!$H$3:$H$14,0), 1)</f>
        <v>6392.1715553750746</v>
      </c>
      <c r="Z244" s="7">
        <f>INDEX(D_YUBFEA_demand!V$3:V$14, MATCH($B244,D_YUBFEA_demand!$M$3:$M$14,0), 1)</f>
        <v>0</v>
      </c>
      <c r="AA244" s="7">
        <f>INDEX(D_YUBFEA_demand!W$3:W$14, MATCH($B244,D_YUBFEA_demand!$M$3:$M$14,0), 1)</f>
        <v>0</v>
      </c>
      <c r="AB244" s="7">
        <f>INDEX(D_YUBFEA_demand!X$3:X$14, MATCH($B244,D_YUBFEA_demand!$M$3:$M$14,0), 1)</f>
        <v>0</v>
      </c>
      <c r="AC244" s="7">
        <f>INDEX(D_YUBFEA_demand!Y$3:Y$14, MATCH($B244,D_YUBFEA_demand!$M$3:$M$14,0), 1)</f>
        <v>9999</v>
      </c>
      <c r="AD244" s="7">
        <f>INDEX(D_YUBFEA_demand!Z$3:Z$14, MATCH($B244,D_YUBFEA_demand!$M$3:$M$14,0), 1)</f>
        <v>9999</v>
      </c>
      <c r="AE244" s="7">
        <f>INDEX(D_YUBFEA_demand!AA$3:AA$14, MATCH($B244,D_YUBFEA_demand!$M$3:$M$14,0), 1)</f>
        <v>0</v>
      </c>
      <c r="AF244" s="7">
        <f>INDEX(D_YUBFEA_demand!AB$3:AB$14, MATCH($B244,D_YUBFEA_demand!$M$3:$M$14,0), 1)</f>
        <v>0</v>
      </c>
      <c r="AG244" s="7">
        <f>INDEX(MINFLOWFEAMOUTH!$J$3:$J$14, MATCH($B244,MINFLOWFEAMOUTH!$I$3:$I$14,0), 1)</f>
        <v>750</v>
      </c>
      <c r="AI244" s="11">
        <f>SHASTAlevel5extended!$H233</f>
        <v>4552.1000000000004</v>
      </c>
      <c r="AJ244" s="11">
        <f>INDEX(CALLiTE_SHASTA_LEVEL2_4!$E$1024:$E$1035, MATCH($B244,CALLiTE_SHASTA_LEVEL2_4!$C$1024:$C$1035,0), 1)</f>
        <v>1700</v>
      </c>
      <c r="AK244" s="11">
        <f>INDEX(CALLiTE_SHASTA_LEVEL2_4!$F$1024:$F$1035, MATCH($B244,CALLiTE_SHASTA_LEVEL2_4!$C$1024:$C$1035,0), 1)</f>
        <v>4450</v>
      </c>
      <c r="AL244" s="11">
        <f>INDEX(CALLITE_EVAP_S_SHSTA!$G$2:$G$13, MATCH($B244,CALLITE_EVAP_S_SHSTA!$F$2:$F$13,0), 1)</f>
        <v>2.9928571581840515</v>
      </c>
    </row>
    <row r="245" spans="1:38">
      <c r="A245" s="1">
        <v>43910</v>
      </c>
      <c r="B245" s="6">
        <f t="shared" si="3"/>
        <v>3</v>
      </c>
      <c r="C245" s="7">
        <f>OROinflow!$F234</f>
        <v>2211</v>
      </c>
      <c r="D245" s="7">
        <f>OROLEVEL5!G234/1000</f>
        <v>3128.85</v>
      </c>
      <c r="E245" s="7">
        <f>INDEX(OROevaprateIN!$B$2:$B$13, MATCH($B245,OROevaprateIN!$A$2:$A$13,0), 1)</f>
        <v>2.4472340256609817</v>
      </c>
      <c r="F245" s="7">
        <f>INDEX(DEM_D6_PWR!$I$3:$I$14, MATCH($B245,DEM_D6_PWR!$H$3:$H$14,0), 1)</f>
        <v>0</v>
      </c>
      <c r="G245" s="7">
        <f>INDEX('MINGW_6&amp;DR69'!$I$3:$I$14, MATCH($B245,'MINGW_6&amp;DR69'!$H$3:$H$14,0), 1)</f>
        <v>0</v>
      </c>
      <c r="H245" s="7">
        <f>INDEX('MINGW_6&amp;DR69'!$J$3:$J$14, MATCH($B245,'MINGW_6&amp;DR69'!$H$3:$H$14,0), 1)</f>
        <v>0</v>
      </c>
      <c r="I245" s="7">
        <f>inflowShasta!$I234</f>
        <v>4363</v>
      </c>
      <c r="J245" s="7">
        <f>inflowYuba!$H234</f>
        <v>976</v>
      </c>
      <c r="K245" s="7">
        <f>INDEX(DEMAND_D_DAGUER_NP!$I$3:$I$14, MATCH($B245,DEMAND_D_DAGUER_NP!$H$3:$H$14,0), 1)</f>
        <v>12.698034153638746</v>
      </c>
      <c r="L245" s="7">
        <f>INDEX(D_THERM_DEMANDS!AB$3:AB$14, MATCH($B245,D_THERM_DEMANDS!$P$3:$P$14,0), 1)</f>
        <v>0</v>
      </c>
      <c r="M245" s="7">
        <f>INDEX(D_THERM_DEMANDS!AC$3:AC$14, MATCH($B245,D_THERM_DEMANDS!$P$3:$P$14,0), 1)</f>
        <v>0</v>
      </c>
      <c r="N245" s="7">
        <f>INDEX(D_THERM_DEMANDS!AD$3:AD$14, MATCH($B245,D_THERM_DEMANDS!$P$3:$P$14,0), 1)</f>
        <v>9999</v>
      </c>
      <c r="O245" s="7">
        <f>INDEX(D_THERM_DEMANDS!AE$3:AE$14, MATCH($B245,D_THERM_DEMANDS!$P$3:$P$14,0), 1)</f>
        <v>9999</v>
      </c>
      <c r="P245" s="7">
        <f>INDEX(D_THERM_DEMANDS!AF$3:AF$14, MATCH($B245,D_THERM_DEMANDS!$P$3:$P$14,0), 1)</f>
        <v>3.5483871736834129E-2</v>
      </c>
      <c r="Q245" s="7">
        <f>INDEX(D_THERM_DEMANDS!AG$3:AG$14, MATCH($B245,D_THERM_DEMANDS!$P$3:$P$14,0), 1)</f>
        <v>5.3225805682520715E-2</v>
      </c>
      <c r="R245" s="7">
        <f>INDEX(D_THERM_DEMANDS!AH$3:AH$14, MATCH($B245,D_THERM_DEMANDS!$P$3:$P$14,0), 1)</f>
        <v>0</v>
      </c>
      <c r="S245" s="7">
        <f>INDEX(D_THERM_DEMANDS!AI$3:AI$14, MATCH($B245,D_THERM_DEMANDS!$P$3:$P$14,0), 1)</f>
        <v>1.6129032258064516E-2</v>
      </c>
      <c r="T245" s="7">
        <f>INDEX(D_THERM_DEMANDS!AJ$3:AJ$14, MATCH($B245,D_THERM_DEMANDS!$P$3:$P$14,0), 1)</f>
        <v>3.8709678957539219E-2</v>
      </c>
      <c r="U245" s="7">
        <f>INDEX(D_THERM_DEMANDS!AK$3:AK$14, MATCH($B245,D_THERM_DEMANDS!$P$3:$P$14,0), 1)</f>
        <v>0</v>
      </c>
      <c r="V245" s="7">
        <f>INDEX(DEMAND_C217B!$I$3:$I$14, MATCH($B245,DEMAND_C217B!$H$3:$H$14,0), 1)</f>
        <v>7.8606630875730747</v>
      </c>
      <c r="W245" s="7">
        <f>INDEX(MINFLOWFEATHER!$J$3:$J$14, MATCH($B245,MINFLOWFEATHER!$I$3:$I$14,0), 1)</f>
        <v>750</v>
      </c>
      <c r="X245" s="7">
        <f>INDEX(Therm!$P$3:$P$14, MATCH($B245,Therm!$H$3:$H$14,0), 1)</f>
        <v>200.12339998727668</v>
      </c>
      <c r="Y245" s="7">
        <f>INDEX(Yubfea!$P$3:$P$14, MATCH($B245,Yubfea!$H$3:$H$14,0), 1)</f>
        <v>6392.1715553750746</v>
      </c>
      <c r="Z245" s="7">
        <f>INDEX(D_YUBFEA_demand!V$3:V$14, MATCH($B245,D_YUBFEA_demand!$M$3:$M$14,0), 1)</f>
        <v>0</v>
      </c>
      <c r="AA245" s="7">
        <f>INDEX(D_YUBFEA_demand!W$3:W$14, MATCH($B245,D_YUBFEA_demand!$M$3:$M$14,0), 1)</f>
        <v>0</v>
      </c>
      <c r="AB245" s="7">
        <f>INDEX(D_YUBFEA_demand!X$3:X$14, MATCH($B245,D_YUBFEA_demand!$M$3:$M$14,0), 1)</f>
        <v>0</v>
      </c>
      <c r="AC245" s="7">
        <f>INDEX(D_YUBFEA_demand!Y$3:Y$14, MATCH($B245,D_YUBFEA_demand!$M$3:$M$14,0), 1)</f>
        <v>9999</v>
      </c>
      <c r="AD245" s="7">
        <f>INDEX(D_YUBFEA_demand!Z$3:Z$14, MATCH($B245,D_YUBFEA_demand!$M$3:$M$14,0), 1)</f>
        <v>9999</v>
      </c>
      <c r="AE245" s="7">
        <f>INDEX(D_YUBFEA_demand!AA$3:AA$14, MATCH($B245,D_YUBFEA_demand!$M$3:$M$14,0), 1)</f>
        <v>0</v>
      </c>
      <c r="AF245" s="7">
        <f>INDEX(D_YUBFEA_demand!AB$3:AB$14, MATCH($B245,D_YUBFEA_demand!$M$3:$M$14,0), 1)</f>
        <v>0</v>
      </c>
      <c r="AG245" s="7">
        <f>INDEX(MINFLOWFEAMOUTH!$J$3:$J$14, MATCH($B245,MINFLOWFEAMOUTH!$I$3:$I$14,0), 1)</f>
        <v>750</v>
      </c>
      <c r="AI245" s="11">
        <f>SHASTAlevel5extended!$H234</f>
        <v>4552.1000000000004</v>
      </c>
      <c r="AJ245" s="11">
        <f>INDEX(CALLiTE_SHASTA_LEVEL2_4!$E$1024:$E$1035, MATCH($B245,CALLiTE_SHASTA_LEVEL2_4!$C$1024:$C$1035,0), 1)</f>
        <v>1700</v>
      </c>
      <c r="AK245" s="11">
        <f>INDEX(CALLiTE_SHASTA_LEVEL2_4!$F$1024:$F$1035, MATCH($B245,CALLiTE_SHASTA_LEVEL2_4!$C$1024:$C$1035,0), 1)</f>
        <v>4450</v>
      </c>
      <c r="AL245" s="11">
        <f>INDEX(CALLITE_EVAP_S_SHSTA!$G$2:$G$13, MATCH($B245,CALLITE_EVAP_S_SHSTA!$F$2:$F$13,0), 1)</f>
        <v>2.9928571581840515</v>
      </c>
    </row>
    <row r="246" spans="1:38">
      <c r="A246" s="1">
        <v>43911</v>
      </c>
      <c r="B246" s="6">
        <f t="shared" si="3"/>
        <v>3</v>
      </c>
      <c r="C246" s="7">
        <f>OROinflow!$F235</f>
        <v>2428</v>
      </c>
      <c r="D246" s="7">
        <f>OROLEVEL5!G235/1000</f>
        <v>3135.0439999999999</v>
      </c>
      <c r="E246" s="7">
        <f>INDEX(OROevaprateIN!$B$2:$B$13, MATCH($B246,OROevaprateIN!$A$2:$A$13,0), 1)</f>
        <v>2.4472340256609817</v>
      </c>
      <c r="F246" s="7">
        <f>INDEX(DEM_D6_PWR!$I$3:$I$14, MATCH($B246,DEM_D6_PWR!$H$3:$H$14,0), 1)</f>
        <v>0</v>
      </c>
      <c r="G246" s="7">
        <f>INDEX('MINGW_6&amp;DR69'!$I$3:$I$14, MATCH($B246,'MINGW_6&amp;DR69'!$H$3:$H$14,0), 1)</f>
        <v>0</v>
      </c>
      <c r="H246" s="7">
        <f>INDEX('MINGW_6&amp;DR69'!$J$3:$J$14, MATCH($B246,'MINGW_6&amp;DR69'!$H$3:$H$14,0), 1)</f>
        <v>0</v>
      </c>
      <c r="I246" s="7">
        <f>inflowShasta!$I235</f>
        <v>4753</v>
      </c>
      <c r="J246" s="7">
        <f>inflowYuba!$H235</f>
        <v>974</v>
      </c>
      <c r="K246" s="7">
        <f>INDEX(DEMAND_D_DAGUER_NP!$I$3:$I$14, MATCH($B246,DEMAND_D_DAGUER_NP!$H$3:$H$14,0), 1)</f>
        <v>12.698034153638746</v>
      </c>
      <c r="L246" s="7">
        <f>INDEX(D_THERM_DEMANDS!AB$3:AB$14, MATCH($B246,D_THERM_DEMANDS!$P$3:$P$14,0), 1)</f>
        <v>0</v>
      </c>
      <c r="M246" s="7">
        <f>INDEX(D_THERM_DEMANDS!AC$3:AC$14, MATCH($B246,D_THERM_DEMANDS!$P$3:$P$14,0), 1)</f>
        <v>0</v>
      </c>
      <c r="N246" s="7">
        <f>INDEX(D_THERM_DEMANDS!AD$3:AD$14, MATCH($B246,D_THERM_DEMANDS!$P$3:$P$14,0), 1)</f>
        <v>9999</v>
      </c>
      <c r="O246" s="7">
        <f>INDEX(D_THERM_DEMANDS!AE$3:AE$14, MATCH($B246,D_THERM_DEMANDS!$P$3:$P$14,0), 1)</f>
        <v>9999</v>
      </c>
      <c r="P246" s="7">
        <f>INDEX(D_THERM_DEMANDS!AF$3:AF$14, MATCH($B246,D_THERM_DEMANDS!$P$3:$P$14,0), 1)</f>
        <v>3.5483871736834129E-2</v>
      </c>
      <c r="Q246" s="7">
        <f>INDEX(D_THERM_DEMANDS!AG$3:AG$14, MATCH($B246,D_THERM_DEMANDS!$P$3:$P$14,0), 1)</f>
        <v>5.3225805682520715E-2</v>
      </c>
      <c r="R246" s="7">
        <f>INDEX(D_THERM_DEMANDS!AH$3:AH$14, MATCH($B246,D_THERM_DEMANDS!$P$3:$P$14,0), 1)</f>
        <v>0</v>
      </c>
      <c r="S246" s="7">
        <f>INDEX(D_THERM_DEMANDS!AI$3:AI$14, MATCH($B246,D_THERM_DEMANDS!$P$3:$P$14,0), 1)</f>
        <v>1.6129032258064516E-2</v>
      </c>
      <c r="T246" s="7">
        <f>INDEX(D_THERM_DEMANDS!AJ$3:AJ$14, MATCH($B246,D_THERM_DEMANDS!$P$3:$P$14,0), 1)</f>
        <v>3.8709678957539219E-2</v>
      </c>
      <c r="U246" s="7">
        <f>INDEX(D_THERM_DEMANDS!AK$3:AK$14, MATCH($B246,D_THERM_DEMANDS!$P$3:$P$14,0), 1)</f>
        <v>0</v>
      </c>
      <c r="V246" s="7">
        <f>INDEX(DEMAND_C217B!$I$3:$I$14, MATCH($B246,DEMAND_C217B!$H$3:$H$14,0), 1)</f>
        <v>7.8606630875730747</v>
      </c>
      <c r="W246" s="7">
        <f>INDEX(MINFLOWFEATHER!$J$3:$J$14, MATCH($B246,MINFLOWFEATHER!$I$3:$I$14,0), 1)</f>
        <v>750</v>
      </c>
      <c r="X246" s="7">
        <f>INDEX(Therm!$P$3:$P$14, MATCH($B246,Therm!$H$3:$H$14,0), 1)</f>
        <v>200.12339998727668</v>
      </c>
      <c r="Y246" s="7">
        <f>INDEX(Yubfea!$P$3:$P$14, MATCH($B246,Yubfea!$H$3:$H$14,0), 1)</f>
        <v>6392.1715553750746</v>
      </c>
      <c r="Z246" s="7">
        <f>INDEX(D_YUBFEA_demand!V$3:V$14, MATCH($B246,D_YUBFEA_demand!$M$3:$M$14,0), 1)</f>
        <v>0</v>
      </c>
      <c r="AA246" s="7">
        <f>INDEX(D_YUBFEA_demand!W$3:W$14, MATCH($B246,D_YUBFEA_demand!$M$3:$M$14,0), 1)</f>
        <v>0</v>
      </c>
      <c r="AB246" s="7">
        <f>INDEX(D_YUBFEA_demand!X$3:X$14, MATCH($B246,D_YUBFEA_demand!$M$3:$M$14,0), 1)</f>
        <v>0</v>
      </c>
      <c r="AC246" s="7">
        <f>INDEX(D_YUBFEA_demand!Y$3:Y$14, MATCH($B246,D_YUBFEA_demand!$M$3:$M$14,0), 1)</f>
        <v>9999</v>
      </c>
      <c r="AD246" s="7">
        <f>INDEX(D_YUBFEA_demand!Z$3:Z$14, MATCH($B246,D_YUBFEA_demand!$M$3:$M$14,0), 1)</f>
        <v>9999</v>
      </c>
      <c r="AE246" s="7">
        <f>INDEX(D_YUBFEA_demand!AA$3:AA$14, MATCH($B246,D_YUBFEA_demand!$M$3:$M$14,0), 1)</f>
        <v>0</v>
      </c>
      <c r="AF246" s="7">
        <f>INDEX(D_YUBFEA_demand!AB$3:AB$14, MATCH($B246,D_YUBFEA_demand!$M$3:$M$14,0), 1)</f>
        <v>0</v>
      </c>
      <c r="AG246" s="7">
        <f>INDEX(MINFLOWFEAMOUTH!$J$3:$J$14, MATCH($B246,MINFLOWFEAMOUTH!$I$3:$I$14,0), 1)</f>
        <v>750</v>
      </c>
      <c r="AI246" s="11">
        <f>SHASTAlevel5extended!$H235</f>
        <v>4552.1000000000004</v>
      </c>
      <c r="AJ246" s="11">
        <f>INDEX(CALLiTE_SHASTA_LEVEL2_4!$E$1024:$E$1035, MATCH($B246,CALLiTE_SHASTA_LEVEL2_4!$C$1024:$C$1035,0), 1)</f>
        <v>1700</v>
      </c>
      <c r="AK246" s="11">
        <f>INDEX(CALLiTE_SHASTA_LEVEL2_4!$F$1024:$F$1035, MATCH($B246,CALLiTE_SHASTA_LEVEL2_4!$C$1024:$C$1035,0), 1)</f>
        <v>4450</v>
      </c>
      <c r="AL246" s="11">
        <f>INDEX(CALLITE_EVAP_S_SHSTA!$G$2:$G$13, MATCH($B246,CALLITE_EVAP_S_SHSTA!$F$2:$F$13,0), 1)</f>
        <v>2.9928571581840515</v>
      </c>
    </row>
    <row r="247" spans="1:38">
      <c r="A247" s="1">
        <v>43912</v>
      </c>
      <c r="B247" s="6">
        <f t="shared" si="3"/>
        <v>3</v>
      </c>
      <c r="C247" s="7">
        <f>OROinflow!$F236</f>
        <v>2390</v>
      </c>
      <c r="D247" s="7">
        <f>OROLEVEL5!G236/1000</f>
        <v>3141.1329999999998</v>
      </c>
      <c r="E247" s="7">
        <f>INDEX(OROevaprateIN!$B$2:$B$13, MATCH($B247,OROevaprateIN!$A$2:$A$13,0), 1)</f>
        <v>2.4472340256609817</v>
      </c>
      <c r="F247" s="7">
        <f>INDEX(DEM_D6_PWR!$I$3:$I$14, MATCH($B247,DEM_D6_PWR!$H$3:$H$14,0), 1)</f>
        <v>0</v>
      </c>
      <c r="G247" s="7">
        <f>INDEX('MINGW_6&amp;DR69'!$I$3:$I$14, MATCH($B247,'MINGW_6&amp;DR69'!$H$3:$H$14,0), 1)</f>
        <v>0</v>
      </c>
      <c r="H247" s="7">
        <f>INDEX('MINGW_6&amp;DR69'!$J$3:$J$14, MATCH($B247,'MINGW_6&amp;DR69'!$H$3:$H$14,0), 1)</f>
        <v>0</v>
      </c>
      <c r="I247" s="7">
        <f>inflowShasta!$I236</f>
        <v>4489</v>
      </c>
      <c r="J247" s="7">
        <f>inflowYuba!$H236</f>
        <v>971</v>
      </c>
      <c r="K247" s="7">
        <f>INDEX(DEMAND_D_DAGUER_NP!$I$3:$I$14, MATCH($B247,DEMAND_D_DAGUER_NP!$H$3:$H$14,0), 1)</f>
        <v>12.698034153638746</v>
      </c>
      <c r="L247" s="7">
        <f>INDEX(D_THERM_DEMANDS!AB$3:AB$14, MATCH($B247,D_THERM_DEMANDS!$P$3:$P$14,0), 1)</f>
        <v>0</v>
      </c>
      <c r="M247" s="7">
        <f>INDEX(D_THERM_DEMANDS!AC$3:AC$14, MATCH($B247,D_THERM_DEMANDS!$P$3:$P$14,0), 1)</f>
        <v>0</v>
      </c>
      <c r="N247" s="7">
        <f>INDEX(D_THERM_DEMANDS!AD$3:AD$14, MATCH($B247,D_THERM_DEMANDS!$P$3:$P$14,0), 1)</f>
        <v>9999</v>
      </c>
      <c r="O247" s="7">
        <f>INDEX(D_THERM_DEMANDS!AE$3:AE$14, MATCH($B247,D_THERM_DEMANDS!$P$3:$P$14,0), 1)</f>
        <v>9999</v>
      </c>
      <c r="P247" s="7">
        <f>INDEX(D_THERM_DEMANDS!AF$3:AF$14, MATCH($B247,D_THERM_DEMANDS!$P$3:$P$14,0), 1)</f>
        <v>3.5483871736834129E-2</v>
      </c>
      <c r="Q247" s="7">
        <f>INDEX(D_THERM_DEMANDS!AG$3:AG$14, MATCH($B247,D_THERM_DEMANDS!$P$3:$P$14,0), 1)</f>
        <v>5.3225805682520715E-2</v>
      </c>
      <c r="R247" s="7">
        <f>INDEX(D_THERM_DEMANDS!AH$3:AH$14, MATCH($B247,D_THERM_DEMANDS!$P$3:$P$14,0), 1)</f>
        <v>0</v>
      </c>
      <c r="S247" s="7">
        <f>INDEX(D_THERM_DEMANDS!AI$3:AI$14, MATCH($B247,D_THERM_DEMANDS!$P$3:$P$14,0), 1)</f>
        <v>1.6129032258064516E-2</v>
      </c>
      <c r="T247" s="7">
        <f>INDEX(D_THERM_DEMANDS!AJ$3:AJ$14, MATCH($B247,D_THERM_DEMANDS!$P$3:$P$14,0), 1)</f>
        <v>3.8709678957539219E-2</v>
      </c>
      <c r="U247" s="7">
        <f>INDEX(D_THERM_DEMANDS!AK$3:AK$14, MATCH($B247,D_THERM_DEMANDS!$P$3:$P$14,0), 1)</f>
        <v>0</v>
      </c>
      <c r="V247" s="7">
        <f>INDEX(DEMAND_C217B!$I$3:$I$14, MATCH($B247,DEMAND_C217B!$H$3:$H$14,0), 1)</f>
        <v>7.8606630875730747</v>
      </c>
      <c r="W247" s="7">
        <f>INDEX(MINFLOWFEATHER!$J$3:$J$14, MATCH($B247,MINFLOWFEATHER!$I$3:$I$14,0), 1)</f>
        <v>750</v>
      </c>
      <c r="X247" s="7">
        <f>INDEX(Therm!$P$3:$P$14, MATCH($B247,Therm!$H$3:$H$14,0), 1)</f>
        <v>200.12339998727668</v>
      </c>
      <c r="Y247" s="7">
        <f>INDEX(Yubfea!$P$3:$P$14, MATCH($B247,Yubfea!$H$3:$H$14,0), 1)</f>
        <v>6392.1715553750746</v>
      </c>
      <c r="Z247" s="7">
        <f>INDEX(D_YUBFEA_demand!V$3:V$14, MATCH($B247,D_YUBFEA_demand!$M$3:$M$14,0), 1)</f>
        <v>0</v>
      </c>
      <c r="AA247" s="7">
        <f>INDEX(D_YUBFEA_demand!W$3:W$14, MATCH($B247,D_YUBFEA_demand!$M$3:$M$14,0), 1)</f>
        <v>0</v>
      </c>
      <c r="AB247" s="7">
        <f>INDEX(D_YUBFEA_demand!X$3:X$14, MATCH($B247,D_YUBFEA_demand!$M$3:$M$14,0), 1)</f>
        <v>0</v>
      </c>
      <c r="AC247" s="7">
        <f>INDEX(D_YUBFEA_demand!Y$3:Y$14, MATCH($B247,D_YUBFEA_demand!$M$3:$M$14,0), 1)</f>
        <v>9999</v>
      </c>
      <c r="AD247" s="7">
        <f>INDEX(D_YUBFEA_demand!Z$3:Z$14, MATCH($B247,D_YUBFEA_demand!$M$3:$M$14,0), 1)</f>
        <v>9999</v>
      </c>
      <c r="AE247" s="7">
        <f>INDEX(D_YUBFEA_demand!AA$3:AA$14, MATCH($B247,D_YUBFEA_demand!$M$3:$M$14,0), 1)</f>
        <v>0</v>
      </c>
      <c r="AF247" s="7">
        <f>INDEX(D_YUBFEA_demand!AB$3:AB$14, MATCH($B247,D_YUBFEA_demand!$M$3:$M$14,0), 1)</f>
        <v>0</v>
      </c>
      <c r="AG247" s="7">
        <f>INDEX(MINFLOWFEAMOUTH!$J$3:$J$14, MATCH($B247,MINFLOWFEAMOUTH!$I$3:$I$14,0), 1)</f>
        <v>750</v>
      </c>
      <c r="AI247" s="11">
        <f>SHASTAlevel5extended!$H236</f>
        <v>4552.1000000000004</v>
      </c>
      <c r="AJ247" s="11">
        <f>INDEX(CALLiTE_SHASTA_LEVEL2_4!$E$1024:$E$1035, MATCH($B247,CALLiTE_SHASTA_LEVEL2_4!$C$1024:$C$1035,0), 1)</f>
        <v>1700</v>
      </c>
      <c r="AK247" s="11">
        <f>INDEX(CALLiTE_SHASTA_LEVEL2_4!$F$1024:$F$1035, MATCH($B247,CALLiTE_SHASTA_LEVEL2_4!$C$1024:$C$1035,0), 1)</f>
        <v>4450</v>
      </c>
      <c r="AL247" s="11">
        <f>INDEX(CALLITE_EVAP_S_SHSTA!$G$2:$G$13, MATCH($B247,CALLITE_EVAP_S_SHSTA!$F$2:$F$13,0), 1)</f>
        <v>2.9928571581840515</v>
      </c>
    </row>
    <row r="248" spans="1:38">
      <c r="A248" s="1">
        <v>43913</v>
      </c>
      <c r="B248" s="6">
        <f t="shared" si="3"/>
        <v>3</v>
      </c>
      <c r="C248" s="7">
        <f>OROinflow!$F237</f>
        <v>2689</v>
      </c>
      <c r="D248" s="7">
        <f>OROLEVEL5!G237/1000</f>
        <v>3146.72</v>
      </c>
      <c r="E248" s="7">
        <f>INDEX(OROevaprateIN!$B$2:$B$13, MATCH($B248,OROevaprateIN!$A$2:$A$13,0), 1)</f>
        <v>2.4472340256609817</v>
      </c>
      <c r="F248" s="7">
        <f>INDEX(DEM_D6_PWR!$I$3:$I$14, MATCH($B248,DEM_D6_PWR!$H$3:$H$14,0), 1)</f>
        <v>0</v>
      </c>
      <c r="G248" s="7">
        <f>INDEX('MINGW_6&amp;DR69'!$I$3:$I$14, MATCH($B248,'MINGW_6&amp;DR69'!$H$3:$H$14,0), 1)</f>
        <v>0</v>
      </c>
      <c r="H248" s="7">
        <f>INDEX('MINGW_6&amp;DR69'!$J$3:$J$14, MATCH($B248,'MINGW_6&amp;DR69'!$H$3:$H$14,0), 1)</f>
        <v>0</v>
      </c>
      <c r="I248" s="7">
        <f>inflowShasta!$I237</f>
        <v>4683</v>
      </c>
      <c r="J248" s="7">
        <f>inflowYuba!$H237</f>
        <v>968</v>
      </c>
      <c r="K248" s="7">
        <f>INDEX(DEMAND_D_DAGUER_NP!$I$3:$I$14, MATCH($B248,DEMAND_D_DAGUER_NP!$H$3:$H$14,0), 1)</f>
        <v>12.698034153638746</v>
      </c>
      <c r="L248" s="7">
        <f>INDEX(D_THERM_DEMANDS!AB$3:AB$14, MATCH($B248,D_THERM_DEMANDS!$P$3:$P$14,0), 1)</f>
        <v>0</v>
      </c>
      <c r="M248" s="7">
        <f>INDEX(D_THERM_DEMANDS!AC$3:AC$14, MATCH($B248,D_THERM_DEMANDS!$P$3:$P$14,0), 1)</f>
        <v>0</v>
      </c>
      <c r="N248" s="7">
        <f>INDEX(D_THERM_DEMANDS!AD$3:AD$14, MATCH($B248,D_THERM_DEMANDS!$P$3:$P$14,0), 1)</f>
        <v>9999</v>
      </c>
      <c r="O248" s="7">
        <f>INDEX(D_THERM_DEMANDS!AE$3:AE$14, MATCH($B248,D_THERM_DEMANDS!$P$3:$P$14,0), 1)</f>
        <v>9999</v>
      </c>
      <c r="P248" s="7">
        <f>INDEX(D_THERM_DEMANDS!AF$3:AF$14, MATCH($B248,D_THERM_DEMANDS!$P$3:$P$14,0), 1)</f>
        <v>3.5483871736834129E-2</v>
      </c>
      <c r="Q248" s="7">
        <f>INDEX(D_THERM_DEMANDS!AG$3:AG$14, MATCH($B248,D_THERM_DEMANDS!$P$3:$P$14,0), 1)</f>
        <v>5.3225805682520715E-2</v>
      </c>
      <c r="R248" s="7">
        <f>INDEX(D_THERM_DEMANDS!AH$3:AH$14, MATCH($B248,D_THERM_DEMANDS!$P$3:$P$14,0), 1)</f>
        <v>0</v>
      </c>
      <c r="S248" s="7">
        <f>INDEX(D_THERM_DEMANDS!AI$3:AI$14, MATCH($B248,D_THERM_DEMANDS!$P$3:$P$14,0), 1)</f>
        <v>1.6129032258064516E-2</v>
      </c>
      <c r="T248" s="7">
        <f>INDEX(D_THERM_DEMANDS!AJ$3:AJ$14, MATCH($B248,D_THERM_DEMANDS!$P$3:$P$14,0), 1)</f>
        <v>3.8709678957539219E-2</v>
      </c>
      <c r="U248" s="7">
        <f>INDEX(D_THERM_DEMANDS!AK$3:AK$14, MATCH($B248,D_THERM_DEMANDS!$P$3:$P$14,0), 1)</f>
        <v>0</v>
      </c>
      <c r="V248" s="7">
        <f>INDEX(DEMAND_C217B!$I$3:$I$14, MATCH($B248,DEMAND_C217B!$H$3:$H$14,0), 1)</f>
        <v>7.8606630875730747</v>
      </c>
      <c r="W248" s="7">
        <f>INDEX(MINFLOWFEATHER!$J$3:$J$14, MATCH($B248,MINFLOWFEATHER!$I$3:$I$14,0), 1)</f>
        <v>750</v>
      </c>
      <c r="X248" s="7">
        <f>INDEX(Therm!$P$3:$P$14, MATCH($B248,Therm!$H$3:$H$14,0), 1)</f>
        <v>200.12339998727668</v>
      </c>
      <c r="Y248" s="7">
        <f>INDEX(Yubfea!$P$3:$P$14, MATCH($B248,Yubfea!$H$3:$H$14,0), 1)</f>
        <v>6392.1715553750746</v>
      </c>
      <c r="Z248" s="7">
        <f>INDEX(D_YUBFEA_demand!V$3:V$14, MATCH($B248,D_YUBFEA_demand!$M$3:$M$14,0), 1)</f>
        <v>0</v>
      </c>
      <c r="AA248" s="7">
        <f>INDEX(D_YUBFEA_demand!W$3:W$14, MATCH($B248,D_YUBFEA_demand!$M$3:$M$14,0), 1)</f>
        <v>0</v>
      </c>
      <c r="AB248" s="7">
        <f>INDEX(D_YUBFEA_demand!X$3:X$14, MATCH($B248,D_YUBFEA_demand!$M$3:$M$14,0), 1)</f>
        <v>0</v>
      </c>
      <c r="AC248" s="7">
        <f>INDEX(D_YUBFEA_demand!Y$3:Y$14, MATCH($B248,D_YUBFEA_demand!$M$3:$M$14,0), 1)</f>
        <v>9999</v>
      </c>
      <c r="AD248" s="7">
        <f>INDEX(D_YUBFEA_demand!Z$3:Z$14, MATCH($B248,D_YUBFEA_demand!$M$3:$M$14,0), 1)</f>
        <v>9999</v>
      </c>
      <c r="AE248" s="7">
        <f>INDEX(D_YUBFEA_demand!AA$3:AA$14, MATCH($B248,D_YUBFEA_demand!$M$3:$M$14,0), 1)</f>
        <v>0</v>
      </c>
      <c r="AF248" s="7">
        <f>INDEX(D_YUBFEA_demand!AB$3:AB$14, MATCH($B248,D_YUBFEA_demand!$M$3:$M$14,0), 1)</f>
        <v>0</v>
      </c>
      <c r="AG248" s="7">
        <f>INDEX(MINFLOWFEAMOUTH!$J$3:$J$14, MATCH($B248,MINFLOWFEAMOUTH!$I$3:$I$14,0), 1)</f>
        <v>750</v>
      </c>
      <c r="AI248" s="11">
        <f>SHASTAlevel5extended!$H237</f>
        <v>4552.1000000000004</v>
      </c>
      <c r="AJ248" s="11">
        <f>INDEX(CALLiTE_SHASTA_LEVEL2_4!$E$1024:$E$1035, MATCH($B248,CALLiTE_SHASTA_LEVEL2_4!$C$1024:$C$1035,0), 1)</f>
        <v>1700</v>
      </c>
      <c r="AK248" s="11">
        <f>INDEX(CALLiTE_SHASTA_LEVEL2_4!$F$1024:$F$1035, MATCH($B248,CALLiTE_SHASTA_LEVEL2_4!$C$1024:$C$1035,0), 1)</f>
        <v>4450</v>
      </c>
      <c r="AL248" s="11">
        <f>INDEX(CALLITE_EVAP_S_SHSTA!$G$2:$G$13, MATCH($B248,CALLITE_EVAP_S_SHSTA!$F$2:$F$13,0), 1)</f>
        <v>2.9928571581840515</v>
      </c>
    </row>
    <row r="249" spans="1:38">
      <c r="A249" s="1">
        <v>43914</v>
      </c>
      <c r="B249" s="6">
        <f t="shared" si="3"/>
        <v>3</v>
      </c>
      <c r="C249" s="7">
        <f>OROinflow!$F238</f>
        <v>2883</v>
      </c>
      <c r="D249" s="7">
        <f>OROLEVEL5!G238/1000</f>
        <v>3134.049</v>
      </c>
      <c r="E249" s="7">
        <f>INDEX(OROevaprateIN!$B$2:$B$13, MATCH($B249,OROevaprateIN!$A$2:$A$13,0), 1)</f>
        <v>2.4472340256609817</v>
      </c>
      <c r="F249" s="7">
        <f>INDEX(DEM_D6_PWR!$I$3:$I$14, MATCH($B249,DEM_D6_PWR!$H$3:$H$14,0), 1)</f>
        <v>0</v>
      </c>
      <c r="G249" s="7">
        <f>INDEX('MINGW_6&amp;DR69'!$I$3:$I$14, MATCH($B249,'MINGW_6&amp;DR69'!$H$3:$H$14,0), 1)</f>
        <v>0</v>
      </c>
      <c r="H249" s="7">
        <f>INDEX('MINGW_6&amp;DR69'!$J$3:$J$14, MATCH($B249,'MINGW_6&amp;DR69'!$H$3:$H$14,0), 1)</f>
        <v>0</v>
      </c>
      <c r="I249" s="7">
        <f>inflowShasta!$I238</f>
        <v>5287</v>
      </c>
      <c r="J249" s="7">
        <f>inflowYuba!$H238</f>
        <v>964</v>
      </c>
      <c r="K249" s="7">
        <f>INDEX(DEMAND_D_DAGUER_NP!$I$3:$I$14, MATCH($B249,DEMAND_D_DAGUER_NP!$H$3:$H$14,0), 1)</f>
        <v>12.698034153638746</v>
      </c>
      <c r="L249" s="7">
        <f>INDEX(D_THERM_DEMANDS!AB$3:AB$14, MATCH($B249,D_THERM_DEMANDS!$P$3:$P$14,0), 1)</f>
        <v>0</v>
      </c>
      <c r="M249" s="7">
        <f>INDEX(D_THERM_DEMANDS!AC$3:AC$14, MATCH($B249,D_THERM_DEMANDS!$P$3:$P$14,0), 1)</f>
        <v>0</v>
      </c>
      <c r="N249" s="7">
        <f>INDEX(D_THERM_DEMANDS!AD$3:AD$14, MATCH($B249,D_THERM_DEMANDS!$P$3:$P$14,0), 1)</f>
        <v>9999</v>
      </c>
      <c r="O249" s="7">
        <f>INDEX(D_THERM_DEMANDS!AE$3:AE$14, MATCH($B249,D_THERM_DEMANDS!$P$3:$P$14,0), 1)</f>
        <v>9999</v>
      </c>
      <c r="P249" s="7">
        <f>INDEX(D_THERM_DEMANDS!AF$3:AF$14, MATCH($B249,D_THERM_DEMANDS!$P$3:$P$14,0), 1)</f>
        <v>3.5483871736834129E-2</v>
      </c>
      <c r="Q249" s="7">
        <f>INDEX(D_THERM_DEMANDS!AG$3:AG$14, MATCH($B249,D_THERM_DEMANDS!$P$3:$P$14,0), 1)</f>
        <v>5.3225805682520715E-2</v>
      </c>
      <c r="R249" s="7">
        <f>INDEX(D_THERM_DEMANDS!AH$3:AH$14, MATCH($B249,D_THERM_DEMANDS!$P$3:$P$14,0), 1)</f>
        <v>0</v>
      </c>
      <c r="S249" s="7">
        <f>INDEX(D_THERM_DEMANDS!AI$3:AI$14, MATCH($B249,D_THERM_DEMANDS!$P$3:$P$14,0), 1)</f>
        <v>1.6129032258064516E-2</v>
      </c>
      <c r="T249" s="7">
        <f>INDEX(D_THERM_DEMANDS!AJ$3:AJ$14, MATCH($B249,D_THERM_DEMANDS!$P$3:$P$14,0), 1)</f>
        <v>3.8709678957539219E-2</v>
      </c>
      <c r="U249" s="7">
        <f>INDEX(D_THERM_DEMANDS!AK$3:AK$14, MATCH($B249,D_THERM_DEMANDS!$P$3:$P$14,0), 1)</f>
        <v>0</v>
      </c>
      <c r="V249" s="7">
        <f>INDEX(DEMAND_C217B!$I$3:$I$14, MATCH($B249,DEMAND_C217B!$H$3:$H$14,0), 1)</f>
        <v>7.8606630875730747</v>
      </c>
      <c r="W249" s="7">
        <f>INDEX(MINFLOWFEATHER!$J$3:$J$14, MATCH($B249,MINFLOWFEATHER!$I$3:$I$14,0), 1)</f>
        <v>750</v>
      </c>
      <c r="X249" s="7">
        <f>INDEX(Therm!$P$3:$P$14, MATCH($B249,Therm!$H$3:$H$14,0), 1)</f>
        <v>200.12339998727668</v>
      </c>
      <c r="Y249" s="7">
        <f>INDEX(Yubfea!$P$3:$P$14, MATCH($B249,Yubfea!$H$3:$H$14,0), 1)</f>
        <v>6392.1715553750746</v>
      </c>
      <c r="Z249" s="7">
        <f>INDEX(D_YUBFEA_demand!V$3:V$14, MATCH($B249,D_YUBFEA_demand!$M$3:$M$14,0), 1)</f>
        <v>0</v>
      </c>
      <c r="AA249" s="7">
        <f>INDEX(D_YUBFEA_demand!W$3:W$14, MATCH($B249,D_YUBFEA_demand!$M$3:$M$14,0), 1)</f>
        <v>0</v>
      </c>
      <c r="AB249" s="7">
        <f>INDEX(D_YUBFEA_demand!X$3:X$14, MATCH($B249,D_YUBFEA_demand!$M$3:$M$14,0), 1)</f>
        <v>0</v>
      </c>
      <c r="AC249" s="7">
        <f>INDEX(D_YUBFEA_demand!Y$3:Y$14, MATCH($B249,D_YUBFEA_demand!$M$3:$M$14,0), 1)</f>
        <v>9999</v>
      </c>
      <c r="AD249" s="7">
        <f>INDEX(D_YUBFEA_demand!Z$3:Z$14, MATCH($B249,D_YUBFEA_demand!$M$3:$M$14,0), 1)</f>
        <v>9999</v>
      </c>
      <c r="AE249" s="7">
        <f>INDEX(D_YUBFEA_demand!AA$3:AA$14, MATCH($B249,D_YUBFEA_demand!$M$3:$M$14,0), 1)</f>
        <v>0</v>
      </c>
      <c r="AF249" s="7">
        <f>INDEX(D_YUBFEA_demand!AB$3:AB$14, MATCH($B249,D_YUBFEA_demand!$M$3:$M$14,0), 1)</f>
        <v>0</v>
      </c>
      <c r="AG249" s="7">
        <f>INDEX(MINFLOWFEAMOUTH!$J$3:$J$14, MATCH($B249,MINFLOWFEAMOUTH!$I$3:$I$14,0), 1)</f>
        <v>750</v>
      </c>
      <c r="AI249" s="11">
        <f>SHASTAlevel5extended!$H238</f>
        <v>4552.1000000000004</v>
      </c>
      <c r="AJ249" s="11">
        <f>INDEX(CALLiTE_SHASTA_LEVEL2_4!$E$1024:$E$1035, MATCH($B249,CALLiTE_SHASTA_LEVEL2_4!$C$1024:$C$1035,0), 1)</f>
        <v>1700</v>
      </c>
      <c r="AK249" s="11">
        <f>INDEX(CALLiTE_SHASTA_LEVEL2_4!$F$1024:$F$1035, MATCH($B249,CALLiTE_SHASTA_LEVEL2_4!$C$1024:$C$1035,0), 1)</f>
        <v>4450</v>
      </c>
      <c r="AL249" s="11">
        <f>INDEX(CALLITE_EVAP_S_SHSTA!$G$2:$G$13, MATCH($B249,CALLITE_EVAP_S_SHSTA!$F$2:$F$13,0), 1)</f>
        <v>2.9928571581840515</v>
      </c>
    </row>
    <row r="250" spans="1:38">
      <c r="A250" s="1">
        <v>43915</v>
      </c>
      <c r="B250" s="6">
        <f t="shared" si="3"/>
        <v>3</v>
      </c>
      <c r="C250" s="7">
        <f>OROinflow!$F239</f>
        <v>2695</v>
      </c>
      <c r="D250" s="7">
        <f>OROLEVEL5!G239/1000</f>
        <v>3136.5819999999999</v>
      </c>
      <c r="E250" s="7">
        <f>INDEX(OROevaprateIN!$B$2:$B$13, MATCH($B250,OROevaprateIN!$A$2:$A$13,0), 1)</f>
        <v>2.4472340256609817</v>
      </c>
      <c r="F250" s="7">
        <f>INDEX(DEM_D6_PWR!$I$3:$I$14, MATCH($B250,DEM_D6_PWR!$H$3:$H$14,0), 1)</f>
        <v>0</v>
      </c>
      <c r="G250" s="7">
        <f>INDEX('MINGW_6&amp;DR69'!$I$3:$I$14, MATCH($B250,'MINGW_6&amp;DR69'!$H$3:$H$14,0), 1)</f>
        <v>0</v>
      </c>
      <c r="H250" s="7">
        <f>INDEX('MINGW_6&amp;DR69'!$J$3:$J$14, MATCH($B250,'MINGW_6&amp;DR69'!$H$3:$H$14,0), 1)</f>
        <v>0</v>
      </c>
      <c r="I250" s="7">
        <f>inflowShasta!$I239</f>
        <v>4721</v>
      </c>
      <c r="J250" s="7">
        <f>inflowYuba!$H239</f>
        <v>966</v>
      </c>
      <c r="K250" s="7">
        <f>INDEX(DEMAND_D_DAGUER_NP!$I$3:$I$14, MATCH($B250,DEMAND_D_DAGUER_NP!$H$3:$H$14,0), 1)</f>
        <v>12.698034153638746</v>
      </c>
      <c r="L250" s="7">
        <f>INDEX(D_THERM_DEMANDS!AB$3:AB$14, MATCH($B250,D_THERM_DEMANDS!$P$3:$P$14,0), 1)</f>
        <v>0</v>
      </c>
      <c r="M250" s="7">
        <f>INDEX(D_THERM_DEMANDS!AC$3:AC$14, MATCH($B250,D_THERM_DEMANDS!$P$3:$P$14,0), 1)</f>
        <v>0</v>
      </c>
      <c r="N250" s="7">
        <f>INDEX(D_THERM_DEMANDS!AD$3:AD$14, MATCH($B250,D_THERM_DEMANDS!$P$3:$P$14,0), 1)</f>
        <v>9999</v>
      </c>
      <c r="O250" s="7">
        <f>INDEX(D_THERM_DEMANDS!AE$3:AE$14, MATCH($B250,D_THERM_DEMANDS!$P$3:$P$14,0), 1)</f>
        <v>9999</v>
      </c>
      <c r="P250" s="7">
        <f>INDEX(D_THERM_DEMANDS!AF$3:AF$14, MATCH($B250,D_THERM_DEMANDS!$P$3:$P$14,0), 1)</f>
        <v>3.5483871736834129E-2</v>
      </c>
      <c r="Q250" s="7">
        <f>INDEX(D_THERM_DEMANDS!AG$3:AG$14, MATCH($B250,D_THERM_DEMANDS!$P$3:$P$14,0), 1)</f>
        <v>5.3225805682520715E-2</v>
      </c>
      <c r="R250" s="7">
        <f>INDEX(D_THERM_DEMANDS!AH$3:AH$14, MATCH($B250,D_THERM_DEMANDS!$P$3:$P$14,0), 1)</f>
        <v>0</v>
      </c>
      <c r="S250" s="7">
        <f>INDEX(D_THERM_DEMANDS!AI$3:AI$14, MATCH($B250,D_THERM_DEMANDS!$P$3:$P$14,0), 1)</f>
        <v>1.6129032258064516E-2</v>
      </c>
      <c r="T250" s="7">
        <f>INDEX(D_THERM_DEMANDS!AJ$3:AJ$14, MATCH($B250,D_THERM_DEMANDS!$P$3:$P$14,0), 1)</f>
        <v>3.8709678957539219E-2</v>
      </c>
      <c r="U250" s="7">
        <f>INDEX(D_THERM_DEMANDS!AK$3:AK$14, MATCH($B250,D_THERM_DEMANDS!$P$3:$P$14,0), 1)</f>
        <v>0</v>
      </c>
      <c r="V250" s="7">
        <f>INDEX(DEMAND_C217B!$I$3:$I$14, MATCH($B250,DEMAND_C217B!$H$3:$H$14,0), 1)</f>
        <v>7.8606630875730747</v>
      </c>
      <c r="W250" s="7">
        <f>INDEX(MINFLOWFEATHER!$J$3:$J$14, MATCH($B250,MINFLOWFEATHER!$I$3:$I$14,0), 1)</f>
        <v>750</v>
      </c>
      <c r="X250" s="7">
        <f>INDEX(Therm!$P$3:$P$14, MATCH($B250,Therm!$H$3:$H$14,0), 1)</f>
        <v>200.12339998727668</v>
      </c>
      <c r="Y250" s="7">
        <f>INDEX(Yubfea!$P$3:$P$14, MATCH($B250,Yubfea!$H$3:$H$14,0), 1)</f>
        <v>6392.1715553750746</v>
      </c>
      <c r="Z250" s="7">
        <f>INDEX(D_YUBFEA_demand!V$3:V$14, MATCH($B250,D_YUBFEA_demand!$M$3:$M$14,0), 1)</f>
        <v>0</v>
      </c>
      <c r="AA250" s="7">
        <f>INDEX(D_YUBFEA_demand!W$3:W$14, MATCH($B250,D_YUBFEA_demand!$M$3:$M$14,0), 1)</f>
        <v>0</v>
      </c>
      <c r="AB250" s="7">
        <f>INDEX(D_YUBFEA_demand!X$3:X$14, MATCH($B250,D_YUBFEA_demand!$M$3:$M$14,0), 1)</f>
        <v>0</v>
      </c>
      <c r="AC250" s="7">
        <f>INDEX(D_YUBFEA_demand!Y$3:Y$14, MATCH($B250,D_YUBFEA_demand!$M$3:$M$14,0), 1)</f>
        <v>9999</v>
      </c>
      <c r="AD250" s="7">
        <f>INDEX(D_YUBFEA_demand!Z$3:Z$14, MATCH($B250,D_YUBFEA_demand!$M$3:$M$14,0), 1)</f>
        <v>9999</v>
      </c>
      <c r="AE250" s="7">
        <f>INDEX(D_YUBFEA_demand!AA$3:AA$14, MATCH($B250,D_YUBFEA_demand!$M$3:$M$14,0), 1)</f>
        <v>0</v>
      </c>
      <c r="AF250" s="7">
        <f>INDEX(D_YUBFEA_demand!AB$3:AB$14, MATCH($B250,D_YUBFEA_demand!$M$3:$M$14,0), 1)</f>
        <v>0</v>
      </c>
      <c r="AG250" s="7">
        <f>INDEX(MINFLOWFEAMOUTH!$J$3:$J$14, MATCH($B250,MINFLOWFEAMOUTH!$I$3:$I$14,0), 1)</f>
        <v>750</v>
      </c>
      <c r="AI250" s="11">
        <f>SHASTAlevel5extended!$H239</f>
        <v>4552.1000000000004</v>
      </c>
      <c r="AJ250" s="11">
        <f>INDEX(CALLiTE_SHASTA_LEVEL2_4!$E$1024:$E$1035, MATCH($B250,CALLiTE_SHASTA_LEVEL2_4!$C$1024:$C$1035,0), 1)</f>
        <v>1700</v>
      </c>
      <c r="AK250" s="11">
        <f>INDEX(CALLiTE_SHASTA_LEVEL2_4!$F$1024:$F$1035, MATCH($B250,CALLiTE_SHASTA_LEVEL2_4!$C$1024:$C$1035,0), 1)</f>
        <v>4450</v>
      </c>
      <c r="AL250" s="11">
        <f>INDEX(CALLITE_EVAP_S_SHSTA!$G$2:$G$13, MATCH($B250,CALLITE_EVAP_S_SHSTA!$F$2:$F$13,0), 1)</f>
        <v>2.9928571581840515</v>
      </c>
    </row>
    <row r="251" spans="1:38">
      <c r="A251" s="1">
        <v>43916</v>
      </c>
      <c r="B251" s="6">
        <f t="shared" si="3"/>
        <v>3</v>
      </c>
      <c r="C251" s="7">
        <f>OROinflow!$F240</f>
        <v>2620</v>
      </c>
      <c r="D251" s="7">
        <f>OROLEVEL5!G240/1000</f>
        <v>3141.3490000000002</v>
      </c>
      <c r="E251" s="7">
        <f>INDEX(OROevaprateIN!$B$2:$B$13, MATCH($B251,OROevaprateIN!$A$2:$A$13,0), 1)</f>
        <v>2.4472340256609817</v>
      </c>
      <c r="F251" s="7">
        <f>INDEX(DEM_D6_PWR!$I$3:$I$14, MATCH($B251,DEM_D6_PWR!$H$3:$H$14,0), 1)</f>
        <v>0</v>
      </c>
      <c r="G251" s="7">
        <f>INDEX('MINGW_6&amp;DR69'!$I$3:$I$14, MATCH($B251,'MINGW_6&amp;DR69'!$H$3:$H$14,0), 1)</f>
        <v>0</v>
      </c>
      <c r="H251" s="7">
        <f>INDEX('MINGW_6&amp;DR69'!$J$3:$J$14, MATCH($B251,'MINGW_6&amp;DR69'!$H$3:$H$14,0), 1)</f>
        <v>0</v>
      </c>
      <c r="I251" s="7">
        <f>inflowShasta!$I240</f>
        <v>5157</v>
      </c>
      <c r="J251" s="7">
        <f>inflowYuba!$H240</f>
        <v>962</v>
      </c>
      <c r="K251" s="7">
        <f>INDEX(DEMAND_D_DAGUER_NP!$I$3:$I$14, MATCH($B251,DEMAND_D_DAGUER_NP!$H$3:$H$14,0), 1)</f>
        <v>12.698034153638746</v>
      </c>
      <c r="L251" s="7">
        <f>INDEX(D_THERM_DEMANDS!AB$3:AB$14, MATCH($B251,D_THERM_DEMANDS!$P$3:$P$14,0), 1)</f>
        <v>0</v>
      </c>
      <c r="M251" s="7">
        <f>INDEX(D_THERM_DEMANDS!AC$3:AC$14, MATCH($B251,D_THERM_DEMANDS!$P$3:$P$14,0), 1)</f>
        <v>0</v>
      </c>
      <c r="N251" s="7">
        <f>INDEX(D_THERM_DEMANDS!AD$3:AD$14, MATCH($B251,D_THERM_DEMANDS!$P$3:$P$14,0), 1)</f>
        <v>9999</v>
      </c>
      <c r="O251" s="7">
        <f>INDEX(D_THERM_DEMANDS!AE$3:AE$14, MATCH($B251,D_THERM_DEMANDS!$P$3:$P$14,0), 1)</f>
        <v>9999</v>
      </c>
      <c r="P251" s="7">
        <f>INDEX(D_THERM_DEMANDS!AF$3:AF$14, MATCH($B251,D_THERM_DEMANDS!$P$3:$P$14,0), 1)</f>
        <v>3.5483871736834129E-2</v>
      </c>
      <c r="Q251" s="7">
        <f>INDEX(D_THERM_DEMANDS!AG$3:AG$14, MATCH($B251,D_THERM_DEMANDS!$P$3:$P$14,0), 1)</f>
        <v>5.3225805682520715E-2</v>
      </c>
      <c r="R251" s="7">
        <f>INDEX(D_THERM_DEMANDS!AH$3:AH$14, MATCH($B251,D_THERM_DEMANDS!$P$3:$P$14,0), 1)</f>
        <v>0</v>
      </c>
      <c r="S251" s="7">
        <f>INDEX(D_THERM_DEMANDS!AI$3:AI$14, MATCH($B251,D_THERM_DEMANDS!$P$3:$P$14,0), 1)</f>
        <v>1.6129032258064516E-2</v>
      </c>
      <c r="T251" s="7">
        <f>INDEX(D_THERM_DEMANDS!AJ$3:AJ$14, MATCH($B251,D_THERM_DEMANDS!$P$3:$P$14,0), 1)</f>
        <v>3.8709678957539219E-2</v>
      </c>
      <c r="U251" s="7">
        <f>INDEX(D_THERM_DEMANDS!AK$3:AK$14, MATCH($B251,D_THERM_DEMANDS!$P$3:$P$14,0), 1)</f>
        <v>0</v>
      </c>
      <c r="V251" s="7">
        <f>INDEX(DEMAND_C217B!$I$3:$I$14, MATCH($B251,DEMAND_C217B!$H$3:$H$14,0), 1)</f>
        <v>7.8606630875730747</v>
      </c>
      <c r="W251" s="7">
        <f>INDEX(MINFLOWFEATHER!$J$3:$J$14, MATCH($B251,MINFLOWFEATHER!$I$3:$I$14,0), 1)</f>
        <v>750</v>
      </c>
      <c r="X251" s="7">
        <f>INDEX(Therm!$P$3:$P$14, MATCH($B251,Therm!$H$3:$H$14,0), 1)</f>
        <v>200.12339998727668</v>
      </c>
      <c r="Y251" s="7">
        <f>INDEX(Yubfea!$P$3:$P$14, MATCH($B251,Yubfea!$H$3:$H$14,0), 1)</f>
        <v>6392.1715553750746</v>
      </c>
      <c r="Z251" s="7">
        <f>INDEX(D_YUBFEA_demand!V$3:V$14, MATCH($B251,D_YUBFEA_demand!$M$3:$M$14,0), 1)</f>
        <v>0</v>
      </c>
      <c r="AA251" s="7">
        <f>INDEX(D_YUBFEA_demand!W$3:W$14, MATCH($B251,D_YUBFEA_demand!$M$3:$M$14,0), 1)</f>
        <v>0</v>
      </c>
      <c r="AB251" s="7">
        <f>INDEX(D_YUBFEA_demand!X$3:X$14, MATCH($B251,D_YUBFEA_demand!$M$3:$M$14,0), 1)</f>
        <v>0</v>
      </c>
      <c r="AC251" s="7">
        <f>INDEX(D_YUBFEA_demand!Y$3:Y$14, MATCH($B251,D_YUBFEA_demand!$M$3:$M$14,0), 1)</f>
        <v>9999</v>
      </c>
      <c r="AD251" s="7">
        <f>INDEX(D_YUBFEA_demand!Z$3:Z$14, MATCH($B251,D_YUBFEA_demand!$M$3:$M$14,0), 1)</f>
        <v>9999</v>
      </c>
      <c r="AE251" s="7">
        <f>INDEX(D_YUBFEA_demand!AA$3:AA$14, MATCH($B251,D_YUBFEA_demand!$M$3:$M$14,0), 1)</f>
        <v>0</v>
      </c>
      <c r="AF251" s="7">
        <f>INDEX(D_YUBFEA_demand!AB$3:AB$14, MATCH($B251,D_YUBFEA_demand!$M$3:$M$14,0), 1)</f>
        <v>0</v>
      </c>
      <c r="AG251" s="7">
        <f>INDEX(MINFLOWFEAMOUTH!$J$3:$J$14, MATCH($B251,MINFLOWFEAMOUTH!$I$3:$I$14,0), 1)</f>
        <v>750</v>
      </c>
      <c r="AI251" s="11">
        <f>SHASTAlevel5extended!$H240</f>
        <v>4552.1000000000004</v>
      </c>
      <c r="AJ251" s="11">
        <f>INDEX(CALLiTE_SHASTA_LEVEL2_4!$E$1024:$E$1035, MATCH($B251,CALLiTE_SHASTA_LEVEL2_4!$C$1024:$C$1035,0), 1)</f>
        <v>1700</v>
      </c>
      <c r="AK251" s="11">
        <f>INDEX(CALLiTE_SHASTA_LEVEL2_4!$F$1024:$F$1035, MATCH($B251,CALLiTE_SHASTA_LEVEL2_4!$C$1024:$C$1035,0), 1)</f>
        <v>4450</v>
      </c>
      <c r="AL251" s="11">
        <f>INDEX(CALLITE_EVAP_S_SHSTA!$G$2:$G$13, MATCH($B251,CALLITE_EVAP_S_SHSTA!$F$2:$F$13,0), 1)</f>
        <v>2.9928571581840515</v>
      </c>
    </row>
    <row r="252" spans="1:38">
      <c r="A252" s="1">
        <v>43917</v>
      </c>
      <c r="B252" s="6">
        <f t="shared" si="3"/>
        <v>3</v>
      </c>
      <c r="C252" s="7">
        <f>OROinflow!$F241</f>
        <v>2383</v>
      </c>
      <c r="D252" s="7">
        <f>OROLEVEL5!G241/1000</f>
        <v>3147.248</v>
      </c>
      <c r="E252" s="7">
        <f>INDEX(OROevaprateIN!$B$2:$B$13, MATCH($B252,OROevaprateIN!$A$2:$A$13,0), 1)</f>
        <v>2.4472340256609817</v>
      </c>
      <c r="F252" s="7">
        <f>INDEX(DEM_D6_PWR!$I$3:$I$14, MATCH($B252,DEM_D6_PWR!$H$3:$H$14,0), 1)</f>
        <v>0</v>
      </c>
      <c r="G252" s="7">
        <f>INDEX('MINGW_6&amp;DR69'!$I$3:$I$14, MATCH($B252,'MINGW_6&amp;DR69'!$H$3:$H$14,0), 1)</f>
        <v>0</v>
      </c>
      <c r="H252" s="7">
        <f>INDEX('MINGW_6&amp;DR69'!$J$3:$J$14, MATCH($B252,'MINGW_6&amp;DR69'!$H$3:$H$14,0), 1)</f>
        <v>0</v>
      </c>
      <c r="I252" s="7">
        <f>inflowShasta!$I241</f>
        <v>4199</v>
      </c>
      <c r="J252" s="7">
        <f>inflowYuba!$H241</f>
        <v>964</v>
      </c>
      <c r="K252" s="7">
        <f>INDEX(DEMAND_D_DAGUER_NP!$I$3:$I$14, MATCH($B252,DEMAND_D_DAGUER_NP!$H$3:$H$14,0), 1)</f>
        <v>12.698034153638746</v>
      </c>
      <c r="L252" s="7">
        <f>INDEX(D_THERM_DEMANDS!AB$3:AB$14, MATCH($B252,D_THERM_DEMANDS!$P$3:$P$14,0), 1)</f>
        <v>0</v>
      </c>
      <c r="M252" s="7">
        <f>INDEX(D_THERM_DEMANDS!AC$3:AC$14, MATCH($B252,D_THERM_DEMANDS!$P$3:$P$14,0), 1)</f>
        <v>0</v>
      </c>
      <c r="N252" s="7">
        <f>INDEX(D_THERM_DEMANDS!AD$3:AD$14, MATCH($B252,D_THERM_DEMANDS!$P$3:$P$14,0), 1)</f>
        <v>9999</v>
      </c>
      <c r="O252" s="7">
        <f>INDEX(D_THERM_DEMANDS!AE$3:AE$14, MATCH($B252,D_THERM_DEMANDS!$P$3:$P$14,0), 1)</f>
        <v>9999</v>
      </c>
      <c r="P252" s="7">
        <f>INDEX(D_THERM_DEMANDS!AF$3:AF$14, MATCH($B252,D_THERM_DEMANDS!$P$3:$P$14,0), 1)</f>
        <v>3.5483871736834129E-2</v>
      </c>
      <c r="Q252" s="7">
        <f>INDEX(D_THERM_DEMANDS!AG$3:AG$14, MATCH($B252,D_THERM_DEMANDS!$P$3:$P$14,0), 1)</f>
        <v>5.3225805682520715E-2</v>
      </c>
      <c r="R252" s="7">
        <f>INDEX(D_THERM_DEMANDS!AH$3:AH$14, MATCH($B252,D_THERM_DEMANDS!$P$3:$P$14,0), 1)</f>
        <v>0</v>
      </c>
      <c r="S252" s="7">
        <f>INDEX(D_THERM_DEMANDS!AI$3:AI$14, MATCH($B252,D_THERM_DEMANDS!$P$3:$P$14,0), 1)</f>
        <v>1.6129032258064516E-2</v>
      </c>
      <c r="T252" s="7">
        <f>INDEX(D_THERM_DEMANDS!AJ$3:AJ$14, MATCH($B252,D_THERM_DEMANDS!$P$3:$P$14,0), 1)</f>
        <v>3.8709678957539219E-2</v>
      </c>
      <c r="U252" s="7">
        <f>INDEX(D_THERM_DEMANDS!AK$3:AK$14, MATCH($B252,D_THERM_DEMANDS!$P$3:$P$14,0), 1)</f>
        <v>0</v>
      </c>
      <c r="V252" s="7">
        <f>INDEX(DEMAND_C217B!$I$3:$I$14, MATCH($B252,DEMAND_C217B!$H$3:$H$14,0), 1)</f>
        <v>7.8606630875730747</v>
      </c>
      <c r="W252" s="7">
        <f>INDEX(MINFLOWFEATHER!$J$3:$J$14, MATCH($B252,MINFLOWFEATHER!$I$3:$I$14,0), 1)</f>
        <v>750</v>
      </c>
      <c r="X252" s="7">
        <f>INDEX(Therm!$P$3:$P$14, MATCH($B252,Therm!$H$3:$H$14,0), 1)</f>
        <v>200.12339998727668</v>
      </c>
      <c r="Y252" s="7">
        <f>INDEX(Yubfea!$P$3:$P$14, MATCH($B252,Yubfea!$H$3:$H$14,0), 1)</f>
        <v>6392.1715553750746</v>
      </c>
      <c r="Z252" s="7">
        <f>INDEX(D_YUBFEA_demand!V$3:V$14, MATCH($B252,D_YUBFEA_demand!$M$3:$M$14,0), 1)</f>
        <v>0</v>
      </c>
      <c r="AA252" s="7">
        <f>INDEX(D_YUBFEA_demand!W$3:W$14, MATCH($B252,D_YUBFEA_demand!$M$3:$M$14,0), 1)</f>
        <v>0</v>
      </c>
      <c r="AB252" s="7">
        <f>INDEX(D_YUBFEA_demand!X$3:X$14, MATCH($B252,D_YUBFEA_demand!$M$3:$M$14,0), 1)</f>
        <v>0</v>
      </c>
      <c r="AC252" s="7">
        <f>INDEX(D_YUBFEA_demand!Y$3:Y$14, MATCH($B252,D_YUBFEA_demand!$M$3:$M$14,0), 1)</f>
        <v>9999</v>
      </c>
      <c r="AD252" s="7">
        <f>INDEX(D_YUBFEA_demand!Z$3:Z$14, MATCH($B252,D_YUBFEA_demand!$M$3:$M$14,0), 1)</f>
        <v>9999</v>
      </c>
      <c r="AE252" s="7">
        <f>INDEX(D_YUBFEA_demand!AA$3:AA$14, MATCH($B252,D_YUBFEA_demand!$M$3:$M$14,0), 1)</f>
        <v>0</v>
      </c>
      <c r="AF252" s="7">
        <f>INDEX(D_YUBFEA_demand!AB$3:AB$14, MATCH($B252,D_YUBFEA_demand!$M$3:$M$14,0), 1)</f>
        <v>0</v>
      </c>
      <c r="AG252" s="7">
        <f>INDEX(MINFLOWFEAMOUTH!$J$3:$J$14, MATCH($B252,MINFLOWFEAMOUTH!$I$3:$I$14,0), 1)</f>
        <v>750</v>
      </c>
      <c r="AI252" s="11">
        <f>SHASTAlevel5extended!$H241</f>
        <v>4552.1000000000004</v>
      </c>
      <c r="AJ252" s="11">
        <f>INDEX(CALLiTE_SHASTA_LEVEL2_4!$E$1024:$E$1035, MATCH($B252,CALLiTE_SHASTA_LEVEL2_4!$C$1024:$C$1035,0), 1)</f>
        <v>1700</v>
      </c>
      <c r="AK252" s="11">
        <f>INDEX(CALLiTE_SHASTA_LEVEL2_4!$F$1024:$F$1035, MATCH($B252,CALLiTE_SHASTA_LEVEL2_4!$C$1024:$C$1035,0), 1)</f>
        <v>4450</v>
      </c>
      <c r="AL252" s="11">
        <f>INDEX(CALLITE_EVAP_S_SHSTA!$G$2:$G$13, MATCH($B252,CALLITE_EVAP_S_SHSTA!$F$2:$F$13,0), 1)</f>
        <v>2.9928571581840515</v>
      </c>
    </row>
    <row r="253" spans="1:38">
      <c r="A253" s="1">
        <v>43918</v>
      </c>
      <c r="B253" s="6">
        <f t="shared" si="3"/>
        <v>3</v>
      </c>
      <c r="C253" s="7">
        <f>OROinflow!$F242</f>
        <v>2484</v>
      </c>
      <c r="D253" s="7">
        <f>OROLEVEL5!G242/1000</f>
        <v>3139.3429999999998</v>
      </c>
      <c r="E253" s="7">
        <f>INDEX(OROevaprateIN!$B$2:$B$13, MATCH($B253,OROevaprateIN!$A$2:$A$13,0), 1)</f>
        <v>2.4472340256609817</v>
      </c>
      <c r="F253" s="7">
        <f>INDEX(DEM_D6_PWR!$I$3:$I$14, MATCH($B253,DEM_D6_PWR!$H$3:$H$14,0), 1)</f>
        <v>0</v>
      </c>
      <c r="G253" s="7">
        <f>INDEX('MINGW_6&amp;DR69'!$I$3:$I$14, MATCH($B253,'MINGW_6&amp;DR69'!$H$3:$H$14,0), 1)</f>
        <v>0</v>
      </c>
      <c r="H253" s="7">
        <f>INDEX('MINGW_6&amp;DR69'!$J$3:$J$14, MATCH($B253,'MINGW_6&amp;DR69'!$H$3:$H$14,0), 1)</f>
        <v>0</v>
      </c>
      <c r="I253" s="7">
        <f>inflowShasta!$I242</f>
        <v>5008</v>
      </c>
      <c r="J253" s="7">
        <f>inflowYuba!$H242</f>
        <v>961</v>
      </c>
      <c r="K253" s="7">
        <f>INDEX(DEMAND_D_DAGUER_NP!$I$3:$I$14, MATCH($B253,DEMAND_D_DAGUER_NP!$H$3:$H$14,0), 1)</f>
        <v>12.698034153638746</v>
      </c>
      <c r="L253" s="7">
        <f>INDEX(D_THERM_DEMANDS!AB$3:AB$14, MATCH($B253,D_THERM_DEMANDS!$P$3:$P$14,0), 1)</f>
        <v>0</v>
      </c>
      <c r="M253" s="7">
        <f>INDEX(D_THERM_DEMANDS!AC$3:AC$14, MATCH($B253,D_THERM_DEMANDS!$P$3:$P$14,0), 1)</f>
        <v>0</v>
      </c>
      <c r="N253" s="7">
        <f>INDEX(D_THERM_DEMANDS!AD$3:AD$14, MATCH($B253,D_THERM_DEMANDS!$P$3:$P$14,0), 1)</f>
        <v>9999</v>
      </c>
      <c r="O253" s="7">
        <f>INDEX(D_THERM_DEMANDS!AE$3:AE$14, MATCH($B253,D_THERM_DEMANDS!$P$3:$P$14,0), 1)</f>
        <v>9999</v>
      </c>
      <c r="P253" s="7">
        <f>INDEX(D_THERM_DEMANDS!AF$3:AF$14, MATCH($B253,D_THERM_DEMANDS!$P$3:$P$14,0), 1)</f>
        <v>3.5483871736834129E-2</v>
      </c>
      <c r="Q253" s="7">
        <f>INDEX(D_THERM_DEMANDS!AG$3:AG$14, MATCH($B253,D_THERM_DEMANDS!$P$3:$P$14,0), 1)</f>
        <v>5.3225805682520715E-2</v>
      </c>
      <c r="R253" s="7">
        <f>INDEX(D_THERM_DEMANDS!AH$3:AH$14, MATCH($B253,D_THERM_DEMANDS!$P$3:$P$14,0), 1)</f>
        <v>0</v>
      </c>
      <c r="S253" s="7">
        <f>INDEX(D_THERM_DEMANDS!AI$3:AI$14, MATCH($B253,D_THERM_DEMANDS!$P$3:$P$14,0), 1)</f>
        <v>1.6129032258064516E-2</v>
      </c>
      <c r="T253" s="7">
        <f>INDEX(D_THERM_DEMANDS!AJ$3:AJ$14, MATCH($B253,D_THERM_DEMANDS!$P$3:$P$14,0), 1)</f>
        <v>3.8709678957539219E-2</v>
      </c>
      <c r="U253" s="7">
        <f>INDEX(D_THERM_DEMANDS!AK$3:AK$14, MATCH($B253,D_THERM_DEMANDS!$P$3:$P$14,0), 1)</f>
        <v>0</v>
      </c>
      <c r="V253" s="7">
        <f>INDEX(DEMAND_C217B!$I$3:$I$14, MATCH($B253,DEMAND_C217B!$H$3:$H$14,0), 1)</f>
        <v>7.8606630875730747</v>
      </c>
      <c r="W253" s="7">
        <f>INDEX(MINFLOWFEATHER!$J$3:$J$14, MATCH($B253,MINFLOWFEATHER!$I$3:$I$14,0), 1)</f>
        <v>750</v>
      </c>
      <c r="X253" s="7">
        <f>INDEX(Therm!$P$3:$P$14, MATCH($B253,Therm!$H$3:$H$14,0), 1)</f>
        <v>200.12339998727668</v>
      </c>
      <c r="Y253" s="7">
        <f>INDEX(Yubfea!$P$3:$P$14, MATCH($B253,Yubfea!$H$3:$H$14,0), 1)</f>
        <v>6392.1715553750746</v>
      </c>
      <c r="Z253" s="7">
        <f>INDEX(D_YUBFEA_demand!V$3:V$14, MATCH($B253,D_YUBFEA_demand!$M$3:$M$14,0), 1)</f>
        <v>0</v>
      </c>
      <c r="AA253" s="7">
        <f>INDEX(D_YUBFEA_demand!W$3:W$14, MATCH($B253,D_YUBFEA_demand!$M$3:$M$14,0), 1)</f>
        <v>0</v>
      </c>
      <c r="AB253" s="7">
        <f>INDEX(D_YUBFEA_demand!X$3:X$14, MATCH($B253,D_YUBFEA_demand!$M$3:$M$14,0), 1)</f>
        <v>0</v>
      </c>
      <c r="AC253" s="7">
        <f>INDEX(D_YUBFEA_demand!Y$3:Y$14, MATCH($B253,D_YUBFEA_demand!$M$3:$M$14,0), 1)</f>
        <v>9999</v>
      </c>
      <c r="AD253" s="7">
        <f>INDEX(D_YUBFEA_demand!Z$3:Z$14, MATCH($B253,D_YUBFEA_demand!$M$3:$M$14,0), 1)</f>
        <v>9999</v>
      </c>
      <c r="AE253" s="7">
        <f>INDEX(D_YUBFEA_demand!AA$3:AA$14, MATCH($B253,D_YUBFEA_demand!$M$3:$M$14,0), 1)</f>
        <v>0</v>
      </c>
      <c r="AF253" s="7">
        <f>INDEX(D_YUBFEA_demand!AB$3:AB$14, MATCH($B253,D_YUBFEA_demand!$M$3:$M$14,0), 1)</f>
        <v>0</v>
      </c>
      <c r="AG253" s="7">
        <f>INDEX(MINFLOWFEAMOUTH!$J$3:$J$14, MATCH($B253,MINFLOWFEAMOUTH!$I$3:$I$14,0), 1)</f>
        <v>750</v>
      </c>
      <c r="AI253" s="11">
        <f>SHASTAlevel5extended!$H242</f>
        <v>4552.1000000000004</v>
      </c>
      <c r="AJ253" s="11">
        <f>INDEX(CALLiTE_SHASTA_LEVEL2_4!$E$1024:$E$1035, MATCH($B253,CALLiTE_SHASTA_LEVEL2_4!$C$1024:$C$1035,0), 1)</f>
        <v>1700</v>
      </c>
      <c r="AK253" s="11">
        <f>INDEX(CALLiTE_SHASTA_LEVEL2_4!$F$1024:$F$1035, MATCH($B253,CALLiTE_SHASTA_LEVEL2_4!$C$1024:$C$1035,0), 1)</f>
        <v>4450</v>
      </c>
      <c r="AL253" s="11">
        <f>INDEX(CALLITE_EVAP_S_SHSTA!$G$2:$G$13, MATCH($B253,CALLITE_EVAP_S_SHSTA!$F$2:$F$13,0), 1)</f>
        <v>2.9928571581840515</v>
      </c>
    </row>
    <row r="254" spans="1:38">
      <c r="A254" s="1">
        <v>43919</v>
      </c>
      <c r="B254" s="6">
        <f t="shared" si="3"/>
        <v>3</v>
      </c>
      <c r="C254" s="7">
        <f>OROinflow!$F243</f>
        <v>2589</v>
      </c>
      <c r="D254" s="7">
        <f>OROLEVEL5!G243/1000</f>
        <v>3140.2820000000002</v>
      </c>
      <c r="E254" s="7">
        <f>INDEX(OROevaprateIN!$B$2:$B$13, MATCH($B254,OROevaprateIN!$A$2:$A$13,0), 1)</f>
        <v>2.4472340256609817</v>
      </c>
      <c r="F254" s="7">
        <f>INDEX(DEM_D6_PWR!$I$3:$I$14, MATCH($B254,DEM_D6_PWR!$H$3:$H$14,0), 1)</f>
        <v>0</v>
      </c>
      <c r="G254" s="7">
        <f>INDEX('MINGW_6&amp;DR69'!$I$3:$I$14, MATCH($B254,'MINGW_6&amp;DR69'!$H$3:$H$14,0), 1)</f>
        <v>0</v>
      </c>
      <c r="H254" s="7">
        <f>INDEX('MINGW_6&amp;DR69'!$J$3:$J$14, MATCH($B254,'MINGW_6&amp;DR69'!$H$3:$H$14,0), 1)</f>
        <v>0</v>
      </c>
      <c r="I254" s="7">
        <f>inflowShasta!$I243</f>
        <v>5351</v>
      </c>
      <c r="J254" s="7">
        <f>inflowYuba!$H243</f>
        <v>961</v>
      </c>
      <c r="K254" s="7">
        <f>INDEX(DEMAND_D_DAGUER_NP!$I$3:$I$14, MATCH($B254,DEMAND_D_DAGUER_NP!$H$3:$H$14,0), 1)</f>
        <v>12.698034153638746</v>
      </c>
      <c r="L254" s="7">
        <f>INDEX(D_THERM_DEMANDS!AB$3:AB$14, MATCH($B254,D_THERM_DEMANDS!$P$3:$P$14,0), 1)</f>
        <v>0</v>
      </c>
      <c r="M254" s="7">
        <f>INDEX(D_THERM_DEMANDS!AC$3:AC$14, MATCH($B254,D_THERM_DEMANDS!$P$3:$P$14,0), 1)</f>
        <v>0</v>
      </c>
      <c r="N254" s="7">
        <f>INDEX(D_THERM_DEMANDS!AD$3:AD$14, MATCH($B254,D_THERM_DEMANDS!$P$3:$P$14,0), 1)</f>
        <v>9999</v>
      </c>
      <c r="O254" s="7">
        <f>INDEX(D_THERM_DEMANDS!AE$3:AE$14, MATCH($B254,D_THERM_DEMANDS!$P$3:$P$14,0), 1)</f>
        <v>9999</v>
      </c>
      <c r="P254" s="7">
        <f>INDEX(D_THERM_DEMANDS!AF$3:AF$14, MATCH($B254,D_THERM_DEMANDS!$P$3:$P$14,0), 1)</f>
        <v>3.5483871736834129E-2</v>
      </c>
      <c r="Q254" s="7">
        <f>INDEX(D_THERM_DEMANDS!AG$3:AG$14, MATCH($B254,D_THERM_DEMANDS!$P$3:$P$14,0), 1)</f>
        <v>5.3225805682520715E-2</v>
      </c>
      <c r="R254" s="7">
        <f>INDEX(D_THERM_DEMANDS!AH$3:AH$14, MATCH($B254,D_THERM_DEMANDS!$P$3:$P$14,0), 1)</f>
        <v>0</v>
      </c>
      <c r="S254" s="7">
        <f>INDEX(D_THERM_DEMANDS!AI$3:AI$14, MATCH($B254,D_THERM_DEMANDS!$P$3:$P$14,0), 1)</f>
        <v>1.6129032258064516E-2</v>
      </c>
      <c r="T254" s="7">
        <f>INDEX(D_THERM_DEMANDS!AJ$3:AJ$14, MATCH($B254,D_THERM_DEMANDS!$P$3:$P$14,0), 1)</f>
        <v>3.8709678957539219E-2</v>
      </c>
      <c r="U254" s="7">
        <f>INDEX(D_THERM_DEMANDS!AK$3:AK$14, MATCH($B254,D_THERM_DEMANDS!$P$3:$P$14,0), 1)</f>
        <v>0</v>
      </c>
      <c r="V254" s="7">
        <f>INDEX(DEMAND_C217B!$I$3:$I$14, MATCH($B254,DEMAND_C217B!$H$3:$H$14,0), 1)</f>
        <v>7.8606630875730747</v>
      </c>
      <c r="W254" s="7">
        <f>INDEX(MINFLOWFEATHER!$J$3:$J$14, MATCH($B254,MINFLOWFEATHER!$I$3:$I$14,0), 1)</f>
        <v>750</v>
      </c>
      <c r="X254" s="7">
        <f>INDEX(Therm!$P$3:$P$14, MATCH($B254,Therm!$H$3:$H$14,0), 1)</f>
        <v>200.12339998727668</v>
      </c>
      <c r="Y254" s="7">
        <f>INDEX(Yubfea!$P$3:$P$14, MATCH($B254,Yubfea!$H$3:$H$14,0), 1)</f>
        <v>6392.1715553750746</v>
      </c>
      <c r="Z254" s="7">
        <f>INDEX(D_YUBFEA_demand!V$3:V$14, MATCH($B254,D_YUBFEA_demand!$M$3:$M$14,0), 1)</f>
        <v>0</v>
      </c>
      <c r="AA254" s="7">
        <f>INDEX(D_YUBFEA_demand!W$3:W$14, MATCH($B254,D_YUBFEA_demand!$M$3:$M$14,0), 1)</f>
        <v>0</v>
      </c>
      <c r="AB254" s="7">
        <f>INDEX(D_YUBFEA_demand!X$3:X$14, MATCH($B254,D_YUBFEA_demand!$M$3:$M$14,0), 1)</f>
        <v>0</v>
      </c>
      <c r="AC254" s="7">
        <f>INDEX(D_YUBFEA_demand!Y$3:Y$14, MATCH($B254,D_YUBFEA_demand!$M$3:$M$14,0), 1)</f>
        <v>9999</v>
      </c>
      <c r="AD254" s="7">
        <f>INDEX(D_YUBFEA_demand!Z$3:Z$14, MATCH($B254,D_YUBFEA_demand!$M$3:$M$14,0), 1)</f>
        <v>9999</v>
      </c>
      <c r="AE254" s="7">
        <f>INDEX(D_YUBFEA_demand!AA$3:AA$14, MATCH($B254,D_YUBFEA_demand!$M$3:$M$14,0), 1)</f>
        <v>0</v>
      </c>
      <c r="AF254" s="7">
        <f>INDEX(D_YUBFEA_demand!AB$3:AB$14, MATCH($B254,D_YUBFEA_demand!$M$3:$M$14,0), 1)</f>
        <v>0</v>
      </c>
      <c r="AG254" s="7">
        <f>INDEX(MINFLOWFEAMOUTH!$J$3:$J$14, MATCH($B254,MINFLOWFEAMOUTH!$I$3:$I$14,0), 1)</f>
        <v>750</v>
      </c>
      <c r="AI254" s="11">
        <f>SHASTAlevel5extended!$H243</f>
        <v>4552.1000000000004</v>
      </c>
      <c r="AJ254" s="11">
        <f>INDEX(CALLiTE_SHASTA_LEVEL2_4!$E$1024:$E$1035, MATCH($B254,CALLiTE_SHASTA_LEVEL2_4!$C$1024:$C$1035,0), 1)</f>
        <v>1700</v>
      </c>
      <c r="AK254" s="11">
        <f>INDEX(CALLiTE_SHASTA_LEVEL2_4!$F$1024:$F$1035, MATCH($B254,CALLiTE_SHASTA_LEVEL2_4!$C$1024:$C$1035,0), 1)</f>
        <v>4450</v>
      </c>
      <c r="AL254" s="11">
        <f>INDEX(CALLITE_EVAP_S_SHSTA!$G$2:$G$13, MATCH($B254,CALLITE_EVAP_S_SHSTA!$F$2:$F$13,0), 1)</f>
        <v>2.9928571581840515</v>
      </c>
    </row>
    <row r="255" spans="1:38">
      <c r="A255" s="1">
        <v>43920</v>
      </c>
      <c r="B255" s="6">
        <f t="shared" si="3"/>
        <v>3</v>
      </c>
      <c r="C255" s="7">
        <f>OROinflow!$F244</f>
        <v>3313</v>
      </c>
      <c r="D255" s="7">
        <f>OROLEVEL5!G244/1000</f>
        <v>3145.1779999999999</v>
      </c>
      <c r="E255" s="7">
        <f>INDEX(OROevaprateIN!$B$2:$B$13, MATCH($B255,OROevaprateIN!$A$2:$A$13,0), 1)</f>
        <v>2.4472340256609817</v>
      </c>
      <c r="F255" s="7">
        <f>INDEX(DEM_D6_PWR!$I$3:$I$14, MATCH($B255,DEM_D6_PWR!$H$3:$H$14,0), 1)</f>
        <v>0</v>
      </c>
      <c r="G255" s="7">
        <f>INDEX('MINGW_6&amp;DR69'!$I$3:$I$14, MATCH($B255,'MINGW_6&amp;DR69'!$H$3:$H$14,0), 1)</f>
        <v>0</v>
      </c>
      <c r="H255" s="7">
        <f>INDEX('MINGW_6&amp;DR69'!$J$3:$J$14, MATCH($B255,'MINGW_6&amp;DR69'!$H$3:$H$14,0), 1)</f>
        <v>0</v>
      </c>
      <c r="I255" s="7">
        <f>inflowShasta!$I244</f>
        <v>6035</v>
      </c>
      <c r="J255" s="7">
        <f>inflowYuba!$H244</f>
        <v>964</v>
      </c>
      <c r="K255" s="7">
        <f>INDEX(DEMAND_D_DAGUER_NP!$I$3:$I$14, MATCH($B255,DEMAND_D_DAGUER_NP!$H$3:$H$14,0), 1)</f>
        <v>12.698034153638746</v>
      </c>
      <c r="L255" s="7">
        <f>INDEX(D_THERM_DEMANDS!AB$3:AB$14, MATCH($B255,D_THERM_DEMANDS!$P$3:$P$14,0), 1)</f>
        <v>0</v>
      </c>
      <c r="M255" s="7">
        <f>INDEX(D_THERM_DEMANDS!AC$3:AC$14, MATCH($B255,D_THERM_DEMANDS!$P$3:$P$14,0), 1)</f>
        <v>0</v>
      </c>
      <c r="N255" s="7">
        <f>INDEX(D_THERM_DEMANDS!AD$3:AD$14, MATCH($B255,D_THERM_DEMANDS!$P$3:$P$14,0), 1)</f>
        <v>9999</v>
      </c>
      <c r="O255" s="7">
        <f>INDEX(D_THERM_DEMANDS!AE$3:AE$14, MATCH($B255,D_THERM_DEMANDS!$P$3:$P$14,0), 1)</f>
        <v>9999</v>
      </c>
      <c r="P255" s="7">
        <f>INDEX(D_THERM_DEMANDS!AF$3:AF$14, MATCH($B255,D_THERM_DEMANDS!$P$3:$P$14,0), 1)</f>
        <v>3.5483871736834129E-2</v>
      </c>
      <c r="Q255" s="7">
        <f>INDEX(D_THERM_DEMANDS!AG$3:AG$14, MATCH($B255,D_THERM_DEMANDS!$P$3:$P$14,0), 1)</f>
        <v>5.3225805682520715E-2</v>
      </c>
      <c r="R255" s="7">
        <f>INDEX(D_THERM_DEMANDS!AH$3:AH$14, MATCH($B255,D_THERM_DEMANDS!$P$3:$P$14,0), 1)</f>
        <v>0</v>
      </c>
      <c r="S255" s="7">
        <f>INDEX(D_THERM_DEMANDS!AI$3:AI$14, MATCH($B255,D_THERM_DEMANDS!$P$3:$P$14,0), 1)</f>
        <v>1.6129032258064516E-2</v>
      </c>
      <c r="T255" s="7">
        <f>INDEX(D_THERM_DEMANDS!AJ$3:AJ$14, MATCH($B255,D_THERM_DEMANDS!$P$3:$P$14,0), 1)</f>
        <v>3.8709678957539219E-2</v>
      </c>
      <c r="U255" s="7">
        <f>INDEX(D_THERM_DEMANDS!AK$3:AK$14, MATCH($B255,D_THERM_DEMANDS!$P$3:$P$14,0), 1)</f>
        <v>0</v>
      </c>
      <c r="V255" s="7">
        <f>INDEX(DEMAND_C217B!$I$3:$I$14, MATCH($B255,DEMAND_C217B!$H$3:$H$14,0), 1)</f>
        <v>7.8606630875730747</v>
      </c>
      <c r="W255" s="7">
        <f>INDEX(MINFLOWFEATHER!$J$3:$J$14, MATCH($B255,MINFLOWFEATHER!$I$3:$I$14,0), 1)</f>
        <v>750</v>
      </c>
      <c r="X255" s="7">
        <f>INDEX(Therm!$P$3:$P$14, MATCH($B255,Therm!$H$3:$H$14,0), 1)</f>
        <v>200.12339998727668</v>
      </c>
      <c r="Y255" s="7">
        <f>INDEX(Yubfea!$P$3:$P$14, MATCH($B255,Yubfea!$H$3:$H$14,0), 1)</f>
        <v>6392.1715553750746</v>
      </c>
      <c r="Z255" s="7">
        <f>INDEX(D_YUBFEA_demand!V$3:V$14, MATCH($B255,D_YUBFEA_demand!$M$3:$M$14,0), 1)</f>
        <v>0</v>
      </c>
      <c r="AA255" s="7">
        <f>INDEX(D_YUBFEA_demand!W$3:W$14, MATCH($B255,D_YUBFEA_demand!$M$3:$M$14,0), 1)</f>
        <v>0</v>
      </c>
      <c r="AB255" s="7">
        <f>INDEX(D_YUBFEA_demand!X$3:X$14, MATCH($B255,D_YUBFEA_demand!$M$3:$M$14,0), 1)</f>
        <v>0</v>
      </c>
      <c r="AC255" s="7">
        <f>INDEX(D_YUBFEA_demand!Y$3:Y$14, MATCH($B255,D_YUBFEA_demand!$M$3:$M$14,0), 1)</f>
        <v>9999</v>
      </c>
      <c r="AD255" s="7">
        <f>INDEX(D_YUBFEA_demand!Z$3:Z$14, MATCH($B255,D_YUBFEA_demand!$M$3:$M$14,0), 1)</f>
        <v>9999</v>
      </c>
      <c r="AE255" s="7">
        <f>INDEX(D_YUBFEA_demand!AA$3:AA$14, MATCH($B255,D_YUBFEA_demand!$M$3:$M$14,0), 1)</f>
        <v>0</v>
      </c>
      <c r="AF255" s="7">
        <f>INDEX(D_YUBFEA_demand!AB$3:AB$14, MATCH($B255,D_YUBFEA_demand!$M$3:$M$14,0), 1)</f>
        <v>0</v>
      </c>
      <c r="AG255" s="7">
        <f>INDEX(MINFLOWFEAMOUTH!$J$3:$J$14, MATCH($B255,MINFLOWFEAMOUTH!$I$3:$I$14,0), 1)</f>
        <v>750</v>
      </c>
      <c r="AI255" s="11">
        <f>SHASTAlevel5extended!$H244</f>
        <v>4552.1000000000004</v>
      </c>
      <c r="AJ255" s="11">
        <f>INDEX(CALLiTE_SHASTA_LEVEL2_4!$E$1024:$E$1035, MATCH($B255,CALLiTE_SHASTA_LEVEL2_4!$C$1024:$C$1035,0), 1)</f>
        <v>1700</v>
      </c>
      <c r="AK255" s="11">
        <f>INDEX(CALLiTE_SHASTA_LEVEL2_4!$F$1024:$F$1035, MATCH($B255,CALLiTE_SHASTA_LEVEL2_4!$C$1024:$C$1035,0), 1)</f>
        <v>4450</v>
      </c>
      <c r="AL255" s="11">
        <f>INDEX(CALLITE_EVAP_S_SHSTA!$G$2:$G$13, MATCH($B255,CALLITE_EVAP_S_SHSTA!$F$2:$F$13,0), 1)</f>
        <v>2.9928571581840515</v>
      </c>
    </row>
    <row r="256" spans="1:38">
      <c r="A256" s="1">
        <v>43921</v>
      </c>
      <c r="B256" s="6">
        <f t="shared" si="3"/>
        <v>3</v>
      </c>
      <c r="C256" s="7">
        <f>OROinflow!$F245</f>
        <v>3191</v>
      </c>
      <c r="D256" s="7">
        <f>OROLEVEL5!G245/1000</f>
        <v>3160.7510000000002</v>
      </c>
      <c r="E256" s="7">
        <f>INDEX(OROevaprateIN!$B$2:$B$13, MATCH($B256,OROevaprateIN!$A$2:$A$13,0), 1)</f>
        <v>2.4472340256609817</v>
      </c>
      <c r="F256" s="7">
        <f>INDEX(DEM_D6_PWR!$I$3:$I$14, MATCH($B256,DEM_D6_PWR!$H$3:$H$14,0), 1)</f>
        <v>0</v>
      </c>
      <c r="G256" s="7">
        <f>INDEX('MINGW_6&amp;DR69'!$I$3:$I$14, MATCH($B256,'MINGW_6&amp;DR69'!$H$3:$H$14,0), 1)</f>
        <v>0</v>
      </c>
      <c r="H256" s="7">
        <f>INDEX('MINGW_6&amp;DR69'!$J$3:$J$14, MATCH($B256,'MINGW_6&amp;DR69'!$H$3:$H$14,0), 1)</f>
        <v>0</v>
      </c>
      <c r="I256" s="7">
        <f>inflowShasta!$I245</f>
        <v>6359</v>
      </c>
      <c r="J256" s="7">
        <f>inflowYuba!$H245</f>
        <v>967</v>
      </c>
      <c r="K256" s="7">
        <f>INDEX(DEMAND_D_DAGUER_NP!$I$3:$I$14, MATCH($B256,DEMAND_D_DAGUER_NP!$H$3:$H$14,0), 1)</f>
        <v>12.698034153638746</v>
      </c>
      <c r="L256" s="7">
        <f>INDEX(D_THERM_DEMANDS!AB$3:AB$14, MATCH($B256,D_THERM_DEMANDS!$P$3:$P$14,0), 1)</f>
        <v>0</v>
      </c>
      <c r="M256" s="7">
        <f>INDEX(D_THERM_DEMANDS!AC$3:AC$14, MATCH($B256,D_THERM_DEMANDS!$P$3:$P$14,0), 1)</f>
        <v>0</v>
      </c>
      <c r="N256" s="7">
        <f>INDEX(D_THERM_DEMANDS!AD$3:AD$14, MATCH($B256,D_THERM_DEMANDS!$P$3:$P$14,0), 1)</f>
        <v>9999</v>
      </c>
      <c r="O256" s="7">
        <f>INDEX(D_THERM_DEMANDS!AE$3:AE$14, MATCH($B256,D_THERM_DEMANDS!$P$3:$P$14,0), 1)</f>
        <v>9999</v>
      </c>
      <c r="P256" s="7">
        <f>INDEX(D_THERM_DEMANDS!AF$3:AF$14, MATCH($B256,D_THERM_DEMANDS!$P$3:$P$14,0), 1)</f>
        <v>3.5483871736834129E-2</v>
      </c>
      <c r="Q256" s="7">
        <f>INDEX(D_THERM_DEMANDS!AG$3:AG$14, MATCH($B256,D_THERM_DEMANDS!$P$3:$P$14,0), 1)</f>
        <v>5.3225805682520715E-2</v>
      </c>
      <c r="R256" s="7">
        <f>INDEX(D_THERM_DEMANDS!AH$3:AH$14, MATCH($B256,D_THERM_DEMANDS!$P$3:$P$14,0), 1)</f>
        <v>0</v>
      </c>
      <c r="S256" s="7">
        <f>INDEX(D_THERM_DEMANDS!AI$3:AI$14, MATCH($B256,D_THERM_DEMANDS!$P$3:$P$14,0), 1)</f>
        <v>1.6129032258064516E-2</v>
      </c>
      <c r="T256" s="7">
        <f>INDEX(D_THERM_DEMANDS!AJ$3:AJ$14, MATCH($B256,D_THERM_DEMANDS!$P$3:$P$14,0), 1)</f>
        <v>3.8709678957539219E-2</v>
      </c>
      <c r="U256" s="7">
        <f>INDEX(D_THERM_DEMANDS!AK$3:AK$14, MATCH($B256,D_THERM_DEMANDS!$P$3:$P$14,0), 1)</f>
        <v>0</v>
      </c>
      <c r="V256" s="7">
        <f>INDEX(DEMAND_C217B!$I$3:$I$14, MATCH($B256,DEMAND_C217B!$H$3:$H$14,0), 1)</f>
        <v>7.8606630875730747</v>
      </c>
      <c r="W256" s="7">
        <f>INDEX(MINFLOWFEATHER!$J$3:$J$14, MATCH($B256,MINFLOWFEATHER!$I$3:$I$14,0), 1)</f>
        <v>750</v>
      </c>
      <c r="X256" s="7">
        <f>INDEX(Therm!$P$3:$P$14, MATCH($B256,Therm!$H$3:$H$14,0), 1)</f>
        <v>200.12339998727668</v>
      </c>
      <c r="Y256" s="7">
        <f>INDEX(Yubfea!$P$3:$P$14, MATCH($B256,Yubfea!$H$3:$H$14,0), 1)</f>
        <v>6392.1715553750746</v>
      </c>
      <c r="Z256" s="7">
        <f>INDEX(D_YUBFEA_demand!V$3:V$14, MATCH($B256,D_YUBFEA_demand!$M$3:$M$14,0), 1)</f>
        <v>0</v>
      </c>
      <c r="AA256" s="7">
        <f>INDEX(D_YUBFEA_demand!W$3:W$14, MATCH($B256,D_YUBFEA_demand!$M$3:$M$14,0), 1)</f>
        <v>0</v>
      </c>
      <c r="AB256" s="7">
        <f>INDEX(D_YUBFEA_demand!X$3:X$14, MATCH($B256,D_YUBFEA_demand!$M$3:$M$14,0), 1)</f>
        <v>0</v>
      </c>
      <c r="AC256" s="7">
        <f>INDEX(D_YUBFEA_demand!Y$3:Y$14, MATCH($B256,D_YUBFEA_demand!$M$3:$M$14,0), 1)</f>
        <v>9999</v>
      </c>
      <c r="AD256" s="7">
        <f>INDEX(D_YUBFEA_demand!Z$3:Z$14, MATCH($B256,D_YUBFEA_demand!$M$3:$M$14,0), 1)</f>
        <v>9999</v>
      </c>
      <c r="AE256" s="7">
        <f>INDEX(D_YUBFEA_demand!AA$3:AA$14, MATCH($B256,D_YUBFEA_demand!$M$3:$M$14,0), 1)</f>
        <v>0</v>
      </c>
      <c r="AF256" s="7">
        <f>INDEX(D_YUBFEA_demand!AB$3:AB$14, MATCH($B256,D_YUBFEA_demand!$M$3:$M$14,0), 1)</f>
        <v>0</v>
      </c>
      <c r="AG256" s="7">
        <f>INDEX(MINFLOWFEAMOUTH!$J$3:$J$14, MATCH($B256,MINFLOWFEAMOUTH!$I$3:$I$14,0), 1)</f>
        <v>750</v>
      </c>
      <c r="AI256" s="11">
        <f>SHASTAlevel5extended!$H245</f>
        <v>4552.1000000000004</v>
      </c>
      <c r="AJ256" s="11">
        <f>INDEX(CALLiTE_SHASTA_LEVEL2_4!$E$1024:$E$1035, MATCH($B256,CALLiTE_SHASTA_LEVEL2_4!$C$1024:$C$1035,0), 1)</f>
        <v>1700</v>
      </c>
      <c r="AK256" s="11">
        <f>INDEX(CALLiTE_SHASTA_LEVEL2_4!$F$1024:$F$1035, MATCH($B256,CALLiTE_SHASTA_LEVEL2_4!$C$1024:$C$1035,0), 1)</f>
        <v>4450</v>
      </c>
      <c r="AL256" s="11">
        <f>INDEX(CALLITE_EVAP_S_SHSTA!$G$2:$G$13, MATCH($B256,CALLITE_EVAP_S_SHSTA!$F$2:$F$13,0), 1)</f>
        <v>2.9928571581840515</v>
      </c>
    </row>
    <row r="257" spans="1:38">
      <c r="A257" s="1">
        <v>43922</v>
      </c>
      <c r="B257" s="6">
        <f t="shared" si="3"/>
        <v>4</v>
      </c>
      <c r="C257" s="7">
        <f>OROinflow!$F246</f>
        <v>3684</v>
      </c>
      <c r="D257" s="7">
        <f>OROLEVEL5!G246/1000</f>
        <v>3175.7550000000001</v>
      </c>
      <c r="E257" s="7">
        <f>INDEX(OROevaprateIN!$B$2:$B$13, MATCH($B257,OROevaprateIN!$A$2:$A$13,0), 1)</f>
        <v>3.5688297900747745</v>
      </c>
      <c r="F257" s="7">
        <f>INDEX(DEM_D6_PWR!$I$3:$I$14, MATCH($B257,DEM_D6_PWR!$H$3:$H$14,0), 1)</f>
        <v>1.9900000095367432</v>
      </c>
      <c r="G257" s="7">
        <f>INDEX('MINGW_6&amp;DR69'!$I$3:$I$14, MATCH($B257,'MINGW_6&amp;DR69'!$H$3:$H$14,0), 1)</f>
        <v>34.200000762939453</v>
      </c>
      <c r="H257" s="7">
        <f>INDEX('MINGW_6&amp;DR69'!$J$3:$J$14, MATCH($B257,'MINGW_6&amp;DR69'!$H$3:$H$14,0), 1)</f>
        <v>217.89999389648438</v>
      </c>
      <c r="I257" s="7">
        <f>inflowShasta!$I246</f>
        <v>7356</v>
      </c>
      <c r="J257" s="7">
        <f>inflowYuba!$H246</f>
        <v>874</v>
      </c>
      <c r="K257" s="7">
        <f>INDEX(DEMAND_D_DAGUER_NP!$I$3:$I$14, MATCH($B257,DEMAND_D_DAGUER_NP!$H$3:$H$14,0), 1)</f>
        <v>164.17793764386857</v>
      </c>
      <c r="L257" s="7">
        <f>INDEX(D_THERM_DEMANDS!AB$3:AB$14, MATCH($B257,D_THERM_DEMANDS!$P$3:$P$14,0), 1)</f>
        <v>0.56633332570393879</v>
      </c>
      <c r="M257" s="7">
        <f>INDEX(D_THERM_DEMANDS!AC$3:AC$14, MATCH($B257,D_THERM_DEMANDS!$P$3:$P$14,0), 1)</f>
        <v>0.54733333587646482</v>
      </c>
      <c r="N257" s="7">
        <f>INDEX(D_THERM_DEMANDS!AD$3:AD$14, MATCH($B257,D_THERM_DEMANDS!$P$3:$P$14,0), 1)</f>
        <v>2.0763333638509116</v>
      </c>
      <c r="O257" s="7">
        <f>INDEX(D_THERM_DEMANDS!AE$3:AE$14, MATCH($B257,D_THERM_DEMANDS!$P$3:$P$14,0), 1)</f>
        <v>1.899999976158142E-2</v>
      </c>
      <c r="P257" s="7">
        <f>INDEX(D_THERM_DEMANDS!AF$3:AF$14, MATCH($B257,D_THERM_DEMANDS!$P$3:$P$14,0), 1)</f>
        <v>3.6666667461395262E-2</v>
      </c>
      <c r="Q257" s="7">
        <f>INDEX(D_THERM_DEMANDS!AG$3:AG$14, MATCH($B257,D_THERM_DEMANDS!$P$3:$P$14,0), 1)</f>
        <v>1.8333333730697631E-2</v>
      </c>
      <c r="R257" s="7">
        <f>INDEX(D_THERM_DEMANDS!AH$3:AH$14, MATCH($B257,D_THERM_DEMANDS!$P$3:$P$14,0), 1)</f>
        <v>3.0333334207534791E-2</v>
      </c>
      <c r="S257" s="7">
        <f>INDEX(D_THERM_DEMANDS!AI$3:AI$14, MATCH($B257,D_THERM_DEMANDS!$P$3:$P$14,0), 1)</f>
        <v>1.6666666666666666E-2</v>
      </c>
      <c r="T257" s="7">
        <f>INDEX(D_THERM_DEMANDS!AJ$3:AJ$14, MATCH($B257,D_THERM_DEMANDS!$P$3:$P$14,0), 1)</f>
        <v>4.0000001589457192E-2</v>
      </c>
      <c r="U257" s="7">
        <f>INDEX(D_THERM_DEMANDS!AK$3:AK$14, MATCH($B257,D_THERM_DEMANDS!$P$3:$P$14,0), 1)</f>
        <v>0</v>
      </c>
      <c r="V257" s="7">
        <f>INDEX(DEMAND_C217B!$I$3:$I$14, MATCH($B257,DEMAND_C217B!$H$3:$H$14,0), 1)</f>
        <v>8.1226851904921791</v>
      </c>
      <c r="W257" s="7">
        <f>INDEX(MINFLOWFEATHER!$J$3:$J$14, MATCH($B257,MINFLOWFEATHER!$I$3:$I$14,0), 1)</f>
        <v>750</v>
      </c>
      <c r="X257" s="7">
        <f>INDEX(Therm!$P$3:$P$14, MATCH($B257,Therm!$H$3:$H$14,0), 1)</f>
        <v>176.00659057627354</v>
      </c>
      <c r="Y257" s="7">
        <f>INDEX(Yubfea!$P$3:$P$14, MATCH($B257,Yubfea!$H$3:$H$14,0), 1)</f>
        <v>3486.7898287612379</v>
      </c>
      <c r="Z257" s="7">
        <f>INDEX(D_YUBFEA_demand!V$3:V$14, MATCH($B257,D_YUBFEA_demand!$M$3:$M$14,0), 1)</f>
        <v>0</v>
      </c>
      <c r="AA257" s="7">
        <f>INDEX(D_YUBFEA_demand!W$3:W$14, MATCH($B257,D_YUBFEA_demand!$M$3:$M$14,0), 1)</f>
        <v>0</v>
      </c>
      <c r="AB257" s="7">
        <f>INDEX(D_YUBFEA_demand!X$3:X$14, MATCH($B257,D_YUBFEA_demand!$M$3:$M$14,0), 1)</f>
        <v>6.4333331584930417E-2</v>
      </c>
      <c r="AC257" s="7">
        <f>INDEX(D_YUBFEA_demand!Y$3:Y$14, MATCH($B257,D_YUBFEA_demand!$M$3:$M$14,0), 1)</f>
        <v>0.24800000190734864</v>
      </c>
      <c r="AD257" s="7">
        <f>INDEX(D_YUBFEA_demand!Z$3:Z$14, MATCH($B257,D_YUBFEA_demand!$M$3:$M$14,0), 1)</f>
        <v>1.9333332777023315E-2</v>
      </c>
      <c r="AE257" s="7">
        <f>INDEX(D_YUBFEA_demand!AA$3:AA$14, MATCH($B257,D_YUBFEA_demand!$M$3:$M$14,0), 1)</f>
        <v>4.9333333969116211E-2</v>
      </c>
      <c r="AF257" s="7">
        <f>INDEX(D_YUBFEA_demand!AB$3:AB$14, MATCH($B257,D_YUBFEA_demand!$M$3:$M$14,0), 1)</f>
        <v>2.3333332935969033E-2</v>
      </c>
      <c r="AG257" s="7">
        <f>INDEX(MINFLOWFEAMOUTH!$J$3:$J$14, MATCH($B257,MINFLOWFEAMOUTH!$I$3:$I$14,0), 1)</f>
        <v>2800</v>
      </c>
      <c r="AI257" s="11">
        <f>SHASTAlevel5extended!$H246</f>
        <v>4552.1000000000004</v>
      </c>
      <c r="AJ257" s="11">
        <f>INDEX(CALLiTE_SHASTA_LEVEL2_4!$E$1024:$E$1035, MATCH($B257,CALLiTE_SHASTA_LEVEL2_4!$C$1024:$C$1035,0), 1)</f>
        <v>1700</v>
      </c>
      <c r="AK257" s="11">
        <f>INDEX(CALLiTE_SHASTA_LEVEL2_4!$F$1024:$F$1035, MATCH($B257,CALLiTE_SHASTA_LEVEL2_4!$C$1024:$C$1035,0), 1)</f>
        <v>4552</v>
      </c>
      <c r="AL257" s="11">
        <f>INDEX(CALLITE_EVAP_S_SHSTA!$G$2:$G$13, MATCH($B257,CALLITE_EVAP_S_SHSTA!$F$2:$F$13,0), 1)</f>
        <v>4.73095238776434</v>
      </c>
    </row>
    <row r="258" spans="1:38">
      <c r="A258" s="1">
        <v>43923</v>
      </c>
      <c r="B258" s="6">
        <f t="shared" si="3"/>
        <v>4</v>
      </c>
      <c r="C258" s="7">
        <f>OROinflow!$F247</f>
        <v>4216</v>
      </c>
      <c r="D258" s="7">
        <f>OROLEVEL5!G247/1000</f>
        <v>3191.0819999999999</v>
      </c>
      <c r="E258" s="7">
        <f>INDEX(OROevaprateIN!$B$2:$B$13, MATCH($B258,OROevaprateIN!$A$2:$A$13,0), 1)</f>
        <v>3.5688297900747745</v>
      </c>
      <c r="F258" s="7">
        <f>INDEX(DEM_D6_PWR!$I$3:$I$14, MATCH($B258,DEM_D6_PWR!$H$3:$H$14,0), 1)</f>
        <v>1.9900000095367432</v>
      </c>
      <c r="G258" s="7">
        <f>INDEX('MINGW_6&amp;DR69'!$I$3:$I$14, MATCH($B258,'MINGW_6&amp;DR69'!$H$3:$H$14,0), 1)</f>
        <v>34.200000762939453</v>
      </c>
      <c r="H258" s="7">
        <f>INDEX('MINGW_6&amp;DR69'!$J$3:$J$14, MATCH($B258,'MINGW_6&amp;DR69'!$H$3:$H$14,0), 1)</f>
        <v>217.89999389648438</v>
      </c>
      <c r="I258" s="7">
        <f>inflowShasta!$I247</f>
        <v>6759</v>
      </c>
      <c r="J258" s="7">
        <f>inflowYuba!$H247</f>
        <v>797</v>
      </c>
      <c r="K258" s="7">
        <f>INDEX(DEMAND_D_DAGUER_NP!$I$3:$I$14, MATCH($B258,DEMAND_D_DAGUER_NP!$H$3:$H$14,0), 1)</f>
        <v>164.17793764386857</v>
      </c>
      <c r="L258" s="7">
        <f>INDEX(D_THERM_DEMANDS!AB$3:AB$14, MATCH($B258,D_THERM_DEMANDS!$P$3:$P$14,0), 1)</f>
        <v>0.56633332570393879</v>
      </c>
      <c r="M258" s="7">
        <f>INDEX(D_THERM_DEMANDS!AC$3:AC$14, MATCH($B258,D_THERM_DEMANDS!$P$3:$P$14,0), 1)</f>
        <v>0.54733333587646482</v>
      </c>
      <c r="N258" s="7">
        <f>INDEX(D_THERM_DEMANDS!AD$3:AD$14, MATCH($B258,D_THERM_DEMANDS!$P$3:$P$14,0), 1)</f>
        <v>2.0763333638509116</v>
      </c>
      <c r="O258" s="7">
        <f>INDEX(D_THERM_DEMANDS!AE$3:AE$14, MATCH($B258,D_THERM_DEMANDS!$P$3:$P$14,0), 1)</f>
        <v>1.899999976158142E-2</v>
      </c>
      <c r="P258" s="7">
        <f>INDEX(D_THERM_DEMANDS!AF$3:AF$14, MATCH($B258,D_THERM_DEMANDS!$P$3:$P$14,0), 1)</f>
        <v>3.6666667461395262E-2</v>
      </c>
      <c r="Q258" s="7">
        <f>INDEX(D_THERM_DEMANDS!AG$3:AG$14, MATCH($B258,D_THERM_DEMANDS!$P$3:$P$14,0), 1)</f>
        <v>1.8333333730697631E-2</v>
      </c>
      <c r="R258" s="7">
        <f>INDEX(D_THERM_DEMANDS!AH$3:AH$14, MATCH($B258,D_THERM_DEMANDS!$P$3:$P$14,0), 1)</f>
        <v>3.0333334207534791E-2</v>
      </c>
      <c r="S258" s="7">
        <f>INDEX(D_THERM_DEMANDS!AI$3:AI$14, MATCH($B258,D_THERM_DEMANDS!$P$3:$P$14,0), 1)</f>
        <v>1.6666666666666666E-2</v>
      </c>
      <c r="T258" s="7">
        <f>INDEX(D_THERM_DEMANDS!AJ$3:AJ$14, MATCH($B258,D_THERM_DEMANDS!$P$3:$P$14,0), 1)</f>
        <v>4.0000001589457192E-2</v>
      </c>
      <c r="U258" s="7">
        <f>INDEX(D_THERM_DEMANDS!AK$3:AK$14, MATCH($B258,D_THERM_DEMANDS!$P$3:$P$14,0), 1)</f>
        <v>0</v>
      </c>
      <c r="V258" s="7">
        <f>INDEX(DEMAND_C217B!$I$3:$I$14, MATCH($B258,DEMAND_C217B!$H$3:$H$14,0), 1)</f>
        <v>8.1226851904921791</v>
      </c>
      <c r="W258" s="7">
        <f>INDEX(MINFLOWFEATHER!$J$3:$J$14, MATCH($B258,MINFLOWFEATHER!$I$3:$I$14,0), 1)</f>
        <v>750</v>
      </c>
      <c r="X258" s="7">
        <f>INDEX(Therm!$P$3:$P$14, MATCH($B258,Therm!$H$3:$H$14,0), 1)</f>
        <v>176.00659057627354</v>
      </c>
      <c r="Y258" s="7">
        <f>INDEX(Yubfea!$P$3:$P$14, MATCH($B258,Yubfea!$H$3:$H$14,0), 1)</f>
        <v>3486.7898287612379</v>
      </c>
      <c r="Z258" s="7">
        <f>INDEX(D_YUBFEA_demand!V$3:V$14, MATCH($B258,D_YUBFEA_demand!$M$3:$M$14,0), 1)</f>
        <v>0</v>
      </c>
      <c r="AA258" s="7">
        <f>INDEX(D_YUBFEA_demand!W$3:W$14, MATCH($B258,D_YUBFEA_demand!$M$3:$M$14,0), 1)</f>
        <v>0</v>
      </c>
      <c r="AB258" s="7">
        <f>INDEX(D_YUBFEA_demand!X$3:X$14, MATCH($B258,D_YUBFEA_demand!$M$3:$M$14,0), 1)</f>
        <v>6.4333331584930417E-2</v>
      </c>
      <c r="AC258" s="7">
        <f>INDEX(D_YUBFEA_demand!Y$3:Y$14, MATCH($B258,D_YUBFEA_demand!$M$3:$M$14,0), 1)</f>
        <v>0.24800000190734864</v>
      </c>
      <c r="AD258" s="7">
        <f>INDEX(D_YUBFEA_demand!Z$3:Z$14, MATCH($B258,D_YUBFEA_demand!$M$3:$M$14,0), 1)</f>
        <v>1.9333332777023315E-2</v>
      </c>
      <c r="AE258" s="7">
        <f>INDEX(D_YUBFEA_demand!AA$3:AA$14, MATCH($B258,D_YUBFEA_demand!$M$3:$M$14,0), 1)</f>
        <v>4.9333333969116211E-2</v>
      </c>
      <c r="AF258" s="7">
        <f>INDEX(D_YUBFEA_demand!AB$3:AB$14, MATCH($B258,D_YUBFEA_demand!$M$3:$M$14,0), 1)</f>
        <v>2.3333332935969033E-2</v>
      </c>
      <c r="AG258" s="7">
        <f>INDEX(MINFLOWFEAMOUTH!$J$3:$J$14, MATCH($B258,MINFLOWFEAMOUTH!$I$3:$I$14,0), 1)</f>
        <v>2800</v>
      </c>
      <c r="AI258" s="11">
        <f>SHASTAlevel5extended!$H247</f>
        <v>4552.1000000000004</v>
      </c>
      <c r="AJ258" s="11">
        <f>INDEX(CALLiTE_SHASTA_LEVEL2_4!$E$1024:$E$1035, MATCH($B258,CALLiTE_SHASTA_LEVEL2_4!$C$1024:$C$1035,0), 1)</f>
        <v>1700</v>
      </c>
      <c r="AK258" s="11">
        <f>INDEX(CALLiTE_SHASTA_LEVEL2_4!$F$1024:$F$1035, MATCH($B258,CALLiTE_SHASTA_LEVEL2_4!$C$1024:$C$1035,0), 1)</f>
        <v>4552</v>
      </c>
      <c r="AL258" s="11">
        <f>INDEX(CALLITE_EVAP_S_SHSTA!$G$2:$G$13, MATCH($B258,CALLITE_EVAP_S_SHSTA!$F$2:$F$13,0), 1)</f>
        <v>4.73095238776434</v>
      </c>
    </row>
    <row r="259" spans="1:38">
      <c r="A259" s="1">
        <v>43924</v>
      </c>
      <c r="B259" s="6">
        <f t="shared" si="3"/>
        <v>4</v>
      </c>
      <c r="C259" s="7">
        <f>OROinflow!$F248</f>
        <v>3605</v>
      </c>
      <c r="D259" s="7">
        <f>OROLEVEL5!G248/1000</f>
        <v>3202.4740000000002</v>
      </c>
      <c r="E259" s="7">
        <f>INDEX(OROevaprateIN!$B$2:$B$13, MATCH($B259,OROevaprateIN!$A$2:$A$13,0), 1)</f>
        <v>3.5688297900747745</v>
      </c>
      <c r="F259" s="7">
        <f>INDEX(DEM_D6_PWR!$I$3:$I$14, MATCH($B259,DEM_D6_PWR!$H$3:$H$14,0), 1)</f>
        <v>1.9900000095367432</v>
      </c>
      <c r="G259" s="7">
        <f>INDEX('MINGW_6&amp;DR69'!$I$3:$I$14, MATCH($B259,'MINGW_6&amp;DR69'!$H$3:$H$14,0), 1)</f>
        <v>34.200000762939453</v>
      </c>
      <c r="H259" s="7">
        <f>INDEX('MINGW_6&amp;DR69'!$J$3:$J$14, MATCH($B259,'MINGW_6&amp;DR69'!$H$3:$H$14,0), 1)</f>
        <v>217.89999389648438</v>
      </c>
      <c r="I259" s="7">
        <f>inflowShasta!$I248</f>
        <v>7333</v>
      </c>
      <c r="J259" s="7">
        <f>inflowYuba!$H248</f>
        <v>795</v>
      </c>
      <c r="K259" s="7">
        <f>INDEX(DEMAND_D_DAGUER_NP!$I$3:$I$14, MATCH($B259,DEMAND_D_DAGUER_NP!$H$3:$H$14,0), 1)</f>
        <v>164.17793764386857</v>
      </c>
      <c r="L259" s="7">
        <f>INDEX(D_THERM_DEMANDS!AB$3:AB$14, MATCH($B259,D_THERM_DEMANDS!$P$3:$P$14,0), 1)</f>
        <v>0.56633332570393879</v>
      </c>
      <c r="M259" s="7">
        <f>INDEX(D_THERM_DEMANDS!AC$3:AC$14, MATCH($B259,D_THERM_DEMANDS!$P$3:$P$14,0), 1)</f>
        <v>0.54733333587646482</v>
      </c>
      <c r="N259" s="7">
        <f>INDEX(D_THERM_DEMANDS!AD$3:AD$14, MATCH($B259,D_THERM_DEMANDS!$P$3:$P$14,0), 1)</f>
        <v>2.0763333638509116</v>
      </c>
      <c r="O259" s="7">
        <f>INDEX(D_THERM_DEMANDS!AE$3:AE$14, MATCH($B259,D_THERM_DEMANDS!$P$3:$P$14,0), 1)</f>
        <v>1.899999976158142E-2</v>
      </c>
      <c r="P259" s="7">
        <f>INDEX(D_THERM_DEMANDS!AF$3:AF$14, MATCH($B259,D_THERM_DEMANDS!$P$3:$P$14,0), 1)</f>
        <v>3.6666667461395262E-2</v>
      </c>
      <c r="Q259" s="7">
        <f>INDEX(D_THERM_DEMANDS!AG$3:AG$14, MATCH($B259,D_THERM_DEMANDS!$P$3:$P$14,0), 1)</f>
        <v>1.8333333730697631E-2</v>
      </c>
      <c r="R259" s="7">
        <f>INDEX(D_THERM_DEMANDS!AH$3:AH$14, MATCH($B259,D_THERM_DEMANDS!$P$3:$P$14,0), 1)</f>
        <v>3.0333334207534791E-2</v>
      </c>
      <c r="S259" s="7">
        <f>INDEX(D_THERM_DEMANDS!AI$3:AI$14, MATCH($B259,D_THERM_DEMANDS!$P$3:$P$14,0), 1)</f>
        <v>1.6666666666666666E-2</v>
      </c>
      <c r="T259" s="7">
        <f>INDEX(D_THERM_DEMANDS!AJ$3:AJ$14, MATCH($B259,D_THERM_DEMANDS!$P$3:$P$14,0), 1)</f>
        <v>4.0000001589457192E-2</v>
      </c>
      <c r="U259" s="7">
        <f>INDEX(D_THERM_DEMANDS!AK$3:AK$14, MATCH($B259,D_THERM_DEMANDS!$P$3:$P$14,0), 1)</f>
        <v>0</v>
      </c>
      <c r="V259" s="7">
        <f>INDEX(DEMAND_C217B!$I$3:$I$14, MATCH($B259,DEMAND_C217B!$H$3:$H$14,0), 1)</f>
        <v>8.1226851904921791</v>
      </c>
      <c r="W259" s="7">
        <f>INDEX(MINFLOWFEATHER!$J$3:$J$14, MATCH($B259,MINFLOWFEATHER!$I$3:$I$14,0), 1)</f>
        <v>750</v>
      </c>
      <c r="X259" s="7">
        <f>INDEX(Therm!$P$3:$P$14, MATCH($B259,Therm!$H$3:$H$14,0), 1)</f>
        <v>176.00659057627354</v>
      </c>
      <c r="Y259" s="7">
        <f>INDEX(Yubfea!$P$3:$P$14, MATCH($B259,Yubfea!$H$3:$H$14,0), 1)</f>
        <v>3486.7898287612379</v>
      </c>
      <c r="Z259" s="7">
        <f>INDEX(D_YUBFEA_demand!V$3:V$14, MATCH($B259,D_YUBFEA_demand!$M$3:$M$14,0), 1)</f>
        <v>0</v>
      </c>
      <c r="AA259" s="7">
        <f>INDEX(D_YUBFEA_demand!W$3:W$14, MATCH($B259,D_YUBFEA_demand!$M$3:$M$14,0), 1)</f>
        <v>0</v>
      </c>
      <c r="AB259" s="7">
        <f>INDEX(D_YUBFEA_demand!X$3:X$14, MATCH($B259,D_YUBFEA_demand!$M$3:$M$14,0), 1)</f>
        <v>6.4333331584930417E-2</v>
      </c>
      <c r="AC259" s="7">
        <f>INDEX(D_YUBFEA_demand!Y$3:Y$14, MATCH($B259,D_YUBFEA_demand!$M$3:$M$14,0), 1)</f>
        <v>0.24800000190734864</v>
      </c>
      <c r="AD259" s="7">
        <f>INDEX(D_YUBFEA_demand!Z$3:Z$14, MATCH($B259,D_YUBFEA_demand!$M$3:$M$14,0), 1)</f>
        <v>1.9333332777023315E-2</v>
      </c>
      <c r="AE259" s="7">
        <f>INDEX(D_YUBFEA_demand!AA$3:AA$14, MATCH($B259,D_YUBFEA_demand!$M$3:$M$14,0), 1)</f>
        <v>4.9333333969116211E-2</v>
      </c>
      <c r="AF259" s="7">
        <f>INDEX(D_YUBFEA_demand!AB$3:AB$14, MATCH($B259,D_YUBFEA_demand!$M$3:$M$14,0), 1)</f>
        <v>2.3333332935969033E-2</v>
      </c>
      <c r="AG259" s="7">
        <f>INDEX(MINFLOWFEAMOUTH!$J$3:$J$14, MATCH($B259,MINFLOWFEAMOUTH!$I$3:$I$14,0), 1)</f>
        <v>2800</v>
      </c>
      <c r="AI259" s="11">
        <f>SHASTAlevel5extended!$H248</f>
        <v>4552.1000000000004</v>
      </c>
      <c r="AJ259" s="11">
        <f>INDEX(CALLiTE_SHASTA_LEVEL2_4!$E$1024:$E$1035, MATCH($B259,CALLiTE_SHASTA_LEVEL2_4!$C$1024:$C$1035,0), 1)</f>
        <v>1700</v>
      </c>
      <c r="AK259" s="11">
        <f>INDEX(CALLiTE_SHASTA_LEVEL2_4!$F$1024:$F$1035, MATCH($B259,CALLiTE_SHASTA_LEVEL2_4!$C$1024:$C$1035,0), 1)</f>
        <v>4552</v>
      </c>
      <c r="AL259" s="11">
        <f>INDEX(CALLITE_EVAP_S_SHSTA!$G$2:$G$13, MATCH($B259,CALLITE_EVAP_S_SHSTA!$F$2:$F$13,0), 1)</f>
        <v>4.73095238776434</v>
      </c>
    </row>
    <row r="260" spans="1:38">
      <c r="A260" s="1">
        <v>43925</v>
      </c>
      <c r="B260" s="6">
        <f t="shared" si="3"/>
        <v>4</v>
      </c>
      <c r="C260" s="7">
        <f>OROinflow!$F249</f>
        <v>3942</v>
      </c>
      <c r="D260" s="7">
        <f>OROLEVEL5!G249/1000</f>
        <v>3178.6950000000002</v>
      </c>
      <c r="E260" s="7">
        <f>INDEX(OROevaprateIN!$B$2:$B$13, MATCH($B260,OROevaprateIN!$A$2:$A$13,0), 1)</f>
        <v>3.5688297900747745</v>
      </c>
      <c r="F260" s="7">
        <f>INDEX(DEM_D6_PWR!$I$3:$I$14, MATCH($B260,DEM_D6_PWR!$H$3:$H$14,0), 1)</f>
        <v>1.9900000095367432</v>
      </c>
      <c r="G260" s="7">
        <f>INDEX('MINGW_6&amp;DR69'!$I$3:$I$14, MATCH($B260,'MINGW_6&amp;DR69'!$H$3:$H$14,0), 1)</f>
        <v>34.200000762939453</v>
      </c>
      <c r="H260" s="7">
        <f>INDEX('MINGW_6&amp;DR69'!$J$3:$J$14, MATCH($B260,'MINGW_6&amp;DR69'!$H$3:$H$14,0), 1)</f>
        <v>217.89999389648438</v>
      </c>
      <c r="I260" s="7">
        <f>inflowShasta!$I249</f>
        <v>7901</v>
      </c>
      <c r="J260" s="7">
        <f>inflowYuba!$H249</f>
        <v>791</v>
      </c>
      <c r="K260" s="7">
        <f>INDEX(DEMAND_D_DAGUER_NP!$I$3:$I$14, MATCH($B260,DEMAND_D_DAGUER_NP!$H$3:$H$14,0), 1)</f>
        <v>164.17793764386857</v>
      </c>
      <c r="L260" s="7">
        <f>INDEX(D_THERM_DEMANDS!AB$3:AB$14, MATCH($B260,D_THERM_DEMANDS!$P$3:$P$14,0), 1)</f>
        <v>0.56633332570393879</v>
      </c>
      <c r="M260" s="7">
        <f>INDEX(D_THERM_DEMANDS!AC$3:AC$14, MATCH($B260,D_THERM_DEMANDS!$P$3:$P$14,0), 1)</f>
        <v>0.54733333587646482</v>
      </c>
      <c r="N260" s="7">
        <f>INDEX(D_THERM_DEMANDS!AD$3:AD$14, MATCH($B260,D_THERM_DEMANDS!$P$3:$P$14,0), 1)</f>
        <v>2.0763333638509116</v>
      </c>
      <c r="O260" s="7">
        <f>INDEX(D_THERM_DEMANDS!AE$3:AE$14, MATCH($B260,D_THERM_DEMANDS!$P$3:$P$14,0), 1)</f>
        <v>1.899999976158142E-2</v>
      </c>
      <c r="P260" s="7">
        <f>INDEX(D_THERM_DEMANDS!AF$3:AF$14, MATCH($B260,D_THERM_DEMANDS!$P$3:$P$14,0), 1)</f>
        <v>3.6666667461395262E-2</v>
      </c>
      <c r="Q260" s="7">
        <f>INDEX(D_THERM_DEMANDS!AG$3:AG$14, MATCH($B260,D_THERM_DEMANDS!$P$3:$P$14,0), 1)</f>
        <v>1.8333333730697631E-2</v>
      </c>
      <c r="R260" s="7">
        <f>INDEX(D_THERM_DEMANDS!AH$3:AH$14, MATCH($B260,D_THERM_DEMANDS!$P$3:$P$14,0), 1)</f>
        <v>3.0333334207534791E-2</v>
      </c>
      <c r="S260" s="7">
        <f>INDEX(D_THERM_DEMANDS!AI$3:AI$14, MATCH($B260,D_THERM_DEMANDS!$P$3:$P$14,0), 1)</f>
        <v>1.6666666666666666E-2</v>
      </c>
      <c r="T260" s="7">
        <f>INDEX(D_THERM_DEMANDS!AJ$3:AJ$14, MATCH($B260,D_THERM_DEMANDS!$P$3:$P$14,0), 1)</f>
        <v>4.0000001589457192E-2</v>
      </c>
      <c r="U260" s="7">
        <f>INDEX(D_THERM_DEMANDS!AK$3:AK$14, MATCH($B260,D_THERM_DEMANDS!$P$3:$P$14,0), 1)</f>
        <v>0</v>
      </c>
      <c r="V260" s="7">
        <f>INDEX(DEMAND_C217B!$I$3:$I$14, MATCH($B260,DEMAND_C217B!$H$3:$H$14,0), 1)</f>
        <v>8.1226851904921791</v>
      </c>
      <c r="W260" s="7">
        <f>INDEX(MINFLOWFEATHER!$J$3:$J$14, MATCH($B260,MINFLOWFEATHER!$I$3:$I$14,0), 1)</f>
        <v>750</v>
      </c>
      <c r="X260" s="7">
        <f>INDEX(Therm!$P$3:$P$14, MATCH($B260,Therm!$H$3:$H$14,0), 1)</f>
        <v>176.00659057627354</v>
      </c>
      <c r="Y260" s="7">
        <f>INDEX(Yubfea!$P$3:$P$14, MATCH($B260,Yubfea!$H$3:$H$14,0), 1)</f>
        <v>3486.7898287612379</v>
      </c>
      <c r="Z260" s="7">
        <f>INDEX(D_YUBFEA_demand!V$3:V$14, MATCH($B260,D_YUBFEA_demand!$M$3:$M$14,0), 1)</f>
        <v>0</v>
      </c>
      <c r="AA260" s="7">
        <f>INDEX(D_YUBFEA_demand!W$3:W$14, MATCH($B260,D_YUBFEA_demand!$M$3:$M$14,0), 1)</f>
        <v>0</v>
      </c>
      <c r="AB260" s="7">
        <f>INDEX(D_YUBFEA_demand!X$3:X$14, MATCH($B260,D_YUBFEA_demand!$M$3:$M$14,0), 1)</f>
        <v>6.4333331584930417E-2</v>
      </c>
      <c r="AC260" s="7">
        <f>INDEX(D_YUBFEA_demand!Y$3:Y$14, MATCH($B260,D_YUBFEA_demand!$M$3:$M$14,0), 1)</f>
        <v>0.24800000190734864</v>
      </c>
      <c r="AD260" s="7">
        <f>INDEX(D_YUBFEA_demand!Z$3:Z$14, MATCH($B260,D_YUBFEA_demand!$M$3:$M$14,0), 1)</f>
        <v>1.9333332777023315E-2</v>
      </c>
      <c r="AE260" s="7">
        <f>INDEX(D_YUBFEA_demand!AA$3:AA$14, MATCH($B260,D_YUBFEA_demand!$M$3:$M$14,0), 1)</f>
        <v>4.9333333969116211E-2</v>
      </c>
      <c r="AF260" s="7">
        <f>INDEX(D_YUBFEA_demand!AB$3:AB$14, MATCH($B260,D_YUBFEA_demand!$M$3:$M$14,0), 1)</f>
        <v>2.3333332935969033E-2</v>
      </c>
      <c r="AG260" s="7">
        <f>INDEX(MINFLOWFEAMOUTH!$J$3:$J$14, MATCH($B260,MINFLOWFEAMOUTH!$I$3:$I$14,0), 1)</f>
        <v>2800</v>
      </c>
      <c r="AI260" s="11">
        <f>SHASTAlevel5extended!$H249</f>
        <v>4552.1000000000004</v>
      </c>
      <c r="AJ260" s="11">
        <f>INDEX(CALLiTE_SHASTA_LEVEL2_4!$E$1024:$E$1035, MATCH($B260,CALLiTE_SHASTA_LEVEL2_4!$C$1024:$C$1035,0), 1)</f>
        <v>1700</v>
      </c>
      <c r="AK260" s="11">
        <f>INDEX(CALLiTE_SHASTA_LEVEL2_4!$F$1024:$F$1035, MATCH($B260,CALLiTE_SHASTA_LEVEL2_4!$C$1024:$C$1035,0), 1)</f>
        <v>4552</v>
      </c>
      <c r="AL260" s="11">
        <f>INDEX(CALLITE_EVAP_S_SHSTA!$G$2:$G$13, MATCH($B260,CALLITE_EVAP_S_SHSTA!$F$2:$F$13,0), 1)</f>
        <v>4.73095238776434</v>
      </c>
    </row>
    <row r="261" spans="1:38">
      <c r="A261" s="1">
        <v>43926</v>
      </c>
      <c r="B261" s="6">
        <f t="shared" si="3"/>
        <v>4</v>
      </c>
      <c r="C261" s="7">
        <f>OROinflow!$F250</f>
        <v>5640</v>
      </c>
      <c r="D261" s="7">
        <f>OROLEVEL5!G250/1000</f>
        <v>3136.326</v>
      </c>
      <c r="E261" s="7">
        <f>INDEX(OROevaprateIN!$B$2:$B$13, MATCH($B261,OROevaprateIN!$A$2:$A$13,0), 1)</f>
        <v>3.5688297900747745</v>
      </c>
      <c r="F261" s="7">
        <f>INDEX(DEM_D6_PWR!$I$3:$I$14, MATCH($B261,DEM_D6_PWR!$H$3:$H$14,0), 1)</f>
        <v>1.9900000095367432</v>
      </c>
      <c r="G261" s="7">
        <f>INDEX('MINGW_6&amp;DR69'!$I$3:$I$14, MATCH($B261,'MINGW_6&amp;DR69'!$H$3:$H$14,0), 1)</f>
        <v>34.200000762939453</v>
      </c>
      <c r="H261" s="7">
        <f>INDEX('MINGW_6&amp;DR69'!$J$3:$J$14, MATCH($B261,'MINGW_6&amp;DR69'!$H$3:$H$14,0), 1)</f>
        <v>217.89999389648438</v>
      </c>
      <c r="I261" s="7">
        <f>inflowShasta!$I250</f>
        <v>9780</v>
      </c>
      <c r="J261" s="7">
        <f>inflowYuba!$H250</f>
        <v>1335</v>
      </c>
      <c r="K261" s="7">
        <f>INDEX(DEMAND_D_DAGUER_NP!$I$3:$I$14, MATCH($B261,DEMAND_D_DAGUER_NP!$H$3:$H$14,0), 1)</f>
        <v>164.17793764386857</v>
      </c>
      <c r="L261" s="7">
        <f>INDEX(D_THERM_DEMANDS!AB$3:AB$14, MATCH($B261,D_THERM_DEMANDS!$P$3:$P$14,0), 1)</f>
        <v>0.56633332570393879</v>
      </c>
      <c r="M261" s="7">
        <f>INDEX(D_THERM_DEMANDS!AC$3:AC$14, MATCH($B261,D_THERM_DEMANDS!$P$3:$P$14,0), 1)</f>
        <v>0.54733333587646482</v>
      </c>
      <c r="N261" s="7">
        <f>INDEX(D_THERM_DEMANDS!AD$3:AD$14, MATCH($B261,D_THERM_DEMANDS!$P$3:$P$14,0), 1)</f>
        <v>2.0763333638509116</v>
      </c>
      <c r="O261" s="7">
        <f>INDEX(D_THERM_DEMANDS!AE$3:AE$14, MATCH($B261,D_THERM_DEMANDS!$P$3:$P$14,0), 1)</f>
        <v>1.899999976158142E-2</v>
      </c>
      <c r="P261" s="7">
        <f>INDEX(D_THERM_DEMANDS!AF$3:AF$14, MATCH($B261,D_THERM_DEMANDS!$P$3:$P$14,0), 1)</f>
        <v>3.6666667461395262E-2</v>
      </c>
      <c r="Q261" s="7">
        <f>INDEX(D_THERM_DEMANDS!AG$3:AG$14, MATCH($B261,D_THERM_DEMANDS!$P$3:$P$14,0), 1)</f>
        <v>1.8333333730697631E-2</v>
      </c>
      <c r="R261" s="7">
        <f>INDEX(D_THERM_DEMANDS!AH$3:AH$14, MATCH($B261,D_THERM_DEMANDS!$P$3:$P$14,0), 1)</f>
        <v>3.0333334207534791E-2</v>
      </c>
      <c r="S261" s="7">
        <f>INDEX(D_THERM_DEMANDS!AI$3:AI$14, MATCH($B261,D_THERM_DEMANDS!$P$3:$P$14,0), 1)</f>
        <v>1.6666666666666666E-2</v>
      </c>
      <c r="T261" s="7">
        <f>INDEX(D_THERM_DEMANDS!AJ$3:AJ$14, MATCH($B261,D_THERM_DEMANDS!$P$3:$P$14,0), 1)</f>
        <v>4.0000001589457192E-2</v>
      </c>
      <c r="U261" s="7">
        <f>INDEX(D_THERM_DEMANDS!AK$3:AK$14, MATCH($B261,D_THERM_DEMANDS!$P$3:$P$14,0), 1)</f>
        <v>0</v>
      </c>
      <c r="V261" s="7">
        <f>INDEX(DEMAND_C217B!$I$3:$I$14, MATCH($B261,DEMAND_C217B!$H$3:$H$14,0), 1)</f>
        <v>8.1226851904921791</v>
      </c>
      <c r="W261" s="7">
        <f>INDEX(MINFLOWFEATHER!$J$3:$J$14, MATCH($B261,MINFLOWFEATHER!$I$3:$I$14,0), 1)</f>
        <v>750</v>
      </c>
      <c r="X261" s="7">
        <f>INDEX(Therm!$P$3:$P$14, MATCH($B261,Therm!$H$3:$H$14,0), 1)</f>
        <v>176.00659057627354</v>
      </c>
      <c r="Y261" s="7">
        <f>INDEX(Yubfea!$P$3:$P$14, MATCH($B261,Yubfea!$H$3:$H$14,0), 1)</f>
        <v>3486.7898287612379</v>
      </c>
      <c r="Z261" s="7">
        <f>INDEX(D_YUBFEA_demand!V$3:V$14, MATCH($B261,D_YUBFEA_demand!$M$3:$M$14,0), 1)</f>
        <v>0</v>
      </c>
      <c r="AA261" s="7">
        <f>INDEX(D_YUBFEA_demand!W$3:W$14, MATCH($B261,D_YUBFEA_demand!$M$3:$M$14,0), 1)</f>
        <v>0</v>
      </c>
      <c r="AB261" s="7">
        <f>INDEX(D_YUBFEA_demand!X$3:X$14, MATCH($B261,D_YUBFEA_demand!$M$3:$M$14,0), 1)</f>
        <v>6.4333331584930417E-2</v>
      </c>
      <c r="AC261" s="7">
        <f>INDEX(D_YUBFEA_demand!Y$3:Y$14, MATCH($B261,D_YUBFEA_demand!$M$3:$M$14,0), 1)</f>
        <v>0.24800000190734864</v>
      </c>
      <c r="AD261" s="7">
        <f>INDEX(D_YUBFEA_demand!Z$3:Z$14, MATCH($B261,D_YUBFEA_demand!$M$3:$M$14,0), 1)</f>
        <v>1.9333332777023315E-2</v>
      </c>
      <c r="AE261" s="7">
        <f>INDEX(D_YUBFEA_demand!AA$3:AA$14, MATCH($B261,D_YUBFEA_demand!$M$3:$M$14,0), 1)</f>
        <v>4.9333333969116211E-2</v>
      </c>
      <c r="AF261" s="7">
        <f>INDEX(D_YUBFEA_demand!AB$3:AB$14, MATCH($B261,D_YUBFEA_demand!$M$3:$M$14,0), 1)</f>
        <v>2.3333332935969033E-2</v>
      </c>
      <c r="AG261" s="7">
        <f>INDEX(MINFLOWFEAMOUTH!$J$3:$J$14, MATCH($B261,MINFLOWFEAMOUTH!$I$3:$I$14,0), 1)</f>
        <v>2800</v>
      </c>
      <c r="AI261" s="11">
        <f>SHASTAlevel5extended!$H250</f>
        <v>4551.6419999999998</v>
      </c>
      <c r="AJ261" s="11">
        <f>INDEX(CALLiTE_SHASTA_LEVEL2_4!$E$1024:$E$1035, MATCH($B261,CALLiTE_SHASTA_LEVEL2_4!$C$1024:$C$1035,0), 1)</f>
        <v>1700</v>
      </c>
      <c r="AK261" s="11">
        <f>INDEX(CALLiTE_SHASTA_LEVEL2_4!$F$1024:$F$1035, MATCH($B261,CALLiTE_SHASTA_LEVEL2_4!$C$1024:$C$1035,0), 1)</f>
        <v>4552</v>
      </c>
      <c r="AL261" s="11">
        <f>INDEX(CALLITE_EVAP_S_SHSTA!$G$2:$G$13, MATCH($B261,CALLITE_EVAP_S_SHSTA!$F$2:$F$13,0), 1)</f>
        <v>4.73095238776434</v>
      </c>
    </row>
    <row r="262" spans="1:38">
      <c r="A262" s="1">
        <v>43927</v>
      </c>
      <c r="B262" s="6">
        <f t="shared" si="3"/>
        <v>4</v>
      </c>
      <c r="C262" s="7">
        <f>OROinflow!$F251</f>
        <v>5816</v>
      </c>
      <c r="D262" s="7">
        <f>OROLEVEL5!G251/1000</f>
        <v>3146.53</v>
      </c>
      <c r="E262" s="7">
        <f>INDEX(OROevaprateIN!$B$2:$B$13, MATCH($B262,OROevaprateIN!$A$2:$A$13,0), 1)</f>
        <v>3.5688297900747745</v>
      </c>
      <c r="F262" s="7">
        <f>INDEX(DEM_D6_PWR!$I$3:$I$14, MATCH($B262,DEM_D6_PWR!$H$3:$H$14,0), 1)</f>
        <v>1.9900000095367432</v>
      </c>
      <c r="G262" s="7">
        <f>INDEX('MINGW_6&amp;DR69'!$I$3:$I$14, MATCH($B262,'MINGW_6&amp;DR69'!$H$3:$H$14,0), 1)</f>
        <v>34.200000762939453</v>
      </c>
      <c r="H262" s="7">
        <f>INDEX('MINGW_6&amp;DR69'!$J$3:$J$14, MATCH($B262,'MINGW_6&amp;DR69'!$H$3:$H$14,0), 1)</f>
        <v>217.89999389648438</v>
      </c>
      <c r="I262" s="7">
        <f>inflowShasta!$I251</f>
        <v>10593</v>
      </c>
      <c r="J262" s="7">
        <f>inflowYuba!$H251</f>
        <v>2981</v>
      </c>
      <c r="K262" s="7">
        <f>INDEX(DEMAND_D_DAGUER_NP!$I$3:$I$14, MATCH($B262,DEMAND_D_DAGUER_NP!$H$3:$H$14,0), 1)</f>
        <v>164.17793764386857</v>
      </c>
      <c r="L262" s="7">
        <f>INDEX(D_THERM_DEMANDS!AB$3:AB$14, MATCH($B262,D_THERM_DEMANDS!$P$3:$P$14,0), 1)</f>
        <v>0.56633332570393879</v>
      </c>
      <c r="M262" s="7">
        <f>INDEX(D_THERM_DEMANDS!AC$3:AC$14, MATCH($B262,D_THERM_DEMANDS!$P$3:$P$14,0), 1)</f>
        <v>0.54733333587646482</v>
      </c>
      <c r="N262" s="7">
        <f>INDEX(D_THERM_DEMANDS!AD$3:AD$14, MATCH($B262,D_THERM_DEMANDS!$P$3:$P$14,0), 1)</f>
        <v>2.0763333638509116</v>
      </c>
      <c r="O262" s="7">
        <f>INDEX(D_THERM_DEMANDS!AE$3:AE$14, MATCH($B262,D_THERM_DEMANDS!$P$3:$P$14,0), 1)</f>
        <v>1.899999976158142E-2</v>
      </c>
      <c r="P262" s="7">
        <f>INDEX(D_THERM_DEMANDS!AF$3:AF$14, MATCH($B262,D_THERM_DEMANDS!$P$3:$P$14,0), 1)</f>
        <v>3.6666667461395262E-2</v>
      </c>
      <c r="Q262" s="7">
        <f>INDEX(D_THERM_DEMANDS!AG$3:AG$14, MATCH($B262,D_THERM_DEMANDS!$P$3:$P$14,0), 1)</f>
        <v>1.8333333730697631E-2</v>
      </c>
      <c r="R262" s="7">
        <f>INDEX(D_THERM_DEMANDS!AH$3:AH$14, MATCH($B262,D_THERM_DEMANDS!$P$3:$P$14,0), 1)</f>
        <v>3.0333334207534791E-2</v>
      </c>
      <c r="S262" s="7">
        <f>INDEX(D_THERM_DEMANDS!AI$3:AI$14, MATCH($B262,D_THERM_DEMANDS!$P$3:$P$14,0), 1)</f>
        <v>1.6666666666666666E-2</v>
      </c>
      <c r="T262" s="7">
        <f>INDEX(D_THERM_DEMANDS!AJ$3:AJ$14, MATCH($B262,D_THERM_DEMANDS!$P$3:$P$14,0), 1)</f>
        <v>4.0000001589457192E-2</v>
      </c>
      <c r="U262" s="7">
        <f>INDEX(D_THERM_DEMANDS!AK$3:AK$14, MATCH($B262,D_THERM_DEMANDS!$P$3:$P$14,0), 1)</f>
        <v>0</v>
      </c>
      <c r="V262" s="7">
        <f>INDEX(DEMAND_C217B!$I$3:$I$14, MATCH($B262,DEMAND_C217B!$H$3:$H$14,0), 1)</f>
        <v>8.1226851904921791</v>
      </c>
      <c r="W262" s="7">
        <f>INDEX(MINFLOWFEATHER!$J$3:$J$14, MATCH($B262,MINFLOWFEATHER!$I$3:$I$14,0), 1)</f>
        <v>750</v>
      </c>
      <c r="X262" s="7">
        <f>INDEX(Therm!$P$3:$P$14, MATCH($B262,Therm!$H$3:$H$14,0), 1)</f>
        <v>176.00659057627354</v>
      </c>
      <c r="Y262" s="7">
        <f>INDEX(Yubfea!$P$3:$P$14, MATCH($B262,Yubfea!$H$3:$H$14,0), 1)</f>
        <v>3486.7898287612379</v>
      </c>
      <c r="Z262" s="7">
        <f>INDEX(D_YUBFEA_demand!V$3:V$14, MATCH($B262,D_YUBFEA_demand!$M$3:$M$14,0), 1)</f>
        <v>0</v>
      </c>
      <c r="AA262" s="7">
        <f>INDEX(D_YUBFEA_demand!W$3:W$14, MATCH($B262,D_YUBFEA_demand!$M$3:$M$14,0), 1)</f>
        <v>0</v>
      </c>
      <c r="AB262" s="7">
        <f>INDEX(D_YUBFEA_demand!X$3:X$14, MATCH($B262,D_YUBFEA_demand!$M$3:$M$14,0), 1)</f>
        <v>6.4333331584930417E-2</v>
      </c>
      <c r="AC262" s="7">
        <f>INDEX(D_YUBFEA_demand!Y$3:Y$14, MATCH($B262,D_YUBFEA_demand!$M$3:$M$14,0), 1)</f>
        <v>0.24800000190734864</v>
      </c>
      <c r="AD262" s="7">
        <f>INDEX(D_YUBFEA_demand!Z$3:Z$14, MATCH($B262,D_YUBFEA_demand!$M$3:$M$14,0), 1)</f>
        <v>1.9333332777023315E-2</v>
      </c>
      <c r="AE262" s="7">
        <f>INDEX(D_YUBFEA_demand!AA$3:AA$14, MATCH($B262,D_YUBFEA_demand!$M$3:$M$14,0), 1)</f>
        <v>4.9333333969116211E-2</v>
      </c>
      <c r="AF262" s="7">
        <f>INDEX(D_YUBFEA_demand!AB$3:AB$14, MATCH($B262,D_YUBFEA_demand!$M$3:$M$14,0), 1)</f>
        <v>2.3333332935969033E-2</v>
      </c>
      <c r="AG262" s="7">
        <f>INDEX(MINFLOWFEAMOUTH!$J$3:$J$14, MATCH($B262,MINFLOWFEAMOUTH!$I$3:$I$14,0), 1)</f>
        <v>2800</v>
      </c>
      <c r="AI262" s="11">
        <f>SHASTAlevel5extended!$H251</f>
        <v>4552.1000000000004</v>
      </c>
      <c r="AJ262" s="11">
        <f>INDEX(CALLiTE_SHASTA_LEVEL2_4!$E$1024:$E$1035, MATCH($B262,CALLiTE_SHASTA_LEVEL2_4!$C$1024:$C$1035,0), 1)</f>
        <v>1700</v>
      </c>
      <c r="AK262" s="11">
        <f>INDEX(CALLiTE_SHASTA_LEVEL2_4!$F$1024:$F$1035, MATCH($B262,CALLiTE_SHASTA_LEVEL2_4!$C$1024:$C$1035,0), 1)</f>
        <v>4552</v>
      </c>
      <c r="AL262" s="11">
        <f>INDEX(CALLITE_EVAP_S_SHSTA!$G$2:$G$13, MATCH($B262,CALLITE_EVAP_S_SHSTA!$F$2:$F$13,0), 1)</f>
        <v>4.73095238776434</v>
      </c>
    </row>
    <row r="263" spans="1:38">
      <c r="A263" s="1">
        <v>43928</v>
      </c>
      <c r="B263" s="6">
        <f t="shared" si="3"/>
        <v>4</v>
      </c>
      <c r="C263" s="7">
        <f>OROinflow!$F252</f>
        <v>5025</v>
      </c>
      <c r="D263" s="7">
        <f>OROLEVEL5!G252/1000</f>
        <v>3163.3380000000002</v>
      </c>
      <c r="E263" s="7">
        <f>INDEX(OROevaprateIN!$B$2:$B$13, MATCH($B263,OROevaprateIN!$A$2:$A$13,0), 1)</f>
        <v>3.5688297900747745</v>
      </c>
      <c r="F263" s="7">
        <f>INDEX(DEM_D6_PWR!$I$3:$I$14, MATCH($B263,DEM_D6_PWR!$H$3:$H$14,0), 1)</f>
        <v>1.9900000095367432</v>
      </c>
      <c r="G263" s="7">
        <f>INDEX('MINGW_6&amp;DR69'!$I$3:$I$14, MATCH($B263,'MINGW_6&amp;DR69'!$H$3:$H$14,0), 1)</f>
        <v>34.200000762939453</v>
      </c>
      <c r="H263" s="7">
        <f>INDEX('MINGW_6&amp;DR69'!$J$3:$J$14, MATCH($B263,'MINGW_6&amp;DR69'!$H$3:$H$14,0), 1)</f>
        <v>217.89999389648438</v>
      </c>
      <c r="I263" s="7">
        <f>inflowShasta!$I252</f>
        <v>7906</v>
      </c>
      <c r="J263" s="7">
        <f>inflowYuba!$H252</f>
        <v>1345</v>
      </c>
      <c r="K263" s="7">
        <f>INDEX(DEMAND_D_DAGUER_NP!$I$3:$I$14, MATCH($B263,DEMAND_D_DAGUER_NP!$H$3:$H$14,0), 1)</f>
        <v>164.17793764386857</v>
      </c>
      <c r="L263" s="7">
        <f>INDEX(D_THERM_DEMANDS!AB$3:AB$14, MATCH($B263,D_THERM_DEMANDS!$P$3:$P$14,0), 1)</f>
        <v>0.56633332570393879</v>
      </c>
      <c r="M263" s="7">
        <f>INDEX(D_THERM_DEMANDS!AC$3:AC$14, MATCH($B263,D_THERM_DEMANDS!$P$3:$P$14,0), 1)</f>
        <v>0.54733333587646482</v>
      </c>
      <c r="N263" s="7">
        <f>INDEX(D_THERM_DEMANDS!AD$3:AD$14, MATCH($B263,D_THERM_DEMANDS!$P$3:$P$14,0), 1)</f>
        <v>2.0763333638509116</v>
      </c>
      <c r="O263" s="7">
        <f>INDEX(D_THERM_DEMANDS!AE$3:AE$14, MATCH($B263,D_THERM_DEMANDS!$P$3:$P$14,0), 1)</f>
        <v>1.899999976158142E-2</v>
      </c>
      <c r="P263" s="7">
        <f>INDEX(D_THERM_DEMANDS!AF$3:AF$14, MATCH($B263,D_THERM_DEMANDS!$P$3:$P$14,0), 1)</f>
        <v>3.6666667461395262E-2</v>
      </c>
      <c r="Q263" s="7">
        <f>INDEX(D_THERM_DEMANDS!AG$3:AG$14, MATCH($B263,D_THERM_DEMANDS!$P$3:$P$14,0), 1)</f>
        <v>1.8333333730697631E-2</v>
      </c>
      <c r="R263" s="7">
        <f>INDEX(D_THERM_DEMANDS!AH$3:AH$14, MATCH($B263,D_THERM_DEMANDS!$P$3:$P$14,0), 1)</f>
        <v>3.0333334207534791E-2</v>
      </c>
      <c r="S263" s="7">
        <f>INDEX(D_THERM_DEMANDS!AI$3:AI$14, MATCH($B263,D_THERM_DEMANDS!$P$3:$P$14,0), 1)</f>
        <v>1.6666666666666666E-2</v>
      </c>
      <c r="T263" s="7">
        <f>INDEX(D_THERM_DEMANDS!AJ$3:AJ$14, MATCH($B263,D_THERM_DEMANDS!$P$3:$P$14,0), 1)</f>
        <v>4.0000001589457192E-2</v>
      </c>
      <c r="U263" s="7">
        <f>INDEX(D_THERM_DEMANDS!AK$3:AK$14, MATCH($B263,D_THERM_DEMANDS!$P$3:$P$14,0), 1)</f>
        <v>0</v>
      </c>
      <c r="V263" s="7">
        <f>INDEX(DEMAND_C217B!$I$3:$I$14, MATCH($B263,DEMAND_C217B!$H$3:$H$14,0), 1)</f>
        <v>8.1226851904921791</v>
      </c>
      <c r="W263" s="7">
        <f>INDEX(MINFLOWFEATHER!$J$3:$J$14, MATCH($B263,MINFLOWFEATHER!$I$3:$I$14,0), 1)</f>
        <v>750</v>
      </c>
      <c r="X263" s="7">
        <f>INDEX(Therm!$P$3:$P$14, MATCH($B263,Therm!$H$3:$H$14,0), 1)</f>
        <v>176.00659057627354</v>
      </c>
      <c r="Y263" s="7">
        <f>INDEX(Yubfea!$P$3:$P$14, MATCH($B263,Yubfea!$H$3:$H$14,0), 1)</f>
        <v>3486.7898287612379</v>
      </c>
      <c r="Z263" s="7">
        <f>INDEX(D_YUBFEA_demand!V$3:V$14, MATCH($B263,D_YUBFEA_demand!$M$3:$M$14,0), 1)</f>
        <v>0</v>
      </c>
      <c r="AA263" s="7">
        <f>INDEX(D_YUBFEA_demand!W$3:W$14, MATCH($B263,D_YUBFEA_demand!$M$3:$M$14,0), 1)</f>
        <v>0</v>
      </c>
      <c r="AB263" s="7">
        <f>INDEX(D_YUBFEA_demand!X$3:X$14, MATCH($B263,D_YUBFEA_demand!$M$3:$M$14,0), 1)</f>
        <v>6.4333331584930417E-2</v>
      </c>
      <c r="AC263" s="7">
        <f>INDEX(D_YUBFEA_demand!Y$3:Y$14, MATCH($B263,D_YUBFEA_demand!$M$3:$M$14,0), 1)</f>
        <v>0.24800000190734864</v>
      </c>
      <c r="AD263" s="7">
        <f>INDEX(D_YUBFEA_demand!Z$3:Z$14, MATCH($B263,D_YUBFEA_demand!$M$3:$M$14,0), 1)</f>
        <v>1.9333332777023315E-2</v>
      </c>
      <c r="AE263" s="7">
        <f>INDEX(D_YUBFEA_demand!AA$3:AA$14, MATCH($B263,D_YUBFEA_demand!$M$3:$M$14,0), 1)</f>
        <v>4.9333333969116211E-2</v>
      </c>
      <c r="AF263" s="7">
        <f>INDEX(D_YUBFEA_demand!AB$3:AB$14, MATCH($B263,D_YUBFEA_demand!$M$3:$M$14,0), 1)</f>
        <v>2.3333332935969033E-2</v>
      </c>
      <c r="AG263" s="7">
        <f>INDEX(MINFLOWFEAMOUTH!$J$3:$J$14, MATCH($B263,MINFLOWFEAMOUTH!$I$3:$I$14,0), 1)</f>
        <v>2800</v>
      </c>
      <c r="AI263" s="11">
        <f>SHASTAlevel5extended!$H252</f>
        <v>4552.1000000000004</v>
      </c>
      <c r="AJ263" s="11">
        <f>INDEX(CALLiTE_SHASTA_LEVEL2_4!$E$1024:$E$1035, MATCH($B263,CALLiTE_SHASTA_LEVEL2_4!$C$1024:$C$1035,0), 1)</f>
        <v>1700</v>
      </c>
      <c r="AK263" s="11">
        <f>INDEX(CALLiTE_SHASTA_LEVEL2_4!$F$1024:$F$1035, MATCH($B263,CALLiTE_SHASTA_LEVEL2_4!$C$1024:$C$1035,0), 1)</f>
        <v>4552</v>
      </c>
      <c r="AL263" s="11">
        <f>INDEX(CALLITE_EVAP_S_SHSTA!$G$2:$G$13, MATCH($B263,CALLITE_EVAP_S_SHSTA!$F$2:$F$13,0), 1)</f>
        <v>4.73095238776434</v>
      </c>
    </row>
    <row r="264" spans="1:38">
      <c r="A264" s="1">
        <v>43929</v>
      </c>
      <c r="B264" s="6">
        <f t="shared" si="3"/>
        <v>4</v>
      </c>
      <c r="C264" s="7">
        <f>OROinflow!$F253</f>
        <v>5215</v>
      </c>
      <c r="D264" s="7">
        <f>OROLEVEL5!G253/1000</f>
        <v>3180.8150000000001</v>
      </c>
      <c r="E264" s="7">
        <f>INDEX(OROevaprateIN!$B$2:$B$13, MATCH($B264,OROevaprateIN!$A$2:$A$13,0), 1)</f>
        <v>3.5688297900747745</v>
      </c>
      <c r="F264" s="7">
        <f>INDEX(DEM_D6_PWR!$I$3:$I$14, MATCH($B264,DEM_D6_PWR!$H$3:$H$14,0), 1)</f>
        <v>1.9900000095367432</v>
      </c>
      <c r="G264" s="7">
        <f>INDEX('MINGW_6&amp;DR69'!$I$3:$I$14, MATCH($B264,'MINGW_6&amp;DR69'!$H$3:$H$14,0), 1)</f>
        <v>34.200000762939453</v>
      </c>
      <c r="H264" s="7">
        <f>INDEX('MINGW_6&amp;DR69'!$J$3:$J$14, MATCH($B264,'MINGW_6&amp;DR69'!$H$3:$H$14,0), 1)</f>
        <v>217.89999389648438</v>
      </c>
      <c r="I264" s="7">
        <f>inflowShasta!$I253</f>
        <v>8388</v>
      </c>
      <c r="J264" s="7">
        <f>inflowYuba!$H253</f>
        <v>1019</v>
      </c>
      <c r="K264" s="7">
        <f>INDEX(DEMAND_D_DAGUER_NP!$I$3:$I$14, MATCH($B264,DEMAND_D_DAGUER_NP!$H$3:$H$14,0), 1)</f>
        <v>164.17793764386857</v>
      </c>
      <c r="L264" s="7">
        <f>INDEX(D_THERM_DEMANDS!AB$3:AB$14, MATCH($B264,D_THERM_DEMANDS!$P$3:$P$14,0), 1)</f>
        <v>0.56633332570393879</v>
      </c>
      <c r="M264" s="7">
        <f>INDEX(D_THERM_DEMANDS!AC$3:AC$14, MATCH($B264,D_THERM_DEMANDS!$P$3:$P$14,0), 1)</f>
        <v>0.54733333587646482</v>
      </c>
      <c r="N264" s="7">
        <f>INDEX(D_THERM_DEMANDS!AD$3:AD$14, MATCH($B264,D_THERM_DEMANDS!$P$3:$P$14,0), 1)</f>
        <v>2.0763333638509116</v>
      </c>
      <c r="O264" s="7">
        <f>INDEX(D_THERM_DEMANDS!AE$3:AE$14, MATCH($B264,D_THERM_DEMANDS!$P$3:$P$14,0), 1)</f>
        <v>1.899999976158142E-2</v>
      </c>
      <c r="P264" s="7">
        <f>INDEX(D_THERM_DEMANDS!AF$3:AF$14, MATCH($B264,D_THERM_DEMANDS!$P$3:$P$14,0), 1)</f>
        <v>3.6666667461395262E-2</v>
      </c>
      <c r="Q264" s="7">
        <f>INDEX(D_THERM_DEMANDS!AG$3:AG$14, MATCH($B264,D_THERM_DEMANDS!$P$3:$P$14,0), 1)</f>
        <v>1.8333333730697631E-2</v>
      </c>
      <c r="R264" s="7">
        <f>INDEX(D_THERM_DEMANDS!AH$3:AH$14, MATCH($B264,D_THERM_DEMANDS!$P$3:$P$14,0), 1)</f>
        <v>3.0333334207534791E-2</v>
      </c>
      <c r="S264" s="7">
        <f>INDEX(D_THERM_DEMANDS!AI$3:AI$14, MATCH($B264,D_THERM_DEMANDS!$P$3:$P$14,0), 1)</f>
        <v>1.6666666666666666E-2</v>
      </c>
      <c r="T264" s="7">
        <f>INDEX(D_THERM_DEMANDS!AJ$3:AJ$14, MATCH($B264,D_THERM_DEMANDS!$P$3:$P$14,0), 1)</f>
        <v>4.0000001589457192E-2</v>
      </c>
      <c r="U264" s="7">
        <f>INDEX(D_THERM_DEMANDS!AK$3:AK$14, MATCH($B264,D_THERM_DEMANDS!$P$3:$P$14,0), 1)</f>
        <v>0</v>
      </c>
      <c r="V264" s="7">
        <f>INDEX(DEMAND_C217B!$I$3:$I$14, MATCH($B264,DEMAND_C217B!$H$3:$H$14,0), 1)</f>
        <v>8.1226851904921791</v>
      </c>
      <c r="W264" s="7">
        <f>INDEX(MINFLOWFEATHER!$J$3:$J$14, MATCH($B264,MINFLOWFEATHER!$I$3:$I$14,0), 1)</f>
        <v>750</v>
      </c>
      <c r="X264" s="7">
        <f>INDEX(Therm!$P$3:$P$14, MATCH($B264,Therm!$H$3:$H$14,0), 1)</f>
        <v>176.00659057627354</v>
      </c>
      <c r="Y264" s="7">
        <f>INDEX(Yubfea!$P$3:$P$14, MATCH($B264,Yubfea!$H$3:$H$14,0), 1)</f>
        <v>3486.7898287612379</v>
      </c>
      <c r="Z264" s="7">
        <f>INDEX(D_YUBFEA_demand!V$3:V$14, MATCH($B264,D_YUBFEA_demand!$M$3:$M$14,0), 1)</f>
        <v>0</v>
      </c>
      <c r="AA264" s="7">
        <f>INDEX(D_YUBFEA_demand!W$3:W$14, MATCH($B264,D_YUBFEA_demand!$M$3:$M$14,0), 1)</f>
        <v>0</v>
      </c>
      <c r="AB264" s="7">
        <f>INDEX(D_YUBFEA_demand!X$3:X$14, MATCH($B264,D_YUBFEA_demand!$M$3:$M$14,0), 1)</f>
        <v>6.4333331584930417E-2</v>
      </c>
      <c r="AC264" s="7">
        <f>INDEX(D_YUBFEA_demand!Y$3:Y$14, MATCH($B264,D_YUBFEA_demand!$M$3:$M$14,0), 1)</f>
        <v>0.24800000190734864</v>
      </c>
      <c r="AD264" s="7">
        <f>INDEX(D_YUBFEA_demand!Z$3:Z$14, MATCH($B264,D_YUBFEA_demand!$M$3:$M$14,0), 1)</f>
        <v>1.9333332777023315E-2</v>
      </c>
      <c r="AE264" s="7">
        <f>INDEX(D_YUBFEA_demand!AA$3:AA$14, MATCH($B264,D_YUBFEA_demand!$M$3:$M$14,0), 1)</f>
        <v>4.9333333969116211E-2</v>
      </c>
      <c r="AF264" s="7">
        <f>INDEX(D_YUBFEA_demand!AB$3:AB$14, MATCH($B264,D_YUBFEA_demand!$M$3:$M$14,0), 1)</f>
        <v>2.3333332935969033E-2</v>
      </c>
      <c r="AG264" s="7">
        <f>INDEX(MINFLOWFEAMOUTH!$J$3:$J$14, MATCH($B264,MINFLOWFEAMOUTH!$I$3:$I$14,0), 1)</f>
        <v>2800</v>
      </c>
      <c r="AI264" s="11">
        <f>SHASTAlevel5extended!$H253</f>
        <v>4552.1000000000004</v>
      </c>
      <c r="AJ264" s="11">
        <f>INDEX(CALLiTE_SHASTA_LEVEL2_4!$E$1024:$E$1035, MATCH($B264,CALLiTE_SHASTA_LEVEL2_4!$C$1024:$C$1035,0), 1)</f>
        <v>1700</v>
      </c>
      <c r="AK264" s="11">
        <f>INDEX(CALLiTE_SHASTA_LEVEL2_4!$F$1024:$F$1035, MATCH($B264,CALLiTE_SHASTA_LEVEL2_4!$C$1024:$C$1035,0), 1)</f>
        <v>4552</v>
      </c>
      <c r="AL264" s="11">
        <f>INDEX(CALLITE_EVAP_S_SHSTA!$G$2:$G$13, MATCH($B264,CALLITE_EVAP_S_SHSTA!$F$2:$F$13,0), 1)</f>
        <v>4.73095238776434</v>
      </c>
    </row>
    <row r="265" spans="1:38">
      <c r="A265" s="1">
        <v>43930</v>
      </c>
      <c r="B265" s="6">
        <f t="shared" si="3"/>
        <v>4</v>
      </c>
      <c r="C265" s="7">
        <f>OROinflow!$F254</f>
        <v>5405</v>
      </c>
      <c r="D265" s="7">
        <f>OROLEVEL5!G254/1000</f>
        <v>3197.2660000000001</v>
      </c>
      <c r="E265" s="7">
        <f>INDEX(OROevaprateIN!$B$2:$B$13, MATCH($B265,OROevaprateIN!$A$2:$A$13,0), 1)</f>
        <v>3.5688297900747745</v>
      </c>
      <c r="F265" s="7">
        <f>INDEX(DEM_D6_PWR!$I$3:$I$14, MATCH($B265,DEM_D6_PWR!$H$3:$H$14,0), 1)</f>
        <v>1.9900000095367432</v>
      </c>
      <c r="G265" s="7">
        <f>INDEX('MINGW_6&amp;DR69'!$I$3:$I$14, MATCH($B265,'MINGW_6&amp;DR69'!$H$3:$H$14,0), 1)</f>
        <v>34.200000762939453</v>
      </c>
      <c r="H265" s="7">
        <f>INDEX('MINGW_6&amp;DR69'!$J$3:$J$14, MATCH($B265,'MINGW_6&amp;DR69'!$H$3:$H$14,0), 1)</f>
        <v>217.89999389648438</v>
      </c>
      <c r="I265" s="7">
        <f>inflowShasta!$I254</f>
        <v>8782</v>
      </c>
      <c r="J265" s="7">
        <f>inflowYuba!$H254</f>
        <v>1005</v>
      </c>
      <c r="K265" s="7">
        <f>INDEX(DEMAND_D_DAGUER_NP!$I$3:$I$14, MATCH($B265,DEMAND_D_DAGUER_NP!$H$3:$H$14,0), 1)</f>
        <v>164.17793764386857</v>
      </c>
      <c r="L265" s="7">
        <f>INDEX(D_THERM_DEMANDS!AB$3:AB$14, MATCH($B265,D_THERM_DEMANDS!$P$3:$P$14,0), 1)</f>
        <v>0.56633332570393879</v>
      </c>
      <c r="M265" s="7">
        <f>INDEX(D_THERM_DEMANDS!AC$3:AC$14, MATCH($B265,D_THERM_DEMANDS!$P$3:$P$14,0), 1)</f>
        <v>0.54733333587646482</v>
      </c>
      <c r="N265" s="7">
        <f>INDEX(D_THERM_DEMANDS!AD$3:AD$14, MATCH($B265,D_THERM_DEMANDS!$P$3:$P$14,0), 1)</f>
        <v>2.0763333638509116</v>
      </c>
      <c r="O265" s="7">
        <f>INDEX(D_THERM_DEMANDS!AE$3:AE$14, MATCH($B265,D_THERM_DEMANDS!$P$3:$P$14,0), 1)</f>
        <v>1.899999976158142E-2</v>
      </c>
      <c r="P265" s="7">
        <f>INDEX(D_THERM_DEMANDS!AF$3:AF$14, MATCH($B265,D_THERM_DEMANDS!$P$3:$P$14,0), 1)</f>
        <v>3.6666667461395262E-2</v>
      </c>
      <c r="Q265" s="7">
        <f>INDEX(D_THERM_DEMANDS!AG$3:AG$14, MATCH($B265,D_THERM_DEMANDS!$P$3:$P$14,0), 1)</f>
        <v>1.8333333730697631E-2</v>
      </c>
      <c r="R265" s="7">
        <f>INDEX(D_THERM_DEMANDS!AH$3:AH$14, MATCH($B265,D_THERM_DEMANDS!$P$3:$P$14,0), 1)</f>
        <v>3.0333334207534791E-2</v>
      </c>
      <c r="S265" s="7">
        <f>INDEX(D_THERM_DEMANDS!AI$3:AI$14, MATCH($B265,D_THERM_DEMANDS!$P$3:$P$14,0), 1)</f>
        <v>1.6666666666666666E-2</v>
      </c>
      <c r="T265" s="7">
        <f>INDEX(D_THERM_DEMANDS!AJ$3:AJ$14, MATCH($B265,D_THERM_DEMANDS!$P$3:$P$14,0), 1)</f>
        <v>4.0000001589457192E-2</v>
      </c>
      <c r="U265" s="7">
        <f>INDEX(D_THERM_DEMANDS!AK$3:AK$14, MATCH($B265,D_THERM_DEMANDS!$P$3:$P$14,0), 1)</f>
        <v>0</v>
      </c>
      <c r="V265" s="7">
        <f>INDEX(DEMAND_C217B!$I$3:$I$14, MATCH($B265,DEMAND_C217B!$H$3:$H$14,0), 1)</f>
        <v>8.1226851904921791</v>
      </c>
      <c r="W265" s="7">
        <f>INDEX(MINFLOWFEATHER!$J$3:$J$14, MATCH($B265,MINFLOWFEATHER!$I$3:$I$14,0), 1)</f>
        <v>750</v>
      </c>
      <c r="X265" s="7">
        <f>INDEX(Therm!$P$3:$P$14, MATCH($B265,Therm!$H$3:$H$14,0), 1)</f>
        <v>176.00659057627354</v>
      </c>
      <c r="Y265" s="7">
        <f>INDEX(Yubfea!$P$3:$P$14, MATCH($B265,Yubfea!$H$3:$H$14,0), 1)</f>
        <v>3486.7898287612379</v>
      </c>
      <c r="Z265" s="7">
        <f>INDEX(D_YUBFEA_demand!V$3:V$14, MATCH($B265,D_YUBFEA_demand!$M$3:$M$14,0), 1)</f>
        <v>0</v>
      </c>
      <c r="AA265" s="7">
        <f>INDEX(D_YUBFEA_demand!W$3:W$14, MATCH($B265,D_YUBFEA_demand!$M$3:$M$14,0), 1)</f>
        <v>0</v>
      </c>
      <c r="AB265" s="7">
        <f>INDEX(D_YUBFEA_demand!X$3:X$14, MATCH($B265,D_YUBFEA_demand!$M$3:$M$14,0), 1)</f>
        <v>6.4333331584930417E-2</v>
      </c>
      <c r="AC265" s="7">
        <f>INDEX(D_YUBFEA_demand!Y$3:Y$14, MATCH($B265,D_YUBFEA_demand!$M$3:$M$14,0), 1)</f>
        <v>0.24800000190734864</v>
      </c>
      <c r="AD265" s="7">
        <f>INDEX(D_YUBFEA_demand!Z$3:Z$14, MATCH($B265,D_YUBFEA_demand!$M$3:$M$14,0), 1)</f>
        <v>1.9333332777023315E-2</v>
      </c>
      <c r="AE265" s="7">
        <f>INDEX(D_YUBFEA_demand!AA$3:AA$14, MATCH($B265,D_YUBFEA_demand!$M$3:$M$14,0), 1)</f>
        <v>4.9333333969116211E-2</v>
      </c>
      <c r="AF265" s="7">
        <f>INDEX(D_YUBFEA_demand!AB$3:AB$14, MATCH($B265,D_YUBFEA_demand!$M$3:$M$14,0), 1)</f>
        <v>2.3333332935969033E-2</v>
      </c>
      <c r="AG265" s="7">
        <f>INDEX(MINFLOWFEAMOUTH!$J$3:$J$14, MATCH($B265,MINFLOWFEAMOUTH!$I$3:$I$14,0), 1)</f>
        <v>2800</v>
      </c>
      <c r="AI265" s="11">
        <f>SHASTAlevel5extended!$H254</f>
        <v>4552.1000000000004</v>
      </c>
      <c r="AJ265" s="11">
        <f>INDEX(CALLiTE_SHASTA_LEVEL2_4!$E$1024:$E$1035, MATCH($B265,CALLiTE_SHASTA_LEVEL2_4!$C$1024:$C$1035,0), 1)</f>
        <v>1700</v>
      </c>
      <c r="AK265" s="11">
        <f>INDEX(CALLiTE_SHASTA_LEVEL2_4!$F$1024:$F$1035, MATCH($B265,CALLiTE_SHASTA_LEVEL2_4!$C$1024:$C$1035,0), 1)</f>
        <v>4552</v>
      </c>
      <c r="AL265" s="11">
        <f>INDEX(CALLITE_EVAP_S_SHSTA!$G$2:$G$13, MATCH($B265,CALLITE_EVAP_S_SHSTA!$F$2:$F$13,0), 1)</f>
        <v>4.73095238776434</v>
      </c>
    </row>
    <row r="266" spans="1:38">
      <c r="A266" s="1">
        <v>43931</v>
      </c>
      <c r="B266" s="6">
        <f t="shared" si="3"/>
        <v>4</v>
      </c>
      <c r="C266" s="7">
        <f>OROinflow!$F255</f>
        <v>5879</v>
      </c>
      <c r="D266" s="7">
        <f>OROLEVEL5!G255/1000</f>
        <v>3213.9989999999998</v>
      </c>
      <c r="E266" s="7">
        <f>INDEX(OROevaprateIN!$B$2:$B$13, MATCH($B266,OROevaprateIN!$A$2:$A$13,0), 1)</f>
        <v>3.5688297900747745</v>
      </c>
      <c r="F266" s="7">
        <f>INDEX(DEM_D6_PWR!$I$3:$I$14, MATCH($B266,DEM_D6_PWR!$H$3:$H$14,0), 1)</f>
        <v>1.9900000095367432</v>
      </c>
      <c r="G266" s="7">
        <f>INDEX('MINGW_6&amp;DR69'!$I$3:$I$14, MATCH($B266,'MINGW_6&amp;DR69'!$H$3:$H$14,0), 1)</f>
        <v>34.200000762939453</v>
      </c>
      <c r="H266" s="7">
        <f>INDEX('MINGW_6&amp;DR69'!$J$3:$J$14, MATCH($B266,'MINGW_6&amp;DR69'!$H$3:$H$14,0), 1)</f>
        <v>217.89999389648438</v>
      </c>
      <c r="I266" s="7">
        <f>inflowShasta!$I255</f>
        <v>6510</v>
      </c>
      <c r="J266" s="7">
        <f>inflowYuba!$H255</f>
        <v>1004</v>
      </c>
      <c r="K266" s="7">
        <f>INDEX(DEMAND_D_DAGUER_NP!$I$3:$I$14, MATCH($B266,DEMAND_D_DAGUER_NP!$H$3:$H$14,0), 1)</f>
        <v>164.17793764386857</v>
      </c>
      <c r="L266" s="7">
        <f>INDEX(D_THERM_DEMANDS!AB$3:AB$14, MATCH($B266,D_THERM_DEMANDS!$P$3:$P$14,0), 1)</f>
        <v>0.56633332570393879</v>
      </c>
      <c r="M266" s="7">
        <f>INDEX(D_THERM_DEMANDS!AC$3:AC$14, MATCH($B266,D_THERM_DEMANDS!$P$3:$P$14,0), 1)</f>
        <v>0.54733333587646482</v>
      </c>
      <c r="N266" s="7">
        <f>INDEX(D_THERM_DEMANDS!AD$3:AD$14, MATCH($B266,D_THERM_DEMANDS!$P$3:$P$14,0), 1)</f>
        <v>2.0763333638509116</v>
      </c>
      <c r="O266" s="7">
        <f>INDEX(D_THERM_DEMANDS!AE$3:AE$14, MATCH($B266,D_THERM_DEMANDS!$P$3:$P$14,0), 1)</f>
        <v>1.899999976158142E-2</v>
      </c>
      <c r="P266" s="7">
        <f>INDEX(D_THERM_DEMANDS!AF$3:AF$14, MATCH($B266,D_THERM_DEMANDS!$P$3:$P$14,0), 1)</f>
        <v>3.6666667461395262E-2</v>
      </c>
      <c r="Q266" s="7">
        <f>INDEX(D_THERM_DEMANDS!AG$3:AG$14, MATCH($B266,D_THERM_DEMANDS!$P$3:$P$14,0), 1)</f>
        <v>1.8333333730697631E-2</v>
      </c>
      <c r="R266" s="7">
        <f>INDEX(D_THERM_DEMANDS!AH$3:AH$14, MATCH($B266,D_THERM_DEMANDS!$P$3:$P$14,0), 1)</f>
        <v>3.0333334207534791E-2</v>
      </c>
      <c r="S266" s="7">
        <f>INDEX(D_THERM_DEMANDS!AI$3:AI$14, MATCH($B266,D_THERM_DEMANDS!$P$3:$P$14,0), 1)</f>
        <v>1.6666666666666666E-2</v>
      </c>
      <c r="T266" s="7">
        <f>INDEX(D_THERM_DEMANDS!AJ$3:AJ$14, MATCH($B266,D_THERM_DEMANDS!$P$3:$P$14,0), 1)</f>
        <v>4.0000001589457192E-2</v>
      </c>
      <c r="U266" s="7">
        <f>INDEX(D_THERM_DEMANDS!AK$3:AK$14, MATCH($B266,D_THERM_DEMANDS!$P$3:$P$14,0), 1)</f>
        <v>0</v>
      </c>
      <c r="V266" s="7">
        <f>INDEX(DEMAND_C217B!$I$3:$I$14, MATCH($B266,DEMAND_C217B!$H$3:$H$14,0), 1)</f>
        <v>8.1226851904921791</v>
      </c>
      <c r="W266" s="7">
        <f>INDEX(MINFLOWFEATHER!$J$3:$J$14, MATCH($B266,MINFLOWFEATHER!$I$3:$I$14,0), 1)</f>
        <v>750</v>
      </c>
      <c r="X266" s="7">
        <f>INDEX(Therm!$P$3:$P$14, MATCH($B266,Therm!$H$3:$H$14,0), 1)</f>
        <v>176.00659057627354</v>
      </c>
      <c r="Y266" s="7">
        <f>INDEX(Yubfea!$P$3:$P$14, MATCH($B266,Yubfea!$H$3:$H$14,0), 1)</f>
        <v>3486.7898287612379</v>
      </c>
      <c r="Z266" s="7">
        <f>INDEX(D_YUBFEA_demand!V$3:V$14, MATCH($B266,D_YUBFEA_demand!$M$3:$M$14,0), 1)</f>
        <v>0</v>
      </c>
      <c r="AA266" s="7">
        <f>INDEX(D_YUBFEA_demand!W$3:W$14, MATCH($B266,D_YUBFEA_demand!$M$3:$M$14,0), 1)</f>
        <v>0</v>
      </c>
      <c r="AB266" s="7">
        <f>INDEX(D_YUBFEA_demand!X$3:X$14, MATCH($B266,D_YUBFEA_demand!$M$3:$M$14,0), 1)</f>
        <v>6.4333331584930417E-2</v>
      </c>
      <c r="AC266" s="7">
        <f>INDEX(D_YUBFEA_demand!Y$3:Y$14, MATCH($B266,D_YUBFEA_demand!$M$3:$M$14,0), 1)</f>
        <v>0.24800000190734864</v>
      </c>
      <c r="AD266" s="7">
        <f>INDEX(D_YUBFEA_demand!Z$3:Z$14, MATCH($B266,D_YUBFEA_demand!$M$3:$M$14,0), 1)</f>
        <v>1.9333332777023315E-2</v>
      </c>
      <c r="AE266" s="7">
        <f>INDEX(D_YUBFEA_demand!AA$3:AA$14, MATCH($B266,D_YUBFEA_demand!$M$3:$M$14,0), 1)</f>
        <v>4.9333333969116211E-2</v>
      </c>
      <c r="AF266" s="7">
        <f>INDEX(D_YUBFEA_demand!AB$3:AB$14, MATCH($B266,D_YUBFEA_demand!$M$3:$M$14,0), 1)</f>
        <v>2.3333332935969033E-2</v>
      </c>
      <c r="AG266" s="7">
        <f>INDEX(MINFLOWFEAMOUTH!$J$3:$J$14, MATCH($B266,MINFLOWFEAMOUTH!$I$3:$I$14,0), 1)</f>
        <v>2800</v>
      </c>
      <c r="AI266" s="11">
        <f>SHASTAlevel5extended!$H255</f>
        <v>4552.1000000000004</v>
      </c>
      <c r="AJ266" s="11">
        <f>INDEX(CALLiTE_SHASTA_LEVEL2_4!$E$1024:$E$1035, MATCH($B266,CALLiTE_SHASTA_LEVEL2_4!$C$1024:$C$1035,0), 1)</f>
        <v>1700</v>
      </c>
      <c r="AK266" s="11">
        <f>INDEX(CALLiTE_SHASTA_LEVEL2_4!$F$1024:$F$1035, MATCH($B266,CALLiTE_SHASTA_LEVEL2_4!$C$1024:$C$1035,0), 1)</f>
        <v>4552</v>
      </c>
      <c r="AL266" s="11">
        <f>INDEX(CALLITE_EVAP_S_SHSTA!$G$2:$G$13, MATCH($B266,CALLITE_EVAP_S_SHSTA!$F$2:$F$13,0), 1)</f>
        <v>4.73095238776434</v>
      </c>
    </row>
    <row r="267" spans="1:38">
      <c r="A267" s="1">
        <v>43932</v>
      </c>
      <c r="B267" s="6">
        <f t="shared" si="3"/>
        <v>4</v>
      </c>
      <c r="C267" s="7">
        <f>OROinflow!$F256</f>
        <v>6111</v>
      </c>
      <c r="D267" s="7">
        <f>OROLEVEL5!G256/1000</f>
        <v>3230.8440000000001</v>
      </c>
      <c r="E267" s="7">
        <f>INDEX(OROevaprateIN!$B$2:$B$13, MATCH($B267,OROevaprateIN!$A$2:$A$13,0), 1)</f>
        <v>3.5688297900747745</v>
      </c>
      <c r="F267" s="7">
        <f>INDEX(DEM_D6_PWR!$I$3:$I$14, MATCH($B267,DEM_D6_PWR!$H$3:$H$14,0), 1)</f>
        <v>1.9900000095367432</v>
      </c>
      <c r="G267" s="7">
        <f>INDEX('MINGW_6&amp;DR69'!$I$3:$I$14, MATCH($B267,'MINGW_6&amp;DR69'!$H$3:$H$14,0), 1)</f>
        <v>34.200000762939453</v>
      </c>
      <c r="H267" s="7">
        <f>INDEX('MINGW_6&amp;DR69'!$J$3:$J$14, MATCH($B267,'MINGW_6&amp;DR69'!$H$3:$H$14,0), 1)</f>
        <v>217.89999389648438</v>
      </c>
      <c r="I267" s="7">
        <f>inflowShasta!$I256</f>
        <v>6762</v>
      </c>
      <c r="J267" s="7">
        <f>inflowYuba!$H256</f>
        <v>1005</v>
      </c>
      <c r="K267" s="7">
        <f>INDEX(DEMAND_D_DAGUER_NP!$I$3:$I$14, MATCH($B267,DEMAND_D_DAGUER_NP!$H$3:$H$14,0), 1)</f>
        <v>164.17793764386857</v>
      </c>
      <c r="L267" s="7">
        <f>INDEX(D_THERM_DEMANDS!AB$3:AB$14, MATCH($B267,D_THERM_DEMANDS!$P$3:$P$14,0), 1)</f>
        <v>0.56633332570393879</v>
      </c>
      <c r="M267" s="7">
        <f>INDEX(D_THERM_DEMANDS!AC$3:AC$14, MATCH($B267,D_THERM_DEMANDS!$P$3:$P$14,0), 1)</f>
        <v>0.54733333587646482</v>
      </c>
      <c r="N267" s="7">
        <f>INDEX(D_THERM_DEMANDS!AD$3:AD$14, MATCH($B267,D_THERM_DEMANDS!$P$3:$P$14,0), 1)</f>
        <v>2.0763333638509116</v>
      </c>
      <c r="O267" s="7">
        <f>INDEX(D_THERM_DEMANDS!AE$3:AE$14, MATCH($B267,D_THERM_DEMANDS!$P$3:$P$14,0), 1)</f>
        <v>1.899999976158142E-2</v>
      </c>
      <c r="P267" s="7">
        <f>INDEX(D_THERM_DEMANDS!AF$3:AF$14, MATCH($B267,D_THERM_DEMANDS!$P$3:$P$14,0), 1)</f>
        <v>3.6666667461395262E-2</v>
      </c>
      <c r="Q267" s="7">
        <f>INDEX(D_THERM_DEMANDS!AG$3:AG$14, MATCH($B267,D_THERM_DEMANDS!$P$3:$P$14,0), 1)</f>
        <v>1.8333333730697631E-2</v>
      </c>
      <c r="R267" s="7">
        <f>INDEX(D_THERM_DEMANDS!AH$3:AH$14, MATCH($B267,D_THERM_DEMANDS!$P$3:$P$14,0), 1)</f>
        <v>3.0333334207534791E-2</v>
      </c>
      <c r="S267" s="7">
        <f>INDEX(D_THERM_DEMANDS!AI$3:AI$14, MATCH($B267,D_THERM_DEMANDS!$P$3:$P$14,0), 1)</f>
        <v>1.6666666666666666E-2</v>
      </c>
      <c r="T267" s="7">
        <f>INDEX(D_THERM_DEMANDS!AJ$3:AJ$14, MATCH($B267,D_THERM_DEMANDS!$P$3:$P$14,0), 1)</f>
        <v>4.0000001589457192E-2</v>
      </c>
      <c r="U267" s="7">
        <f>INDEX(D_THERM_DEMANDS!AK$3:AK$14, MATCH($B267,D_THERM_DEMANDS!$P$3:$P$14,0), 1)</f>
        <v>0</v>
      </c>
      <c r="V267" s="7">
        <f>INDEX(DEMAND_C217B!$I$3:$I$14, MATCH($B267,DEMAND_C217B!$H$3:$H$14,0), 1)</f>
        <v>8.1226851904921791</v>
      </c>
      <c r="W267" s="7">
        <f>INDEX(MINFLOWFEATHER!$J$3:$J$14, MATCH($B267,MINFLOWFEATHER!$I$3:$I$14,0), 1)</f>
        <v>750</v>
      </c>
      <c r="X267" s="7">
        <f>INDEX(Therm!$P$3:$P$14, MATCH($B267,Therm!$H$3:$H$14,0), 1)</f>
        <v>176.00659057627354</v>
      </c>
      <c r="Y267" s="7">
        <f>INDEX(Yubfea!$P$3:$P$14, MATCH($B267,Yubfea!$H$3:$H$14,0), 1)</f>
        <v>3486.7898287612379</v>
      </c>
      <c r="Z267" s="7">
        <f>INDEX(D_YUBFEA_demand!V$3:V$14, MATCH($B267,D_YUBFEA_demand!$M$3:$M$14,0), 1)</f>
        <v>0</v>
      </c>
      <c r="AA267" s="7">
        <f>INDEX(D_YUBFEA_demand!W$3:W$14, MATCH($B267,D_YUBFEA_demand!$M$3:$M$14,0), 1)</f>
        <v>0</v>
      </c>
      <c r="AB267" s="7">
        <f>INDEX(D_YUBFEA_demand!X$3:X$14, MATCH($B267,D_YUBFEA_demand!$M$3:$M$14,0), 1)</f>
        <v>6.4333331584930417E-2</v>
      </c>
      <c r="AC267" s="7">
        <f>INDEX(D_YUBFEA_demand!Y$3:Y$14, MATCH($B267,D_YUBFEA_demand!$M$3:$M$14,0), 1)</f>
        <v>0.24800000190734864</v>
      </c>
      <c r="AD267" s="7">
        <f>INDEX(D_YUBFEA_demand!Z$3:Z$14, MATCH($B267,D_YUBFEA_demand!$M$3:$M$14,0), 1)</f>
        <v>1.9333332777023315E-2</v>
      </c>
      <c r="AE267" s="7">
        <f>INDEX(D_YUBFEA_demand!AA$3:AA$14, MATCH($B267,D_YUBFEA_demand!$M$3:$M$14,0), 1)</f>
        <v>4.9333333969116211E-2</v>
      </c>
      <c r="AF267" s="7">
        <f>INDEX(D_YUBFEA_demand!AB$3:AB$14, MATCH($B267,D_YUBFEA_demand!$M$3:$M$14,0), 1)</f>
        <v>2.3333332935969033E-2</v>
      </c>
      <c r="AG267" s="7">
        <f>INDEX(MINFLOWFEAMOUTH!$J$3:$J$14, MATCH($B267,MINFLOWFEAMOUTH!$I$3:$I$14,0), 1)</f>
        <v>2800</v>
      </c>
      <c r="AI267" s="11">
        <f>SHASTAlevel5extended!$H256</f>
        <v>4552.1000000000004</v>
      </c>
      <c r="AJ267" s="11">
        <f>INDEX(CALLiTE_SHASTA_LEVEL2_4!$E$1024:$E$1035, MATCH($B267,CALLiTE_SHASTA_LEVEL2_4!$C$1024:$C$1035,0), 1)</f>
        <v>1700</v>
      </c>
      <c r="AK267" s="11">
        <f>INDEX(CALLiTE_SHASTA_LEVEL2_4!$F$1024:$F$1035, MATCH($B267,CALLiTE_SHASTA_LEVEL2_4!$C$1024:$C$1035,0), 1)</f>
        <v>4552</v>
      </c>
      <c r="AL267" s="11">
        <f>INDEX(CALLITE_EVAP_S_SHSTA!$G$2:$G$13, MATCH($B267,CALLITE_EVAP_S_SHSTA!$F$2:$F$13,0), 1)</f>
        <v>4.73095238776434</v>
      </c>
    </row>
    <row r="268" spans="1:38">
      <c r="A268" s="1">
        <v>43933</v>
      </c>
      <c r="B268" s="6">
        <f t="shared" si="3"/>
        <v>4</v>
      </c>
      <c r="C268" s="7">
        <f>OROinflow!$F257</f>
        <v>6471</v>
      </c>
      <c r="D268" s="7">
        <f>OROLEVEL5!G257/1000</f>
        <v>3247.48</v>
      </c>
      <c r="E268" s="7">
        <f>INDEX(OROevaprateIN!$B$2:$B$13, MATCH($B268,OROevaprateIN!$A$2:$A$13,0), 1)</f>
        <v>3.5688297900747745</v>
      </c>
      <c r="F268" s="7">
        <f>INDEX(DEM_D6_PWR!$I$3:$I$14, MATCH($B268,DEM_D6_PWR!$H$3:$H$14,0), 1)</f>
        <v>1.9900000095367432</v>
      </c>
      <c r="G268" s="7">
        <f>INDEX('MINGW_6&amp;DR69'!$I$3:$I$14, MATCH($B268,'MINGW_6&amp;DR69'!$H$3:$H$14,0), 1)</f>
        <v>34.200000762939453</v>
      </c>
      <c r="H268" s="7">
        <f>INDEX('MINGW_6&amp;DR69'!$J$3:$J$14, MATCH($B268,'MINGW_6&amp;DR69'!$H$3:$H$14,0), 1)</f>
        <v>217.89999389648438</v>
      </c>
      <c r="I268" s="7">
        <f>inflowShasta!$I257</f>
        <v>6987</v>
      </c>
      <c r="J268" s="7">
        <f>inflowYuba!$H257</f>
        <v>1005</v>
      </c>
      <c r="K268" s="7">
        <f>INDEX(DEMAND_D_DAGUER_NP!$I$3:$I$14, MATCH($B268,DEMAND_D_DAGUER_NP!$H$3:$H$14,0), 1)</f>
        <v>164.17793764386857</v>
      </c>
      <c r="L268" s="7">
        <f>INDEX(D_THERM_DEMANDS!AB$3:AB$14, MATCH($B268,D_THERM_DEMANDS!$P$3:$P$14,0), 1)</f>
        <v>0.56633332570393879</v>
      </c>
      <c r="M268" s="7">
        <f>INDEX(D_THERM_DEMANDS!AC$3:AC$14, MATCH($B268,D_THERM_DEMANDS!$P$3:$P$14,0), 1)</f>
        <v>0.54733333587646482</v>
      </c>
      <c r="N268" s="7">
        <f>INDEX(D_THERM_DEMANDS!AD$3:AD$14, MATCH($B268,D_THERM_DEMANDS!$P$3:$P$14,0), 1)</f>
        <v>2.0763333638509116</v>
      </c>
      <c r="O268" s="7">
        <f>INDEX(D_THERM_DEMANDS!AE$3:AE$14, MATCH($B268,D_THERM_DEMANDS!$P$3:$P$14,0), 1)</f>
        <v>1.899999976158142E-2</v>
      </c>
      <c r="P268" s="7">
        <f>INDEX(D_THERM_DEMANDS!AF$3:AF$14, MATCH($B268,D_THERM_DEMANDS!$P$3:$P$14,0), 1)</f>
        <v>3.6666667461395262E-2</v>
      </c>
      <c r="Q268" s="7">
        <f>INDEX(D_THERM_DEMANDS!AG$3:AG$14, MATCH($B268,D_THERM_DEMANDS!$P$3:$P$14,0), 1)</f>
        <v>1.8333333730697631E-2</v>
      </c>
      <c r="R268" s="7">
        <f>INDEX(D_THERM_DEMANDS!AH$3:AH$14, MATCH($B268,D_THERM_DEMANDS!$P$3:$P$14,0), 1)</f>
        <v>3.0333334207534791E-2</v>
      </c>
      <c r="S268" s="7">
        <f>INDEX(D_THERM_DEMANDS!AI$3:AI$14, MATCH($B268,D_THERM_DEMANDS!$P$3:$P$14,0), 1)</f>
        <v>1.6666666666666666E-2</v>
      </c>
      <c r="T268" s="7">
        <f>INDEX(D_THERM_DEMANDS!AJ$3:AJ$14, MATCH($B268,D_THERM_DEMANDS!$P$3:$P$14,0), 1)</f>
        <v>4.0000001589457192E-2</v>
      </c>
      <c r="U268" s="7">
        <f>INDEX(D_THERM_DEMANDS!AK$3:AK$14, MATCH($B268,D_THERM_DEMANDS!$P$3:$P$14,0), 1)</f>
        <v>0</v>
      </c>
      <c r="V268" s="7">
        <f>INDEX(DEMAND_C217B!$I$3:$I$14, MATCH($B268,DEMAND_C217B!$H$3:$H$14,0), 1)</f>
        <v>8.1226851904921791</v>
      </c>
      <c r="W268" s="7">
        <f>INDEX(MINFLOWFEATHER!$J$3:$J$14, MATCH($B268,MINFLOWFEATHER!$I$3:$I$14,0), 1)</f>
        <v>750</v>
      </c>
      <c r="X268" s="7">
        <f>INDEX(Therm!$P$3:$P$14, MATCH($B268,Therm!$H$3:$H$14,0), 1)</f>
        <v>176.00659057627354</v>
      </c>
      <c r="Y268" s="7">
        <f>INDEX(Yubfea!$P$3:$P$14, MATCH($B268,Yubfea!$H$3:$H$14,0), 1)</f>
        <v>3486.7898287612379</v>
      </c>
      <c r="Z268" s="7">
        <f>INDEX(D_YUBFEA_demand!V$3:V$14, MATCH($B268,D_YUBFEA_demand!$M$3:$M$14,0), 1)</f>
        <v>0</v>
      </c>
      <c r="AA268" s="7">
        <f>INDEX(D_YUBFEA_demand!W$3:W$14, MATCH($B268,D_YUBFEA_demand!$M$3:$M$14,0), 1)</f>
        <v>0</v>
      </c>
      <c r="AB268" s="7">
        <f>INDEX(D_YUBFEA_demand!X$3:X$14, MATCH($B268,D_YUBFEA_demand!$M$3:$M$14,0), 1)</f>
        <v>6.4333331584930417E-2</v>
      </c>
      <c r="AC268" s="7">
        <f>INDEX(D_YUBFEA_demand!Y$3:Y$14, MATCH($B268,D_YUBFEA_demand!$M$3:$M$14,0), 1)</f>
        <v>0.24800000190734864</v>
      </c>
      <c r="AD268" s="7">
        <f>INDEX(D_YUBFEA_demand!Z$3:Z$14, MATCH($B268,D_YUBFEA_demand!$M$3:$M$14,0), 1)</f>
        <v>1.9333332777023315E-2</v>
      </c>
      <c r="AE268" s="7">
        <f>INDEX(D_YUBFEA_demand!AA$3:AA$14, MATCH($B268,D_YUBFEA_demand!$M$3:$M$14,0), 1)</f>
        <v>4.9333333969116211E-2</v>
      </c>
      <c r="AF268" s="7">
        <f>INDEX(D_YUBFEA_demand!AB$3:AB$14, MATCH($B268,D_YUBFEA_demand!$M$3:$M$14,0), 1)</f>
        <v>2.3333332935969033E-2</v>
      </c>
      <c r="AG268" s="7">
        <f>INDEX(MINFLOWFEAMOUTH!$J$3:$J$14, MATCH($B268,MINFLOWFEAMOUTH!$I$3:$I$14,0), 1)</f>
        <v>2800</v>
      </c>
      <c r="AI268" s="11">
        <f>SHASTAlevel5extended!$H257</f>
        <v>4552.1000000000004</v>
      </c>
      <c r="AJ268" s="11">
        <f>INDEX(CALLiTE_SHASTA_LEVEL2_4!$E$1024:$E$1035, MATCH($B268,CALLiTE_SHASTA_LEVEL2_4!$C$1024:$C$1035,0), 1)</f>
        <v>1700</v>
      </c>
      <c r="AK268" s="11">
        <f>INDEX(CALLiTE_SHASTA_LEVEL2_4!$F$1024:$F$1035, MATCH($B268,CALLiTE_SHASTA_LEVEL2_4!$C$1024:$C$1035,0), 1)</f>
        <v>4552</v>
      </c>
      <c r="AL268" s="11">
        <f>INDEX(CALLITE_EVAP_S_SHSTA!$G$2:$G$13, MATCH($B268,CALLITE_EVAP_S_SHSTA!$F$2:$F$13,0), 1)</f>
        <v>4.73095238776434</v>
      </c>
    </row>
    <row r="269" spans="1:38">
      <c r="A269" s="1">
        <v>43934</v>
      </c>
      <c r="B269" s="6">
        <f t="shared" ref="B269:B332" si="4">MONTH(A269)</f>
        <v>4</v>
      </c>
      <c r="C269" s="7">
        <f>OROinflow!$F258</f>
        <v>6020</v>
      </c>
      <c r="D269" s="7">
        <f>OROLEVEL5!G258/1000</f>
        <v>3263.9119999999998</v>
      </c>
      <c r="E269" s="7">
        <f>INDEX(OROevaprateIN!$B$2:$B$13, MATCH($B269,OROevaprateIN!$A$2:$A$13,0), 1)</f>
        <v>3.5688297900747745</v>
      </c>
      <c r="F269" s="7">
        <f>INDEX(DEM_D6_PWR!$I$3:$I$14, MATCH($B269,DEM_D6_PWR!$H$3:$H$14,0), 1)</f>
        <v>1.9900000095367432</v>
      </c>
      <c r="G269" s="7">
        <f>INDEX('MINGW_6&amp;DR69'!$I$3:$I$14, MATCH($B269,'MINGW_6&amp;DR69'!$H$3:$H$14,0), 1)</f>
        <v>34.200000762939453</v>
      </c>
      <c r="H269" s="7">
        <f>INDEX('MINGW_6&amp;DR69'!$J$3:$J$14, MATCH($B269,'MINGW_6&amp;DR69'!$H$3:$H$14,0), 1)</f>
        <v>217.89999389648438</v>
      </c>
      <c r="I269" s="7">
        <f>inflowShasta!$I258</f>
        <v>6485</v>
      </c>
      <c r="J269" s="7">
        <f>inflowYuba!$H258</f>
        <v>1004</v>
      </c>
      <c r="K269" s="7">
        <f>INDEX(DEMAND_D_DAGUER_NP!$I$3:$I$14, MATCH($B269,DEMAND_D_DAGUER_NP!$H$3:$H$14,0), 1)</f>
        <v>164.17793764386857</v>
      </c>
      <c r="L269" s="7">
        <f>INDEX(D_THERM_DEMANDS!AB$3:AB$14, MATCH($B269,D_THERM_DEMANDS!$P$3:$P$14,0), 1)</f>
        <v>0.56633332570393879</v>
      </c>
      <c r="M269" s="7">
        <f>INDEX(D_THERM_DEMANDS!AC$3:AC$14, MATCH($B269,D_THERM_DEMANDS!$P$3:$P$14,0), 1)</f>
        <v>0.54733333587646482</v>
      </c>
      <c r="N269" s="7">
        <f>INDEX(D_THERM_DEMANDS!AD$3:AD$14, MATCH($B269,D_THERM_DEMANDS!$P$3:$P$14,0), 1)</f>
        <v>2.0763333638509116</v>
      </c>
      <c r="O269" s="7">
        <f>INDEX(D_THERM_DEMANDS!AE$3:AE$14, MATCH($B269,D_THERM_DEMANDS!$P$3:$P$14,0), 1)</f>
        <v>1.899999976158142E-2</v>
      </c>
      <c r="P269" s="7">
        <f>INDEX(D_THERM_DEMANDS!AF$3:AF$14, MATCH($B269,D_THERM_DEMANDS!$P$3:$P$14,0), 1)</f>
        <v>3.6666667461395262E-2</v>
      </c>
      <c r="Q269" s="7">
        <f>INDEX(D_THERM_DEMANDS!AG$3:AG$14, MATCH($B269,D_THERM_DEMANDS!$P$3:$P$14,0), 1)</f>
        <v>1.8333333730697631E-2</v>
      </c>
      <c r="R269" s="7">
        <f>INDEX(D_THERM_DEMANDS!AH$3:AH$14, MATCH($B269,D_THERM_DEMANDS!$P$3:$P$14,0), 1)</f>
        <v>3.0333334207534791E-2</v>
      </c>
      <c r="S269" s="7">
        <f>INDEX(D_THERM_DEMANDS!AI$3:AI$14, MATCH($B269,D_THERM_DEMANDS!$P$3:$P$14,0), 1)</f>
        <v>1.6666666666666666E-2</v>
      </c>
      <c r="T269" s="7">
        <f>INDEX(D_THERM_DEMANDS!AJ$3:AJ$14, MATCH($B269,D_THERM_DEMANDS!$P$3:$P$14,0), 1)</f>
        <v>4.0000001589457192E-2</v>
      </c>
      <c r="U269" s="7">
        <f>INDEX(D_THERM_DEMANDS!AK$3:AK$14, MATCH($B269,D_THERM_DEMANDS!$P$3:$P$14,0), 1)</f>
        <v>0</v>
      </c>
      <c r="V269" s="7">
        <f>INDEX(DEMAND_C217B!$I$3:$I$14, MATCH($B269,DEMAND_C217B!$H$3:$H$14,0), 1)</f>
        <v>8.1226851904921791</v>
      </c>
      <c r="W269" s="7">
        <f>INDEX(MINFLOWFEATHER!$J$3:$J$14, MATCH($B269,MINFLOWFEATHER!$I$3:$I$14,0), 1)</f>
        <v>750</v>
      </c>
      <c r="X269" s="7">
        <f>INDEX(Therm!$P$3:$P$14, MATCH($B269,Therm!$H$3:$H$14,0), 1)</f>
        <v>176.00659057627354</v>
      </c>
      <c r="Y269" s="7">
        <f>INDEX(Yubfea!$P$3:$P$14, MATCH($B269,Yubfea!$H$3:$H$14,0), 1)</f>
        <v>3486.7898287612379</v>
      </c>
      <c r="Z269" s="7">
        <f>INDEX(D_YUBFEA_demand!V$3:V$14, MATCH($B269,D_YUBFEA_demand!$M$3:$M$14,0), 1)</f>
        <v>0</v>
      </c>
      <c r="AA269" s="7">
        <f>INDEX(D_YUBFEA_demand!W$3:W$14, MATCH($B269,D_YUBFEA_demand!$M$3:$M$14,0), 1)</f>
        <v>0</v>
      </c>
      <c r="AB269" s="7">
        <f>INDEX(D_YUBFEA_demand!X$3:X$14, MATCH($B269,D_YUBFEA_demand!$M$3:$M$14,0), 1)</f>
        <v>6.4333331584930417E-2</v>
      </c>
      <c r="AC269" s="7">
        <f>INDEX(D_YUBFEA_demand!Y$3:Y$14, MATCH($B269,D_YUBFEA_demand!$M$3:$M$14,0), 1)</f>
        <v>0.24800000190734864</v>
      </c>
      <c r="AD269" s="7">
        <f>INDEX(D_YUBFEA_demand!Z$3:Z$14, MATCH($B269,D_YUBFEA_demand!$M$3:$M$14,0), 1)</f>
        <v>1.9333332777023315E-2</v>
      </c>
      <c r="AE269" s="7">
        <f>INDEX(D_YUBFEA_demand!AA$3:AA$14, MATCH($B269,D_YUBFEA_demand!$M$3:$M$14,0), 1)</f>
        <v>4.9333333969116211E-2</v>
      </c>
      <c r="AF269" s="7">
        <f>INDEX(D_YUBFEA_demand!AB$3:AB$14, MATCH($B269,D_YUBFEA_demand!$M$3:$M$14,0), 1)</f>
        <v>2.3333332935969033E-2</v>
      </c>
      <c r="AG269" s="7">
        <f>INDEX(MINFLOWFEAMOUTH!$J$3:$J$14, MATCH($B269,MINFLOWFEAMOUTH!$I$3:$I$14,0), 1)</f>
        <v>2800</v>
      </c>
      <c r="AI269" s="11">
        <f>SHASTAlevel5extended!$H258</f>
        <v>4552.1000000000004</v>
      </c>
      <c r="AJ269" s="11">
        <f>INDEX(CALLiTE_SHASTA_LEVEL2_4!$E$1024:$E$1035, MATCH($B269,CALLiTE_SHASTA_LEVEL2_4!$C$1024:$C$1035,0), 1)</f>
        <v>1700</v>
      </c>
      <c r="AK269" s="11">
        <f>INDEX(CALLiTE_SHASTA_LEVEL2_4!$F$1024:$F$1035, MATCH($B269,CALLiTE_SHASTA_LEVEL2_4!$C$1024:$C$1035,0), 1)</f>
        <v>4552</v>
      </c>
      <c r="AL269" s="11">
        <f>INDEX(CALLITE_EVAP_S_SHSTA!$G$2:$G$13, MATCH($B269,CALLITE_EVAP_S_SHSTA!$F$2:$F$13,0), 1)</f>
        <v>4.73095238776434</v>
      </c>
    </row>
    <row r="270" spans="1:38">
      <c r="A270" s="1">
        <v>43935</v>
      </c>
      <c r="B270" s="6">
        <f t="shared" si="4"/>
        <v>4</v>
      </c>
      <c r="C270" s="7">
        <f>OROinflow!$F259</f>
        <v>5374</v>
      </c>
      <c r="D270" s="7">
        <f>OROLEVEL5!G259/1000</f>
        <v>3280.1480000000001</v>
      </c>
      <c r="E270" s="7">
        <f>INDEX(OROevaprateIN!$B$2:$B$13, MATCH($B270,OROevaprateIN!$A$2:$A$13,0), 1)</f>
        <v>3.5688297900747745</v>
      </c>
      <c r="F270" s="7">
        <f>INDEX(DEM_D6_PWR!$I$3:$I$14, MATCH($B270,DEM_D6_PWR!$H$3:$H$14,0), 1)</f>
        <v>1.9900000095367432</v>
      </c>
      <c r="G270" s="7">
        <f>INDEX('MINGW_6&amp;DR69'!$I$3:$I$14, MATCH($B270,'MINGW_6&amp;DR69'!$H$3:$H$14,0), 1)</f>
        <v>34.200000762939453</v>
      </c>
      <c r="H270" s="7">
        <f>INDEX('MINGW_6&amp;DR69'!$J$3:$J$14, MATCH($B270,'MINGW_6&amp;DR69'!$H$3:$H$14,0), 1)</f>
        <v>217.89999389648438</v>
      </c>
      <c r="I270" s="7">
        <f>inflowShasta!$I259</f>
        <v>5352</v>
      </c>
      <c r="J270" s="7">
        <f>inflowYuba!$H259</f>
        <v>1001</v>
      </c>
      <c r="K270" s="7">
        <f>INDEX(DEMAND_D_DAGUER_NP!$I$3:$I$14, MATCH($B270,DEMAND_D_DAGUER_NP!$H$3:$H$14,0), 1)</f>
        <v>164.17793764386857</v>
      </c>
      <c r="L270" s="7">
        <f>INDEX(D_THERM_DEMANDS!AB$3:AB$14, MATCH($B270,D_THERM_DEMANDS!$P$3:$P$14,0), 1)</f>
        <v>0.56633332570393879</v>
      </c>
      <c r="M270" s="7">
        <f>INDEX(D_THERM_DEMANDS!AC$3:AC$14, MATCH($B270,D_THERM_DEMANDS!$P$3:$P$14,0), 1)</f>
        <v>0.54733333587646482</v>
      </c>
      <c r="N270" s="7">
        <f>INDEX(D_THERM_DEMANDS!AD$3:AD$14, MATCH($B270,D_THERM_DEMANDS!$P$3:$P$14,0), 1)</f>
        <v>2.0763333638509116</v>
      </c>
      <c r="O270" s="7">
        <f>INDEX(D_THERM_DEMANDS!AE$3:AE$14, MATCH($B270,D_THERM_DEMANDS!$P$3:$P$14,0), 1)</f>
        <v>1.899999976158142E-2</v>
      </c>
      <c r="P270" s="7">
        <f>INDEX(D_THERM_DEMANDS!AF$3:AF$14, MATCH($B270,D_THERM_DEMANDS!$P$3:$P$14,0), 1)</f>
        <v>3.6666667461395262E-2</v>
      </c>
      <c r="Q270" s="7">
        <f>INDEX(D_THERM_DEMANDS!AG$3:AG$14, MATCH($B270,D_THERM_DEMANDS!$P$3:$P$14,0), 1)</f>
        <v>1.8333333730697631E-2</v>
      </c>
      <c r="R270" s="7">
        <f>INDEX(D_THERM_DEMANDS!AH$3:AH$14, MATCH($B270,D_THERM_DEMANDS!$P$3:$P$14,0), 1)</f>
        <v>3.0333334207534791E-2</v>
      </c>
      <c r="S270" s="7">
        <f>INDEX(D_THERM_DEMANDS!AI$3:AI$14, MATCH($B270,D_THERM_DEMANDS!$P$3:$P$14,0), 1)</f>
        <v>1.6666666666666666E-2</v>
      </c>
      <c r="T270" s="7">
        <f>INDEX(D_THERM_DEMANDS!AJ$3:AJ$14, MATCH($B270,D_THERM_DEMANDS!$P$3:$P$14,0), 1)</f>
        <v>4.0000001589457192E-2</v>
      </c>
      <c r="U270" s="7">
        <f>INDEX(D_THERM_DEMANDS!AK$3:AK$14, MATCH($B270,D_THERM_DEMANDS!$P$3:$P$14,0), 1)</f>
        <v>0</v>
      </c>
      <c r="V270" s="7">
        <f>INDEX(DEMAND_C217B!$I$3:$I$14, MATCH($B270,DEMAND_C217B!$H$3:$H$14,0), 1)</f>
        <v>8.1226851904921791</v>
      </c>
      <c r="W270" s="7">
        <f>INDEX(MINFLOWFEATHER!$J$3:$J$14, MATCH($B270,MINFLOWFEATHER!$I$3:$I$14,0), 1)</f>
        <v>750</v>
      </c>
      <c r="X270" s="7">
        <f>INDEX(Therm!$P$3:$P$14, MATCH($B270,Therm!$H$3:$H$14,0), 1)</f>
        <v>176.00659057627354</v>
      </c>
      <c r="Y270" s="7">
        <f>INDEX(Yubfea!$P$3:$P$14, MATCH($B270,Yubfea!$H$3:$H$14,0), 1)</f>
        <v>3486.7898287612379</v>
      </c>
      <c r="Z270" s="7">
        <f>INDEX(D_YUBFEA_demand!V$3:V$14, MATCH($B270,D_YUBFEA_demand!$M$3:$M$14,0), 1)</f>
        <v>0</v>
      </c>
      <c r="AA270" s="7">
        <f>INDEX(D_YUBFEA_demand!W$3:W$14, MATCH($B270,D_YUBFEA_demand!$M$3:$M$14,0), 1)</f>
        <v>0</v>
      </c>
      <c r="AB270" s="7">
        <f>INDEX(D_YUBFEA_demand!X$3:X$14, MATCH($B270,D_YUBFEA_demand!$M$3:$M$14,0), 1)</f>
        <v>6.4333331584930417E-2</v>
      </c>
      <c r="AC270" s="7">
        <f>INDEX(D_YUBFEA_demand!Y$3:Y$14, MATCH($B270,D_YUBFEA_demand!$M$3:$M$14,0), 1)</f>
        <v>0.24800000190734864</v>
      </c>
      <c r="AD270" s="7">
        <f>INDEX(D_YUBFEA_demand!Z$3:Z$14, MATCH($B270,D_YUBFEA_demand!$M$3:$M$14,0), 1)</f>
        <v>1.9333332777023315E-2</v>
      </c>
      <c r="AE270" s="7">
        <f>INDEX(D_YUBFEA_demand!AA$3:AA$14, MATCH($B270,D_YUBFEA_demand!$M$3:$M$14,0), 1)</f>
        <v>4.9333333969116211E-2</v>
      </c>
      <c r="AF270" s="7">
        <f>INDEX(D_YUBFEA_demand!AB$3:AB$14, MATCH($B270,D_YUBFEA_demand!$M$3:$M$14,0), 1)</f>
        <v>2.3333332935969033E-2</v>
      </c>
      <c r="AG270" s="7">
        <f>INDEX(MINFLOWFEAMOUTH!$J$3:$J$14, MATCH($B270,MINFLOWFEAMOUTH!$I$3:$I$14,0), 1)</f>
        <v>2800</v>
      </c>
      <c r="AI270" s="11">
        <f>SHASTAlevel5extended!$H259</f>
        <v>4552.1000000000004</v>
      </c>
      <c r="AJ270" s="11">
        <f>INDEX(CALLiTE_SHASTA_LEVEL2_4!$E$1024:$E$1035, MATCH($B270,CALLiTE_SHASTA_LEVEL2_4!$C$1024:$C$1035,0), 1)</f>
        <v>1700</v>
      </c>
      <c r="AK270" s="11">
        <f>INDEX(CALLiTE_SHASTA_LEVEL2_4!$F$1024:$F$1035, MATCH($B270,CALLiTE_SHASTA_LEVEL2_4!$C$1024:$C$1035,0), 1)</f>
        <v>4552</v>
      </c>
      <c r="AL270" s="11">
        <f>INDEX(CALLITE_EVAP_S_SHSTA!$G$2:$G$13, MATCH($B270,CALLITE_EVAP_S_SHSTA!$F$2:$F$13,0), 1)</f>
        <v>4.73095238776434</v>
      </c>
    </row>
    <row r="271" spans="1:38">
      <c r="A271" s="1">
        <v>43936</v>
      </c>
      <c r="B271" s="6">
        <f t="shared" si="4"/>
        <v>4</v>
      </c>
      <c r="C271" s="7">
        <f>OROinflow!$F260</f>
        <v>5394</v>
      </c>
      <c r="D271" s="7">
        <f>OROLEVEL5!G260/1000</f>
        <v>3296.1930000000002</v>
      </c>
      <c r="E271" s="7">
        <f>INDEX(OROevaprateIN!$B$2:$B$13, MATCH($B271,OROevaprateIN!$A$2:$A$13,0), 1)</f>
        <v>3.5688297900747745</v>
      </c>
      <c r="F271" s="7">
        <f>INDEX(DEM_D6_PWR!$I$3:$I$14, MATCH($B271,DEM_D6_PWR!$H$3:$H$14,0), 1)</f>
        <v>1.9900000095367432</v>
      </c>
      <c r="G271" s="7">
        <f>INDEX('MINGW_6&amp;DR69'!$I$3:$I$14, MATCH($B271,'MINGW_6&amp;DR69'!$H$3:$H$14,0), 1)</f>
        <v>34.200000762939453</v>
      </c>
      <c r="H271" s="7">
        <f>INDEX('MINGW_6&amp;DR69'!$J$3:$J$14, MATCH($B271,'MINGW_6&amp;DR69'!$H$3:$H$14,0), 1)</f>
        <v>217.89999389648438</v>
      </c>
      <c r="I271" s="7">
        <f>inflowShasta!$I260</f>
        <v>5753</v>
      </c>
      <c r="J271" s="7">
        <f>inflowYuba!$H260</f>
        <v>1000</v>
      </c>
      <c r="K271" s="7">
        <f>INDEX(DEMAND_D_DAGUER_NP!$I$3:$I$14, MATCH($B271,DEMAND_D_DAGUER_NP!$H$3:$H$14,0), 1)</f>
        <v>164.17793764386857</v>
      </c>
      <c r="L271" s="7">
        <f>INDEX(D_THERM_DEMANDS!AB$3:AB$14, MATCH($B271,D_THERM_DEMANDS!$P$3:$P$14,0), 1)</f>
        <v>0.56633332570393879</v>
      </c>
      <c r="M271" s="7">
        <f>INDEX(D_THERM_DEMANDS!AC$3:AC$14, MATCH($B271,D_THERM_DEMANDS!$P$3:$P$14,0), 1)</f>
        <v>0.54733333587646482</v>
      </c>
      <c r="N271" s="7">
        <f>INDEX(D_THERM_DEMANDS!AD$3:AD$14, MATCH($B271,D_THERM_DEMANDS!$P$3:$P$14,0), 1)</f>
        <v>2.0763333638509116</v>
      </c>
      <c r="O271" s="7">
        <f>INDEX(D_THERM_DEMANDS!AE$3:AE$14, MATCH($B271,D_THERM_DEMANDS!$P$3:$P$14,0), 1)</f>
        <v>1.899999976158142E-2</v>
      </c>
      <c r="P271" s="7">
        <f>INDEX(D_THERM_DEMANDS!AF$3:AF$14, MATCH($B271,D_THERM_DEMANDS!$P$3:$P$14,0), 1)</f>
        <v>3.6666667461395262E-2</v>
      </c>
      <c r="Q271" s="7">
        <f>INDEX(D_THERM_DEMANDS!AG$3:AG$14, MATCH($B271,D_THERM_DEMANDS!$P$3:$P$14,0), 1)</f>
        <v>1.8333333730697631E-2</v>
      </c>
      <c r="R271" s="7">
        <f>INDEX(D_THERM_DEMANDS!AH$3:AH$14, MATCH($B271,D_THERM_DEMANDS!$P$3:$P$14,0), 1)</f>
        <v>3.0333334207534791E-2</v>
      </c>
      <c r="S271" s="7">
        <f>INDEX(D_THERM_DEMANDS!AI$3:AI$14, MATCH($B271,D_THERM_DEMANDS!$P$3:$P$14,0), 1)</f>
        <v>1.6666666666666666E-2</v>
      </c>
      <c r="T271" s="7">
        <f>INDEX(D_THERM_DEMANDS!AJ$3:AJ$14, MATCH($B271,D_THERM_DEMANDS!$P$3:$P$14,0), 1)</f>
        <v>4.0000001589457192E-2</v>
      </c>
      <c r="U271" s="7">
        <f>INDEX(D_THERM_DEMANDS!AK$3:AK$14, MATCH($B271,D_THERM_DEMANDS!$P$3:$P$14,0), 1)</f>
        <v>0</v>
      </c>
      <c r="V271" s="7">
        <f>INDEX(DEMAND_C217B!$I$3:$I$14, MATCH($B271,DEMAND_C217B!$H$3:$H$14,0), 1)</f>
        <v>8.1226851904921791</v>
      </c>
      <c r="W271" s="7">
        <f>INDEX(MINFLOWFEATHER!$J$3:$J$14, MATCH($B271,MINFLOWFEATHER!$I$3:$I$14,0), 1)</f>
        <v>750</v>
      </c>
      <c r="X271" s="7">
        <f>INDEX(Therm!$P$3:$P$14, MATCH($B271,Therm!$H$3:$H$14,0), 1)</f>
        <v>176.00659057627354</v>
      </c>
      <c r="Y271" s="7">
        <f>INDEX(Yubfea!$P$3:$P$14, MATCH($B271,Yubfea!$H$3:$H$14,0), 1)</f>
        <v>3486.7898287612379</v>
      </c>
      <c r="Z271" s="7">
        <f>INDEX(D_YUBFEA_demand!V$3:V$14, MATCH($B271,D_YUBFEA_demand!$M$3:$M$14,0), 1)</f>
        <v>0</v>
      </c>
      <c r="AA271" s="7">
        <f>INDEX(D_YUBFEA_demand!W$3:W$14, MATCH($B271,D_YUBFEA_demand!$M$3:$M$14,0), 1)</f>
        <v>0</v>
      </c>
      <c r="AB271" s="7">
        <f>INDEX(D_YUBFEA_demand!X$3:X$14, MATCH($B271,D_YUBFEA_demand!$M$3:$M$14,0), 1)</f>
        <v>6.4333331584930417E-2</v>
      </c>
      <c r="AC271" s="7">
        <f>INDEX(D_YUBFEA_demand!Y$3:Y$14, MATCH($B271,D_YUBFEA_demand!$M$3:$M$14,0), 1)</f>
        <v>0.24800000190734864</v>
      </c>
      <c r="AD271" s="7">
        <f>INDEX(D_YUBFEA_demand!Z$3:Z$14, MATCH($B271,D_YUBFEA_demand!$M$3:$M$14,0), 1)</f>
        <v>1.9333332777023315E-2</v>
      </c>
      <c r="AE271" s="7">
        <f>INDEX(D_YUBFEA_demand!AA$3:AA$14, MATCH($B271,D_YUBFEA_demand!$M$3:$M$14,0), 1)</f>
        <v>4.9333333969116211E-2</v>
      </c>
      <c r="AF271" s="7">
        <f>INDEX(D_YUBFEA_demand!AB$3:AB$14, MATCH($B271,D_YUBFEA_demand!$M$3:$M$14,0), 1)</f>
        <v>2.3333332935969033E-2</v>
      </c>
      <c r="AG271" s="7">
        <f>INDEX(MINFLOWFEAMOUTH!$J$3:$J$14, MATCH($B271,MINFLOWFEAMOUTH!$I$3:$I$14,0), 1)</f>
        <v>2800</v>
      </c>
      <c r="AI271" s="11">
        <f>SHASTAlevel5extended!$H260</f>
        <v>4552.1000000000004</v>
      </c>
      <c r="AJ271" s="11">
        <f>INDEX(CALLiTE_SHASTA_LEVEL2_4!$E$1024:$E$1035, MATCH($B271,CALLiTE_SHASTA_LEVEL2_4!$C$1024:$C$1035,0), 1)</f>
        <v>1700</v>
      </c>
      <c r="AK271" s="11">
        <f>INDEX(CALLiTE_SHASTA_LEVEL2_4!$F$1024:$F$1035, MATCH($B271,CALLiTE_SHASTA_LEVEL2_4!$C$1024:$C$1035,0), 1)</f>
        <v>4552</v>
      </c>
      <c r="AL271" s="11">
        <f>INDEX(CALLITE_EVAP_S_SHSTA!$G$2:$G$13, MATCH($B271,CALLITE_EVAP_S_SHSTA!$F$2:$F$13,0), 1)</f>
        <v>4.73095238776434</v>
      </c>
    </row>
    <row r="272" spans="1:38">
      <c r="A272" s="1">
        <v>43937</v>
      </c>
      <c r="B272" s="6">
        <f t="shared" si="4"/>
        <v>4</v>
      </c>
      <c r="C272" s="7">
        <f>OROinflow!$F261</f>
        <v>5366</v>
      </c>
      <c r="D272" s="7">
        <f>OROLEVEL5!G261/1000</f>
        <v>3311.9720000000002</v>
      </c>
      <c r="E272" s="7">
        <f>INDEX(OROevaprateIN!$B$2:$B$13, MATCH($B272,OROevaprateIN!$A$2:$A$13,0), 1)</f>
        <v>3.5688297900747745</v>
      </c>
      <c r="F272" s="7">
        <f>INDEX(DEM_D6_PWR!$I$3:$I$14, MATCH($B272,DEM_D6_PWR!$H$3:$H$14,0), 1)</f>
        <v>1.9900000095367432</v>
      </c>
      <c r="G272" s="7">
        <f>INDEX('MINGW_6&amp;DR69'!$I$3:$I$14, MATCH($B272,'MINGW_6&amp;DR69'!$H$3:$H$14,0), 1)</f>
        <v>34.200000762939453</v>
      </c>
      <c r="H272" s="7">
        <f>INDEX('MINGW_6&amp;DR69'!$J$3:$J$14, MATCH($B272,'MINGW_6&amp;DR69'!$H$3:$H$14,0), 1)</f>
        <v>217.89999389648438</v>
      </c>
      <c r="I272" s="7">
        <f>inflowShasta!$I261</f>
        <v>6186</v>
      </c>
      <c r="J272" s="7">
        <f>inflowYuba!$H261</f>
        <v>999</v>
      </c>
      <c r="K272" s="7">
        <f>INDEX(DEMAND_D_DAGUER_NP!$I$3:$I$14, MATCH($B272,DEMAND_D_DAGUER_NP!$H$3:$H$14,0), 1)</f>
        <v>164.17793764386857</v>
      </c>
      <c r="L272" s="7">
        <f>INDEX(D_THERM_DEMANDS!AB$3:AB$14, MATCH($B272,D_THERM_DEMANDS!$P$3:$P$14,0), 1)</f>
        <v>0.56633332570393879</v>
      </c>
      <c r="M272" s="7">
        <f>INDEX(D_THERM_DEMANDS!AC$3:AC$14, MATCH($B272,D_THERM_DEMANDS!$P$3:$P$14,0), 1)</f>
        <v>0.54733333587646482</v>
      </c>
      <c r="N272" s="7">
        <f>INDEX(D_THERM_DEMANDS!AD$3:AD$14, MATCH($B272,D_THERM_DEMANDS!$P$3:$P$14,0), 1)</f>
        <v>2.0763333638509116</v>
      </c>
      <c r="O272" s="7">
        <f>INDEX(D_THERM_DEMANDS!AE$3:AE$14, MATCH($B272,D_THERM_DEMANDS!$P$3:$P$14,0), 1)</f>
        <v>1.899999976158142E-2</v>
      </c>
      <c r="P272" s="7">
        <f>INDEX(D_THERM_DEMANDS!AF$3:AF$14, MATCH($B272,D_THERM_DEMANDS!$P$3:$P$14,0), 1)</f>
        <v>3.6666667461395262E-2</v>
      </c>
      <c r="Q272" s="7">
        <f>INDEX(D_THERM_DEMANDS!AG$3:AG$14, MATCH($B272,D_THERM_DEMANDS!$P$3:$P$14,0), 1)</f>
        <v>1.8333333730697631E-2</v>
      </c>
      <c r="R272" s="7">
        <f>INDEX(D_THERM_DEMANDS!AH$3:AH$14, MATCH($B272,D_THERM_DEMANDS!$P$3:$P$14,0), 1)</f>
        <v>3.0333334207534791E-2</v>
      </c>
      <c r="S272" s="7">
        <f>INDEX(D_THERM_DEMANDS!AI$3:AI$14, MATCH($B272,D_THERM_DEMANDS!$P$3:$P$14,0), 1)</f>
        <v>1.6666666666666666E-2</v>
      </c>
      <c r="T272" s="7">
        <f>INDEX(D_THERM_DEMANDS!AJ$3:AJ$14, MATCH($B272,D_THERM_DEMANDS!$P$3:$P$14,0), 1)</f>
        <v>4.0000001589457192E-2</v>
      </c>
      <c r="U272" s="7">
        <f>INDEX(D_THERM_DEMANDS!AK$3:AK$14, MATCH($B272,D_THERM_DEMANDS!$P$3:$P$14,0), 1)</f>
        <v>0</v>
      </c>
      <c r="V272" s="7">
        <f>INDEX(DEMAND_C217B!$I$3:$I$14, MATCH($B272,DEMAND_C217B!$H$3:$H$14,0), 1)</f>
        <v>8.1226851904921791</v>
      </c>
      <c r="W272" s="7">
        <f>INDEX(MINFLOWFEATHER!$J$3:$J$14, MATCH($B272,MINFLOWFEATHER!$I$3:$I$14,0), 1)</f>
        <v>750</v>
      </c>
      <c r="X272" s="7">
        <f>INDEX(Therm!$P$3:$P$14, MATCH($B272,Therm!$H$3:$H$14,0), 1)</f>
        <v>176.00659057627354</v>
      </c>
      <c r="Y272" s="7">
        <f>INDEX(Yubfea!$P$3:$P$14, MATCH($B272,Yubfea!$H$3:$H$14,0), 1)</f>
        <v>3486.7898287612379</v>
      </c>
      <c r="Z272" s="7">
        <f>INDEX(D_YUBFEA_demand!V$3:V$14, MATCH($B272,D_YUBFEA_demand!$M$3:$M$14,0), 1)</f>
        <v>0</v>
      </c>
      <c r="AA272" s="7">
        <f>INDEX(D_YUBFEA_demand!W$3:W$14, MATCH($B272,D_YUBFEA_demand!$M$3:$M$14,0), 1)</f>
        <v>0</v>
      </c>
      <c r="AB272" s="7">
        <f>INDEX(D_YUBFEA_demand!X$3:X$14, MATCH($B272,D_YUBFEA_demand!$M$3:$M$14,0), 1)</f>
        <v>6.4333331584930417E-2</v>
      </c>
      <c r="AC272" s="7">
        <f>INDEX(D_YUBFEA_demand!Y$3:Y$14, MATCH($B272,D_YUBFEA_demand!$M$3:$M$14,0), 1)</f>
        <v>0.24800000190734864</v>
      </c>
      <c r="AD272" s="7">
        <f>INDEX(D_YUBFEA_demand!Z$3:Z$14, MATCH($B272,D_YUBFEA_demand!$M$3:$M$14,0), 1)</f>
        <v>1.9333332777023315E-2</v>
      </c>
      <c r="AE272" s="7">
        <f>INDEX(D_YUBFEA_demand!AA$3:AA$14, MATCH($B272,D_YUBFEA_demand!$M$3:$M$14,0), 1)</f>
        <v>4.9333333969116211E-2</v>
      </c>
      <c r="AF272" s="7">
        <f>INDEX(D_YUBFEA_demand!AB$3:AB$14, MATCH($B272,D_YUBFEA_demand!$M$3:$M$14,0), 1)</f>
        <v>2.3333332935969033E-2</v>
      </c>
      <c r="AG272" s="7">
        <f>INDEX(MINFLOWFEAMOUTH!$J$3:$J$14, MATCH($B272,MINFLOWFEAMOUTH!$I$3:$I$14,0), 1)</f>
        <v>2800</v>
      </c>
      <c r="AI272" s="11">
        <f>SHASTAlevel5extended!$H261</f>
        <v>4552.1000000000004</v>
      </c>
      <c r="AJ272" s="11">
        <f>INDEX(CALLiTE_SHASTA_LEVEL2_4!$E$1024:$E$1035, MATCH($B272,CALLiTE_SHASTA_LEVEL2_4!$C$1024:$C$1035,0), 1)</f>
        <v>1700</v>
      </c>
      <c r="AK272" s="11">
        <f>INDEX(CALLiTE_SHASTA_LEVEL2_4!$F$1024:$F$1035, MATCH($B272,CALLiTE_SHASTA_LEVEL2_4!$C$1024:$C$1035,0), 1)</f>
        <v>4552</v>
      </c>
      <c r="AL272" s="11">
        <f>INDEX(CALLITE_EVAP_S_SHSTA!$G$2:$G$13, MATCH($B272,CALLITE_EVAP_S_SHSTA!$F$2:$F$13,0), 1)</f>
        <v>4.73095238776434</v>
      </c>
    </row>
    <row r="273" spans="1:38">
      <c r="A273" s="1">
        <v>43938</v>
      </c>
      <c r="B273" s="6">
        <f t="shared" si="4"/>
        <v>4</v>
      </c>
      <c r="C273" s="7">
        <f>OROinflow!$F262</f>
        <v>5514</v>
      </c>
      <c r="D273" s="7">
        <f>OROLEVEL5!G262/1000</f>
        <v>3327.0413333333336</v>
      </c>
      <c r="E273" s="7">
        <f>INDEX(OROevaprateIN!$B$2:$B$13, MATCH($B273,OROevaprateIN!$A$2:$A$13,0), 1)</f>
        <v>3.5688297900747745</v>
      </c>
      <c r="F273" s="7">
        <f>INDEX(DEM_D6_PWR!$I$3:$I$14, MATCH($B273,DEM_D6_PWR!$H$3:$H$14,0), 1)</f>
        <v>1.9900000095367432</v>
      </c>
      <c r="G273" s="7">
        <f>INDEX('MINGW_6&amp;DR69'!$I$3:$I$14, MATCH($B273,'MINGW_6&amp;DR69'!$H$3:$H$14,0), 1)</f>
        <v>34.200000762939453</v>
      </c>
      <c r="H273" s="7">
        <f>INDEX('MINGW_6&amp;DR69'!$J$3:$J$14, MATCH($B273,'MINGW_6&amp;DR69'!$H$3:$H$14,0), 1)</f>
        <v>217.89999389648438</v>
      </c>
      <c r="I273" s="7">
        <f>inflowShasta!$I262</f>
        <v>5492</v>
      </c>
      <c r="J273" s="7">
        <f>inflowYuba!$H262</f>
        <v>998</v>
      </c>
      <c r="K273" s="7">
        <f>INDEX(DEMAND_D_DAGUER_NP!$I$3:$I$14, MATCH($B273,DEMAND_D_DAGUER_NP!$H$3:$H$14,0), 1)</f>
        <v>164.17793764386857</v>
      </c>
      <c r="L273" s="7">
        <f>INDEX(D_THERM_DEMANDS!AB$3:AB$14, MATCH($B273,D_THERM_DEMANDS!$P$3:$P$14,0), 1)</f>
        <v>0.56633332570393879</v>
      </c>
      <c r="M273" s="7">
        <f>INDEX(D_THERM_DEMANDS!AC$3:AC$14, MATCH($B273,D_THERM_DEMANDS!$P$3:$P$14,0), 1)</f>
        <v>0.54733333587646482</v>
      </c>
      <c r="N273" s="7">
        <f>INDEX(D_THERM_DEMANDS!AD$3:AD$14, MATCH($B273,D_THERM_DEMANDS!$P$3:$P$14,0), 1)</f>
        <v>2.0763333638509116</v>
      </c>
      <c r="O273" s="7">
        <f>INDEX(D_THERM_DEMANDS!AE$3:AE$14, MATCH($B273,D_THERM_DEMANDS!$P$3:$P$14,0), 1)</f>
        <v>1.899999976158142E-2</v>
      </c>
      <c r="P273" s="7">
        <f>INDEX(D_THERM_DEMANDS!AF$3:AF$14, MATCH($B273,D_THERM_DEMANDS!$P$3:$P$14,0), 1)</f>
        <v>3.6666667461395262E-2</v>
      </c>
      <c r="Q273" s="7">
        <f>INDEX(D_THERM_DEMANDS!AG$3:AG$14, MATCH($B273,D_THERM_DEMANDS!$P$3:$P$14,0), 1)</f>
        <v>1.8333333730697631E-2</v>
      </c>
      <c r="R273" s="7">
        <f>INDEX(D_THERM_DEMANDS!AH$3:AH$14, MATCH($B273,D_THERM_DEMANDS!$P$3:$P$14,0), 1)</f>
        <v>3.0333334207534791E-2</v>
      </c>
      <c r="S273" s="7">
        <f>INDEX(D_THERM_DEMANDS!AI$3:AI$14, MATCH($B273,D_THERM_DEMANDS!$P$3:$P$14,0), 1)</f>
        <v>1.6666666666666666E-2</v>
      </c>
      <c r="T273" s="7">
        <f>INDEX(D_THERM_DEMANDS!AJ$3:AJ$14, MATCH($B273,D_THERM_DEMANDS!$P$3:$P$14,0), 1)</f>
        <v>4.0000001589457192E-2</v>
      </c>
      <c r="U273" s="7">
        <f>INDEX(D_THERM_DEMANDS!AK$3:AK$14, MATCH($B273,D_THERM_DEMANDS!$P$3:$P$14,0), 1)</f>
        <v>0</v>
      </c>
      <c r="V273" s="7">
        <f>INDEX(DEMAND_C217B!$I$3:$I$14, MATCH($B273,DEMAND_C217B!$H$3:$H$14,0), 1)</f>
        <v>8.1226851904921791</v>
      </c>
      <c r="W273" s="7">
        <f>INDEX(MINFLOWFEATHER!$J$3:$J$14, MATCH($B273,MINFLOWFEATHER!$I$3:$I$14,0), 1)</f>
        <v>750</v>
      </c>
      <c r="X273" s="7">
        <f>INDEX(Therm!$P$3:$P$14, MATCH($B273,Therm!$H$3:$H$14,0), 1)</f>
        <v>176.00659057627354</v>
      </c>
      <c r="Y273" s="7">
        <f>INDEX(Yubfea!$P$3:$P$14, MATCH($B273,Yubfea!$H$3:$H$14,0), 1)</f>
        <v>3486.7898287612379</v>
      </c>
      <c r="Z273" s="7">
        <f>INDEX(D_YUBFEA_demand!V$3:V$14, MATCH($B273,D_YUBFEA_demand!$M$3:$M$14,0), 1)</f>
        <v>0</v>
      </c>
      <c r="AA273" s="7">
        <f>INDEX(D_YUBFEA_demand!W$3:W$14, MATCH($B273,D_YUBFEA_demand!$M$3:$M$14,0), 1)</f>
        <v>0</v>
      </c>
      <c r="AB273" s="7">
        <f>INDEX(D_YUBFEA_demand!X$3:X$14, MATCH($B273,D_YUBFEA_demand!$M$3:$M$14,0), 1)</f>
        <v>6.4333331584930417E-2</v>
      </c>
      <c r="AC273" s="7">
        <f>INDEX(D_YUBFEA_demand!Y$3:Y$14, MATCH($B273,D_YUBFEA_demand!$M$3:$M$14,0), 1)</f>
        <v>0.24800000190734864</v>
      </c>
      <c r="AD273" s="7">
        <f>INDEX(D_YUBFEA_demand!Z$3:Z$14, MATCH($B273,D_YUBFEA_demand!$M$3:$M$14,0), 1)</f>
        <v>1.9333332777023315E-2</v>
      </c>
      <c r="AE273" s="7">
        <f>INDEX(D_YUBFEA_demand!AA$3:AA$14, MATCH($B273,D_YUBFEA_demand!$M$3:$M$14,0), 1)</f>
        <v>4.9333333969116211E-2</v>
      </c>
      <c r="AF273" s="7">
        <f>INDEX(D_YUBFEA_demand!AB$3:AB$14, MATCH($B273,D_YUBFEA_demand!$M$3:$M$14,0), 1)</f>
        <v>2.3333332935969033E-2</v>
      </c>
      <c r="AG273" s="7">
        <f>INDEX(MINFLOWFEAMOUTH!$J$3:$J$14, MATCH($B273,MINFLOWFEAMOUTH!$I$3:$I$14,0), 1)</f>
        <v>2800</v>
      </c>
      <c r="AI273" s="11">
        <f>SHASTAlevel5extended!$H262</f>
        <v>4567.0664999999999</v>
      </c>
      <c r="AJ273" s="11">
        <f>INDEX(CALLiTE_SHASTA_LEVEL2_4!$E$1024:$E$1035, MATCH($B273,CALLiTE_SHASTA_LEVEL2_4!$C$1024:$C$1035,0), 1)</f>
        <v>1700</v>
      </c>
      <c r="AK273" s="11">
        <f>INDEX(CALLiTE_SHASTA_LEVEL2_4!$F$1024:$F$1035, MATCH($B273,CALLiTE_SHASTA_LEVEL2_4!$C$1024:$C$1035,0), 1)</f>
        <v>4552</v>
      </c>
      <c r="AL273" s="11">
        <f>INDEX(CALLITE_EVAP_S_SHSTA!$G$2:$G$13, MATCH($B273,CALLITE_EVAP_S_SHSTA!$F$2:$F$13,0), 1)</f>
        <v>4.73095238776434</v>
      </c>
    </row>
    <row r="274" spans="1:38">
      <c r="A274" s="1">
        <v>43939</v>
      </c>
      <c r="B274" s="6">
        <f t="shared" si="4"/>
        <v>4</v>
      </c>
      <c r="C274" s="7">
        <f>OROinflow!$F263</f>
        <v>5130</v>
      </c>
      <c r="D274" s="7">
        <f>OROLEVEL5!G263/1000</f>
        <v>3342.1106666666669</v>
      </c>
      <c r="E274" s="7">
        <f>INDEX(OROevaprateIN!$B$2:$B$13, MATCH($B274,OROevaprateIN!$A$2:$A$13,0), 1)</f>
        <v>3.5688297900747745</v>
      </c>
      <c r="F274" s="7">
        <f>INDEX(DEM_D6_PWR!$I$3:$I$14, MATCH($B274,DEM_D6_PWR!$H$3:$H$14,0), 1)</f>
        <v>1.9900000095367432</v>
      </c>
      <c r="G274" s="7">
        <f>INDEX('MINGW_6&amp;DR69'!$I$3:$I$14, MATCH($B274,'MINGW_6&amp;DR69'!$H$3:$H$14,0), 1)</f>
        <v>34.200000762939453</v>
      </c>
      <c r="H274" s="7">
        <f>INDEX('MINGW_6&amp;DR69'!$J$3:$J$14, MATCH($B274,'MINGW_6&amp;DR69'!$H$3:$H$14,0), 1)</f>
        <v>217.89999389648438</v>
      </c>
      <c r="I274" s="7">
        <f>inflowShasta!$I263</f>
        <v>5531</v>
      </c>
      <c r="J274" s="7">
        <f>inflowYuba!$H263</f>
        <v>1000</v>
      </c>
      <c r="K274" s="7">
        <f>INDEX(DEMAND_D_DAGUER_NP!$I$3:$I$14, MATCH($B274,DEMAND_D_DAGUER_NP!$H$3:$H$14,0), 1)</f>
        <v>164.17793764386857</v>
      </c>
      <c r="L274" s="7">
        <f>INDEX(D_THERM_DEMANDS!AB$3:AB$14, MATCH($B274,D_THERM_DEMANDS!$P$3:$P$14,0), 1)</f>
        <v>0.56633332570393879</v>
      </c>
      <c r="M274" s="7">
        <f>INDEX(D_THERM_DEMANDS!AC$3:AC$14, MATCH($B274,D_THERM_DEMANDS!$P$3:$P$14,0), 1)</f>
        <v>0.54733333587646482</v>
      </c>
      <c r="N274" s="7">
        <f>INDEX(D_THERM_DEMANDS!AD$3:AD$14, MATCH($B274,D_THERM_DEMANDS!$P$3:$P$14,0), 1)</f>
        <v>2.0763333638509116</v>
      </c>
      <c r="O274" s="7">
        <f>INDEX(D_THERM_DEMANDS!AE$3:AE$14, MATCH($B274,D_THERM_DEMANDS!$P$3:$P$14,0), 1)</f>
        <v>1.899999976158142E-2</v>
      </c>
      <c r="P274" s="7">
        <f>INDEX(D_THERM_DEMANDS!AF$3:AF$14, MATCH($B274,D_THERM_DEMANDS!$P$3:$P$14,0), 1)</f>
        <v>3.6666667461395262E-2</v>
      </c>
      <c r="Q274" s="7">
        <f>INDEX(D_THERM_DEMANDS!AG$3:AG$14, MATCH($B274,D_THERM_DEMANDS!$P$3:$P$14,0), 1)</f>
        <v>1.8333333730697631E-2</v>
      </c>
      <c r="R274" s="7">
        <f>INDEX(D_THERM_DEMANDS!AH$3:AH$14, MATCH($B274,D_THERM_DEMANDS!$P$3:$P$14,0), 1)</f>
        <v>3.0333334207534791E-2</v>
      </c>
      <c r="S274" s="7">
        <f>INDEX(D_THERM_DEMANDS!AI$3:AI$14, MATCH($B274,D_THERM_DEMANDS!$P$3:$P$14,0), 1)</f>
        <v>1.6666666666666666E-2</v>
      </c>
      <c r="T274" s="7">
        <f>INDEX(D_THERM_DEMANDS!AJ$3:AJ$14, MATCH($B274,D_THERM_DEMANDS!$P$3:$P$14,0), 1)</f>
        <v>4.0000001589457192E-2</v>
      </c>
      <c r="U274" s="7">
        <f>INDEX(D_THERM_DEMANDS!AK$3:AK$14, MATCH($B274,D_THERM_DEMANDS!$P$3:$P$14,0), 1)</f>
        <v>0</v>
      </c>
      <c r="V274" s="7">
        <f>INDEX(DEMAND_C217B!$I$3:$I$14, MATCH($B274,DEMAND_C217B!$H$3:$H$14,0), 1)</f>
        <v>8.1226851904921791</v>
      </c>
      <c r="W274" s="7">
        <f>INDEX(MINFLOWFEATHER!$J$3:$J$14, MATCH($B274,MINFLOWFEATHER!$I$3:$I$14,0), 1)</f>
        <v>750</v>
      </c>
      <c r="X274" s="7">
        <f>INDEX(Therm!$P$3:$P$14, MATCH($B274,Therm!$H$3:$H$14,0), 1)</f>
        <v>176.00659057627354</v>
      </c>
      <c r="Y274" s="7">
        <f>INDEX(Yubfea!$P$3:$P$14, MATCH($B274,Yubfea!$H$3:$H$14,0), 1)</f>
        <v>3486.7898287612379</v>
      </c>
      <c r="Z274" s="7">
        <f>INDEX(D_YUBFEA_demand!V$3:V$14, MATCH($B274,D_YUBFEA_demand!$M$3:$M$14,0), 1)</f>
        <v>0</v>
      </c>
      <c r="AA274" s="7">
        <f>INDEX(D_YUBFEA_demand!W$3:W$14, MATCH($B274,D_YUBFEA_demand!$M$3:$M$14,0), 1)</f>
        <v>0</v>
      </c>
      <c r="AB274" s="7">
        <f>INDEX(D_YUBFEA_demand!X$3:X$14, MATCH($B274,D_YUBFEA_demand!$M$3:$M$14,0), 1)</f>
        <v>6.4333331584930417E-2</v>
      </c>
      <c r="AC274" s="7">
        <f>INDEX(D_YUBFEA_demand!Y$3:Y$14, MATCH($B274,D_YUBFEA_demand!$M$3:$M$14,0), 1)</f>
        <v>0.24800000190734864</v>
      </c>
      <c r="AD274" s="7">
        <f>INDEX(D_YUBFEA_demand!Z$3:Z$14, MATCH($B274,D_YUBFEA_demand!$M$3:$M$14,0), 1)</f>
        <v>1.9333332777023315E-2</v>
      </c>
      <c r="AE274" s="7">
        <f>INDEX(D_YUBFEA_demand!AA$3:AA$14, MATCH($B274,D_YUBFEA_demand!$M$3:$M$14,0), 1)</f>
        <v>4.9333333969116211E-2</v>
      </c>
      <c r="AF274" s="7">
        <f>INDEX(D_YUBFEA_demand!AB$3:AB$14, MATCH($B274,D_YUBFEA_demand!$M$3:$M$14,0), 1)</f>
        <v>2.3333332935969033E-2</v>
      </c>
      <c r="AG274" s="7">
        <f>INDEX(MINFLOWFEAMOUTH!$J$3:$J$14, MATCH($B274,MINFLOWFEAMOUTH!$I$3:$I$14,0), 1)</f>
        <v>2800</v>
      </c>
      <c r="AI274" s="11">
        <f>SHASTAlevel5extended!$H263</f>
        <v>4552.1000000000004</v>
      </c>
      <c r="AJ274" s="11">
        <f>INDEX(CALLiTE_SHASTA_LEVEL2_4!$E$1024:$E$1035, MATCH($B274,CALLiTE_SHASTA_LEVEL2_4!$C$1024:$C$1035,0), 1)</f>
        <v>1700</v>
      </c>
      <c r="AK274" s="11">
        <f>INDEX(CALLiTE_SHASTA_LEVEL2_4!$F$1024:$F$1035, MATCH($B274,CALLiTE_SHASTA_LEVEL2_4!$C$1024:$C$1035,0), 1)</f>
        <v>4552</v>
      </c>
      <c r="AL274" s="11">
        <f>INDEX(CALLITE_EVAP_S_SHSTA!$G$2:$G$13, MATCH($B274,CALLITE_EVAP_S_SHSTA!$F$2:$F$13,0), 1)</f>
        <v>4.73095238776434</v>
      </c>
    </row>
    <row r="275" spans="1:38">
      <c r="A275" s="1">
        <v>43940</v>
      </c>
      <c r="B275" s="6">
        <f t="shared" si="4"/>
        <v>4</v>
      </c>
      <c r="C275" s="7">
        <f>OROinflow!$F264</f>
        <v>5279</v>
      </c>
      <c r="D275" s="7">
        <f>OROLEVEL5!G264/1000</f>
        <v>3357.1800000000003</v>
      </c>
      <c r="E275" s="7">
        <f>INDEX(OROevaprateIN!$B$2:$B$13, MATCH($B275,OROevaprateIN!$A$2:$A$13,0), 1)</f>
        <v>3.5688297900747745</v>
      </c>
      <c r="F275" s="7">
        <f>INDEX(DEM_D6_PWR!$I$3:$I$14, MATCH($B275,DEM_D6_PWR!$H$3:$H$14,0), 1)</f>
        <v>1.9900000095367432</v>
      </c>
      <c r="G275" s="7">
        <f>INDEX('MINGW_6&amp;DR69'!$I$3:$I$14, MATCH($B275,'MINGW_6&amp;DR69'!$H$3:$H$14,0), 1)</f>
        <v>34.200000762939453</v>
      </c>
      <c r="H275" s="7">
        <f>INDEX('MINGW_6&amp;DR69'!$J$3:$J$14, MATCH($B275,'MINGW_6&amp;DR69'!$H$3:$H$14,0), 1)</f>
        <v>217.89999389648438</v>
      </c>
      <c r="I275" s="7">
        <f>inflowShasta!$I264</f>
        <v>5744</v>
      </c>
      <c r="J275" s="7">
        <f>inflowYuba!$H264</f>
        <v>1045</v>
      </c>
      <c r="K275" s="7">
        <f>INDEX(DEMAND_D_DAGUER_NP!$I$3:$I$14, MATCH($B275,DEMAND_D_DAGUER_NP!$H$3:$H$14,0), 1)</f>
        <v>164.17793764386857</v>
      </c>
      <c r="L275" s="7">
        <f>INDEX(D_THERM_DEMANDS!AB$3:AB$14, MATCH($B275,D_THERM_DEMANDS!$P$3:$P$14,0), 1)</f>
        <v>0.56633332570393879</v>
      </c>
      <c r="M275" s="7">
        <f>INDEX(D_THERM_DEMANDS!AC$3:AC$14, MATCH($B275,D_THERM_DEMANDS!$P$3:$P$14,0), 1)</f>
        <v>0.54733333587646482</v>
      </c>
      <c r="N275" s="7">
        <f>INDEX(D_THERM_DEMANDS!AD$3:AD$14, MATCH($B275,D_THERM_DEMANDS!$P$3:$P$14,0), 1)</f>
        <v>2.0763333638509116</v>
      </c>
      <c r="O275" s="7">
        <f>INDEX(D_THERM_DEMANDS!AE$3:AE$14, MATCH($B275,D_THERM_DEMANDS!$P$3:$P$14,0), 1)</f>
        <v>1.899999976158142E-2</v>
      </c>
      <c r="P275" s="7">
        <f>INDEX(D_THERM_DEMANDS!AF$3:AF$14, MATCH($B275,D_THERM_DEMANDS!$P$3:$P$14,0), 1)</f>
        <v>3.6666667461395262E-2</v>
      </c>
      <c r="Q275" s="7">
        <f>INDEX(D_THERM_DEMANDS!AG$3:AG$14, MATCH($B275,D_THERM_DEMANDS!$P$3:$P$14,0), 1)</f>
        <v>1.8333333730697631E-2</v>
      </c>
      <c r="R275" s="7">
        <f>INDEX(D_THERM_DEMANDS!AH$3:AH$14, MATCH($B275,D_THERM_DEMANDS!$P$3:$P$14,0), 1)</f>
        <v>3.0333334207534791E-2</v>
      </c>
      <c r="S275" s="7">
        <f>INDEX(D_THERM_DEMANDS!AI$3:AI$14, MATCH($B275,D_THERM_DEMANDS!$P$3:$P$14,0), 1)</f>
        <v>1.6666666666666666E-2</v>
      </c>
      <c r="T275" s="7">
        <f>INDEX(D_THERM_DEMANDS!AJ$3:AJ$14, MATCH($B275,D_THERM_DEMANDS!$P$3:$P$14,0), 1)</f>
        <v>4.0000001589457192E-2</v>
      </c>
      <c r="U275" s="7">
        <f>INDEX(D_THERM_DEMANDS!AK$3:AK$14, MATCH($B275,D_THERM_DEMANDS!$P$3:$P$14,0), 1)</f>
        <v>0</v>
      </c>
      <c r="V275" s="7">
        <f>INDEX(DEMAND_C217B!$I$3:$I$14, MATCH($B275,DEMAND_C217B!$H$3:$H$14,0), 1)</f>
        <v>8.1226851904921791</v>
      </c>
      <c r="W275" s="7">
        <f>INDEX(MINFLOWFEATHER!$J$3:$J$14, MATCH($B275,MINFLOWFEATHER!$I$3:$I$14,0), 1)</f>
        <v>750</v>
      </c>
      <c r="X275" s="7">
        <f>INDEX(Therm!$P$3:$P$14, MATCH($B275,Therm!$H$3:$H$14,0), 1)</f>
        <v>176.00659057627354</v>
      </c>
      <c r="Y275" s="7">
        <f>INDEX(Yubfea!$P$3:$P$14, MATCH($B275,Yubfea!$H$3:$H$14,0), 1)</f>
        <v>3486.7898287612379</v>
      </c>
      <c r="Z275" s="7">
        <f>INDEX(D_YUBFEA_demand!V$3:V$14, MATCH($B275,D_YUBFEA_demand!$M$3:$M$14,0), 1)</f>
        <v>0</v>
      </c>
      <c r="AA275" s="7">
        <f>INDEX(D_YUBFEA_demand!W$3:W$14, MATCH($B275,D_YUBFEA_demand!$M$3:$M$14,0), 1)</f>
        <v>0</v>
      </c>
      <c r="AB275" s="7">
        <f>INDEX(D_YUBFEA_demand!X$3:X$14, MATCH($B275,D_YUBFEA_demand!$M$3:$M$14,0), 1)</f>
        <v>6.4333331584930417E-2</v>
      </c>
      <c r="AC275" s="7">
        <f>INDEX(D_YUBFEA_demand!Y$3:Y$14, MATCH($B275,D_YUBFEA_demand!$M$3:$M$14,0), 1)</f>
        <v>0.24800000190734864</v>
      </c>
      <c r="AD275" s="7">
        <f>INDEX(D_YUBFEA_demand!Z$3:Z$14, MATCH($B275,D_YUBFEA_demand!$M$3:$M$14,0), 1)</f>
        <v>1.9333332777023315E-2</v>
      </c>
      <c r="AE275" s="7">
        <f>INDEX(D_YUBFEA_demand!AA$3:AA$14, MATCH($B275,D_YUBFEA_demand!$M$3:$M$14,0), 1)</f>
        <v>4.9333333969116211E-2</v>
      </c>
      <c r="AF275" s="7">
        <f>INDEX(D_YUBFEA_demand!AB$3:AB$14, MATCH($B275,D_YUBFEA_demand!$M$3:$M$14,0), 1)</f>
        <v>2.3333332935969033E-2</v>
      </c>
      <c r="AG275" s="7">
        <f>INDEX(MINFLOWFEAMOUTH!$J$3:$J$14, MATCH($B275,MINFLOWFEAMOUTH!$I$3:$I$14,0), 1)</f>
        <v>2800</v>
      </c>
      <c r="AI275" s="11">
        <f>SHASTAlevel5extended!$H264</f>
        <v>4552.1000000000004</v>
      </c>
      <c r="AJ275" s="11">
        <f>INDEX(CALLiTE_SHASTA_LEVEL2_4!$E$1024:$E$1035, MATCH($B275,CALLiTE_SHASTA_LEVEL2_4!$C$1024:$C$1035,0), 1)</f>
        <v>1700</v>
      </c>
      <c r="AK275" s="11">
        <f>INDEX(CALLiTE_SHASTA_LEVEL2_4!$F$1024:$F$1035, MATCH($B275,CALLiTE_SHASTA_LEVEL2_4!$C$1024:$C$1035,0), 1)</f>
        <v>4552</v>
      </c>
      <c r="AL275" s="11">
        <f>INDEX(CALLITE_EVAP_S_SHSTA!$G$2:$G$13, MATCH($B275,CALLITE_EVAP_S_SHSTA!$F$2:$F$13,0), 1)</f>
        <v>4.73095238776434</v>
      </c>
    </row>
    <row r="276" spans="1:38">
      <c r="A276" s="1">
        <v>43941</v>
      </c>
      <c r="B276" s="6">
        <f t="shared" si="4"/>
        <v>4</v>
      </c>
      <c r="C276" s="7">
        <f>OROinflow!$F265</f>
        <v>5347</v>
      </c>
      <c r="D276" s="7">
        <f>OROLEVEL5!G265/1000</f>
        <v>3357.18</v>
      </c>
      <c r="E276" s="7">
        <f>INDEX(OROevaprateIN!$B$2:$B$13, MATCH($B276,OROevaprateIN!$A$2:$A$13,0), 1)</f>
        <v>3.5688297900747745</v>
      </c>
      <c r="F276" s="7">
        <f>INDEX(DEM_D6_PWR!$I$3:$I$14, MATCH($B276,DEM_D6_PWR!$H$3:$H$14,0), 1)</f>
        <v>1.9900000095367432</v>
      </c>
      <c r="G276" s="7">
        <f>INDEX('MINGW_6&amp;DR69'!$I$3:$I$14, MATCH($B276,'MINGW_6&amp;DR69'!$H$3:$H$14,0), 1)</f>
        <v>34.200000762939453</v>
      </c>
      <c r="H276" s="7">
        <f>INDEX('MINGW_6&amp;DR69'!$J$3:$J$14, MATCH($B276,'MINGW_6&amp;DR69'!$H$3:$H$14,0), 1)</f>
        <v>217.89999389648438</v>
      </c>
      <c r="I276" s="7">
        <f>inflowShasta!$I265</f>
        <v>5009</v>
      </c>
      <c r="J276" s="7">
        <f>inflowYuba!$H265</f>
        <v>1118</v>
      </c>
      <c r="K276" s="7">
        <f>INDEX(DEMAND_D_DAGUER_NP!$I$3:$I$14, MATCH($B276,DEMAND_D_DAGUER_NP!$H$3:$H$14,0), 1)</f>
        <v>164.17793764386857</v>
      </c>
      <c r="L276" s="7">
        <f>INDEX(D_THERM_DEMANDS!AB$3:AB$14, MATCH($B276,D_THERM_DEMANDS!$P$3:$P$14,0), 1)</f>
        <v>0.56633332570393879</v>
      </c>
      <c r="M276" s="7">
        <f>INDEX(D_THERM_DEMANDS!AC$3:AC$14, MATCH($B276,D_THERM_DEMANDS!$P$3:$P$14,0), 1)</f>
        <v>0.54733333587646482</v>
      </c>
      <c r="N276" s="7">
        <f>INDEX(D_THERM_DEMANDS!AD$3:AD$14, MATCH($B276,D_THERM_DEMANDS!$P$3:$P$14,0), 1)</f>
        <v>2.0763333638509116</v>
      </c>
      <c r="O276" s="7">
        <f>INDEX(D_THERM_DEMANDS!AE$3:AE$14, MATCH($B276,D_THERM_DEMANDS!$P$3:$P$14,0), 1)</f>
        <v>1.899999976158142E-2</v>
      </c>
      <c r="P276" s="7">
        <f>INDEX(D_THERM_DEMANDS!AF$3:AF$14, MATCH($B276,D_THERM_DEMANDS!$P$3:$P$14,0), 1)</f>
        <v>3.6666667461395262E-2</v>
      </c>
      <c r="Q276" s="7">
        <f>INDEX(D_THERM_DEMANDS!AG$3:AG$14, MATCH($B276,D_THERM_DEMANDS!$P$3:$P$14,0), 1)</f>
        <v>1.8333333730697631E-2</v>
      </c>
      <c r="R276" s="7">
        <f>INDEX(D_THERM_DEMANDS!AH$3:AH$14, MATCH($B276,D_THERM_DEMANDS!$P$3:$P$14,0), 1)</f>
        <v>3.0333334207534791E-2</v>
      </c>
      <c r="S276" s="7">
        <f>INDEX(D_THERM_DEMANDS!AI$3:AI$14, MATCH($B276,D_THERM_DEMANDS!$P$3:$P$14,0), 1)</f>
        <v>1.6666666666666666E-2</v>
      </c>
      <c r="T276" s="7">
        <f>INDEX(D_THERM_DEMANDS!AJ$3:AJ$14, MATCH($B276,D_THERM_DEMANDS!$P$3:$P$14,0), 1)</f>
        <v>4.0000001589457192E-2</v>
      </c>
      <c r="U276" s="7">
        <f>INDEX(D_THERM_DEMANDS!AK$3:AK$14, MATCH($B276,D_THERM_DEMANDS!$P$3:$P$14,0), 1)</f>
        <v>0</v>
      </c>
      <c r="V276" s="7">
        <f>INDEX(DEMAND_C217B!$I$3:$I$14, MATCH($B276,DEMAND_C217B!$H$3:$H$14,0), 1)</f>
        <v>8.1226851904921791</v>
      </c>
      <c r="W276" s="7">
        <f>INDEX(MINFLOWFEATHER!$J$3:$J$14, MATCH($B276,MINFLOWFEATHER!$I$3:$I$14,0), 1)</f>
        <v>750</v>
      </c>
      <c r="X276" s="7">
        <f>INDEX(Therm!$P$3:$P$14, MATCH($B276,Therm!$H$3:$H$14,0), 1)</f>
        <v>176.00659057627354</v>
      </c>
      <c r="Y276" s="7">
        <f>INDEX(Yubfea!$P$3:$P$14, MATCH($B276,Yubfea!$H$3:$H$14,0), 1)</f>
        <v>3486.7898287612379</v>
      </c>
      <c r="Z276" s="7">
        <f>INDEX(D_YUBFEA_demand!V$3:V$14, MATCH($B276,D_YUBFEA_demand!$M$3:$M$14,0), 1)</f>
        <v>0</v>
      </c>
      <c r="AA276" s="7">
        <f>INDEX(D_YUBFEA_demand!W$3:W$14, MATCH($B276,D_YUBFEA_demand!$M$3:$M$14,0), 1)</f>
        <v>0</v>
      </c>
      <c r="AB276" s="7">
        <f>INDEX(D_YUBFEA_demand!X$3:X$14, MATCH($B276,D_YUBFEA_demand!$M$3:$M$14,0), 1)</f>
        <v>6.4333331584930417E-2</v>
      </c>
      <c r="AC276" s="7">
        <f>INDEX(D_YUBFEA_demand!Y$3:Y$14, MATCH($B276,D_YUBFEA_demand!$M$3:$M$14,0), 1)</f>
        <v>0.24800000190734864</v>
      </c>
      <c r="AD276" s="7">
        <f>INDEX(D_YUBFEA_demand!Z$3:Z$14, MATCH($B276,D_YUBFEA_demand!$M$3:$M$14,0), 1)</f>
        <v>1.9333332777023315E-2</v>
      </c>
      <c r="AE276" s="7">
        <f>INDEX(D_YUBFEA_demand!AA$3:AA$14, MATCH($B276,D_YUBFEA_demand!$M$3:$M$14,0), 1)</f>
        <v>4.9333333969116211E-2</v>
      </c>
      <c r="AF276" s="7">
        <f>INDEX(D_YUBFEA_demand!AB$3:AB$14, MATCH($B276,D_YUBFEA_demand!$M$3:$M$14,0), 1)</f>
        <v>2.3333332935969033E-2</v>
      </c>
      <c r="AG276" s="7">
        <f>INDEX(MINFLOWFEAMOUTH!$J$3:$J$14, MATCH($B276,MINFLOWFEAMOUTH!$I$3:$I$14,0), 1)</f>
        <v>2800</v>
      </c>
      <c r="AI276" s="11">
        <f>SHASTAlevel5extended!$H265</f>
        <v>4552.1000000000004</v>
      </c>
      <c r="AJ276" s="11">
        <f>INDEX(CALLiTE_SHASTA_LEVEL2_4!$E$1024:$E$1035, MATCH($B276,CALLiTE_SHASTA_LEVEL2_4!$C$1024:$C$1035,0), 1)</f>
        <v>1700</v>
      </c>
      <c r="AK276" s="11">
        <f>INDEX(CALLiTE_SHASTA_LEVEL2_4!$F$1024:$F$1035, MATCH($B276,CALLiTE_SHASTA_LEVEL2_4!$C$1024:$C$1035,0), 1)</f>
        <v>4552</v>
      </c>
      <c r="AL276" s="11">
        <f>INDEX(CALLITE_EVAP_S_SHSTA!$G$2:$G$13, MATCH($B276,CALLITE_EVAP_S_SHSTA!$F$2:$F$13,0), 1)</f>
        <v>4.73095238776434</v>
      </c>
    </row>
    <row r="277" spans="1:38">
      <c r="A277" s="1">
        <v>43942</v>
      </c>
      <c r="B277" s="6">
        <f t="shared" si="4"/>
        <v>4</v>
      </c>
      <c r="C277" s="7">
        <f>OROinflow!$F266</f>
        <v>4869</v>
      </c>
      <c r="D277" s="7">
        <f>OROLEVEL5!G266/1000</f>
        <v>3369.6597999999999</v>
      </c>
      <c r="E277" s="7">
        <f>INDEX(OROevaprateIN!$B$2:$B$13, MATCH($B277,OROevaprateIN!$A$2:$A$13,0), 1)</f>
        <v>3.5688297900747745</v>
      </c>
      <c r="F277" s="7">
        <f>INDEX(DEM_D6_PWR!$I$3:$I$14, MATCH($B277,DEM_D6_PWR!$H$3:$H$14,0), 1)</f>
        <v>1.9900000095367432</v>
      </c>
      <c r="G277" s="7">
        <f>INDEX('MINGW_6&amp;DR69'!$I$3:$I$14, MATCH($B277,'MINGW_6&amp;DR69'!$H$3:$H$14,0), 1)</f>
        <v>34.200000762939453</v>
      </c>
      <c r="H277" s="7">
        <f>INDEX('MINGW_6&amp;DR69'!$J$3:$J$14, MATCH($B277,'MINGW_6&amp;DR69'!$H$3:$H$14,0), 1)</f>
        <v>217.89999389648438</v>
      </c>
      <c r="I277" s="7">
        <f>inflowShasta!$I266</f>
        <v>5509</v>
      </c>
      <c r="J277" s="7">
        <f>inflowYuba!$H266</f>
        <v>1227</v>
      </c>
      <c r="K277" s="7">
        <f>INDEX(DEMAND_D_DAGUER_NP!$I$3:$I$14, MATCH($B277,DEMAND_D_DAGUER_NP!$H$3:$H$14,0), 1)</f>
        <v>164.17793764386857</v>
      </c>
      <c r="L277" s="7">
        <f>INDEX(D_THERM_DEMANDS!AB$3:AB$14, MATCH($B277,D_THERM_DEMANDS!$P$3:$P$14,0), 1)</f>
        <v>0.56633332570393879</v>
      </c>
      <c r="M277" s="7">
        <f>INDEX(D_THERM_DEMANDS!AC$3:AC$14, MATCH($B277,D_THERM_DEMANDS!$P$3:$P$14,0), 1)</f>
        <v>0.54733333587646482</v>
      </c>
      <c r="N277" s="7">
        <f>INDEX(D_THERM_DEMANDS!AD$3:AD$14, MATCH($B277,D_THERM_DEMANDS!$P$3:$P$14,0), 1)</f>
        <v>2.0763333638509116</v>
      </c>
      <c r="O277" s="7">
        <f>INDEX(D_THERM_DEMANDS!AE$3:AE$14, MATCH($B277,D_THERM_DEMANDS!$P$3:$P$14,0), 1)</f>
        <v>1.899999976158142E-2</v>
      </c>
      <c r="P277" s="7">
        <f>INDEX(D_THERM_DEMANDS!AF$3:AF$14, MATCH($B277,D_THERM_DEMANDS!$P$3:$P$14,0), 1)</f>
        <v>3.6666667461395262E-2</v>
      </c>
      <c r="Q277" s="7">
        <f>INDEX(D_THERM_DEMANDS!AG$3:AG$14, MATCH($B277,D_THERM_DEMANDS!$P$3:$P$14,0), 1)</f>
        <v>1.8333333730697631E-2</v>
      </c>
      <c r="R277" s="7">
        <f>INDEX(D_THERM_DEMANDS!AH$3:AH$14, MATCH($B277,D_THERM_DEMANDS!$P$3:$P$14,0), 1)</f>
        <v>3.0333334207534791E-2</v>
      </c>
      <c r="S277" s="7">
        <f>INDEX(D_THERM_DEMANDS!AI$3:AI$14, MATCH($B277,D_THERM_DEMANDS!$P$3:$P$14,0), 1)</f>
        <v>1.6666666666666666E-2</v>
      </c>
      <c r="T277" s="7">
        <f>INDEX(D_THERM_DEMANDS!AJ$3:AJ$14, MATCH($B277,D_THERM_DEMANDS!$P$3:$P$14,0), 1)</f>
        <v>4.0000001589457192E-2</v>
      </c>
      <c r="U277" s="7">
        <f>INDEX(D_THERM_DEMANDS!AK$3:AK$14, MATCH($B277,D_THERM_DEMANDS!$P$3:$P$14,0), 1)</f>
        <v>0</v>
      </c>
      <c r="V277" s="7">
        <f>INDEX(DEMAND_C217B!$I$3:$I$14, MATCH($B277,DEMAND_C217B!$H$3:$H$14,0), 1)</f>
        <v>8.1226851904921791</v>
      </c>
      <c r="W277" s="7">
        <f>INDEX(MINFLOWFEATHER!$J$3:$J$14, MATCH($B277,MINFLOWFEATHER!$I$3:$I$14,0), 1)</f>
        <v>750</v>
      </c>
      <c r="X277" s="7">
        <f>INDEX(Therm!$P$3:$P$14, MATCH($B277,Therm!$H$3:$H$14,0), 1)</f>
        <v>176.00659057627354</v>
      </c>
      <c r="Y277" s="7">
        <f>INDEX(Yubfea!$P$3:$P$14, MATCH($B277,Yubfea!$H$3:$H$14,0), 1)</f>
        <v>3486.7898287612379</v>
      </c>
      <c r="Z277" s="7">
        <f>INDEX(D_YUBFEA_demand!V$3:V$14, MATCH($B277,D_YUBFEA_demand!$M$3:$M$14,0), 1)</f>
        <v>0</v>
      </c>
      <c r="AA277" s="7">
        <f>INDEX(D_YUBFEA_demand!W$3:W$14, MATCH($B277,D_YUBFEA_demand!$M$3:$M$14,0), 1)</f>
        <v>0</v>
      </c>
      <c r="AB277" s="7">
        <f>INDEX(D_YUBFEA_demand!X$3:X$14, MATCH($B277,D_YUBFEA_demand!$M$3:$M$14,0), 1)</f>
        <v>6.4333331584930417E-2</v>
      </c>
      <c r="AC277" s="7">
        <f>INDEX(D_YUBFEA_demand!Y$3:Y$14, MATCH($B277,D_YUBFEA_demand!$M$3:$M$14,0), 1)</f>
        <v>0.24800000190734864</v>
      </c>
      <c r="AD277" s="7">
        <f>INDEX(D_YUBFEA_demand!Z$3:Z$14, MATCH($B277,D_YUBFEA_demand!$M$3:$M$14,0), 1)</f>
        <v>1.9333332777023315E-2</v>
      </c>
      <c r="AE277" s="7">
        <f>INDEX(D_YUBFEA_demand!AA$3:AA$14, MATCH($B277,D_YUBFEA_demand!$M$3:$M$14,0), 1)</f>
        <v>4.9333333969116211E-2</v>
      </c>
      <c r="AF277" s="7">
        <f>INDEX(D_YUBFEA_demand!AB$3:AB$14, MATCH($B277,D_YUBFEA_demand!$M$3:$M$14,0), 1)</f>
        <v>2.3333332935969033E-2</v>
      </c>
      <c r="AG277" s="7">
        <f>INDEX(MINFLOWFEAMOUTH!$J$3:$J$14, MATCH($B277,MINFLOWFEAMOUTH!$I$3:$I$14,0), 1)</f>
        <v>2800</v>
      </c>
      <c r="AI277" s="11">
        <f>SHASTAlevel5extended!$H266</f>
        <v>4552.1000000000004</v>
      </c>
      <c r="AJ277" s="11">
        <f>INDEX(CALLiTE_SHASTA_LEVEL2_4!$E$1024:$E$1035, MATCH($B277,CALLiTE_SHASTA_LEVEL2_4!$C$1024:$C$1035,0), 1)</f>
        <v>1700</v>
      </c>
      <c r="AK277" s="11">
        <f>INDEX(CALLiTE_SHASTA_LEVEL2_4!$F$1024:$F$1035, MATCH($B277,CALLiTE_SHASTA_LEVEL2_4!$C$1024:$C$1035,0), 1)</f>
        <v>4552</v>
      </c>
      <c r="AL277" s="11">
        <f>INDEX(CALLITE_EVAP_S_SHSTA!$G$2:$G$13, MATCH($B277,CALLITE_EVAP_S_SHSTA!$F$2:$F$13,0), 1)</f>
        <v>4.73095238776434</v>
      </c>
    </row>
    <row r="278" spans="1:38">
      <c r="A278" s="1">
        <v>43943</v>
      </c>
      <c r="B278" s="6">
        <f t="shared" si="4"/>
        <v>4</v>
      </c>
      <c r="C278" s="7">
        <f>OROinflow!$F267</f>
        <v>5089</v>
      </c>
      <c r="D278" s="7">
        <f>OROLEVEL5!G267/1000</f>
        <v>3382.1395999999995</v>
      </c>
      <c r="E278" s="7">
        <f>INDEX(OROevaprateIN!$B$2:$B$13, MATCH($B278,OROevaprateIN!$A$2:$A$13,0), 1)</f>
        <v>3.5688297900747745</v>
      </c>
      <c r="F278" s="7">
        <f>INDEX(DEM_D6_PWR!$I$3:$I$14, MATCH($B278,DEM_D6_PWR!$H$3:$H$14,0), 1)</f>
        <v>1.9900000095367432</v>
      </c>
      <c r="G278" s="7">
        <f>INDEX('MINGW_6&amp;DR69'!$I$3:$I$14, MATCH($B278,'MINGW_6&amp;DR69'!$H$3:$H$14,0), 1)</f>
        <v>34.200000762939453</v>
      </c>
      <c r="H278" s="7">
        <f>INDEX('MINGW_6&amp;DR69'!$J$3:$J$14, MATCH($B278,'MINGW_6&amp;DR69'!$H$3:$H$14,0), 1)</f>
        <v>217.89999389648438</v>
      </c>
      <c r="I278" s="7">
        <f>inflowShasta!$I267</f>
        <v>4779</v>
      </c>
      <c r="J278" s="7">
        <f>inflowYuba!$H267</f>
        <v>1313</v>
      </c>
      <c r="K278" s="7">
        <f>INDEX(DEMAND_D_DAGUER_NP!$I$3:$I$14, MATCH($B278,DEMAND_D_DAGUER_NP!$H$3:$H$14,0), 1)</f>
        <v>164.17793764386857</v>
      </c>
      <c r="L278" s="7">
        <f>INDEX(D_THERM_DEMANDS!AB$3:AB$14, MATCH($B278,D_THERM_DEMANDS!$P$3:$P$14,0), 1)</f>
        <v>0.56633332570393879</v>
      </c>
      <c r="M278" s="7">
        <f>INDEX(D_THERM_DEMANDS!AC$3:AC$14, MATCH($B278,D_THERM_DEMANDS!$P$3:$P$14,0), 1)</f>
        <v>0.54733333587646482</v>
      </c>
      <c r="N278" s="7">
        <f>INDEX(D_THERM_DEMANDS!AD$3:AD$14, MATCH($B278,D_THERM_DEMANDS!$P$3:$P$14,0), 1)</f>
        <v>2.0763333638509116</v>
      </c>
      <c r="O278" s="7">
        <f>INDEX(D_THERM_DEMANDS!AE$3:AE$14, MATCH($B278,D_THERM_DEMANDS!$P$3:$P$14,0), 1)</f>
        <v>1.899999976158142E-2</v>
      </c>
      <c r="P278" s="7">
        <f>INDEX(D_THERM_DEMANDS!AF$3:AF$14, MATCH($B278,D_THERM_DEMANDS!$P$3:$P$14,0), 1)</f>
        <v>3.6666667461395262E-2</v>
      </c>
      <c r="Q278" s="7">
        <f>INDEX(D_THERM_DEMANDS!AG$3:AG$14, MATCH($B278,D_THERM_DEMANDS!$P$3:$P$14,0), 1)</f>
        <v>1.8333333730697631E-2</v>
      </c>
      <c r="R278" s="7">
        <f>INDEX(D_THERM_DEMANDS!AH$3:AH$14, MATCH($B278,D_THERM_DEMANDS!$P$3:$P$14,0), 1)</f>
        <v>3.0333334207534791E-2</v>
      </c>
      <c r="S278" s="7">
        <f>INDEX(D_THERM_DEMANDS!AI$3:AI$14, MATCH($B278,D_THERM_DEMANDS!$P$3:$P$14,0), 1)</f>
        <v>1.6666666666666666E-2</v>
      </c>
      <c r="T278" s="7">
        <f>INDEX(D_THERM_DEMANDS!AJ$3:AJ$14, MATCH($B278,D_THERM_DEMANDS!$P$3:$P$14,0), 1)</f>
        <v>4.0000001589457192E-2</v>
      </c>
      <c r="U278" s="7">
        <f>INDEX(D_THERM_DEMANDS!AK$3:AK$14, MATCH($B278,D_THERM_DEMANDS!$P$3:$P$14,0), 1)</f>
        <v>0</v>
      </c>
      <c r="V278" s="7">
        <f>INDEX(DEMAND_C217B!$I$3:$I$14, MATCH($B278,DEMAND_C217B!$H$3:$H$14,0), 1)</f>
        <v>8.1226851904921791</v>
      </c>
      <c r="W278" s="7">
        <f>INDEX(MINFLOWFEATHER!$J$3:$J$14, MATCH($B278,MINFLOWFEATHER!$I$3:$I$14,0), 1)</f>
        <v>750</v>
      </c>
      <c r="X278" s="7">
        <f>INDEX(Therm!$P$3:$P$14, MATCH($B278,Therm!$H$3:$H$14,0), 1)</f>
        <v>176.00659057627354</v>
      </c>
      <c r="Y278" s="7">
        <f>INDEX(Yubfea!$P$3:$P$14, MATCH($B278,Yubfea!$H$3:$H$14,0), 1)</f>
        <v>3486.7898287612379</v>
      </c>
      <c r="Z278" s="7">
        <f>INDEX(D_YUBFEA_demand!V$3:V$14, MATCH($B278,D_YUBFEA_demand!$M$3:$M$14,0), 1)</f>
        <v>0</v>
      </c>
      <c r="AA278" s="7">
        <f>INDEX(D_YUBFEA_demand!W$3:W$14, MATCH($B278,D_YUBFEA_demand!$M$3:$M$14,0), 1)</f>
        <v>0</v>
      </c>
      <c r="AB278" s="7">
        <f>INDEX(D_YUBFEA_demand!X$3:X$14, MATCH($B278,D_YUBFEA_demand!$M$3:$M$14,0), 1)</f>
        <v>6.4333331584930417E-2</v>
      </c>
      <c r="AC278" s="7">
        <f>INDEX(D_YUBFEA_demand!Y$3:Y$14, MATCH($B278,D_YUBFEA_demand!$M$3:$M$14,0), 1)</f>
        <v>0.24800000190734864</v>
      </c>
      <c r="AD278" s="7">
        <f>INDEX(D_YUBFEA_demand!Z$3:Z$14, MATCH($B278,D_YUBFEA_demand!$M$3:$M$14,0), 1)</f>
        <v>1.9333332777023315E-2</v>
      </c>
      <c r="AE278" s="7">
        <f>INDEX(D_YUBFEA_demand!AA$3:AA$14, MATCH($B278,D_YUBFEA_demand!$M$3:$M$14,0), 1)</f>
        <v>4.9333333969116211E-2</v>
      </c>
      <c r="AF278" s="7">
        <f>INDEX(D_YUBFEA_demand!AB$3:AB$14, MATCH($B278,D_YUBFEA_demand!$M$3:$M$14,0), 1)</f>
        <v>2.3333332935969033E-2</v>
      </c>
      <c r="AG278" s="7">
        <f>INDEX(MINFLOWFEAMOUTH!$J$3:$J$14, MATCH($B278,MINFLOWFEAMOUTH!$I$3:$I$14,0), 1)</f>
        <v>2800</v>
      </c>
      <c r="AI278" s="11">
        <f>SHASTAlevel5extended!$H267</f>
        <v>4552.1000000000004</v>
      </c>
      <c r="AJ278" s="11">
        <f>INDEX(CALLiTE_SHASTA_LEVEL2_4!$E$1024:$E$1035, MATCH($B278,CALLiTE_SHASTA_LEVEL2_4!$C$1024:$C$1035,0), 1)</f>
        <v>1700</v>
      </c>
      <c r="AK278" s="11">
        <f>INDEX(CALLiTE_SHASTA_LEVEL2_4!$F$1024:$F$1035, MATCH($B278,CALLiTE_SHASTA_LEVEL2_4!$C$1024:$C$1035,0), 1)</f>
        <v>4552</v>
      </c>
      <c r="AL278" s="11">
        <f>INDEX(CALLITE_EVAP_S_SHSTA!$G$2:$G$13, MATCH($B278,CALLITE_EVAP_S_SHSTA!$F$2:$F$13,0), 1)</f>
        <v>4.73095238776434</v>
      </c>
    </row>
    <row r="279" spans="1:38">
      <c r="A279" s="1">
        <v>43944</v>
      </c>
      <c r="B279" s="6">
        <f t="shared" si="4"/>
        <v>4</v>
      </c>
      <c r="C279" s="7">
        <f>OROinflow!$F268</f>
        <v>5400</v>
      </c>
      <c r="D279" s="7">
        <f>OROLEVEL5!G268/1000</f>
        <v>3394.6193999999996</v>
      </c>
      <c r="E279" s="7">
        <f>INDEX(OROevaprateIN!$B$2:$B$13, MATCH($B279,OROevaprateIN!$A$2:$A$13,0), 1)</f>
        <v>3.5688297900747745</v>
      </c>
      <c r="F279" s="7">
        <f>INDEX(DEM_D6_PWR!$I$3:$I$14, MATCH($B279,DEM_D6_PWR!$H$3:$H$14,0), 1)</f>
        <v>1.9900000095367432</v>
      </c>
      <c r="G279" s="7">
        <f>INDEX('MINGW_6&amp;DR69'!$I$3:$I$14, MATCH($B279,'MINGW_6&amp;DR69'!$H$3:$H$14,0), 1)</f>
        <v>34.200000762939453</v>
      </c>
      <c r="H279" s="7">
        <f>INDEX('MINGW_6&amp;DR69'!$J$3:$J$14, MATCH($B279,'MINGW_6&amp;DR69'!$H$3:$H$14,0), 1)</f>
        <v>217.89999389648438</v>
      </c>
      <c r="I279" s="7">
        <f>inflowShasta!$I268</f>
        <v>5107</v>
      </c>
      <c r="J279" s="7">
        <f>inflowYuba!$H268</f>
        <v>1352</v>
      </c>
      <c r="K279" s="7">
        <f>INDEX(DEMAND_D_DAGUER_NP!$I$3:$I$14, MATCH($B279,DEMAND_D_DAGUER_NP!$H$3:$H$14,0), 1)</f>
        <v>164.17793764386857</v>
      </c>
      <c r="L279" s="7">
        <f>INDEX(D_THERM_DEMANDS!AB$3:AB$14, MATCH($B279,D_THERM_DEMANDS!$P$3:$P$14,0), 1)</f>
        <v>0.56633332570393879</v>
      </c>
      <c r="M279" s="7">
        <f>INDEX(D_THERM_DEMANDS!AC$3:AC$14, MATCH($B279,D_THERM_DEMANDS!$P$3:$P$14,0), 1)</f>
        <v>0.54733333587646482</v>
      </c>
      <c r="N279" s="7">
        <f>INDEX(D_THERM_DEMANDS!AD$3:AD$14, MATCH($B279,D_THERM_DEMANDS!$P$3:$P$14,0), 1)</f>
        <v>2.0763333638509116</v>
      </c>
      <c r="O279" s="7">
        <f>INDEX(D_THERM_DEMANDS!AE$3:AE$14, MATCH($B279,D_THERM_DEMANDS!$P$3:$P$14,0), 1)</f>
        <v>1.899999976158142E-2</v>
      </c>
      <c r="P279" s="7">
        <f>INDEX(D_THERM_DEMANDS!AF$3:AF$14, MATCH($B279,D_THERM_DEMANDS!$P$3:$P$14,0), 1)</f>
        <v>3.6666667461395262E-2</v>
      </c>
      <c r="Q279" s="7">
        <f>INDEX(D_THERM_DEMANDS!AG$3:AG$14, MATCH($B279,D_THERM_DEMANDS!$P$3:$P$14,0), 1)</f>
        <v>1.8333333730697631E-2</v>
      </c>
      <c r="R279" s="7">
        <f>INDEX(D_THERM_DEMANDS!AH$3:AH$14, MATCH($B279,D_THERM_DEMANDS!$P$3:$P$14,0), 1)</f>
        <v>3.0333334207534791E-2</v>
      </c>
      <c r="S279" s="7">
        <f>INDEX(D_THERM_DEMANDS!AI$3:AI$14, MATCH($B279,D_THERM_DEMANDS!$P$3:$P$14,0), 1)</f>
        <v>1.6666666666666666E-2</v>
      </c>
      <c r="T279" s="7">
        <f>INDEX(D_THERM_DEMANDS!AJ$3:AJ$14, MATCH($B279,D_THERM_DEMANDS!$P$3:$P$14,0), 1)</f>
        <v>4.0000001589457192E-2</v>
      </c>
      <c r="U279" s="7">
        <f>INDEX(D_THERM_DEMANDS!AK$3:AK$14, MATCH($B279,D_THERM_DEMANDS!$P$3:$P$14,0), 1)</f>
        <v>0</v>
      </c>
      <c r="V279" s="7">
        <f>INDEX(DEMAND_C217B!$I$3:$I$14, MATCH($B279,DEMAND_C217B!$H$3:$H$14,0), 1)</f>
        <v>8.1226851904921791</v>
      </c>
      <c r="W279" s="7">
        <f>INDEX(MINFLOWFEATHER!$J$3:$J$14, MATCH($B279,MINFLOWFEATHER!$I$3:$I$14,0), 1)</f>
        <v>750</v>
      </c>
      <c r="X279" s="7">
        <f>INDEX(Therm!$P$3:$P$14, MATCH($B279,Therm!$H$3:$H$14,0), 1)</f>
        <v>176.00659057627354</v>
      </c>
      <c r="Y279" s="7">
        <f>INDEX(Yubfea!$P$3:$P$14, MATCH($B279,Yubfea!$H$3:$H$14,0), 1)</f>
        <v>3486.7898287612379</v>
      </c>
      <c r="Z279" s="7">
        <f>INDEX(D_YUBFEA_demand!V$3:V$14, MATCH($B279,D_YUBFEA_demand!$M$3:$M$14,0), 1)</f>
        <v>0</v>
      </c>
      <c r="AA279" s="7">
        <f>INDEX(D_YUBFEA_demand!W$3:W$14, MATCH($B279,D_YUBFEA_demand!$M$3:$M$14,0), 1)</f>
        <v>0</v>
      </c>
      <c r="AB279" s="7">
        <f>INDEX(D_YUBFEA_demand!X$3:X$14, MATCH($B279,D_YUBFEA_demand!$M$3:$M$14,0), 1)</f>
        <v>6.4333331584930417E-2</v>
      </c>
      <c r="AC279" s="7">
        <f>INDEX(D_YUBFEA_demand!Y$3:Y$14, MATCH($B279,D_YUBFEA_demand!$M$3:$M$14,0), 1)</f>
        <v>0.24800000190734864</v>
      </c>
      <c r="AD279" s="7">
        <f>INDEX(D_YUBFEA_demand!Z$3:Z$14, MATCH($B279,D_YUBFEA_demand!$M$3:$M$14,0), 1)</f>
        <v>1.9333332777023315E-2</v>
      </c>
      <c r="AE279" s="7">
        <f>INDEX(D_YUBFEA_demand!AA$3:AA$14, MATCH($B279,D_YUBFEA_demand!$M$3:$M$14,0), 1)</f>
        <v>4.9333333969116211E-2</v>
      </c>
      <c r="AF279" s="7">
        <f>INDEX(D_YUBFEA_demand!AB$3:AB$14, MATCH($B279,D_YUBFEA_demand!$M$3:$M$14,0), 1)</f>
        <v>2.3333332935969033E-2</v>
      </c>
      <c r="AG279" s="7">
        <f>INDEX(MINFLOWFEAMOUTH!$J$3:$J$14, MATCH($B279,MINFLOWFEAMOUTH!$I$3:$I$14,0), 1)</f>
        <v>2800</v>
      </c>
      <c r="AI279" s="11">
        <f>SHASTAlevel5extended!$H268</f>
        <v>4552.1000000000004</v>
      </c>
      <c r="AJ279" s="11">
        <f>INDEX(CALLiTE_SHASTA_LEVEL2_4!$E$1024:$E$1035, MATCH($B279,CALLiTE_SHASTA_LEVEL2_4!$C$1024:$C$1035,0), 1)</f>
        <v>1700</v>
      </c>
      <c r="AK279" s="11">
        <f>INDEX(CALLiTE_SHASTA_LEVEL2_4!$F$1024:$F$1035, MATCH($B279,CALLiTE_SHASTA_LEVEL2_4!$C$1024:$C$1035,0), 1)</f>
        <v>4552</v>
      </c>
      <c r="AL279" s="11">
        <f>INDEX(CALLITE_EVAP_S_SHSTA!$G$2:$G$13, MATCH($B279,CALLITE_EVAP_S_SHSTA!$F$2:$F$13,0), 1)</f>
        <v>4.73095238776434</v>
      </c>
    </row>
    <row r="280" spans="1:38">
      <c r="A280" s="1">
        <v>43945</v>
      </c>
      <c r="B280" s="6">
        <f t="shared" si="4"/>
        <v>4</v>
      </c>
      <c r="C280" s="7">
        <f>OROinflow!$F269</f>
        <v>5608</v>
      </c>
      <c r="D280" s="7">
        <f>OROLEVEL5!G269/1000</f>
        <v>3407.0991999999992</v>
      </c>
      <c r="E280" s="7">
        <f>INDEX(OROevaprateIN!$B$2:$B$13, MATCH($B280,OROevaprateIN!$A$2:$A$13,0), 1)</f>
        <v>3.5688297900747745</v>
      </c>
      <c r="F280" s="7">
        <f>INDEX(DEM_D6_PWR!$I$3:$I$14, MATCH($B280,DEM_D6_PWR!$H$3:$H$14,0), 1)</f>
        <v>1.9900000095367432</v>
      </c>
      <c r="G280" s="7">
        <f>INDEX('MINGW_6&amp;DR69'!$I$3:$I$14, MATCH($B280,'MINGW_6&amp;DR69'!$H$3:$H$14,0), 1)</f>
        <v>34.200000762939453</v>
      </c>
      <c r="H280" s="7">
        <f>INDEX('MINGW_6&amp;DR69'!$J$3:$J$14, MATCH($B280,'MINGW_6&amp;DR69'!$H$3:$H$14,0), 1)</f>
        <v>217.89999389648438</v>
      </c>
      <c r="I280" s="7">
        <f>inflowShasta!$I269</f>
        <v>4794</v>
      </c>
      <c r="J280" s="7">
        <f>inflowYuba!$H269</f>
        <v>1394</v>
      </c>
      <c r="K280" s="7">
        <f>INDEX(DEMAND_D_DAGUER_NP!$I$3:$I$14, MATCH($B280,DEMAND_D_DAGUER_NP!$H$3:$H$14,0), 1)</f>
        <v>164.17793764386857</v>
      </c>
      <c r="L280" s="7">
        <f>INDEX(D_THERM_DEMANDS!AB$3:AB$14, MATCH($B280,D_THERM_DEMANDS!$P$3:$P$14,0), 1)</f>
        <v>0.56633332570393879</v>
      </c>
      <c r="M280" s="7">
        <f>INDEX(D_THERM_DEMANDS!AC$3:AC$14, MATCH($B280,D_THERM_DEMANDS!$P$3:$P$14,0), 1)</f>
        <v>0.54733333587646482</v>
      </c>
      <c r="N280" s="7">
        <f>INDEX(D_THERM_DEMANDS!AD$3:AD$14, MATCH($B280,D_THERM_DEMANDS!$P$3:$P$14,0), 1)</f>
        <v>2.0763333638509116</v>
      </c>
      <c r="O280" s="7">
        <f>INDEX(D_THERM_DEMANDS!AE$3:AE$14, MATCH($B280,D_THERM_DEMANDS!$P$3:$P$14,0), 1)</f>
        <v>1.899999976158142E-2</v>
      </c>
      <c r="P280" s="7">
        <f>INDEX(D_THERM_DEMANDS!AF$3:AF$14, MATCH($B280,D_THERM_DEMANDS!$P$3:$P$14,0), 1)</f>
        <v>3.6666667461395262E-2</v>
      </c>
      <c r="Q280" s="7">
        <f>INDEX(D_THERM_DEMANDS!AG$3:AG$14, MATCH($B280,D_THERM_DEMANDS!$P$3:$P$14,0), 1)</f>
        <v>1.8333333730697631E-2</v>
      </c>
      <c r="R280" s="7">
        <f>INDEX(D_THERM_DEMANDS!AH$3:AH$14, MATCH($B280,D_THERM_DEMANDS!$P$3:$P$14,0), 1)</f>
        <v>3.0333334207534791E-2</v>
      </c>
      <c r="S280" s="7">
        <f>INDEX(D_THERM_DEMANDS!AI$3:AI$14, MATCH($B280,D_THERM_DEMANDS!$P$3:$P$14,0), 1)</f>
        <v>1.6666666666666666E-2</v>
      </c>
      <c r="T280" s="7">
        <f>INDEX(D_THERM_DEMANDS!AJ$3:AJ$14, MATCH($B280,D_THERM_DEMANDS!$P$3:$P$14,0), 1)</f>
        <v>4.0000001589457192E-2</v>
      </c>
      <c r="U280" s="7">
        <f>INDEX(D_THERM_DEMANDS!AK$3:AK$14, MATCH($B280,D_THERM_DEMANDS!$P$3:$P$14,0), 1)</f>
        <v>0</v>
      </c>
      <c r="V280" s="7">
        <f>INDEX(DEMAND_C217B!$I$3:$I$14, MATCH($B280,DEMAND_C217B!$H$3:$H$14,0), 1)</f>
        <v>8.1226851904921791</v>
      </c>
      <c r="W280" s="7">
        <f>INDEX(MINFLOWFEATHER!$J$3:$J$14, MATCH($B280,MINFLOWFEATHER!$I$3:$I$14,0), 1)</f>
        <v>750</v>
      </c>
      <c r="X280" s="7">
        <f>INDEX(Therm!$P$3:$P$14, MATCH($B280,Therm!$H$3:$H$14,0), 1)</f>
        <v>176.00659057627354</v>
      </c>
      <c r="Y280" s="7">
        <f>INDEX(Yubfea!$P$3:$P$14, MATCH($B280,Yubfea!$H$3:$H$14,0), 1)</f>
        <v>3486.7898287612379</v>
      </c>
      <c r="Z280" s="7">
        <f>INDEX(D_YUBFEA_demand!V$3:V$14, MATCH($B280,D_YUBFEA_demand!$M$3:$M$14,0), 1)</f>
        <v>0</v>
      </c>
      <c r="AA280" s="7">
        <f>INDEX(D_YUBFEA_demand!W$3:W$14, MATCH($B280,D_YUBFEA_demand!$M$3:$M$14,0), 1)</f>
        <v>0</v>
      </c>
      <c r="AB280" s="7">
        <f>INDEX(D_YUBFEA_demand!X$3:X$14, MATCH($B280,D_YUBFEA_demand!$M$3:$M$14,0), 1)</f>
        <v>6.4333331584930417E-2</v>
      </c>
      <c r="AC280" s="7">
        <f>INDEX(D_YUBFEA_demand!Y$3:Y$14, MATCH($B280,D_YUBFEA_demand!$M$3:$M$14,0), 1)</f>
        <v>0.24800000190734864</v>
      </c>
      <c r="AD280" s="7">
        <f>INDEX(D_YUBFEA_demand!Z$3:Z$14, MATCH($B280,D_YUBFEA_demand!$M$3:$M$14,0), 1)</f>
        <v>1.9333332777023315E-2</v>
      </c>
      <c r="AE280" s="7">
        <f>INDEX(D_YUBFEA_demand!AA$3:AA$14, MATCH($B280,D_YUBFEA_demand!$M$3:$M$14,0), 1)</f>
        <v>4.9333333969116211E-2</v>
      </c>
      <c r="AF280" s="7">
        <f>INDEX(D_YUBFEA_demand!AB$3:AB$14, MATCH($B280,D_YUBFEA_demand!$M$3:$M$14,0), 1)</f>
        <v>2.3333332935969033E-2</v>
      </c>
      <c r="AG280" s="7">
        <f>INDEX(MINFLOWFEAMOUTH!$J$3:$J$14, MATCH($B280,MINFLOWFEAMOUTH!$I$3:$I$14,0), 1)</f>
        <v>2800</v>
      </c>
      <c r="AI280" s="11">
        <f>SHASTAlevel5extended!$H269</f>
        <v>4552.1000000000004</v>
      </c>
      <c r="AJ280" s="11">
        <f>INDEX(CALLiTE_SHASTA_LEVEL2_4!$E$1024:$E$1035, MATCH($B280,CALLiTE_SHASTA_LEVEL2_4!$C$1024:$C$1035,0), 1)</f>
        <v>1700</v>
      </c>
      <c r="AK280" s="11">
        <f>INDEX(CALLiTE_SHASTA_LEVEL2_4!$F$1024:$F$1035, MATCH($B280,CALLiTE_SHASTA_LEVEL2_4!$C$1024:$C$1035,0), 1)</f>
        <v>4552</v>
      </c>
      <c r="AL280" s="11">
        <f>INDEX(CALLITE_EVAP_S_SHSTA!$G$2:$G$13, MATCH($B280,CALLITE_EVAP_S_SHSTA!$F$2:$F$13,0), 1)</f>
        <v>4.73095238776434</v>
      </c>
    </row>
    <row r="281" spans="1:38">
      <c r="A281" s="1">
        <v>43946</v>
      </c>
      <c r="B281" s="6">
        <f t="shared" si="4"/>
        <v>4</v>
      </c>
      <c r="C281" s="7">
        <f>OROinflow!$F270</f>
        <v>5730</v>
      </c>
      <c r="D281" s="7">
        <f>OROLEVEL5!G270/1000</f>
        <v>3419.5790000000002</v>
      </c>
      <c r="E281" s="7">
        <f>INDEX(OROevaprateIN!$B$2:$B$13, MATCH($B281,OROevaprateIN!$A$2:$A$13,0), 1)</f>
        <v>3.5688297900747745</v>
      </c>
      <c r="F281" s="7">
        <f>INDEX(DEM_D6_PWR!$I$3:$I$14, MATCH($B281,DEM_D6_PWR!$H$3:$H$14,0), 1)</f>
        <v>1.9900000095367432</v>
      </c>
      <c r="G281" s="7">
        <f>INDEX('MINGW_6&amp;DR69'!$I$3:$I$14, MATCH($B281,'MINGW_6&amp;DR69'!$H$3:$H$14,0), 1)</f>
        <v>34.200000762939453</v>
      </c>
      <c r="H281" s="7">
        <f>INDEX('MINGW_6&amp;DR69'!$J$3:$J$14, MATCH($B281,'MINGW_6&amp;DR69'!$H$3:$H$14,0), 1)</f>
        <v>217.89999389648438</v>
      </c>
      <c r="I281" s="7">
        <f>inflowShasta!$I270</f>
        <v>5058</v>
      </c>
      <c r="J281" s="7">
        <f>inflowYuba!$H270</f>
        <v>1449</v>
      </c>
      <c r="K281" s="7">
        <f>INDEX(DEMAND_D_DAGUER_NP!$I$3:$I$14, MATCH($B281,DEMAND_D_DAGUER_NP!$H$3:$H$14,0), 1)</f>
        <v>164.17793764386857</v>
      </c>
      <c r="L281" s="7">
        <f>INDEX(D_THERM_DEMANDS!AB$3:AB$14, MATCH($B281,D_THERM_DEMANDS!$P$3:$P$14,0), 1)</f>
        <v>0.56633332570393879</v>
      </c>
      <c r="M281" s="7">
        <f>INDEX(D_THERM_DEMANDS!AC$3:AC$14, MATCH($B281,D_THERM_DEMANDS!$P$3:$P$14,0), 1)</f>
        <v>0.54733333587646482</v>
      </c>
      <c r="N281" s="7">
        <f>INDEX(D_THERM_DEMANDS!AD$3:AD$14, MATCH($B281,D_THERM_DEMANDS!$P$3:$P$14,0), 1)</f>
        <v>2.0763333638509116</v>
      </c>
      <c r="O281" s="7">
        <f>INDEX(D_THERM_DEMANDS!AE$3:AE$14, MATCH($B281,D_THERM_DEMANDS!$P$3:$P$14,0), 1)</f>
        <v>1.899999976158142E-2</v>
      </c>
      <c r="P281" s="7">
        <f>INDEX(D_THERM_DEMANDS!AF$3:AF$14, MATCH($B281,D_THERM_DEMANDS!$P$3:$P$14,0), 1)</f>
        <v>3.6666667461395262E-2</v>
      </c>
      <c r="Q281" s="7">
        <f>INDEX(D_THERM_DEMANDS!AG$3:AG$14, MATCH($B281,D_THERM_DEMANDS!$P$3:$P$14,0), 1)</f>
        <v>1.8333333730697631E-2</v>
      </c>
      <c r="R281" s="7">
        <f>INDEX(D_THERM_DEMANDS!AH$3:AH$14, MATCH($B281,D_THERM_DEMANDS!$P$3:$P$14,0), 1)</f>
        <v>3.0333334207534791E-2</v>
      </c>
      <c r="S281" s="7">
        <f>INDEX(D_THERM_DEMANDS!AI$3:AI$14, MATCH($B281,D_THERM_DEMANDS!$P$3:$P$14,0), 1)</f>
        <v>1.6666666666666666E-2</v>
      </c>
      <c r="T281" s="7">
        <f>INDEX(D_THERM_DEMANDS!AJ$3:AJ$14, MATCH($B281,D_THERM_DEMANDS!$P$3:$P$14,0), 1)</f>
        <v>4.0000001589457192E-2</v>
      </c>
      <c r="U281" s="7">
        <f>INDEX(D_THERM_DEMANDS!AK$3:AK$14, MATCH($B281,D_THERM_DEMANDS!$P$3:$P$14,0), 1)</f>
        <v>0</v>
      </c>
      <c r="V281" s="7">
        <f>INDEX(DEMAND_C217B!$I$3:$I$14, MATCH($B281,DEMAND_C217B!$H$3:$H$14,0), 1)</f>
        <v>8.1226851904921791</v>
      </c>
      <c r="W281" s="7">
        <f>INDEX(MINFLOWFEATHER!$J$3:$J$14, MATCH($B281,MINFLOWFEATHER!$I$3:$I$14,0), 1)</f>
        <v>750</v>
      </c>
      <c r="X281" s="7">
        <f>INDEX(Therm!$P$3:$P$14, MATCH($B281,Therm!$H$3:$H$14,0), 1)</f>
        <v>176.00659057627354</v>
      </c>
      <c r="Y281" s="7">
        <f>INDEX(Yubfea!$P$3:$P$14, MATCH($B281,Yubfea!$H$3:$H$14,0), 1)</f>
        <v>3486.7898287612379</v>
      </c>
      <c r="Z281" s="7">
        <f>INDEX(D_YUBFEA_demand!V$3:V$14, MATCH($B281,D_YUBFEA_demand!$M$3:$M$14,0), 1)</f>
        <v>0</v>
      </c>
      <c r="AA281" s="7">
        <f>INDEX(D_YUBFEA_demand!W$3:W$14, MATCH($B281,D_YUBFEA_demand!$M$3:$M$14,0), 1)</f>
        <v>0</v>
      </c>
      <c r="AB281" s="7">
        <f>INDEX(D_YUBFEA_demand!X$3:X$14, MATCH($B281,D_YUBFEA_demand!$M$3:$M$14,0), 1)</f>
        <v>6.4333331584930417E-2</v>
      </c>
      <c r="AC281" s="7">
        <f>INDEX(D_YUBFEA_demand!Y$3:Y$14, MATCH($B281,D_YUBFEA_demand!$M$3:$M$14,0), 1)</f>
        <v>0.24800000190734864</v>
      </c>
      <c r="AD281" s="7">
        <f>INDEX(D_YUBFEA_demand!Z$3:Z$14, MATCH($B281,D_YUBFEA_demand!$M$3:$M$14,0), 1)</f>
        <v>1.9333332777023315E-2</v>
      </c>
      <c r="AE281" s="7">
        <f>INDEX(D_YUBFEA_demand!AA$3:AA$14, MATCH($B281,D_YUBFEA_demand!$M$3:$M$14,0), 1)</f>
        <v>4.9333333969116211E-2</v>
      </c>
      <c r="AF281" s="7">
        <f>INDEX(D_YUBFEA_demand!AB$3:AB$14, MATCH($B281,D_YUBFEA_demand!$M$3:$M$14,0), 1)</f>
        <v>2.3333332935969033E-2</v>
      </c>
      <c r="AG281" s="7">
        <f>INDEX(MINFLOWFEAMOUTH!$J$3:$J$14, MATCH($B281,MINFLOWFEAMOUTH!$I$3:$I$14,0), 1)</f>
        <v>2800</v>
      </c>
      <c r="AI281" s="11">
        <f>SHASTAlevel5extended!$H270</f>
        <v>4552.1000000000004</v>
      </c>
      <c r="AJ281" s="11">
        <f>INDEX(CALLiTE_SHASTA_LEVEL2_4!$E$1024:$E$1035, MATCH($B281,CALLiTE_SHASTA_LEVEL2_4!$C$1024:$C$1035,0), 1)</f>
        <v>1700</v>
      </c>
      <c r="AK281" s="11">
        <f>INDEX(CALLiTE_SHASTA_LEVEL2_4!$F$1024:$F$1035, MATCH($B281,CALLiTE_SHASTA_LEVEL2_4!$C$1024:$C$1035,0), 1)</f>
        <v>4552</v>
      </c>
      <c r="AL281" s="11">
        <f>INDEX(CALLITE_EVAP_S_SHSTA!$G$2:$G$13, MATCH($B281,CALLITE_EVAP_S_SHSTA!$F$2:$F$13,0), 1)</f>
        <v>4.73095238776434</v>
      </c>
    </row>
    <row r="282" spans="1:38">
      <c r="A282" s="1">
        <v>43947</v>
      </c>
      <c r="B282" s="6">
        <f t="shared" si="4"/>
        <v>4</v>
      </c>
      <c r="C282" s="7">
        <f>OROinflow!$F271</f>
        <v>4845</v>
      </c>
      <c r="D282" s="7">
        <f>OROLEVEL5!G271/1000</f>
        <v>3429.4474</v>
      </c>
      <c r="E282" s="7">
        <f>INDEX(OROevaprateIN!$B$2:$B$13, MATCH($B282,OROevaprateIN!$A$2:$A$13,0), 1)</f>
        <v>3.5688297900747745</v>
      </c>
      <c r="F282" s="7">
        <f>INDEX(DEM_D6_PWR!$I$3:$I$14, MATCH($B282,DEM_D6_PWR!$H$3:$H$14,0), 1)</f>
        <v>1.9900000095367432</v>
      </c>
      <c r="G282" s="7">
        <f>INDEX('MINGW_6&amp;DR69'!$I$3:$I$14, MATCH($B282,'MINGW_6&amp;DR69'!$H$3:$H$14,0), 1)</f>
        <v>34.200000762939453</v>
      </c>
      <c r="H282" s="7">
        <f>INDEX('MINGW_6&amp;DR69'!$J$3:$J$14, MATCH($B282,'MINGW_6&amp;DR69'!$H$3:$H$14,0), 1)</f>
        <v>217.89999389648438</v>
      </c>
      <c r="I282" s="7">
        <f>inflowShasta!$I271</f>
        <v>4707</v>
      </c>
      <c r="J282" s="7">
        <f>inflowYuba!$H271</f>
        <v>1516</v>
      </c>
      <c r="K282" s="7">
        <f>INDEX(DEMAND_D_DAGUER_NP!$I$3:$I$14, MATCH($B282,DEMAND_D_DAGUER_NP!$H$3:$H$14,0), 1)</f>
        <v>164.17793764386857</v>
      </c>
      <c r="L282" s="7">
        <f>INDEX(D_THERM_DEMANDS!AB$3:AB$14, MATCH($B282,D_THERM_DEMANDS!$P$3:$P$14,0), 1)</f>
        <v>0.56633332570393879</v>
      </c>
      <c r="M282" s="7">
        <f>INDEX(D_THERM_DEMANDS!AC$3:AC$14, MATCH($B282,D_THERM_DEMANDS!$P$3:$P$14,0), 1)</f>
        <v>0.54733333587646482</v>
      </c>
      <c r="N282" s="7">
        <f>INDEX(D_THERM_DEMANDS!AD$3:AD$14, MATCH($B282,D_THERM_DEMANDS!$P$3:$P$14,0), 1)</f>
        <v>2.0763333638509116</v>
      </c>
      <c r="O282" s="7">
        <f>INDEX(D_THERM_DEMANDS!AE$3:AE$14, MATCH($B282,D_THERM_DEMANDS!$P$3:$P$14,0), 1)</f>
        <v>1.899999976158142E-2</v>
      </c>
      <c r="P282" s="7">
        <f>INDEX(D_THERM_DEMANDS!AF$3:AF$14, MATCH($B282,D_THERM_DEMANDS!$P$3:$P$14,0), 1)</f>
        <v>3.6666667461395262E-2</v>
      </c>
      <c r="Q282" s="7">
        <f>INDEX(D_THERM_DEMANDS!AG$3:AG$14, MATCH($B282,D_THERM_DEMANDS!$P$3:$P$14,0), 1)</f>
        <v>1.8333333730697631E-2</v>
      </c>
      <c r="R282" s="7">
        <f>INDEX(D_THERM_DEMANDS!AH$3:AH$14, MATCH($B282,D_THERM_DEMANDS!$P$3:$P$14,0), 1)</f>
        <v>3.0333334207534791E-2</v>
      </c>
      <c r="S282" s="7">
        <f>INDEX(D_THERM_DEMANDS!AI$3:AI$14, MATCH($B282,D_THERM_DEMANDS!$P$3:$P$14,0), 1)</f>
        <v>1.6666666666666666E-2</v>
      </c>
      <c r="T282" s="7">
        <f>INDEX(D_THERM_DEMANDS!AJ$3:AJ$14, MATCH($B282,D_THERM_DEMANDS!$P$3:$P$14,0), 1)</f>
        <v>4.0000001589457192E-2</v>
      </c>
      <c r="U282" s="7">
        <f>INDEX(D_THERM_DEMANDS!AK$3:AK$14, MATCH($B282,D_THERM_DEMANDS!$P$3:$P$14,0), 1)</f>
        <v>0</v>
      </c>
      <c r="V282" s="7">
        <f>INDEX(DEMAND_C217B!$I$3:$I$14, MATCH($B282,DEMAND_C217B!$H$3:$H$14,0), 1)</f>
        <v>8.1226851904921791</v>
      </c>
      <c r="W282" s="7">
        <f>INDEX(MINFLOWFEATHER!$J$3:$J$14, MATCH($B282,MINFLOWFEATHER!$I$3:$I$14,0), 1)</f>
        <v>750</v>
      </c>
      <c r="X282" s="7">
        <f>INDEX(Therm!$P$3:$P$14, MATCH($B282,Therm!$H$3:$H$14,0), 1)</f>
        <v>176.00659057627354</v>
      </c>
      <c r="Y282" s="7">
        <f>INDEX(Yubfea!$P$3:$P$14, MATCH($B282,Yubfea!$H$3:$H$14,0), 1)</f>
        <v>3486.7898287612379</v>
      </c>
      <c r="Z282" s="7">
        <f>INDEX(D_YUBFEA_demand!V$3:V$14, MATCH($B282,D_YUBFEA_demand!$M$3:$M$14,0), 1)</f>
        <v>0</v>
      </c>
      <c r="AA282" s="7">
        <f>INDEX(D_YUBFEA_demand!W$3:W$14, MATCH($B282,D_YUBFEA_demand!$M$3:$M$14,0), 1)</f>
        <v>0</v>
      </c>
      <c r="AB282" s="7">
        <f>INDEX(D_YUBFEA_demand!X$3:X$14, MATCH($B282,D_YUBFEA_demand!$M$3:$M$14,0), 1)</f>
        <v>6.4333331584930417E-2</v>
      </c>
      <c r="AC282" s="7">
        <f>INDEX(D_YUBFEA_demand!Y$3:Y$14, MATCH($B282,D_YUBFEA_demand!$M$3:$M$14,0), 1)</f>
        <v>0.24800000190734864</v>
      </c>
      <c r="AD282" s="7">
        <f>INDEX(D_YUBFEA_demand!Z$3:Z$14, MATCH($B282,D_YUBFEA_demand!$M$3:$M$14,0), 1)</f>
        <v>1.9333332777023315E-2</v>
      </c>
      <c r="AE282" s="7">
        <f>INDEX(D_YUBFEA_demand!AA$3:AA$14, MATCH($B282,D_YUBFEA_demand!$M$3:$M$14,0), 1)</f>
        <v>4.9333333969116211E-2</v>
      </c>
      <c r="AF282" s="7">
        <f>INDEX(D_YUBFEA_demand!AB$3:AB$14, MATCH($B282,D_YUBFEA_demand!$M$3:$M$14,0), 1)</f>
        <v>2.3333332935969033E-2</v>
      </c>
      <c r="AG282" s="7">
        <f>INDEX(MINFLOWFEAMOUTH!$J$3:$J$14, MATCH($B282,MINFLOWFEAMOUTH!$I$3:$I$14,0), 1)</f>
        <v>2800</v>
      </c>
      <c r="AI282" s="11">
        <f>SHASTAlevel5extended!$H271</f>
        <v>4552.1000000000004</v>
      </c>
      <c r="AJ282" s="11">
        <f>INDEX(CALLiTE_SHASTA_LEVEL2_4!$E$1024:$E$1035, MATCH($B282,CALLiTE_SHASTA_LEVEL2_4!$C$1024:$C$1035,0), 1)</f>
        <v>1700</v>
      </c>
      <c r="AK282" s="11">
        <f>INDEX(CALLiTE_SHASTA_LEVEL2_4!$F$1024:$F$1035, MATCH($B282,CALLiTE_SHASTA_LEVEL2_4!$C$1024:$C$1035,0), 1)</f>
        <v>4552</v>
      </c>
      <c r="AL282" s="11">
        <f>INDEX(CALLITE_EVAP_S_SHSTA!$G$2:$G$13, MATCH($B282,CALLITE_EVAP_S_SHSTA!$F$2:$F$13,0), 1)</f>
        <v>4.73095238776434</v>
      </c>
    </row>
    <row r="283" spans="1:38">
      <c r="A283" s="1">
        <v>43948</v>
      </c>
      <c r="B283" s="6">
        <f t="shared" si="4"/>
        <v>4</v>
      </c>
      <c r="C283" s="7">
        <f>OROinflow!$F272</f>
        <v>5251</v>
      </c>
      <c r="D283" s="7">
        <f>OROLEVEL5!G272/1000</f>
        <v>3439.3157999999999</v>
      </c>
      <c r="E283" s="7">
        <f>INDEX(OROevaprateIN!$B$2:$B$13, MATCH($B283,OROevaprateIN!$A$2:$A$13,0), 1)</f>
        <v>3.5688297900747745</v>
      </c>
      <c r="F283" s="7">
        <f>INDEX(DEM_D6_PWR!$I$3:$I$14, MATCH($B283,DEM_D6_PWR!$H$3:$H$14,0), 1)</f>
        <v>1.9900000095367432</v>
      </c>
      <c r="G283" s="7">
        <f>INDEX('MINGW_6&amp;DR69'!$I$3:$I$14, MATCH($B283,'MINGW_6&amp;DR69'!$H$3:$H$14,0), 1)</f>
        <v>34.200000762939453</v>
      </c>
      <c r="H283" s="7">
        <f>INDEX('MINGW_6&amp;DR69'!$J$3:$J$14, MATCH($B283,'MINGW_6&amp;DR69'!$H$3:$H$14,0), 1)</f>
        <v>217.89999389648438</v>
      </c>
      <c r="I283" s="7">
        <f>inflowShasta!$I272</f>
        <v>5070</v>
      </c>
      <c r="J283" s="7">
        <f>inflowYuba!$H272</f>
        <v>1516</v>
      </c>
      <c r="K283" s="7">
        <f>INDEX(DEMAND_D_DAGUER_NP!$I$3:$I$14, MATCH($B283,DEMAND_D_DAGUER_NP!$H$3:$H$14,0), 1)</f>
        <v>164.17793764386857</v>
      </c>
      <c r="L283" s="7">
        <f>INDEX(D_THERM_DEMANDS!AB$3:AB$14, MATCH($B283,D_THERM_DEMANDS!$P$3:$P$14,0), 1)</f>
        <v>0.56633332570393879</v>
      </c>
      <c r="M283" s="7">
        <f>INDEX(D_THERM_DEMANDS!AC$3:AC$14, MATCH($B283,D_THERM_DEMANDS!$P$3:$P$14,0), 1)</f>
        <v>0.54733333587646482</v>
      </c>
      <c r="N283" s="7">
        <f>INDEX(D_THERM_DEMANDS!AD$3:AD$14, MATCH($B283,D_THERM_DEMANDS!$P$3:$P$14,0), 1)</f>
        <v>2.0763333638509116</v>
      </c>
      <c r="O283" s="7">
        <f>INDEX(D_THERM_DEMANDS!AE$3:AE$14, MATCH($B283,D_THERM_DEMANDS!$P$3:$P$14,0), 1)</f>
        <v>1.899999976158142E-2</v>
      </c>
      <c r="P283" s="7">
        <f>INDEX(D_THERM_DEMANDS!AF$3:AF$14, MATCH($B283,D_THERM_DEMANDS!$P$3:$P$14,0), 1)</f>
        <v>3.6666667461395262E-2</v>
      </c>
      <c r="Q283" s="7">
        <f>INDEX(D_THERM_DEMANDS!AG$3:AG$14, MATCH($B283,D_THERM_DEMANDS!$P$3:$P$14,0), 1)</f>
        <v>1.8333333730697631E-2</v>
      </c>
      <c r="R283" s="7">
        <f>INDEX(D_THERM_DEMANDS!AH$3:AH$14, MATCH($B283,D_THERM_DEMANDS!$P$3:$P$14,0), 1)</f>
        <v>3.0333334207534791E-2</v>
      </c>
      <c r="S283" s="7">
        <f>INDEX(D_THERM_DEMANDS!AI$3:AI$14, MATCH($B283,D_THERM_DEMANDS!$P$3:$P$14,0), 1)</f>
        <v>1.6666666666666666E-2</v>
      </c>
      <c r="T283" s="7">
        <f>INDEX(D_THERM_DEMANDS!AJ$3:AJ$14, MATCH($B283,D_THERM_DEMANDS!$P$3:$P$14,0), 1)</f>
        <v>4.0000001589457192E-2</v>
      </c>
      <c r="U283" s="7">
        <f>INDEX(D_THERM_DEMANDS!AK$3:AK$14, MATCH($B283,D_THERM_DEMANDS!$P$3:$P$14,0), 1)</f>
        <v>0</v>
      </c>
      <c r="V283" s="7">
        <f>INDEX(DEMAND_C217B!$I$3:$I$14, MATCH($B283,DEMAND_C217B!$H$3:$H$14,0), 1)</f>
        <v>8.1226851904921791</v>
      </c>
      <c r="W283" s="7">
        <f>INDEX(MINFLOWFEATHER!$J$3:$J$14, MATCH($B283,MINFLOWFEATHER!$I$3:$I$14,0), 1)</f>
        <v>750</v>
      </c>
      <c r="X283" s="7">
        <f>INDEX(Therm!$P$3:$P$14, MATCH($B283,Therm!$H$3:$H$14,0), 1)</f>
        <v>176.00659057627354</v>
      </c>
      <c r="Y283" s="7">
        <f>INDEX(Yubfea!$P$3:$P$14, MATCH($B283,Yubfea!$H$3:$H$14,0), 1)</f>
        <v>3486.7898287612379</v>
      </c>
      <c r="Z283" s="7">
        <f>INDEX(D_YUBFEA_demand!V$3:V$14, MATCH($B283,D_YUBFEA_demand!$M$3:$M$14,0), 1)</f>
        <v>0</v>
      </c>
      <c r="AA283" s="7">
        <f>INDEX(D_YUBFEA_demand!W$3:W$14, MATCH($B283,D_YUBFEA_demand!$M$3:$M$14,0), 1)</f>
        <v>0</v>
      </c>
      <c r="AB283" s="7">
        <f>INDEX(D_YUBFEA_demand!X$3:X$14, MATCH($B283,D_YUBFEA_demand!$M$3:$M$14,0), 1)</f>
        <v>6.4333331584930417E-2</v>
      </c>
      <c r="AC283" s="7">
        <f>INDEX(D_YUBFEA_demand!Y$3:Y$14, MATCH($B283,D_YUBFEA_demand!$M$3:$M$14,0), 1)</f>
        <v>0.24800000190734864</v>
      </c>
      <c r="AD283" s="7">
        <f>INDEX(D_YUBFEA_demand!Z$3:Z$14, MATCH($B283,D_YUBFEA_demand!$M$3:$M$14,0), 1)</f>
        <v>1.9333332777023315E-2</v>
      </c>
      <c r="AE283" s="7">
        <f>INDEX(D_YUBFEA_demand!AA$3:AA$14, MATCH($B283,D_YUBFEA_demand!$M$3:$M$14,0), 1)</f>
        <v>4.9333333969116211E-2</v>
      </c>
      <c r="AF283" s="7">
        <f>INDEX(D_YUBFEA_demand!AB$3:AB$14, MATCH($B283,D_YUBFEA_demand!$M$3:$M$14,0), 1)</f>
        <v>2.3333332935969033E-2</v>
      </c>
      <c r="AG283" s="7">
        <f>INDEX(MINFLOWFEAMOUTH!$J$3:$J$14, MATCH($B283,MINFLOWFEAMOUTH!$I$3:$I$14,0), 1)</f>
        <v>2800</v>
      </c>
      <c r="AI283" s="11">
        <f>SHASTAlevel5extended!$H272</f>
        <v>4552.1000000000004</v>
      </c>
      <c r="AJ283" s="11">
        <f>INDEX(CALLiTE_SHASTA_LEVEL2_4!$E$1024:$E$1035, MATCH($B283,CALLiTE_SHASTA_LEVEL2_4!$C$1024:$C$1035,0), 1)</f>
        <v>1700</v>
      </c>
      <c r="AK283" s="11">
        <f>INDEX(CALLiTE_SHASTA_LEVEL2_4!$F$1024:$F$1035, MATCH($B283,CALLiTE_SHASTA_LEVEL2_4!$C$1024:$C$1035,0), 1)</f>
        <v>4552</v>
      </c>
      <c r="AL283" s="11">
        <f>INDEX(CALLITE_EVAP_S_SHSTA!$G$2:$G$13, MATCH($B283,CALLITE_EVAP_S_SHSTA!$F$2:$F$13,0), 1)</f>
        <v>4.73095238776434</v>
      </c>
    </row>
    <row r="284" spans="1:38">
      <c r="A284" s="1">
        <v>43949</v>
      </c>
      <c r="B284" s="6">
        <f t="shared" si="4"/>
        <v>4</v>
      </c>
      <c r="C284" s="7">
        <f>OROinflow!$F273</f>
        <v>5359</v>
      </c>
      <c r="D284" s="7">
        <f>OROLEVEL5!G273/1000</f>
        <v>3449.1841999999997</v>
      </c>
      <c r="E284" s="7">
        <f>INDEX(OROevaprateIN!$B$2:$B$13, MATCH($B284,OROevaprateIN!$A$2:$A$13,0), 1)</f>
        <v>3.5688297900747745</v>
      </c>
      <c r="F284" s="7">
        <f>INDEX(DEM_D6_PWR!$I$3:$I$14, MATCH($B284,DEM_D6_PWR!$H$3:$H$14,0), 1)</f>
        <v>1.9900000095367432</v>
      </c>
      <c r="G284" s="7">
        <f>INDEX('MINGW_6&amp;DR69'!$I$3:$I$14, MATCH($B284,'MINGW_6&amp;DR69'!$H$3:$H$14,0), 1)</f>
        <v>34.200000762939453</v>
      </c>
      <c r="H284" s="7">
        <f>INDEX('MINGW_6&amp;DR69'!$J$3:$J$14, MATCH($B284,'MINGW_6&amp;DR69'!$H$3:$H$14,0), 1)</f>
        <v>217.89999389648438</v>
      </c>
      <c r="I284" s="7">
        <f>inflowShasta!$I273</f>
        <v>3747</v>
      </c>
      <c r="J284" s="7">
        <f>inflowYuba!$H273</f>
        <v>1554</v>
      </c>
      <c r="K284" s="7">
        <f>INDEX(DEMAND_D_DAGUER_NP!$I$3:$I$14, MATCH($B284,DEMAND_D_DAGUER_NP!$H$3:$H$14,0), 1)</f>
        <v>164.17793764386857</v>
      </c>
      <c r="L284" s="7">
        <f>INDEX(D_THERM_DEMANDS!AB$3:AB$14, MATCH($B284,D_THERM_DEMANDS!$P$3:$P$14,0), 1)</f>
        <v>0.56633332570393879</v>
      </c>
      <c r="M284" s="7">
        <f>INDEX(D_THERM_DEMANDS!AC$3:AC$14, MATCH($B284,D_THERM_DEMANDS!$P$3:$P$14,0), 1)</f>
        <v>0.54733333587646482</v>
      </c>
      <c r="N284" s="7">
        <f>INDEX(D_THERM_DEMANDS!AD$3:AD$14, MATCH($B284,D_THERM_DEMANDS!$P$3:$P$14,0), 1)</f>
        <v>2.0763333638509116</v>
      </c>
      <c r="O284" s="7">
        <f>INDEX(D_THERM_DEMANDS!AE$3:AE$14, MATCH($B284,D_THERM_DEMANDS!$P$3:$P$14,0), 1)</f>
        <v>1.899999976158142E-2</v>
      </c>
      <c r="P284" s="7">
        <f>INDEX(D_THERM_DEMANDS!AF$3:AF$14, MATCH($B284,D_THERM_DEMANDS!$P$3:$P$14,0), 1)</f>
        <v>3.6666667461395262E-2</v>
      </c>
      <c r="Q284" s="7">
        <f>INDEX(D_THERM_DEMANDS!AG$3:AG$14, MATCH($B284,D_THERM_DEMANDS!$P$3:$P$14,0), 1)</f>
        <v>1.8333333730697631E-2</v>
      </c>
      <c r="R284" s="7">
        <f>INDEX(D_THERM_DEMANDS!AH$3:AH$14, MATCH($B284,D_THERM_DEMANDS!$P$3:$P$14,0), 1)</f>
        <v>3.0333334207534791E-2</v>
      </c>
      <c r="S284" s="7">
        <f>INDEX(D_THERM_DEMANDS!AI$3:AI$14, MATCH($B284,D_THERM_DEMANDS!$P$3:$P$14,0), 1)</f>
        <v>1.6666666666666666E-2</v>
      </c>
      <c r="T284" s="7">
        <f>INDEX(D_THERM_DEMANDS!AJ$3:AJ$14, MATCH($B284,D_THERM_DEMANDS!$P$3:$P$14,0), 1)</f>
        <v>4.0000001589457192E-2</v>
      </c>
      <c r="U284" s="7">
        <f>INDEX(D_THERM_DEMANDS!AK$3:AK$14, MATCH($B284,D_THERM_DEMANDS!$P$3:$P$14,0), 1)</f>
        <v>0</v>
      </c>
      <c r="V284" s="7">
        <f>INDEX(DEMAND_C217B!$I$3:$I$14, MATCH($B284,DEMAND_C217B!$H$3:$H$14,0), 1)</f>
        <v>8.1226851904921791</v>
      </c>
      <c r="W284" s="7">
        <f>INDEX(MINFLOWFEATHER!$J$3:$J$14, MATCH($B284,MINFLOWFEATHER!$I$3:$I$14,0), 1)</f>
        <v>750</v>
      </c>
      <c r="X284" s="7">
        <f>INDEX(Therm!$P$3:$P$14, MATCH($B284,Therm!$H$3:$H$14,0), 1)</f>
        <v>176.00659057627354</v>
      </c>
      <c r="Y284" s="7">
        <f>INDEX(Yubfea!$P$3:$P$14, MATCH($B284,Yubfea!$H$3:$H$14,0), 1)</f>
        <v>3486.7898287612379</v>
      </c>
      <c r="Z284" s="7">
        <f>INDEX(D_YUBFEA_demand!V$3:V$14, MATCH($B284,D_YUBFEA_demand!$M$3:$M$14,0), 1)</f>
        <v>0</v>
      </c>
      <c r="AA284" s="7">
        <f>INDEX(D_YUBFEA_demand!W$3:W$14, MATCH($B284,D_YUBFEA_demand!$M$3:$M$14,0), 1)</f>
        <v>0</v>
      </c>
      <c r="AB284" s="7">
        <f>INDEX(D_YUBFEA_demand!X$3:X$14, MATCH($B284,D_YUBFEA_demand!$M$3:$M$14,0), 1)</f>
        <v>6.4333331584930417E-2</v>
      </c>
      <c r="AC284" s="7">
        <f>INDEX(D_YUBFEA_demand!Y$3:Y$14, MATCH($B284,D_YUBFEA_demand!$M$3:$M$14,0), 1)</f>
        <v>0.24800000190734864</v>
      </c>
      <c r="AD284" s="7">
        <f>INDEX(D_YUBFEA_demand!Z$3:Z$14, MATCH($B284,D_YUBFEA_demand!$M$3:$M$14,0), 1)</f>
        <v>1.9333332777023315E-2</v>
      </c>
      <c r="AE284" s="7">
        <f>INDEX(D_YUBFEA_demand!AA$3:AA$14, MATCH($B284,D_YUBFEA_demand!$M$3:$M$14,0), 1)</f>
        <v>4.9333333969116211E-2</v>
      </c>
      <c r="AF284" s="7">
        <f>INDEX(D_YUBFEA_demand!AB$3:AB$14, MATCH($B284,D_YUBFEA_demand!$M$3:$M$14,0), 1)</f>
        <v>2.3333332935969033E-2</v>
      </c>
      <c r="AG284" s="7">
        <f>INDEX(MINFLOWFEAMOUTH!$J$3:$J$14, MATCH($B284,MINFLOWFEAMOUTH!$I$3:$I$14,0), 1)</f>
        <v>2800</v>
      </c>
      <c r="AI284" s="11">
        <f>SHASTAlevel5extended!$H273</f>
        <v>4552.1000000000004</v>
      </c>
      <c r="AJ284" s="11">
        <f>INDEX(CALLiTE_SHASTA_LEVEL2_4!$E$1024:$E$1035, MATCH($B284,CALLiTE_SHASTA_LEVEL2_4!$C$1024:$C$1035,0), 1)</f>
        <v>1700</v>
      </c>
      <c r="AK284" s="11">
        <f>INDEX(CALLiTE_SHASTA_LEVEL2_4!$F$1024:$F$1035, MATCH($B284,CALLiTE_SHASTA_LEVEL2_4!$C$1024:$C$1035,0), 1)</f>
        <v>4552</v>
      </c>
      <c r="AL284" s="11">
        <f>INDEX(CALLITE_EVAP_S_SHSTA!$G$2:$G$13, MATCH($B284,CALLITE_EVAP_S_SHSTA!$F$2:$F$13,0), 1)</f>
        <v>4.73095238776434</v>
      </c>
    </row>
    <row r="285" spans="1:38">
      <c r="A285" s="1">
        <v>43950</v>
      </c>
      <c r="B285" s="6">
        <f t="shared" si="4"/>
        <v>4</v>
      </c>
      <c r="C285" s="7">
        <f>OROinflow!$F274</f>
        <v>5548</v>
      </c>
      <c r="D285" s="7">
        <f>OROLEVEL5!G274/1000</f>
        <v>3459.0525999999995</v>
      </c>
      <c r="E285" s="7">
        <f>INDEX(OROevaprateIN!$B$2:$B$13, MATCH($B285,OROevaprateIN!$A$2:$A$13,0), 1)</f>
        <v>3.5688297900747745</v>
      </c>
      <c r="F285" s="7">
        <f>INDEX(DEM_D6_PWR!$I$3:$I$14, MATCH($B285,DEM_D6_PWR!$H$3:$H$14,0), 1)</f>
        <v>1.9900000095367432</v>
      </c>
      <c r="G285" s="7">
        <f>INDEX('MINGW_6&amp;DR69'!$I$3:$I$14, MATCH($B285,'MINGW_6&amp;DR69'!$H$3:$H$14,0), 1)</f>
        <v>34.200000762939453</v>
      </c>
      <c r="H285" s="7">
        <f>INDEX('MINGW_6&amp;DR69'!$J$3:$J$14, MATCH($B285,'MINGW_6&amp;DR69'!$H$3:$H$14,0), 1)</f>
        <v>217.89999389648438</v>
      </c>
      <c r="I285" s="7">
        <f>inflowShasta!$I274</f>
        <v>6830</v>
      </c>
      <c r="J285" s="7">
        <f>inflowYuba!$H274</f>
        <v>1562</v>
      </c>
      <c r="K285" s="7">
        <f>INDEX(DEMAND_D_DAGUER_NP!$I$3:$I$14, MATCH($B285,DEMAND_D_DAGUER_NP!$H$3:$H$14,0), 1)</f>
        <v>164.17793764386857</v>
      </c>
      <c r="L285" s="7">
        <f>INDEX(D_THERM_DEMANDS!AB$3:AB$14, MATCH($B285,D_THERM_DEMANDS!$P$3:$P$14,0), 1)</f>
        <v>0.56633332570393879</v>
      </c>
      <c r="M285" s="7">
        <f>INDEX(D_THERM_DEMANDS!AC$3:AC$14, MATCH($B285,D_THERM_DEMANDS!$P$3:$P$14,0), 1)</f>
        <v>0.54733333587646482</v>
      </c>
      <c r="N285" s="7">
        <f>INDEX(D_THERM_DEMANDS!AD$3:AD$14, MATCH($B285,D_THERM_DEMANDS!$P$3:$P$14,0), 1)</f>
        <v>2.0763333638509116</v>
      </c>
      <c r="O285" s="7">
        <f>INDEX(D_THERM_DEMANDS!AE$3:AE$14, MATCH($B285,D_THERM_DEMANDS!$P$3:$P$14,0), 1)</f>
        <v>1.899999976158142E-2</v>
      </c>
      <c r="P285" s="7">
        <f>INDEX(D_THERM_DEMANDS!AF$3:AF$14, MATCH($B285,D_THERM_DEMANDS!$P$3:$P$14,0), 1)</f>
        <v>3.6666667461395262E-2</v>
      </c>
      <c r="Q285" s="7">
        <f>INDEX(D_THERM_DEMANDS!AG$3:AG$14, MATCH($B285,D_THERM_DEMANDS!$P$3:$P$14,0), 1)</f>
        <v>1.8333333730697631E-2</v>
      </c>
      <c r="R285" s="7">
        <f>INDEX(D_THERM_DEMANDS!AH$3:AH$14, MATCH($B285,D_THERM_DEMANDS!$P$3:$P$14,0), 1)</f>
        <v>3.0333334207534791E-2</v>
      </c>
      <c r="S285" s="7">
        <f>INDEX(D_THERM_DEMANDS!AI$3:AI$14, MATCH($B285,D_THERM_DEMANDS!$P$3:$P$14,0), 1)</f>
        <v>1.6666666666666666E-2</v>
      </c>
      <c r="T285" s="7">
        <f>INDEX(D_THERM_DEMANDS!AJ$3:AJ$14, MATCH($B285,D_THERM_DEMANDS!$P$3:$P$14,0), 1)</f>
        <v>4.0000001589457192E-2</v>
      </c>
      <c r="U285" s="7">
        <f>INDEX(D_THERM_DEMANDS!AK$3:AK$14, MATCH($B285,D_THERM_DEMANDS!$P$3:$P$14,0), 1)</f>
        <v>0</v>
      </c>
      <c r="V285" s="7">
        <f>INDEX(DEMAND_C217B!$I$3:$I$14, MATCH($B285,DEMAND_C217B!$H$3:$H$14,0), 1)</f>
        <v>8.1226851904921791</v>
      </c>
      <c r="W285" s="7">
        <f>INDEX(MINFLOWFEATHER!$J$3:$J$14, MATCH($B285,MINFLOWFEATHER!$I$3:$I$14,0), 1)</f>
        <v>750</v>
      </c>
      <c r="X285" s="7">
        <f>INDEX(Therm!$P$3:$P$14, MATCH($B285,Therm!$H$3:$H$14,0), 1)</f>
        <v>176.00659057627354</v>
      </c>
      <c r="Y285" s="7">
        <f>INDEX(Yubfea!$P$3:$P$14, MATCH($B285,Yubfea!$H$3:$H$14,0), 1)</f>
        <v>3486.7898287612379</v>
      </c>
      <c r="Z285" s="7">
        <f>INDEX(D_YUBFEA_demand!V$3:V$14, MATCH($B285,D_YUBFEA_demand!$M$3:$M$14,0), 1)</f>
        <v>0</v>
      </c>
      <c r="AA285" s="7">
        <f>INDEX(D_YUBFEA_demand!W$3:W$14, MATCH($B285,D_YUBFEA_demand!$M$3:$M$14,0), 1)</f>
        <v>0</v>
      </c>
      <c r="AB285" s="7">
        <f>INDEX(D_YUBFEA_demand!X$3:X$14, MATCH($B285,D_YUBFEA_demand!$M$3:$M$14,0), 1)</f>
        <v>6.4333331584930417E-2</v>
      </c>
      <c r="AC285" s="7">
        <f>INDEX(D_YUBFEA_demand!Y$3:Y$14, MATCH($B285,D_YUBFEA_demand!$M$3:$M$14,0), 1)</f>
        <v>0.24800000190734864</v>
      </c>
      <c r="AD285" s="7">
        <f>INDEX(D_YUBFEA_demand!Z$3:Z$14, MATCH($B285,D_YUBFEA_demand!$M$3:$M$14,0), 1)</f>
        <v>1.9333332777023315E-2</v>
      </c>
      <c r="AE285" s="7">
        <f>INDEX(D_YUBFEA_demand!AA$3:AA$14, MATCH($B285,D_YUBFEA_demand!$M$3:$M$14,0), 1)</f>
        <v>4.9333333969116211E-2</v>
      </c>
      <c r="AF285" s="7">
        <f>INDEX(D_YUBFEA_demand!AB$3:AB$14, MATCH($B285,D_YUBFEA_demand!$M$3:$M$14,0), 1)</f>
        <v>2.3333332935969033E-2</v>
      </c>
      <c r="AG285" s="7">
        <f>INDEX(MINFLOWFEAMOUTH!$J$3:$J$14, MATCH($B285,MINFLOWFEAMOUTH!$I$3:$I$14,0), 1)</f>
        <v>2800</v>
      </c>
      <c r="AI285" s="11">
        <f>SHASTAlevel5extended!$H274</f>
        <v>4552.1000000000004</v>
      </c>
      <c r="AJ285" s="11">
        <f>INDEX(CALLiTE_SHASTA_LEVEL2_4!$E$1024:$E$1035, MATCH($B285,CALLiTE_SHASTA_LEVEL2_4!$C$1024:$C$1035,0), 1)</f>
        <v>1700</v>
      </c>
      <c r="AK285" s="11">
        <f>INDEX(CALLiTE_SHASTA_LEVEL2_4!$F$1024:$F$1035, MATCH($B285,CALLiTE_SHASTA_LEVEL2_4!$C$1024:$C$1035,0), 1)</f>
        <v>4552</v>
      </c>
      <c r="AL285" s="11">
        <f>INDEX(CALLITE_EVAP_S_SHSTA!$G$2:$G$13, MATCH($B285,CALLITE_EVAP_S_SHSTA!$F$2:$F$13,0), 1)</f>
        <v>4.73095238776434</v>
      </c>
    </row>
    <row r="286" spans="1:38">
      <c r="A286" s="1">
        <v>43951</v>
      </c>
      <c r="B286" s="6">
        <f t="shared" si="4"/>
        <v>4</v>
      </c>
      <c r="C286" s="7">
        <f>OROinflow!$F275</f>
        <v>5250</v>
      </c>
      <c r="D286" s="7">
        <f>OROLEVEL5!G275/1000</f>
        <v>3468.9209999999998</v>
      </c>
      <c r="E286" s="7">
        <f>INDEX(OROevaprateIN!$B$2:$B$13, MATCH($B286,OROevaprateIN!$A$2:$A$13,0), 1)</f>
        <v>3.5688297900747745</v>
      </c>
      <c r="F286" s="7">
        <f>INDEX(DEM_D6_PWR!$I$3:$I$14, MATCH($B286,DEM_D6_PWR!$H$3:$H$14,0), 1)</f>
        <v>1.9900000095367432</v>
      </c>
      <c r="G286" s="7">
        <f>INDEX('MINGW_6&amp;DR69'!$I$3:$I$14, MATCH($B286,'MINGW_6&amp;DR69'!$H$3:$H$14,0), 1)</f>
        <v>34.200000762939453</v>
      </c>
      <c r="H286" s="7">
        <f>INDEX('MINGW_6&amp;DR69'!$J$3:$J$14, MATCH($B286,'MINGW_6&amp;DR69'!$H$3:$H$14,0), 1)</f>
        <v>217.89999389648438</v>
      </c>
      <c r="I286" s="7">
        <f>inflowShasta!$I275</f>
        <v>3518</v>
      </c>
      <c r="J286" s="7">
        <f>inflowYuba!$H275</f>
        <v>1706</v>
      </c>
      <c r="K286" s="7">
        <f>INDEX(DEMAND_D_DAGUER_NP!$I$3:$I$14, MATCH($B286,DEMAND_D_DAGUER_NP!$H$3:$H$14,0), 1)</f>
        <v>164.17793764386857</v>
      </c>
      <c r="L286" s="7">
        <f>INDEX(D_THERM_DEMANDS!AB$3:AB$14, MATCH($B286,D_THERM_DEMANDS!$P$3:$P$14,0), 1)</f>
        <v>0.56633332570393879</v>
      </c>
      <c r="M286" s="7">
        <f>INDEX(D_THERM_DEMANDS!AC$3:AC$14, MATCH($B286,D_THERM_DEMANDS!$P$3:$P$14,0), 1)</f>
        <v>0.54733333587646482</v>
      </c>
      <c r="N286" s="7">
        <f>INDEX(D_THERM_DEMANDS!AD$3:AD$14, MATCH($B286,D_THERM_DEMANDS!$P$3:$P$14,0), 1)</f>
        <v>2.0763333638509116</v>
      </c>
      <c r="O286" s="7">
        <f>INDEX(D_THERM_DEMANDS!AE$3:AE$14, MATCH($B286,D_THERM_DEMANDS!$P$3:$P$14,0), 1)</f>
        <v>1.899999976158142E-2</v>
      </c>
      <c r="P286" s="7">
        <f>INDEX(D_THERM_DEMANDS!AF$3:AF$14, MATCH($B286,D_THERM_DEMANDS!$P$3:$P$14,0), 1)</f>
        <v>3.6666667461395262E-2</v>
      </c>
      <c r="Q286" s="7">
        <f>INDEX(D_THERM_DEMANDS!AG$3:AG$14, MATCH($B286,D_THERM_DEMANDS!$P$3:$P$14,0), 1)</f>
        <v>1.8333333730697631E-2</v>
      </c>
      <c r="R286" s="7">
        <f>INDEX(D_THERM_DEMANDS!AH$3:AH$14, MATCH($B286,D_THERM_DEMANDS!$P$3:$P$14,0), 1)</f>
        <v>3.0333334207534791E-2</v>
      </c>
      <c r="S286" s="7">
        <f>INDEX(D_THERM_DEMANDS!AI$3:AI$14, MATCH($B286,D_THERM_DEMANDS!$P$3:$P$14,0), 1)</f>
        <v>1.6666666666666666E-2</v>
      </c>
      <c r="T286" s="7">
        <f>INDEX(D_THERM_DEMANDS!AJ$3:AJ$14, MATCH($B286,D_THERM_DEMANDS!$P$3:$P$14,0), 1)</f>
        <v>4.0000001589457192E-2</v>
      </c>
      <c r="U286" s="7">
        <f>INDEX(D_THERM_DEMANDS!AK$3:AK$14, MATCH($B286,D_THERM_DEMANDS!$P$3:$P$14,0), 1)</f>
        <v>0</v>
      </c>
      <c r="V286" s="7">
        <f>INDEX(DEMAND_C217B!$I$3:$I$14, MATCH($B286,DEMAND_C217B!$H$3:$H$14,0), 1)</f>
        <v>8.1226851904921791</v>
      </c>
      <c r="W286" s="7">
        <f>INDEX(MINFLOWFEATHER!$J$3:$J$14, MATCH($B286,MINFLOWFEATHER!$I$3:$I$14,0), 1)</f>
        <v>750</v>
      </c>
      <c r="X286" s="7">
        <f>INDEX(Therm!$P$3:$P$14, MATCH($B286,Therm!$H$3:$H$14,0), 1)</f>
        <v>176.00659057627354</v>
      </c>
      <c r="Y286" s="7">
        <f>INDEX(Yubfea!$P$3:$P$14, MATCH($B286,Yubfea!$H$3:$H$14,0), 1)</f>
        <v>3486.7898287612379</v>
      </c>
      <c r="Z286" s="7">
        <f>INDEX(D_YUBFEA_demand!V$3:V$14, MATCH($B286,D_YUBFEA_demand!$M$3:$M$14,0), 1)</f>
        <v>0</v>
      </c>
      <c r="AA286" s="7">
        <f>INDEX(D_YUBFEA_demand!W$3:W$14, MATCH($B286,D_YUBFEA_demand!$M$3:$M$14,0), 1)</f>
        <v>0</v>
      </c>
      <c r="AB286" s="7">
        <f>INDEX(D_YUBFEA_demand!X$3:X$14, MATCH($B286,D_YUBFEA_demand!$M$3:$M$14,0), 1)</f>
        <v>6.4333331584930417E-2</v>
      </c>
      <c r="AC286" s="7">
        <f>INDEX(D_YUBFEA_demand!Y$3:Y$14, MATCH($B286,D_YUBFEA_demand!$M$3:$M$14,0), 1)</f>
        <v>0.24800000190734864</v>
      </c>
      <c r="AD286" s="7">
        <f>INDEX(D_YUBFEA_demand!Z$3:Z$14, MATCH($B286,D_YUBFEA_demand!$M$3:$M$14,0), 1)</f>
        <v>1.9333332777023315E-2</v>
      </c>
      <c r="AE286" s="7">
        <f>INDEX(D_YUBFEA_demand!AA$3:AA$14, MATCH($B286,D_YUBFEA_demand!$M$3:$M$14,0), 1)</f>
        <v>4.9333333969116211E-2</v>
      </c>
      <c r="AF286" s="7">
        <f>INDEX(D_YUBFEA_demand!AB$3:AB$14, MATCH($B286,D_YUBFEA_demand!$M$3:$M$14,0), 1)</f>
        <v>2.3333332935969033E-2</v>
      </c>
      <c r="AG286" s="7">
        <f>INDEX(MINFLOWFEAMOUTH!$J$3:$J$14, MATCH($B286,MINFLOWFEAMOUTH!$I$3:$I$14,0), 1)</f>
        <v>2800</v>
      </c>
      <c r="AI286" s="11">
        <f>SHASTAlevel5extended!$H275</f>
        <v>4552.1000000000004</v>
      </c>
      <c r="AJ286" s="11">
        <f>INDEX(CALLiTE_SHASTA_LEVEL2_4!$E$1024:$E$1035, MATCH($B286,CALLiTE_SHASTA_LEVEL2_4!$C$1024:$C$1035,0), 1)</f>
        <v>1700</v>
      </c>
      <c r="AK286" s="11">
        <f>INDEX(CALLiTE_SHASTA_LEVEL2_4!$F$1024:$F$1035, MATCH($B286,CALLiTE_SHASTA_LEVEL2_4!$C$1024:$C$1035,0), 1)</f>
        <v>4552</v>
      </c>
      <c r="AL286" s="11">
        <f>INDEX(CALLITE_EVAP_S_SHSTA!$G$2:$G$13, MATCH($B286,CALLITE_EVAP_S_SHSTA!$F$2:$F$13,0), 1)</f>
        <v>4.73095238776434</v>
      </c>
    </row>
    <row r="287" spans="1:38">
      <c r="A287" s="1">
        <v>43952</v>
      </c>
      <c r="B287" s="6">
        <f t="shared" si="4"/>
        <v>5</v>
      </c>
      <c r="C287" s="7">
        <f>OROinflow!$F276</f>
        <v>5302</v>
      </c>
      <c r="D287" s="7">
        <f>OROLEVEL5!G276/1000</f>
        <v>3478.7894999999999</v>
      </c>
      <c r="E287" s="7">
        <f>INDEX(OROevaprateIN!$B$2:$B$13, MATCH($B287,OROevaprateIN!$A$2:$A$13,0), 1)</f>
        <v>5.5864893451650088</v>
      </c>
      <c r="F287" s="7">
        <f>INDEX(DEM_D6_PWR!$I$3:$I$14, MATCH($B287,DEM_D6_PWR!$H$3:$H$14,0), 1)</f>
        <v>3.0699999332427979</v>
      </c>
      <c r="G287" s="7">
        <f>INDEX('MINGW_6&amp;DR69'!$I$3:$I$14, MATCH($B287,'MINGW_6&amp;DR69'!$H$3:$H$14,0), 1)</f>
        <v>52.720001220703125</v>
      </c>
      <c r="H287" s="7">
        <f>INDEX('MINGW_6&amp;DR69'!$J$3:$J$14, MATCH($B287,'MINGW_6&amp;DR69'!$H$3:$H$14,0), 1)</f>
        <v>335.89999389648438</v>
      </c>
      <c r="I287" s="7">
        <f>inflowShasta!$I276</f>
        <v>4361</v>
      </c>
      <c r="J287" s="7">
        <f>inflowYuba!$H276</f>
        <v>1774</v>
      </c>
      <c r="K287" s="7">
        <f>INDEX(DEMAND_D_DAGUER_NP!$I$3:$I$14, MATCH($B287,DEMAND_D_DAGUER_NP!$H$3:$H$14,0), 1)</f>
        <v>628.42732420421783</v>
      </c>
      <c r="L287" s="7">
        <f>INDEX(D_THERM_DEMANDS!AB$3:AB$14, MATCH($B287,D_THERM_DEMANDS!$P$3:$P$14,0), 1)</f>
        <v>0.84483872690508444</v>
      </c>
      <c r="M287" s="7">
        <f>INDEX(D_THERM_DEMANDS!AC$3:AC$14, MATCH($B287,D_THERM_DEMANDS!$P$3:$P$14,0), 1)</f>
        <v>0.81645159567556069</v>
      </c>
      <c r="N287" s="7">
        <f>INDEX(D_THERM_DEMANDS!AD$3:AD$14, MATCH($B287,D_THERM_DEMANDS!$P$3:$P$14,0), 1)</f>
        <v>3.0974192465505292</v>
      </c>
      <c r="O287" s="7">
        <f>INDEX(D_THERM_DEMANDS!AE$3:AE$14, MATCH($B287,D_THERM_DEMANDS!$P$3:$P$14,0), 1)</f>
        <v>2.8064516282850695E-2</v>
      </c>
      <c r="P287" s="7">
        <f>INDEX(D_THERM_DEMANDS!AF$3:AF$14, MATCH($B287,D_THERM_DEMANDS!$P$3:$P$14,0), 1)</f>
        <v>3.5483871736834129E-2</v>
      </c>
      <c r="Q287" s="7">
        <f>INDEX(D_THERM_DEMANDS!AG$3:AG$14, MATCH($B287,D_THERM_DEMANDS!$P$3:$P$14,0), 1)</f>
        <v>1.7741935868417064E-2</v>
      </c>
      <c r="R287" s="7">
        <f>INDEX(D_THERM_DEMANDS!AH$3:AH$14, MATCH($B287,D_THERM_DEMANDS!$P$3:$P$14,0), 1)</f>
        <v>4.5161289553488457E-2</v>
      </c>
      <c r="S287" s="7">
        <f>INDEX(D_THERM_DEMANDS!AI$3:AI$14, MATCH($B287,D_THERM_DEMANDS!$P$3:$P$14,0), 1)</f>
        <v>3.5483871736834129E-2</v>
      </c>
      <c r="T287" s="7">
        <f>INDEX(D_THERM_DEMANDS!AJ$3:AJ$14, MATCH($B287,D_THERM_DEMANDS!$P$3:$P$14,0), 1)</f>
        <v>9.3548390173142953E-2</v>
      </c>
      <c r="U287" s="7">
        <f>INDEX(D_THERM_DEMANDS!AK$3:AK$14, MATCH($B287,D_THERM_DEMANDS!$P$3:$P$14,0), 1)</f>
        <v>0</v>
      </c>
      <c r="V287" s="7">
        <f>INDEX(DEMAND_C217B!$I$3:$I$14, MATCH($B287,DEMAND_C217B!$H$3:$H$14,0), 1)</f>
        <v>17.599366540626505</v>
      </c>
      <c r="W287" s="7">
        <f>INDEX(MINFLOWFEATHER!$J$3:$J$14, MATCH($B287,MINFLOWFEATHER!$I$3:$I$14,0), 1)</f>
        <v>750</v>
      </c>
      <c r="X287" s="7">
        <f>INDEX(Therm!$P$3:$P$14, MATCH($B287,Therm!$H$3:$H$14,0), 1)</f>
        <v>126.81497596098598</v>
      </c>
      <c r="Y287" s="7">
        <f>INDEX(Yubfea!$P$3:$P$14, MATCH($B287,Yubfea!$H$3:$H$14,0), 1)</f>
        <v>2798.1744396051172</v>
      </c>
      <c r="Z287" s="7">
        <f>INDEX(D_YUBFEA_demand!V$3:V$14, MATCH($B287,D_YUBFEA_demand!$M$3:$M$14,0), 1)</f>
        <v>0</v>
      </c>
      <c r="AA287" s="7">
        <f>INDEX(D_YUBFEA_demand!W$3:W$14, MATCH($B287,D_YUBFEA_demand!$M$3:$M$14,0), 1)</f>
        <v>0</v>
      </c>
      <c r="AB287" s="7">
        <f>INDEX(D_YUBFEA_demand!X$3:X$14, MATCH($B287,D_YUBFEA_demand!$M$3:$M$14,0), 1)</f>
        <v>9.5806452535813852E-2</v>
      </c>
      <c r="AC287" s="7">
        <f>INDEX(D_YUBFEA_demand!Y$3:Y$14, MATCH($B287,D_YUBFEA_demand!$M$3:$M$14,0), 1)</f>
        <v>0.37000000861383253</v>
      </c>
      <c r="AD287" s="7">
        <f>INDEX(D_YUBFEA_demand!Z$3:Z$14, MATCH($B287,D_YUBFEA_demand!$M$3:$M$14,0), 1)</f>
        <v>2.9032257295423938E-2</v>
      </c>
      <c r="AE287" s="7">
        <f>INDEX(D_YUBFEA_demand!AA$3:AA$14, MATCH($B287,D_YUBFEA_demand!$M$3:$M$14,0), 1)</f>
        <v>7.3870966511387984E-2</v>
      </c>
      <c r="AF287" s="7">
        <f>INDEX(D_YUBFEA_demand!AB$3:AB$14, MATCH($B287,D_YUBFEA_demand!$M$3:$M$14,0), 1)</f>
        <v>3.48387110617853E-2</v>
      </c>
      <c r="AG287" s="7">
        <f>INDEX(MINFLOWFEAMOUTH!$J$3:$J$14, MATCH($B287,MINFLOWFEAMOUTH!$I$3:$I$14,0), 1)</f>
        <v>2800</v>
      </c>
      <c r="AI287" s="11">
        <f>SHASTAlevel5extended!$H276</f>
        <v>4552.1000000000004</v>
      </c>
      <c r="AJ287" s="11">
        <f>INDEX(CALLiTE_SHASTA_LEVEL2_4!$E$1024:$E$1035, MATCH($B287,CALLiTE_SHASTA_LEVEL2_4!$C$1024:$C$1035,0), 1)</f>
        <v>1700</v>
      </c>
      <c r="AK287" s="11">
        <f>INDEX(CALLiTE_SHASTA_LEVEL2_4!$F$1024:$F$1035, MATCH($B287,CALLiTE_SHASTA_LEVEL2_4!$C$1024:$C$1035,0), 1)</f>
        <v>4552</v>
      </c>
      <c r="AL287" s="11">
        <f>INDEX(CALLITE_EVAP_S_SHSTA!$G$2:$G$13, MATCH($B287,CALLITE_EVAP_S_SHSTA!$F$2:$F$13,0), 1)</f>
        <v>6.9927381220318026</v>
      </c>
    </row>
    <row r="288" spans="1:38">
      <c r="A288" s="1">
        <v>43953</v>
      </c>
      <c r="B288" s="6">
        <f t="shared" si="4"/>
        <v>5</v>
      </c>
      <c r="C288" s="7">
        <f>OROinflow!$F277</f>
        <v>3943</v>
      </c>
      <c r="D288" s="7">
        <f>OROLEVEL5!G277/1000</f>
        <v>3488.6579999999999</v>
      </c>
      <c r="E288" s="7">
        <f>INDEX(OROevaprateIN!$B$2:$B$13, MATCH($B288,OROevaprateIN!$A$2:$A$13,0), 1)</f>
        <v>5.5864893451650088</v>
      </c>
      <c r="F288" s="7">
        <f>INDEX(DEM_D6_PWR!$I$3:$I$14, MATCH($B288,DEM_D6_PWR!$H$3:$H$14,0), 1)</f>
        <v>3.0699999332427979</v>
      </c>
      <c r="G288" s="7">
        <f>INDEX('MINGW_6&amp;DR69'!$I$3:$I$14, MATCH($B288,'MINGW_6&amp;DR69'!$H$3:$H$14,0), 1)</f>
        <v>52.720001220703125</v>
      </c>
      <c r="H288" s="7">
        <f>INDEX('MINGW_6&amp;DR69'!$J$3:$J$14, MATCH($B288,'MINGW_6&amp;DR69'!$H$3:$H$14,0), 1)</f>
        <v>335.89999389648438</v>
      </c>
      <c r="I288" s="7">
        <f>inflowShasta!$I277</f>
        <v>4668</v>
      </c>
      <c r="J288" s="7">
        <f>inflowYuba!$H277</f>
        <v>1736</v>
      </c>
      <c r="K288" s="7">
        <f>INDEX(DEMAND_D_DAGUER_NP!$I$3:$I$14, MATCH($B288,DEMAND_D_DAGUER_NP!$H$3:$H$14,0), 1)</f>
        <v>628.42732420421783</v>
      </c>
      <c r="L288" s="7">
        <f>INDEX(D_THERM_DEMANDS!AB$3:AB$14, MATCH($B288,D_THERM_DEMANDS!$P$3:$P$14,0), 1)</f>
        <v>0.84483872690508444</v>
      </c>
      <c r="M288" s="7">
        <f>INDEX(D_THERM_DEMANDS!AC$3:AC$14, MATCH($B288,D_THERM_DEMANDS!$P$3:$P$14,0), 1)</f>
        <v>0.81645159567556069</v>
      </c>
      <c r="N288" s="7">
        <f>INDEX(D_THERM_DEMANDS!AD$3:AD$14, MATCH($B288,D_THERM_DEMANDS!$P$3:$P$14,0), 1)</f>
        <v>3.0974192465505292</v>
      </c>
      <c r="O288" s="7">
        <f>INDEX(D_THERM_DEMANDS!AE$3:AE$14, MATCH($B288,D_THERM_DEMANDS!$P$3:$P$14,0), 1)</f>
        <v>2.8064516282850695E-2</v>
      </c>
      <c r="P288" s="7">
        <f>INDEX(D_THERM_DEMANDS!AF$3:AF$14, MATCH($B288,D_THERM_DEMANDS!$P$3:$P$14,0), 1)</f>
        <v>3.5483871736834129E-2</v>
      </c>
      <c r="Q288" s="7">
        <f>INDEX(D_THERM_DEMANDS!AG$3:AG$14, MATCH($B288,D_THERM_DEMANDS!$P$3:$P$14,0), 1)</f>
        <v>1.7741935868417064E-2</v>
      </c>
      <c r="R288" s="7">
        <f>INDEX(D_THERM_DEMANDS!AH$3:AH$14, MATCH($B288,D_THERM_DEMANDS!$P$3:$P$14,0), 1)</f>
        <v>4.5161289553488457E-2</v>
      </c>
      <c r="S288" s="7">
        <f>INDEX(D_THERM_DEMANDS!AI$3:AI$14, MATCH($B288,D_THERM_DEMANDS!$P$3:$P$14,0), 1)</f>
        <v>3.5483871736834129E-2</v>
      </c>
      <c r="T288" s="7">
        <f>INDEX(D_THERM_DEMANDS!AJ$3:AJ$14, MATCH($B288,D_THERM_DEMANDS!$P$3:$P$14,0), 1)</f>
        <v>9.3548390173142953E-2</v>
      </c>
      <c r="U288" s="7">
        <f>INDEX(D_THERM_DEMANDS!AK$3:AK$14, MATCH($B288,D_THERM_DEMANDS!$P$3:$P$14,0), 1)</f>
        <v>0</v>
      </c>
      <c r="V288" s="7">
        <f>INDEX(DEMAND_C217B!$I$3:$I$14, MATCH($B288,DEMAND_C217B!$H$3:$H$14,0), 1)</f>
        <v>17.599366540626505</v>
      </c>
      <c r="W288" s="7">
        <f>INDEX(MINFLOWFEATHER!$J$3:$J$14, MATCH($B288,MINFLOWFEATHER!$I$3:$I$14,0), 1)</f>
        <v>750</v>
      </c>
      <c r="X288" s="7">
        <f>INDEX(Therm!$P$3:$P$14, MATCH($B288,Therm!$H$3:$H$14,0), 1)</f>
        <v>126.81497596098598</v>
      </c>
      <c r="Y288" s="7">
        <f>INDEX(Yubfea!$P$3:$P$14, MATCH($B288,Yubfea!$H$3:$H$14,0), 1)</f>
        <v>2798.1744396051172</v>
      </c>
      <c r="Z288" s="7">
        <f>INDEX(D_YUBFEA_demand!V$3:V$14, MATCH($B288,D_YUBFEA_demand!$M$3:$M$14,0), 1)</f>
        <v>0</v>
      </c>
      <c r="AA288" s="7">
        <f>INDEX(D_YUBFEA_demand!W$3:W$14, MATCH($B288,D_YUBFEA_demand!$M$3:$M$14,0), 1)</f>
        <v>0</v>
      </c>
      <c r="AB288" s="7">
        <f>INDEX(D_YUBFEA_demand!X$3:X$14, MATCH($B288,D_YUBFEA_demand!$M$3:$M$14,0), 1)</f>
        <v>9.5806452535813852E-2</v>
      </c>
      <c r="AC288" s="7">
        <f>INDEX(D_YUBFEA_demand!Y$3:Y$14, MATCH($B288,D_YUBFEA_demand!$M$3:$M$14,0), 1)</f>
        <v>0.37000000861383253</v>
      </c>
      <c r="AD288" s="7">
        <f>INDEX(D_YUBFEA_demand!Z$3:Z$14, MATCH($B288,D_YUBFEA_demand!$M$3:$M$14,0), 1)</f>
        <v>2.9032257295423938E-2</v>
      </c>
      <c r="AE288" s="7">
        <f>INDEX(D_YUBFEA_demand!AA$3:AA$14, MATCH($B288,D_YUBFEA_demand!$M$3:$M$14,0), 1)</f>
        <v>7.3870966511387984E-2</v>
      </c>
      <c r="AF288" s="7">
        <f>INDEX(D_YUBFEA_demand!AB$3:AB$14, MATCH($B288,D_YUBFEA_demand!$M$3:$M$14,0), 1)</f>
        <v>3.48387110617853E-2</v>
      </c>
      <c r="AG288" s="7">
        <f>INDEX(MINFLOWFEAMOUTH!$J$3:$J$14, MATCH($B288,MINFLOWFEAMOUTH!$I$3:$I$14,0), 1)</f>
        <v>2800</v>
      </c>
      <c r="AI288" s="11">
        <f>SHASTAlevel5extended!$H277</f>
        <v>4552.1000000000004</v>
      </c>
      <c r="AJ288" s="11">
        <f>INDEX(CALLiTE_SHASTA_LEVEL2_4!$E$1024:$E$1035, MATCH($B288,CALLiTE_SHASTA_LEVEL2_4!$C$1024:$C$1035,0), 1)</f>
        <v>1700</v>
      </c>
      <c r="AK288" s="11">
        <f>INDEX(CALLiTE_SHASTA_LEVEL2_4!$F$1024:$F$1035, MATCH($B288,CALLiTE_SHASTA_LEVEL2_4!$C$1024:$C$1035,0), 1)</f>
        <v>4552</v>
      </c>
      <c r="AL288" s="11">
        <f>INDEX(CALLITE_EVAP_S_SHSTA!$G$2:$G$13, MATCH($B288,CALLITE_EVAP_S_SHSTA!$F$2:$F$13,0), 1)</f>
        <v>6.9927381220318026</v>
      </c>
    </row>
    <row r="289" spans="1:38">
      <c r="A289" s="1">
        <v>43954</v>
      </c>
      <c r="B289" s="6">
        <f t="shared" si="4"/>
        <v>5</v>
      </c>
      <c r="C289" s="7">
        <f>OROinflow!$F278</f>
        <v>3858</v>
      </c>
      <c r="D289" s="7">
        <f>OROLEVEL5!G278/1000</f>
        <v>3498.5264999999999</v>
      </c>
      <c r="E289" s="7">
        <f>INDEX(OROevaprateIN!$B$2:$B$13, MATCH($B289,OROevaprateIN!$A$2:$A$13,0), 1)</f>
        <v>5.5864893451650088</v>
      </c>
      <c r="F289" s="7">
        <f>INDEX(DEM_D6_PWR!$I$3:$I$14, MATCH($B289,DEM_D6_PWR!$H$3:$H$14,0), 1)</f>
        <v>3.0699999332427979</v>
      </c>
      <c r="G289" s="7">
        <f>INDEX('MINGW_6&amp;DR69'!$I$3:$I$14, MATCH($B289,'MINGW_6&amp;DR69'!$H$3:$H$14,0), 1)</f>
        <v>52.720001220703125</v>
      </c>
      <c r="H289" s="7">
        <f>INDEX('MINGW_6&amp;DR69'!$J$3:$J$14, MATCH($B289,'MINGW_6&amp;DR69'!$H$3:$H$14,0), 1)</f>
        <v>335.89999389648438</v>
      </c>
      <c r="I289" s="7">
        <f>inflowShasta!$I278</f>
        <v>5047</v>
      </c>
      <c r="J289" s="7">
        <f>inflowYuba!$H278</f>
        <v>1737</v>
      </c>
      <c r="K289" s="7">
        <f>INDEX(DEMAND_D_DAGUER_NP!$I$3:$I$14, MATCH($B289,DEMAND_D_DAGUER_NP!$H$3:$H$14,0), 1)</f>
        <v>628.42732420421783</v>
      </c>
      <c r="L289" s="7">
        <f>INDEX(D_THERM_DEMANDS!AB$3:AB$14, MATCH($B289,D_THERM_DEMANDS!$P$3:$P$14,0), 1)</f>
        <v>0.84483872690508444</v>
      </c>
      <c r="M289" s="7">
        <f>INDEX(D_THERM_DEMANDS!AC$3:AC$14, MATCH($B289,D_THERM_DEMANDS!$P$3:$P$14,0), 1)</f>
        <v>0.81645159567556069</v>
      </c>
      <c r="N289" s="7">
        <f>INDEX(D_THERM_DEMANDS!AD$3:AD$14, MATCH($B289,D_THERM_DEMANDS!$P$3:$P$14,0), 1)</f>
        <v>3.0974192465505292</v>
      </c>
      <c r="O289" s="7">
        <f>INDEX(D_THERM_DEMANDS!AE$3:AE$14, MATCH($B289,D_THERM_DEMANDS!$P$3:$P$14,0), 1)</f>
        <v>2.8064516282850695E-2</v>
      </c>
      <c r="P289" s="7">
        <f>INDEX(D_THERM_DEMANDS!AF$3:AF$14, MATCH($B289,D_THERM_DEMANDS!$P$3:$P$14,0), 1)</f>
        <v>3.5483871736834129E-2</v>
      </c>
      <c r="Q289" s="7">
        <f>INDEX(D_THERM_DEMANDS!AG$3:AG$14, MATCH($B289,D_THERM_DEMANDS!$P$3:$P$14,0), 1)</f>
        <v>1.7741935868417064E-2</v>
      </c>
      <c r="R289" s="7">
        <f>INDEX(D_THERM_DEMANDS!AH$3:AH$14, MATCH($B289,D_THERM_DEMANDS!$P$3:$P$14,0), 1)</f>
        <v>4.5161289553488457E-2</v>
      </c>
      <c r="S289" s="7">
        <f>INDEX(D_THERM_DEMANDS!AI$3:AI$14, MATCH($B289,D_THERM_DEMANDS!$P$3:$P$14,0), 1)</f>
        <v>3.5483871736834129E-2</v>
      </c>
      <c r="T289" s="7">
        <f>INDEX(D_THERM_DEMANDS!AJ$3:AJ$14, MATCH($B289,D_THERM_DEMANDS!$P$3:$P$14,0), 1)</f>
        <v>9.3548390173142953E-2</v>
      </c>
      <c r="U289" s="7">
        <f>INDEX(D_THERM_DEMANDS!AK$3:AK$14, MATCH($B289,D_THERM_DEMANDS!$P$3:$P$14,0), 1)</f>
        <v>0</v>
      </c>
      <c r="V289" s="7">
        <f>INDEX(DEMAND_C217B!$I$3:$I$14, MATCH($B289,DEMAND_C217B!$H$3:$H$14,0), 1)</f>
        <v>17.599366540626505</v>
      </c>
      <c r="W289" s="7">
        <f>INDEX(MINFLOWFEATHER!$J$3:$J$14, MATCH($B289,MINFLOWFEATHER!$I$3:$I$14,0), 1)</f>
        <v>750</v>
      </c>
      <c r="X289" s="7">
        <f>INDEX(Therm!$P$3:$P$14, MATCH($B289,Therm!$H$3:$H$14,0), 1)</f>
        <v>126.81497596098598</v>
      </c>
      <c r="Y289" s="7">
        <f>INDEX(Yubfea!$P$3:$P$14, MATCH($B289,Yubfea!$H$3:$H$14,0), 1)</f>
        <v>2798.1744396051172</v>
      </c>
      <c r="Z289" s="7">
        <f>INDEX(D_YUBFEA_demand!V$3:V$14, MATCH($B289,D_YUBFEA_demand!$M$3:$M$14,0), 1)</f>
        <v>0</v>
      </c>
      <c r="AA289" s="7">
        <f>INDEX(D_YUBFEA_demand!W$3:W$14, MATCH($B289,D_YUBFEA_demand!$M$3:$M$14,0), 1)</f>
        <v>0</v>
      </c>
      <c r="AB289" s="7">
        <f>INDEX(D_YUBFEA_demand!X$3:X$14, MATCH($B289,D_YUBFEA_demand!$M$3:$M$14,0), 1)</f>
        <v>9.5806452535813852E-2</v>
      </c>
      <c r="AC289" s="7">
        <f>INDEX(D_YUBFEA_demand!Y$3:Y$14, MATCH($B289,D_YUBFEA_demand!$M$3:$M$14,0), 1)</f>
        <v>0.37000000861383253</v>
      </c>
      <c r="AD289" s="7">
        <f>INDEX(D_YUBFEA_demand!Z$3:Z$14, MATCH($B289,D_YUBFEA_demand!$M$3:$M$14,0), 1)</f>
        <v>2.9032257295423938E-2</v>
      </c>
      <c r="AE289" s="7">
        <f>INDEX(D_YUBFEA_demand!AA$3:AA$14, MATCH($B289,D_YUBFEA_demand!$M$3:$M$14,0), 1)</f>
        <v>7.3870966511387984E-2</v>
      </c>
      <c r="AF289" s="7">
        <f>INDEX(D_YUBFEA_demand!AB$3:AB$14, MATCH($B289,D_YUBFEA_demand!$M$3:$M$14,0), 1)</f>
        <v>3.48387110617853E-2</v>
      </c>
      <c r="AG289" s="7">
        <f>INDEX(MINFLOWFEAMOUTH!$J$3:$J$14, MATCH($B289,MINFLOWFEAMOUTH!$I$3:$I$14,0), 1)</f>
        <v>2800</v>
      </c>
      <c r="AI289" s="11">
        <f>SHASTAlevel5extended!$H278</f>
        <v>4552.1000000000004</v>
      </c>
      <c r="AJ289" s="11">
        <f>INDEX(CALLiTE_SHASTA_LEVEL2_4!$E$1024:$E$1035, MATCH($B289,CALLiTE_SHASTA_LEVEL2_4!$C$1024:$C$1035,0), 1)</f>
        <v>1700</v>
      </c>
      <c r="AK289" s="11">
        <f>INDEX(CALLiTE_SHASTA_LEVEL2_4!$F$1024:$F$1035, MATCH($B289,CALLiTE_SHASTA_LEVEL2_4!$C$1024:$C$1035,0), 1)</f>
        <v>4552</v>
      </c>
      <c r="AL289" s="11">
        <f>INDEX(CALLITE_EVAP_S_SHSTA!$G$2:$G$13, MATCH($B289,CALLITE_EVAP_S_SHSTA!$F$2:$F$13,0), 1)</f>
        <v>6.9927381220318026</v>
      </c>
    </row>
    <row r="290" spans="1:38">
      <c r="A290" s="1">
        <v>43955</v>
      </c>
      <c r="B290" s="6">
        <f t="shared" si="4"/>
        <v>5</v>
      </c>
      <c r="C290" s="7">
        <f>OROinflow!$F279</f>
        <v>4144</v>
      </c>
      <c r="D290" s="7">
        <f>OROLEVEL5!G279/1000</f>
        <v>3508.395</v>
      </c>
      <c r="E290" s="7">
        <f>INDEX(OROevaprateIN!$B$2:$B$13, MATCH($B290,OROevaprateIN!$A$2:$A$13,0), 1)</f>
        <v>5.5864893451650088</v>
      </c>
      <c r="F290" s="7">
        <f>INDEX(DEM_D6_PWR!$I$3:$I$14, MATCH($B290,DEM_D6_PWR!$H$3:$H$14,0), 1)</f>
        <v>3.0699999332427979</v>
      </c>
      <c r="G290" s="7">
        <f>INDEX('MINGW_6&amp;DR69'!$I$3:$I$14, MATCH($B290,'MINGW_6&amp;DR69'!$H$3:$H$14,0), 1)</f>
        <v>52.720001220703125</v>
      </c>
      <c r="H290" s="7">
        <f>INDEX('MINGW_6&amp;DR69'!$J$3:$J$14, MATCH($B290,'MINGW_6&amp;DR69'!$H$3:$H$14,0), 1)</f>
        <v>335.89999389648438</v>
      </c>
      <c r="I290" s="7">
        <f>inflowShasta!$I279</f>
        <v>3369</v>
      </c>
      <c r="J290" s="7">
        <f>inflowYuba!$H279</f>
        <v>1748</v>
      </c>
      <c r="K290" s="7">
        <f>INDEX(DEMAND_D_DAGUER_NP!$I$3:$I$14, MATCH($B290,DEMAND_D_DAGUER_NP!$H$3:$H$14,0), 1)</f>
        <v>628.42732420421783</v>
      </c>
      <c r="L290" s="7">
        <f>INDEX(D_THERM_DEMANDS!AB$3:AB$14, MATCH($B290,D_THERM_DEMANDS!$P$3:$P$14,0), 1)</f>
        <v>0.84483872690508444</v>
      </c>
      <c r="M290" s="7">
        <f>INDEX(D_THERM_DEMANDS!AC$3:AC$14, MATCH($B290,D_THERM_DEMANDS!$P$3:$P$14,0), 1)</f>
        <v>0.81645159567556069</v>
      </c>
      <c r="N290" s="7">
        <f>INDEX(D_THERM_DEMANDS!AD$3:AD$14, MATCH($B290,D_THERM_DEMANDS!$P$3:$P$14,0), 1)</f>
        <v>3.0974192465505292</v>
      </c>
      <c r="O290" s="7">
        <f>INDEX(D_THERM_DEMANDS!AE$3:AE$14, MATCH($B290,D_THERM_DEMANDS!$P$3:$P$14,0), 1)</f>
        <v>2.8064516282850695E-2</v>
      </c>
      <c r="P290" s="7">
        <f>INDEX(D_THERM_DEMANDS!AF$3:AF$14, MATCH($B290,D_THERM_DEMANDS!$P$3:$P$14,0), 1)</f>
        <v>3.5483871736834129E-2</v>
      </c>
      <c r="Q290" s="7">
        <f>INDEX(D_THERM_DEMANDS!AG$3:AG$14, MATCH($B290,D_THERM_DEMANDS!$P$3:$P$14,0), 1)</f>
        <v>1.7741935868417064E-2</v>
      </c>
      <c r="R290" s="7">
        <f>INDEX(D_THERM_DEMANDS!AH$3:AH$14, MATCH($B290,D_THERM_DEMANDS!$P$3:$P$14,0), 1)</f>
        <v>4.5161289553488457E-2</v>
      </c>
      <c r="S290" s="7">
        <f>INDEX(D_THERM_DEMANDS!AI$3:AI$14, MATCH($B290,D_THERM_DEMANDS!$P$3:$P$14,0), 1)</f>
        <v>3.5483871736834129E-2</v>
      </c>
      <c r="T290" s="7">
        <f>INDEX(D_THERM_DEMANDS!AJ$3:AJ$14, MATCH($B290,D_THERM_DEMANDS!$P$3:$P$14,0), 1)</f>
        <v>9.3548390173142953E-2</v>
      </c>
      <c r="U290" s="7">
        <f>INDEX(D_THERM_DEMANDS!AK$3:AK$14, MATCH($B290,D_THERM_DEMANDS!$P$3:$P$14,0), 1)</f>
        <v>0</v>
      </c>
      <c r="V290" s="7">
        <f>INDEX(DEMAND_C217B!$I$3:$I$14, MATCH($B290,DEMAND_C217B!$H$3:$H$14,0), 1)</f>
        <v>17.599366540626505</v>
      </c>
      <c r="W290" s="7">
        <f>INDEX(MINFLOWFEATHER!$J$3:$J$14, MATCH($B290,MINFLOWFEATHER!$I$3:$I$14,0), 1)</f>
        <v>750</v>
      </c>
      <c r="X290" s="7">
        <f>INDEX(Therm!$P$3:$P$14, MATCH($B290,Therm!$H$3:$H$14,0), 1)</f>
        <v>126.81497596098598</v>
      </c>
      <c r="Y290" s="7">
        <f>INDEX(Yubfea!$P$3:$P$14, MATCH($B290,Yubfea!$H$3:$H$14,0), 1)</f>
        <v>2798.1744396051172</v>
      </c>
      <c r="Z290" s="7">
        <f>INDEX(D_YUBFEA_demand!V$3:V$14, MATCH($B290,D_YUBFEA_demand!$M$3:$M$14,0), 1)</f>
        <v>0</v>
      </c>
      <c r="AA290" s="7">
        <f>INDEX(D_YUBFEA_demand!W$3:W$14, MATCH($B290,D_YUBFEA_demand!$M$3:$M$14,0), 1)</f>
        <v>0</v>
      </c>
      <c r="AB290" s="7">
        <f>INDEX(D_YUBFEA_demand!X$3:X$14, MATCH($B290,D_YUBFEA_demand!$M$3:$M$14,0), 1)</f>
        <v>9.5806452535813852E-2</v>
      </c>
      <c r="AC290" s="7">
        <f>INDEX(D_YUBFEA_demand!Y$3:Y$14, MATCH($B290,D_YUBFEA_demand!$M$3:$M$14,0), 1)</f>
        <v>0.37000000861383253</v>
      </c>
      <c r="AD290" s="7">
        <f>INDEX(D_YUBFEA_demand!Z$3:Z$14, MATCH($B290,D_YUBFEA_demand!$M$3:$M$14,0), 1)</f>
        <v>2.9032257295423938E-2</v>
      </c>
      <c r="AE290" s="7">
        <f>INDEX(D_YUBFEA_demand!AA$3:AA$14, MATCH($B290,D_YUBFEA_demand!$M$3:$M$14,0), 1)</f>
        <v>7.3870966511387984E-2</v>
      </c>
      <c r="AF290" s="7">
        <f>INDEX(D_YUBFEA_demand!AB$3:AB$14, MATCH($B290,D_YUBFEA_demand!$M$3:$M$14,0), 1)</f>
        <v>3.48387110617853E-2</v>
      </c>
      <c r="AG290" s="7">
        <f>INDEX(MINFLOWFEAMOUTH!$J$3:$J$14, MATCH($B290,MINFLOWFEAMOUTH!$I$3:$I$14,0), 1)</f>
        <v>2800</v>
      </c>
      <c r="AI290" s="11">
        <f>SHASTAlevel5extended!$H279</f>
        <v>4552.1000000000004</v>
      </c>
      <c r="AJ290" s="11">
        <f>INDEX(CALLiTE_SHASTA_LEVEL2_4!$E$1024:$E$1035, MATCH($B290,CALLiTE_SHASTA_LEVEL2_4!$C$1024:$C$1035,0), 1)</f>
        <v>1700</v>
      </c>
      <c r="AK290" s="11">
        <f>INDEX(CALLiTE_SHASTA_LEVEL2_4!$F$1024:$F$1035, MATCH($B290,CALLiTE_SHASTA_LEVEL2_4!$C$1024:$C$1035,0), 1)</f>
        <v>4552</v>
      </c>
      <c r="AL290" s="11">
        <f>INDEX(CALLITE_EVAP_S_SHSTA!$G$2:$G$13, MATCH($B290,CALLITE_EVAP_S_SHSTA!$F$2:$F$13,0), 1)</f>
        <v>6.9927381220318026</v>
      </c>
    </row>
    <row r="291" spans="1:38">
      <c r="A291" s="1">
        <v>43956</v>
      </c>
      <c r="B291" s="6">
        <f t="shared" si="4"/>
        <v>5</v>
      </c>
      <c r="C291" s="7">
        <f>OROinflow!$F280</f>
        <v>3627</v>
      </c>
      <c r="D291" s="7">
        <f>OROLEVEL5!G280/1000</f>
        <v>3518.2629999999999</v>
      </c>
      <c r="E291" s="7">
        <f>INDEX(OROevaprateIN!$B$2:$B$13, MATCH($B291,OROevaprateIN!$A$2:$A$13,0), 1)</f>
        <v>5.5864893451650088</v>
      </c>
      <c r="F291" s="7">
        <f>INDEX(DEM_D6_PWR!$I$3:$I$14, MATCH($B291,DEM_D6_PWR!$H$3:$H$14,0), 1)</f>
        <v>3.0699999332427979</v>
      </c>
      <c r="G291" s="7">
        <f>INDEX('MINGW_6&amp;DR69'!$I$3:$I$14, MATCH($B291,'MINGW_6&amp;DR69'!$H$3:$H$14,0), 1)</f>
        <v>52.720001220703125</v>
      </c>
      <c r="H291" s="7">
        <f>INDEX('MINGW_6&amp;DR69'!$J$3:$J$14, MATCH($B291,'MINGW_6&amp;DR69'!$H$3:$H$14,0), 1)</f>
        <v>335.89999389648438</v>
      </c>
      <c r="I291" s="7">
        <f>inflowShasta!$I280</f>
        <v>3307</v>
      </c>
      <c r="J291" s="7">
        <f>inflowYuba!$H280</f>
        <v>1763</v>
      </c>
      <c r="K291" s="7">
        <f>INDEX(DEMAND_D_DAGUER_NP!$I$3:$I$14, MATCH($B291,DEMAND_D_DAGUER_NP!$H$3:$H$14,0), 1)</f>
        <v>628.42732420421783</v>
      </c>
      <c r="L291" s="7">
        <f>INDEX(D_THERM_DEMANDS!AB$3:AB$14, MATCH($B291,D_THERM_DEMANDS!$P$3:$P$14,0), 1)</f>
        <v>0.84483872690508444</v>
      </c>
      <c r="M291" s="7">
        <f>INDEX(D_THERM_DEMANDS!AC$3:AC$14, MATCH($B291,D_THERM_DEMANDS!$P$3:$P$14,0), 1)</f>
        <v>0.81645159567556069</v>
      </c>
      <c r="N291" s="7">
        <f>INDEX(D_THERM_DEMANDS!AD$3:AD$14, MATCH($B291,D_THERM_DEMANDS!$P$3:$P$14,0), 1)</f>
        <v>3.0974192465505292</v>
      </c>
      <c r="O291" s="7">
        <f>INDEX(D_THERM_DEMANDS!AE$3:AE$14, MATCH($B291,D_THERM_DEMANDS!$P$3:$P$14,0), 1)</f>
        <v>2.8064516282850695E-2</v>
      </c>
      <c r="P291" s="7">
        <f>INDEX(D_THERM_DEMANDS!AF$3:AF$14, MATCH($B291,D_THERM_DEMANDS!$P$3:$P$14,0), 1)</f>
        <v>3.5483871736834129E-2</v>
      </c>
      <c r="Q291" s="7">
        <f>INDEX(D_THERM_DEMANDS!AG$3:AG$14, MATCH($B291,D_THERM_DEMANDS!$P$3:$P$14,0), 1)</f>
        <v>1.7741935868417064E-2</v>
      </c>
      <c r="R291" s="7">
        <f>INDEX(D_THERM_DEMANDS!AH$3:AH$14, MATCH($B291,D_THERM_DEMANDS!$P$3:$P$14,0), 1)</f>
        <v>4.5161289553488457E-2</v>
      </c>
      <c r="S291" s="7">
        <f>INDEX(D_THERM_DEMANDS!AI$3:AI$14, MATCH($B291,D_THERM_DEMANDS!$P$3:$P$14,0), 1)</f>
        <v>3.5483871736834129E-2</v>
      </c>
      <c r="T291" s="7">
        <f>INDEX(D_THERM_DEMANDS!AJ$3:AJ$14, MATCH($B291,D_THERM_DEMANDS!$P$3:$P$14,0), 1)</f>
        <v>9.3548390173142953E-2</v>
      </c>
      <c r="U291" s="7">
        <f>INDEX(D_THERM_DEMANDS!AK$3:AK$14, MATCH($B291,D_THERM_DEMANDS!$P$3:$P$14,0), 1)</f>
        <v>0</v>
      </c>
      <c r="V291" s="7">
        <f>INDEX(DEMAND_C217B!$I$3:$I$14, MATCH($B291,DEMAND_C217B!$H$3:$H$14,0), 1)</f>
        <v>17.599366540626505</v>
      </c>
      <c r="W291" s="7">
        <f>INDEX(MINFLOWFEATHER!$J$3:$J$14, MATCH($B291,MINFLOWFEATHER!$I$3:$I$14,0), 1)</f>
        <v>750</v>
      </c>
      <c r="X291" s="7">
        <f>INDEX(Therm!$P$3:$P$14, MATCH($B291,Therm!$H$3:$H$14,0), 1)</f>
        <v>126.81497596098598</v>
      </c>
      <c r="Y291" s="7">
        <f>INDEX(Yubfea!$P$3:$P$14, MATCH($B291,Yubfea!$H$3:$H$14,0), 1)</f>
        <v>2798.1744396051172</v>
      </c>
      <c r="Z291" s="7">
        <f>INDEX(D_YUBFEA_demand!V$3:V$14, MATCH($B291,D_YUBFEA_demand!$M$3:$M$14,0), 1)</f>
        <v>0</v>
      </c>
      <c r="AA291" s="7">
        <f>INDEX(D_YUBFEA_demand!W$3:W$14, MATCH($B291,D_YUBFEA_demand!$M$3:$M$14,0), 1)</f>
        <v>0</v>
      </c>
      <c r="AB291" s="7">
        <f>INDEX(D_YUBFEA_demand!X$3:X$14, MATCH($B291,D_YUBFEA_demand!$M$3:$M$14,0), 1)</f>
        <v>9.5806452535813852E-2</v>
      </c>
      <c r="AC291" s="7">
        <f>INDEX(D_YUBFEA_demand!Y$3:Y$14, MATCH($B291,D_YUBFEA_demand!$M$3:$M$14,0), 1)</f>
        <v>0.37000000861383253</v>
      </c>
      <c r="AD291" s="7">
        <f>INDEX(D_YUBFEA_demand!Z$3:Z$14, MATCH($B291,D_YUBFEA_demand!$M$3:$M$14,0), 1)</f>
        <v>2.9032257295423938E-2</v>
      </c>
      <c r="AE291" s="7">
        <f>INDEX(D_YUBFEA_demand!AA$3:AA$14, MATCH($B291,D_YUBFEA_demand!$M$3:$M$14,0), 1)</f>
        <v>7.3870966511387984E-2</v>
      </c>
      <c r="AF291" s="7">
        <f>INDEX(D_YUBFEA_demand!AB$3:AB$14, MATCH($B291,D_YUBFEA_demand!$M$3:$M$14,0), 1)</f>
        <v>3.48387110617853E-2</v>
      </c>
      <c r="AG291" s="7">
        <f>INDEX(MINFLOWFEAMOUTH!$J$3:$J$14, MATCH($B291,MINFLOWFEAMOUTH!$I$3:$I$14,0), 1)</f>
        <v>2800</v>
      </c>
      <c r="AI291" s="11">
        <f>SHASTAlevel5extended!$H280</f>
        <v>4552.1000000000004</v>
      </c>
      <c r="AJ291" s="11">
        <f>INDEX(CALLiTE_SHASTA_LEVEL2_4!$E$1024:$E$1035, MATCH($B291,CALLiTE_SHASTA_LEVEL2_4!$C$1024:$C$1035,0), 1)</f>
        <v>1700</v>
      </c>
      <c r="AK291" s="11">
        <f>INDEX(CALLiTE_SHASTA_LEVEL2_4!$F$1024:$F$1035, MATCH($B291,CALLiTE_SHASTA_LEVEL2_4!$C$1024:$C$1035,0), 1)</f>
        <v>4552</v>
      </c>
      <c r="AL291" s="11">
        <f>INDEX(CALLITE_EVAP_S_SHSTA!$G$2:$G$13, MATCH($B291,CALLITE_EVAP_S_SHSTA!$F$2:$F$13,0), 1)</f>
        <v>6.9927381220318026</v>
      </c>
    </row>
    <row r="292" spans="1:38">
      <c r="A292" s="1">
        <v>43957</v>
      </c>
      <c r="B292" s="6">
        <f t="shared" si="4"/>
        <v>5</v>
      </c>
      <c r="C292" s="7">
        <f>OROinflow!$F281</f>
        <v>3561</v>
      </c>
      <c r="D292" s="7">
        <f>OROLEVEL5!G281/1000</f>
        <v>3528.1320000000001</v>
      </c>
      <c r="E292" s="7">
        <f>INDEX(OROevaprateIN!$B$2:$B$13, MATCH($B292,OROevaprateIN!$A$2:$A$13,0), 1)</f>
        <v>5.5864893451650088</v>
      </c>
      <c r="F292" s="7">
        <f>INDEX(DEM_D6_PWR!$I$3:$I$14, MATCH($B292,DEM_D6_PWR!$H$3:$H$14,0), 1)</f>
        <v>3.0699999332427979</v>
      </c>
      <c r="G292" s="7">
        <f>INDEX('MINGW_6&amp;DR69'!$I$3:$I$14, MATCH($B292,'MINGW_6&amp;DR69'!$H$3:$H$14,0), 1)</f>
        <v>52.720001220703125</v>
      </c>
      <c r="H292" s="7">
        <f>INDEX('MINGW_6&amp;DR69'!$J$3:$J$14, MATCH($B292,'MINGW_6&amp;DR69'!$H$3:$H$14,0), 1)</f>
        <v>335.89999389648438</v>
      </c>
      <c r="I292" s="7">
        <f>inflowShasta!$I281</f>
        <v>4222</v>
      </c>
      <c r="J292" s="7">
        <f>inflowYuba!$H281</f>
        <v>1834</v>
      </c>
      <c r="K292" s="7">
        <f>INDEX(DEMAND_D_DAGUER_NP!$I$3:$I$14, MATCH($B292,DEMAND_D_DAGUER_NP!$H$3:$H$14,0), 1)</f>
        <v>628.42732420421783</v>
      </c>
      <c r="L292" s="7">
        <f>INDEX(D_THERM_DEMANDS!AB$3:AB$14, MATCH($B292,D_THERM_DEMANDS!$P$3:$P$14,0), 1)</f>
        <v>0.84483872690508444</v>
      </c>
      <c r="M292" s="7">
        <f>INDEX(D_THERM_DEMANDS!AC$3:AC$14, MATCH($B292,D_THERM_DEMANDS!$P$3:$P$14,0), 1)</f>
        <v>0.81645159567556069</v>
      </c>
      <c r="N292" s="7">
        <f>INDEX(D_THERM_DEMANDS!AD$3:AD$14, MATCH($B292,D_THERM_DEMANDS!$P$3:$P$14,0), 1)</f>
        <v>3.0974192465505292</v>
      </c>
      <c r="O292" s="7">
        <f>INDEX(D_THERM_DEMANDS!AE$3:AE$14, MATCH($B292,D_THERM_DEMANDS!$P$3:$P$14,0), 1)</f>
        <v>2.8064516282850695E-2</v>
      </c>
      <c r="P292" s="7">
        <f>INDEX(D_THERM_DEMANDS!AF$3:AF$14, MATCH($B292,D_THERM_DEMANDS!$P$3:$P$14,0), 1)</f>
        <v>3.5483871736834129E-2</v>
      </c>
      <c r="Q292" s="7">
        <f>INDEX(D_THERM_DEMANDS!AG$3:AG$14, MATCH($B292,D_THERM_DEMANDS!$P$3:$P$14,0), 1)</f>
        <v>1.7741935868417064E-2</v>
      </c>
      <c r="R292" s="7">
        <f>INDEX(D_THERM_DEMANDS!AH$3:AH$14, MATCH($B292,D_THERM_DEMANDS!$P$3:$P$14,0), 1)</f>
        <v>4.5161289553488457E-2</v>
      </c>
      <c r="S292" s="7">
        <f>INDEX(D_THERM_DEMANDS!AI$3:AI$14, MATCH($B292,D_THERM_DEMANDS!$P$3:$P$14,0), 1)</f>
        <v>3.5483871736834129E-2</v>
      </c>
      <c r="T292" s="7">
        <f>INDEX(D_THERM_DEMANDS!AJ$3:AJ$14, MATCH($B292,D_THERM_DEMANDS!$P$3:$P$14,0), 1)</f>
        <v>9.3548390173142953E-2</v>
      </c>
      <c r="U292" s="7">
        <f>INDEX(D_THERM_DEMANDS!AK$3:AK$14, MATCH($B292,D_THERM_DEMANDS!$P$3:$P$14,0), 1)</f>
        <v>0</v>
      </c>
      <c r="V292" s="7">
        <f>INDEX(DEMAND_C217B!$I$3:$I$14, MATCH($B292,DEMAND_C217B!$H$3:$H$14,0), 1)</f>
        <v>17.599366540626505</v>
      </c>
      <c r="W292" s="7">
        <f>INDEX(MINFLOWFEATHER!$J$3:$J$14, MATCH($B292,MINFLOWFEATHER!$I$3:$I$14,0), 1)</f>
        <v>750</v>
      </c>
      <c r="X292" s="7">
        <f>INDEX(Therm!$P$3:$P$14, MATCH($B292,Therm!$H$3:$H$14,0), 1)</f>
        <v>126.81497596098598</v>
      </c>
      <c r="Y292" s="7">
        <f>INDEX(Yubfea!$P$3:$P$14, MATCH($B292,Yubfea!$H$3:$H$14,0), 1)</f>
        <v>2798.1744396051172</v>
      </c>
      <c r="Z292" s="7">
        <f>INDEX(D_YUBFEA_demand!V$3:V$14, MATCH($B292,D_YUBFEA_demand!$M$3:$M$14,0), 1)</f>
        <v>0</v>
      </c>
      <c r="AA292" s="7">
        <f>INDEX(D_YUBFEA_demand!W$3:W$14, MATCH($B292,D_YUBFEA_demand!$M$3:$M$14,0), 1)</f>
        <v>0</v>
      </c>
      <c r="AB292" s="7">
        <f>INDEX(D_YUBFEA_demand!X$3:X$14, MATCH($B292,D_YUBFEA_demand!$M$3:$M$14,0), 1)</f>
        <v>9.5806452535813852E-2</v>
      </c>
      <c r="AC292" s="7">
        <f>INDEX(D_YUBFEA_demand!Y$3:Y$14, MATCH($B292,D_YUBFEA_demand!$M$3:$M$14,0), 1)</f>
        <v>0.37000000861383253</v>
      </c>
      <c r="AD292" s="7">
        <f>INDEX(D_YUBFEA_demand!Z$3:Z$14, MATCH($B292,D_YUBFEA_demand!$M$3:$M$14,0), 1)</f>
        <v>2.9032257295423938E-2</v>
      </c>
      <c r="AE292" s="7">
        <f>INDEX(D_YUBFEA_demand!AA$3:AA$14, MATCH($B292,D_YUBFEA_demand!$M$3:$M$14,0), 1)</f>
        <v>7.3870966511387984E-2</v>
      </c>
      <c r="AF292" s="7">
        <f>INDEX(D_YUBFEA_demand!AB$3:AB$14, MATCH($B292,D_YUBFEA_demand!$M$3:$M$14,0), 1)</f>
        <v>3.48387110617853E-2</v>
      </c>
      <c r="AG292" s="7">
        <f>INDEX(MINFLOWFEAMOUTH!$J$3:$J$14, MATCH($B292,MINFLOWFEAMOUTH!$I$3:$I$14,0), 1)</f>
        <v>2800</v>
      </c>
      <c r="AI292" s="11">
        <f>SHASTAlevel5extended!$H281</f>
        <v>4552.1000000000004</v>
      </c>
      <c r="AJ292" s="11">
        <f>INDEX(CALLiTE_SHASTA_LEVEL2_4!$E$1024:$E$1035, MATCH($B292,CALLiTE_SHASTA_LEVEL2_4!$C$1024:$C$1035,0), 1)</f>
        <v>1700</v>
      </c>
      <c r="AK292" s="11">
        <f>INDEX(CALLiTE_SHASTA_LEVEL2_4!$F$1024:$F$1035, MATCH($B292,CALLiTE_SHASTA_LEVEL2_4!$C$1024:$C$1035,0), 1)</f>
        <v>4552</v>
      </c>
      <c r="AL292" s="11">
        <f>INDEX(CALLITE_EVAP_S_SHSTA!$G$2:$G$13, MATCH($B292,CALLITE_EVAP_S_SHSTA!$F$2:$F$13,0), 1)</f>
        <v>6.9927381220318026</v>
      </c>
    </row>
    <row r="293" spans="1:38">
      <c r="A293" s="1">
        <v>43958</v>
      </c>
      <c r="B293" s="6">
        <f t="shared" si="4"/>
        <v>5</v>
      </c>
      <c r="C293" s="7">
        <f>OROinflow!$F282</f>
        <v>3217</v>
      </c>
      <c r="D293" s="7">
        <f>OROLEVEL5!G282/1000</f>
        <v>3538</v>
      </c>
      <c r="E293" s="7">
        <f>INDEX(OROevaprateIN!$B$2:$B$13, MATCH($B293,OROevaprateIN!$A$2:$A$13,0), 1)</f>
        <v>5.5864893451650088</v>
      </c>
      <c r="F293" s="7">
        <f>INDEX(DEM_D6_PWR!$I$3:$I$14, MATCH($B293,DEM_D6_PWR!$H$3:$H$14,0), 1)</f>
        <v>3.0699999332427979</v>
      </c>
      <c r="G293" s="7">
        <f>INDEX('MINGW_6&amp;DR69'!$I$3:$I$14, MATCH($B293,'MINGW_6&amp;DR69'!$H$3:$H$14,0), 1)</f>
        <v>52.720001220703125</v>
      </c>
      <c r="H293" s="7">
        <f>INDEX('MINGW_6&amp;DR69'!$J$3:$J$14, MATCH($B293,'MINGW_6&amp;DR69'!$H$3:$H$14,0), 1)</f>
        <v>335.89999389648438</v>
      </c>
      <c r="I293" s="7">
        <f>inflowShasta!$I282</f>
        <v>5632</v>
      </c>
      <c r="J293" s="7">
        <f>inflowYuba!$H282</f>
        <v>1811</v>
      </c>
      <c r="K293" s="7">
        <f>INDEX(DEMAND_D_DAGUER_NP!$I$3:$I$14, MATCH($B293,DEMAND_D_DAGUER_NP!$H$3:$H$14,0), 1)</f>
        <v>628.42732420421783</v>
      </c>
      <c r="L293" s="7">
        <f>INDEX(D_THERM_DEMANDS!AB$3:AB$14, MATCH($B293,D_THERM_DEMANDS!$P$3:$P$14,0), 1)</f>
        <v>0.84483872690508444</v>
      </c>
      <c r="M293" s="7">
        <f>INDEX(D_THERM_DEMANDS!AC$3:AC$14, MATCH($B293,D_THERM_DEMANDS!$P$3:$P$14,0), 1)</f>
        <v>0.81645159567556069</v>
      </c>
      <c r="N293" s="7">
        <f>INDEX(D_THERM_DEMANDS!AD$3:AD$14, MATCH($B293,D_THERM_DEMANDS!$P$3:$P$14,0), 1)</f>
        <v>3.0974192465505292</v>
      </c>
      <c r="O293" s="7">
        <f>INDEX(D_THERM_DEMANDS!AE$3:AE$14, MATCH($B293,D_THERM_DEMANDS!$P$3:$P$14,0), 1)</f>
        <v>2.8064516282850695E-2</v>
      </c>
      <c r="P293" s="7">
        <f>INDEX(D_THERM_DEMANDS!AF$3:AF$14, MATCH($B293,D_THERM_DEMANDS!$P$3:$P$14,0), 1)</f>
        <v>3.5483871736834129E-2</v>
      </c>
      <c r="Q293" s="7">
        <f>INDEX(D_THERM_DEMANDS!AG$3:AG$14, MATCH($B293,D_THERM_DEMANDS!$P$3:$P$14,0), 1)</f>
        <v>1.7741935868417064E-2</v>
      </c>
      <c r="R293" s="7">
        <f>INDEX(D_THERM_DEMANDS!AH$3:AH$14, MATCH($B293,D_THERM_DEMANDS!$P$3:$P$14,0), 1)</f>
        <v>4.5161289553488457E-2</v>
      </c>
      <c r="S293" s="7">
        <f>INDEX(D_THERM_DEMANDS!AI$3:AI$14, MATCH($B293,D_THERM_DEMANDS!$P$3:$P$14,0), 1)</f>
        <v>3.5483871736834129E-2</v>
      </c>
      <c r="T293" s="7">
        <f>INDEX(D_THERM_DEMANDS!AJ$3:AJ$14, MATCH($B293,D_THERM_DEMANDS!$P$3:$P$14,0), 1)</f>
        <v>9.3548390173142953E-2</v>
      </c>
      <c r="U293" s="7">
        <f>INDEX(D_THERM_DEMANDS!AK$3:AK$14, MATCH($B293,D_THERM_DEMANDS!$P$3:$P$14,0), 1)</f>
        <v>0</v>
      </c>
      <c r="V293" s="7">
        <f>INDEX(DEMAND_C217B!$I$3:$I$14, MATCH($B293,DEMAND_C217B!$H$3:$H$14,0), 1)</f>
        <v>17.599366540626505</v>
      </c>
      <c r="W293" s="7">
        <f>INDEX(MINFLOWFEATHER!$J$3:$J$14, MATCH($B293,MINFLOWFEATHER!$I$3:$I$14,0), 1)</f>
        <v>750</v>
      </c>
      <c r="X293" s="7">
        <f>INDEX(Therm!$P$3:$P$14, MATCH($B293,Therm!$H$3:$H$14,0), 1)</f>
        <v>126.81497596098598</v>
      </c>
      <c r="Y293" s="7">
        <f>INDEX(Yubfea!$P$3:$P$14, MATCH($B293,Yubfea!$H$3:$H$14,0), 1)</f>
        <v>2798.1744396051172</v>
      </c>
      <c r="Z293" s="7">
        <f>INDEX(D_YUBFEA_demand!V$3:V$14, MATCH($B293,D_YUBFEA_demand!$M$3:$M$14,0), 1)</f>
        <v>0</v>
      </c>
      <c r="AA293" s="7">
        <f>INDEX(D_YUBFEA_demand!W$3:W$14, MATCH($B293,D_YUBFEA_demand!$M$3:$M$14,0), 1)</f>
        <v>0</v>
      </c>
      <c r="AB293" s="7">
        <f>INDEX(D_YUBFEA_demand!X$3:X$14, MATCH($B293,D_YUBFEA_demand!$M$3:$M$14,0), 1)</f>
        <v>9.5806452535813852E-2</v>
      </c>
      <c r="AC293" s="7">
        <f>INDEX(D_YUBFEA_demand!Y$3:Y$14, MATCH($B293,D_YUBFEA_demand!$M$3:$M$14,0), 1)</f>
        <v>0.37000000861383253</v>
      </c>
      <c r="AD293" s="7">
        <f>INDEX(D_YUBFEA_demand!Z$3:Z$14, MATCH($B293,D_YUBFEA_demand!$M$3:$M$14,0), 1)</f>
        <v>2.9032257295423938E-2</v>
      </c>
      <c r="AE293" s="7">
        <f>INDEX(D_YUBFEA_demand!AA$3:AA$14, MATCH($B293,D_YUBFEA_demand!$M$3:$M$14,0), 1)</f>
        <v>7.3870966511387984E-2</v>
      </c>
      <c r="AF293" s="7">
        <f>INDEX(D_YUBFEA_demand!AB$3:AB$14, MATCH($B293,D_YUBFEA_demand!$M$3:$M$14,0), 1)</f>
        <v>3.48387110617853E-2</v>
      </c>
      <c r="AG293" s="7">
        <f>INDEX(MINFLOWFEAMOUTH!$J$3:$J$14, MATCH($B293,MINFLOWFEAMOUTH!$I$3:$I$14,0), 1)</f>
        <v>2800</v>
      </c>
      <c r="AI293" s="11">
        <f>SHASTAlevel5extended!$H282</f>
        <v>4552.1000000000004</v>
      </c>
      <c r="AJ293" s="11">
        <f>INDEX(CALLiTE_SHASTA_LEVEL2_4!$E$1024:$E$1035, MATCH($B293,CALLiTE_SHASTA_LEVEL2_4!$C$1024:$C$1035,0), 1)</f>
        <v>1700</v>
      </c>
      <c r="AK293" s="11">
        <f>INDEX(CALLiTE_SHASTA_LEVEL2_4!$F$1024:$F$1035, MATCH($B293,CALLiTE_SHASTA_LEVEL2_4!$C$1024:$C$1035,0), 1)</f>
        <v>4552</v>
      </c>
      <c r="AL293" s="11">
        <f>INDEX(CALLITE_EVAP_S_SHSTA!$G$2:$G$13, MATCH($B293,CALLITE_EVAP_S_SHSTA!$F$2:$F$13,0), 1)</f>
        <v>6.9927381220318026</v>
      </c>
    </row>
    <row r="294" spans="1:38">
      <c r="A294" s="1">
        <v>43959</v>
      </c>
      <c r="B294" s="6">
        <f t="shared" si="4"/>
        <v>5</v>
      </c>
      <c r="C294" s="7">
        <f>OROinflow!$F283</f>
        <v>3479</v>
      </c>
      <c r="D294" s="7">
        <f>OROLEVEL5!G283/1000</f>
        <v>3538</v>
      </c>
      <c r="E294" s="7">
        <f>INDEX(OROevaprateIN!$B$2:$B$13, MATCH($B294,OROevaprateIN!$A$2:$A$13,0), 1)</f>
        <v>5.5864893451650088</v>
      </c>
      <c r="F294" s="7">
        <f>INDEX(DEM_D6_PWR!$I$3:$I$14, MATCH($B294,DEM_D6_PWR!$H$3:$H$14,0), 1)</f>
        <v>3.0699999332427979</v>
      </c>
      <c r="G294" s="7">
        <f>INDEX('MINGW_6&amp;DR69'!$I$3:$I$14, MATCH($B294,'MINGW_6&amp;DR69'!$H$3:$H$14,0), 1)</f>
        <v>52.720001220703125</v>
      </c>
      <c r="H294" s="7">
        <f>INDEX('MINGW_6&amp;DR69'!$J$3:$J$14, MATCH($B294,'MINGW_6&amp;DR69'!$H$3:$H$14,0), 1)</f>
        <v>335.89999389648438</v>
      </c>
      <c r="I294" s="7">
        <f>inflowShasta!$I283</f>
        <v>3794</v>
      </c>
      <c r="J294" s="7">
        <f>inflowYuba!$H283</f>
        <v>1794</v>
      </c>
      <c r="K294" s="7">
        <f>INDEX(DEMAND_D_DAGUER_NP!$I$3:$I$14, MATCH($B294,DEMAND_D_DAGUER_NP!$H$3:$H$14,0), 1)</f>
        <v>628.42732420421783</v>
      </c>
      <c r="L294" s="7">
        <f>INDEX(D_THERM_DEMANDS!AB$3:AB$14, MATCH($B294,D_THERM_DEMANDS!$P$3:$P$14,0), 1)</f>
        <v>0.84483872690508444</v>
      </c>
      <c r="M294" s="7">
        <f>INDEX(D_THERM_DEMANDS!AC$3:AC$14, MATCH($B294,D_THERM_DEMANDS!$P$3:$P$14,0), 1)</f>
        <v>0.81645159567556069</v>
      </c>
      <c r="N294" s="7">
        <f>INDEX(D_THERM_DEMANDS!AD$3:AD$14, MATCH($B294,D_THERM_DEMANDS!$P$3:$P$14,0), 1)</f>
        <v>3.0974192465505292</v>
      </c>
      <c r="O294" s="7">
        <f>INDEX(D_THERM_DEMANDS!AE$3:AE$14, MATCH($B294,D_THERM_DEMANDS!$P$3:$P$14,0), 1)</f>
        <v>2.8064516282850695E-2</v>
      </c>
      <c r="P294" s="7">
        <f>INDEX(D_THERM_DEMANDS!AF$3:AF$14, MATCH($B294,D_THERM_DEMANDS!$P$3:$P$14,0), 1)</f>
        <v>3.5483871736834129E-2</v>
      </c>
      <c r="Q294" s="7">
        <f>INDEX(D_THERM_DEMANDS!AG$3:AG$14, MATCH($B294,D_THERM_DEMANDS!$P$3:$P$14,0), 1)</f>
        <v>1.7741935868417064E-2</v>
      </c>
      <c r="R294" s="7">
        <f>INDEX(D_THERM_DEMANDS!AH$3:AH$14, MATCH($B294,D_THERM_DEMANDS!$P$3:$P$14,0), 1)</f>
        <v>4.5161289553488457E-2</v>
      </c>
      <c r="S294" s="7">
        <f>INDEX(D_THERM_DEMANDS!AI$3:AI$14, MATCH($B294,D_THERM_DEMANDS!$P$3:$P$14,0), 1)</f>
        <v>3.5483871736834129E-2</v>
      </c>
      <c r="T294" s="7">
        <f>INDEX(D_THERM_DEMANDS!AJ$3:AJ$14, MATCH($B294,D_THERM_DEMANDS!$P$3:$P$14,0), 1)</f>
        <v>9.3548390173142953E-2</v>
      </c>
      <c r="U294" s="7">
        <f>INDEX(D_THERM_DEMANDS!AK$3:AK$14, MATCH($B294,D_THERM_DEMANDS!$P$3:$P$14,0), 1)</f>
        <v>0</v>
      </c>
      <c r="V294" s="7">
        <f>INDEX(DEMAND_C217B!$I$3:$I$14, MATCH($B294,DEMAND_C217B!$H$3:$H$14,0), 1)</f>
        <v>17.599366540626505</v>
      </c>
      <c r="W294" s="7">
        <f>INDEX(MINFLOWFEATHER!$J$3:$J$14, MATCH($B294,MINFLOWFEATHER!$I$3:$I$14,0), 1)</f>
        <v>750</v>
      </c>
      <c r="X294" s="7">
        <f>INDEX(Therm!$P$3:$P$14, MATCH($B294,Therm!$H$3:$H$14,0), 1)</f>
        <v>126.81497596098598</v>
      </c>
      <c r="Y294" s="7">
        <f>INDEX(Yubfea!$P$3:$P$14, MATCH($B294,Yubfea!$H$3:$H$14,0), 1)</f>
        <v>2798.1744396051172</v>
      </c>
      <c r="Z294" s="7">
        <f>INDEX(D_YUBFEA_demand!V$3:V$14, MATCH($B294,D_YUBFEA_demand!$M$3:$M$14,0), 1)</f>
        <v>0</v>
      </c>
      <c r="AA294" s="7">
        <f>INDEX(D_YUBFEA_demand!W$3:W$14, MATCH($B294,D_YUBFEA_demand!$M$3:$M$14,0), 1)</f>
        <v>0</v>
      </c>
      <c r="AB294" s="7">
        <f>INDEX(D_YUBFEA_demand!X$3:X$14, MATCH($B294,D_YUBFEA_demand!$M$3:$M$14,0), 1)</f>
        <v>9.5806452535813852E-2</v>
      </c>
      <c r="AC294" s="7">
        <f>INDEX(D_YUBFEA_demand!Y$3:Y$14, MATCH($B294,D_YUBFEA_demand!$M$3:$M$14,0), 1)</f>
        <v>0.37000000861383253</v>
      </c>
      <c r="AD294" s="7">
        <f>INDEX(D_YUBFEA_demand!Z$3:Z$14, MATCH($B294,D_YUBFEA_demand!$M$3:$M$14,0), 1)</f>
        <v>2.9032257295423938E-2</v>
      </c>
      <c r="AE294" s="7">
        <f>INDEX(D_YUBFEA_demand!AA$3:AA$14, MATCH($B294,D_YUBFEA_demand!$M$3:$M$14,0), 1)</f>
        <v>7.3870966511387984E-2</v>
      </c>
      <c r="AF294" s="7">
        <f>INDEX(D_YUBFEA_demand!AB$3:AB$14, MATCH($B294,D_YUBFEA_demand!$M$3:$M$14,0), 1)</f>
        <v>3.48387110617853E-2</v>
      </c>
      <c r="AG294" s="7">
        <f>INDEX(MINFLOWFEAMOUTH!$J$3:$J$14, MATCH($B294,MINFLOWFEAMOUTH!$I$3:$I$14,0), 1)</f>
        <v>2800</v>
      </c>
      <c r="AI294" s="11">
        <f>SHASTAlevel5extended!$H283</f>
        <v>4552.1000000000004</v>
      </c>
      <c r="AJ294" s="11">
        <f>INDEX(CALLiTE_SHASTA_LEVEL2_4!$E$1024:$E$1035, MATCH($B294,CALLiTE_SHASTA_LEVEL2_4!$C$1024:$C$1035,0), 1)</f>
        <v>1700</v>
      </c>
      <c r="AK294" s="11">
        <f>INDEX(CALLiTE_SHASTA_LEVEL2_4!$F$1024:$F$1035, MATCH($B294,CALLiTE_SHASTA_LEVEL2_4!$C$1024:$C$1035,0), 1)</f>
        <v>4552</v>
      </c>
      <c r="AL294" s="11">
        <f>INDEX(CALLITE_EVAP_S_SHSTA!$G$2:$G$13, MATCH($B294,CALLITE_EVAP_S_SHSTA!$F$2:$F$13,0), 1)</f>
        <v>6.9927381220318026</v>
      </c>
    </row>
    <row r="295" spans="1:38">
      <c r="A295" s="1">
        <v>43960</v>
      </c>
      <c r="B295" s="6">
        <f t="shared" si="4"/>
        <v>5</v>
      </c>
      <c r="C295" s="7">
        <f>OROinflow!$F284</f>
        <v>3071</v>
      </c>
      <c r="D295" s="7">
        <f>OROLEVEL5!G284/1000</f>
        <v>3538</v>
      </c>
      <c r="E295" s="7">
        <f>INDEX(OROevaprateIN!$B$2:$B$13, MATCH($B295,OROevaprateIN!$A$2:$A$13,0), 1)</f>
        <v>5.5864893451650088</v>
      </c>
      <c r="F295" s="7">
        <f>INDEX(DEM_D6_PWR!$I$3:$I$14, MATCH($B295,DEM_D6_PWR!$H$3:$H$14,0), 1)</f>
        <v>3.0699999332427979</v>
      </c>
      <c r="G295" s="7">
        <f>INDEX('MINGW_6&amp;DR69'!$I$3:$I$14, MATCH($B295,'MINGW_6&amp;DR69'!$H$3:$H$14,0), 1)</f>
        <v>52.720001220703125</v>
      </c>
      <c r="H295" s="7">
        <f>INDEX('MINGW_6&amp;DR69'!$J$3:$J$14, MATCH($B295,'MINGW_6&amp;DR69'!$H$3:$H$14,0), 1)</f>
        <v>335.89999389648438</v>
      </c>
      <c r="I295" s="7">
        <f>inflowShasta!$I284</f>
        <v>3988</v>
      </c>
      <c r="J295" s="7">
        <f>inflowYuba!$H284</f>
        <v>1768</v>
      </c>
      <c r="K295" s="7">
        <f>INDEX(DEMAND_D_DAGUER_NP!$I$3:$I$14, MATCH($B295,DEMAND_D_DAGUER_NP!$H$3:$H$14,0), 1)</f>
        <v>628.42732420421783</v>
      </c>
      <c r="L295" s="7">
        <f>INDEX(D_THERM_DEMANDS!AB$3:AB$14, MATCH($B295,D_THERM_DEMANDS!$P$3:$P$14,0), 1)</f>
        <v>0.84483872690508444</v>
      </c>
      <c r="M295" s="7">
        <f>INDEX(D_THERM_DEMANDS!AC$3:AC$14, MATCH($B295,D_THERM_DEMANDS!$P$3:$P$14,0), 1)</f>
        <v>0.81645159567556069</v>
      </c>
      <c r="N295" s="7">
        <f>INDEX(D_THERM_DEMANDS!AD$3:AD$14, MATCH($B295,D_THERM_DEMANDS!$P$3:$P$14,0), 1)</f>
        <v>3.0974192465505292</v>
      </c>
      <c r="O295" s="7">
        <f>INDEX(D_THERM_DEMANDS!AE$3:AE$14, MATCH($B295,D_THERM_DEMANDS!$P$3:$P$14,0), 1)</f>
        <v>2.8064516282850695E-2</v>
      </c>
      <c r="P295" s="7">
        <f>INDEX(D_THERM_DEMANDS!AF$3:AF$14, MATCH($B295,D_THERM_DEMANDS!$P$3:$P$14,0), 1)</f>
        <v>3.5483871736834129E-2</v>
      </c>
      <c r="Q295" s="7">
        <f>INDEX(D_THERM_DEMANDS!AG$3:AG$14, MATCH($B295,D_THERM_DEMANDS!$P$3:$P$14,0), 1)</f>
        <v>1.7741935868417064E-2</v>
      </c>
      <c r="R295" s="7">
        <f>INDEX(D_THERM_DEMANDS!AH$3:AH$14, MATCH($B295,D_THERM_DEMANDS!$P$3:$P$14,0), 1)</f>
        <v>4.5161289553488457E-2</v>
      </c>
      <c r="S295" s="7">
        <f>INDEX(D_THERM_DEMANDS!AI$3:AI$14, MATCH($B295,D_THERM_DEMANDS!$P$3:$P$14,0), 1)</f>
        <v>3.5483871736834129E-2</v>
      </c>
      <c r="T295" s="7">
        <f>INDEX(D_THERM_DEMANDS!AJ$3:AJ$14, MATCH($B295,D_THERM_DEMANDS!$P$3:$P$14,0), 1)</f>
        <v>9.3548390173142953E-2</v>
      </c>
      <c r="U295" s="7">
        <f>INDEX(D_THERM_DEMANDS!AK$3:AK$14, MATCH($B295,D_THERM_DEMANDS!$P$3:$P$14,0), 1)</f>
        <v>0</v>
      </c>
      <c r="V295" s="7">
        <f>INDEX(DEMAND_C217B!$I$3:$I$14, MATCH($B295,DEMAND_C217B!$H$3:$H$14,0), 1)</f>
        <v>17.599366540626505</v>
      </c>
      <c r="W295" s="7">
        <f>INDEX(MINFLOWFEATHER!$J$3:$J$14, MATCH($B295,MINFLOWFEATHER!$I$3:$I$14,0), 1)</f>
        <v>750</v>
      </c>
      <c r="X295" s="7">
        <f>INDEX(Therm!$P$3:$P$14, MATCH($B295,Therm!$H$3:$H$14,0), 1)</f>
        <v>126.81497596098598</v>
      </c>
      <c r="Y295" s="7">
        <f>INDEX(Yubfea!$P$3:$P$14, MATCH($B295,Yubfea!$H$3:$H$14,0), 1)</f>
        <v>2798.1744396051172</v>
      </c>
      <c r="Z295" s="7">
        <f>INDEX(D_YUBFEA_demand!V$3:V$14, MATCH($B295,D_YUBFEA_demand!$M$3:$M$14,0), 1)</f>
        <v>0</v>
      </c>
      <c r="AA295" s="7">
        <f>INDEX(D_YUBFEA_demand!W$3:W$14, MATCH($B295,D_YUBFEA_demand!$M$3:$M$14,0), 1)</f>
        <v>0</v>
      </c>
      <c r="AB295" s="7">
        <f>INDEX(D_YUBFEA_demand!X$3:X$14, MATCH($B295,D_YUBFEA_demand!$M$3:$M$14,0), 1)</f>
        <v>9.5806452535813852E-2</v>
      </c>
      <c r="AC295" s="7">
        <f>INDEX(D_YUBFEA_demand!Y$3:Y$14, MATCH($B295,D_YUBFEA_demand!$M$3:$M$14,0), 1)</f>
        <v>0.37000000861383253</v>
      </c>
      <c r="AD295" s="7">
        <f>INDEX(D_YUBFEA_demand!Z$3:Z$14, MATCH($B295,D_YUBFEA_demand!$M$3:$M$14,0), 1)</f>
        <v>2.9032257295423938E-2</v>
      </c>
      <c r="AE295" s="7">
        <f>INDEX(D_YUBFEA_demand!AA$3:AA$14, MATCH($B295,D_YUBFEA_demand!$M$3:$M$14,0), 1)</f>
        <v>7.3870966511387984E-2</v>
      </c>
      <c r="AF295" s="7">
        <f>INDEX(D_YUBFEA_demand!AB$3:AB$14, MATCH($B295,D_YUBFEA_demand!$M$3:$M$14,0), 1)</f>
        <v>3.48387110617853E-2</v>
      </c>
      <c r="AG295" s="7">
        <f>INDEX(MINFLOWFEAMOUTH!$J$3:$J$14, MATCH($B295,MINFLOWFEAMOUTH!$I$3:$I$14,0), 1)</f>
        <v>2800</v>
      </c>
      <c r="AI295" s="11">
        <f>SHASTAlevel5extended!$H284</f>
        <v>4552.1000000000004</v>
      </c>
      <c r="AJ295" s="11">
        <f>INDEX(CALLiTE_SHASTA_LEVEL2_4!$E$1024:$E$1035, MATCH($B295,CALLiTE_SHASTA_LEVEL2_4!$C$1024:$C$1035,0), 1)</f>
        <v>1700</v>
      </c>
      <c r="AK295" s="11">
        <f>INDEX(CALLiTE_SHASTA_LEVEL2_4!$F$1024:$F$1035, MATCH($B295,CALLiTE_SHASTA_LEVEL2_4!$C$1024:$C$1035,0), 1)</f>
        <v>4552</v>
      </c>
      <c r="AL295" s="11">
        <f>INDEX(CALLITE_EVAP_S_SHSTA!$G$2:$G$13, MATCH($B295,CALLITE_EVAP_S_SHSTA!$F$2:$F$13,0), 1)</f>
        <v>6.9927381220318026</v>
      </c>
    </row>
    <row r="296" spans="1:38">
      <c r="A296" s="1">
        <v>43961</v>
      </c>
      <c r="B296" s="6">
        <f t="shared" si="4"/>
        <v>5</v>
      </c>
      <c r="C296" s="7">
        <f>OROinflow!$F285</f>
        <v>2784</v>
      </c>
      <c r="D296" s="7">
        <f>OROLEVEL5!G285/1000</f>
        <v>3538</v>
      </c>
      <c r="E296" s="7">
        <f>INDEX(OROevaprateIN!$B$2:$B$13, MATCH($B296,OROevaprateIN!$A$2:$A$13,0), 1)</f>
        <v>5.5864893451650088</v>
      </c>
      <c r="F296" s="7">
        <f>INDEX(DEM_D6_PWR!$I$3:$I$14, MATCH($B296,DEM_D6_PWR!$H$3:$H$14,0), 1)</f>
        <v>3.0699999332427979</v>
      </c>
      <c r="G296" s="7">
        <f>INDEX('MINGW_6&amp;DR69'!$I$3:$I$14, MATCH($B296,'MINGW_6&amp;DR69'!$H$3:$H$14,0), 1)</f>
        <v>52.720001220703125</v>
      </c>
      <c r="H296" s="7">
        <f>INDEX('MINGW_6&amp;DR69'!$J$3:$J$14, MATCH($B296,'MINGW_6&amp;DR69'!$H$3:$H$14,0), 1)</f>
        <v>335.89999389648438</v>
      </c>
      <c r="I296" s="7">
        <f>inflowShasta!$I285</f>
        <v>3292</v>
      </c>
      <c r="J296" s="7">
        <f>inflowYuba!$H285</f>
        <v>1702</v>
      </c>
      <c r="K296" s="7">
        <f>INDEX(DEMAND_D_DAGUER_NP!$I$3:$I$14, MATCH($B296,DEMAND_D_DAGUER_NP!$H$3:$H$14,0), 1)</f>
        <v>628.42732420421783</v>
      </c>
      <c r="L296" s="7">
        <f>INDEX(D_THERM_DEMANDS!AB$3:AB$14, MATCH($B296,D_THERM_DEMANDS!$P$3:$P$14,0), 1)</f>
        <v>0.84483872690508444</v>
      </c>
      <c r="M296" s="7">
        <f>INDEX(D_THERM_DEMANDS!AC$3:AC$14, MATCH($B296,D_THERM_DEMANDS!$P$3:$P$14,0), 1)</f>
        <v>0.81645159567556069</v>
      </c>
      <c r="N296" s="7">
        <f>INDEX(D_THERM_DEMANDS!AD$3:AD$14, MATCH($B296,D_THERM_DEMANDS!$P$3:$P$14,0), 1)</f>
        <v>3.0974192465505292</v>
      </c>
      <c r="O296" s="7">
        <f>INDEX(D_THERM_DEMANDS!AE$3:AE$14, MATCH($B296,D_THERM_DEMANDS!$P$3:$P$14,0), 1)</f>
        <v>2.8064516282850695E-2</v>
      </c>
      <c r="P296" s="7">
        <f>INDEX(D_THERM_DEMANDS!AF$3:AF$14, MATCH($B296,D_THERM_DEMANDS!$P$3:$P$14,0), 1)</f>
        <v>3.5483871736834129E-2</v>
      </c>
      <c r="Q296" s="7">
        <f>INDEX(D_THERM_DEMANDS!AG$3:AG$14, MATCH($B296,D_THERM_DEMANDS!$P$3:$P$14,0), 1)</f>
        <v>1.7741935868417064E-2</v>
      </c>
      <c r="R296" s="7">
        <f>INDEX(D_THERM_DEMANDS!AH$3:AH$14, MATCH($B296,D_THERM_DEMANDS!$P$3:$P$14,0), 1)</f>
        <v>4.5161289553488457E-2</v>
      </c>
      <c r="S296" s="7">
        <f>INDEX(D_THERM_DEMANDS!AI$3:AI$14, MATCH($B296,D_THERM_DEMANDS!$P$3:$P$14,0), 1)</f>
        <v>3.5483871736834129E-2</v>
      </c>
      <c r="T296" s="7">
        <f>INDEX(D_THERM_DEMANDS!AJ$3:AJ$14, MATCH($B296,D_THERM_DEMANDS!$P$3:$P$14,0), 1)</f>
        <v>9.3548390173142953E-2</v>
      </c>
      <c r="U296" s="7">
        <f>INDEX(D_THERM_DEMANDS!AK$3:AK$14, MATCH($B296,D_THERM_DEMANDS!$P$3:$P$14,0), 1)</f>
        <v>0</v>
      </c>
      <c r="V296" s="7">
        <f>INDEX(DEMAND_C217B!$I$3:$I$14, MATCH($B296,DEMAND_C217B!$H$3:$H$14,0), 1)</f>
        <v>17.599366540626505</v>
      </c>
      <c r="W296" s="7">
        <f>INDEX(MINFLOWFEATHER!$J$3:$J$14, MATCH($B296,MINFLOWFEATHER!$I$3:$I$14,0), 1)</f>
        <v>750</v>
      </c>
      <c r="X296" s="7">
        <f>INDEX(Therm!$P$3:$P$14, MATCH($B296,Therm!$H$3:$H$14,0), 1)</f>
        <v>126.81497596098598</v>
      </c>
      <c r="Y296" s="7">
        <f>INDEX(Yubfea!$P$3:$P$14, MATCH($B296,Yubfea!$H$3:$H$14,0), 1)</f>
        <v>2798.1744396051172</v>
      </c>
      <c r="Z296" s="7">
        <f>INDEX(D_YUBFEA_demand!V$3:V$14, MATCH($B296,D_YUBFEA_demand!$M$3:$M$14,0), 1)</f>
        <v>0</v>
      </c>
      <c r="AA296" s="7">
        <f>INDEX(D_YUBFEA_demand!W$3:W$14, MATCH($B296,D_YUBFEA_demand!$M$3:$M$14,0), 1)</f>
        <v>0</v>
      </c>
      <c r="AB296" s="7">
        <f>INDEX(D_YUBFEA_demand!X$3:X$14, MATCH($B296,D_YUBFEA_demand!$M$3:$M$14,0), 1)</f>
        <v>9.5806452535813852E-2</v>
      </c>
      <c r="AC296" s="7">
        <f>INDEX(D_YUBFEA_demand!Y$3:Y$14, MATCH($B296,D_YUBFEA_demand!$M$3:$M$14,0), 1)</f>
        <v>0.37000000861383253</v>
      </c>
      <c r="AD296" s="7">
        <f>INDEX(D_YUBFEA_demand!Z$3:Z$14, MATCH($B296,D_YUBFEA_demand!$M$3:$M$14,0), 1)</f>
        <v>2.9032257295423938E-2</v>
      </c>
      <c r="AE296" s="7">
        <f>INDEX(D_YUBFEA_demand!AA$3:AA$14, MATCH($B296,D_YUBFEA_demand!$M$3:$M$14,0), 1)</f>
        <v>7.3870966511387984E-2</v>
      </c>
      <c r="AF296" s="7">
        <f>INDEX(D_YUBFEA_demand!AB$3:AB$14, MATCH($B296,D_YUBFEA_demand!$M$3:$M$14,0), 1)</f>
        <v>3.48387110617853E-2</v>
      </c>
      <c r="AG296" s="7">
        <f>INDEX(MINFLOWFEAMOUTH!$J$3:$J$14, MATCH($B296,MINFLOWFEAMOUTH!$I$3:$I$14,0), 1)</f>
        <v>2800</v>
      </c>
      <c r="AI296" s="11">
        <f>SHASTAlevel5extended!$H285</f>
        <v>4552.1000000000004</v>
      </c>
      <c r="AJ296" s="11">
        <f>INDEX(CALLiTE_SHASTA_LEVEL2_4!$E$1024:$E$1035, MATCH($B296,CALLiTE_SHASTA_LEVEL2_4!$C$1024:$C$1035,0), 1)</f>
        <v>1700</v>
      </c>
      <c r="AK296" s="11">
        <f>INDEX(CALLiTE_SHASTA_LEVEL2_4!$F$1024:$F$1035, MATCH($B296,CALLiTE_SHASTA_LEVEL2_4!$C$1024:$C$1035,0), 1)</f>
        <v>4552</v>
      </c>
      <c r="AL296" s="11">
        <f>INDEX(CALLITE_EVAP_S_SHSTA!$G$2:$G$13, MATCH($B296,CALLITE_EVAP_S_SHSTA!$F$2:$F$13,0), 1)</f>
        <v>6.9927381220318026</v>
      </c>
    </row>
    <row r="297" spans="1:38">
      <c r="A297" s="1">
        <v>43962</v>
      </c>
      <c r="B297" s="6">
        <f t="shared" si="4"/>
        <v>5</v>
      </c>
      <c r="C297" s="7">
        <f>OROinflow!$F286</f>
        <v>3175</v>
      </c>
      <c r="D297" s="7">
        <f>OROLEVEL5!G286/1000</f>
        <v>3538</v>
      </c>
      <c r="E297" s="7">
        <f>INDEX(OROevaprateIN!$B$2:$B$13, MATCH($B297,OROevaprateIN!$A$2:$A$13,0), 1)</f>
        <v>5.5864893451650088</v>
      </c>
      <c r="F297" s="7">
        <f>INDEX(DEM_D6_PWR!$I$3:$I$14, MATCH($B297,DEM_D6_PWR!$H$3:$H$14,0), 1)</f>
        <v>3.0699999332427979</v>
      </c>
      <c r="G297" s="7">
        <f>INDEX('MINGW_6&amp;DR69'!$I$3:$I$14, MATCH($B297,'MINGW_6&amp;DR69'!$H$3:$H$14,0), 1)</f>
        <v>52.720001220703125</v>
      </c>
      <c r="H297" s="7">
        <f>INDEX('MINGW_6&amp;DR69'!$J$3:$J$14, MATCH($B297,'MINGW_6&amp;DR69'!$H$3:$H$14,0), 1)</f>
        <v>335.89999389648438</v>
      </c>
      <c r="I297" s="7">
        <f>inflowShasta!$I286</f>
        <v>4383</v>
      </c>
      <c r="J297" s="7">
        <f>inflowYuba!$H286</f>
        <v>1616</v>
      </c>
      <c r="K297" s="7">
        <f>INDEX(DEMAND_D_DAGUER_NP!$I$3:$I$14, MATCH($B297,DEMAND_D_DAGUER_NP!$H$3:$H$14,0), 1)</f>
        <v>628.42732420421783</v>
      </c>
      <c r="L297" s="7">
        <f>INDEX(D_THERM_DEMANDS!AB$3:AB$14, MATCH($B297,D_THERM_DEMANDS!$P$3:$P$14,0), 1)</f>
        <v>0.84483872690508444</v>
      </c>
      <c r="M297" s="7">
        <f>INDEX(D_THERM_DEMANDS!AC$3:AC$14, MATCH($B297,D_THERM_DEMANDS!$P$3:$P$14,0), 1)</f>
        <v>0.81645159567556069</v>
      </c>
      <c r="N297" s="7">
        <f>INDEX(D_THERM_DEMANDS!AD$3:AD$14, MATCH($B297,D_THERM_DEMANDS!$P$3:$P$14,0), 1)</f>
        <v>3.0974192465505292</v>
      </c>
      <c r="O297" s="7">
        <f>INDEX(D_THERM_DEMANDS!AE$3:AE$14, MATCH($B297,D_THERM_DEMANDS!$P$3:$P$14,0), 1)</f>
        <v>2.8064516282850695E-2</v>
      </c>
      <c r="P297" s="7">
        <f>INDEX(D_THERM_DEMANDS!AF$3:AF$14, MATCH($B297,D_THERM_DEMANDS!$P$3:$P$14,0), 1)</f>
        <v>3.5483871736834129E-2</v>
      </c>
      <c r="Q297" s="7">
        <f>INDEX(D_THERM_DEMANDS!AG$3:AG$14, MATCH($B297,D_THERM_DEMANDS!$P$3:$P$14,0), 1)</f>
        <v>1.7741935868417064E-2</v>
      </c>
      <c r="R297" s="7">
        <f>INDEX(D_THERM_DEMANDS!AH$3:AH$14, MATCH($B297,D_THERM_DEMANDS!$P$3:$P$14,0), 1)</f>
        <v>4.5161289553488457E-2</v>
      </c>
      <c r="S297" s="7">
        <f>INDEX(D_THERM_DEMANDS!AI$3:AI$14, MATCH($B297,D_THERM_DEMANDS!$P$3:$P$14,0), 1)</f>
        <v>3.5483871736834129E-2</v>
      </c>
      <c r="T297" s="7">
        <f>INDEX(D_THERM_DEMANDS!AJ$3:AJ$14, MATCH($B297,D_THERM_DEMANDS!$P$3:$P$14,0), 1)</f>
        <v>9.3548390173142953E-2</v>
      </c>
      <c r="U297" s="7">
        <f>INDEX(D_THERM_DEMANDS!AK$3:AK$14, MATCH($B297,D_THERM_DEMANDS!$P$3:$P$14,0), 1)</f>
        <v>0</v>
      </c>
      <c r="V297" s="7">
        <f>INDEX(DEMAND_C217B!$I$3:$I$14, MATCH($B297,DEMAND_C217B!$H$3:$H$14,0), 1)</f>
        <v>17.599366540626505</v>
      </c>
      <c r="W297" s="7">
        <f>INDEX(MINFLOWFEATHER!$J$3:$J$14, MATCH($B297,MINFLOWFEATHER!$I$3:$I$14,0), 1)</f>
        <v>750</v>
      </c>
      <c r="X297" s="7">
        <f>INDEX(Therm!$P$3:$P$14, MATCH($B297,Therm!$H$3:$H$14,0), 1)</f>
        <v>126.81497596098598</v>
      </c>
      <c r="Y297" s="7">
        <f>INDEX(Yubfea!$P$3:$P$14, MATCH($B297,Yubfea!$H$3:$H$14,0), 1)</f>
        <v>2798.1744396051172</v>
      </c>
      <c r="Z297" s="7">
        <f>INDEX(D_YUBFEA_demand!V$3:V$14, MATCH($B297,D_YUBFEA_demand!$M$3:$M$14,0), 1)</f>
        <v>0</v>
      </c>
      <c r="AA297" s="7">
        <f>INDEX(D_YUBFEA_demand!W$3:W$14, MATCH($B297,D_YUBFEA_demand!$M$3:$M$14,0), 1)</f>
        <v>0</v>
      </c>
      <c r="AB297" s="7">
        <f>INDEX(D_YUBFEA_demand!X$3:X$14, MATCH($B297,D_YUBFEA_demand!$M$3:$M$14,0), 1)</f>
        <v>9.5806452535813852E-2</v>
      </c>
      <c r="AC297" s="7">
        <f>INDEX(D_YUBFEA_demand!Y$3:Y$14, MATCH($B297,D_YUBFEA_demand!$M$3:$M$14,0), 1)</f>
        <v>0.37000000861383253</v>
      </c>
      <c r="AD297" s="7">
        <f>INDEX(D_YUBFEA_demand!Z$3:Z$14, MATCH($B297,D_YUBFEA_demand!$M$3:$M$14,0), 1)</f>
        <v>2.9032257295423938E-2</v>
      </c>
      <c r="AE297" s="7">
        <f>INDEX(D_YUBFEA_demand!AA$3:AA$14, MATCH($B297,D_YUBFEA_demand!$M$3:$M$14,0), 1)</f>
        <v>7.3870966511387984E-2</v>
      </c>
      <c r="AF297" s="7">
        <f>INDEX(D_YUBFEA_demand!AB$3:AB$14, MATCH($B297,D_YUBFEA_demand!$M$3:$M$14,0), 1)</f>
        <v>3.48387110617853E-2</v>
      </c>
      <c r="AG297" s="7">
        <f>INDEX(MINFLOWFEAMOUTH!$J$3:$J$14, MATCH($B297,MINFLOWFEAMOUTH!$I$3:$I$14,0), 1)</f>
        <v>2800</v>
      </c>
      <c r="AI297" s="11">
        <f>SHASTAlevel5extended!$H286</f>
        <v>4552.1000000000004</v>
      </c>
      <c r="AJ297" s="11">
        <f>INDEX(CALLiTE_SHASTA_LEVEL2_4!$E$1024:$E$1035, MATCH($B297,CALLiTE_SHASTA_LEVEL2_4!$C$1024:$C$1035,0), 1)</f>
        <v>1700</v>
      </c>
      <c r="AK297" s="11">
        <f>INDEX(CALLiTE_SHASTA_LEVEL2_4!$F$1024:$F$1035, MATCH($B297,CALLiTE_SHASTA_LEVEL2_4!$C$1024:$C$1035,0), 1)</f>
        <v>4552</v>
      </c>
      <c r="AL297" s="11">
        <f>INDEX(CALLITE_EVAP_S_SHSTA!$G$2:$G$13, MATCH($B297,CALLITE_EVAP_S_SHSTA!$F$2:$F$13,0), 1)</f>
        <v>6.9927381220318026</v>
      </c>
    </row>
    <row r="298" spans="1:38">
      <c r="A298" s="1">
        <v>43963</v>
      </c>
      <c r="B298" s="6">
        <f t="shared" si="4"/>
        <v>5</v>
      </c>
      <c r="C298" s="7">
        <f>OROinflow!$F287</f>
        <v>3258</v>
      </c>
      <c r="D298" s="7">
        <f>OROLEVEL5!G287/1000</f>
        <v>3538</v>
      </c>
      <c r="E298" s="7">
        <f>INDEX(OROevaprateIN!$B$2:$B$13, MATCH($B298,OROevaprateIN!$A$2:$A$13,0), 1)</f>
        <v>5.5864893451650088</v>
      </c>
      <c r="F298" s="7">
        <f>INDEX(DEM_D6_PWR!$I$3:$I$14, MATCH($B298,DEM_D6_PWR!$H$3:$H$14,0), 1)</f>
        <v>3.0699999332427979</v>
      </c>
      <c r="G298" s="7">
        <f>INDEX('MINGW_6&amp;DR69'!$I$3:$I$14, MATCH($B298,'MINGW_6&amp;DR69'!$H$3:$H$14,0), 1)</f>
        <v>52.720001220703125</v>
      </c>
      <c r="H298" s="7">
        <f>INDEX('MINGW_6&amp;DR69'!$J$3:$J$14, MATCH($B298,'MINGW_6&amp;DR69'!$H$3:$H$14,0), 1)</f>
        <v>335.89999389648438</v>
      </c>
      <c r="I298" s="7">
        <f>inflowShasta!$I287</f>
        <v>5608</v>
      </c>
      <c r="J298" s="7">
        <f>inflowYuba!$H287</f>
        <v>1612</v>
      </c>
      <c r="K298" s="7">
        <f>INDEX(DEMAND_D_DAGUER_NP!$I$3:$I$14, MATCH($B298,DEMAND_D_DAGUER_NP!$H$3:$H$14,0), 1)</f>
        <v>628.42732420421783</v>
      </c>
      <c r="L298" s="7">
        <f>INDEX(D_THERM_DEMANDS!AB$3:AB$14, MATCH($B298,D_THERM_DEMANDS!$P$3:$P$14,0), 1)</f>
        <v>0.84483872690508444</v>
      </c>
      <c r="M298" s="7">
        <f>INDEX(D_THERM_DEMANDS!AC$3:AC$14, MATCH($B298,D_THERM_DEMANDS!$P$3:$P$14,0), 1)</f>
        <v>0.81645159567556069</v>
      </c>
      <c r="N298" s="7">
        <f>INDEX(D_THERM_DEMANDS!AD$3:AD$14, MATCH($B298,D_THERM_DEMANDS!$P$3:$P$14,0), 1)</f>
        <v>3.0974192465505292</v>
      </c>
      <c r="O298" s="7">
        <f>INDEX(D_THERM_DEMANDS!AE$3:AE$14, MATCH($B298,D_THERM_DEMANDS!$P$3:$P$14,0), 1)</f>
        <v>2.8064516282850695E-2</v>
      </c>
      <c r="P298" s="7">
        <f>INDEX(D_THERM_DEMANDS!AF$3:AF$14, MATCH($B298,D_THERM_DEMANDS!$P$3:$P$14,0), 1)</f>
        <v>3.5483871736834129E-2</v>
      </c>
      <c r="Q298" s="7">
        <f>INDEX(D_THERM_DEMANDS!AG$3:AG$14, MATCH($B298,D_THERM_DEMANDS!$P$3:$P$14,0), 1)</f>
        <v>1.7741935868417064E-2</v>
      </c>
      <c r="R298" s="7">
        <f>INDEX(D_THERM_DEMANDS!AH$3:AH$14, MATCH($B298,D_THERM_DEMANDS!$P$3:$P$14,0), 1)</f>
        <v>4.5161289553488457E-2</v>
      </c>
      <c r="S298" s="7">
        <f>INDEX(D_THERM_DEMANDS!AI$3:AI$14, MATCH($B298,D_THERM_DEMANDS!$P$3:$P$14,0), 1)</f>
        <v>3.5483871736834129E-2</v>
      </c>
      <c r="T298" s="7">
        <f>INDEX(D_THERM_DEMANDS!AJ$3:AJ$14, MATCH($B298,D_THERM_DEMANDS!$P$3:$P$14,0), 1)</f>
        <v>9.3548390173142953E-2</v>
      </c>
      <c r="U298" s="7">
        <f>INDEX(D_THERM_DEMANDS!AK$3:AK$14, MATCH($B298,D_THERM_DEMANDS!$P$3:$P$14,0), 1)</f>
        <v>0</v>
      </c>
      <c r="V298" s="7">
        <f>INDEX(DEMAND_C217B!$I$3:$I$14, MATCH($B298,DEMAND_C217B!$H$3:$H$14,0), 1)</f>
        <v>17.599366540626505</v>
      </c>
      <c r="W298" s="7">
        <f>INDEX(MINFLOWFEATHER!$J$3:$J$14, MATCH($B298,MINFLOWFEATHER!$I$3:$I$14,0), 1)</f>
        <v>750</v>
      </c>
      <c r="X298" s="7">
        <f>INDEX(Therm!$P$3:$P$14, MATCH($B298,Therm!$H$3:$H$14,0), 1)</f>
        <v>126.81497596098598</v>
      </c>
      <c r="Y298" s="7">
        <f>INDEX(Yubfea!$P$3:$P$14, MATCH($B298,Yubfea!$H$3:$H$14,0), 1)</f>
        <v>2798.1744396051172</v>
      </c>
      <c r="Z298" s="7">
        <f>INDEX(D_YUBFEA_demand!V$3:V$14, MATCH($B298,D_YUBFEA_demand!$M$3:$M$14,0), 1)</f>
        <v>0</v>
      </c>
      <c r="AA298" s="7">
        <f>INDEX(D_YUBFEA_demand!W$3:W$14, MATCH($B298,D_YUBFEA_demand!$M$3:$M$14,0), 1)</f>
        <v>0</v>
      </c>
      <c r="AB298" s="7">
        <f>INDEX(D_YUBFEA_demand!X$3:X$14, MATCH($B298,D_YUBFEA_demand!$M$3:$M$14,0), 1)</f>
        <v>9.5806452535813852E-2</v>
      </c>
      <c r="AC298" s="7">
        <f>INDEX(D_YUBFEA_demand!Y$3:Y$14, MATCH($B298,D_YUBFEA_demand!$M$3:$M$14,0), 1)</f>
        <v>0.37000000861383253</v>
      </c>
      <c r="AD298" s="7">
        <f>INDEX(D_YUBFEA_demand!Z$3:Z$14, MATCH($B298,D_YUBFEA_demand!$M$3:$M$14,0), 1)</f>
        <v>2.9032257295423938E-2</v>
      </c>
      <c r="AE298" s="7">
        <f>INDEX(D_YUBFEA_demand!AA$3:AA$14, MATCH($B298,D_YUBFEA_demand!$M$3:$M$14,0), 1)</f>
        <v>7.3870966511387984E-2</v>
      </c>
      <c r="AF298" s="7">
        <f>INDEX(D_YUBFEA_demand!AB$3:AB$14, MATCH($B298,D_YUBFEA_demand!$M$3:$M$14,0), 1)</f>
        <v>3.48387110617853E-2</v>
      </c>
      <c r="AG298" s="7">
        <f>INDEX(MINFLOWFEAMOUTH!$J$3:$J$14, MATCH($B298,MINFLOWFEAMOUTH!$I$3:$I$14,0), 1)</f>
        <v>2800</v>
      </c>
      <c r="AI298" s="11">
        <f>SHASTAlevel5extended!$H287</f>
        <v>4552.1000000000004</v>
      </c>
      <c r="AJ298" s="11">
        <f>INDEX(CALLiTE_SHASTA_LEVEL2_4!$E$1024:$E$1035, MATCH($B298,CALLiTE_SHASTA_LEVEL2_4!$C$1024:$C$1035,0), 1)</f>
        <v>1700</v>
      </c>
      <c r="AK298" s="11">
        <f>INDEX(CALLiTE_SHASTA_LEVEL2_4!$F$1024:$F$1035, MATCH($B298,CALLiTE_SHASTA_LEVEL2_4!$C$1024:$C$1035,0), 1)</f>
        <v>4552</v>
      </c>
      <c r="AL298" s="11">
        <f>INDEX(CALLITE_EVAP_S_SHSTA!$G$2:$G$13, MATCH($B298,CALLITE_EVAP_S_SHSTA!$F$2:$F$13,0), 1)</f>
        <v>6.9927381220318026</v>
      </c>
    </row>
    <row r="299" spans="1:38">
      <c r="A299" s="1">
        <v>43964</v>
      </c>
      <c r="B299" s="6">
        <f t="shared" si="4"/>
        <v>5</v>
      </c>
      <c r="C299" s="7">
        <f>OROinflow!$F288</f>
        <v>3629</v>
      </c>
      <c r="D299" s="7">
        <f>OROLEVEL5!G288/1000</f>
        <v>3538</v>
      </c>
      <c r="E299" s="7">
        <f>INDEX(OROevaprateIN!$B$2:$B$13, MATCH($B299,OROevaprateIN!$A$2:$A$13,0), 1)</f>
        <v>5.5864893451650088</v>
      </c>
      <c r="F299" s="7">
        <f>INDEX(DEM_D6_PWR!$I$3:$I$14, MATCH($B299,DEM_D6_PWR!$H$3:$H$14,0), 1)</f>
        <v>3.0699999332427979</v>
      </c>
      <c r="G299" s="7">
        <f>INDEX('MINGW_6&amp;DR69'!$I$3:$I$14, MATCH($B299,'MINGW_6&amp;DR69'!$H$3:$H$14,0), 1)</f>
        <v>52.720001220703125</v>
      </c>
      <c r="H299" s="7">
        <f>INDEX('MINGW_6&amp;DR69'!$J$3:$J$14, MATCH($B299,'MINGW_6&amp;DR69'!$H$3:$H$14,0), 1)</f>
        <v>335.89999389648438</v>
      </c>
      <c r="I299" s="7">
        <f>inflowShasta!$I288</f>
        <v>4007</v>
      </c>
      <c r="J299" s="7">
        <f>inflowYuba!$H288</f>
        <v>1568.5</v>
      </c>
      <c r="K299" s="7">
        <f>INDEX(DEMAND_D_DAGUER_NP!$I$3:$I$14, MATCH($B299,DEMAND_D_DAGUER_NP!$H$3:$H$14,0), 1)</f>
        <v>628.42732420421783</v>
      </c>
      <c r="L299" s="7">
        <f>INDEX(D_THERM_DEMANDS!AB$3:AB$14, MATCH($B299,D_THERM_DEMANDS!$P$3:$P$14,0), 1)</f>
        <v>0.84483872690508444</v>
      </c>
      <c r="M299" s="7">
        <f>INDEX(D_THERM_DEMANDS!AC$3:AC$14, MATCH($B299,D_THERM_DEMANDS!$P$3:$P$14,0), 1)</f>
        <v>0.81645159567556069</v>
      </c>
      <c r="N299" s="7">
        <f>INDEX(D_THERM_DEMANDS!AD$3:AD$14, MATCH($B299,D_THERM_DEMANDS!$P$3:$P$14,0), 1)</f>
        <v>3.0974192465505292</v>
      </c>
      <c r="O299" s="7">
        <f>INDEX(D_THERM_DEMANDS!AE$3:AE$14, MATCH($B299,D_THERM_DEMANDS!$P$3:$P$14,0), 1)</f>
        <v>2.8064516282850695E-2</v>
      </c>
      <c r="P299" s="7">
        <f>INDEX(D_THERM_DEMANDS!AF$3:AF$14, MATCH($B299,D_THERM_DEMANDS!$P$3:$P$14,0), 1)</f>
        <v>3.5483871736834129E-2</v>
      </c>
      <c r="Q299" s="7">
        <f>INDEX(D_THERM_DEMANDS!AG$3:AG$14, MATCH($B299,D_THERM_DEMANDS!$P$3:$P$14,0), 1)</f>
        <v>1.7741935868417064E-2</v>
      </c>
      <c r="R299" s="7">
        <f>INDEX(D_THERM_DEMANDS!AH$3:AH$14, MATCH($B299,D_THERM_DEMANDS!$P$3:$P$14,0), 1)</f>
        <v>4.5161289553488457E-2</v>
      </c>
      <c r="S299" s="7">
        <f>INDEX(D_THERM_DEMANDS!AI$3:AI$14, MATCH($B299,D_THERM_DEMANDS!$P$3:$P$14,0), 1)</f>
        <v>3.5483871736834129E-2</v>
      </c>
      <c r="T299" s="7">
        <f>INDEX(D_THERM_DEMANDS!AJ$3:AJ$14, MATCH($B299,D_THERM_DEMANDS!$P$3:$P$14,0), 1)</f>
        <v>9.3548390173142953E-2</v>
      </c>
      <c r="U299" s="7">
        <f>INDEX(D_THERM_DEMANDS!AK$3:AK$14, MATCH($B299,D_THERM_DEMANDS!$P$3:$P$14,0), 1)</f>
        <v>0</v>
      </c>
      <c r="V299" s="7">
        <f>INDEX(DEMAND_C217B!$I$3:$I$14, MATCH($B299,DEMAND_C217B!$H$3:$H$14,0), 1)</f>
        <v>17.599366540626505</v>
      </c>
      <c r="W299" s="7">
        <f>INDEX(MINFLOWFEATHER!$J$3:$J$14, MATCH($B299,MINFLOWFEATHER!$I$3:$I$14,0), 1)</f>
        <v>750</v>
      </c>
      <c r="X299" s="7">
        <f>INDEX(Therm!$P$3:$P$14, MATCH($B299,Therm!$H$3:$H$14,0), 1)</f>
        <v>126.81497596098598</v>
      </c>
      <c r="Y299" s="7">
        <f>INDEX(Yubfea!$P$3:$P$14, MATCH($B299,Yubfea!$H$3:$H$14,0), 1)</f>
        <v>2798.1744396051172</v>
      </c>
      <c r="Z299" s="7">
        <f>INDEX(D_YUBFEA_demand!V$3:V$14, MATCH($B299,D_YUBFEA_demand!$M$3:$M$14,0), 1)</f>
        <v>0</v>
      </c>
      <c r="AA299" s="7">
        <f>INDEX(D_YUBFEA_demand!W$3:W$14, MATCH($B299,D_YUBFEA_demand!$M$3:$M$14,0), 1)</f>
        <v>0</v>
      </c>
      <c r="AB299" s="7">
        <f>INDEX(D_YUBFEA_demand!X$3:X$14, MATCH($B299,D_YUBFEA_demand!$M$3:$M$14,0), 1)</f>
        <v>9.5806452535813852E-2</v>
      </c>
      <c r="AC299" s="7">
        <f>INDEX(D_YUBFEA_demand!Y$3:Y$14, MATCH($B299,D_YUBFEA_demand!$M$3:$M$14,0), 1)</f>
        <v>0.37000000861383253</v>
      </c>
      <c r="AD299" s="7">
        <f>INDEX(D_YUBFEA_demand!Z$3:Z$14, MATCH($B299,D_YUBFEA_demand!$M$3:$M$14,0), 1)</f>
        <v>2.9032257295423938E-2</v>
      </c>
      <c r="AE299" s="7">
        <f>INDEX(D_YUBFEA_demand!AA$3:AA$14, MATCH($B299,D_YUBFEA_demand!$M$3:$M$14,0), 1)</f>
        <v>7.3870966511387984E-2</v>
      </c>
      <c r="AF299" s="7">
        <f>INDEX(D_YUBFEA_demand!AB$3:AB$14, MATCH($B299,D_YUBFEA_demand!$M$3:$M$14,0), 1)</f>
        <v>3.48387110617853E-2</v>
      </c>
      <c r="AG299" s="7">
        <f>INDEX(MINFLOWFEAMOUTH!$J$3:$J$14, MATCH($B299,MINFLOWFEAMOUTH!$I$3:$I$14,0), 1)</f>
        <v>2800</v>
      </c>
      <c r="AI299" s="11">
        <f>SHASTAlevel5extended!$H288</f>
        <v>4552.1000000000004</v>
      </c>
      <c r="AJ299" s="11">
        <f>INDEX(CALLiTE_SHASTA_LEVEL2_4!$E$1024:$E$1035, MATCH($B299,CALLiTE_SHASTA_LEVEL2_4!$C$1024:$C$1035,0), 1)</f>
        <v>1700</v>
      </c>
      <c r="AK299" s="11">
        <f>INDEX(CALLiTE_SHASTA_LEVEL2_4!$F$1024:$F$1035, MATCH($B299,CALLiTE_SHASTA_LEVEL2_4!$C$1024:$C$1035,0), 1)</f>
        <v>4552</v>
      </c>
      <c r="AL299" s="11">
        <f>INDEX(CALLITE_EVAP_S_SHSTA!$G$2:$G$13, MATCH($B299,CALLITE_EVAP_S_SHSTA!$F$2:$F$13,0), 1)</f>
        <v>6.9927381220318026</v>
      </c>
    </row>
    <row r="300" spans="1:38">
      <c r="A300" s="1">
        <v>43965</v>
      </c>
      <c r="B300" s="6">
        <f t="shared" si="4"/>
        <v>5</v>
      </c>
      <c r="C300" s="7">
        <f>OROinflow!$F289</f>
        <v>3677</v>
      </c>
      <c r="D300" s="7">
        <f>OROLEVEL5!G289/1000</f>
        <v>3538</v>
      </c>
      <c r="E300" s="7">
        <f>INDEX(OROevaprateIN!$B$2:$B$13, MATCH($B300,OROevaprateIN!$A$2:$A$13,0), 1)</f>
        <v>5.5864893451650088</v>
      </c>
      <c r="F300" s="7">
        <f>INDEX(DEM_D6_PWR!$I$3:$I$14, MATCH($B300,DEM_D6_PWR!$H$3:$H$14,0), 1)</f>
        <v>3.0699999332427979</v>
      </c>
      <c r="G300" s="7">
        <f>INDEX('MINGW_6&amp;DR69'!$I$3:$I$14, MATCH($B300,'MINGW_6&amp;DR69'!$H$3:$H$14,0), 1)</f>
        <v>52.720001220703125</v>
      </c>
      <c r="H300" s="7">
        <f>INDEX('MINGW_6&amp;DR69'!$J$3:$J$14, MATCH($B300,'MINGW_6&amp;DR69'!$H$3:$H$14,0), 1)</f>
        <v>335.89999389648438</v>
      </c>
      <c r="I300" s="7">
        <f>inflowShasta!$I289</f>
        <v>6482</v>
      </c>
      <c r="J300" s="7">
        <f>inflowYuba!$H289</f>
        <v>1525</v>
      </c>
      <c r="K300" s="7">
        <f>INDEX(DEMAND_D_DAGUER_NP!$I$3:$I$14, MATCH($B300,DEMAND_D_DAGUER_NP!$H$3:$H$14,0), 1)</f>
        <v>628.42732420421783</v>
      </c>
      <c r="L300" s="7">
        <f>INDEX(D_THERM_DEMANDS!AB$3:AB$14, MATCH($B300,D_THERM_DEMANDS!$P$3:$P$14,0), 1)</f>
        <v>0.84483872690508444</v>
      </c>
      <c r="M300" s="7">
        <f>INDEX(D_THERM_DEMANDS!AC$3:AC$14, MATCH($B300,D_THERM_DEMANDS!$P$3:$P$14,0), 1)</f>
        <v>0.81645159567556069</v>
      </c>
      <c r="N300" s="7">
        <f>INDEX(D_THERM_DEMANDS!AD$3:AD$14, MATCH($B300,D_THERM_DEMANDS!$P$3:$P$14,0), 1)</f>
        <v>3.0974192465505292</v>
      </c>
      <c r="O300" s="7">
        <f>INDEX(D_THERM_DEMANDS!AE$3:AE$14, MATCH($B300,D_THERM_DEMANDS!$P$3:$P$14,0), 1)</f>
        <v>2.8064516282850695E-2</v>
      </c>
      <c r="P300" s="7">
        <f>INDEX(D_THERM_DEMANDS!AF$3:AF$14, MATCH($B300,D_THERM_DEMANDS!$P$3:$P$14,0), 1)</f>
        <v>3.5483871736834129E-2</v>
      </c>
      <c r="Q300" s="7">
        <f>INDEX(D_THERM_DEMANDS!AG$3:AG$14, MATCH($B300,D_THERM_DEMANDS!$P$3:$P$14,0), 1)</f>
        <v>1.7741935868417064E-2</v>
      </c>
      <c r="R300" s="7">
        <f>INDEX(D_THERM_DEMANDS!AH$3:AH$14, MATCH($B300,D_THERM_DEMANDS!$P$3:$P$14,0), 1)</f>
        <v>4.5161289553488457E-2</v>
      </c>
      <c r="S300" s="7">
        <f>INDEX(D_THERM_DEMANDS!AI$3:AI$14, MATCH($B300,D_THERM_DEMANDS!$P$3:$P$14,0), 1)</f>
        <v>3.5483871736834129E-2</v>
      </c>
      <c r="T300" s="7">
        <f>INDEX(D_THERM_DEMANDS!AJ$3:AJ$14, MATCH($B300,D_THERM_DEMANDS!$P$3:$P$14,0), 1)</f>
        <v>9.3548390173142953E-2</v>
      </c>
      <c r="U300" s="7">
        <f>INDEX(D_THERM_DEMANDS!AK$3:AK$14, MATCH($B300,D_THERM_DEMANDS!$P$3:$P$14,0), 1)</f>
        <v>0</v>
      </c>
      <c r="V300" s="7">
        <f>INDEX(DEMAND_C217B!$I$3:$I$14, MATCH($B300,DEMAND_C217B!$H$3:$H$14,0), 1)</f>
        <v>17.599366540626505</v>
      </c>
      <c r="W300" s="7">
        <f>INDEX(MINFLOWFEATHER!$J$3:$J$14, MATCH($B300,MINFLOWFEATHER!$I$3:$I$14,0), 1)</f>
        <v>750</v>
      </c>
      <c r="X300" s="7">
        <f>INDEX(Therm!$P$3:$P$14, MATCH($B300,Therm!$H$3:$H$14,0), 1)</f>
        <v>126.81497596098598</v>
      </c>
      <c r="Y300" s="7">
        <f>INDEX(Yubfea!$P$3:$P$14, MATCH($B300,Yubfea!$H$3:$H$14,0), 1)</f>
        <v>2798.1744396051172</v>
      </c>
      <c r="Z300" s="7">
        <f>INDEX(D_YUBFEA_demand!V$3:V$14, MATCH($B300,D_YUBFEA_demand!$M$3:$M$14,0), 1)</f>
        <v>0</v>
      </c>
      <c r="AA300" s="7">
        <f>INDEX(D_YUBFEA_demand!W$3:W$14, MATCH($B300,D_YUBFEA_demand!$M$3:$M$14,0), 1)</f>
        <v>0</v>
      </c>
      <c r="AB300" s="7">
        <f>INDEX(D_YUBFEA_demand!X$3:X$14, MATCH($B300,D_YUBFEA_demand!$M$3:$M$14,0), 1)</f>
        <v>9.5806452535813852E-2</v>
      </c>
      <c r="AC300" s="7">
        <f>INDEX(D_YUBFEA_demand!Y$3:Y$14, MATCH($B300,D_YUBFEA_demand!$M$3:$M$14,0), 1)</f>
        <v>0.37000000861383253</v>
      </c>
      <c r="AD300" s="7">
        <f>INDEX(D_YUBFEA_demand!Z$3:Z$14, MATCH($B300,D_YUBFEA_demand!$M$3:$M$14,0), 1)</f>
        <v>2.9032257295423938E-2</v>
      </c>
      <c r="AE300" s="7">
        <f>INDEX(D_YUBFEA_demand!AA$3:AA$14, MATCH($B300,D_YUBFEA_demand!$M$3:$M$14,0), 1)</f>
        <v>7.3870966511387984E-2</v>
      </c>
      <c r="AF300" s="7">
        <f>INDEX(D_YUBFEA_demand!AB$3:AB$14, MATCH($B300,D_YUBFEA_demand!$M$3:$M$14,0), 1)</f>
        <v>3.48387110617853E-2</v>
      </c>
      <c r="AG300" s="7">
        <f>INDEX(MINFLOWFEAMOUTH!$J$3:$J$14, MATCH($B300,MINFLOWFEAMOUTH!$I$3:$I$14,0), 1)</f>
        <v>2800</v>
      </c>
      <c r="AI300" s="11">
        <f>SHASTAlevel5extended!$H289</f>
        <v>4552.1000000000004</v>
      </c>
      <c r="AJ300" s="11">
        <f>INDEX(CALLiTE_SHASTA_LEVEL2_4!$E$1024:$E$1035, MATCH($B300,CALLiTE_SHASTA_LEVEL2_4!$C$1024:$C$1035,0), 1)</f>
        <v>1700</v>
      </c>
      <c r="AK300" s="11">
        <f>INDEX(CALLiTE_SHASTA_LEVEL2_4!$F$1024:$F$1035, MATCH($B300,CALLiTE_SHASTA_LEVEL2_4!$C$1024:$C$1035,0), 1)</f>
        <v>4552</v>
      </c>
      <c r="AL300" s="11">
        <f>INDEX(CALLITE_EVAP_S_SHSTA!$G$2:$G$13, MATCH($B300,CALLITE_EVAP_S_SHSTA!$F$2:$F$13,0), 1)</f>
        <v>6.9927381220318026</v>
      </c>
    </row>
    <row r="301" spans="1:38">
      <c r="A301" s="1">
        <v>43966</v>
      </c>
      <c r="B301" s="6">
        <f t="shared" si="4"/>
        <v>5</v>
      </c>
      <c r="C301" s="7">
        <f>OROinflow!$F290</f>
        <v>3184</v>
      </c>
      <c r="D301" s="7">
        <f>OROLEVEL5!G290/1000</f>
        <v>3538</v>
      </c>
      <c r="E301" s="7">
        <f>INDEX(OROevaprateIN!$B$2:$B$13, MATCH($B301,OROevaprateIN!$A$2:$A$13,0), 1)</f>
        <v>5.5864893451650088</v>
      </c>
      <c r="F301" s="7">
        <f>INDEX(DEM_D6_PWR!$I$3:$I$14, MATCH($B301,DEM_D6_PWR!$H$3:$H$14,0), 1)</f>
        <v>3.0699999332427979</v>
      </c>
      <c r="G301" s="7">
        <f>INDEX('MINGW_6&amp;DR69'!$I$3:$I$14, MATCH($B301,'MINGW_6&amp;DR69'!$H$3:$H$14,0), 1)</f>
        <v>52.720001220703125</v>
      </c>
      <c r="H301" s="7">
        <f>INDEX('MINGW_6&amp;DR69'!$J$3:$J$14, MATCH($B301,'MINGW_6&amp;DR69'!$H$3:$H$14,0), 1)</f>
        <v>335.89999389648438</v>
      </c>
      <c r="I301" s="7">
        <f>inflowShasta!$I290</f>
        <v>2371</v>
      </c>
      <c r="J301" s="7">
        <f>inflowYuba!$H290</f>
        <v>1392</v>
      </c>
      <c r="K301" s="7">
        <f>INDEX(DEMAND_D_DAGUER_NP!$I$3:$I$14, MATCH($B301,DEMAND_D_DAGUER_NP!$H$3:$H$14,0), 1)</f>
        <v>628.42732420421783</v>
      </c>
      <c r="L301" s="7">
        <f>INDEX(D_THERM_DEMANDS!AB$3:AB$14, MATCH($B301,D_THERM_DEMANDS!$P$3:$P$14,0), 1)</f>
        <v>0.84483872690508444</v>
      </c>
      <c r="M301" s="7">
        <f>INDEX(D_THERM_DEMANDS!AC$3:AC$14, MATCH($B301,D_THERM_DEMANDS!$P$3:$P$14,0), 1)</f>
        <v>0.81645159567556069</v>
      </c>
      <c r="N301" s="7">
        <f>INDEX(D_THERM_DEMANDS!AD$3:AD$14, MATCH($B301,D_THERM_DEMANDS!$P$3:$P$14,0), 1)</f>
        <v>3.0974192465505292</v>
      </c>
      <c r="O301" s="7">
        <f>INDEX(D_THERM_DEMANDS!AE$3:AE$14, MATCH($B301,D_THERM_DEMANDS!$P$3:$P$14,0), 1)</f>
        <v>2.8064516282850695E-2</v>
      </c>
      <c r="P301" s="7">
        <f>INDEX(D_THERM_DEMANDS!AF$3:AF$14, MATCH($B301,D_THERM_DEMANDS!$P$3:$P$14,0), 1)</f>
        <v>3.5483871736834129E-2</v>
      </c>
      <c r="Q301" s="7">
        <f>INDEX(D_THERM_DEMANDS!AG$3:AG$14, MATCH($B301,D_THERM_DEMANDS!$P$3:$P$14,0), 1)</f>
        <v>1.7741935868417064E-2</v>
      </c>
      <c r="R301" s="7">
        <f>INDEX(D_THERM_DEMANDS!AH$3:AH$14, MATCH($B301,D_THERM_DEMANDS!$P$3:$P$14,0), 1)</f>
        <v>4.5161289553488457E-2</v>
      </c>
      <c r="S301" s="7">
        <f>INDEX(D_THERM_DEMANDS!AI$3:AI$14, MATCH($B301,D_THERM_DEMANDS!$P$3:$P$14,0), 1)</f>
        <v>3.5483871736834129E-2</v>
      </c>
      <c r="T301" s="7">
        <f>INDEX(D_THERM_DEMANDS!AJ$3:AJ$14, MATCH($B301,D_THERM_DEMANDS!$P$3:$P$14,0), 1)</f>
        <v>9.3548390173142953E-2</v>
      </c>
      <c r="U301" s="7">
        <f>INDEX(D_THERM_DEMANDS!AK$3:AK$14, MATCH($B301,D_THERM_DEMANDS!$P$3:$P$14,0), 1)</f>
        <v>0</v>
      </c>
      <c r="V301" s="7">
        <f>INDEX(DEMAND_C217B!$I$3:$I$14, MATCH($B301,DEMAND_C217B!$H$3:$H$14,0), 1)</f>
        <v>17.599366540626505</v>
      </c>
      <c r="W301" s="7">
        <f>INDEX(MINFLOWFEATHER!$J$3:$J$14, MATCH($B301,MINFLOWFEATHER!$I$3:$I$14,0), 1)</f>
        <v>750</v>
      </c>
      <c r="X301" s="7">
        <f>INDEX(Therm!$P$3:$P$14, MATCH($B301,Therm!$H$3:$H$14,0), 1)</f>
        <v>126.81497596098598</v>
      </c>
      <c r="Y301" s="7">
        <f>INDEX(Yubfea!$P$3:$P$14, MATCH($B301,Yubfea!$H$3:$H$14,0), 1)</f>
        <v>2798.1744396051172</v>
      </c>
      <c r="Z301" s="7">
        <f>INDEX(D_YUBFEA_demand!V$3:V$14, MATCH($B301,D_YUBFEA_demand!$M$3:$M$14,0), 1)</f>
        <v>0</v>
      </c>
      <c r="AA301" s="7">
        <f>INDEX(D_YUBFEA_demand!W$3:W$14, MATCH($B301,D_YUBFEA_demand!$M$3:$M$14,0), 1)</f>
        <v>0</v>
      </c>
      <c r="AB301" s="7">
        <f>INDEX(D_YUBFEA_demand!X$3:X$14, MATCH($B301,D_YUBFEA_demand!$M$3:$M$14,0), 1)</f>
        <v>9.5806452535813852E-2</v>
      </c>
      <c r="AC301" s="7">
        <f>INDEX(D_YUBFEA_demand!Y$3:Y$14, MATCH($B301,D_YUBFEA_demand!$M$3:$M$14,0), 1)</f>
        <v>0.37000000861383253</v>
      </c>
      <c r="AD301" s="7">
        <f>INDEX(D_YUBFEA_demand!Z$3:Z$14, MATCH($B301,D_YUBFEA_demand!$M$3:$M$14,0), 1)</f>
        <v>2.9032257295423938E-2</v>
      </c>
      <c r="AE301" s="7">
        <f>INDEX(D_YUBFEA_demand!AA$3:AA$14, MATCH($B301,D_YUBFEA_demand!$M$3:$M$14,0), 1)</f>
        <v>7.3870966511387984E-2</v>
      </c>
      <c r="AF301" s="7">
        <f>INDEX(D_YUBFEA_demand!AB$3:AB$14, MATCH($B301,D_YUBFEA_demand!$M$3:$M$14,0), 1)</f>
        <v>3.48387110617853E-2</v>
      </c>
      <c r="AG301" s="7">
        <f>INDEX(MINFLOWFEAMOUTH!$J$3:$J$14, MATCH($B301,MINFLOWFEAMOUTH!$I$3:$I$14,0), 1)</f>
        <v>2800</v>
      </c>
      <c r="AI301" s="11">
        <f>SHASTAlevel5extended!$H290</f>
        <v>4552.1000000000004</v>
      </c>
      <c r="AJ301" s="11">
        <f>INDEX(CALLiTE_SHASTA_LEVEL2_4!$E$1024:$E$1035, MATCH($B301,CALLiTE_SHASTA_LEVEL2_4!$C$1024:$C$1035,0), 1)</f>
        <v>1700</v>
      </c>
      <c r="AK301" s="11">
        <f>INDEX(CALLiTE_SHASTA_LEVEL2_4!$F$1024:$F$1035, MATCH($B301,CALLiTE_SHASTA_LEVEL2_4!$C$1024:$C$1035,0), 1)</f>
        <v>4552</v>
      </c>
      <c r="AL301" s="11">
        <f>INDEX(CALLITE_EVAP_S_SHSTA!$G$2:$G$13, MATCH($B301,CALLITE_EVAP_S_SHSTA!$F$2:$F$13,0), 1)</f>
        <v>6.9927381220318026</v>
      </c>
    </row>
    <row r="302" spans="1:38">
      <c r="A302" s="1">
        <v>43967</v>
      </c>
      <c r="B302" s="6">
        <f t="shared" si="4"/>
        <v>5</v>
      </c>
      <c r="C302" s="7">
        <f>OROinflow!$F291</f>
        <v>2975</v>
      </c>
      <c r="D302" s="7">
        <f>OROLEVEL5!G291/1000</f>
        <v>3538</v>
      </c>
      <c r="E302" s="7">
        <f>INDEX(OROevaprateIN!$B$2:$B$13, MATCH($B302,OROevaprateIN!$A$2:$A$13,0), 1)</f>
        <v>5.5864893451650088</v>
      </c>
      <c r="F302" s="7">
        <f>INDEX(DEM_D6_PWR!$I$3:$I$14, MATCH($B302,DEM_D6_PWR!$H$3:$H$14,0), 1)</f>
        <v>3.0699999332427979</v>
      </c>
      <c r="G302" s="7">
        <f>INDEX('MINGW_6&amp;DR69'!$I$3:$I$14, MATCH($B302,'MINGW_6&amp;DR69'!$H$3:$H$14,0), 1)</f>
        <v>52.720001220703125</v>
      </c>
      <c r="H302" s="7">
        <f>INDEX('MINGW_6&amp;DR69'!$J$3:$J$14, MATCH($B302,'MINGW_6&amp;DR69'!$H$3:$H$14,0), 1)</f>
        <v>335.89999389648438</v>
      </c>
      <c r="I302" s="7">
        <f>inflowShasta!$I291</f>
        <v>5984</v>
      </c>
      <c r="J302" s="7">
        <f>inflowYuba!$H291</f>
        <v>1348</v>
      </c>
      <c r="K302" s="7">
        <f>INDEX(DEMAND_D_DAGUER_NP!$I$3:$I$14, MATCH($B302,DEMAND_D_DAGUER_NP!$H$3:$H$14,0), 1)</f>
        <v>628.42732420421783</v>
      </c>
      <c r="L302" s="7">
        <f>INDEX(D_THERM_DEMANDS!AB$3:AB$14, MATCH($B302,D_THERM_DEMANDS!$P$3:$P$14,0), 1)</f>
        <v>0.84483872690508444</v>
      </c>
      <c r="M302" s="7">
        <f>INDEX(D_THERM_DEMANDS!AC$3:AC$14, MATCH($B302,D_THERM_DEMANDS!$P$3:$P$14,0), 1)</f>
        <v>0.81645159567556069</v>
      </c>
      <c r="N302" s="7">
        <f>INDEX(D_THERM_DEMANDS!AD$3:AD$14, MATCH($B302,D_THERM_DEMANDS!$P$3:$P$14,0), 1)</f>
        <v>3.0974192465505292</v>
      </c>
      <c r="O302" s="7">
        <f>INDEX(D_THERM_DEMANDS!AE$3:AE$14, MATCH($B302,D_THERM_DEMANDS!$P$3:$P$14,0), 1)</f>
        <v>2.8064516282850695E-2</v>
      </c>
      <c r="P302" s="7">
        <f>INDEX(D_THERM_DEMANDS!AF$3:AF$14, MATCH($B302,D_THERM_DEMANDS!$P$3:$P$14,0), 1)</f>
        <v>3.5483871736834129E-2</v>
      </c>
      <c r="Q302" s="7">
        <f>INDEX(D_THERM_DEMANDS!AG$3:AG$14, MATCH($B302,D_THERM_DEMANDS!$P$3:$P$14,0), 1)</f>
        <v>1.7741935868417064E-2</v>
      </c>
      <c r="R302" s="7">
        <f>INDEX(D_THERM_DEMANDS!AH$3:AH$14, MATCH($B302,D_THERM_DEMANDS!$P$3:$P$14,0), 1)</f>
        <v>4.5161289553488457E-2</v>
      </c>
      <c r="S302" s="7">
        <f>INDEX(D_THERM_DEMANDS!AI$3:AI$14, MATCH($B302,D_THERM_DEMANDS!$P$3:$P$14,0), 1)</f>
        <v>3.5483871736834129E-2</v>
      </c>
      <c r="T302" s="7">
        <f>INDEX(D_THERM_DEMANDS!AJ$3:AJ$14, MATCH($B302,D_THERM_DEMANDS!$P$3:$P$14,0), 1)</f>
        <v>9.3548390173142953E-2</v>
      </c>
      <c r="U302" s="7">
        <f>INDEX(D_THERM_DEMANDS!AK$3:AK$14, MATCH($B302,D_THERM_DEMANDS!$P$3:$P$14,0), 1)</f>
        <v>0</v>
      </c>
      <c r="V302" s="7">
        <f>INDEX(DEMAND_C217B!$I$3:$I$14, MATCH($B302,DEMAND_C217B!$H$3:$H$14,0), 1)</f>
        <v>17.599366540626505</v>
      </c>
      <c r="W302" s="7">
        <f>INDEX(MINFLOWFEATHER!$J$3:$J$14, MATCH($B302,MINFLOWFEATHER!$I$3:$I$14,0), 1)</f>
        <v>750</v>
      </c>
      <c r="X302" s="7">
        <f>INDEX(Therm!$P$3:$P$14, MATCH($B302,Therm!$H$3:$H$14,0), 1)</f>
        <v>126.81497596098598</v>
      </c>
      <c r="Y302" s="7">
        <f>INDEX(Yubfea!$P$3:$P$14, MATCH($B302,Yubfea!$H$3:$H$14,0), 1)</f>
        <v>2798.1744396051172</v>
      </c>
      <c r="Z302" s="7">
        <f>INDEX(D_YUBFEA_demand!V$3:V$14, MATCH($B302,D_YUBFEA_demand!$M$3:$M$14,0), 1)</f>
        <v>0</v>
      </c>
      <c r="AA302" s="7">
        <f>INDEX(D_YUBFEA_demand!W$3:W$14, MATCH($B302,D_YUBFEA_demand!$M$3:$M$14,0), 1)</f>
        <v>0</v>
      </c>
      <c r="AB302" s="7">
        <f>INDEX(D_YUBFEA_demand!X$3:X$14, MATCH($B302,D_YUBFEA_demand!$M$3:$M$14,0), 1)</f>
        <v>9.5806452535813852E-2</v>
      </c>
      <c r="AC302" s="7">
        <f>INDEX(D_YUBFEA_demand!Y$3:Y$14, MATCH($B302,D_YUBFEA_demand!$M$3:$M$14,0), 1)</f>
        <v>0.37000000861383253</v>
      </c>
      <c r="AD302" s="7">
        <f>INDEX(D_YUBFEA_demand!Z$3:Z$14, MATCH($B302,D_YUBFEA_demand!$M$3:$M$14,0), 1)</f>
        <v>2.9032257295423938E-2</v>
      </c>
      <c r="AE302" s="7">
        <f>INDEX(D_YUBFEA_demand!AA$3:AA$14, MATCH($B302,D_YUBFEA_demand!$M$3:$M$14,0), 1)</f>
        <v>7.3870966511387984E-2</v>
      </c>
      <c r="AF302" s="7">
        <f>INDEX(D_YUBFEA_demand!AB$3:AB$14, MATCH($B302,D_YUBFEA_demand!$M$3:$M$14,0), 1)</f>
        <v>3.48387110617853E-2</v>
      </c>
      <c r="AG302" s="7">
        <f>INDEX(MINFLOWFEAMOUTH!$J$3:$J$14, MATCH($B302,MINFLOWFEAMOUTH!$I$3:$I$14,0), 1)</f>
        <v>2800</v>
      </c>
      <c r="AI302" s="11">
        <f>SHASTAlevel5extended!$H291</f>
        <v>4552.1000000000004</v>
      </c>
      <c r="AJ302" s="11">
        <f>INDEX(CALLiTE_SHASTA_LEVEL2_4!$E$1024:$E$1035, MATCH($B302,CALLiTE_SHASTA_LEVEL2_4!$C$1024:$C$1035,0), 1)</f>
        <v>1700</v>
      </c>
      <c r="AK302" s="11">
        <f>INDEX(CALLiTE_SHASTA_LEVEL2_4!$F$1024:$F$1035, MATCH($B302,CALLiTE_SHASTA_LEVEL2_4!$C$1024:$C$1035,0), 1)</f>
        <v>4552</v>
      </c>
      <c r="AL302" s="11">
        <f>INDEX(CALLITE_EVAP_S_SHSTA!$G$2:$G$13, MATCH($B302,CALLITE_EVAP_S_SHSTA!$F$2:$F$13,0), 1)</f>
        <v>6.9927381220318026</v>
      </c>
    </row>
    <row r="303" spans="1:38">
      <c r="A303" s="1">
        <v>43968</v>
      </c>
      <c r="B303" s="6">
        <f t="shared" si="4"/>
        <v>5</v>
      </c>
      <c r="C303" s="7">
        <f>OROinflow!$F292</f>
        <v>5783</v>
      </c>
      <c r="D303" s="7">
        <f>OROLEVEL5!G292/1000</f>
        <v>3538</v>
      </c>
      <c r="E303" s="7">
        <f>INDEX(OROevaprateIN!$B$2:$B$13, MATCH($B303,OROevaprateIN!$A$2:$A$13,0), 1)</f>
        <v>5.5864893451650088</v>
      </c>
      <c r="F303" s="7">
        <f>INDEX(DEM_D6_PWR!$I$3:$I$14, MATCH($B303,DEM_D6_PWR!$H$3:$H$14,0), 1)</f>
        <v>3.0699999332427979</v>
      </c>
      <c r="G303" s="7">
        <f>INDEX('MINGW_6&amp;DR69'!$I$3:$I$14, MATCH($B303,'MINGW_6&amp;DR69'!$H$3:$H$14,0), 1)</f>
        <v>52.720001220703125</v>
      </c>
      <c r="H303" s="7">
        <f>INDEX('MINGW_6&amp;DR69'!$J$3:$J$14, MATCH($B303,'MINGW_6&amp;DR69'!$H$3:$H$14,0), 1)</f>
        <v>335.89999389648438</v>
      </c>
      <c r="I303" s="7">
        <f>inflowShasta!$I292</f>
        <v>7321</v>
      </c>
      <c r="J303" s="7">
        <f>inflowYuba!$H292</f>
        <v>1282</v>
      </c>
      <c r="K303" s="7">
        <f>INDEX(DEMAND_D_DAGUER_NP!$I$3:$I$14, MATCH($B303,DEMAND_D_DAGUER_NP!$H$3:$H$14,0), 1)</f>
        <v>628.42732420421783</v>
      </c>
      <c r="L303" s="7">
        <f>INDEX(D_THERM_DEMANDS!AB$3:AB$14, MATCH($B303,D_THERM_DEMANDS!$P$3:$P$14,0), 1)</f>
        <v>0.84483872690508444</v>
      </c>
      <c r="M303" s="7">
        <f>INDEX(D_THERM_DEMANDS!AC$3:AC$14, MATCH($B303,D_THERM_DEMANDS!$P$3:$P$14,0), 1)</f>
        <v>0.81645159567556069</v>
      </c>
      <c r="N303" s="7">
        <f>INDEX(D_THERM_DEMANDS!AD$3:AD$14, MATCH($B303,D_THERM_DEMANDS!$P$3:$P$14,0), 1)</f>
        <v>3.0974192465505292</v>
      </c>
      <c r="O303" s="7">
        <f>INDEX(D_THERM_DEMANDS!AE$3:AE$14, MATCH($B303,D_THERM_DEMANDS!$P$3:$P$14,0), 1)</f>
        <v>2.8064516282850695E-2</v>
      </c>
      <c r="P303" s="7">
        <f>INDEX(D_THERM_DEMANDS!AF$3:AF$14, MATCH($B303,D_THERM_DEMANDS!$P$3:$P$14,0), 1)</f>
        <v>3.5483871736834129E-2</v>
      </c>
      <c r="Q303" s="7">
        <f>INDEX(D_THERM_DEMANDS!AG$3:AG$14, MATCH($B303,D_THERM_DEMANDS!$P$3:$P$14,0), 1)</f>
        <v>1.7741935868417064E-2</v>
      </c>
      <c r="R303" s="7">
        <f>INDEX(D_THERM_DEMANDS!AH$3:AH$14, MATCH($B303,D_THERM_DEMANDS!$P$3:$P$14,0), 1)</f>
        <v>4.5161289553488457E-2</v>
      </c>
      <c r="S303" s="7">
        <f>INDEX(D_THERM_DEMANDS!AI$3:AI$14, MATCH($B303,D_THERM_DEMANDS!$P$3:$P$14,0), 1)</f>
        <v>3.5483871736834129E-2</v>
      </c>
      <c r="T303" s="7">
        <f>INDEX(D_THERM_DEMANDS!AJ$3:AJ$14, MATCH($B303,D_THERM_DEMANDS!$P$3:$P$14,0), 1)</f>
        <v>9.3548390173142953E-2</v>
      </c>
      <c r="U303" s="7">
        <f>INDEX(D_THERM_DEMANDS!AK$3:AK$14, MATCH($B303,D_THERM_DEMANDS!$P$3:$P$14,0), 1)</f>
        <v>0</v>
      </c>
      <c r="V303" s="7">
        <f>INDEX(DEMAND_C217B!$I$3:$I$14, MATCH($B303,DEMAND_C217B!$H$3:$H$14,0), 1)</f>
        <v>17.599366540626505</v>
      </c>
      <c r="W303" s="7">
        <f>INDEX(MINFLOWFEATHER!$J$3:$J$14, MATCH($B303,MINFLOWFEATHER!$I$3:$I$14,0), 1)</f>
        <v>750</v>
      </c>
      <c r="X303" s="7">
        <f>INDEX(Therm!$P$3:$P$14, MATCH($B303,Therm!$H$3:$H$14,0), 1)</f>
        <v>126.81497596098598</v>
      </c>
      <c r="Y303" s="7">
        <f>INDEX(Yubfea!$P$3:$P$14, MATCH($B303,Yubfea!$H$3:$H$14,0), 1)</f>
        <v>2798.1744396051172</v>
      </c>
      <c r="Z303" s="7">
        <f>INDEX(D_YUBFEA_demand!V$3:V$14, MATCH($B303,D_YUBFEA_demand!$M$3:$M$14,0), 1)</f>
        <v>0</v>
      </c>
      <c r="AA303" s="7">
        <f>INDEX(D_YUBFEA_demand!W$3:W$14, MATCH($B303,D_YUBFEA_demand!$M$3:$M$14,0), 1)</f>
        <v>0</v>
      </c>
      <c r="AB303" s="7">
        <f>INDEX(D_YUBFEA_demand!X$3:X$14, MATCH($B303,D_YUBFEA_demand!$M$3:$M$14,0), 1)</f>
        <v>9.5806452535813852E-2</v>
      </c>
      <c r="AC303" s="7">
        <f>INDEX(D_YUBFEA_demand!Y$3:Y$14, MATCH($B303,D_YUBFEA_demand!$M$3:$M$14,0), 1)</f>
        <v>0.37000000861383253</v>
      </c>
      <c r="AD303" s="7">
        <f>INDEX(D_YUBFEA_demand!Z$3:Z$14, MATCH($B303,D_YUBFEA_demand!$M$3:$M$14,0), 1)</f>
        <v>2.9032257295423938E-2</v>
      </c>
      <c r="AE303" s="7">
        <f>INDEX(D_YUBFEA_demand!AA$3:AA$14, MATCH($B303,D_YUBFEA_demand!$M$3:$M$14,0), 1)</f>
        <v>7.3870966511387984E-2</v>
      </c>
      <c r="AF303" s="7">
        <f>INDEX(D_YUBFEA_demand!AB$3:AB$14, MATCH($B303,D_YUBFEA_demand!$M$3:$M$14,0), 1)</f>
        <v>3.48387110617853E-2</v>
      </c>
      <c r="AG303" s="7">
        <f>INDEX(MINFLOWFEAMOUTH!$J$3:$J$14, MATCH($B303,MINFLOWFEAMOUTH!$I$3:$I$14,0), 1)</f>
        <v>2800</v>
      </c>
      <c r="AI303" s="11">
        <f>SHASTAlevel5extended!$H292</f>
        <v>4552.1000000000004</v>
      </c>
      <c r="AJ303" s="11">
        <f>INDEX(CALLiTE_SHASTA_LEVEL2_4!$E$1024:$E$1035, MATCH($B303,CALLiTE_SHASTA_LEVEL2_4!$C$1024:$C$1035,0), 1)</f>
        <v>1700</v>
      </c>
      <c r="AK303" s="11">
        <f>INDEX(CALLiTE_SHASTA_LEVEL2_4!$F$1024:$F$1035, MATCH($B303,CALLiTE_SHASTA_LEVEL2_4!$C$1024:$C$1035,0), 1)</f>
        <v>4552</v>
      </c>
      <c r="AL303" s="11">
        <f>INDEX(CALLITE_EVAP_S_SHSTA!$G$2:$G$13, MATCH($B303,CALLITE_EVAP_S_SHSTA!$F$2:$F$13,0), 1)</f>
        <v>6.9927381220318026</v>
      </c>
    </row>
    <row r="304" spans="1:38">
      <c r="A304" s="1">
        <v>43969</v>
      </c>
      <c r="B304" s="6">
        <f t="shared" si="4"/>
        <v>5</v>
      </c>
      <c r="C304" s="7">
        <f>OROinflow!$F293</f>
        <v>7787</v>
      </c>
      <c r="D304" s="7">
        <f>OROLEVEL5!G293/1000</f>
        <v>3538</v>
      </c>
      <c r="E304" s="7">
        <f>INDEX(OROevaprateIN!$B$2:$B$13, MATCH($B304,OROevaprateIN!$A$2:$A$13,0), 1)</f>
        <v>5.5864893451650088</v>
      </c>
      <c r="F304" s="7">
        <f>INDEX(DEM_D6_PWR!$I$3:$I$14, MATCH($B304,DEM_D6_PWR!$H$3:$H$14,0), 1)</f>
        <v>3.0699999332427979</v>
      </c>
      <c r="G304" s="7">
        <f>INDEX('MINGW_6&amp;DR69'!$I$3:$I$14, MATCH($B304,'MINGW_6&amp;DR69'!$H$3:$H$14,0), 1)</f>
        <v>52.720001220703125</v>
      </c>
      <c r="H304" s="7">
        <f>INDEX('MINGW_6&amp;DR69'!$J$3:$J$14, MATCH($B304,'MINGW_6&amp;DR69'!$H$3:$H$14,0), 1)</f>
        <v>335.89999389648438</v>
      </c>
      <c r="I304" s="7">
        <f>inflowShasta!$I293</f>
        <v>10240</v>
      </c>
      <c r="J304" s="7">
        <f>inflowYuba!$H293</f>
        <v>1271</v>
      </c>
      <c r="K304" s="7">
        <f>INDEX(DEMAND_D_DAGUER_NP!$I$3:$I$14, MATCH($B304,DEMAND_D_DAGUER_NP!$H$3:$H$14,0), 1)</f>
        <v>628.42732420421783</v>
      </c>
      <c r="L304" s="7">
        <f>INDEX(D_THERM_DEMANDS!AB$3:AB$14, MATCH($B304,D_THERM_DEMANDS!$P$3:$P$14,0), 1)</f>
        <v>0.84483872690508444</v>
      </c>
      <c r="M304" s="7">
        <f>INDEX(D_THERM_DEMANDS!AC$3:AC$14, MATCH($B304,D_THERM_DEMANDS!$P$3:$P$14,0), 1)</f>
        <v>0.81645159567556069</v>
      </c>
      <c r="N304" s="7">
        <f>INDEX(D_THERM_DEMANDS!AD$3:AD$14, MATCH($B304,D_THERM_DEMANDS!$P$3:$P$14,0), 1)</f>
        <v>3.0974192465505292</v>
      </c>
      <c r="O304" s="7">
        <f>INDEX(D_THERM_DEMANDS!AE$3:AE$14, MATCH($B304,D_THERM_DEMANDS!$P$3:$P$14,0), 1)</f>
        <v>2.8064516282850695E-2</v>
      </c>
      <c r="P304" s="7">
        <f>INDEX(D_THERM_DEMANDS!AF$3:AF$14, MATCH($B304,D_THERM_DEMANDS!$P$3:$P$14,0), 1)</f>
        <v>3.5483871736834129E-2</v>
      </c>
      <c r="Q304" s="7">
        <f>INDEX(D_THERM_DEMANDS!AG$3:AG$14, MATCH($B304,D_THERM_DEMANDS!$P$3:$P$14,0), 1)</f>
        <v>1.7741935868417064E-2</v>
      </c>
      <c r="R304" s="7">
        <f>INDEX(D_THERM_DEMANDS!AH$3:AH$14, MATCH($B304,D_THERM_DEMANDS!$P$3:$P$14,0), 1)</f>
        <v>4.5161289553488457E-2</v>
      </c>
      <c r="S304" s="7">
        <f>INDEX(D_THERM_DEMANDS!AI$3:AI$14, MATCH($B304,D_THERM_DEMANDS!$P$3:$P$14,0), 1)</f>
        <v>3.5483871736834129E-2</v>
      </c>
      <c r="T304" s="7">
        <f>INDEX(D_THERM_DEMANDS!AJ$3:AJ$14, MATCH($B304,D_THERM_DEMANDS!$P$3:$P$14,0), 1)</f>
        <v>9.3548390173142953E-2</v>
      </c>
      <c r="U304" s="7">
        <f>INDEX(D_THERM_DEMANDS!AK$3:AK$14, MATCH($B304,D_THERM_DEMANDS!$P$3:$P$14,0), 1)</f>
        <v>0</v>
      </c>
      <c r="V304" s="7">
        <f>INDEX(DEMAND_C217B!$I$3:$I$14, MATCH($B304,DEMAND_C217B!$H$3:$H$14,0), 1)</f>
        <v>17.599366540626505</v>
      </c>
      <c r="W304" s="7">
        <f>INDEX(MINFLOWFEATHER!$J$3:$J$14, MATCH($B304,MINFLOWFEATHER!$I$3:$I$14,0), 1)</f>
        <v>750</v>
      </c>
      <c r="X304" s="7">
        <f>INDEX(Therm!$P$3:$P$14, MATCH($B304,Therm!$H$3:$H$14,0), 1)</f>
        <v>126.81497596098598</v>
      </c>
      <c r="Y304" s="7">
        <f>INDEX(Yubfea!$P$3:$P$14, MATCH($B304,Yubfea!$H$3:$H$14,0), 1)</f>
        <v>2798.1744396051172</v>
      </c>
      <c r="Z304" s="7">
        <f>INDEX(D_YUBFEA_demand!V$3:V$14, MATCH($B304,D_YUBFEA_demand!$M$3:$M$14,0), 1)</f>
        <v>0</v>
      </c>
      <c r="AA304" s="7">
        <f>INDEX(D_YUBFEA_demand!W$3:W$14, MATCH($B304,D_YUBFEA_demand!$M$3:$M$14,0), 1)</f>
        <v>0</v>
      </c>
      <c r="AB304" s="7">
        <f>INDEX(D_YUBFEA_demand!X$3:X$14, MATCH($B304,D_YUBFEA_demand!$M$3:$M$14,0), 1)</f>
        <v>9.5806452535813852E-2</v>
      </c>
      <c r="AC304" s="7">
        <f>INDEX(D_YUBFEA_demand!Y$3:Y$14, MATCH($B304,D_YUBFEA_demand!$M$3:$M$14,0), 1)</f>
        <v>0.37000000861383253</v>
      </c>
      <c r="AD304" s="7">
        <f>INDEX(D_YUBFEA_demand!Z$3:Z$14, MATCH($B304,D_YUBFEA_demand!$M$3:$M$14,0), 1)</f>
        <v>2.9032257295423938E-2</v>
      </c>
      <c r="AE304" s="7">
        <f>INDEX(D_YUBFEA_demand!AA$3:AA$14, MATCH($B304,D_YUBFEA_demand!$M$3:$M$14,0), 1)</f>
        <v>7.3870966511387984E-2</v>
      </c>
      <c r="AF304" s="7">
        <f>INDEX(D_YUBFEA_demand!AB$3:AB$14, MATCH($B304,D_YUBFEA_demand!$M$3:$M$14,0), 1)</f>
        <v>3.48387110617853E-2</v>
      </c>
      <c r="AG304" s="7">
        <f>INDEX(MINFLOWFEAMOUTH!$J$3:$J$14, MATCH($B304,MINFLOWFEAMOUTH!$I$3:$I$14,0), 1)</f>
        <v>2800</v>
      </c>
      <c r="AI304" s="11">
        <f>SHASTAlevel5extended!$H293</f>
        <v>4552.1000000000004</v>
      </c>
      <c r="AJ304" s="11">
        <f>INDEX(CALLiTE_SHASTA_LEVEL2_4!$E$1024:$E$1035, MATCH($B304,CALLiTE_SHASTA_LEVEL2_4!$C$1024:$C$1035,0), 1)</f>
        <v>1700</v>
      </c>
      <c r="AK304" s="11">
        <f>INDEX(CALLiTE_SHASTA_LEVEL2_4!$F$1024:$F$1035, MATCH($B304,CALLiTE_SHASTA_LEVEL2_4!$C$1024:$C$1035,0), 1)</f>
        <v>4552</v>
      </c>
      <c r="AL304" s="11">
        <f>INDEX(CALLITE_EVAP_S_SHSTA!$G$2:$G$13, MATCH($B304,CALLITE_EVAP_S_SHSTA!$F$2:$F$13,0), 1)</f>
        <v>6.9927381220318026</v>
      </c>
    </row>
    <row r="305" spans="1:38">
      <c r="A305" s="1">
        <v>43970</v>
      </c>
      <c r="B305" s="6">
        <f t="shared" si="4"/>
        <v>5</v>
      </c>
      <c r="C305" s="7">
        <f>OROinflow!$F294</f>
        <v>5672</v>
      </c>
      <c r="D305" s="7">
        <f>OROLEVEL5!G294/1000</f>
        <v>3538</v>
      </c>
      <c r="E305" s="7">
        <f>INDEX(OROevaprateIN!$B$2:$B$13, MATCH($B305,OROevaprateIN!$A$2:$A$13,0), 1)</f>
        <v>5.5864893451650088</v>
      </c>
      <c r="F305" s="7">
        <f>INDEX(DEM_D6_PWR!$I$3:$I$14, MATCH($B305,DEM_D6_PWR!$H$3:$H$14,0), 1)</f>
        <v>3.0699999332427979</v>
      </c>
      <c r="G305" s="7">
        <f>INDEX('MINGW_6&amp;DR69'!$I$3:$I$14, MATCH($B305,'MINGW_6&amp;DR69'!$H$3:$H$14,0), 1)</f>
        <v>52.720001220703125</v>
      </c>
      <c r="H305" s="7">
        <f>INDEX('MINGW_6&amp;DR69'!$J$3:$J$14, MATCH($B305,'MINGW_6&amp;DR69'!$H$3:$H$14,0), 1)</f>
        <v>335.89999389648438</v>
      </c>
      <c r="I305" s="7">
        <f>inflowShasta!$I294</f>
        <v>8383</v>
      </c>
      <c r="J305" s="7">
        <f>inflowYuba!$H294</f>
        <v>1296</v>
      </c>
      <c r="K305" s="7">
        <f>INDEX(DEMAND_D_DAGUER_NP!$I$3:$I$14, MATCH($B305,DEMAND_D_DAGUER_NP!$H$3:$H$14,0), 1)</f>
        <v>628.42732420421783</v>
      </c>
      <c r="L305" s="7">
        <f>INDEX(D_THERM_DEMANDS!AB$3:AB$14, MATCH($B305,D_THERM_DEMANDS!$P$3:$P$14,0), 1)</f>
        <v>0.84483872690508444</v>
      </c>
      <c r="M305" s="7">
        <f>INDEX(D_THERM_DEMANDS!AC$3:AC$14, MATCH($B305,D_THERM_DEMANDS!$P$3:$P$14,0), 1)</f>
        <v>0.81645159567556069</v>
      </c>
      <c r="N305" s="7">
        <f>INDEX(D_THERM_DEMANDS!AD$3:AD$14, MATCH($B305,D_THERM_DEMANDS!$P$3:$P$14,0), 1)</f>
        <v>3.0974192465505292</v>
      </c>
      <c r="O305" s="7">
        <f>INDEX(D_THERM_DEMANDS!AE$3:AE$14, MATCH($B305,D_THERM_DEMANDS!$P$3:$P$14,0), 1)</f>
        <v>2.8064516282850695E-2</v>
      </c>
      <c r="P305" s="7">
        <f>INDEX(D_THERM_DEMANDS!AF$3:AF$14, MATCH($B305,D_THERM_DEMANDS!$P$3:$P$14,0), 1)</f>
        <v>3.5483871736834129E-2</v>
      </c>
      <c r="Q305" s="7">
        <f>INDEX(D_THERM_DEMANDS!AG$3:AG$14, MATCH($B305,D_THERM_DEMANDS!$P$3:$P$14,0), 1)</f>
        <v>1.7741935868417064E-2</v>
      </c>
      <c r="R305" s="7">
        <f>INDEX(D_THERM_DEMANDS!AH$3:AH$14, MATCH($B305,D_THERM_DEMANDS!$P$3:$P$14,0), 1)</f>
        <v>4.5161289553488457E-2</v>
      </c>
      <c r="S305" s="7">
        <f>INDEX(D_THERM_DEMANDS!AI$3:AI$14, MATCH($B305,D_THERM_DEMANDS!$P$3:$P$14,0), 1)</f>
        <v>3.5483871736834129E-2</v>
      </c>
      <c r="T305" s="7">
        <f>INDEX(D_THERM_DEMANDS!AJ$3:AJ$14, MATCH($B305,D_THERM_DEMANDS!$P$3:$P$14,0), 1)</f>
        <v>9.3548390173142953E-2</v>
      </c>
      <c r="U305" s="7">
        <f>INDEX(D_THERM_DEMANDS!AK$3:AK$14, MATCH($B305,D_THERM_DEMANDS!$P$3:$P$14,0), 1)</f>
        <v>0</v>
      </c>
      <c r="V305" s="7">
        <f>INDEX(DEMAND_C217B!$I$3:$I$14, MATCH($B305,DEMAND_C217B!$H$3:$H$14,0), 1)</f>
        <v>17.599366540626505</v>
      </c>
      <c r="W305" s="7">
        <f>INDEX(MINFLOWFEATHER!$J$3:$J$14, MATCH($B305,MINFLOWFEATHER!$I$3:$I$14,0), 1)</f>
        <v>750</v>
      </c>
      <c r="X305" s="7">
        <f>INDEX(Therm!$P$3:$P$14, MATCH($B305,Therm!$H$3:$H$14,0), 1)</f>
        <v>126.81497596098598</v>
      </c>
      <c r="Y305" s="7">
        <f>INDEX(Yubfea!$P$3:$P$14, MATCH($B305,Yubfea!$H$3:$H$14,0), 1)</f>
        <v>2798.1744396051172</v>
      </c>
      <c r="Z305" s="7">
        <f>INDEX(D_YUBFEA_demand!V$3:V$14, MATCH($B305,D_YUBFEA_demand!$M$3:$M$14,0), 1)</f>
        <v>0</v>
      </c>
      <c r="AA305" s="7">
        <f>INDEX(D_YUBFEA_demand!W$3:W$14, MATCH($B305,D_YUBFEA_demand!$M$3:$M$14,0), 1)</f>
        <v>0</v>
      </c>
      <c r="AB305" s="7">
        <f>INDEX(D_YUBFEA_demand!X$3:X$14, MATCH($B305,D_YUBFEA_demand!$M$3:$M$14,0), 1)</f>
        <v>9.5806452535813852E-2</v>
      </c>
      <c r="AC305" s="7">
        <f>INDEX(D_YUBFEA_demand!Y$3:Y$14, MATCH($B305,D_YUBFEA_demand!$M$3:$M$14,0), 1)</f>
        <v>0.37000000861383253</v>
      </c>
      <c r="AD305" s="7">
        <f>INDEX(D_YUBFEA_demand!Z$3:Z$14, MATCH($B305,D_YUBFEA_demand!$M$3:$M$14,0), 1)</f>
        <v>2.9032257295423938E-2</v>
      </c>
      <c r="AE305" s="7">
        <f>INDEX(D_YUBFEA_demand!AA$3:AA$14, MATCH($B305,D_YUBFEA_demand!$M$3:$M$14,0), 1)</f>
        <v>7.3870966511387984E-2</v>
      </c>
      <c r="AF305" s="7">
        <f>INDEX(D_YUBFEA_demand!AB$3:AB$14, MATCH($B305,D_YUBFEA_demand!$M$3:$M$14,0), 1)</f>
        <v>3.48387110617853E-2</v>
      </c>
      <c r="AG305" s="7">
        <f>INDEX(MINFLOWFEAMOUTH!$J$3:$J$14, MATCH($B305,MINFLOWFEAMOUTH!$I$3:$I$14,0), 1)</f>
        <v>2800</v>
      </c>
      <c r="AI305" s="11">
        <f>SHASTAlevel5extended!$H294</f>
        <v>4552.1000000000004</v>
      </c>
      <c r="AJ305" s="11">
        <f>INDEX(CALLiTE_SHASTA_LEVEL2_4!$E$1024:$E$1035, MATCH($B305,CALLiTE_SHASTA_LEVEL2_4!$C$1024:$C$1035,0), 1)</f>
        <v>1700</v>
      </c>
      <c r="AK305" s="11">
        <f>INDEX(CALLiTE_SHASTA_LEVEL2_4!$F$1024:$F$1035, MATCH($B305,CALLiTE_SHASTA_LEVEL2_4!$C$1024:$C$1035,0), 1)</f>
        <v>4552</v>
      </c>
      <c r="AL305" s="11">
        <f>INDEX(CALLITE_EVAP_S_SHSTA!$G$2:$G$13, MATCH($B305,CALLITE_EVAP_S_SHSTA!$F$2:$F$13,0), 1)</f>
        <v>6.9927381220318026</v>
      </c>
    </row>
    <row r="306" spans="1:38">
      <c r="A306" s="1">
        <v>43971</v>
      </c>
      <c r="B306" s="6">
        <f t="shared" si="4"/>
        <v>5</v>
      </c>
      <c r="C306" s="7">
        <f>OROinflow!$F295</f>
        <v>5428</v>
      </c>
      <c r="D306" s="7">
        <f>OROLEVEL5!G295/1000</f>
        <v>3538</v>
      </c>
      <c r="E306" s="7">
        <f>INDEX(OROevaprateIN!$B$2:$B$13, MATCH($B306,OROevaprateIN!$A$2:$A$13,0), 1)</f>
        <v>5.5864893451650088</v>
      </c>
      <c r="F306" s="7">
        <f>INDEX(DEM_D6_PWR!$I$3:$I$14, MATCH($B306,DEM_D6_PWR!$H$3:$H$14,0), 1)</f>
        <v>3.0699999332427979</v>
      </c>
      <c r="G306" s="7">
        <f>INDEX('MINGW_6&amp;DR69'!$I$3:$I$14, MATCH($B306,'MINGW_6&amp;DR69'!$H$3:$H$14,0), 1)</f>
        <v>52.720001220703125</v>
      </c>
      <c r="H306" s="7">
        <f>INDEX('MINGW_6&amp;DR69'!$J$3:$J$14, MATCH($B306,'MINGW_6&amp;DR69'!$H$3:$H$14,0), 1)</f>
        <v>335.89999389648438</v>
      </c>
      <c r="I306" s="7">
        <f>inflowShasta!$I295</f>
        <v>8568</v>
      </c>
      <c r="J306" s="7">
        <f>inflowYuba!$H295</f>
        <v>1400</v>
      </c>
      <c r="K306" s="7">
        <f>INDEX(DEMAND_D_DAGUER_NP!$I$3:$I$14, MATCH($B306,DEMAND_D_DAGUER_NP!$H$3:$H$14,0), 1)</f>
        <v>628.42732420421783</v>
      </c>
      <c r="L306" s="7">
        <f>INDEX(D_THERM_DEMANDS!AB$3:AB$14, MATCH($B306,D_THERM_DEMANDS!$P$3:$P$14,0), 1)</f>
        <v>0.84483872690508444</v>
      </c>
      <c r="M306" s="7">
        <f>INDEX(D_THERM_DEMANDS!AC$3:AC$14, MATCH($B306,D_THERM_DEMANDS!$P$3:$P$14,0), 1)</f>
        <v>0.81645159567556069</v>
      </c>
      <c r="N306" s="7">
        <f>INDEX(D_THERM_DEMANDS!AD$3:AD$14, MATCH($B306,D_THERM_DEMANDS!$P$3:$P$14,0), 1)</f>
        <v>3.0974192465505292</v>
      </c>
      <c r="O306" s="7">
        <f>INDEX(D_THERM_DEMANDS!AE$3:AE$14, MATCH($B306,D_THERM_DEMANDS!$P$3:$P$14,0), 1)</f>
        <v>2.8064516282850695E-2</v>
      </c>
      <c r="P306" s="7">
        <f>INDEX(D_THERM_DEMANDS!AF$3:AF$14, MATCH($B306,D_THERM_DEMANDS!$P$3:$P$14,0), 1)</f>
        <v>3.5483871736834129E-2</v>
      </c>
      <c r="Q306" s="7">
        <f>INDEX(D_THERM_DEMANDS!AG$3:AG$14, MATCH($B306,D_THERM_DEMANDS!$P$3:$P$14,0), 1)</f>
        <v>1.7741935868417064E-2</v>
      </c>
      <c r="R306" s="7">
        <f>INDEX(D_THERM_DEMANDS!AH$3:AH$14, MATCH($B306,D_THERM_DEMANDS!$P$3:$P$14,0), 1)</f>
        <v>4.5161289553488457E-2</v>
      </c>
      <c r="S306" s="7">
        <f>INDEX(D_THERM_DEMANDS!AI$3:AI$14, MATCH($B306,D_THERM_DEMANDS!$P$3:$P$14,0), 1)</f>
        <v>3.5483871736834129E-2</v>
      </c>
      <c r="T306" s="7">
        <f>INDEX(D_THERM_DEMANDS!AJ$3:AJ$14, MATCH($B306,D_THERM_DEMANDS!$P$3:$P$14,0), 1)</f>
        <v>9.3548390173142953E-2</v>
      </c>
      <c r="U306" s="7">
        <f>INDEX(D_THERM_DEMANDS!AK$3:AK$14, MATCH($B306,D_THERM_DEMANDS!$P$3:$P$14,0), 1)</f>
        <v>0</v>
      </c>
      <c r="V306" s="7">
        <f>INDEX(DEMAND_C217B!$I$3:$I$14, MATCH($B306,DEMAND_C217B!$H$3:$H$14,0), 1)</f>
        <v>17.599366540626505</v>
      </c>
      <c r="W306" s="7">
        <f>INDEX(MINFLOWFEATHER!$J$3:$J$14, MATCH($B306,MINFLOWFEATHER!$I$3:$I$14,0), 1)</f>
        <v>750</v>
      </c>
      <c r="X306" s="7">
        <f>INDEX(Therm!$P$3:$P$14, MATCH($B306,Therm!$H$3:$H$14,0), 1)</f>
        <v>126.81497596098598</v>
      </c>
      <c r="Y306" s="7">
        <f>INDEX(Yubfea!$P$3:$P$14, MATCH($B306,Yubfea!$H$3:$H$14,0), 1)</f>
        <v>2798.1744396051172</v>
      </c>
      <c r="Z306" s="7">
        <f>INDEX(D_YUBFEA_demand!V$3:V$14, MATCH($B306,D_YUBFEA_demand!$M$3:$M$14,0), 1)</f>
        <v>0</v>
      </c>
      <c r="AA306" s="7">
        <f>INDEX(D_YUBFEA_demand!W$3:W$14, MATCH($B306,D_YUBFEA_demand!$M$3:$M$14,0), 1)</f>
        <v>0</v>
      </c>
      <c r="AB306" s="7">
        <f>INDEX(D_YUBFEA_demand!X$3:X$14, MATCH($B306,D_YUBFEA_demand!$M$3:$M$14,0), 1)</f>
        <v>9.5806452535813852E-2</v>
      </c>
      <c r="AC306" s="7">
        <f>INDEX(D_YUBFEA_demand!Y$3:Y$14, MATCH($B306,D_YUBFEA_demand!$M$3:$M$14,0), 1)</f>
        <v>0.37000000861383253</v>
      </c>
      <c r="AD306" s="7">
        <f>INDEX(D_YUBFEA_demand!Z$3:Z$14, MATCH($B306,D_YUBFEA_demand!$M$3:$M$14,0), 1)</f>
        <v>2.9032257295423938E-2</v>
      </c>
      <c r="AE306" s="7">
        <f>INDEX(D_YUBFEA_demand!AA$3:AA$14, MATCH($B306,D_YUBFEA_demand!$M$3:$M$14,0), 1)</f>
        <v>7.3870966511387984E-2</v>
      </c>
      <c r="AF306" s="7">
        <f>INDEX(D_YUBFEA_demand!AB$3:AB$14, MATCH($B306,D_YUBFEA_demand!$M$3:$M$14,0), 1)</f>
        <v>3.48387110617853E-2</v>
      </c>
      <c r="AG306" s="7">
        <f>INDEX(MINFLOWFEAMOUTH!$J$3:$J$14, MATCH($B306,MINFLOWFEAMOUTH!$I$3:$I$14,0), 1)</f>
        <v>2800</v>
      </c>
      <c r="AI306" s="11">
        <f>SHASTAlevel5extended!$H295</f>
        <v>4552.1000000000004</v>
      </c>
      <c r="AJ306" s="11">
        <f>INDEX(CALLiTE_SHASTA_LEVEL2_4!$E$1024:$E$1035, MATCH($B306,CALLiTE_SHASTA_LEVEL2_4!$C$1024:$C$1035,0), 1)</f>
        <v>1700</v>
      </c>
      <c r="AK306" s="11">
        <f>INDEX(CALLiTE_SHASTA_LEVEL2_4!$F$1024:$F$1035, MATCH($B306,CALLiTE_SHASTA_LEVEL2_4!$C$1024:$C$1035,0), 1)</f>
        <v>4552</v>
      </c>
      <c r="AL306" s="11">
        <f>INDEX(CALLITE_EVAP_S_SHSTA!$G$2:$G$13, MATCH($B306,CALLITE_EVAP_S_SHSTA!$F$2:$F$13,0), 1)</f>
        <v>6.9927381220318026</v>
      </c>
    </row>
    <row r="307" spans="1:38">
      <c r="A307" s="1">
        <v>43972</v>
      </c>
      <c r="B307" s="6">
        <f t="shared" si="4"/>
        <v>5</v>
      </c>
      <c r="C307" s="7">
        <f>OROinflow!$F296</f>
        <v>4145</v>
      </c>
      <c r="D307" s="7">
        <f>OROLEVEL5!G296/1000</f>
        <v>3538</v>
      </c>
      <c r="E307" s="7">
        <f>INDEX(OROevaprateIN!$B$2:$B$13, MATCH($B307,OROevaprateIN!$A$2:$A$13,0), 1)</f>
        <v>5.5864893451650088</v>
      </c>
      <c r="F307" s="7">
        <f>INDEX(DEM_D6_PWR!$I$3:$I$14, MATCH($B307,DEM_D6_PWR!$H$3:$H$14,0), 1)</f>
        <v>3.0699999332427979</v>
      </c>
      <c r="G307" s="7">
        <f>INDEX('MINGW_6&amp;DR69'!$I$3:$I$14, MATCH($B307,'MINGW_6&amp;DR69'!$H$3:$H$14,0), 1)</f>
        <v>52.720001220703125</v>
      </c>
      <c r="H307" s="7">
        <f>INDEX('MINGW_6&amp;DR69'!$J$3:$J$14, MATCH($B307,'MINGW_6&amp;DR69'!$H$3:$H$14,0), 1)</f>
        <v>335.89999389648438</v>
      </c>
      <c r="I307" s="7">
        <f>inflowShasta!$I296</f>
        <v>4809</v>
      </c>
      <c r="J307" s="7">
        <f>inflowYuba!$H296</f>
        <v>1397</v>
      </c>
      <c r="K307" s="7">
        <f>INDEX(DEMAND_D_DAGUER_NP!$I$3:$I$14, MATCH($B307,DEMAND_D_DAGUER_NP!$H$3:$H$14,0), 1)</f>
        <v>628.42732420421783</v>
      </c>
      <c r="L307" s="7">
        <f>INDEX(D_THERM_DEMANDS!AB$3:AB$14, MATCH($B307,D_THERM_DEMANDS!$P$3:$P$14,0), 1)</f>
        <v>0.84483872690508444</v>
      </c>
      <c r="M307" s="7">
        <f>INDEX(D_THERM_DEMANDS!AC$3:AC$14, MATCH($B307,D_THERM_DEMANDS!$P$3:$P$14,0), 1)</f>
        <v>0.81645159567556069</v>
      </c>
      <c r="N307" s="7">
        <f>INDEX(D_THERM_DEMANDS!AD$3:AD$14, MATCH($B307,D_THERM_DEMANDS!$P$3:$P$14,0), 1)</f>
        <v>3.0974192465505292</v>
      </c>
      <c r="O307" s="7">
        <f>INDEX(D_THERM_DEMANDS!AE$3:AE$14, MATCH($B307,D_THERM_DEMANDS!$P$3:$P$14,0), 1)</f>
        <v>2.8064516282850695E-2</v>
      </c>
      <c r="P307" s="7">
        <f>INDEX(D_THERM_DEMANDS!AF$3:AF$14, MATCH($B307,D_THERM_DEMANDS!$P$3:$P$14,0), 1)</f>
        <v>3.5483871736834129E-2</v>
      </c>
      <c r="Q307" s="7">
        <f>INDEX(D_THERM_DEMANDS!AG$3:AG$14, MATCH($B307,D_THERM_DEMANDS!$P$3:$P$14,0), 1)</f>
        <v>1.7741935868417064E-2</v>
      </c>
      <c r="R307" s="7">
        <f>INDEX(D_THERM_DEMANDS!AH$3:AH$14, MATCH($B307,D_THERM_DEMANDS!$P$3:$P$14,0), 1)</f>
        <v>4.5161289553488457E-2</v>
      </c>
      <c r="S307" s="7">
        <f>INDEX(D_THERM_DEMANDS!AI$3:AI$14, MATCH($B307,D_THERM_DEMANDS!$P$3:$P$14,0), 1)</f>
        <v>3.5483871736834129E-2</v>
      </c>
      <c r="T307" s="7">
        <f>INDEX(D_THERM_DEMANDS!AJ$3:AJ$14, MATCH($B307,D_THERM_DEMANDS!$P$3:$P$14,0), 1)</f>
        <v>9.3548390173142953E-2</v>
      </c>
      <c r="U307" s="7">
        <f>INDEX(D_THERM_DEMANDS!AK$3:AK$14, MATCH($B307,D_THERM_DEMANDS!$P$3:$P$14,0), 1)</f>
        <v>0</v>
      </c>
      <c r="V307" s="7">
        <f>INDEX(DEMAND_C217B!$I$3:$I$14, MATCH($B307,DEMAND_C217B!$H$3:$H$14,0), 1)</f>
        <v>17.599366540626505</v>
      </c>
      <c r="W307" s="7">
        <f>INDEX(MINFLOWFEATHER!$J$3:$J$14, MATCH($B307,MINFLOWFEATHER!$I$3:$I$14,0), 1)</f>
        <v>750</v>
      </c>
      <c r="X307" s="7">
        <f>INDEX(Therm!$P$3:$P$14, MATCH($B307,Therm!$H$3:$H$14,0), 1)</f>
        <v>126.81497596098598</v>
      </c>
      <c r="Y307" s="7">
        <f>INDEX(Yubfea!$P$3:$P$14, MATCH($B307,Yubfea!$H$3:$H$14,0), 1)</f>
        <v>2798.1744396051172</v>
      </c>
      <c r="Z307" s="7">
        <f>INDEX(D_YUBFEA_demand!V$3:V$14, MATCH($B307,D_YUBFEA_demand!$M$3:$M$14,0), 1)</f>
        <v>0</v>
      </c>
      <c r="AA307" s="7">
        <f>INDEX(D_YUBFEA_demand!W$3:W$14, MATCH($B307,D_YUBFEA_demand!$M$3:$M$14,0), 1)</f>
        <v>0</v>
      </c>
      <c r="AB307" s="7">
        <f>INDEX(D_YUBFEA_demand!X$3:X$14, MATCH($B307,D_YUBFEA_demand!$M$3:$M$14,0), 1)</f>
        <v>9.5806452535813852E-2</v>
      </c>
      <c r="AC307" s="7">
        <f>INDEX(D_YUBFEA_demand!Y$3:Y$14, MATCH($B307,D_YUBFEA_demand!$M$3:$M$14,0), 1)</f>
        <v>0.37000000861383253</v>
      </c>
      <c r="AD307" s="7">
        <f>INDEX(D_YUBFEA_demand!Z$3:Z$14, MATCH($B307,D_YUBFEA_demand!$M$3:$M$14,0), 1)</f>
        <v>2.9032257295423938E-2</v>
      </c>
      <c r="AE307" s="7">
        <f>INDEX(D_YUBFEA_demand!AA$3:AA$14, MATCH($B307,D_YUBFEA_demand!$M$3:$M$14,0), 1)</f>
        <v>7.3870966511387984E-2</v>
      </c>
      <c r="AF307" s="7">
        <f>INDEX(D_YUBFEA_demand!AB$3:AB$14, MATCH($B307,D_YUBFEA_demand!$M$3:$M$14,0), 1)</f>
        <v>3.48387110617853E-2</v>
      </c>
      <c r="AG307" s="7">
        <f>INDEX(MINFLOWFEAMOUTH!$J$3:$J$14, MATCH($B307,MINFLOWFEAMOUTH!$I$3:$I$14,0), 1)</f>
        <v>2800</v>
      </c>
      <c r="AI307" s="11">
        <f>SHASTAlevel5extended!$H296</f>
        <v>4552.1000000000004</v>
      </c>
      <c r="AJ307" s="11">
        <f>INDEX(CALLiTE_SHASTA_LEVEL2_4!$E$1024:$E$1035, MATCH($B307,CALLiTE_SHASTA_LEVEL2_4!$C$1024:$C$1035,0), 1)</f>
        <v>1700</v>
      </c>
      <c r="AK307" s="11">
        <f>INDEX(CALLiTE_SHASTA_LEVEL2_4!$F$1024:$F$1035, MATCH($B307,CALLiTE_SHASTA_LEVEL2_4!$C$1024:$C$1035,0), 1)</f>
        <v>4552</v>
      </c>
      <c r="AL307" s="11">
        <f>INDEX(CALLITE_EVAP_S_SHSTA!$G$2:$G$13, MATCH($B307,CALLITE_EVAP_S_SHSTA!$F$2:$F$13,0), 1)</f>
        <v>6.9927381220318026</v>
      </c>
    </row>
    <row r="308" spans="1:38">
      <c r="A308" s="1">
        <v>43973</v>
      </c>
      <c r="B308" s="6">
        <f t="shared" si="4"/>
        <v>5</v>
      </c>
      <c r="C308" s="7">
        <f>OROinflow!$F297</f>
        <v>4211</v>
      </c>
      <c r="D308" s="7">
        <f>OROLEVEL5!G297/1000</f>
        <v>3538</v>
      </c>
      <c r="E308" s="7">
        <f>INDEX(OROevaprateIN!$B$2:$B$13, MATCH($B308,OROevaprateIN!$A$2:$A$13,0), 1)</f>
        <v>5.5864893451650088</v>
      </c>
      <c r="F308" s="7">
        <f>INDEX(DEM_D6_PWR!$I$3:$I$14, MATCH($B308,DEM_D6_PWR!$H$3:$H$14,0), 1)</f>
        <v>3.0699999332427979</v>
      </c>
      <c r="G308" s="7">
        <f>INDEX('MINGW_6&amp;DR69'!$I$3:$I$14, MATCH($B308,'MINGW_6&amp;DR69'!$H$3:$H$14,0), 1)</f>
        <v>52.720001220703125</v>
      </c>
      <c r="H308" s="7">
        <f>INDEX('MINGW_6&amp;DR69'!$J$3:$J$14, MATCH($B308,'MINGW_6&amp;DR69'!$H$3:$H$14,0), 1)</f>
        <v>335.89999389648438</v>
      </c>
      <c r="I308" s="7">
        <f>inflowShasta!$I297</f>
        <v>5924</v>
      </c>
      <c r="J308" s="7">
        <f>inflowYuba!$H297</f>
        <v>1396</v>
      </c>
      <c r="K308" s="7">
        <f>INDEX(DEMAND_D_DAGUER_NP!$I$3:$I$14, MATCH($B308,DEMAND_D_DAGUER_NP!$H$3:$H$14,0), 1)</f>
        <v>628.42732420421783</v>
      </c>
      <c r="L308" s="7">
        <f>INDEX(D_THERM_DEMANDS!AB$3:AB$14, MATCH($B308,D_THERM_DEMANDS!$P$3:$P$14,0), 1)</f>
        <v>0.84483872690508444</v>
      </c>
      <c r="M308" s="7">
        <f>INDEX(D_THERM_DEMANDS!AC$3:AC$14, MATCH($B308,D_THERM_DEMANDS!$P$3:$P$14,0), 1)</f>
        <v>0.81645159567556069</v>
      </c>
      <c r="N308" s="7">
        <f>INDEX(D_THERM_DEMANDS!AD$3:AD$14, MATCH($B308,D_THERM_DEMANDS!$P$3:$P$14,0), 1)</f>
        <v>3.0974192465505292</v>
      </c>
      <c r="O308" s="7">
        <f>INDEX(D_THERM_DEMANDS!AE$3:AE$14, MATCH($B308,D_THERM_DEMANDS!$P$3:$P$14,0), 1)</f>
        <v>2.8064516282850695E-2</v>
      </c>
      <c r="P308" s="7">
        <f>INDEX(D_THERM_DEMANDS!AF$3:AF$14, MATCH($B308,D_THERM_DEMANDS!$P$3:$P$14,0), 1)</f>
        <v>3.5483871736834129E-2</v>
      </c>
      <c r="Q308" s="7">
        <f>INDEX(D_THERM_DEMANDS!AG$3:AG$14, MATCH($B308,D_THERM_DEMANDS!$P$3:$P$14,0), 1)</f>
        <v>1.7741935868417064E-2</v>
      </c>
      <c r="R308" s="7">
        <f>INDEX(D_THERM_DEMANDS!AH$3:AH$14, MATCH($B308,D_THERM_DEMANDS!$P$3:$P$14,0), 1)</f>
        <v>4.5161289553488457E-2</v>
      </c>
      <c r="S308" s="7">
        <f>INDEX(D_THERM_DEMANDS!AI$3:AI$14, MATCH($B308,D_THERM_DEMANDS!$P$3:$P$14,0), 1)</f>
        <v>3.5483871736834129E-2</v>
      </c>
      <c r="T308" s="7">
        <f>INDEX(D_THERM_DEMANDS!AJ$3:AJ$14, MATCH($B308,D_THERM_DEMANDS!$P$3:$P$14,0), 1)</f>
        <v>9.3548390173142953E-2</v>
      </c>
      <c r="U308" s="7">
        <f>INDEX(D_THERM_DEMANDS!AK$3:AK$14, MATCH($B308,D_THERM_DEMANDS!$P$3:$P$14,0), 1)</f>
        <v>0</v>
      </c>
      <c r="V308" s="7">
        <f>INDEX(DEMAND_C217B!$I$3:$I$14, MATCH($B308,DEMAND_C217B!$H$3:$H$14,0), 1)</f>
        <v>17.599366540626505</v>
      </c>
      <c r="W308" s="7">
        <f>INDEX(MINFLOWFEATHER!$J$3:$J$14, MATCH($B308,MINFLOWFEATHER!$I$3:$I$14,0), 1)</f>
        <v>750</v>
      </c>
      <c r="X308" s="7">
        <f>INDEX(Therm!$P$3:$P$14, MATCH($B308,Therm!$H$3:$H$14,0), 1)</f>
        <v>126.81497596098598</v>
      </c>
      <c r="Y308" s="7">
        <f>INDEX(Yubfea!$P$3:$P$14, MATCH($B308,Yubfea!$H$3:$H$14,0), 1)</f>
        <v>2798.1744396051172</v>
      </c>
      <c r="Z308" s="7">
        <f>INDEX(D_YUBFEA_demand!V$3:V$14, MATCH($B308,D_YUBFEA_demand!$M$3:$M$14,0), 1)</f>
        <v>0</v>
      </c>
      <c r="AA308" s="7">
        <f>INDEX(D_YUBFEA_demand!W$3:W$14, MATCH($B308,D_YUBFEA_demand!$M$3:$M$14,0), 1)</f>
        <v>0</v>
      </c>
      <c r="AB308" s="7">
        <f>INDEX(D_YUBFEA_demand!X$3:X$14, MATCH($B308,D_YUBFEA_demand!$M$3:$M$14,0), 1)</f>
        <v>9.5806452535813852E-2</v>
      </c>
      <c r="AC308" s="7">
        <f>INDEX(D_YUBFEA_demand!Y$3:Y$14, MATCH($B308,D_YUBFEA_demand!$M$3:$M$14,0), 1)</f>
        <v>0.37000000861383253</v>
      </c>
      <c r="AD308" s="7">
        <f>INDEX(D_YUBFEA_demand!Z$3:Z$14, MATCH($B308,D_YUBFEA_demand!$M$3:$M$14,0), 1)</f>
        <v>2.9032257295423938E-2</v>
      </c>
      <c r="AE308" s="7">
        <f>INDEX(D_YUBFEA_demand!AA$3:AA$14, MATCH($B308,D_YUBFEA_demand!$M$3:$M$14,0), 1)</f>
        <v>7.3870966511387984E-2</v>
      </c>
      <c r="AF308" s="7">
        <f>INDEX(D_YUBFEA_demand!AB$3:AB$14, MATCH($B308,D_YUBFEA_demand!$M$3:$M$14,0), 1)</f>
        <v>3.48387110617853E-2</v>
      </c>
      <c r="AG308" s="7">
        <f>INDEX(MINFLOWFEAMOUTH!$J$3:$J$14, MATCH($B308,MINFLOWFEAMOUTH!$I$3:$I$14,0), 1)</f>
        <v>2800</v>
      </c>
      <c r="AI308" s="11">
        <f>SHASTAlevel5extended!$H297</f>
        <v>4552.1000000000004</v>
      </c>
      <c r="AJ308" s="11">
        <f>INDEX(CALLiTE_SHASTA_LEVEL2_4!$E$1024:$E$1035, MATCH($B308,CALLiTE_SHASTA_LEVEL2_4!$C$1024:$C$1035,0), 1)</f>
        <v>1700</v>
      </c>
      <c r="AK308" s="11">
        <f>INDEX(CALLiTE_SHASTA_LEVEL2_4!$F$1024:$F$1035, MATCH($B308,CALLiTE_SHASTA_LEVEL2_4!$C$1024:$C$1035,0), 1)</f>
        <v>4552</v>
      </c>
      <c r="AL308" s="11">
        <f>INDEX(CALLITE_EVAP_S_SHSTA!$G$2:$G$13, MATCH($B308,CALLITE_EVAP_S_SHSTA!$F$2:$F$13,0), 1)</f>
        <v>6.9927381220318026</v>
      </c>
    </row>
    <row r="309" spans="1:38">
      <c r="A309" s="1">
        <v>43974</v>
      </c>
      <c r="B309" s="6">
        <f t="shared" si="4"/>
        <v>5</v>
      </c>
      <c r="C309" s="7">
        <f>OROinflow!$F298</f>
        <v>3093</v>
      </c>
      <c r="D309" s="7">
        <f>OROLEVEL5!G298/1000</f>
        <v>3538</v>
      </c>
      <c r="E309" s="7">
        <f>INDEX(OROevaprateIN!$B$2:$B$13, MATCH($B309,OROevaprateIN!$A$2:$A$13,0), 1)</f>
        <v>5.5864893451650088</v>
      </c>
      <c r="F309" s="7">
        <f>INDEX(DEM_D6_PWR!$I$3:$I$14, MATCH($B309,DEM_D6_PWR!$H$3:$H$14,0), 1)</f>
        <v>3.0699999332427979</v>
      </c>
      <c r="G309" s="7">
        <f>INDEX('MINGW_6&amp;DR69'!$I$3:$I$14, MATCH($B309,'MINGW_6&amp;DR69'!$H$3:$H$14,0), 1)</f>
        <v>52.720001220703125</v>
      </c>
      <c r="H309" s="7">
        <f>INDEX('MINGW_6&amp;DR69'!$J$3:$J$14, MATCH($B309,'MINGW_6&amp;DR69'!$H$3:$H$14,0), 1)</f>
        <v>335.89999389648438</v>
      </c>
      <c r="I309" s="7">
        <f>inflowShasta!$I298</f>
        <v>3959</v>
      </c>
      <c r="J309" s="7">
        <f>inflowYuba!$H298</f>
        <v>1393</v>
      </c>
      <c r="K309" s="7">
        <f>INDEX(DEMAND_D_DAGUER_NP!$I$3:$I$14, MATCH($B309,DEMAND_D_DAGUER_NP!$H$3:$H$14,0), 1)</f>
        <v>628.42732420421783</v>
      </c>
      <c r="L309" s="7">
        <f>INDEX(D_THERM_DEMANDS!AB$3:AB$14, MATCH($B309,D_THERM_DEMANDS!$P$3:$P$14,0), 1)</f>
        <v>0.84483872690508444</v>
      </c>
      <c r="M309" s="7">
        <f>INDEX(D_THERM_DEMANDS!AC$3:AC$14, MATCH($B309,D_THERM_DEMANDS!$P$3:$P$14,0), 1)</f>
        <v>0.81645159567556069</v>
      </c>
      <c r="N309" s="7">
        <f>INDEX(D_THERM_DEMANDS!AD$3:AD$14, MATCH($B309,D_THERM_DEMANDS!$P$3:$P$14,0), 1)</f>
        <v>3.0974192465505292</v>
      </c>
      <c r="O309" s="7">
        <f>INDEX(D_THERM_DEMANDS!AE$3:AE$14, MATCH($B309,D_THERM_DEMANDS!$P$3:$P$14,0), 1)</f>
        <v>2.8064516282850695E-2</v>
      </c>
      <c r="P309" s="7">
        <f>INDEX(D_THERM_DEMANDS!AF$3:AF$14, MATCH($B309,D_THERM_DEMANDS!$P$3:$P$14,0), 1)</f>
        <v>3.5483871736834129E-2</v>
      </c>
      <c r="Q309" s="7">
        <f>INDEX(D_THERM_DEMANDS!AG$3:AG$14, MATCH($B309,D_THERM_DEMANDS!$P$3:$P$14,0), 1)</f>
        <v>1.7741935868417064E-2</v>
      </c>
      <c r="R309" s="7">
        <f>INDEX(D_THERM_DEMANDS!AH$3:AH$14, MATCH($B309,D_THERM_DEMANDS!$P$3:$P$14,0), 1)</f>
        <v>4.5161289553488457E-2</v>
      </c>
      <c r="S309" s="7">
        <f>INDEX(D_THERM_DEMANDS!AI$3:AI$14, MATCH($B309,D_THERM_DEMANDS!$P$3:$P$14,0), 1)</f>
        <v>3.5483871736834129E-2</v>
      </c>
      <c r="T309" s="7">
        <f>INDEX(D_THERM_DEMANDS!AJ$3:AJ$14, MATCH($B309,D_THERM_DEMANDS!$P$3:$P$14,0), 1)</f>
        <v>9.3548390173142953E-2</v>
      </c>
      <c r="U309" s="7">
        <f>INDEX(D_THERM_DEMANDS!AK$3:AK$14, MATCH($B309,D_THERM_DEMANDS!$P$3:$P$14,0), 1)</f>
        <v>0</v>
      </c>
      <c r="V309" s="7">
        <f>INDEX(DEMAND_C217B!$I$3:$I$14, MATCH($B309,DEMAND_C217B!$H$3:$H$14,0), 1)</f>
        <v>17.599366540626505</v>
      </c>
      <c r="W309" s="7">
        <f>INDEX(MINFLOWFEATHER!$J$3:$J$14, MATCH($B309,MINFLOWFEATHER!$I$3:$I$14,0), 1)</f>
        <v>750</v>
      </c>
      <c r="X309" s="7">
        <f>INDEX(Therm!$P$3:$P$14, MATCH($B309,Therm!$H$3:$H$14,0), 1)</f>
        <v>126.81497596098598</v>
      </c>
      <c r="Y309" s="7">
        <f>INDEX(Yubfea!$P$3:$P$14, MATCH($B309,Yubfea!$H$3:$H$14,0), 1)</f>
        <v>2798.1744396051172</v>
      </c>
      <c r="Z309" s="7">
        <f>INDEX(D_YUBFEA_demand!V$3:V$14, MATCH($B309,D_YUBFEA_demand!$M$3:$M$14,0), 1)</f>
        <v>0</v>
      </c>
      <c r="AA309" s="7">
        <f>INDEX(D_YUBFEA_demand!W$3:W$14, MATCH($B309,D_YUBFEA_demand!$M$3:$M$14,0), 1)</f>
        <v>0</v>
      </c>
      <c r="AB309" s="7">
        <f>INDEX(D_YUBFEA_demand!X$3:X$14, MATCH($B309,D_YUBFEA_demand!$M$3:$M$14,0), 1)</f>
        <v>9.5806452535813852E-2</v>
      </c>
      <c r="AC309" s="7">
        <f>INDEX(D_YUBFEA_demand!Y$3:Y$14, MATCH($B309,D_YUBFEA_demand!$M$3:$M$14,0), 1)</f>
        <v>0.37000000861383253</v>
      </c>
      <c r="AD309" s="7">
        <f>INDEX(D_YUBFEA_demand!Z$3:Z$14, MATCH($B309,D_YUBFEA_demand!$M$3:$M$14,0), 1)</f>
        <v>2.9032257295423938E-2</v>
      </c>
      <c r="AE309" s="7">
        <f>INDEX(D_YUBFEA_demand!AA$3:AA$14, MATCH($B309,D_YUBFEA_demand!$M$3:$M$14,0), 1)</f>
        <v>7.3870966511387984E-2</v>
      </c>
      <c r="AF309" s="7">
        <f>INDEX(D_YUBFEA_demand!AB$3:AB$14, MATCH($B309,D_YUBFEA_demand!$M$3:$M$14,0), 1)</f>
        <v>3.48387110617853E-2</v>
      </c>
      <c r="AG309" s="7">
        <f>INDEX(MINFLOWFEAMOUTH!$J$3:$J$14, MATCH($B309,MINFLOWFEAMOUTH!$I$3:$I$14,0), 1)</f>
        <v>2800</v>
      </c>
      <c r="AI309" s="11">
        <f>SHASTAlevel5extended!$H298</f>
        <v>4552.1000000000004</v>
      </c>
      <c r="AJ309" s="11">
        <f>INDEX(CALLiTE_SHASTA_LEVEL2_4!$E$1024:$E$1035, MATCH($B309,CALLiTE_SHASTA_LEVEL2_4!$C$1024:$C$1035,0), 1)</f>
        <v>1700</v>
      </c>
      <c r="AK309" s="11">
        <f>INDEX(CALLiTE_SHASTA_LEVEL2_4!$F$1024:$F$1035, MATCH($B309,CALLiTE_SHASTA_LEVEL2_4!$C$1024:$C$1035,0), 1)</f>
        <v>4552</v>
      </c>
      <c r="AL309" s="11">
        <f>INDEX(CALLITE_EVAP_S_SHSTA!$G$2:$G$13, MATCH($B309,CALLITE_EVAP_S_SHSTA!$F$2:$F$13,0), 1)</f>
        <v>6.9927381220318026</v>
      </c>
    </row>
    <row r="310" spans="1:38">
      <c r="A310" s="1">
        <v>43975</v>
      </c>
      <c r="B310" s="6">
        <f t="shared" si="4"/>
        <v>5</v>
      </c>
      <c r="C310" s="7">
        <f>OROinflow!$F299</f>
        <v>2934</v>
      </c>
      <c r="D310" s="7">
        <f>OROLEVEL5!G299/1000</f>
        <v>3538</v>
      </c>
      <c r="E310" s="7">
        <f>INDEX(OROevaprateIN!$B$2:$B$13, MATCH($B310,OROevaprateIN!$A$2:$A$13,0), 1)</f>
        <v>5.5864893451650088</v>
      </c>
      <c r="F310" s="7">
        <f>INDEX(DEM_D6_PWR!$I$3:$I$14, MATCH($B310,DEM_D6_PWR!$H$3:$H$14,0), 1)</f>
        <v>3.0699999332427979</v>
      </c>
      <c r="G310" s="7">
        <f>INDEX('MINGW_6&amp;DR69'!$I$3:$I$14, MATCH($B310,'MINGW_6&amp;DR69'!$H$3:$H$14,0), 1)</f>
        <v>52.720001220703125</v>
      </c>
      <c r="H310" s="7">
        <f>INDEX('MINGW_6&amp;DR69'!$J$3:$J$14, MATCH($B310,'MINGW_6&amp;DR69'!$H$3:$H$14,0), 1)</f>
        <v>335.89999389648438</v>
      </c>
      <c r="I310" s="7">
        <f>inflowShasta!$I299</f>
        <v>5577</v>
      </c>
      <c r="J310" s="7">
        <f>inflowYuba!$H299</f>
        <v>1389</v>
      </c>
      <c r="K310" s="7">
        <f>INDEX(DEMAND_D_DAGUER_NP!$I$3:$I$14, MATCH($B310,DEMAND_D_DAGUER_NP!$H$3:$H$14,0), 1)</f>
        <v>628.42732420421783</v>
      </c>
      <c r="L310" s="7">
        <f>INDEX(D_THERM_DEMANDS!AB$3:AB$14, MATCH($B310,D_THERM_DEMANDS!$P$3:$P$14,0), 1)</f>
        <v>0.84483872690508444</v>
      </c>
      <c r="M310" s="7">
        <f>INDEX(D_THERM_DEMANDS!AC$3:AC$14, MATCH($B310,D_THERM_DEMANDS!$P$3:$P$14,0), 1)</f>
        <v>0.81645159567556069</v>
      </c>
      <c r="N310" s="7">
        <f>INDEX(D_THERM_DEMANDS!AD$3:AD$14, MATCH($B310,D_THERM_DEMANDS!$P$3:$P$14,0), 1)</f>
        <v>3.0974192465505292</v>
      </c>
      <c r="O310" s="7">
        <f>INDEX(D_THERM_DEMANDS!AE$3:AE$14, MATCH($B310,D_THERM_DEMANDS!$P$3:$P$14,0), 1)</f>
        <v>2.8064516282850695E-2</v>
      </c>
      <c r="P310" s="7">
        <f>INDEX(D_THERM_DEMANDS!AF$3:AF$14, MATCH($B310,D_THERM_DEMANDS!$P$3:$P$14,0), 1)</f>
        <v>3.5483871736834129E-2</v>
      </c>
      <c r="Q310" s="7">
        <f>INDEX(D_THERM_DEMANDS!AG$3:AG$14, MATCH($B310,D_THERM_DEMANDS!$P$3:$P$14,0), 1)</f>
        <v>1.7741935868417064E-2</v>
      </c>
      <c r="R310" s="7">
        <f>INDEX(D_THERM_DEMANDS!AH$3:AH$14, MATCH($B310,D_THERM_DEMANDS!$P$3:$P$14,0), 1)</f>
        <v>4.5161289553488457E-2</v>
      </c>
      <c r="S310" s="7">
        <f>INDEX(D_THERM_DEMANDS!AI$3:AI$14, MATCH($B310,D_THERM_DEMANDS!$P$3:$P$14,0), 1)</f>
        <v>3.5483871736834129E-2</v>
      </c>
      <c r="T310" s="7">
        <f>INDEX(D_THERM_DEMANDS!AJ$3:AJ$14, MATCH($B310,D_THERM_DEMANDS!$P$3:$P$14,0), 1)</f>
        <v>9.3548390173142953E-2</v>
      </c>
      <c r="U310" s="7">
        <f>INDEX(D_THERM_DEMANDS!AK$3:AK$14, MATCH($B310,D_THERM_DEMANDS!$P$3:$P$14,0), 1)</f>
        <v>0</v>
      </c>
      <c r="V310" s="7">
        <f>INDEX(DEMAND_C217B!$I$3:$I$14, MATCH($B310,DEMAND_C217B!$H$3:$H$14,0), 1)</f>
        <v>17.599366540626505</v>
      </c>
      <c r="W310" s="7">
        <f>INDEX(MINFLOWFEATHER!$J$3:$J$14, MATCH($B310,MINFLOWFEATHER!$I$3:$I$14,0), 1)</f>
        <v>750</v>
      </c>
      <c r="X310" s="7">
        <f>INDEX(Therm!$P$3:$P$14, MATCH($B310,Therm!$H$3:$H$14,0), 1)</f>
        <v>126.81497596098598</v>
      </c>
      <c r="Y310" s="7">
        <f>INDEX(Yubfea!$P$3:$P$14, MATCH($B310,Yubfea!$H$3:$H$14,0), 1)</f>
        <v>2798.1744396051172</v>
      </c>
      <c r="Z310" s="7">
        <f>INDEX(D_YUBFEA_demand!V$3:V$14, MATCH($B310,D_YUBFEA_demand!$M$3:$M$14,0), 1)</f>
        <v>0</v>
      </c>
      <c r="AA310" s="7">
        <f>INDEX(D_YUBFEA_demand!W$3:W$14, MATCH($B310,D_YUBFEA_demand!$M$3:$M$14,0), 1)</f>
        <v>0</v>
      </c>
      <c r="AB310" s="7">
        <f>INDEX(D_YUBFEA_demand!X$3:X$14, MATCH($B310,D_YUBFEA_demand!$M$3:$M$14,0), 1)</f>
        <v>9.5806452535813852E-2</v>
      </c>
      <c r="AC310" s="7">
        <f>INDEX(D_YUBFEA_demand!Y$3:Y$14, MATCH($B310,D_YUBFEA_demand!$M$3:$M$14,0), 1)</f>
        <v>0.37000000861383253</v>
      </c>
      <c r="AD310" s="7">
        <f>INDEX(D_YUBFEA_demand!Z$3:Z$14, MATCH($B310,D_YUBFEA_demand!$M$3:$M$14,0), 1)</f>
        <v>2.9032257295423938E-2</v>
      </c>
      <c r="AE310" s="7">
        <f>INDEX(D_YUBFEA_demand!AA$3:AA$14, MATCH($B310,D_YUBFEA_demand!$M$3:$M$14,0), 1)</f>
        <v>7.3870966511387984E-2</v>
      </c>
      <c r="AF310" s="7">
        <f>INDEX(D_YUBFEA_demand!AB$3:AB$14, MATCH($B310,D_YUBFEA_demand!$M$3:$M$14,0), 1)</f>
        <v>3.48387110617853E-2</v>
      </c>
      <c r="AG310" s="7">
        <f>INDEX(MINFLOWFEAMOUTH!$J$3:$J$14, MATCH($B310,MINFLOWFEAMOUTH!$I$3:$I$14,0), 1)</f>
        <v>2800</v>
      </c>
      <c r="AI310" s="11">
        <f>SHASTAlevel5extended!$H299</f>
        <v>4552.1000000000004</v>
      </c>
      <c r="AJ310" s="11">
        <f>INDEX(CALLiTE_SHASTA_LEVEL2_4!$E$1024:$E$1035, MATCH($B310,CALLiTE_SHASTA_LEVEL2_4!$C$1024:$C$1035,0), 1)</f>
        <v>1700</v>
      </c>
      <c r="AK310" s="11">
        <f>INDEX(CALLiTE_SHASTA_LEVEL2_4!$F$1024:$F$1035, MATCH($B310,CALLiTE_SHASTA_LEVEL2_4!$C$1024:$C$1035,0), 1)</f>
        <v>4552</v>
      </c>
      <c r="AL310" s="11">
        <f>INDEX(CALLITE_EVAP_S_SHSTA!$G$2:$G$13, MATCH($B310,CALLITE_EVAP_S_SHSTA!$F$2:$F$13,0), 1)</f>
        <v>6.9927381220318026</v>
      </c>
    </row>
    <row r="311" spans="1:38">
      <c r="A311" s="1">
        <v>43976</v>
      </c>
      <c r="B311" s="6">
        <f t="shared" si="4"/>
        <v>5</v>
      </c>
      <c r="C311" s="7">
        <f>OROinflow!$F300</f>
        <v>3235</v>
      </c>
      <c r="D311" s="7">
        <f>OROLEVEL5!G300/1000</f>
        <v>3538</v>
      </c>
      <c r="E311" s="7">
        <f>INDEX(OROevaprateIN!$B$2:$B$13, MATCH($B311,OROevaprateIN!$A$2:$A$13,0), 1)</f>
        <v>5.5864893451650088</v>
      </c>
      <c r="F311" s="7">
        <f>INDEX(DEM_D6_PWR!$I$3:$I$14, MATCH($B311,DEM_D6_PWR!$H$3:$H$14,0), 1)</f>
        <v>3.0699999332427979</v>
      </c>
      <c r="G311" s="7">
        <f>INDEX('MINGW_6&amp;DR69'!$I$3:$I$14, MATCH($B311,'MINGW_6&amp;DR69'!$H$3:$H$14,0), 1)</f>
        <v>52.720001220703125</v>
      </c>
      <c r="H311" s="7">
        <f>INDEX('MINGW_6&amp;DR69'!$J$3:$J$14, MATCH($B311,'MINGW_6&amp;DR69'!$H$3:$H$14,0), 1)</f>
        <v>335.89999389648438</v>
      </c>
      <c r="I311" s="7">
        <f>inflowShasta!$I300</f>
        <v>5987</v>
      </c>
      <c r="J311" s="7">
        <f>inflowYuba!$H300</f>
        <v>1393</v>
      </c>
      <c r="K311" s="7">
        <f>INDEX(DEMAND_D_DAGUER_NP!$I$3:$I$14, MATCH($B311,DEMAND_D_DAGUER_NP!$H$3:$H$14,0), 1)</f>
        <v>628.42732420421783</v>
      </c>
      <c r="L311" s="7">
        <f>INDEX(D_THERM_DEMANDS!AB$3:AB$14, MATCH($B311,D_THERM_DEMANDS!$P$3:$P$14,0), 1)</f>
        <v>0.84483872690508444</v>
      </c>
      <c r="M311" s="7">
        <f>INDEX(D_THERM_DEMANDS!AC$3:AC$14, MATCH($B311,D_THERM_DEMANDS!$P$3:$P$14,0), 1)</f>
        <v>0.81645159567556069</v>
      </c>
      <c r="N311" s="7">
        <f>INDEX(D_THERM_DEMANDS!AD$3:AD$14, MATCH($B311,D_THERM_DEMANDS!$P$3:$P$14,0), 1)</f>
        <v>3.0974192465505292</v>
      </c>
      <c r="O311" s="7">
        <f>INDEX(D_THERM_DEMANDS!AE$3:AE$14, MATCH($B311,D_THERM_DEMANDS!$P$3:$P$14,0), 1)</f>
        <v>2.8064516282850695E-2</v>
      </c>
      <c r="P311" s="7">
        <f>INDEX(D_THERM_DEMANDS!AF$3:AF$14, MATCH($B311,D_THERM_DEMANDS!$P$3:$P$14,0), 1)</f>
        <v>3.5483871736834129E-2</v>
      </c>
      <c r="Q311" s="7">
        <f>INDEX(D_THERM_DEMANDS!AG$3:AG$14, MATCH($B311,D_THERM_DEMANDS!$P$3:$P$14,0), 1)</f>
        <v>1.7741935868417064E-2</v>
      </c>
      <c r="R311" s="7">
        <f>INDEX(D_THERM_DEMANDS!AH$3:AH$14, MATCH($B311,D_THERM_DEMANDS!$P$3:$P$14,0), 1)</f>
        <v>4.5161289553488457E-2</v>
      </c>
      <c r="S311" s="7">
        <f>INDEX(D_THERM_DEMANDS!AI$3:AI$14, MATCH($B311,D_THERM_DEMANDS!$P$3:$P$14,0), 1)</f>
        <v>3.5483871736834129E-2</v>
      </c>
      <c r="T311" s="7">
        <f>INDEX(D_THERM_DEMANDS!AJ$3:AJ$14, MATCH($B311,D_THERM_DEMANDS!$P$3:$P$14,0), 1)</f>
        <v>9.3548390173142953E-2</v>
      </c>
      <c r="U311" s="7">
        <f>INDEX(D_THERM_DEMANDS!AK$3:AK$14, MATCH($B311,D_THERM_DEMANDS!$P$3:$P$14,0), 1)</f>
        <v>0</v>
      </c>
      <c r="V311" s="7">
        <f>INDEX(DEMAND_C217B!$I$3:$I$14, MATCH($B311,DEMAND_C217B!$H$3:$H$14,0), 1)</f>
        <v>17.599366540626505</v>
      </c>
      <c r="W311" s="7">
        <f>INDEX(MINFLOWFEATHER!$J$3:$J$14, MATCH($B311,MINFLOWFEATHER!$I$3:$I$14,0), 1)</f>
        <v>750</v>
      </c>
      <c r="X311" s="7">
        <f>INDEX(Therm!$P$3:$P$14, MATCH($B311,Therm!$H$3:$H$14,0), 1)</f>
        <v>126.81497596098598</v>
      </c>
      <c r="Y311" s="7">
        <f>INDEX(Yubfea!$P$3:$P$14, MATCH($B311,Yubfea!$H$3:$H$14,0), 1)</f>
        <v>2798.1744396051172</v>
      </c>
      <c r="Z311" s="7">
        <f>INDEX(D_YUBFEA_demand!V$3:V$14, MATCH($B311,D_YUBFEA_demand!$M$3:$M$14,0), 1)</f>
        <v>0</v>
      </c>
      <c r="AA311" s="7">
        <f>INDEX(D_YUBFEA_demand!W$3:W$14, MATCH($B311,D_YUBFEA_demand!$M$3:$M$14,0), 1)</f>
        <v>0</v>
      </c>
      <c r="AB311" s="7">
        <f>INDEX(D_YUBFEA_demand!X$3:X$14, MATCH($B311,D_YUBFEA_demand!$M$3:$M$14,0), 1)</f>
        <v>9.5806452535813852E-2</v>
      </c>
      <c r="AC311" s="7">
        <f>INDEX(D_YUBFEA_demand!Y$3:Y$14, MATCH($B311,D_YUBFEA_demand!$M$3:$M$14,0), 1)</f>
        <v>0.37000000861383253</v>
      </c>
      <c r="AD311" s="7">
        <f>INDEX(D_YUBFEA_demand!Z$3:Z$14, MATCH($B311,D_YUBFEA_demand!$M$3:$M$14,0), 1)</f>
        <v>2.9032257295423938E-2</v>
      </c>
      <c r="AE311" s="7">
        <f>INDEX(D_YUBFEA_demand!AA$3:AA$14, MATCH($B311,D_YUBFEA_demand!$M$3:$M$14,0), 1)</f>
        <v>7.3870966511387984E-2</v>
      </c>
      <c r="AF311" s="7">
        <f>INDEX(D_YUBFEA_demand!AB$3:AB$14, MATCH($B311,D_YUBFEA_demand!$M$3:$M$14,0), 1)</f>
        <v>3.48387110617853E-2</v>
      </c>
      <c r="AG311" s="7">
        <f>INDEX(MINFLOWFEAMOUTH!$J$3:$J$14, MATCH($B311,MINFLOWFEAMOUTH!$I$3:$I$14,0), 1)</f>
        <v>2800</v>
      </c>
      <c r="AI311" s="11">
        <f>SHASTAlevel5extended!$H300</f>
        <v>4552.1000000000004</v>
      </c>
      <c r="AJ311" s="11">
        <f>INDEX(CALLiTE_SHASTA_LEVEL2_4!$E$1024:$E$1035, MATCH($B311,CALLiTE_SHASTA_LEVEL2_4!$C$1024:$C$1035,0), 1)</f>
        <v>1700</v>
      </c>
      <c r="AK311" s="11">
        <f>INDEX(CALLiTE_SHASTA_LEVEL2_4!$F$1024:$F$1035, MATCH($B311,CALLiTE_SHASTA_LEVEL2_4!$C$1024:$C$1035,0), 1)</f>
        <v>4552</v>
      </c>
      <c r="AL311" s="11">
        <f>INDEX(CALLITE_EVAP_S_SHSTA!$G$2:$G$13, MATCH($B311,CALLITE_EVAP_S_SHSTA!$F$2:$F$13,0), 1)</f>
        <v>6.9927381220318026</v>
      </c>
    </row>
    <row r="312" spans="1:38">
      <c r="A312" s="1">
        <v>43977</v>
      </c>
      <c r="B312" s="6">
        <f t="shared" si="4"/>
        <v>5</v>
      </c>
      <c r="C312" s="7">
        <f>OROinflow!$F301</f>
        <v>3188</v>
      </c>
      <c r="D312" s="7">
        <f>OROLEVEL5!G301/1000</f>
        <v>3538</v>
      </c>
      <c r="E312" s="7">
        <f>INDEX(OROevaprateIN!$B$2:$B$13, MATCH($B312,OROevaprateIN!$A$2:$A$13,0), 1)</f>
        <v>5.5864893451650088</v>
      </c>
      <c r="F312" s="7">
        <f>INDEX(DEM_D6_PWR!$I$3:$I$14, MATCH($B312,DEM_D6_PWR!$H$3:$H$14,0), 1)</f>
        <v>3.0699999332427979</v>
      </c>
      <c r="G312" s="7">
        <f>INDEX('MINGW_6&amp;DR69'!$I$3:$I$14, MATCH($B312,'MINGW_6&amp;DR69'!$H$3:$H$14,0), 1)</f>
        <v>52.720001220703125</v>
      </c>
      <c r="H312" s="7">
        <f>INDEX('MINGW_6&amp;DR69'!$J$3:$J$14, MATCH($B312,'MINGW_6&amp;DR69'!$H$3:$H$14,0), 1)</f>
        <v>335.89999389648438</v>
      </c>
      <c r="I312" s="7">
        <f>inflowShasta!$I301</f>
        <v>4644</v>
      </c>
      <c r="J312" s="7">
        <f>inflowYuba!$H301</f>
        <v>1439</v>
      </c>
      <c r="K312" s="7">
        <f>INDEX(DEMAND_D_DAGUER_NP!$I$3:$I$14, MATCH($B312,DEMAND_D_DAGUER_NP!$H$3:$H$14,0), 1)</f>
        <v>628.42732420421783</v>
      </c>
      <c r="L312" s="7">
        <f>INDEX(D_THERM_DEMANDS!AB$3:AB$14, MATCH($B312,D_THERM_DEMANDS!$P$3:$P$14,0), 1)</f>
        <v>0.84483872690508444</v>
      </c>
      <c r="M312" s="7">
        <f>INDEX(D_THERM_DEMANDS!AC$3:AC$14, MATCH($B312,D_THERM_DEMANDS!$P$3:$P$14,0), 1)</f>
        <v>0.81645159567556069</v>
      </c>
      <c r="N312" s="7">
        <f>INDEX(D_THERM_DEMANDS!AD$3:AD$14, MATCH($B312,D_THERM_DEMANDS!$P$3:$P$14,0), 1)</f>
        <v>3.0974192465505292</v>
      </c>
      <c r="O312" s="7">
        <f>INDEX(D_THERM_DEMANDS!AE$3:AE$14, MATCH($B312,D_THERM_DEMANDS!$P$3:$P$14,0), 1)</f>
        <v>2.8064516282850695E-2</v>
      </c>
      <c r="P312" s="7">
        <f>INDEX(D_THERM_DEMANDS!AF$3:AF$14, MATCH($B312,D_THERM_DEMANDS!$P$3:$P$14,0), 1)</f>
        <v>3.5483871736834129E-2</v>
      </c>
      <c r="Q312" s="7">
        <f>INDEX(D_THERM_DEMANDS!AG$3:AG$14, MATCH($B312,D_THERM_DEMANDS!$P$3:$P$14,0), 1)</f>
        <v>1.7741935868417064E-2</v>
      </c>
      <c r="R312" s="7">
        <f>INDEX(D_THERM_DEMANDS!AH$3:AH$14, MATCH($B312,D_THERM_DEMANDS!$P$3:$P$14,0), 1)</f>
        <v>4.5161289553488457E-2</v>
      </c>
      <c r="S312" s="7">
        <f>INDEX(D_THERM_DEMANDS!AI$3:AI$14, MATCH($B312,D_THERM_DEMANDS!$P$3:$P$14,0), 1)</f>
        <v>3.5483871736834129E-2</v>
      </c>
      <c r="T312" s="7">
        <f>INDEX(D_THERM_DEMANDS!AJ$3:AJ$14, MATCH($B312,D_THERM_DEMANDS!$P$3:$P$14,0), 1)</f>
        <v>9.3548390173142953E-2</v>
      </c>
      <c r="U312" s="7">
        <f>INDEX(D_THERM_DEMANDS!AK$3:AK$14, MATCH($B312,D_THERM_DEMANDS!$P$3:$P$14,0), 1)</f>
        <v>0</v>
      </c>
      <c r="V312" s="7">
        <f>INDEX(DEMAND_C217B!$I$3:$I$14, MATCH($B312,DEMAND_C217B!$H$3:$H$14,0), 1)</f>
        <v>17.599366540626505</v>
      </c>
      <c r="W312" s="7">
        <f>INDEX(MINFLOWFEATHER!$J$3:$J$14, MATCH($B312,MINFLOWFEATHER!$I$3:$I$14,0), 1)</f>
        <v>750</v>
      </c>
      <c r="X312" s="7">
        <f>INDEX(Therm!$P$3:$P$14, MATCH($B312,Therm!$H$3:$H$14,0), 1)</f>
        <v>126.81497596098598</v>
      </c>
      <c r="Y312" s="7">
        <f>INDEX(Yubfea!$P$3:$P$14, MATCH($B312,Yubfea!$H$3:$H$14,0), 1)</f>
        <v>2798.1744396051172</v>
      </c>
      <c r="Z312" s="7">
        <f>INDEX(D_YUBFEA_demand!V$3:V$14, MATCH($B312,D_YUBFEA_demand!$M$3:$M$14,0), 1)</f>
        <v>0</v>
      </c>
      <c r="AA312" s="7">
        <f>INDEX(D_YUBFEA_demand!W$3:W$14, MATCH($B312,D_YUBFEA_demand!$M$3:$M$14,0), 1)</f>
        <v>0</v>
      </c>
      <c r="AB312" s="7">
        <f>INDEX(D_YUBFEA_demand!X$3:X$14, MATCH($B312,D_YUBFEA_demand!$M$3:$M$14,0), 1)</f>
        <v>9.5806452535813852E-2</v>
      </c>
      <c r="AC312" s="7">
        <f>INDEX(D_YUBFEA_demand!Y$3:Y$14, MATCH($B312,D_YUBFEA_demand!$M$3:$M$14,0), 1)</f>
        <v>0.37000000861383253</v>
      </c>
      <c r="AD312" s="7">
        <f>INDEX(D_YUBFEA_demand!Z$3:Z$14, MATCH($B312,D_YUBFEA_demand!$M$3:$M$14,0), 1)</f>
        <v>2.9032257295423938E-2</v>
      </c>
      <c r="AE312" s="7">
        <f>INDEX(D_YUBFEA_demand!AA$3:AA$14, MATCH($B312,D_YUBFEA_demand!$M$3:$M$14,0), 1)</f>
        <v>7.3870966511387984E-2</v>
      </c>
      <c r="AF312" s="7">
        <f>INDEX(D_YUBFEA_demand!AB$3:AB$14, MATCH($B312,D_YUBFEA_demand!$M$3:$M$14,0), 1)</f>
        <v>3.48387110617853E-2</v>
      </c>
      <c r="AG312" s="7">
        <f>INDEX(MINFLOWFEAMOUTH!$J$3:$J$14, MATCH($B312,MINFLOWFEAMOUTH!$I$3:$I$14,0), 1)</f>
        <v>2800</v>
      </c>
      <c r="AI312" s="11">
        <f>SHASTAlevel5extended!$H301</f>
        <v>4552.1000000000004</v>
      </c>
      <c r="AJ312" s="11">
        <f>INDEX(CALLiTE_SHASTA_LEVEL2_4!$E$1024:$E$1035, MATCH($B312,CALLiTE_SHASTA_LEVEL2_4!$C$1024:$C$1035,0), 1)</f>
        <v>1700</v>
      </c>
      <c r="AK312" s="11">
        <f>INDEX(CALLiTE_SHASTA_LEVEL2_4!$F$1024:$F$1035, MATCH($B312,CALLiTE_SHASTA_LEVEL2_4!$C$1024:$C$1035,0), 1)</f>
        <v>4552</v>
      </c>
      <c r="AL312" s="11">
        <f>INDEX(CALLITE_EVAP_S_SHSTA!$G$2:$G$13, MATCH($B312,CALLITE_EVAP_S_SHSTA!$F$2:$F$13,0), 1)</f>
        <v>6.9927381220318026</v>
      </c>
    </row>
    <row r="313" spans="1:38">
      <c r="A313" s="1">
        <v>43978</v>
      </c>
      <c r="B313" s="6">
        <f t="shared" si="4"/>
        <v>5</v>
      </c>
      <c r="C313" s="7">
        <f>OROinflow!$F302</f>
        <v>3055</v>
      </c>
      <c r="D313" s="7">
        <f>OROLEVEL5!G302/1000</f>
        <v>3538</v>
      </c>
      <c r="E313" s="7">
        <f>INDEX(OROevaprateIN!$B$2:$B$13, MATCH($B313,OROevaprateIN!$A$2:$A$13,0), 1)</f>
        <v>5.5864893451650088</v>
      </c>
      <c r="F313" s="7">
        <f>INDEX(DEM_D6_PWR!$I$3:$I$14, MATCH($B313,DEM_D6_PWR!$H$3:$H$14,0), 1)</f>
        <v>3.0699999332427979</v>
      </c>
      <c r="G313" s="7">
        <f>INDEX('MINGW_6&amp;DR69'!$I$3:$I$14, MATCH($B313,'MINGW_6&amp;DR69'!$H$3:$H$14,0), 1)</f>
        <v>52.720001220703125</v>
      </c>
      <c r="H313" s="7">
        <f>INDEX('MINGW_6&amp;DR69'!$J$3:$J$14, MATCH($B313,'MINGW_6&amp;DR69'!$H$3:$H$14,0), 1)</f>
        <v>335.89999389648438</v>
      </c>
      <c r="I313" s="7">
        <f>inflowShasta!$I302</f>
        <v>3903</v>
      </c>
      <c r="J313" s="7">
        <f>inflowYuba!$H302</f>
        <v>1490</v>
      </c>
      <c r="K313" s="7">
        <f>INDEX(DEMAND_D_DAGUER_NP!$I$3:$I$14, MATCH($B313,DEMAND_D_DAGUER_NP!$H$3:$H$14,0), 1)</f>
        <v>628.42732420421783</v>
      </c>
      <c r="L313" s="7">
        <f>INDEX(D_THERM_DEMANDS!AB$3:AB$14, MATCH($B313,D_THERM_DEMANDS!$P$3:$P$14,0), 1)</f>
        <v>0.84483872690508444</v>
      </c>
      <c r="M313" s="7">
        <f>INDEX(D_THERM_DEMANDS!AC$3:AC$14, MATCH($B313,D_THERM_DEMANDS!$P$3:$P$14,0), 1)</f>
        <v>0.81645159567556069</v>
      </c>
      <c r="N313" s="7">
        <f>INDEX(D_THERM_DEMANDS!AD$3:AD$14, MATCH($B313,D_THERM_DEMANDS!$P$3:$P$14,0), 1)</f>
        <v>3.0974192465505292</v>
      </c>
      <c r="O313" s="7">
        <f>INDEX(D_THERM_DEMANDS!AE$3:AE$14, MATCH($B313,D_THERM_DEMANDS!$P$3:$P$14,0), 1)</f>
        <v>2.8064516282850695E-2</v>
      </c>
      <c r="P313" s="7">
        <f>INDEX(D_THERM_DEMANDS!AF$3:AF$14, MATCH($B313,D_THERM_DEMANDS!$P$3:$P$14,0), 1)</f>
        <v>3.5483871736834129E-2</v>
      </c>
      <c r="Q313" s="7">
        <f>INDEX(D_THERM_DEMANDS!AG$3:AG$14, MATCH($B313,D_THERM_DEMANDS!$P$3:$P$14,0), 1)</f>
        <v>1.7741935868417064E-2</v>
      </c>
      <c r="R313" s="7">
        <f>INDEX(D_THERM_DEMANDS!AH$3:AH$14, MATCH($B313,D_THERM_DEMANDS!$P$3:$P$14,0), 1)</f>
        <v>4.5161289553488457E-2</v>
      </c>
      <c r="S313" s="7">
        <f>INDEX(D_THERM_DEMANDS!AI$3:AI$14, MATCH($B313,D_THERM_DEMANDS!$P$3:$P$14,0), 1)</f>
        <v>3.5483871736834129E-2</v>
      </c>
      <c r="T313" s="7">
        <f>INDEX(D_THERM_DEMANDS!AJ$3:AJ$14, MATCH($B313,D_THERM_DEMANDS!$P$3:$P$14,0), 1)</f>
        <v>9.3548390173142953E-2</v>
      </c>
      <c r="U313" s="7">
        <f>INDEX(D_THERM_DEMANDS!AK$3:AK$14, MATCH($B313,D_THERM_DEMANDS!$P$3:$P$14,0), 1)</f>
        <v>0</v>
      </c>
      <c r="V313" s="7">
        <f>INDEX(DEMAND_C217B!$I$3:$I$14, MATCH($B313,DEMAND_C217B!$H$3:$H$14,0), 1)</f>
        <v>17.599366540626505</v>
      </c>
      <c r="W313" s="7">
        <f>INDEX(MINFLOWFEATHER!$J$3:$J$14, MATCH($B313,MINFLOWFEATHER!$I$3:$I$14,0), 1)</f>
        <v>750</v>
      </c>
      <c r="X313" s="7">
        <f>INDEX(Therm!$P$3:$P$14, MATCH($B313,Therm!$H$3:$H$14,0), 1)</f>
        <v>126.81497596098598</v>
      </c>
      <c r="Y313" s="7">
        <f>INDEX(Yubfea!$P$3:$P$14, MATCH($B313,Yubfea!$H$3:$H$14,0), 1)</f>
        <v>2798.1744396051172</v>
      </c>
      <c r="Z313" s="7">
        <f>INDEX(D_YUBFEA_demand!V$3:V$14, MATCH($B313,D_YUBFEA_demand!$M$3:$M$14,0), 1)</f>
        <v>0</v>
      </c>
      <c r="AA313" s="7">
        <f>INDEX(D_YUBFEA_demand!W$3:W$14, MATCH($B313,D_YUBFEA_demand!$M$3:$M$14,0), 1)</f>
        <v>0</v>
      </c>
      <c r="AB313" s="7">
        <f>INDEX(D_YUBFEA_demand!X$3:X$14, MATCH($B313,D_YUBFEA_demand!$M$3:$M$14,0), 1)</f>
        <v>9.5806452535813852E-2</v>
      </c>
      <c r="AC313" s="7">
        <f>INDEX(D_YUBFEA_demand!Y$3:Y$14, MATCH($B313,D_YUBFEA_demand!$M$3:$M$14,0), 1)</f>
        <v>0.37000000861383253</v>
      </c>
      <c r="AD313" s="7">
        <f>INDEX(D_YUBFEA_demand!Z$3:Z$14, MATCH($B313,D_YUBFEA_demand!$M$3:$M$14,0), 1)</f>
        <v>2.9032257295423938E-2</v>
      </c>
      <c r="AE313" s="7">
        <f>INDEX(D_YUBFEA_demand!AA$3:AA$14, MATCH($B313,D_YUBFEA_demand!$M$3:$M$14,0), 1)</f>
        <v>7.3870966511387984E-2</v>
      </c>
      <c r="AF313" s="7">
        <f>INDEX(D_YUBFEA_demand!AB$3:AB$14, MATCH($B313,D_YUBFEA_demand!$M$3:$M$14,0), 1)</f>
        <v>3.48387110617853E-2</v>
      </c>
      <c r="AG313" s="7">
        <f>INDEX(MINFLOWFEAMOUTH!$J$3:$J$14, MATCH($B313,MINFLOWFEAMOUTH!$I$3:$I$14,0), 1)</f>
        <v>2800</v>
      </c>
      <c r="AI313" s="11">
        <f>SHASTAlevel5extended!$H302</f>
        <v>4552.1000000000004</v>
      </c>
      <c r="AJ313" s="11">
        <f>INDEX(CALLiTE_SHASTA_LEVEL2_4!$E$1024:$E$1035, MATCH($B313,CALLiTE_SHASTA_LEVEL2_4!$C$1024:$C$1035,0), 1)</f>
        <v>1700</v>
      </c>
      <c r="AK313" s="11">
        <f>INDEX(CALLiTE_SHASTA_LEVEL2_4!$F$1024:$F$1035, MATCH($B313,CALLiTE_SHASTA_LEVEL2_4!$C$1024:$C$1035,0), 1)</f>
        <v>4552</v>
      </c>
      <c r="AL313" s="11">
        <f>INDEX(CALLITE_EVAP_S_SHSTA!$G$2:$G$13, MATCH($B313,CALLITE_EVAP_S_SHSTA!$F$2:$F$13,0), 1)</f>
        <v>6.9927381220318026</v>
      </c>
    </row>
    <row r="314" spans="1:38">
      <c r="A314" s="1">
        <v>43979</v>
      </c>
      <c r="B314" s="6">
        <f t="shared" si="4"/>
        <v>5</v>
      </c>
      <c r="C314" s="7">
        <f>OROinflow!$F303</f>
        <v>2942</v>
      </c>
      <c r="D314" s="7">
        <f>OROLEVEL5!G303/1000</f>
        <v>3538</v>
      </c>
      <c r="E314" s="7">
        <f>INDEX(OROevaprateIN!$B$2:$B$13, MATCH($B314,OROevaprateIN!$A$2:$A$13,0), 1)</f>
        <v>5.5864893451650088</v>
      </c>
      <c r="F314" s="7">
        <f>INDEX(DEM_D6_PWR!$I$3:$I$14, MATCH($B314,DEM_D6_PWR!$H$3:$H$14,0), 1)</f>
        <v>3.0699999332427979</v>
      </c>
      <c r="G314" s="7">
        <f>INDEX('MINGW_6&amp;DR69'!$I$3:$I$14, MATCH($B314,'MINGW_6&amp;DR69'!$H$3:$H$14,0), 1)</f>
        <v>52.720001220703125</v>
      </c>
      <c r="H314" s="7">
        <f>INDEX('MINGW_6&amp;DR69'!$J$3:$J$14, MATCH($B314,'MINGW_6&amp;DR69'!$H$3:$H$14,0), 1)</f>
        <v>335.89999389648438</v>
      </c>
      <c r="I314" s="7">
        <f>inflowShasta!$I303</f>
        <v>5200</v>
      </c>
      <c r="J314" s="7">
        <f>inflowYuba!$H303</f>
        <v>1582</v>
      </c>
      <c r="K314" s="7">
        <f>INDEX(DEMAND_D_DAGUER_NP!$I$3:$I$14, MATCH($B314,DEMAND_D_DAGUER_NP!$H$3:$H$14,0), 1)</f>
        <v>628.42732420421783</v>
      </c>
      <c r="L314" s="7">
        <f>INDEX(D_THERM_DEMANDS!AB$3:AB$14, MATCH($B314,D_THERM_DEMANDS!$P$3:$P$14,0), 1)</f>
        <v>0.84483872690508444</v>
      </c>
      <c r="M314" s="7">
        <f>INDEX(D_THERM_DEMANDS!AC$3:AC$14, MATCH($B314,D_THERM_DEMANDS!$P$3:$P$14,0), 1)</f>
        <v>0.81645159567556069</v>
      </c>
      <c r="N314" s="7">
        <f>INDEX(D_THERM_DEMANDS!AD$3:AD$14, MATCH($B314,D_THERM_DEMANDS!$P$3:$P$14,0), 1)</f>
        <v>3.0974192465505292</v>
      </c>
      <c r="O314" s="7">
        <f>INDEX(D_THERM_DEMANDS!AE$3:AE$14, MATCH($B314,D_THERM_DEMANDS!$P$3:$P$14,0), 1)</f>
        <v>2.8064516282850695E-2</v>
      </c>
      <c r="P314" s="7">
        <f>INDEX(D_THERM_DEMANDS!AF$3:AF$14, MATCH($B314,D_THERM_DEMANDS!$P$3:$P$14,0), 1)</f>
        <v>3.5483871736834129E-2</v>
      </c>
      <c r="Q314" s="7">
        <f>INDEX(D_THERM_DEMANDS!AG$3:AG$14, MATCH($B314,D_THERM_DEMANDS!$P$3:$P$14,0), 1)</f>
        <v>1.7741935868417064E-2</v>
      </c>
      <c r="R314" s="7">
        <f>INDEX(D_THERM_DEMANDS!AH$3:AH$14, MATCH($B314,D_THERM_DEMANDS!$P$3:$P$14,0), 1)</f>
        <v>4.5161289553488457E-2</v>
      </c>
      <c r="S314" s="7">
        <f>INDEX(D_THERM_DEMANDS!AI$3:AI$14, MATCH($B314,D_THERM_DEMANDS!$P$3:$P$14,0), 1)</f>
        <v>3.5483871736834129E-2</v>
      </c>
      <c r="T314" s="7">
        <f>INDEX(D_THERM_DEMANDS!AJ$3:AJ$14, MATCH($B314,D_THERM_DEMANDS!$P$3:$P$14,0), 1)</f>
        <v>9.3548390173142953E-2</v>
      </c>
      <c r="U314" s="7">
        <f>INDEX(D_THERM_DEMANDS!AK$3:AK$14, MATCH($B314,D_THERM_DEMANDS!$P$3:$P$14,0), 1)</f>
        <v>0</v>
      </c>
      <c r="V314" s="7">
        <f>INDEX(DEMAND_C217B!$I$3:$I$14, MATCH($B314,DEMAND_C217B!$H$3:$H$14,0), 1)</f>
        <v>17.599366540626505</v>
      </c>
      <c r="W314" s="7">
        <f>INDEX(MINFLOWFEATHER!$J$3:$J$14, MATCH($B314,MINFLOWFEATHER!$I$3:$I$14,0), 1)</f>
        <v>750</v>
      </c>
      <c r="X314" s="7">
        <f>INDEX(Therm!$P$3:$P$14, MATCH($B314,Therm!$H$3:$H$14,0), 1)</f>
        <v>126.81497596098598</v>
      </c>
      <c r="Y314" s="7">
        <f>INDEX(Yubfea!$P$3:$P$14, MATCH($B314,Yubfea!$H$3:$H$14,0), 1)</f>
        <v>2798.1744396051172</v>
      </c>
      <c r="Z314" s="7">
        <f>INDEX(D_YUBFEA_demand!V$3:V$14, MATCH($B314,D_YUBFEA_demand!$M$3:$M$14,0), 1)</f>
        <v>0</v>
      </c>
      <c r="AA314" s="7">
        <f>INDEX(D_YUBFEA_demand!W$3:W$14, MATCH($B314,D_YUBFEA_demand!$M$3:$M$14,0), 1)</f>
        <v>0</v>
      </c>
      <c r="AB314" s="7">
        <f>INDEX(D_YUBFEA_demand!X$3:X$14, MATCH($B314,D_YUBFEA_demand!$M$3:$M$14,0), 1)</f>
        <v>9.5806452535813852E-2</v>
      </c>
      <c r="AC314" s="7">
        <f>INDEX(D_YUBFEA_demand!Y$3:Y$14, MATCH($B314,D_YUBFEA_demand!$M$3:$M$14,0), 1)</f>
        <v>0.37000000861383253</v>
      </c>
      <c r="AD314" s="7">
        <f>INDEX(D_YUBFEA_demand!Z$3:Z$14, MATCH($B314,D_YUBFEA_demand!$M$3:$M$14,0), 1)</f>
        <v>2.9032257295423938E-2</v>
      </c>
      <c r="AE314" s="7">
        <f>INDEX(D_YUBFEA_demand!AA$3:AA$14, MATCH($B314,D_YUBFEA_demand!$M$3:$M$14,0), 1)</f>
        <v>7.3870966511387984E-2</v>
      </c>
      <c r="AF314" s="7">
        <f>INDEX(D_YUBFEA_demand!AB$3:AB$14, MATCH($B314,D_YUBFEA_demand!$M$3:$M$14,0), 1)</f>
        <v>3.48387110617853E-2</v>
      </c>
      <c r="AG314" s="7">
        <f>INDEX(MINFLOWFEAMOUTH!$J$3:$J$14, MATCH($B314,MINFLOWFEAMOUTH!$I$3:$I$14,0), 1)</f>
        <v>2800</v>
      </c>
      <c r="AI314" s="11">
        <f>SHASTAlevel5extended!$H303</f>
        <v>4552.1000000000004</v>
      </c>
      <c r="AJ314" s="11">
        <f>INDEX(CALLiTE_SHASTA_LEVEL2_4!$E$1024:$E$1035, MATCH($B314,CALLiTE_SHASTA_LEVEL2_4!$C$1024:$C$1035,0), 1)</f>
        <v>1700</v>
      </c>
      <c r="AK314" s="11">
        <f>INDEX(CALLiTE_SHASTA_LEVEL2_4!$F$1024:$F$1035, MATCH($B314,CALLiTE_SHASTA_LEVEL2_4!$C$1024:$C$1035,0), 1)</f>
        <v>4552</v>
      </c>
      <c r="AL314" s="11">
        <f>INDEX(CALLITE_EVAP_S_SHSTA!$G$2:$G$13, MATCH($B314,CALLITE_EVAP_S_SHSTA!$F$2:$F$13,0), 1)</f>
        <v>6.9927381220318026</v>
      </c>
    </row>
    <row r="315" spans="1:38">
      <c r="A315" s="1">
        <v>43980</v>
      </c>
      <c r="B315" s="6">
        <f t="shared" si="4"/>
        <v>5</v>
      </c>
      <c r="C315" s="7">
        <f>OROinflow!$F304</f>
        <v>2353</v>
      </c>
      <c r="D315" s="7">
        <f>OROLEVEL5!G304/1000</f>
        <v>3538</v>
      </c>
      <c r="E315" s="7">
        <f>INDEX(OROevaprateIN!$B$2:$B$13, MATCH($B315,OROevaprateIN!$A$2:$A$13,0), 1)</f>
        <v>5.5864893451650088</v>
      </c>
      <c r="F315" s="7">
        <f>INDEX(DEM_D6_PWR!$I$3:$I$14, MATCH($B315,DEM_D6_PWR!$H$3:$H$14,0), 1)</f>
        <v>3.0699999332427979</v>
      </c>
      <c r="G315" s="7">
        <f>INDEX('MINGW_6&amp;DR69'!$I$3:$I$14, MATCH($B315,'MINGW_6&amp;DR69'!$H$3:$H$14,0), 1)</f>
        <v>52.720001220703125</v>
      </c>
      <c r="H315" s="7">
        <f>INDEX('MINGW_6&amp;DR69'!$J$3:$J$14, MATCH($B315,'MINGW_6&amp;DR69'!$H$3:$H$14,0), 1)</f>
        <v>335.89999389648438</v>
      </c>
      <c r="I315" s="7">
        <f>inflowShasta!$I304</f>
        <v>5732</v>
      </c>
      <c r="J315" s="7">
        <f>inflowYuba!$H304</f>
        <v>1635</v>
      </c>
      <c r="K315" s="7">
        <f>INDEX(DEMAND_D_DAGUER_NP!$I$3:$I$14, MATCH($B315,DEMAND_D_DAGUER_NP!$H$3:$H$14,0), 1)</f>
        <v>628.42732420421783</v>
      </c>
      <c r="L315" s="7">
        <f>INDEX(D_THERM_DEMANDS!AB$3:AB$14, MATCH($B315,D_THERM_DEMANDS!$P$3:$P$14,0), 1)</f>
        <v>0.84483872690508444</v>
      </c>
      <c r="M315" s="7">
        <f>INDEX(D_THERM_DEMANDS!AC$3:AC$14, MATCH($B315,D_THERM_DEMANDS!$P$3:$P$14,0), 1)</f>
        <v>0.81645159567556069</v>
      </c>
      <c r="N315" s="7">
        <f>INDEX(D_THERM_DEMANDS!AD$3:AD$14, MATCH($B315,D_THERM_DEMANDS!$P$3:$P$14,0), 1)</f>
        <v>3.0974192465505292</v>
      </c>
      <c r="O315" s="7">
        <f>INDEX(D_THERM_DEMANDS!AE$3:AE$14, MATCH($B315,D_THERM_DEMANDS!$P$3:$P$14,0), 1)</f>
        <v>2.8064516282850695E-2</v>
      </c>
      <c r="P315" s="7">
        <f>INDEX(D_THERM_DEMANDS!AF$3:AF$14, MATCH($B315,D_THERM_DEMANDS!$P$3:$P$14,0), 1)</f>
        <v>3.5483871736834129E-2</v>
      </c>
      <c r="Q315" s="7">
        <f>INDEX(D_THERM_DEMANDS!AG$3:AG$14, MATCH($B315,D_THERM_DEMANDS!$P$3:$P$14,0), 1)</f>
        <v>1.7741935868417064E-2</v>
      </c>
      <c r="R315" s="7">
        <f>INDEX(D_THERM_DEMANDS!AH$3:AH$14, MATCH($B315,D_THERM_DEMANDS!$P$3:$P$14,0), 1)</f>
        <v>4.5161289553488457E-2</v>
      </c>
      <c r="S315" s="7">
        <f>INDEX(D_THERM_DEMANDS!AI$3:AI$14, MATCH($B315,D_THERM_DEMANDS!$P$3:$P$14,0), 1)</f>
        <v>3.5483871736834129E-2</v>
      </c>
      <c r="T315" s="7">
        <f>INDEX(D_THERM_DEMANDS!AJ$3:AJ$14, MATCH($B315,D_THERM_DEMANDS!$P$3:$P$14,0), 1)</f>
        <v>9.3548390173142953E-2</v>
      </c>
      <c r="U315" s="7">
        <f>INDEX(D_THERM_DEMANDS!AK$3:AK$14, MATCH($B315,D_THERM_DEMANDS!$P$3:$P$14,0), 1)</f>
        <v>0</v>
      </c>
      <c r="V315" s="7">
        <f>INDEX(DEMAND_C217B!$I$3:$I$14, MATCH($B315,DEMAND_C217B!$H$3:$H$14,0), 1)</f>
        <v>17.599366540626505</v>
      </c>
      <c r="W315" s="7">
        <f>INDEX(MINFLOWFEATHER!$J$3:$J$14, MATCH($B315,MINFLOWFEATHER!$I$3:$I$14,0), 1)</f>
        <v>750</v>
      </c>
      <c r="X315" s="7">
        <f>INDEX(Therm!$P$3:$P$14, MATCH($B315,Therm!$H$3:$H$14,0), 1)</f>
        <v>126.81497596098598</v>
      </c>
      <c r="Y315" s="7">
        <f>INDEX(Yubfea!$P$3:$P$14, MATCH($B315,Yubfea!$H$3:$H$14,0), 1)</f>
        <v>2798.1744396051172</v>
      </c>
      <c r="Z315" s="7">
        <f>INDEX(D_YUBFEA_demand!V$3:V$14, MATCH($B315,D_YUBFEA_demand!$M$3:$M$14,0), 1)</f>
        <v>0</v>
      </c>
      <c r="AA315" s="7">
        <f>INDEX(D_YUBFEA_demand!W$3:W$14, MATCH($B315,D_YUBFEA_demand!$M$3:$M$14,0), 1)</f>
        <v>0</v>
      </c>
      <c r="AB315" s="7">
        <f>INDEX(D_YUBFEA_demand!X$3:X$14, MATCH($B315,D_YUBFEA_demand!$M$3:$M$14,0), 1)</f>
        <v>9.5806452535813852E-2</v>
      </c>
      <c r="AC315" s="7">
        <f>INDEX(D_YUBFEA_demand!Y$3:Y$14, MATCH($B315,D_YUBFEA_demand!$M$3:$M$14,0), 1)</f>
        <v>0.37000000861383253</v>
      </c>
      <c r="AD315" s="7">
        <f>INDEX(D_YUBFEA_demand!Z$3:Z$14, MATCH($B315,D_YUBFEA_demand!$M$3:$M$14,0), 1)</f>
        <v>2.9032257295423938E-2</v>
      </c>
      <c r="AE315" s="7">
        <f>INDEX(D_YUBFEA_demand!AA$3:AA$14, MATCH($B315,D_YUBFEA_demand!$M$3:$M$14,0), 1)</f>
        <v>7.3870966511387984E-2</v>
      </c>
      <c r="AF315" s="7">
        <f>INDEX(D_YUBFEA_demand!AB$3:AB$14, MATCH($B315,D_YUBFEA_demand!$M$3:$M$14,0), 1)</f>
        <v>3.48387110617853E-2</v>
      </c>
      <c r="AG315" s="7">
        <f>INDEX(MINFLOWFEAMOUTH!$J$3:$J$14, MATCH($B315,MINFLOWFEAMOUTH!$I$3:$I$14,0), 1)</f>
        <v>2800</v>
      </c>
      <c r="AI315" s="11">
        <f>SHASTAlevel5extended!$H304</f>
        <v>4552.1000000000004</v>
      </c>
      <c r="AJ315" s="11">
        <f>INDEX(CALLiTE_SHASTA_LEVEL2_4!$E$1024:$E$1035, MATCH($B315,CALLiTE_SHASTA_LEVEL2_4!$C$1024:$C$1035,0), 1)</f>
        <v>1700</v>
      </c>
      <c r="AK315" s="11">
        <f>INDEX(CALLiTE_SHASTA_LEVEL2_4!$F$1024:$F$1035, MATCH($B315,CALLiTE_SHASTA_LEVEL2_4!$C$1024:$C$1035,0), 1)</f>
        <v>4552</v>
      </c>
      <c r="AL315" s="11">
        <f>INDEX(CALLITE_EVAP_S_SHSTA!$G$2:$G$13, MATCH($B315,CALLITE_EVAP_S_SHSTA!$F$2:$F$13,0), 1)</f>
        <v>6.9927381220318026</v>
      </c>
    </row>
    <row r="316" spans="1:38">
      <c r="A316" s="1">
        <v>43981</v>
      </c>
      <c r="B316" s="6">
        <f t="shared" si="4"/>
        <v>5</v>
      </c>
      <c r="C316" s="7">
        <f>OROinflow!$F305</f>
        <v>2455</v>
      </c>
      <c r="D316" s="7">
        <f>OROLEVEL5!G305/1000</f>
        <v>3538</v>
      </c>
      <c r="E316" s="7">
        <f>INDEX(OROevaprateIN!$B$2:$B$13, MATCH($B316,OROevaprateIN!$A$2:$A$13,0), 1)</f>
        <v>5.5864893451650088</v>
      </c>
      <c r="F316" s="7">
        <f>INDEX(DEM_D6_PWR!$I$3:$I$14, MATCH($B316,DEM_D6_PWR!$H$3:$H$14,0), 1)</f>
        <v>3.0699999332427979</v>
      </c>
      <c r="G316" s="7">
        <f>INDEX('MINGW_6&amp;DR69'!$I$3:$I$14, MATCH($B316,'MINGW_6&amp;DR69'!$H$3:$H$14,0), 1)</f>
        <v>52.720001220703125</v>
      </c>
      <c r="H316" s="7">
        <f>INDEX('MINGW_6&amp;DR69'!$J$3:$J$14, MATCH($B316,'MINGW_6&amp;DR69'!$H$3:$H$14,0), 1)</f>
        <v>335.89999389648438</v>
      </c>
      <c r="I316" s="7">
        <f>inflowShasta!$I305</f>
        <v>5358</v>
      </c>
      <c r="J316" s="7">
        <f>inflowYuba!$H305</f>
        <v>1621</v>
      </c>
      <c r="K316" s="7">
        <f>INDEX(DEMAND_D_DAGUER_NP!$I$3:$I$14, MATCH($B316,DEMAND_D_DAGUER_NP!$H$3:$H$14,0), 1)</f>
        <v>628.42732420421783</v>
      </c>
      <c r="L316" s="7">
        <f>INDEX(D_THERM_DEMANDS!AB$3:AB$14, MATCH($B316,D_THERM_DEMANDS!$P$3:$P$14,0), 1)</f>
        <v>0.84483872690508444</v>
      </c>
      <c r="M316" s="7">
        <f>INDEX(D_THERM_DEMANDS!AC$3:AC$14, MATCH($B316,D_THERM_DEMANDS!$P$3:$P$14,0), 1)</f>
        <v>0.81645159567556069</v>
      </c>
      <c r="N316" s="7">
        <f>INDEX(D_THERM_DEMANDS!AD$3:AD$14, MATCH($B316,D_THERM_DEMANDS!$P$3:$P$14,0), 1)</f>
        <v>3.0974192465505292</v>
      </c>
      <c r="O316" s="7">
        <f>INDEX(D_THERM_DEMANDS!AE$3:AE$14, MATCH($B316,D_THERM_DEMANDS!$P$3:$P$14,0), 1)</f>
        <v>2.8064516282850695E-2</v>
      </c>
      <c r="P316" s="7">
        <f>INDEX(D_THERM_DEMANDS!AF$3:AF$14, MATCH($B316,D_THERM_DEMANDS!$P$3:$P$14,0), 1)</f>
        <v>3.5483871736834129E-2</v>
      </c>
      <c r="Q316" s="7">
        <f>INDEX(D_THERM_DEMANDS!AG$3:AG$14, MATCH($B316,D_THERM_DEMANDS!$P$3:$P$14,0), 1)</f>
        <v>1.7741935868417064E-2</v>
      </c>
      <c r="R316" s="7">
        <f>INDEX(D_THERM_DEMANDS!AH$3:AH$14, MATCH($B316,D_THERM_DEMANDS!$P$3:$P$14,0), 1)</f>
        <v>4.5161289553488457E-2</v>
      </c>
      <c r="S316" s="7">
        <f>INDEX(D_THERM_DEMANDS!AI$3:AI$14, MATCH($B316,D_THERM_DEMANDS!$P$3:$P$14,0), 1)</f>
        <v>3.5483871736834129E-2</v>
      </c>
      <c r="T316" s="7">
        <f>INDEX(D_THERM_DEMANDS!AJ$3:AJ$14, MATCH($B316,D_THERM_DEMANDS!$P$3:$P$14,0), 1)</f>
        <v>9.3548390173142953E-2</v>
      </c>
      <c r="U316" s="7">
        <f>INDEX(D_THERM_DEMANDS!AK$3:AK$14, MATCH($B316,D_THERM_DEMANDS!$P$3:$P$14,0), 1)</f>
        <v>0</v>
      </c>
      <c r="V316" s="7">
        <f>INDEX(DEMAND_C217B!$I$3:$I$14, MATCH($B316,DEMAND_C217B!$H$3:$H$14,0), 1)</f>
        <v>17.599366540626505</v>
      </c>
      <c r="W316" s="7">
        <f>INDEX(MINFLOWFEATHER!$J$3:$J$14, MATCH($B316,MINFLOWFEATHER!$I$3:$I$14,0), 1)</f>
        <v>750</v>
      </c>
      <c r="X316" s="7">
        <f>INDEX(Therm!$P$3:$P$14, MATCH($B316,Therm!$H$3:$H$14,0), 1)</f>
        <v>126.81497596098598</v>
      </c>
      <c r="Y316" s="7">
        <f>INDEX(Yubfea!$P$3:$P$14, MATCH($B316,Yubfea!$H$3:$H$14,0), 1)</f>
        <v>2798.1744396051172</v>
      </c>
      <c r="Z316" s="7">
        <f>INDEX(D_YUBFEA_demand!V$3:V$14, MATCH($B316,D_YUBFEA_demand!$M$3:$M$14,0), 1)</f>
        <v>0</v>
      </c>
      <c r="AA316" s="7">
        <f>INDEX(D_YUBFEA_demand!W$3:W$14, MATCH($B316,D_YUBFEA_demand!$M$3:$M$14,0), 1)</f>
        <v>0</v>
      </c>
      <c r="AB316" s="7">
        <f>INDEX(D_YUBFEA_demand!X$3:X$14, MATCH($B316,D_YUBFEA_demand!$M$3:$M$14,0), 1)</f>
        <v>9.5806452535813852E-2</v>
      </c>
      <c r="AC316" s="7">
        <f>INDEX(D_YUBFEA_demand!Y$3:Y$14, MATCH($B316,D_YUBFEA_demand!$M$3:$M$14,0), 1)</f>
        <v>0.37000000861383253</v>
      </c>
      <c r="AD316" s="7">
        <f>INDEX(D_YUBFEA_demand!Z$3:Z$14, MATCH($B316,D_YUBFEA_demand!$M$3:$M$14,0), 1)</f>
        <v>2.9032257295423938E-2</v>
      </c>
      <c r="AE316" s="7">
        <f>INDEX(D_YUBFEA_demand!AA$3:AA$14, MATCH($B316,D_YUBFEA_demand!$M$3:$M$14,0), 1)</f>
        <v>7.3870966511387984E-2</v>
      </c>
      <c r="AF316" s="7">
        <f>INDEX(D_YUBFEA_demand!AB$3:AB$14, MATCH($B316,D_YUBFEA_demand!$M$3:$M$14,0), 1)</f>
        <v>3.48387110617853E-2</v>
      </c>
      <c r="AG316" s="7">
        <f>INDEX(MINFLOWFEAMOUTH!$J$3:$J$14, MATCH($B316,MINFLOWFEAMOUTH!$I$3:$I$14,0), 1)</f>
        <v>2800</v>
      </c>
      <c r="AI316" s="11">
        <f>SHASTAlevel5extended!$H305</f>
        <v>4552.1000000000004</v>
      </c>
      <c r="AJ316" s="11">
        <f>INDEX(CALLiTE_SHASTA_LEVEL2_4!$E$1024:$E$1035, MATCH($B316,CALLiTE_SHASTA_LEVEL2_4!$C$1024:$C$1035,0), 1)</f>
        <v>1700</v>
      </c>
      <c r="AK316" s="11">
        <f>INDEX(CALLiTE_SHASTA_LEVEL2_4!$F$1024:$F$1035, MATCH($B316,CALLiTE_SHASTA_LEVEL2_4!$C$1024:$C$1035,0), 1)</f>
        <v>4552</v>
      </c>
      <c r="AL316" s="11">
        <f>INDEX(CALLITE_EVAP_S_SHSTA!$G$2:$G$13, MATCH($B316,CALLITE_EVAP_S_SHSTA!$F$2:$F$13,0), 1)</f>
        <v>6.9927381220318026</v>
      </c>
    </row>
    <row r="317" spans="1:38">
      <c r="A317" s="1">
        <v>43982</v>
      </c>
      <c r="B317" s="6">
        <f t="shared" si="4"/>
        <v>5</v>
      </c>
      <c r="C317" s="7">
        <f>OROinflow!$F306</f>
        <v>2312</v>
      </c>
      <c r="D317" s="7">
        <f>OROLEVEL5!G306/1000</f>
        <v>3538</v>
      </c>
      <c r="E317" s="7">
        <f>INDEX(OROevaprateIN!$B$2:$B$13, MATCH($B317,OROevaprateIN!$A$2:$A$13,0), 1)</f>
        <v>5.5864893451650088</v>
      </c>
      <c r="F317" s="7">
        <f>INDEX(DEM_D6_PWR!$I$3:$I$14, MATCH($B317,DEM_D6_PWR!$H$3:$H$14,0), 1)</f>
        <v>3.0699999332427979</v>
      </c>
      <c r="G317" s="7">
        <f>INDEX('MINGW_6&amp;DR69'!$I$3:$I$14, MATCH($B317,'MINGW_6&amp;DR69'!$H$3:$H$14,0), 1)</f>
        <v>52.720001220703125</v>
      </c>
      <c r="H317" s="7">
        <f>INDEX('MINGW_6&amp;DR69'!$J$3:$J$14, MATCH($B317,'MINGW_6&amp;DR69'!$H$3:$H$14,0), 1)</f>
        <v>335.89999389648438</v>
      </c>
      <c r="I317" s="7">
        <f>inflowShasta!$I306</f>
        <v>3860</v>
      </c>
      <c r="J317" s="7">
        <f>inflowYuba!$H306</f>
        <v>1607</v>
      </c>
      <c r="K317" s="7">
        <f>INDEX(DEMAND_D_DAGUER_NP!$I$3:$I$14, MATCH($B317,DEMAND_D_DAGUER_NP!$H$3:$H$14,0), 1)</f>
        <v>628.42732420421783</v>
      </c>
      <c r="L317" s="7">
        <f>INDEX(D_THERM_DEMANDS!AB$3:AB$14, MATCH($B317,D_THERM_DEMANDS!$P$3:$P$14,0), 1)</f>
        <v>0.84483872690508444</v>
      </c>
      <c r="M317" s="7">
        <f>INDEX(D_THERM_DEMANDS!AC$3:AC$14, MATCH($B317,D_THERM_DEMANDS!$P$3:$P$14,0), 1)</f>
        <v>0.81645159567556069</v>
      </c>
      <c r="N317" s="7">
        <f>INDEX(D_THERM_DEMANDS!AD$3:AD$14, MATCH($B317,D_THERM_DEMANDS!$P$3:$P$14,0), 1)</f>
        <v>3.0974192465505292</v>
      </c>
      <c r="O317" s="7">
        <f>INDEX(D_THERM_DEMANDS!AE$3:AE$14, MATCH($B317,D_THERM_DEMANDS!$P$3:$P$14,0), 1)</f>
        <v>2.8064516282850695E-2</v>
      </c>
      <c r="P317" s="7">
        <f>INDEX(D_THERM_DEMANDS!AF$3:AF$14, MATCH($B317,D_THERM_DEMANDS!$P$3:$P$14,0), 1)</f>
        <v>3.5483871736834129E-2</v>
      </c>
      <c r="Q317" s="7">
        <f>INDEX(D_THERM_DEMANDS!AG$3:AG$14, MATCH($B317,D_THERM_DEMANDS!$P$3:$P$14,0), 1)</f>
        <v>1.7741935868417064E-2</v>
      </c>
      <c r="R317" s="7">
        <f>INDEX(D_THERM_DEMANDS!AH$3:AH$14, MATCH($B317,D_THERM_DEMANDS!$P$3:$P$14,0), 1)</f>
        <v>4.5161289553488457E-2</v>
      </c>
      <c r="S317" s="7">
        <f>INDEX(D_THERM_DEMANDS!AI$3:AI$14, MATCH($B317,D_THERM_DEMANDS!$P$3:$P$14,0), 1)</f>
        <v>3.5483871736834129E-2</v>
      </c>
      <c r="T317" s="7">
        <f>INDEX(D_THERM_DEMANDS!AJ$3:AJ$14, MATCH($B317,D_THERM_DEMANDS!$P$3:$P$14,0), 1)</f>
        <v>9.3548390173142953E-2</v>
      </c>
      <c r="U317" s="7">
        <f>INDEX(D_THERM_DEMANDS!AK$3:AK$14, MATCH($B317,D_THERM_DEMANDS!$P$3:$P$14,0), 1)</f>
        <v>0</v>
      </c>
      <c r="V317" s="7">
        <f>INDEX(DEMAND_C217B!$I$3:$I$14, MATCH($B317,DEMAND_C217B!$H$3:$H$14,0), 1)</f>
        <v>17.599366540626505</v>
      </c>
      <c r="W317" s="7">
        <f>INDEX(MINFLOWFEATHER!$J$3:$J$14, MATCH($B317,MINFLOWFEATHER!$I$3:$I$14,0), 1)</f>
        <v>750</v>
      </c>
      <c r="X317" s="7">
        <f>INDEX(Therm!$P$3:$P$14, MATCH($B317,Therm!$H$3:$H$14,0), 1)</f>
        <v>126.81497596098598</v>
      </c>
      <c r="Y317" s="7">
        <f>INDEX(Yubfea!$P$3:$P$14, MATCH($B317,Yubfea!$H$3:$H$14,0), 1)</f>
        <v>2798.1744396051172</v>
      </c>
      <c r="Z317" s="7">
        <f>INDEX(D_YUBFEA_demand!V$3:V$14, MATCH($B317,D_YUBFEA_demand!$M$3:$M$14,0), 1)</f>
        <v>0</v>
      </c>
      <c r="AA317" s="7">
        <f>INDEX(D_YUBFEA_demand!W$3:W$14, MATCH($B317,D_YUBFEA_demand!$M$3:$M$14,0), 1)</f>
        <v>0</v>
      </c>
      <c r="AB317" s="7">
        <f>INDEX(D_YUBFEA_demand!X$3:X$14, MATCH($B317,D_YUBFEA_demand!$M$3:$M$14,0), 1)</f>
        <v>9.5806452535813852E-2</v>
      </c>
      <c r="AC317" s="7">
        <f>INDEX(D_YUBFEA_demand!Y$3:Y$14, MATCH($B317,D_YUBFEA_demand!$M$3:$M$14,0), 1)</f>
        <v>0.37000000861383253</v>
      </c>
      <c r="AD317" s="7">
        <f>INDEX(D_YUBFEA_demand!Z$3:Z$14, MATCH($B317,D_YUBFEA_demand!$M$3:$M$14,0), 1)</f>
        <v>2.9032257295423938E-2</v>
      </c>
      <c r="AE317" s="7">
        <f>INDEX(D_YUBFEA_demand!AA$3:AA$14, MATCH($B317,D_YUBFEA_demand!$M$3:$M$14,0), 1)</f>
        <v>7.3870966511387984E-2</v>
      </c>
      <c r="AF317" s="7">
        <f>INDEX(D_YUBFEA_demand!AB$3:AB$14, MATCH($B317,D_YUBFEA_demand!$M$3:$M$14,0), 1)</f>
        <v>3.48387110617853E-2</v>
      </c>
      <c r="AG317" s="7">
        <f>INDEX(MINFLOWFEAMOUTH!$J$3:$J$14, MATCH($B317,MINFLOWFEAMOUTH!$I$3:$I$14,0), 1)</f>
        <v>2800</v>
      </c>
      <c r="AI317" s="11">
        <f>SHASTAlevel5extended!$H306</f>
        <v>4552.1000000000004</v>
      </c>
      <c r="AJ317" s="11">
        <f>INDEX(CALLiTE_SHASTA_LEVEL2_4!$E$1024:$E$1035, MATCH($B317,CALLiTE_SHASTA_LEVEL2_4!$C$1024:$C$1035,0), 1)</f>
        <v>1700</v>
      </c>
      <c r="AK317" s="11">
        <f>INDEX(CALLiTE_SHASTA_LEVEL2_4!$F$1024:$F$1035, MATCH($B317,CALLiTE_SHASTA_LEVEL2_4!$C$1024:$C$1035,0), 1)</f>
        <v>4552</v>
      </c>
      <c r="AL317" s="11">
        <f>INDEX(CALLITE_EVAP_S_SHSTA!$G$2:$G$13, MATCH($B317,CALLITE_EVAP_S_SHSTA!$F$2:$F$13,0), 1)</f>
        <v>6.9927381220318026</v>
      </c>
    </row>
    <row r="318" spans="1:38">
      <c r="A318" s="1">
        <v>43983</v>
      </c>
      <c r="B318" s="6">
        <f t="shared" si="4"/>
        <v>6</v>
      </c>
      <c r="C318" s="7">
        <f>OROinflow!$F307</f>
        <v>2517</v>
      </c>
      <c r="D318" s="7">
        <f>OROLEVEL5!G307/1000</f>
        <v>3538</v>
      </c>
      <c r="E318" s="7">
        <f>INDEX(OROevaprateIN!$B$2:$B$13, MATCH($B318,OROevaprateIN!$A$2:$A$13,0), 1)</f>
        <v>7.382659572236081</v>
      </c>
      <c r="F318" s="7">
        <f>INDEX(DEM_D6_PWR!$I$3:$I$14, MATCH($B318,DEM_D6_PWR!$H$3:$H$14,0), 1)</f>
        <v>3.619999885559082</v>
      </c>
      <c r="G318" s="7">
        <f>INDEX('MINGW_6&amp;DR69'!$I$3:$I$14, MATCH($B318,'MINGW_6&amp;DR69'!$H$3:$H$14,0), 1)</f>
        <v>62.099998474121094</v>
      </c>
      <c r="H318" s="7">
        <f>INDEX('MINGW_6&amp;DR69'!$J$3:$J$14, MATCH($B318,'MINGW_6&amp;DR69'!$H$3:$H$14,0), 1)</f>
        <v>395.60000610351563</v>
      </c>
      <c r="I318" s="7">
        <f>inflowShasta!$I307</f>
        <v>4568</v>
      </c>
      <c r="J318" s="7">
        <f>inflowYuba!$H307</f>
        <v>1496</v>
      </c>
      <c r="K318" s="7">
        <f>INDEX(DEMAND_D_DAGUER_NP!$I$3:$I$14, MATCH($B318,DEMAND_D_DAGUER_NP!$H$3:$H$14,0), 1)</f>
        <v>824.08958980015348</v>
      </c>
      <c r="L318" s="7">
        <f>INDEX(D_THERM_DEMANDS!AB$3:AB$14, MATCH($B318,D_THERM_DEMANDS!$P$3:$P$14,0), 1)</f>
        <v>1.028000005086263</v>
      </c>
      <c r="M318" s="7">
        <f>INDEX(D_THERM_DEMANDS!AC$3:AC$14, MATCH($B318,D_THERM_DEMANDS!$P$3:$P$14,0), 1)</f>
        <v>0.99366664886474609</v>
      </c>
      <c r="N318" s="7">
        <f>INDEX(D_THERM_DEMANDS!AD$3:AD$14, MATCH($B318,D_THERM_DEMANDS!$P$3:$P$14,0), 1)</f>
        <v>3.7696665445963542</v>
      </c>
      <c r="O318" s="7">
        <f>INDEX(D_THERM_DEMANDS!AE$3:AE$14, MATCH($B318,D_THERM_DEMANDS!$P$3:$P$14,0), 1)</f>
        <v>3.4333332379659014E-2</v>
      </c>
      <c r="P318" s="7">
        <f>INDEX(D_THERM_DEMANDS!AF$3:AF$14, MATCH($B318,D_THERM_DEMANDS!$P$3:$P$14,0), 1)</f>
        <v>3.6666667461395262E-2</v>
      </c>
      <c r="Q318" s="7">
        <f>INDEX(D_THERM_DEMANDS!AG$3:AG$14, MATCH($B318,D_THERM_DEMANDS!$P$3:$P$14,0), 1)</f>
        <v>3.6666667461395262E-2</v>
      </c>
      <c r="R318" s="7">
        <f>INDEX(D_THERM_DEMANDS!AH$3:AH$14, MATCH($B318,D_THERM_DEMANDS!$P$3:$P$14,0), 1)</f>
        <v>5.4666666189829509E-2</v>
      </c>
      <c r="S318" s="7">
        <f>INDEX(D_THERM_DEMANDS!AI$3:AI$14, MATCH($B318,D_THERM_DEMANDS!$P$3:$P$14,0), 1)</f>
        <v>0.05</v>
      </c>
      <c r="T318" s="7">
        <f>INDEX(D_THERM_DEMANDS!AJ$3:AJ$14, MATCH($B318,D_THERM_DEMANDS!$P$3:$P$14,0), 1)</f>
        <v>0.13666666348775228</v>
      </c>
      <c r="U318" s="7">
        <f>INDEX(D_THERM_DEMANDS!AK$3:AK$14, MATCH($B318,D_THERM_DEMANDS!$P$3:$P$14,0), 1)</f>
        <v>0</v>
      </c>
      <c r="V318" s="7">
        <f>INDEX(DEMAND_C217B!$I$3:$I$14, MATCH($B318,DEMAND_C217B!$H$3:$H$14,0), 1)</f>
        <v>25.080341581946126</v>
      </c>
      <c r="W318" s="7">
        <f>INDEX(MINFLOWFEATHER!$J$3:$J$14, MATCH($B318,MINFLOWFEATHER!$I$3:$I$14,0), 1)</f>
        <v>750</v>
      </c>
      <c r="X318" s="7">
        <f>INDEX(Therm!$P$3:$P$14, MATCH($B318,Therm!$H$3:$H$14,0), 1)</f>
        <v>124.23471162712121</v>
      </c>
      <c r="Y318" s="7">
        <f>INDEX(Yubfea!$P$3:$P$14, MATCH($B318,Yubfea!$H$3:$H$14,0), 1)</f>
        <v>1103.8982246243713</v>
      </c>
      <c r="Z318" s="7">
        <f>INDEX(D_YUBFEA_demand!V$3:V$14, MATCH($B318,D_YUBFEA_demand!$M$3:$M$14,0), 1)</f>
        <v>1.5999999642372132E-2</v>
      </c>
      <c r="AA318" s="7">
        <f>INDEX(D_YUBFEA_demand!W$3:W$14, MATCH($B318,D_YUBFEA_demand!$M$3:$M$14,0), 1)</f>
        <v>1.5999999642372132E-2</v>
      </c>
      <c r="AB318" s="7">
        <f>INDEX(D_YUBFEA_demand!X$3:X$14, MATCH($B318,D_YUBFEA_demand!$M$3:$M$14,0), 1)</f>
        <v>0.11666666666666667</v>
      </c>
      <c r="AC318" s="7">
        <f>INDEX(D_YUBFEA_demand!Y$3:Y$14, MATCH($B318,D_YUBFEA_demand!$M$3:$M$14,0), 1)</f>
        <v>0.45033334096272787</v>
      </c>
      <c r="AD318" s="7">
        <f>INDEX(D_YUBFEA_demand!Z$3:Z$14, MATCH($B318,D_YUBFEA_demand!$M$3:$M$14,0), 1)</f>
        <v>3.4999998410542806E-2</v>
      </c>
      <c r="AE318" s="7">
        <f>INDEX(D_YUBFEA_demand!AA$3:AA$14, MATCH($B318,D_YUBFEA_demand!$M$3:$M$14,0), 1)</f>
        <v>8.9666668574015299E-2</v>
      </c>
      <c r="AF318" s="7">
        <f>INDEX(D_YUBFEA_demand!AB$3:AB$14, MATCH($B318,D_YUBFEA_demand!$M$3:$M$14,0), 1)</f>
        <v>4.2666665712992352E-2</v>
      </c>
      <c r="AG318" s="7">
        <f>INDEX(MINFLOWFEAMOUTH!$J$3:$J$14, MATCH($B318,MINFLOWFEAMOUTH!$I$3:$I$14,0), 1)</f>
        <v>1219.8755480240366</v>
      </c>
      <c r="AI318" s="11">
        <f>SHASTAlevel5extended!$H307</f>
        <v>4552.1000000000004</v>
      </c>
      <c r="AJ318" s="11">
        <f>INDEX(CALLiTE_SHASTA_LEVEL2_4!$E$1024:$E$1035, MATCH($B318,CALLiTE_SHASTA_LEVEL2_4!$C$1024:$C$1035,0), 1)</f>
        <v>1700</v>
      </c>
      <c r="AK318" s="11">
        <f>INDEX(CALLiTE_SHASTA_LEVEL2_4!$F$1024:$F$1035, MATCH($B318,CALLiTE_SHASTA_LEVEL2_4!$C$1024:$C$1035,0), 1)</f>
        <v>3200</v>
      </c>
      <c r="AL318" s="11">
        <f>INDEX(CALLITE_EVAP_S_SHSTA!$G$2:$G$13, MATCH($B318,CALLITE_EVAP_S_SHSTA!$F$2:$F$13,0), 1)</f>
        <v>8.7320238295055574</v>
      </c>
    </row>
    <row r="319" spans="1:38">
      <c r="A319" s="1">
        <v>43984</v>
      </c>
      <c r="B319" s="6">
        <f t="shared" si="4"/>
        <v>6</v>
      </c>
      <c r="C319" s="7">
        <f>OROinflow!$F308</f>
        <v>2456</v>
      </c>
      <c r="D319" s="7">
        <f>OROLEVEL5!G308/1000</f>
        <v>3538</v>
      </c>
      <c r="E319" s="7">
        <f>INDEX(OROevaprateIN!$B$2:$B$13, MATCH($B319,OROevaprateIN!$A$2:$A$13,0), 1)</f>
        <v>7.382659572236081</v>
      </c>
      <c r="F319" s="7">
        <f>INDEX(DEM_D6_PWR!$I$3:$I$14, MATCH($B319,DEM_D6_PWR!$H$3:$H$14,0), 1)</f>
        <v>3.619999885559082</v>
      </c>
      <c r="G319" s="7">
        <f>INDEX('MINGW_6&amp;DR69'!$I$3:$I$14, MATCH($B319,'MINGW_6&amp;DR69'!$H$3:$H$14,0), 1)</f>
        <v>62.099998474121094</v>
      </c>
      <c r="H319" s="7">
        <f>INDEX('MINGW_6&amp;DR69'!$J$3:$J$14, MATCH($B319,'MINGW_6&amp;DR69'!$H$3:$H$14,0), 1)</f>
        <v>395.60000610351563</v>
      </c>
      <c r="I319" s="7">
        <f>inflowShasta!$I308</f>
        <v>3884</v>
      </c>
      <c r="J319" s="7">
        <f>inflowYuba!$H308</f>
        <v>1360</v>
      </c>
      <c r="K319" s="7">
        <f>INDEX(DEMAND_D_DAGUER_NP!$I$3:$I$14, MATCH($B319,DEMAND_D_DAGUER_NP!$H$3:$H$14,0), 1)</f>
        <v>824.08958980015348</v>
      </c>
      <c r="L319" s="7">
        <f>INDEX(D_THERM_DEMANDS!AB$3:AB$14, MATCH($B319,D_THERM_DEMANDS!$P$3:$P$14,0), 1)</f>
        <v>1.028000005086263</v>
      </c>
      <c r="M319" s="7">
        <f>INDEX(D_THERM_DEMANDS!AC$3:AC$14, MATCH($B319,D_THERM_DEMANDS!$P$3:$P$14,0), 1)</f>
        <v>0.99366664886474609</v>
      </c>
      <c r="N319" s="7">
        <f>INDEX(D_THERM_DEMANDS!AD$3:AD$14, MATCH($B319,D_THERM_DEMANDS!$P$3:$P$14,0), 1)</f>
        <v>3.7696665445963542</v>
      </c>
      <c r="O319" s="7">
        <f>INDEX(D_THERM_DEMANDS!AE$3:AE$14, MATCH($B319,D_THERM_DEMANDS!$P$3:$P$14,0), 1)</f>
        <v>3.4333332379659014E-2</v>
      </c>
      <c r="P319" s="7">
        <f>INDEX(D_THERM_DEMANDS!AF$3:AF$14, MATCH($B319,D_THERM_DEMANDS!$P$3:$P$14,0), 1)</f>
        <v>3.6666667461395262E-2</v>
      </c>
      <c r="Q319" s="7">
        <f>INDEX(D_THERM_DEMANDS!AG$3:AG$14, MATCH($B319,D_THERM_DEMANDS!$P$3:$P$14,0), 1)</f>
        <v>3.6666667461395262E-2</v>
      </c>
      <c r="R319" s="7">
        <f>INDEX(D_THERM_DEMANDS!AH$3:AH$14, MATCH($B319,D_THERM_DEMANDS!$P$3:$P$14,0), 1)</f>
        <v>5.4666666189829509E-2</v>
      </c>
      <c r="S319" s="7">
        <f>INDEX(D_THERM_DEMANDS!AI$3:AI$14, MATCH($B319,D_THERM_DEMANDS!$P$3:$P$14,0), 1)</f>
        <v>0.05</v>
      </c>
      <c r="T319" s="7">
        <f>INDEX(D_THERM_DEMANDS!AJ$3:AJ$14, MATCH($B319,D_THERM_DEMANDS!$P$3:$P$14,0), 1)</f>
        <v>0.13666666348775228</v>
      </c>
      <c r="U319" s="7">
        <f>INDEX(D_THERM_DEMANDS!AK$3:AK$14, MATCH($B319,D_THERM_DEMANDS!$P$3:$P$14,0), 1)</f>
        <v>0</v>
      </c>
      <c r="V319" s="7">
        <f>INDEX(DEMAND_C217B!$I$3:$I$14, MATCH($B319,DEMAND_C217B!$H$3:$H$14,0), 1)</f>
        <v>25.080341581946126</v>
      </c>
      <c r="W319" s="7">
        <f>INDEX(MINFLOWFEATHER!$J$3:$J$14, MATCH($B319,MINFLOWFEATHER!$I$3:$I$14,0), 1)</f>
        <v>750</v>
      </c>
      <c r="X319" s="7">
        <f>INDEX(Therm!$P$3:$P$14, MATCH($B319,Therm!$H$3:$H$14,0), 1)</f>
        <v>124.23471162712121</v>
      </c>
      <c r="Y319" s="7">
        <f>INDEX(Yubfea!$P$3:$P$14, MATCH($B319,Yubfea!$H$3:$H$14,0), 1)</f>
        <v>1103.8982246243713</v>
      </c>
      <c r="Z319" s="7">
        <f>INDEX(D_YUBFEA_demand!V$3:V$14, MATCH($B319,D_YUBFEA_demand!$M$3:$M$14,0), 1)</f>
        <v>1.5999999642372132E-2</v>
      </c>
      <c r="AA319" s="7">
        <f>INDEX(D_YUBFEA_demand!W$3:W$14, MATCH($B319,D_YUBFEA_demand!$M$3:$M$14,0), 1)</f>
        <v>1.5999999642372132E-2</v>
      </c>
      <c r="AB319" s="7">
        <f>INDEX(D_YUBFEA_demand!X$3:X$14, MATCH($B319,D_YUBFEA_demand!$M$3:$M$14,0), 1)</f>
        <v>0.11666666666666667</v>
      </c>
      <c r="AC319" s="7">
        <f>INDEX(D_YUBFEA_demand!Y$3:Y$14, MATCH($B319,D_YUBFEA_demand!$M$3:$M$14,0), 1)</f>
        <v>0.45033334096272787</v>
      </c>
      <c r="AD319" s="7">
        <f>INDEX(D_YUBFEA_demand!Z$3:Z$14, MATCH($B319,D_YUBFEA_demand!$M$3:$M$14,0), 1)</f>
        <v>3.4999998410542806E-2</v>
      </c>
      <c r="AE319" s="7">
        <f>INDEX(D_YUBFEA_demand!AA$3:AA$14, MATCH($B319,D_YUBFEA_demand!$M$3:$M$14,0), 1)</f>
        <v>8.9666668574015299E-2</v>
      </c>
      <c r="AF319" s="7">
        <f>INDEX(D_YUBFEA_demand!AB$3:AB$14, MATCH($B319,D_YUBFEA_demand!$M$3:$M$14,0), 1)</f>
        <v>4.2666665712992352E-2</v>
      </c>
      <c r="AG319" s="7">
        <f>INDEX(MINFLOWFEAMOUTH!$J$3:$J$14, MATCH($B319,MINFLOWFEAMOUTH!$I$3:$I$14,0), 1)</f>
        <v>1219.8755480240366</v>
      </c>
      <c r="AI319" s="11">
        <f>SHASTAlevel5extended!$H308</f>
        <v>4552.1000000000004</v>
      </c>
      <c r="AJ319" s="11">
        <f>INDEX(CALLiTE_SHASTA_LEVEL2_4!$E$1024:$E$1035, MATCH($B319,CALLiTE_SHASTA_LEVEL2_4!$C$1024:$C$1035,0), 1)</f>
        <v>1700</v>
      </c>
      <c r="AK319" s="11">
        <f>INDEX(CALLiTE_SHASTA_LEVEL2_4!$F$1024:$F$1035, MATCH($B319,CALLiTE_SHASTA_LEVEL2_4!$C$1024:$C$1035,0), 1)</f>
        <v>3200</v>
      </c>
      <c r="AL319" s="11">
        <f>INDEX(CALLITE_EVAP_S_SHSTA!$G$2:$G$13, MATCH($B319,CALLITE_EVAP_S_SHSTA!$F$2:$F$13,0), 1)</f>
        <v>8.7320238295055574</v>
      </c>
    </row>
    <row r="320" spans="1:38">
      <c r="A320" s="1">
        <v>43985</v>
      </c>
      <c r="B320" s="6">
        <f t="shared" si="4"/>
        <v>6</v>
      </c>
      <c r="C320" s="7">
        <f>OROinflow!$F309</f>
        <v>2814</v>
      </c>
      <c r="D320" s="7">
        <f>OROLEVEL5!G309/1000</f>
        <v>3538</v>
      </c>
      <c r="E320" s="7">
        <f>INDEX(OROevaprateIN!$B$2:$B$13, MATCH($B320,OROevaprateIN!$A$2:$A$13,0), 1)</f>
        <v>7.382659572236081</v>
      </c>
      <c r="F320" s="7">
        <f>INDEX(DEM_D6_PWR!$I$3:$I$14, MATCH($B320,DEM_D6_PWR!$H$3:$H$14,0), 1)</f>
        <v>3.619999885559082</v>
      </c>
      <c r="G320" s="7">
        <f>INDEX('MINGW_6&amp;DR69'!$I$3:$I$14, MATCH($B320,'MINGW_6&amp;DR69'!$H$3:$H$14,0), 1)</f>
        <v>62.099998474121094</v>
      </c>
      <c r="H320" s="7">
        <f>INDEX('MINGW_6&amp;DR69'!$J$3:$J$14, MATCH($B320,'MINGW_6&amp;DR69'!$H$3:$H$14,0), 1)</f>
        <v>395.60000610351563</v>
      </c>
      <c r="I320" s="7">
        <f>inflowShasta!$I309</f>
        <v>4249</v>
      </c>
      <c r="J320" s="7">
        <f>inflowYuba!$H309</f>
        <v>1366</v>
      </c>
      <c r="K320" s="7">
        <f>INDEX(DEMAND_D_DAGUER_NP!$I$3:$I$14, MATCH($B320,DEMAND_D_DAGUER_NP!$H$3:$H$14,0), 1)</f>
        <v>824.08958980015348</v>
      </c>
      <c r="L320" s="7">
        <f>INDEX(D_THERM_DEMANDS!AB$3:AB$14, MATCH($B320,D_THERM_DEMANDS!$P$3:$P$14,0), 1)</f>
        <v>1.028000005086263</v>
      </c>
      <c r="M320" s="7">
        <f>INDEX(D_THERM_DEMANDS!AC$3:AC$14, MATCH($B320,D_THERM_DEMANDS!$P$3:$P$14,0), 1)</f>
        <v>0.99366664886474609</v>
      </c>
      <c r="N320" s="7">
        <f>INDEX(D_THERM_DEMANDS!AD$3:AD$14, MATCH($B320,D_THERM_DEMANDS!$P$3:$P$14,0), 1)</f>
        <v>3.7696665445963542</v>
      </c>
      <c r="O320" s="7">
        <f>INDEX(D_THERM_DEMANDS!AE$3:AE$14, MATCH($B320,D_THERM_DEMANDS!$P$3:$P$14,0), 1)</f>
        <v>3.4333332379659014E-2</v>
      </c>
      <c r="P320" s="7">
        <f>INDEX(D_THERM_DEMANDS!AF$3:AF$14, MATCH($B320,D_THERM_DEMANDS!$P$3:$P$14,0), 1)</f>
        <v>3.6666667461395262E-2</v>
      </c>
      <c r="Q320" s="7">
        <f>INDEX(D_THERM_DEMANDS!AG$3:AG$14, MATCH($B320,D_THERM_DEMANDS!$P$3:$P$14,0), 1)</f>
        <v>3.6666667461395262E-2</v>
      </c>
      <c r="R320" s="7">
        <f>INDEX(D_THERM_DEMANDS!AH$3:AH$14, MATCH($B320,D_THERM_DEMANDS!$P$3:$P$14,0), 1)</f>
        <v>5.4666666189829509E-2</v>
      </c>
      <c r="S320" s="7">
        <f>INDEX(D_THERM_DEMANDS!AI$3:AI$14, MATCH($B320,D_THERM_DEMANDS!$P$3:$P$14,0), 1)</f>
        <v>0.05</v>
      </c>
      <c r="T320" s="7">
        <f>INDEX(D_THERM_DEMANDS!AJ$3:AJ$14, MATCH($B320,D_THERM_DEMANDS!$P$3:$P$14,0), 1)</f>
        <v>0.13666666348775228</v>
      </c>
      <c r="U320" s="7">
        <f>INDEX(D_THERM_DEMANDS!AK$3:AK$14, MATCH($B320,D_THERM_DEMANDS!$P$3:$P$14,0), 1)</f>
        <v>0</v>
      </c>
      <c r="V320" s="7">
        <f>INDEX(DEMAND_C217B!$I$3:$I$14, MATCH($B320,DEMAND_C217B!$H$3:$H$14,0), 1)</f>
        <v>25.080341581946126</v>
      </c>
      <c r="W320" s="7">
        <f>INDEX(MINFLOWFEATHER!$J$3:$J$14, MATCH($B320,MINFLOWFEATHER!$I$3:$I$14,0), 1)</f>
        <v>750</v>
      </c>
      <c r="X320" s="7">
        <f>INDEX(Therm!$P$3:$P$14, MATCH($B320,Therm!$H$3:$H$14,0), 1)</f>
        <v>124.23471162712121</v>
      </c>
      <c r="Y320" s="7">
        <f>INDEX(Yubfea!$P$3:$P$14, MATCH($B320,Yubfea!$H$3:$H$14,0), 1)</f>
        <v>1103.8982246243713</v>
      </c>
      <c r="Z320" s="7">
        <f>INDEX(D_YUBFEA_demand!V$3:V$14, MATCH($B320,D_YUBFEA_demand!$M$3:$M$14,0), 1)</f>
        <v>1.5999999642372132E-2</v>
      </c>
      <c r="AA320" s="7">
        <f>INDEX(D_YUBFEA_demand!W$3:W$14, MATCH($B320,D_YUBFEA_demand!$M$3:$M$14,0), 1)</f>
        <v>1.5999999642372132E-2</v>
      </c>
      <c r="AB320" s="7">
        <f>INDEX(D_YUBFEA_demand!X$3:X$14, MATCH($B320,D_YUBFEA_demand!$M$3:$M$14,0), 1)</f>
        <v>0.11666666666666667</v>
      </c>
      <c r="AC320" s="7">
        <f>INDEX(D_YUBFEA_demand!Y$3:Y$14, MATCH($B320,D_YUBFEA_demand!$M$3:$M$14,0), 1)</f>
        <v>0.45033334096272787</v>
      </c>
      <c r="AD320" s="7">
        <f>INDEX(D_YUBFEA_demand!Z$3:Z$14, MATCH($B320,D_YUBFEA_demand!$M$3:$M$14,0), 1)</f>
        <v>3.4999998410542806E-2</v>
      </c>
      <c r="AE320" s="7">
        <f>INDEX(D_YUBFEA_demand!AA$3:AA$14, MATCH($B320,D_YUBFEA_demand!$M$3:$M$14,0), 1)</f>
        <v>8.9666668574015299E-2</v>
      </c>
      <c r="AF320" s="7">
        <f>INDEX(D_YUBFEA_demand!AB$3:AB$14, MATCH($B320,D_YUBFEA_demand!$M$3:$M$14,0), 1)</f>
        <v>4.2666665712992352E-2</v>
      </c>
      <c r="AG320" s="7">
        <f>INDEX(MINFLOWFEAMOUTH!$J$3:$J$14, MATCH($B320,MINFLOWFEAMOUTH!$I$3:$I$14,0), 1)</f>
        <v>1219.8755480240366</v>
      </c>
      <c r="AI320" s="11">
        <f>SHASTAlevel5extended!$H309</f>
        <v>4552.1000000000004</v>
      </c>
      <c r="AJ320" s="11">
        <f>INDEX(CALLiTE_SHASTA_LEVEL2_4!$E$1024:$E$1035, MATCH($B320,CALLiTE_SHASTA_LEVEL2_4!$C$1024:$C$1035,0), 1)</f>
        <v>1700</v>
      </c>
      <c r="AK320" s="11">
        <f>INDEX(CALLiTE_SHASTA_LEVEL2_4!$F$1024:$F$1035, MATCH($B320,CALLiTE_SHASTA_LEVEL2_4!$C$1024:$C$1035,0), 1)</f>
        <v>3200</v>
      </c>
      <c r="AL320" s="11">
        <f>INDEX(CALLITE_EVAP_S_SHSTA!$G$2:$G$13, MATCH($B320,CALLITE_EVAP_S_SHSTA!$F$2:$F$13,0), 1)</f>
        <v>8.7320238295055574</v>
      </c>
    </row>
    <row r="321" spans="1:38">
      <c r="A321" s="1">
        <v>43986</v>
      </c>
      <c r="B321" s="6">
        <f t="shared" si="4"/>
        <v>6</v>
      </c>
      <c r="C321" s="7">
        <f>OROinflow!$F310</f>
        <v>2700</v>
      </c>
      <c r="D321" s="7">
        <f>OROLEVEL5!G310/1000</f>
        <v>3538</v>
      </c>
      <c r="E321" s="7">
        <f>INDEX(OROevaprateIN!$B$2:$B$13, MATCH($B321,OROevaprateIN!$A$2:$A$13,0), 1)</f>
        <v>7.382659572236081</v>
      </c>
      <c r="F321" s="7">
        <f>INDEX(DEM_D6_PWR!$I$3:$I$14, MATCH($B321,DEM_D6_PWR!$H$3:$H$14,0), 1)</f>
        <v>3.619999885559082</v>
      </c>
      <c r="G321" s="7">
        <f>INDEX('MINGW_6&amp;DR69'!$I$3:$I$14, MATCH($B321,'MINGW_6&amp;DR69'!$H$3:$H$14,0), 1)</f>
        <v>62.099998474121094</v>
      </c>
      <c r="H321" s="7">
        <f>INDEX('MINGW_6&amp;DR69'!$J$3:$J$14, MATCH($B321,'MINGW_6&amp;DR69'!$H$3:$H$14,0), 1)</f>
        <v>395.60000610351563</v>
      </c>
      <c r="I321" s="7">
        <f>inflowShasta!$I310</f>
        <v>5282</v>
      </c>
      <c r="J321" s="7">
        <f>inflowYuba!$H310</f>
        <v>1375</v>
      </c>
      <c r="K321" s="7">
        <f>INDEX(DEMAND_D_DAGUER_NP!$I$3:$I$14, MATCH($B321,DEMAND_D_DAGUER_NP!$H$3:$H$14,0), 1)</f>
        <v>824.08958980015348</v>
      </c>
      <c r="L321" s="7">
        <f>INDEX(D_THERM_DEMANDS!AB$3:AB$14, MATCH($B321,D_THERM_DEMANDS!$P$3:$P$14,0), 1)</f>
        <v>1.028000005086263</v>
      </c>
      <c r="M321" s="7">
        <f>INDEX(D_THERM_DEMANDS!AC$3:AC$14, MATCH($B321,D_THERM_DEMANDS!$P$3:$P$14,0), 1)</f>
        <v>0.99366664886474609</v>
      </c>
      <c r="N321" s="7">
        <f>INDEX(D_THERM_DEMANDS!AD$3:AD$14, MATCH($B321,D_THERM_DEMANDS!$P$3:$P$14,0), 1)</f>
        <v>3.7696665445963542</v>
      </c>
      <c r="O321" s="7">
        <f>INDEX(D_THERM_DEMANDS!AE$3:AE$14, MATCH($B321,D_THERM_DEMANDS!$P$3:$P$14,0), 1)</f>
        <v>3.4333332379659014E-2</v>
      </c>
      <c r="P321" s="7">
        <f>INDEX(D_THERM_DEMANDS!AF$3:AF$14, MATCH($B321,D_THERM_DEMANDS!$P$3:$P$14,0), 1)</f>
        <v>3.6666667461395262E-2</v>
      </c>
      <c r="Q321" s="7">
        <f>INDEX(D_THERM_DEMANDS!AG$3:AG$14, MATCH($B321,D_THERM_DEMANDS!$P$3:$P$14,0), 1)</f>
        <v>3.6666667461395262E-2</v>
      </c>
      <c r="R321" s="7">
        <f>INDEX(D_THERM_DEMANDS!AH$3:AH$14, MATCH($B321,D_THERM_DEMANDS!$P$3:$P$14,0), 1)</f>
        <v>5.4666666189829509E-2</v>
      </c>
      <c r="S321" s="7">
        <f>INDEX(D_THERM_DEMANDS!AI$3:AI$14, MATCH($B321,D_THERM_DEMANDS!$P$3:$P$14,0), 1)</f>
        <v>0.05</v>
      </c>
      <c r="T321" s="7">
        <f>INDEX(D_THERM_DEMANDS!AJ$3:AJ$14, MATCH($B321,D_THERM_DEMANDS!$P$3:$P$14,0), 1)</f>
        <v>0.13666666348775228</v>
      </c>
      <c r="U321" s="7">
        <f>INDEX(D_THERM_DEMANDS!AK$3:AK$14, MATCH($B321,D_THERM_DEMANDS!$P$3:$P$14,0), 1)</f>
        <v>0</v>
      </c>
      <c r="V321" s="7">
        <f>INDEX(DEMAND_C217B!$I$3:$I$14, MATCH($B321,DEMAND_C217B!$H$3:$H$14,0), 1)</f>
        <v>25.080341581946126</v>
      </c>
      <c r="W321" s="7">
        <f>INDEX(MINFLOWFEATHER!$J$3:$J$14, MATCH($B321,MINFLOWFEATHER!$I$3:$I$14,0), 1)</f>
        <v>750</v>
      </c>
      <c r="X321" s="7">
        <f>INDEX(Therm!$P$3:$P$14, MATCH($B321,Therm!$H$3:$H$14,0), 1)</f>
        <v>124.23471162712121</v>
      </c>
      <c r="Y321" s="7">
        <f>INDEX(Yubfea!$P$3:$P$14, MATCH($B321,Yubfea!$H$3:$H$14,0), 1)</f>
        <v>1103.8982246243713</v>
      </c>
      <c r="Z321" s="7">
        <f>INDEX(D_YUBFEA_demand!V$3:V$14, MATCH($B321,D_YUBFEA_demand!$M$3:$M$14,0), 1)</f>
        <v>1.5999999642372132E-2</v>
      </c>
      <c r="AA321" s="7">
        <f>INDEX(D_YUBFEA_demand!W$3:W$14, MATCH($B321,D_YUBFEA_demand!$M$3:$M$14,0), 1)</f>
        <v>1.5999999642372132E-2</v>
      </c>
      <c r="AB321" s="7">
        <f>INDEX(D_YUBFEA_demand!X$3:X$14, MATCH($B321,D_YUBFEA_demand!$M$3:$M$14,0), 1)</f>
        <v>0.11666666666666667</v>
      </c>
      <c r="AC321" s="7">
        <f>INDEX(D_YUBFEA_demand!Y$3:Y$14, MATCH($B321,D_YUBFEA_demand!$M$3:$M$14,0), 1)</f>
        <v>0.45033334096272787</v>
      </c>
      <c r="AD321" s="7">
        <f>INDEX(D_YUBFEA_demand!Z$3:Z$14, MATCH($B321,D_YUBFEA_demand!$M$3:$M$14,0), 1)</f>
        <v>3.4999998410542806E-2</v>
      </c>
      <c r="AE321" s="7">
        <f>INDEX(D_YUBFEA_demand!AA$3:AA$14, MATCH($B321,D_YUBFEA_demand!$M$3:$M$14,0), 1)</f>
        <v>8.9666668574015299E-2</v>
      </c>
      <c r="AF321" s="7">
        <f>INDEX(D_YUBFEA_demand!AB$3:AB$14, MATCH($B321,D_YUBFEA_demand!$M$3:$M$14,0), 1)</f>
        <v>4.2666665712992352E-2</v>
      </c>
      <c r="AG321" s="7">
        <f>INDEX(MINFLOWFEAMOUTH!$J$3:$J$14, MATCH($B321,MINFLOWFEAMOUTH!$I$3:$I$14,0), 1)</f>
        <v>1219.8755480240366</v>
      </c>
      <c r="AI321" s="11">
        <f>SHASTAlevel5extended!$H310</f>
        <v>4552.1000000000004</v>
      </c>
      <c r="AJ321" s="11">
        <f>INDEX(CALLiTE_SHASTA_LEVEL2_4!$E$1024:$E$1035, MATCH($B321,CALLiTE_SHASTA_LEVEL2_4!$C$1024:$C$1035,0), 1)</f>
        <v>1700</v>
      </c>
      <c r="AK321" s="11">
        <f>INDEX(CALLiTE_SHASTA_LEVEL2_4!$F$1024:$F$1035, MATCH($B321,CALLiTE_SHASTA_LEVEL2_4!$C$1024:$C$1035,0), 1)</f>
        <v>3200</v>
      </c>
      <c r="AL321" s="11">
        <f>INDEX(CALLITE_EVAP_S_SHSTA!$G$2:$G$13, MATCH($B321,CALLITE_EVAP_S_SHSTA!$F$2:$F$13,0), 1)</f>
        <v>8.7320238295055574</v>
      </c>
    </row>
    <row r="322" spans="1:38">
      <c r="A322" s="1">
        <v>43987</v>
      </c>
      <c r="B322" s="6">
        <f t="shared" si="4"/>
        <v>6</v>
      </c>
      <c r="C322" s="7">
        <f>OROinflow!$F311</f>
        <v>2086</v>
      </c>
      <c r="D322" s="7">
        <f>OROLEVEL5!G311/1000</f>
        <v>3538</v>
      </c>
      <c r="E322" s="7">
        <f>INDEX(OROevaprateIN!$B$2:$B$13, MATCH($B322,OROevaprateIN!$A$2:$A$13,0), 1)</f>
        <v>7.382659572236081</v>
      </c>
      <c r="F322" s="7">
        <f>INDEX(DEM_D6_PWR!$I$3:$I$14, MATCH($B322,DEM_D6_PWR!$H$3:$H$14,0), 1)</f>
        <v>3.619999885559082</v>
      </c>
      <c r="G322" s="7">
        <f>INDEX('MINGW_6&amp;DR69'!$I$3:$I$14, MATCH($B322,'MINGW_6&amp;DR69'!$H$3:$H$14,0), 1)</f>
        <v>62.099998474121094</v>
      </c>
      <c r="H322" s="7">
        <f>INDEX('MINGW_6&amp;DR69'!$J$3:$J$14, MATCH($B322,'MINGW_6&amp;DR69'!$H$3:$H$14,0), 1)</f>
        <v>395.60000610351563</v>
      </c>
      <c r="I322" s="7">
        <f>inflowShasta!$I311</f>
        <v>3654</v>
      </c>
      <c r="J322" s="7">
        <f>inflowYuba!$H311</f>
        <v>1383</v>
      </c>
      <c r="K322" s="7">
        <f>INDEX(DEMAND_D_DAGUER_NP!$I$3:$I$14, MATCH($B322,DEMAND_D_DAGUER_NP!$H$3:$H$14,0), 1)</f>
        <v>824.08958980015348</v>
      </c>
      <c r="L322" s="7">
        <f>INDEX(D_THERM_DEMANDS!AB$3:AB$14, MATCH($B322,D_THERM_DEMANDS!$P$3:$P$14,0), 1)</f>
        <v>1.028000005086263</v>
      </c>
      <c r="M322" s="7">
        <f>INDEX(D_THERM_DEMANDS!AC$3:AC$14, MATCH($B322,D_THERM_DEMANDS!$P$3:$P$14,0), 1)</f>
        <v>0.99366664886474609</v>
      </c>
      <c r="N322" s="7">
        <f>INDEX(D_THERM_DEMANDS!AD$3:AD$14, MATCH($B322,D_THERM_DEMANDS!$P$3:$P$14,0), 1)</f>
        <v>3.7696665445963542</v>
      </c>
      <c r="O322" s="7">
        <f>INDEX(D_THERM_DEMANDS!AE$3:AE$14, MATCH($B322,D_THERM_DEMANDS!$P$3:$P$14,0), 1)</f>
        <v>3.4333332379659014E-2</v>
      </c>
      <c r="P322" s="7">
        <f>INDEX(D_THERM_DEMANDS!AF$3:AF$14, MATCH($B322,D_THERM_DEMANDS!$P$3:$P$14,0), 1)</f>
        <v>3.6666667461395262E-2</v>
      </c>
      <c r="Q322" s="7">
        <f>INDEX(D_THERM_DEMANDS!AG$3:AG$14, MATCH($B322,D_THERM_DEMANDS!$P$3:$P$14,0), 1)</f>
        <v>3.6666667461395262E-2</v>
      </c>
      <c r="R322" s="7">
        <f>INDEX(D_THERM_DEMANDS!AH$3:AH$14, MATCH($B322,D_THERM_DEMANDS!$P$3:$P$14,0), 1)</f>
        <v>5.4666666189829509E-2</v>
      </c>
      <c r="S322" s="7">
        <f>INDEX(D_THERM_DEMANDS!AI$3:AI$14, MATCH($B322,D_THERM_DEMANDS!$P$3:$P$14,0), 1)</f>
        <v>0.05</v>
      </c>
      <c r="T322" s="7">
        <f>INDEX(D_THERM_DEMANDS!AJ$3:AJ$14, MATCH($B322,D_THERM_DEMANDS!$P$3:$P$14,0), 1)</f>
        <v>0.13666666348775228</v>
      </c>
      <c r="U322" s="7">
        <f>INDEX(D_THERM_DEMANDS!AK$3:AK$14, MATCH($B322,D_THERM_DEMANDS!$P$3:$P$14,0), 1)</f>
        <v>0</v>
      </c>
      <c r="V322" s="7">
        <f>INDEX(DEMAND_C217B!$I$3:$I$14, MATCH($B322,DEMAND_C217B!$H$3:$H$14,0), 1)</f>
        <v>25.080341581946126</v>
      </c>
      <c r="W322" s="7">
        <f>INDEX(MINFLOWFEATHER!$J$3:$J$14, MATCH($B322,MINFLOWFEATHER!$I$3:$I$14,0), 1)</f>
        <v>750</v>
      </c>
      <c r="X322" s="7">
        <f>INDEX(Therm!$P$3:$P$14, MATCH($B322,Therm!$H$3:$H$14,0), 1)</f>
        <v>124.23471162712121</v>
      </c>
      <c r="Y322" s="7">
        <f>INDEX(Yubfea!$P$3:$P$14, MATCH($B322,Yubfea!$H$3:$H$14,0), 1)</f>
        <v>1103.8982246243713</v>
      </c>
      <c r="Z322" s="7">
        <f>INDEX(D_YUBFEA_demand!V$3:V$14, MATCH($B322,D_YUBFEA_demand!$M$3:$M$14,0), 1)</f>
        <v>1.5999999642372132E-2</v>
      </c>
      <c r="AA322" s="7">
        <f>INDEX(D_YUBFEA_demand!W$3:W$14, MATCH($B322,D_YUBFEA_demand!$M$3:$M$14,0), 1)</f>
        <v>1.5999999642372132E-2</v>
      </c>
      <c r="AB322" s="7">
        <f>INDEX(D_YUBFEA_demand!X$3:X$14, MATCH($B322,D_YUBFEA_demand!$M$3:$M$14,0), 1)</f>
        <v>0.11666666666666667</v>
      </c>
      <c r="AC322" s="7">
        <f>INDEX(D_YUBFEA_demand!Y$3:Y$14, MATCH($B322,D_YUBFEA_demand!$M$3:$M$14,0), 1)</f>
        <v>0.45033334096272787</v>
      </c>
      <c r="AD322" s="7">
        <f>INDEX(D_YUBFEA_demand!Z$3:Z$14, MATCH($B322,D_YUBFEA_demand!$M$3:$M$14,0), 1)</f>
        <v>3.4999998410542806E-2</v>
      </c>
      <c r="AE322" s="7">
        <f>INDEX(D_YUBFEA_demand!AA$3:AA$14, MATCH($B322,D_YUBFEA_demand!$M$3:$M$14,0), 1)</f>
        <v>8.9666668574015299E-2</v>
      </c>
      <c r="AF322" s="7">
        <f>INDEX(D_YUBFEA_demand!AB$3:AB$14, MATCH($B322,D_YUBFEA_demand!$M$3:$M$14,0), 1)</f>
        <v>4.2666665712992352E-2</v>
      </c>
      <c r="AG322" s="7">
        <f>INDEX(MINFLOWFEAMOUTH!$J$3:$J$14, MATCH($B322,MINFLOWFEAMOUTH!$I$3:$I$14,0), 1)</f>
        <v>1219.8755480240366</v>
      </c>
      <c r="AI322" s="11">
        <f>SHASTAlevel5extended!$H311</f>
        <v>4552.1000000000004</v>
      </c>
      <c r="AJ322" s="11">
        <f>INDEX(CALLiTE_SHASTA_LEVEL2_4!$E$1024:$E$1035, MATCH($B322,CALLiTE_SHASTA_LEVEL2_4!$C$1024:$C$1035,0), 1)</f>
        <v>1700</v>
      </c>
      <c r="AK322" s="11">
        <f>INDEX(CALLiTE_SHASTA_LEVEL2_4!$F$1024:$F$1035, MATCH($B322,CALLiTE_SHASTA_LEVEL2_4!$C$1024:$C$1035,0), 1)</f>
        <v>3200</v>
      </c>
      <c r="AL322" s="11">
        <f>INDEX(CALLITE_EVAP_S_SHSTA!$G$2:$G$13, MATCH($B322,CALLITE_EVAP_S_SHSTA!$F$2:$F$13,0), 1)</f>
        <v>8.7320238295055574</v>
      </c>
    </row>
    <row r="323" spans="1:38">
      <c r="A323" s="1">
        <v>43988</v>
      </c>
      <c r="B323" s="6">
        <f t="shared" si="4"/>
        <v>6</v>
      </c>
      <c r="C323" s="7">
        <f>OROinflow!$F312</f>
        <v>1884</v>
      </c>
      <c r="D323" s="7">
        <f>OROLEVEL5!G312/1000</f>
        <v>3538</v>
      </c>
      <c r="E323" s="7">
        <f>INDEX(OROevaprateIN!$B$2:$B$13, MATCH($B323,OROevaprateIN!$A$2:$A$13,0), 1)</f>
        <v>7.382659572236081</v>
      </c>
      <c r="F323" s="7">
        <f>INDEX(DEM_D6_PWR!$I$3:$I$14, MATCH($B323,DEM_D6_PWR!$H$3:$H$14,0), 1)</f>
        <v>3.619999885559082</v>
      </c>
      <c r="G323" s="7">
        <f>INDEX('MINGW_6&amp;DR69'!$I$3:$I$14, MATCH($B323,'MINGW_6&amp;DR69'!$H$3:$H$14,0), 1)</f>
        <v>62.099998474121094</v>
      </c>
      <c r="H323" s="7">
        <f>INDEX('MINGW_6&amp;DR69'!$J$3:$J$14, MATCH($B323,'MINGW_6&amp;DR69'!$H$3:$H$14,0), 1)</f>
        <v>395.60000610351563</v>
      </c>
      <c r="I323" s="7">
        <f>inflowShasta!$I312</f>
        <v>2472</v>
      </c>
      <c r="J323" s="7">
        <f>inflowYuba!$H312</f>
        <v>1374</v>
      </c>
      <c r="K323" s="7">
        <f>INDEX(DEMAND_D_DAGUER_NP!$I$3:$I$14, MATCH($B323,DEMAND_D_DAGUER_NP!$H$3:$H$14,0), 1)</f>
        <v>824.08958980015348</v>
      </c>
      <c r="L323" s="7">
        <f>INDEX(D_THERM_DEMANDS!AB$3:AB$14, MATCH($B323,D_THERM_DEMANDS!$P$3:$P$14,0), 1)</f>
        <v>1.028000005086263</v>
      </c>
      <c r="M323" s="7">
        <f>INDEX(D_THERM_DEMANDS!AC$3:AC$14, MATCH($B323,D_THERM_DEMANDS!$P$3:$P$14,0), 1)</f>
        <v>0.99366664886474609</v>
      </c>
      <c r="N323" s="7">
        <f>INDEX(D_THERM_DEMANDS!AD$3:AD$14, MATCH($B323,D_THERM_DEMANDS!$P$3:$P$14,0), 1)</f>
        <v>3.7696665445963542</v>
      </c>
      <c r="O323" s="7">
        <f>INDEX(D_THERM_DEMANDS!AE$3:AE$14, MATCH($B323,D_THERM_DEMANDS!$P$3:$P$14,0), 1)</f>
        <v>3.4333332379659014E-2</v>
      </c>
      <c r="P323" s="7">
        <f>INDEX(D_THERM_DEMANDS!AF$3:AF$14, MATCH($B323,D_THERM_DEMANDS!$P$3:$P$14,0), 1)</f>
        <v>3.6666667461395262E-2</v>
      </c>
      <c r="Q323" s="7">
        <f>INDEX(D_THERM_DEMANDS!AG$3:AG$14, MATCH($B323,D_THERM_DEMANDS!$P$3:$P$14,0), 1)</f>
        <v>3.6666667461395262E-2</v>
      </c>
      <c r="R323" s="7">
        <f>INDEX(D_THERM_DEMANDS!AH$3:AH$14, MATCH($B323,D_THERM_DEMANDS!$P$3:$P$14,0), 1)</f>
        <v>5.4666666189829509E-2</v>
      </c>
      <c r="S323" s="7">
        <f>INDEX(D_THERM_DEMANDS!AI$3:AI$14, MATCH($B323,D_THERM_DEMANDS!$P$3:$P$14,0), 1)</f>
        <v>0.05</v>
      </c>
      <c r="T323" s="7">
        <f>INDEX(D_THERM_DEMANDS!AJ$3:AJ$14, MATCH($B323,D_THERM_DEMANDS!$P$3:$P$14,0), 1)</f>
        <v>0.13666666348775228</v>
      </c>
      <c r="U323" s="7">
        <f>INDEX(D_THERM_DEMANDS!AK$3:AK$14, MATCH($B323,D_THERM_DEMANDS!$P$3:$P$14,0), 1)</f>
        <v>0</v>
      </c>
      <c r="V323" s="7">
        <f>INDEX(DEMAND_C217B!$I$3:$I$14, MATCH($B323,DEMAND_C217B!$H$3:$H$14,0), 1)</f>
        <v>25.080341581946126</v>
      </c>
      <c r="W323" s="7">
        <f>INDEX(MINFLOWFEATHER!$J$3:$J$14, MATCH($B323,MINFLOWFEATHER!$I$3:$I$14,0), 1)</f>
        <v>750</v>
      </c>
      <c r="X323" s="7">
        <f>INDEX(Therm!$P$3:$P$14, MATCH($B323,Therm!$H$3:$H$14,0), 1)</f>
        <v>124.23471162712121</v>
      </c>
      <c r="Y323" s="7">
        <f>INDEX(Yubfea!$P$3:$P$14, MATCH($B323,Yubfea!$H$3:$H$14,0), 1)</f>
        <v>1103.8982246243713</v>
      </c>
      <c r="Z323" s="7">
        <f>INDEX(D_YUBFEA_demand!V$3:V$14, MATCH($B323,D_YUBFEA_demand!$M$3:$M$14,0), 1)</f>
        <v>1.5999999642372132E-2</v>
      </c>
      <c r="AA323" s="7">
        <f>INDEX(D_YUBFEA_demand!W$3:W$14, MATCH($B323,D_YUBFEA_demand!$M$3:$M$14,0), 1)</f>
        <v>1.5999999642372132E-2</v>
      </c>
      <c r="AB323" s="7">
        <f>INDEX(D_YUBFEA_demand!X$3:X$14, MATCH($B323,D_YUBFEA_demand!$M$3:$M$14,0), 1)</f>
        <v>0.11666666666666667</v>
      </c>
      <c r="AC323" s="7">
        <f>INDEX(D_YUBFEA_demand!Y$3:Y$14, MATCH($B323,D_YUBFEA_demand!$M$3:$M$14,0), 1)</f>
        <v>0.45033334096272787</v>
      </c>
      <c r="AD323" s="7">
        <f>INDEX(D_YUBFEA_demand!Z$3:Z$14, MATCH($B323,D_YUBFEA_demand!$M$3:$M$14,0), 1)</f>
        <v>3.4999998410542806E-2</v>
      </c>
      <c r="AE323" s="7">
        <f>INDEX(D_YUBFEA_demand!AA$3:AA$14, MATCH($B323,D_YUBFEA_demand!$M$3:$M$14,0), 1)</f>
        <v>8.9666668574015299E-2</v>
      </c>
      <c r="AF323" s="7">
        <f>INDEX(D_YUBFEA_demand!AB$3:AB$14, MATCH($B323,D_YUBFEA_demand!$M$3:$M$14,0), 1)</f>
        <v>4.2666665712992352E-2</v>
      </c>
      <c r="AG323" s="7">
        <f>INDEX(MINFLOWFEAMOUTH!$J$3:$J$14, MATCH($B323,MINFLOWFEAMOUTH!$I$3:$I$14,0), 1)</f>
        <v>1219.8755480240366</v>
      </c>
      <c r="AI323" s="11">
        <f>SHASTAlevel5extended!$H312</f>
        <v>4552.1000000000004</v>
      </c>
      <c r="AJ323" s="11">
        <f>INDEX(CALLiTE_SHASTA_LEVEL2_4!$E$1024:$E$1035, MATCH($B323,CALLiTE_SHASTA_LEVEL2_4!$C$1024:$C$1035,0), 1)</f>
        <v>1700</v>
      </c>
      <c r="AK323" s="11">
        <f>INDEX(CALLiTE_SHASTA_LEVEL2_4!$F$1024:$F$1035, MATCH($B323,CALLiTE_SHASTA_LEVEL2_4!$C$1024:$C$1035,0), 1)</f>
        <v>3200</v>
      </c>
      <c r="AL323" s="11">
        <f>INDEX(CALLITE_EVAP_S_SHSTA!$G$2:$G$13, MATCH($B323,CALLITE_EVAP_S_SHSTA!$F$2:$F$13,0), 1)</f>
        <v>8.7320238295055574</v>
      </c>
    </row>
    <row r="324" spans="1:38">
      <c r="A324" s="1">
        <v>43989</v>
      </c>
      <c r="B324" s="6">
        <f t="shared" si="4"/>
        <v>6</v>
      </c>
      <c r="C324" s="7">
        <f>OROinflow!$F313</f>
        <v>1597</v>
      </c>
      <c r="D324" s="7">
        <f>OROLEVEL5!G313/1000</f>
        <v>3538</v>
      </c>
      <c r="E324" s="7">
        <f>INDEX(OROevaprateIN!$B$2:$B$13, MATCH($B324,OROevaprateIN!$A$2:$A$13,0), 1)</f>
        <v>7.382659572236081</v>
      </c>
      <c r="F324" s="7">
        <f>INDEX(DEM_D6_PWR!$I$3:$I$14, MATCH($B324,DEM_D6_PWR!$H$3:$H$14,0), 1)</f>
        <v>3.619999885559082</v>
      </c>
      <c r="G324" s="7">
        <f>INDEX('MINGW_6&amp;DR69'!$I$3:$I$14, MATCH($B324,'MINGW_6&amp;DR69'!$H$3:$H$14,0), 1)</f>
        <v>62.099998474121094</v>
      </c>
      <c r="H324" s="7">
        <f>INDEX('MINGW_6&amp;DR69'!$J$3:$J$14, MATCH($B324,'MINGW_6&amp;DR69'!$H$3:$H$14,0), 1)</f>
        <v>395.60000610351563</v>
      </c>
      <c r="I324" s="7">
        <f>inflowShasta!$I313</f>
        <v>3099</v>
      </c>
      <c r="J324" s="7">
        <f>inflowYuba!$H313</f>
        <v>1359</v>
      </c>
      <c r="K324" s="7">
        <f>INDEX(DEMAND_D_DAGUER_NP!$I$3:$I$14, MATCH($B324,DEMAND_D_DAGUER_NP!$H$3:$H$14,0), 1)</f>
        <v>824.08958980015348</v>
      </c>
      <c r="L324" s="7">
        <f>INDEX(D_THERM_DEMANDS!AB$3:AB$14, MATCH($B324,D_THERM_DEMANDS!$P$3:$P$14,0), 1)</f>
        <v>1.028000005086263</v>
      </c>
      <c r="M324" s="7">
        <f>INDEX(D_THERM_DEMANDS!AC$3:AC$14, MATCH($B324,D_THERM_DEMANDS!$P$3:$P$14,0), 1)</f>
        <v>0.99366664886474609</v>
      </c>
      <c r="N324" s="7">
        <f>INDEX(D_THERM_DEMANDS!AD$3:AD$14, MATCH($B324,D_THERM_DEMANDS!$P$3:$P$14,0), 1)</f>
        <v>3.7696665445963542</v>
      </c>
      <c r="O324" s="7">
        <f>INDEX(D_THERM_DEMANDS!AE$3:AE$14, MATCH($B324,D_THERM_DEMANDS!$P$3:$P$14,0), 1)</f>
        <v>3.4333332379659014E-2</v>
      </c>
      <c r="P324" s="7">
        <f>INDEX(D_THERM_DEMANDS!AF$3:AF$14, MATCH($B324,D_THERM_DEMANDS!$P$3:$P$14,0), 1)</f>
        <v>3.6666667461395262E-2</v>
      </c>
      <c r="Q324" s="7">
        <f>INDEX(D_THERM_DEMANDS!AG$3:AG$14, MATCH($B324,D_THERM_DEMANDS!$P$3:$P$14,0), 1)</f>
        <v>3.6666667461395262E-2</v>
      </c>
      <c r="R324" s="7">
        <f>INDEX(D_THERM_DEMANDS!AH$3:AH$14, MATCH($B324,D_THERM_DEMANDS!$P$3:$P$14,0), 1)</f>
        <v>5.4666666189829509E-2</v>
      </c>
      <c r="S324" s="7">
        <f>INDEX(D_THERM_DEMANDS!AI$3:AI$14, MATCH($B324,D_THERM_DEMANDS!$P$3:$P$14,0), 1)</f>
        <v>0.05</v>
      </c>
      <c r="T324" s="7">
        <f>INDEX(D_THERM_DEMANDS!AJ$3:AJ$14, MATCH($B324,D_THERM_DEMANDS!$P$3:$P$14,0), 1)</f>
        <v>0.13666666348775228</v>
      </c>
      <c r="U324" s="7">
        <f>INDEX(D_THERM_DEMANDS!AK$3:AK$14, MATCH($B324,D_THERM_DEMANDS!$P$3:$P$14,0), 1)</f>
        <v>0</v>
      </c>
      <c r="V324" s="7">
        <f>INDEX(DEMAND_C217B!$I$3:$I$14, MATCH($B324,DEMAND_C217B!$H$3:$H$14,0), 1)</f>
        <v>25.080341581946126</v>
      </c>
      <c r="W324" s="7">
        <f>INDEX(MINFLOWFEATHER!$J$3:$J$14, MATCH($B324,MINFLOWFEATHER!$I$3:$I$14,0), 1)</f>
        <v>750</v>
      </c>
      <c r="X324" s="7">
        <f>INDEX(Therm!$P$3:$P$14, MATCH($B324,Therm!$H$3:$H$14,0), 1)</f>
        <v>124.23471162712121</v>
      </c>
      <c r="Y324" s="7">
        <f>INDEX(Yubfea!$P$3:$P$14, MATCH($B324,Yubfea!$H$3:$H$14,0), 1)</f>
        <v>1103.8982246243713</v>
      </c>
      <c r="Z324" s="7">
        <f>INDEX(D_YUBFEA_demand!V$3:V$14, MATCH($B324,D_YUBFEA_demand!$M$3:$M$14,0), 1)</f>
        <v>1.5999999642372132E-2</v>
      </c>
      <c r="AA324" s="7">
        <f>INDEX(D_YUBFEA_demand!W$3:W$14, MATCH($B324,D_YUBFEA_demand!$M$3:$M$14,0), 1)</f>
        <v>1.5999999642372132E-2</v>
      </c>
      <c r="AB324" s="7">
        <f>INDEX(D_YUBFEA_demand!X$3:X$14, MATCH($B324,D_YUBFEA_demand!$M$3:$M$14,0), 1)</f>
        <v>0.11666666666666667</v>
      </c>
      <c r="AC324" s="7">
        <f>INDEX(D_YUBFEA_demand!Y$3:Y$14, MATCH($B324,D_YUBFEA_demand!$M$3:$M$14,0), 1)</f>
        <v>0.45033334096272787</v>
      </c>
      <c r="AD324" s="7">
        <f>INDEX(D_YUBFEA_demand!Z$3:Z$14, MATCH($B324,D_YUBFEA_demand!$M$3:$M$14,0), 1)</f>
        <v>3.4999998410542806E-2</v>
      </c>
      <c r="AE324" s="7">
        <f>INDEX(D_YUBFEA_demand!AA$3:AA$14, MATCH($B324,D_YUBFEA_demand!$M$3:$M$14,0), 1)</f>
        <v>8.9666668574015299E-2</v>
      </c>
      <c r="AF324" s="7">
        <f>INDEX(D_YUBFEA_demand!AB$3:AB$14, MATCH($B324,D_YUBFEA_demand!$M$3:$M$14,0), 1)</f>
        <v>4.2666665712992352E-2</v>
      </c>
      <c r="AG324" s="7">
        <f>INDEX(MINFLOWFEAMOUTH!$J$3:$J$14, MATCH($B324,MINFLOWFEAMOUTH!$I$3:$I$14,0), 1)</f>
        <v>1219.8755480240366</v>
      </c>
      <c r="AI324" s="11">
        <f>SHASTAlevel5extended!$H313</f>
        <v>4552.1000000000004</v>
      </c>
      <c r="AJ324" s="11">
        <f>INDEX(CALLiTE_SHASTA_LEVEL2_4!$E$1024:$E$1035, MATCH($B324,CALLiTE_SHASTA_LEVEL2_4!$C$1024:$C$1035,0), 1)</f>
        <v>1700</v>
      </c>
      <c r="AK324" s="11">
        <f>INDEX(CALLiTE_SHASTA_LEVEL2_4!$F$1024:$F$1035, MATCH($B324,CALLiTE_SHASTA_LEVEL2_4!$C$1024:$C$1035,0), 1)</f>
        <v>3200</v>
      </c>
      <c r="AL324" s="11">
        <f>INDEX(CALLITE_EVAP_S_SHSTA!$G$2:$G$13, MATCH($B324,CALLITE_EVAP_S_SHSTA!$F$2:$F$13,0), 1)</f>
        <v>8.7320238295055574</v>
      </c>
    </row>
    <row r="325" spans="1:38">
      <c r="A325" s="1">
        <v>43990</v>
      </c>
      <c r="B325" s="6">
        <f t="shared" si="4"/>
        <v>6</v>
      </c>
      <c r="C325" s="7">
        <f>OROinflow!$F314</f>
        <v>2487</v>
      </c>
      <c r="D325" s="7">
        <f>OROLEVEL5!G314/1000</f>
        <v>3538</v>
      </c>
      <c r="E325" s="7">
        <f>INDEX(OROevaprateIN!$B$2:$B$13, MATCH($B325,OROevaprateIN!$A$2:$A$13,0), 1)</f>
        <v>7.382659572236081</v>
      </c>
      <c r="F325" s="7">
        <f>INDEX(DEM_D6_PWR!$I$3:$I$14, MATCH($B325,DEM_D6_PWR!$H$3:$H$14,0), 1)</f>
        <v>3.619999885559082</v>
      </c>
      <c r="G325" s="7">
        <f>INDEX('MINGW_6&amp;DR69'!$I$3:$I$14, MATCH($B325,'MINGW_6&amp;DR69'!$H$3:$H$14,0), 1)</f>
        <v>62.099998474121094</v>
      </c>
      <c r="H325" s="7">
        <f>INDEX('MINGW_6&amp;DR69'!$J$3:$J$14, MATCH($B325,'MINGW_6&amp;DR69'!$H$3:$H$14,0), 1)</f>
        <v>395.60000610351563</v>
      </c>
      <c r="I325" s="7">
        <f>inflowShasta!$I314</f>
        <v>2926</v>
      </c>
      <c r="J325" s="7">
        <f>inflowYuba!$H314</f>
        <v>1361</v>
      </c>
      <c r="K325" s="7">
        <f>INDEX(DEMAND_D_DAGUER_NP!$I$3:$I$14, MATCH($B325,DEMAND_D_DAGUER_NP!$H$3:$H$14,0), 1)</f>
        <v>824.08958980015348</v>
      </c>
      <c r="L325" s="7">
        <f>INDEX(D_THERM_DEMANDS!AB$3:AB$14, MATCH($B325,D_THERM_DEMANDS!$P$3:$P$14,0), 1)</f>
        <v>1.028000005086263</v>
      </c>
      <c r="M325" s="7">
        <f>INDEX(D_THERM_DEMANDS!AC$3:AC$14, MATCH($B325,D_THERM_DEMANDS!$P$3:$P$14,0), 1)</f>
        <v>0.99366664886474609</v>
      </c>
      <c r="N325" s="7">
        <f>INDEX(D_THERM_DEMANDS!AD$3:AD$14, MATCH($B325,D_THERM_DEMANDS!$P$3:$P$14,0), 1)</f>
        <v>3.7696665445963542</v>
      </c>
      <c r="O325" s="7">
        <f>INDEX(D_THERM_DEMANDS!AE$3:AE$14, MATCH($B325,D_THERM_DEMANDS!$P$3:$P$14,0), 1)</f>
        <v>3.4333332379659014E-2</v>
      </c>
      <c r="P325" s="7">
        <f>INDEX(D_THERM_DEMANDS!AF$3:AF$14, MATCH($B325,D_THERM_DEMANDS!$P$3:$P$14,0), 1)</f>
        <v>3.6666667461395262E-2</v>
      </c>
      <c r="Q325" s="7">
        <f>INDEX(D_THERM_DEMANDS!AG$3:AG$14, MATCH($B325,D_THERM_DEMANDS!$P$3:$P$14,0), 1)</f>
        <v>3.6666667461395262E-2</v>
      </c>
      <c r="R325" s="7">
        <f>INDEX(D_THERM_DEMANDS!AH$3:AH$14, MATCH($B325,D_THERM_DEMANDS!$P$3:$P$14,0), 1)</f>
        <v>5.4666666189829509E-2</v>
      </c>
      <c r="S325" s="7">
        <f>INDEX(D_THERM_DEMANDS!AI$3:AI$14, MATCH($B325,D_THERM_DEMANDS!$P$3:$P$14,0), 1)</f>
        <v>0.05</v>
      </c>
      <c r="T325" s="7">
        <f>INDEX(D_THERM_DEMANDS!AJ$3:AJ$14, MATCH($B325,D_THERM_DEMANDS!$P$3:$P$14,0), 1)</f>
        <v>0.13666666348775228</v>
      </c>
      <c r="U325" s="7">
        <f>INDEX(D_THERM_DEMANDS!AK$3:AK$14, MATCH($B325,D_THERM_DEMANDS!$P$3:$P$14,0), 1)</f>
        <v>0</v>
      </c>
      <c r="V325" s="7">
        <f>INDEX(DEMAND_C217B!$I$3:$I$14, MATCH($B325,DEMAND_C217B!$H$3:$H$14,0), 1)</f>
        <v>25.080341581946126</v>
      </c>
      <c r="W325" s="7">
        <f>INDEX(MINFLOWFEATHER!$J$3:$J$14, MATCH($B325,MINFLOWFEATHER!$I$3:$I$14,0), 1)</f>
        <v>750</v>
      </c>
      <c r="X325" s="7">
        <f>INDEX(Therm!$P$3:$P$14, MATCH($B325,Therm!$H$3:$H$14,0), 1)</f>
        <v>124.23471162712121</v>
      </c>
      <c r="Y325" s="7">
        <f>INDEX(Yubfea!$P$3:$P$14, MATCH($B325,Yubfea!$H$3:$H$14,0), 1)</f>
        <v>1103.8982246243713</v>
      </c>
      <c r="Z325" s="7">
        <f>INDEX(D_YUBFEA_demand!V$3:V$14, MATCH($B325,D_YUBFEA_demand!$M$3:$M$14,0), 1)</f>
        <v>1.5999999642372132E-2</v>
      </c>
      <c r="AA325" s="7">
        <f>INDEX(D_YUBFEA_demand!W$3:W$14, MATCH($B325,D_YUBFEA_demand!$M$3:$M$14,0), 1)</f>
        <v>1.5999999642372132E-2</v>
      </c>
      <c r="AB325" s="7">
        <f>INDEX(D_YUBFEA_demand!X$3:X$14, MATCH($B325,D_YUBFEA_demand!$M$3:$M$14,0), 1)</f>
        <v>0.11666666666666667</v>
      </c>
      <c r="AC325" s="7">
        <f>INDEX(D_YUBFEA_demand!Y$3:Y$14, MATCH($B325,D_YUBFEA_demand!$M$3:$M$14,0), 1)</f>
        <v>0.45033334096272787</v>
      </c>
      <c r="AD325" s="7">
        <f>INDEX(D_YUBFEA_demand!Z$3:Z$14, MATCH($B325,D_YUBFEA_demand!$M$3:$M$14,0), 1)</f>
        <v>3.4999998410542806E-2</v>
      </c>
      <c r="AE325" s="7">
        <f>INDEX(D_YUBFEA_demand!AA$3:AA$14, MATCH($B325,D_YUBFEA_demand!$M$3:$M$14,0), 1)</f>
        <v>8.9666668574015299E-2</v>
      </c>
      <c r="AF325" s="7">
        <f>INDEX(D_YUBFEA_demand!AB$3:AB$14, MATCH($B325,D_YUBFEA_demand!$M$3:$M$14,0), 1)</f>
        <v>4.2666665712992352E-2</v>
      </c>
      <c r="AG325" s="7">
        <f>INDEX(MINFLOWFEAMOUTH!$J$3:$J$14, MATCH($B325,MINFLOWFEAMOUTH!$I$3:$I$14,0), 1)</f>
        <v>1219.8755480240366</v>
      </c>
      <c r="AI325" s="11">
        <f>SHASTAlevel5extended!$H314</f>
        <v>4552.1000000000004</v>
      </c>
      <c r="AJ325" s="11">
        <f>INDEX(CALLiTE_SHASTA_LEVEL2_4!$E$1024:$E$1035, MATCH($B325,CALLiTE_SHASTA_LEVEL2_4!$C$1024:$C$1035,0), 1)</f>
        <v>1700</v>
      </c>
      <c r="AK325" s="11">
        <f>INDEX(CALLiTE_SHASTA_LEVEL2_4!$F$1024:$F$1035, MATCH($B325,CALLiTE_SHASTA_LEVEL2_4!$C$1024:$C$1035,0), 1)</f>
        <v>3200</v>
      </c>
      <c r="AL325" s="11">
        <f>INDEX(CALLITE_EVAP_S_SHSTA!$G$2:$G$13, MATCH($B325,CALLITE_EVAP_S_SHSTA!$F$2:$F$13,0), 1)</f>
        <v>8.7320238295055574</v>
      </c>
    </row>
    <row r="326" spans="1:38">
      <c r="A326" s="1">
        <v>43991</v>
      </c>
      <c r="B326" s="6">
        <f t="shared" si="4"/>
        <v>6</v>
      </c>
      <c r="C326" s="7">
        <f>OROinflow!$F315</f>
        <v>2286</v>
      </c>
      <c r="D326" s="7">
        <f>OROLEVEL5!G315/1000</f>
        <v>3538</v>
      </c>
      <c r="E326" s="7">
        <f>INDEX(OROevaprateIN!$B$2:$B$13, MATCH($B326,OROevaprateIN!$A$2:$A$13,0), 1)</f>
        <v>7.382659572236081</v>
      </c>
      <c r="F326" s="7">
        <f>INDEX(DEM_D6_PWR!$I$3:$I$14, MATCH($B326,DEM_D6_PWR!$H$3:$H$14,0), 1)</f>
        <v>3.619999885559082</v>
      </c>
      <c r="G326" s="7">
        <f>INDEX('MINGW_6&amp;DR69'!$I$3:$I$14, MATCH($B326,'MINGW_6&amp;DR69'!$H$3:$H$14,0), 1)</f>
        <v>62.099998474121094</v>
      </c>
      <c r="H326" s="7">
        <f>INDEX('MINGW_6&amp;DR69'!$J$3:$J$14, MATCH($B326,'MINGW_6&amp;DR69'!$H$3:$H$14,0), 1)</f>
        <v>395.60000610351563</v>
      </c>
      <c r="I326" s="7">
        <f>inflowShasta!$I315</f>
        <v>3990</v>
      </c>
      <c r="J326" s="7">
        <f>inflowYuba!$H315</f>
        <v>1396</v>
      </c>
      <c r="K326" s="7">
        <f>INDEX(DEMAND_D_DAGUER_NP!$I$3:$I$14, MATCH($B326,DEMAND_D_DAGUER_NP!$H$3:$H$14,0), 1)</f>
        <v>824.08958980015348</v>
      </c>
      <c r="L326" s="7">
        <f>INDEX(D_THERM_DEMANDS!AB$3:AB$14, MATCH($B326,D_THERM_DEMANDS!$P$3:$P$14,0), 1)</f>
        <v>1.028000005086263</v>
      </c>
      <c r="M326" s="7">
        <f>INDEX(D_THERM_DEMANDS!AC$3:AC$14, MATCH($B326,D_THERM_DEMANDS!$P$3:$P$14,0), 1)</f>
        <v>0.99366664886474609</v>
      </c>
      <c r="N326" s="7">
        <f>INDEX(D_THERM_DEMANDS!AD$3:AD$14, MATCH($B326,D_THERM_DEMANDS!$P$3:$P$14,0), 1)</f>
        <v>3.7696665445963542</v>
      </c>
      <c r="O326" s="7">
        <f>INDEX(D_THERM_DEMANDS!AE$3:AE$14, MATCH($B326,D_THERM_DEMANDS!$P$3:$P$14,0), 1)</f>
        <v>3.4333332379659014E-2</v>
      </c>
      <c r="P326" s="7">
        <f>INDEX(D_THERM_DEMANDS!AF$3:AF$14, MATCH($B326,D_THERM_DEMANDS!$P$3:$P$14,0), 1)</f>
        <v>3.6666667461395262E-2</v>
      </c>
      <c r="Q326" s="7">
        <f>INDEX(D_THERM_DEMANDS!AG$3:AG$14, MATCH($B326,D_THERM_DEMANDS!$P$3:$P$14,0), 1)</f>
        <v>3.6666667461395262E-2</v>
      </c>
      <c r="R326" s="7">
        <f>INDEX(D_THERM_DEMANDS!AH$3:AH$14, MATCH($B326,D_THERM_DEMANDS!$P$3:$P$14,0), 1)</f>
        <v>5.4666666189829509E-2</v>
      </c>
      <c r="S326" s="7">
        <f>INDEX(D_THERM_DEMANDS!AI$3:AI$14, MATCH($B326,D_THERM_DEMANDS!$P$3:$P$14,0), 1)</f>
        <v>0.05</v>
      </c>
      <c r="T326" s="7">
        <f>INDEX(D_THERM_DEMANDS!AJ$3:AJ$14, MATCH($B326,D_THERM_DEMANDS!$P$3:$P$14,0), 1)</f>
        <v>0.13666666348775228</v>
      </c>
      <c r="U326" s="7">
        <f>INDEX(D_THERM_DEMANDS!AK$3:AK$14, MATCH($B326,D_THERM_DEMANDS!$P$3:$P$14,0), 1)</f>
        <v>0</v>
      </c>
      <c r="V326" s="7">
        <f>INDEX(DEMAND_C217B!$I$3:$I$14, MATCH($B326,DEMAND_C217B!$H$3:$H$14,0), 1)</f>
        <v>25.080341581946126</v>
      </c>
      <c r="W326" s="7">
        <f>INDEX(MINFLOWFEATHER!$J$3:$J$14, MATCH($B326,MINFLOWFEATHER!$I$3:$I$14,0), 1)</f>
        <v>750</v>
      </c>
      <c r="X326" s="7">
        <f>INDEX(Therm!$P$3:$P$14, MATCH($B326,Therm!$H$3:$H$14,0), 1)</f>
        <v>124.23471162712121</v>
      </c>
      <c r="Y326" s="7">
        <f>INDEX(Yubfea!$P$3:$P$14, MATCH($B326,Yubfea!$H$3:$H$14,0), 1)</f>
        <v>1103.8982246243713</v>
      </c>
      <c r="Z326" s="7">
        <f>INDEX(D_YUBFEA_demand!V$3:V$14, MATCH($B326,D_YUBFEA_demand!$M$3:$M$14,0), 1)</f>
        <v>1.5999999642372132E-2</v>
      </c>
      <c r="AA326" s="7">
        <f>INDEX(D_YUBFEA_demand!W$3:W$14, MATCH($B326,D_YUBFEA_demand!$M$3:$M$14,0), 1)</f>
        <v>1.5999999642372132E-2</v>
      </c>
      <c r="AB326" s="7">
        <f>INDEX(D_YUBFEA_demand!X$3:X$14, MATCH($B326,D_YUBFEA_demand!$M$3:$M$14,0), 1)</f>
        <v>0.11666666666666667</v>
      </c>
      <c r="AC326" s="7">
        <f>INDEX(D_YUBFEA_demand!Y$3:Y$14, MATCH($B326,D_YUBFEA_demand!$M$3:$M$14,0), 1)</f>
        <v>0.45033334096272787</v>
      </c>
      <c r="AD326" s="7">
        <f>INDEX(D_YUBFEA_demand!Z$3:Z$14, MATCH($B326,D_YUBFEA_demand!$M$3:$M$14,0), 1)</f>
        <v>3.4999998410542806E-2</v>
      </c>
      <c r="AE326" s="7">
        <f>INDEX(D_YUBFEA_demand!AA$3:AA$14, MATCH($B326,D_YUBFEA_demand!$M$3:$M$14,0), 1)</f>
        <v>8.9666668574015299E-2</v>
      </c>
      <c r="AF326" s="7">
        <f>INDEX(D_YUBFEA_demand!AB$3:AB$14, MATCH($B326,D_YUBFEA_demand!$M$3:$M$14,0), 1)</f>
        <v>4.2666665712992352E-2</v>
      </c>
      <c r="AG326" s="7">
        <f>INDEX(MINFLOWFEAMOUTH!$J$3:$J$14, MATCH($B326,MINFLOWFEAMOUTH!$I$3:$I$14,0), 1)</f>
        <v>1219.8755480240366</v>
      </c>
      <c r="AI326" s="11">
        <f>SHASTAlevel5extended!$H315</f>
        <v>4552.1000000000004</v>
      </c>
      <c r="AJ326" s="11">
        <f>INDEX(CALLiTE_SHASTA_LEVEL2_4!$E$1024:$E$1035, MATCH($B326,CALLiTE_SHASTA_LEVEL2_4!$C$1024:$C$1035,0), 1)</f>
        <v>1700</v>
      </c>
      <c r="AK326" s="11">
        <f>INDEX(CALLiTE_SHASTA_LEVEL2_4!$F$1024:$F$1035, MATCH($B326,CALLiTE_SHASTA_LEVEL2_4!$C$1024:$C$1035,0), 1)</f>
        <v>3200</v>
      </c>
      <c r="AL326" s="11">
        <f>INDEX(CALLITE_EVAP_S_SHSTA!$G$2:$G$13, MATCH($B326,CALLITE_EVAP_S_SHSTA!$F$2:$F$13,0), 1)</f>
        <v>8.7320238295055574</v>
      </c>
    </row>
    <row r="327" spans="1:38">
      <c r="A327" s="1">
        <v>43992</v>
      </c>
      <c r="B327" s="6">
        <f t="shared" si="4"/>
        <v>6</v>
      </c>
      <c r="C327" s="7">
        <f>OROinflow!$F316</f>
        <v>2178</v>
      </c>
      <c r="D327" s="7">
        <f>OROLEVEL5!G316/1000</f>
        <v>3538</v>
      </c>
      <c r="E327" s="7">
        <f>INDEX(OROevaprateIN!$B$2:$B$13, MATCH($B327,OROevaprateIN!$A$2:$A$13,0), 1)</f>
        <v>7.382659572236081</v>
      </c>
      <c r="F327" s="7">
        <f>INDEX(DEM_D6_PWR!$I$3:$I$14, MATCH($B327,DEM_D6_PWR!$H$3:$H$14,0), 1)</f>
        <v>3.619999885559082</v>
      </c>
      <c r="G327" s="7">
        <f>INDEX('MINGW_6&amp;DR69'!$I$3:$I$14, MATCH($B327,'MINGW_6&amp;DR69'!$H$3:$H$14,0), 1)</f>
        <v>62.099998474121094</v>
      </c>
      <c r="H327" s="7">
        <f>INDEX('MINGW_6&amp;DR69'!$J$3:$J$14, MATCH($B327,'MINGW_6&amp;DR69'!$H$3:$H$14,0), 1)</f>
        <v>395.60000610351563</v>
      </c>
      <c r="I327" s="7">
        <f>inflowShasta!$I316</f>
        <v>3058</v>
      </c>
      <c r="J327" s="7">
        <f>inflowYuba!$H316</f>
        <v>1425</v>
      </c>
      <c r="K327" s="7">
        <f>INDEX(DEMAND_D_DAGUER_NP!$I$3:$I$14, MATCH($B327,DEMAND_D_DAGUER_NP!$H$3:$H$14,0), 1)</f>
        <v>824.08958980015348</v>
      </c>
      <c r="L327" s="7">
        <f>INDEX(D_THERM_DEMANDS!AB$3:AB$14, MATCH($B327,D_THERM_DEMANDS!$P$3:$P$14,0), 1)</f>
        <v>1.028000005086263</v>
      </c>
      <c r="M327" s="7">
        <f>INDEX(D_THERM_DEMANDS!AC$3:AC$14, MATCH($B327,D_THERM_DEMANDS!$P$3:$P$14,0), 1)</f>
        <v>0.99366664886474609</v>
      </c>
      <c r="N327" s="7">
        <f>INDEX(D_THERM_DEMANDS!AD$3:AD$14, MATCH($B327,D_THERM_DEMANDS!$P$3:$P$14,0), 1)</f>
        <v>3.7696665445963542</v>
      </c>
      <c r="O327" s="7">
        <f>INDEX(D_THERM_DEMANDS!AE$3:AE$14, MATCH($B327,D_THERM_DEMANDS!$P$3:$P$14,0), 1)</f>
        <v>3.4333332379659014E-2</v>
      </c>
      <c r="P327" s="7">
        <f>INDEX(D_THERM_DEMANDS!AF$3:AF$14, MATCH($B327,D_THERM_DEMANDS!$P$3:$P$14,0), 1)</f>
        <v>3.6666667461395262E-2</v>
      </c>
      <c r="Q327" s="7">
        <f>INDEX(D_THERM_DEMANDS!AG$3:AG$14, MATCH($B327,D_THERM_DEMANDS!$P$3:$P$14,0), 1)</f>
        <v>3.6666667461395262E-2</v>
      </c>
      <c r="R327" s="7">
        <f>INDEX(D_THERM_DEMANDS!AH$3:AH$14, MATCH($B327,D_THERM_DEMANDS!$P$3:$P$14,0), 1)</f>
        <v>5.4666666189829509E-2</v>
      </c>
      <c r="S327" s="7">
        <f>INDEX(D_THERM_DEMANDS!AI$3:AI$14, MATCH($B327,D_THERM_DEMANDS!$P$3:$P$14,0), 1)</f>
        <v>0.05</v>
      </c>
      <c r="T327" s="7">
        <f>INDEX(D_THERM_DEMANDS!AJ$3:AJ$14, MATCH($B327,D_THERM_DEMANDS!$P$3:$P$14,0), 1)</f>
        <v>0.13666666348775228</v>
      </c>
      <c r="U327" s="7">
        <f>INDEX(D_THERM_DEMANDS!AK$3:AK$14, MATCH($B327,D_THERM_DEMANDS!$P$3:$P$14,0), 1)</f>
        <v>0</v>
      </c>
      <c r="V327" s="7">
        <f>INDEX(DEMAND_C217B!$I$3:$I$14, MATCH($B327,DEMAND_C217B!$H$3:$H$14,0), 1)</f>
        <v>25.080341581946126</v>
      </c>
      <c r="W327" s="7">
        <f>INDEX(MINFLOWFEATHER!$J$3:$J$14, MATCH($B327,MINFLOWFEATHER!$I$3:$I$14,0), 1)</f>
        <v>750</v>
      </c>
      <c r="X327" s="7">
        <f>INDEX(Therm!$P$3:$P$14, MATCH($B327,Therm!$H$3:$H$14,0), 1)</f>
        <v>124.23471162712121</v>
      </c>
      <c r="Y327" s="7">
        <f>INDEX(Yubfea!$P$3:$P$14, MATCH($B327,Yubfea!$H$3:$H$14,0), 1)</f>
        <v>1103.8982246243713</v>
      </c>
      <c r="Z327" s="7">
        <f>INDEX(D_YUBFEA_demand!V$3:V$14, MATCH($B327,D_YUBFEA_demand!$M$3:$M$14,0), 1)</f>
        <v>1.5999999642372132E-2</v>
      </c>
      <c r="AA327" s="7">
        <f>INDEX(D_YUBFEA_demand!W$3:W$14, MATCH($B327,D_YUBFEA_demand!$M$3:$M$14,0), 1)</f>
        <v>1.5999999642372132E-2</v>
      </c>
      <c r="AB327" s="7">
        <f>INDEX(D_YUBFEA_demand!X$3:X$14, MATCH($B327,D_YUBFEA_demand!$M$3:$M$14,0), 1)</f>
        <v>0.11666666666666667</v>
      </c>
      <c r="AC327" s="7">
        <f>INDEX(D_YUBFEA_demand!Y$3:Y$14, MATCH($B327,D_YUBFEA_demand!$M$3:$M$14,0), 1)</f>
        <v>0.45033334096272787</v>
      </c>
      <c r="AD327" s="7">
        <f>INDEX(D_YUBFEA_demand!Z$3:Z$14, MATCH($B327,D_YUBFEA_demand!$M$3:$M$14,0), 1)</f>
        <v>3.4999998410542806E-2</v>
      </c>
      <c r="AE327" s="7">
        <f>INDEX(D_YUBFEA_demand!AA$3:AA$14, MATCH($B327,D_YUBFEA_demand!$M$3:$M$14,0), 1)</f>
        <v>8.9666668574015299E-2</v>
      </c>
      <c r="AF327" s="7">
        <f>INDEX(D_YUBFEA_demand!AB$3:AB$14, MATCH($B327,D_YUBFEA_demand!$M$3:$M$14,0), 1)</f>
        <v>4.2666665712992352E-2</v>
      </c>
      <c r="AG327" s="7">
        <f>INDEX(MINFLOWFEAMOUTH!$J$3:$J$14, MATCH($B327,MINFLOWFEAMOUTH!$I$3:$I$14,0), 1)</f>
        <v>1219.8755480240366</v>
      </c>
      <c r="AI327" s="11">
        <f>SHASTAlevel5extended!$H316</f>
        <v>4552.1000000000004</v>
      </c>
      <c r="AJ327" s="11">
        <f>INDEX(CALLiTE_SHASTA_LEVEL2_4!$E$1024:$E$1035, MATCH($B327,CALLiTE_SHASTA_LEVEL2_4!$C$1024:$C$1035,0), 1)</f>
        <v>1700</v>
      </c>
      <c r="AK327" s="11">
        <f>INDEX(CALLiTE_SHASTA_LEVEL2_4!$F$1024:$F$1035, MATCH($B327,CALLiTE_SHASTA_LEVEL2_4!$C$1024:$C$1035,0), 1)</f>
        <v>3200</v>
      </c>
      <c r="AL327" s="11">
        <f>INDEX(CALLITE_EVAP_S_SHSTA!$G$2:$G$13, MATCH($B327,CALLITE_EVAP_S_SHSTA!$F$2:$F$13,0), 1)</f>
        <v>8.7320238295055574</v>
      </c>
    </row>
    <row r="328" spans="1:38">
      <c r="A328" s="1">
        <v>43993</v>
      </c>
      <c r="B328" s="6">
        <f t="shared" si="4"/>
        <v>6</v>
      </c>
      <c r="C328" s="7">
        <f>OROinflow!$F317</f>
        <v>2311</v>
      </c>
      <c r="D328" s="7">
        <f>OROLEVEL5!G317/1000</f>
        <v>3538</v>
      </c>
      <c r="E328" s="7">
        <f>INDEX(OROevaprateIN!$B$2:$B$13, MATCH($B328,OROevaprateIN!$A$2:$A$13,0), 1)</f>
        <v>7.382659572236081</v>
      </c>
      <c r="F328" s="7">
        <f>INDEX(DEM_D6_PWR!$I$3:$I$14, MATCH($B328,DEM_D6_PWR!$H$3:$H$14,0), 1)</f>
        <v>3.619999885559082</v>
      </c>
      <c r="G328" s="7">
        <f>INDEX('MINGW_6&amp;DR69'!$I$3:$I$14, MATCH($B328,'MINGW_6&amp;DR69'!$H$3:$H$14,0), 1)</f>
        <v>62.099998474121094</v>
      </c>
      <c r="H328" s="7">
        <f>INDEX('MINGW_6&amp;DR69'!$J$3:$J$14, MATCH($B328,'MINGW_6&amp;DR69'!$H$3:$H$14,0), 1)</f>
        <v>395.60000610351563</v>
      </c>
      <c r="I328" s="7">
        <f>inflowShasta!$I317</f>
        <v>6701</v>
      </c>
      <c r="J328" s="7">
        <f>inflowYuba!$H317</f>
        <v>1427</v>
      </c>
      <c r="K328" s="7">
        <f>INDEX(DEMAND_D_DAGUER_NP!$I$3:$I$14, MATCH($B328,DEMAND_D_DAGUER_NP!$H$3:$H$14,0), 1)</f>
        <v>824.08958980015348</v>
      </c>
      <c r="L328" s="7">
        <f>INDEX(D_THERM_DEMANDS!AB$3:AB$14, MATCH($B328,D_THERM_DEMANDS!$P$3:$P$14,0), 1)</f>
        <v>1.028000005086263</v>
      </c>
      <c r="M328" s="7">
        <f>INDEX(D_THERM_DEMANDS!AC$3:AC$14, MATCH($B328,D_THERM_DEMANDS!$P$3:$P$14,0), 1)</f>
        <v>0.99366664886474609</v>
      </c>
      <c r="N328" s="7">
        <f>INDEX(D_THERM_DEMANDS!AD$3:AD$14, MATCH($B328,D_THERM_DEMANDS!$P$3:$P$14,0), 1)</f>
        <v>3.7696665445963542</v>
      </c>
      <c r="O328" s="7">
        <f>INDEX(D_THERM_DEMANDS!AE$3:AE$14, MATCH($B328,D_THERM_DEMANDS!$P$3:$P$14,0), 1)</f>
        <v>3.4333332379659014E-2</v>
      </c>
      <c r="P328" s="7">
        <f>INDEX(D_THERM_DEMANDS!AF$3:AF$14, MATCH($B328,D_THERM_DEMANDS!$P$3:$P$14,0), 1)</f>
        <v>3.6666667461395262E-2</v>
      </c>
      <c r="Q328" s="7">
        <f>INDEX(D_THERM_DEMANDS!AG$3:AG$14, MATCH($B328,D_THERM_DEMANDS!$P$3:$P$14,0), 1)</f>
        <v>3.6666667461395262E-2</v>
      </c>
      <c r="R328" s="7">
        <f>INDEX(D_THERM_DEMANDS!AH$3:AH$14, MATCH($B328,D_THERM_DEMANDS!$P$3:$P$14,0), 1)</f>
        <v>5.4666666189829509E-2</v>
      </c>
      <c r="S328" s="7">
        <f>INDEX(D_THERM_DEMANDS!AI$3:AI$14, MATCH($B328,D_THERM_DEMANDS!$P$3:$P$14,0), 1)</f>
        <v>0.05</v>
      </c>
      <c r="T328" s="7">
        <f>INDEX(D_THERM_DEMANDS!AJ$3:AJ$14, MATCH($B328,D_THERM_DEMANDS!$P$3:$P$14,0), 1)</f>
        <v>0.13666666348775228</v>
      </c>
      <c r="U328" s="7">
        <f>INDEX(D_THERM_DEMANDS!AK$3:AK$14, MATCH($B328,D_THERM_DEMANDS!$P$3:$P$14,0), 1)</f>
        <v>0</v>
      </c>
      <c r="V328" s="7">
        <f>INDEX(DEMAND_C217B!$I$3:$I$14, MATCH($B328,DEMAND_C217B!$H$3:$H$14,0), 1)</f>
        <v>25.080341581946126</v>
      </c>
      <c r="W328" s="7">
        <f>INDEX(MINFLOWFEATHER!$J$3:$J$14, MATCH($B328,MINFLOWFEATHER!$I$3:$I$14,0), 1)</f>
        <v>750</v>
      </c>
      <c r="X328" s="7">
        <f>INDEX(Therm!$P$3:$P$14, MATCH($B328,Therm!$H$3:$H$14,0), 1)</f>
        <v>124.23471162712121</v>
      </c>
      <c r="Y328" s="7">
        <f>INDEX(Yubfea!$P$3:$P$14, MATCH($B328,Yubfea!$H$3:$H$14,0), 1)</f>
        <v>1103.8982246243713</v>
      </c>
      <c r="Z328" s="7">
        <f>INDEX(D_YUBFEA_demand!V$3:V$14, MATCH($B328,D_YUBFEA_demand!$M$3:$M$14,0), 1)</f>
        <v>1.5999999642372132E-2</v>
      </c>
      <c r="AA328" s="7">
        <f>INDEX(D_YUBFEA_demand!W$3:W$14, MATCH($B328,D_YUBFEA_demand!$M$3:$M$14,0), 1)</f>
        <v>1.5999999642372132E-2</v>
      </c>
      <c r="AB328" s="7">
        <f>INDEX(D_YUBFEA_demand!X$3:X$14, MATCH($B328,D_YUBFEA_demand!$M$3:$M$14,0), 1)</f>
        <v>0.11666666666666667</v>
      </c>
      <c r="AC328" s="7">
        <f>INDEX(D_YUBFEA_demand!Y$3:Y$14, MATCH($B328,D_YUBFEA_demand!$M$3:$M$14,0), 1)</f>
        <v>0.45033334096272787</v>
      </c>
      <c r="AD328" s="7">
        <f>INDEX(D_YUBFEA_demand!Z$3:Z$14, MATCH($B328,D_YUBFEA_demand!$M$3:$M$14,0), 1)</f>
        <v>3.4999998410542806E-2</v>
      </c>
      <c r="AE328" s="7">
        <f>INDEX(D_YUBFEA_demand!AA$3:AA$14, MATCH($B328,D_YUBFEA_demand!$M$3:$M$14,0), 1)</f>
        <v>8.9666668574015299E-2</v>
      </c>
      <c r="AF328" s="7">
        <f>INDEX(D_YUBFEA_demand!AB$3:AB$14, MATCH($B328,D_YUBFEA_demand!$M$3:$M$14,0), 1)</f>
        <v>4.2666665712992352E-2</v>
      </c>
      <c r="AG328" s="7">
        <f>INDEX(MINFLOWFEAMOUTH!$J$3:$J$14, MATCH($B328,MINFLOWFEAMOUTH!$I$3:$I$14,0), 1)</f>
        <v>1219.8755480240366</v>
      </c>
      <c r="AI328" s="11">
        <f>SHASTAlevel5extended!$H317</f>
        <v>4552.1000000000004</v>
      </c>
      <c r="AJ328" s="11">
        <f>INDEX(CALLiTE_SHASTA_LEVEL2_4!$E$1024:$E$1035, MATCH($B328,CALLiTE_SHASTA_LEVEL2_4!$C$1024:$C$1035,0), 1)</f>
        <v>1700</v>
      </c>
      <c r="AK328" s="11">
        <f>INDEX(CALLiTE_SHASTA_LEVEL2_4!$F$1024:$F$1035, MATCH($B328,CALLiTE_SHASTA_LEVEL2_4!$C$1024:$C$1035,0), 1)</f>
        <v>3200</v>
      </c>
      <c r="AL328" s="11">
        <f>INDEX(CALLITE_EVAP_S_SHSTA!$G$2:$G$13, MATCH($B328,CALLITE_EVAP_S_SHSTA!$F$2:$F$13,0), 1)</f>
        <v>8.7320238295055574</v>
      </c>
    </row>
    <row r="329" spans="1:38">
      <c r="A329" s="1">
        <v>43994</v>
      </c>
      <c r="B329" s="6">
        <f t="shared" si="4"/>
        <v>6</v>
      </c>
      <c r="C329" s="7">
        <f>OROinflow!$F318</f>
        <v>2911</v>
      </c>
      <c r="D329" s="7">
        <f>OROLEVEL5!G318/1000</f>
        <v>3538</v>
      </c>
      <c r="E329" s="7">
        <f>INDEX(OROevaprateIN!$B$2:$B$13, MATCH($B329,OROevaprateIN!$A$2:$A$13,0), 1)</f>
        <v>7.382659572236081</v>
      </c>
      <c r="F329" s="7">
        <f>INDEX(DEM_D6_PWR!$I$3:$I$14, MATCH($B329,DEM_D6_PWR!$H$3:$H$14,0), 1)</f>
        <v>3.619999885559082</v>
      </c>
      <c r="G329" s="7">
        <f>INDEX('MINGW_6&amp;DR69'!$I$3:$I$14, MATCH($B329,'MINGW_6&amp;DR69'!$H$3:$H$14,0), 1)</f>
        <v>62.099998474121094</v>
      </c>
      <c r="H329" s="7">
        <f>INDEX('MINGW_6&amp;DR69'!$J$3:$J$14, MATCH($B329,'MINGW_6&amp;DR69'!$H$3:$H$14,0), 1)</f>
        <v>395.60000610351563</v>
      </c>
      <c r="I329" s="7">
        <f>inflowShasta!$I318</f>
        <v>2473</v>
      </c>
      <c r="J329" s="7">
        <f>inflowYuba!$H318</f>
        <v>1440</v>
      </c>
      <c r="K329" s="7">
        <f>INDEX(DEMAND_D_DAGUER_NP!$I$3:$I$14, MATCH($B329,DEMAND_D_DAGUER_NP!$H$3:$H$14,0), 1)</f>
        <v>824.08958980015348</v>
      </c>
      <c r="L329" s="7">
        <f>INDEX(D_THERM_DEMANDS!AB$3:AB$14, MATCH($B329,D_THERM_DEMANDS!$P$3:$P$14,0), 1)</f>
        <v>1.028000005086263</v>
      </c>
      <c r="M329" s="7">
        <f>INDEX(D_THERM_DEMANDS!AC$3:AC$14, MATCH($B329,D_THERM_DEMANDS!$P$3:$P$14,0), 1)</f>
        <v>0.99366664886474609</v>
      </c>
      <c r="N329" s="7">
        <f>INDEX(D_THERM_DEMANDS!AD$3:AD$14, MATCH($B329,D_THERM_DEMANDS!$P$3:$P$14,0), 1)</f>
        <v>3.7696665445963542</v>
      </c>
      <c r="O329" s="7">
        <f>INDEX(D_THERM_DEMANDS!AE$3:AE$14, MATCH($B329,D_THERM_DEMANDS!$P$3:$P$14,0), 1)</f>
        <v>3.4333332379659014E-2</v>
      </c>
      <c r="P329" s="7">
        <f>INDEX(D_THERM_DEMANDS!AF$3:AF$14, MATCH($B329,D_THERM_DEMANDS!$P$3:$P$14,0), 1)</f>
        <v>3.6666667461395262E-2</v>
      </c>
      <c r="Q329" s="7">
        <f>INDEX(D_THERM_DEMANDS!AG$3:AG$14, MATCH($B329,D_THERM_DEMANDS!$P$3:$P$14,0), 1)</f>
        <v>3.6666667461395262E-2</v>
      </c>
      <c r="R329" s="7">
        <f>INDEX(D_THERM_DEMANDS!AH$3:AH$14, MATCH($B329,D_THERM_DEMANDS!$P$3:$P$14,0), 1)</f>
        <v>5.4666666189829509E-2</v>
      </c>
      <c r="S329" s="7">
        <f>INDEX(D_THERM_DEMANDS!AI$3:AI$14, MATCH($B329,D_THERM_DEMANDS!$P$3:$P$14,0), 1)</f>
        <v>0.05</v>
      </c>
      <c r="T329" s="7">
        <f>INDEX(D_THERM_DEMANDS!AJ$3:AJ$14, MATCH($B329,D_THERM_DEMANDS!$P$3:$P$14,0), 1)</f>
        <v>0.13666666348775228</v>
      </c>
      <c r="U329" s="7">
        <f>INDEX(D_THERM_DEMANDS!AK$3:AK$14, MATCH($B329,D_THERM_DEMANDS!$P$3:$P$14,0), 1)</f>
        <v>0</v>
      </c>
      <c r="V329" s="7">
        <f>INDEX(DEMAND_C217B!$I$3:$I$14, MATCH($B329,DEMAND_C217B!$H$3:$H$14,0), 1)</f>
        <v>25.080341581946126</v>
      </c>
      <c r="W329" s="7">
        <f>INDEX(MINFLOWFEATHER!$J$3:$J$14, MATCH($B329,MINFLOWFEATHER!$I$3:$I$14,0), 1)</f>
        <v>750</v>
      </c>
      <c r="X329" s="7">
        <f>INDEX(Therm!$P$3:$P$14, MATCH($B329,Therm!$H$3:$H$14,0), 1)</f>
        <v>124.23471162712121</v>
      </c>
      <c r="Y329" s="7">
        <f>INDEX(Yubfea!$P$3:$P$14, MATCH($B329,Yubfea!$H$3:$H$14,0), 1)</f>
        <v>1103.8982246243713</v>
      </c>
      <c r="Z329" s="7">
        <f>INDEX(D_YUBFEA_demand!V$3:V$14, MATCH($B329,D_YUBFEA_demand!$M$3:$M$14,0), 1)</f>
        <v>1.5999999642372132E-2</v>
      </c>
      <c r="AA329" s="7">
        <f>INDEX(D_YUBFEA_demand!W$3:W$14, MATCH($B329,D_YUBFEA_demand!$M$3:$M$14,0), 1)</f>
        <v>1.5999999642372132E-2</v>
      </c>
      <c r="AB329" s="7">
        <f>INDEX(D_YUBFEA_demand!X$3:X$14, MATCH($B329,D_YUBFEA_demand!$M$3:$M$14,0), 1)</f>
        <v>0.11666666666666667</v>
      </c>
      <c r="AC329" s="7">
        <f>INDEX(D_YUBFEA_demand!Y$3:Y$14, MATCH($B329,D_YUBFEA_demand!$M$3:$M$14,0), 1)</f>
        <v>0.45033334096272787</v>
      </c>
      <c r="AD329" s="7">
        <f>INDEX(D_YUBFEA_demand!Z$3:Z$14, MATCH($B329,D_YUBFEA_demand!$M$3:$M$14,0), 1)</f>
        <v>3.4999998410542806E-2</v>
      </c>
      <c r="AE329" s="7">
        <f>INDEX(D_YUBFEA_demand!AA$3:AA$14, MATCH($B329,D_YUBFEA_demand!$M$3:$M$14,0), 1)</f>
        <v>8.9666668574015299E-2</v>
      </c>
      <c r="AF329" s="7">
        <f>INDEX(D_YUBFEA_demand!AB$3:AB$14, MATCH($B329,D_YUBFEA_demand!$M$3:$M$14,0), 1)</f>
        <v>4.2666665712992352E-2</v>
      </c>
      <c r="AG329" s="7">
        <f>INDEX(MINFLOWFEAMOUTH!$J$3:$J$14, MATCH($B329,MINFLOWFEAMOUTH!$I$3:$I$14,0), 1)</f>
        <v>1219.8755480240366</v>
      </c>
      <c r="AI329" s="11">
        <f>SHASTAlevel5extended!$H318</f>
        <v>4552.1000000000004</v>
      </c>
      <c r="AJ329" s="11">
        <f>INDEX(CALLiTE_SHASTA_LEVEL2_4!$E$1024:$E$1035, MATCH($B329,CALLiTE_SHASTA_LEVEL2_4!$C$1024:$C$1035,0), 1)</f>
        <v>1700</v>
      </c>
      <c r="AK329" s="11">
        <f>INDEX(CALLiTE_SHASTA_LEVEL2_4!$F$1024:$F$1035, MATCH($B329,CALLiTE_SHASTA_LEVEL2_4!$C$1024:$C$1035,0), 1)</f>
        <v>3200</v>
      </c>
      <c r="AL329" s="11">
        <f>INDEX(CALLITE_EVAP_S_SHSTA!$G$2:$G$13, MATCH($B329,CALLITE_EVAP_S_SHSTA!$F$2:$F$13,0), 1)</f>
        <v>8.7320238295055574</v>
      </c>
    </row>
    <row r="330" spans="1:38">
      <c r="A330" s="1">
        <v>43995</v>
      </c>
      <c r="B330" s="6">
        <f t="shared" si="4"/>
        <v>6</v>
      </c>
      <c r="C330" s="7">
        <f>OROinflow!$F319</f>
        <v>1683</v>
      </c>
      <c r="D330" s="7">
        <f>OROLEVEL5!G319/1000</f>
        <v>3538</v>
      </c>
      <c r="E330" s="7">
        <f>INDEX(OROevaprateIN!$B$2:$B$13, MATCH($B330,OROevaprateIN!$A$2:$A$13,0), 1)</f>
        <v>7.382659572236081</v>
      </c>
      <c r="F330" s="7">
        <f>INDEX(DEM_D6_PWR!$I$3:$I$14, MATCH($B330,DEM_D6_PWR!$H$3:$H$14,0), 1)</f>
        <v>3.619999885559082</v>
      </c>
      <c r="G330" s="7">
        <f>INDEX('MINGW_6&amp;DR69'!$I$3:$I$14, MATCH($B330,'MINGW_6&amp;DR69'!$H$3:$H$14,0), 1)</f>
        <v>62.099998474121094</v>
      </c>
      <c r="H330" s="7">
        <f>INDEX('MINGW_6&amp;DR69'!$J$3:$J$14, MATCH($B330,'MINGW_6&amp;DR69'!$H$3:$H$14,0), 1)</f>
        <v>395.60000610351563</v>
      </c>
      <c r="I330" s="7">
        <f>inflowShasta!$I319</f>
        <v>3231</v>
      </c>
      <c r="J330" s="7">
        <f>inflowYuba!$H319</f>
        <v>1423</v>
      </c>
      <c r="K330" s="7">
        <f>INDEX(DEMAND_D_DAGUER_NP!$I$3:$I$14, MATCH($B330,DEMAND_D_DAGUER_NP!$H$3:$H$14,0), 1)</f>
        <v>824.08958980015348</v>
      </c>
      <c r="L330" s="7">
        <f>INDEX(D_THERM_DEMANDS!AB$3:AB$14, MATCH($B330,D_THERM_DEMANDS!$P$3:$P$14,0), 1)</f>
        <v>1.028000005086263</v>
      </c>
      <c r="M330" s="7">
        <f>INDEX(D_THERM_DEMANDS!AC$3:AC$14, MATCH($B330,D_THERM_DEMANDS!$P$3:$P$14,0), 1)</f>
        <v>0.99366664886474609</v>
      </c>
      <c r="N330" s="7">
        <f>INDEX(D_THERM_DEMANDS!AD$3:AD$14, MATCH($B330,D_THERM_DEMANDS!$P$3:$P$14,0), 1)</f>
        <v>3.7696665445963542</v>
      </c>
      <c r="O330" s="7">
        <f>INDEX(D_THERM_DEMANDS!AE$3:AE$14, MATCH($B330,D_THERM_DEMANDS!$P$3:$P$14,0), 1)</f>
        <v>3.4333332379659014E-2</v>
      </c>
      <c r="P330" s="7">
        <f>INDEX(D_THERM_DEMANDS!AF$3:AF$14, MATCH($B330,D_THERM_DEMANDS!$P$3:$P$14,0), 1)</f>
        <v>3.6666667461395262E-2</v>
      </c>
      <c r="Q330" s="7">
        <f>INDEX(D_THERM_DEMANDS!AG$3:AG$14, MATCH($B330,D_THERM_DEMANDS!$P$3:$P$14,0), 1)</f>
        <v>3.6666667461395262E-2</v>
      </c>
      <c r="R330" s="7">
        <f>INDEX(D_THERM_DEMANDS!AH$3:AH$14, MATCH($B330,D_THERM_DEMANDS!$P$3:$P$14,0), 1)</f>
        <v>5.4666666189829509E-2</v>
      </c>
      <c r="S330" s="7">
        <f>INDEX(D_THERM_DEMANDS!AI$3:AI$14, MATCH($B330,D_THERM_DEMANDS!$P$3:$P$14,0), 1)</f>
        <v>0.05</v>
      </c>
      <c r="T330" s="7">
        <f>INDEX(D_THERM_DEMANDS!AJ$3:AJ$14, MATCH($B330,D_THERM_DEMANDS!$P$3:$P$14,0), 1)</f>
        <v>0.13666666348775228</v>
      </c>
      <c r="U330" s="7">
        <f>INDEX(D_THERM_DEMANDS!AK$3:AK$14, MATCH($B330,D_THERM_DEMANDS!$P$3:$P$14,0), 1)</f>
        <v>0</v>
      </c>
      <c r="V330" s="7">
        <f>INDEX(DEMAND_C217B!$I$3:$I$14, MATCH($B330,DEMAND_C217B!$H$3:$H$14,0), 1)</f>
        <v>25.080341581946126</v>
      </c>
      <c r="W330" s="7">
        <f>INDEX(MINFLOWFEATHER!$J$3:$J$14, MATCH($B330,MINFLOWFEATHER!$I$3:$I$14,0), 1)</f>
        <v>750</v>
      </c>
      <c r="X330" s="7">
        <f>INDEX(Therm!$P$3:$P$14, MATCH($B330,Therm!$H$3:$H$14,0), 1)</f>
        <v>124.23471162712121</v>
      </c>
      <c r="Y330" s="7">
        <f>INDEX(Yubfea!$P$3:$P$14, MATCH($B330,Yubfea!$H$3:$H$14,0), 1)</f>
        <v>1103.8982246243713</v>
      </c>
      <c r="Z330" s="7">
        <f>INDEX(D_YUBFEA_demand!V$3:V$14, MATCH($B330,D_YUBFEA_demand!$M$3:$M$14,0), 1)</f>
        <v>1.5999999642372132E-2</v>
      </c>
      <c r="AA330" s="7">
        <f>INDEX(D_YUBFEA_demand!W$3:W$14, MATCH($B330,D_YUBFEA_demand!$M$3:$M$14,0), 1)</f>
        <v>1.5999999642372132E-2</v>
      </c>
      <c r="AB330" s="7">
        <f>INDEX(D_YUBFEA_demand!X$3:X$14, MATCH($B330,D_YUBFEA_demand!$M$3:$M$14,0), 1)</f>
        <v>0.11666666666666667</v>
      </c>
      <c r="AC330" s="7">
        <f>INDEX(D_YUBFEA_demand!Y$3:Y$14, MATCH($B330,D_YUBFEA_demand!$M$3:$M$14,0), 1)</f>
        <v>0.45033334096272787</v>
      </c>
      <c r="AD330" s="7">
        <f>INDEX(D_YUBFEA_demand!Z$3:Z$14, MATCH($B330,D_YUBFEA_demand!$M$3:$M$14,0), 1)</f>
        <v>3.4999998410542806E-2</v>
      </c>
      <c r="AE330" s="7">
        <f>INDEX(D_YUBFEA_demand!AA$3:AA$14, MATCH($B330,D_YUBFEA_demand!$M$3:$M$14,0), 1)</f>
        <v>8.9666668574015299E-2</v>
      </c>
      <c r="AF330" s="7">
        <f>INDEX(D_YUBFEA_demand!AB$3:AB$14, MATCH($B330,D_YUBFEA_demand!$M$3:$M$14,0), 1)</f>
        <v>4.2666665712992352E-2</v>
      </c>
      <c r="AG330" s="7">
        <f>INDEX(MINFLOWFEAMOUTH!$J$3:$J$14, MATCH($B330,MINFLOWFEAMOUTH!$I$3:$I$14,0), 1)</f>
        <v>1219.8755480240366</v>
      </c>
      <c r="AI330" s="11">
        <f>SHASTAlevel5extended!$H319</f>
        <v>4552.1000000000004</v>
      </c>
      <c r="AJ330" s="11">
        <f>INDEX(CALLiTE_SHASTA_LEVEL2_4!$E$1024:$E$1035, MATCH($B330,CALLiTE_SHASTA_LEVEL2_4!$C$1024:$C$1035,0), 1)</f>
        <v>1700</v>
      </c>
      <c r="AK330" s="11">
        <f>INDEX(CALLiTE_SHASTA_LEVEL2_4!$F$1024:$F$1035, MATCH($B330,CALLiTE_SHASTA_LEVEL2_4!$C$1024:$C$1035,0), 1)</f>
        <v>3200</v>
      </c>
      <c r="AL330" s="11">
        <f>INDEX(CALLITE_EVAP_S_SHSTA!$G$2:$G$13, MATCH($B330,CALLITE_EVAP_S_SHSTA!$F$2:$F$13,0), 1)</f>
        <v>8.7320238295055574</v>
      </c>
    </row>
    <row r="331" spans="1:38">
      <c r="A331" s="1">
        <v>43996</v>
      </c>
      <c r="B331" s="6">
        <f t="shared" si="4"/>
        <v>6</v>
      </c>
      <c r="C331" s="7">
        <f>OROinflow!$F320</f>
        <v>1784</v>
      </c>
      <c r="D331" s="7">
        <f>OROLEVEL5!G320/1000</f>
        <v>3538</v>
      </c>
      <c r="E331" s="7">
        <f>INDEX(OROevaprateIN!$B$2:$B$13, MATCH($B331,OROevaprateIN!$A$2:$A$13,0), 1)</f>
        <v>7.382659572236081</v>
      </c>
      <c r="F331" s="7">
        <f>INDEX(DEM_D6_PWR!$I$3:$I$14, MATCH($B331,DEM_D6_PWR!$H$3:$H$14,0), 1)</f>
        <v>3.619999885559082</v>
      </c>
      <c r="G331" s="7">
        <f>INDEX('MINGW_6&amp;DR69'!$I$3:$I$14, MATCH($B331,'MINGW_6&amp;DR69'!$H$3:$H$14,0), 1)</f>
        <v>62.099998474121094</v>
      </c>
      <c r="H331" s="7">
        <f>INDEX('MINGW_6&amp;DR69'!$J$3:$J$14, MATCH($B331,'MINGW_6&amp;DR69'!$H$3:$H$14,0), 1)</f>
        <v>395.60000610351563</v>
      </c>
      <c r="I331" s="7">
        <f>inflowShasta!$I320</f>
        <v>3282</v>
      </c>
      <c r="J331" s="7">
        <f>inflowYuba!$H320</f>
        <v>1393</v>
      </c>
      <c r="K331" s="7">
        <f>INDEX(DEMAND_D_DAGUER_NP!$I$3:$I$14, MATCH($B331,DEMAND_D_DAGUER_NP!$H$3:$H$14,0), 1)</f>
        <v>824.08958980015348</v>
      </c>
      <c r="L331" s="7">
        <f>INDEX(D_THERM_DEMANDS!AB$3:AB$14, MATCH($B331,D_THERM_DEMANDS!$P$3:$P$14,0), 1)</f>
        <v>1.028000005086263</v>
      </c>
      <c r="M331" s="7">
        <f>INDEX(D_THERM_DEMANDS!AC$3:AC$14, MATCH($B331,D_THERM_DEMANDS!$P$3:$P$14,0), 1)</f>
        <v>0.99366664886474609</v>
      </c>
      <c r="N331" s="7">
        <f>INDEX(D_THERM_DEMANDS!AD$3:AD$14, MATCH($B331,D_THERM_DEMANDS!$P$3:$P$14,0), 1)</f>
        <v>3.7696665445963542</v>
      </c>
      <c r="O331" s="7">
        <f>INDEX(D_THERM_DEMANDS!AE$3:AE$14, MATCH($B331,D_THERM_DEMANDS!$P$3:$P$14,0), 1)</f>
        <v>3.4333332379659014E-2</v>
      </c>
      <c r="P331" s="7">
        <f>INDEX(D_THERM_DEMANDS!AF$3:AF$14, MATCH($B331,D_THERM_DEMANDS!$P$3:$P$14,0), 1)</f>
        <v>3.6666667461395262E-2</v>
      </c>
      <c r="Q331" s="7">
        <f>INDEX(D_THERM_DEMANDS!AG$3:AG$14, MATCH($B331,D_THERM_DEMANDS!$P$3:$P$14,0), 1)</f>
        <v>3.6666667461395262E-2</v>
      </c>
      <c r="R331" s="7">
        <f>INDEX(D_THERM_DEMANDS!AH$3:AH$14, MATCH($B331,D_THERM_DEMANDS!$P$3:$P$14,0), 1)</f>
        <v>5.4666666189829509E-2</v>
      </c>
      <c r="S331" s="7">
        <f>INDEX(D_THERM_DEMANDS!AI$3:AI$14, MATCH($B331,D_THERM_DEMANDS!$P$3:$P$14,0), 1)</f>
        <v>0.05</v>
      </c>
      <c r="T331" s="7">
        <f>INDEX(D_THERM_DEMANDS!AJ$3:AJ$14, MATCH($B331,D_THERM_DEMANDS!$P$3:$P$14,0), 1)</f>
        <v>0.13666666348775228</v>
      </c>
      <c r="U331" s="7">
        <f>INDEX(D_THERM_DEMANDS!AK$3:AK$14, MATCH($B331,D_THERM_DEMANDS!$P$3:$P$14,0), 1)</f>
        <v>0</v>
      </c>
      <c r="V331" s="7">
        <f>INDEX(DEMAND_C217B!$I$3:$I$14, MATCH($B331,DEMAND_C217B!$H$3:$H$14,0), 1)</f>
        <v>25.080341581946126</v>
      </c>
      <c r="W331" s="7">
        <f>INDEX(MINFLOWFEATHER!$J$3:$J$14, MATCH($B331,MINFLOWFEATHER!$I$3:$I$14,0), 1)</f>
        <v>750</v>
      </c>
      <c r="X331" s="7">
        <f>INDEX(Therm!$P$3:$P$14, MATCH($B331,Therm!$H$3:$H$14,0), 1)</f>
        <v>124.23471162712121</v>
      </c>
      <c r="Y331" s="7">
        <f>INDEX(Yubfea!$P$3:$P$14, MATCH($B331,Yubfea!$H$3:$H$14,0), 1)</f>
        <v>1103.8982246243713</v>
      </c>
      <c r="Z331" s="7">
        <f>INDEX(D_YUBFEA_demand!V$3:V$14, MATCH($B331,D_YUBFEA_demand!$M$3:$M$14,0), 1)</f>
        <v>1.5999999642372132E-2</v>
      </c>
      <c r="AA331" s="7">
        <f>INDEX(D_YUBFEA_demand!W$3:W$14, MATCH($B331,D_YUBFEA_demand!$M$3:$M$14,0), 1)</f>
        <v>1.5999999642372132E-2</v>
      </c>
      <c r="AB331" s="7">
        <f>INDEX(D_YUBFEA_demand!X$3:X$14, MATCH($B331,D_YUBFEA_demand!$M$3:$M$14,0), 1)</f>
        <v>0.11666666666666667</v>
      </c>
      <c r="AC331" s="7">
        <f>INDEX(D_YUBFEA_demand!Y$3:Y$14, MATCH($B331,D_YUBFEA_demand!$M$3:$M$14,0), 1)</f>
        <v>0.45033334096272787</v>
      </c>
      <c r="AD331" s="7">
        <f>INDEX(D_YUBFEA_demand!Z$3:Z$14, MATCH($B331,D_YUBFEA_demand!$M$3:$M$14,0), 1)</f>
        <v>3.4999998410542806E-2</v>
      </c>
      <c r="AE331" s="7">
        <f>INDEX(D_YUBFEA_demand!AA$3:AA$14, MATCH($B331,D_YUBFEA_demand!$M$3:$M$14,0), 1)</f>
        <v>8.9666668574015299E-2</v>
      </c>
      <c r="AF331" s="7">
        <f>INDEX(D_YUBFEA_demand!AB$3:AB$14, MATCH($B331,D_YUBFEA_demand!$M$3:$M$14,0), 1)</f>
        <v>4.2666665712992352E-2</v>
      </c>
      <c r="AG331" s="7">
        <f>INDEX(MINFLOWFEAMOUTH!$J$3:$J$14, MATCH($B331,MINFLOWFEAMOUTH!$I$3:$I$14,0), 1)</f>
        <v>1219.8755480240366</v>
      </c>
      <c r="AI331" s="11">
        <f>SHASTAlevel5extended!$H320</f>
        <v>4552.1000000000004</v>
      </c>
      <c r="AJ331" s="11">
        <f>INDEX(CALLiTE_SHASTA_LEVEL2_4!$E$1024:$E$1035, MATCH($B331,CALLiTE_SHASTA_LEVEL2_4!$C$1024:$C$1035,0), 1)</f>
        <v>1700</v>
      </c>
      <c r="AK331" s="11">
        <f>INDEX(CALLiTE_SHASTA_LEVEL2_4!$F$1024:$F$1035, MATCH($B331,CALLiTE_SHASTA_LEVEL2_4!$C$1024:$C$1035,0), 1)</f>
        <v>3200</v>
      </c>
      <c r="AL331" s="11">
        <f>INDEX(CALLITE_EVAP_S_SHSTA!$G$2:$G$13, MATCH($B331,CALLITE_EVAP_S_SHSTA!$F$2:$F$13,0), 1)</f>
        <v>8.7320238295055574</v>
      </c>
    </row>
    <row r="332" spans="1:38">
      <c r="A332" s="1">
        <v>43997</v>
      </c>
      <c r="B332" s="6">
        <f t="shared" si="4"/>
        <v>6</v>
      </c>
      <c r="C332" s="7">
        <f>OROinflow!$F321</f>
        <v>1235</v>
      </c>
      <c r="D332" s="7">
        <f>OROLEVEL5!G321/1000</f>
        <v>3538</v>
      </c>
      <c r="E332" s="7">
        <f>INDEX(OROevaprateIN!$B$2:$B$13, MATCH($B332,OROevaprateIN!$A$2:$A$13,0), 1)</f>
        <v>7.382659572236081</v>
      </c>
      <c r="F332" s="7">
        <f>INDEX(DEM_D6_PWR!$I$3:$I$14, MATCH($B332,DEM_D6_PWR!$H$3:$H$14,0), 1)</f>
        <v>3.619999885559082</v>
      </c>
      <c r="G332" s="7">
        <f>INDEX('MINGW_6&amp;DR69'!$I$3:$I$14, MATCH($B332,'MINGW_6&amp;DR69'!$H$3:$H$14,0), 1)</f>
        <v>62.099998474121094</v>
      </c>
      <c r="H332" s="7">
        <f>INDEX('MINGW_6&amp;DR69'!$J$3:$J$14, MATCH($B332,'MINGW_6&amp;DR69'!$H$3:$H$14,0), 1)</f>
        <v>395.60000610351563</v>
      </c>
      <c r="I332" s="7">
        <f>inflowShasta!$I321</f>
        <v>3523</v>
      </c>
      <c r="J332" s="7">
        <f>inflowYuba!$H321</f>
        <v>1406</v>
      </c>
      <c r="K332" s="7">
        <f>INDEX(DEMAND_D_DAGUER_NP!$I$3:$I$14, MATCH($B332,DEMAND_D_DAGUER_NP!$H$3:$H$14,0), 1)</f>
        <v>824.08958980015348</v>
      </c>
      <c r="L332" s="7">
        <f>INDEX(D_THERM_DEMANDS!AB$3:AB$14, MATCH($B332,D_THERM_DEMANDS!$P$3:$P$14,0), 1)</f>
        <v>1.028000005086263</v>
      </c>
      <c r="M332" s="7">
        <f>INDEX(D_THERM_DEMANDS!AC$3:AC$14, MATCH($B332,D_THERM_DEMANDS!$P$3:$P$14,0), 1)</f>
        <v>0.99366664886474609</v>
      </c>
      <c r="N332" s="7">
        <f>INDEX(D_THERM_DEMANDS!AD$3:AD$14, MATCH($B332,D_THERM_DEMANDS!$P$3:$P$14,0), 1)</f>
        <v>3.7696665445963542</v>
      </c>
      <c r="O332" s="7">
        <f>INDEX(D_THERM_DEMANDS!AE$3:AE$14, MATCH($B332,D_THERM_DEMANDS!$P$3:$P$14,0), 1)</f>
        <v>3.4333332379659014E-2</v>
      </c>
      <c r="P332" s="7">
        <f>INDEX(D_THERM_DEMANDS!AF$3:AF$14, MATCH($B332,D_THERM_DEMANDS!$P$3:$P$14,0), 1)</f>
        <v>3.6666667461395262E-2</v>
      </c>
      <c r="Q332" s="7">
        <f>INDEX(D_THERM_DEMANDS!AG$3:AG$14, MATCH($B332,D_THERM_DEMANDS!$P$3:$P$14,0), 1)</f>
        <v>3.6666667461395262E-2</v>
      </c>
      <c r="R332" s="7">
        <f>INDEX(D_THERM_DEMANDS!AH$3:AH$14, MATCH($B332,D_THERM_DEMANDS!$P$3:$P$14,0), 1)</f>
        <v>5.4666666189829509E-2</v>
      </c>
      <c r="S332" s="7">
        <f>INDEX(D_THERM_DEMANDS!AI$3:AI$14, MATCH($B332,D_THERM_DEMANDS!$P$3:$P$14,0), 1)</f>
        <v>0.05</v>
      </c>
      <c r="T332" s="7">
        <f>INDEX(D_THERM_DEMANDS!AJ$3:AJ$14, MATCH($B332,D_THERM_DEMANDS!$P$3:$P$14,0), 1)</f>
        <v>0.13666666348775228</v>
      </c>
      <c r="U332" s="7">
        <f>INDEX(D_THERM_DEMANDS!AK$3:AK$14, MATCH($B332,D_THERM_DEMANDS!$P$3:$P$14,0), 1)</f>
        <v>0</v>
      </c>
      <c r="V332" s="7">
        <f>INDEX(DEMAND_C217B!$I$3:$I$14, MATCH($B332,DEMAND_C217B!$H$3:$H$14,0), 1)</f>
        <v>25.080341581946126</v>
      </c>
      <c r="W332" s="7">
        <f>INDEX(MINFLOWFEATHER!$J$3:$J$14, MATCH($B332,MINFLOWFEATHER!$I$3:$I$14,0), 1)</f>
        <v>750</v>
      </c>
      <c r="X332" s="7">
        <f>INDEX(Therm!$P$3:$P$14, MATCH($B332,Therm!$H$3:$H$14,0), 1)</f>
        <v>124.23471162712121</v>
      </c>
      <c r="Y332" s="7">
        <f>INDEX(Yubfea!$P$3:$P$14, MATCH($B332,Yubfea!$H$3:$H$14,0), 1)</f>
        <v>1103.8982246243713</v>
      </c>
      <c r="Z332" s="7">
        <f>INDEX(D_YUBFEA_demand!V$3:V$14, MATCH($B332,D_YUBFEA_demand!$M$3:$M$14,0), 1)</f>
        <v>1.5999999642372132E-2</v>
      </c>
      <c r="AA332" s="7">
        <f>INDEX(D_YUBFEA_demand!W$3:W$14, MATCH($B332,D_YUBFEA_demand!$M$3:$M$14,0), 1)</f>
        <v>1.5999999642372132E-2</v>
      </c>
      <c r="AB332" s="7">
        <f>INDEX(D_YUBFEA_demand!X$3:X$14, MATCH($B332,D_YUBFEA_demand!$M$3:$M$14,0), 1)</f>
        <v>0.11666666666666667</v>
      </c>
      <c r="AC332" s="7">
        <f>INDEX(D_YUBFEA_demand!Y$3:Y$14, MATCH($B332,D_YUBFEA_demand!$M$3:$M$14,0), 1)</f>
        <v>0.45033334096272787</v>
      </c>
      <c r="AD332" s="7">
        <f>INDEX(D_YUBFEA_demand!Z$3:Z$14, MATCH($B332,D_YUBFEA_demand!$M$3:$M$14,0), 1)</f>
        <v>3.4999998410542806E-2</v>
      </c>
      <c r="AE332" s="7">
        <f>INDEX(D_YUBFEA_demand!AA$3:AA$14, MATCH($B332,D_YUBFEA_demand!$M$3:$M$14,0), 1)</f>
        <v>8.9666668574015299E-2</v>
      </c>
      <c r="AF332" s="7">
        <f>INDEX(D_YUBFEA_demand!AB$3:AB$14, MATCH($B332,D_YUBFEA_demand!$M$3:$M$14,0), 1)</f>
        <v>4.2666665712992352E-2</v>
      </c>
      <c r="AG332" s="7">
        <f>INDEX(MINFLOWFEAMOUTH!$J$3:$J$14, MATCH($B332,MINFLOWFEAMOUTH!$I$3:$I$14,0), 1)</f>
        <v>1219.8755480240366</v>
      </c>
      <c r="AI332" s="11">
        <f>SHASTAlevel5extended!$H321</f>
        <v>4552.1000000000004</v>
      </c>
      <c r="AJ332" s="11">
        <f>INDEX(CALLiTE_SHASTA_LEVEL2_4!$E$1024:$E$1035, MATCH($B332,CALLiTE_SHASTA_LEVEL2_4!$C$1024:$C$1035,0), 1)</f>
        <v>1700</v>
      </c>
      <c r="AK332" s="11">
        <f>INDEX(CALLiTE_SHASTA_LEVEL2_4!$F$1024:$F$1035, MATCH($B332,CALLiTE_SHASTA_LEVEL2_4!$C$1024:$C$1035,0), 1)</f>
        <v>3200</v>
      </c>
      <c r="AL332" s="11">
        <f>INDEX(CALLITE_EVAP_S_SHSTA!$G$2:$G$13, MATCH($B332,CALLITE_EVAP_S_SHSTA!$F$2:$F$13,0), 1)</f>
        <v>8.7320238295055574</v>
      </c>
    </row>
    <row r="333" spans="1:38">
      <c r="A333" s="1">
        <v>43998</v>
      </c>
      <c r="B333" s="6">
        <f t="shared" ref="B333:B396" si="5">MONTH(A333)</f>
        <v>6</v>
      </c>
      <c r="C333" s="7">
        <f>OROinflow!$F322</f>
        <v>2043</v>
      </c>
      <c r="D333" s="7">
        <f>OROLEVEL5!G322/1000</f>
        <v>3538</v>
      </c>
      <c r="E333" s="7">
        <f>INDEX(OROevaprateIN!$B$2:$B$13, MATCH($B333,OROevaprateIN!$A$2:$A$13,0), 1)</f>
        <v>7.382659572236081</v>
      </c>
      <c r="F333" s="7">
        <f>INDEX(DEM_D6_PWR!$I$3:$I$14, MATCH($B333,DEM_D6_PWR!$H$3:$H$14,0), 1)</f>
        <v>3.619999885559082</v>
      </c>
      <c r="G333" s="7">
        <f>INDEX('MINGW_6&amp;DR69'!$I$3:$I$14, MATCH($B333,'MINGW_6&amp;DR69'!$H$3:$H$14,0), 1)</f>
        <v>62.099998474121094</v>
      </c>
      <c r="H333" s="7">
        <f>INDEX('MINGW_6&amp;DR69'!$J$3:$J$14, MATCH($B333,'MINGW_6&amp;DR69'!$H$3:$H$14,0), 1)</f>
        <v>395.60000610351563</v>
      </c>
      <c r="I333" s="7">
        <f>inflowShasta!$I322</f>
        <v>2856</v>
      </c>
      <c r="J333" s="7">
        <f>inflowYuba!$H322</f>
        <v>1408</v>
      </c>
      <c r="K333" s="7">
        <f>INDEX(DEMAND_D_DAGUER_NP!$I$3:$I$14, MATCH($B333,DEMAND_D_DAGUER_NP!$H$3:$H$14,0), 1)</f>
        <v>824.08958980015348</v>
      </c>
      <c r="L333" s="7">
        <f>INDEX(D_THERM_DEMANDS!AB$3:AB$14, MATCH($B333,D_THERM_DEMANDS!$P$3:$P$14,0), 1)</f>
        <v>1.028000005086263</v>
      </c>
      <c r="M333" s="7">
        <f>INDEX(D_THERM_DEMANDS!AC$3:AC$14, MATCH($B333,D_THERM_DEMANDS!$P$3:$P$14,0), 1)</f>
        <v>0.99366664886474609</v>
      </c>
      <c r="N333" s="7">
        <f>INDEX(D_THERM_DEMANDS!AD$3:AD$14, MATCH($B333,D_THERM_DEMANDS!$P$3:$P$14,0), 1)</f>
        <v>3.7696665445963542</v>
      </c>
      <c r="O333" s="7">
        <f>INDEX(D_THERM_DEMANDS!AE$3:AE$14, MATCH($B333,D_THERM_DEMANDS!$P$3:$P$14,0), 1)</f>
        <v>3.4333332379659014E-2</v>
      </c>
      <c r="P333" s="7">
        <f>INDEX(D_THERM_DEMANDS!AF$3:AF$14, MATCH($B333,D_THERM_DEMANDS!$P$3:$P$14,0), 1)</f>
        <v>3.6666667461395262E-2</v>
      </c>
      <c r="Q333" s="7">
        <f>INDEX(D_THERM_DEMANDS!AG$3:AG$14, MATCH($B333,D_THERM_DEMANDS!$P$3:$P$14,0), 1)</f>
        <v>3.6666667461395262E-2</v>
      </c>
      <c r="R333" s="7">
        <f>INDEX(D_THERM_DEMANDS!AH$3:AH$14, MATCH($B333,D_THERM_DEMANDS!$P$3:$P$14,0), 1)</f>
        <v>5.4666666189829509E-2</v>
      </c>
      <c r="S333" s="7">
        <f>INDEX(D_THERM_DEMANDS!AI$3:AI$14, MATCH($B333,D_THERM_DEMANDS!$P$3:$P$14,0), 1)</f>
        <v>0.05</v>
      </c>
      <c r="T333" s="7">
        <f>INDEX(D_THERM_DEMANDS!AJ$3:AJ$14, MATCH($B333,D_THERM_DEMANDS!$P$3:$P$14,0), 1)</f>
        <v>0.13666666348775228</v>
      </c>
      <c r="U333" s="7">
        <f>INDEX(D_THERM_DEMANDS!AK$3:AK$14, MATCH($B333,D_THERM_DEMANDS!$P$3:$P$14,0), 1)</f>
        <v>0</v>
      </c>
      <c r="V333" s="7">
        <f>INDEX(DEMAND_C217B!$I$3:$I$14, MATCH($B333,DEMAND_C217B!$H$3:$H$14,0), 1)</f>
        <v>25.080341581946126</v>
      </c>
      <c r="W333" s="7">
        <f>INDEX(MINFLOWFEATHER!$J$3:$J$14, MATCH($B333,MINFLOWFEATHER!$I$3:$I$14,0), 1)</f>
        <v>750</v>
      </c>
      <c r="X333" s="7">
        <f>INDEX(Therm!$P$3:$P$14, MATCH($B333,Therm!$H$3:$H$14,0), 1)</f>
        <v>124.23471162712121</v>
      </c>
      <c r="Y333" s="7">
        <f>INDEX(Yubfea!$P$3:$P$14, MATCH($B333,Yubfea!$H$3:$H$14,0), 1)</f>
        <v>1103.8982246243713</v>
      </c>
      <c r="Z333" s="7">
        <f>INDEX(D_YUBFEA_demand!V$3:V$14, MATCH($B333,D_YUBFEA_demand!$M$3:$M$14,0), 1)</f>
        <v>1.5999999642372132E-2</v>
      </c>
      <c r="AA333" s="7">
        <f>INDEX(D_YUBFEA_demand!W$3:W$14, MATCH($B333,D_YUBFEA_demand!$M$3:$M$14,0), 1)</f>
        <v>1.5999999642372132E-2</v>
      </c>
      <c r="AB333" s="7">
        <f>INDEX(D_YUBFEA_demand!X$3:X$14, MATCH($B333,D_YUBFEA_demand!$M$3:$M$14,0), 1)</f>
        <v>0.11666666666666667</v>
      </c>
      <c r="AC333" s="7">
        <f>INDEX(D_YUBFEA_demand!Y$3:Y$14, MATCH($B333,D_YUBFEA_demand!$M$3:$M$14,0), 1)</f>
        <v>0.45033334096272787</v>
      </c>
      <c r="AD333" s="7">
        <f>INDEX(D_YUBFEA_demand!Z$3:Z$14, MATCH($B333,D_YUBFEA_demand!$M$3:$M$14,0), 1)</f>
        <v>3.4999998410542806E-2</v>
      </c>
      <c r="AE333" s="7">
        <f>INDEX(D_YUBFEA_demand!AA$3:AA$14, MATCH($B333,D_YUBFEA_demand!$M$3:$M$14,0), 1)</f>
        <v>8.9666668574015299E-2</v>
      </c>
      <c r="AF333" s="7">
        <f>INDEX(D_YUBFEA_demand!AB$3:AB$14, MATCH($B333,D_YUBFEA_demand!$M$3:$M$14,0), 1)</f>
        <v>4.2666665712992352E-2</v>
      </c>
      <c r="AG333" s="7">
        <f>INDEX(MINFLOWFEAMOUTH!$J$3:$J$14, MATCH($B333,MINFLOWFEAMOUTH!$I$3:$I$14,0), 1)</f>
        <v>1219.8755480240366</v>
      </c>
      <c r="AI333" s="11">
        <f>SHASTAlevel5extended!$H322</f>
        <v>4552.1000000000004</v>
      </c>
      <c r="AJ333" s="11">
        <f>INDEX(CALLiTE_SHASTA_LEVEL2_4!$E$1024:$E$1035, MATCH($B333,CALLiTE_SHASTA_LEVEL2_4!$C$1024:$C$1035,0), 1)</f>
        <v>1700</v>
      </c>
      <c r="AK333" s="11">
        <f>INDEX(CALLiTE_SHASTA_LEVEL2_4!$F$1024:$F$1035, MATCH($B333,CALLiTE_SHASTA_LEVEL2_4!$C$1024:$C$1035,0), 1)</f>
        <v>3200</v>
      </c>
      <c r="AL333" s="11">
        <f>INDEX(CALLITE_EVAP_S_SHSTA!$G$2:$G$13, MATCH($B333,CALLITE_EVAP_S_SHSTA!$F$2:$F$13,0), 1)</f>
        <v>8.7320238295055574</v>
      </c>
    </row>
    <row r="334" spans="1:38">
      <c r="A334" s="1">
        <v>43999</v>
      </c>
      <c r="B334" s="6">
        <f t="shared" si="5"/>
        <v>6</v>
      </c>
      <c r="C334" s="7">
        <f>OROinflow!$F323</f>
        <v>2019</v>
      </c>
      <c r="D334" s="7">
        <f>OROLEVEL5!G323/1000</f>
        <v>3538</v>
      </c>
      <c r="E334" s="7">
        <f>INDEX(OROevaprateIN!$B$2:$B$13, MATCH($B334,OROevaprateIN!$A$2:$A$13,0), 1)</f>
        <v>7.382659572236081</v>
      </c>
      <c r="F334" s="7">
        <f>INDEX(DEM_D6_PWR!$I$3:$I$14, MATCH($B334,DEM_D6_PWR!$H$3:$H$14,0), 1)</f>
        <v>3.619999885559082</v>
      </c>
      <c r="G334" s="7">
        <f>INDEX('MINGW_6&amp;DR69'!$I$3:$I$14, MATCH($B334,'MINGW_6&amp;DR69'!$H$3:$H$14,0), 1)</f>
        <v>62.099998474121094</v>
      </c>
      <c r="H334" s="7">
        <f>INDEX('MINGW_6&amp;DR69'!$J$3:$J$14, MATCH($B334,'MINGW_6&amp;DR69'!$H$3:$H$14,0), 1)</f>
        <v>395.60000610351563</v>
      </c>
      <c r="I334" s="7">
        <f>inflowShasta!$I323</f>
        <v>6564</v>
      </c>
      <c r="J334" s="7">
        <f>inflowYuba!$H323</f>
        <v>1408</v>
      </c>
      <c r="K334" s="7">
        <f>INDEX(DEMAND_D_DAGUER_NP!$I$3:$I$14, MATCH($B334,DEMAND_D_DAGUER_NP!$H$3:$H$14,0), 1)</f>
        <v>824.08958980015348</v>
      </c>
      <c r="L334" s="7">
        <f>INDEX(D_THERM_DEMANDS!AB$3:AB$14, MATCH($B334,D_THERM_DEMANDS!$P$3:$P$14,0), 1)</f>
        <v>1.028000005086263</v>
      </c>
      <c r="M334" s="7">
        <f>INDEX(D_THERM_DEMANDS!AC$3:AC$14, MATCH($B334,D_THERM_DEMANDS!$P$3:$P$14,0), 1)</f>
        <v>0.99366664886474609</v>
      </c>
      <c r="N334" s="7">
        <f>INDEX(D_THERM_DEMANDS!AD$3:AD$14, MATCH($B334,D_THERM_DEMANDS!$P$3:$P$14,0), 1)</f>
        <v>3.7696665445963542</v>
      </c>
      <c r="O334" s="7">
        <f>INDEX(D_THERM_DEMANDS!AE$3:AE$14, MATCH($B334,D_THERM_DEMANDS!$P$3:$P$14,0), 1)</f>
        <v>3.4333332379659014E-2</v>
      </c>
      <c r="P334" s="7">
        <f>INDEX(D_THERM_DEMANDS!AF$3:AF$14, MATCH($B334,D_THERM_DEMANDS!$P$3:$P$14,0), 1)</f>
        <v>3.6666667461395262E-2</v>
      </c>
      <c r="Q334" s="7">
        <f>INDEX(D_THERM_DEMANDS!AG$3:AG$14, MATCH($B334,D_THERM_DEMANDS!$P$3:$P$14,0), 1)</f>
        <v>3.6666667461395262E-2</v>
      </c>
      <c r="R334" s="7">
        <f>INDEX(D_THERM_DEMANDS!AH$3:AH$14, MATCH($B334,D_THERM_DEMANDS!$P$3:$P$14,0), 1)</f>
        <v>5.4666666189829509E-2</v>
      </c>
      <c r="S334" s="7">
        <f>INDEX(D_THERM_DEMANDS!AI$3:AI$14, MATCH($B334,D_THERM_DEMANDS!$P$3:$P$14,0), 1)</f>
        <v>0.05</v>
      </c>
      <c r="T334" s="7">
        <f>INDEX(D_THERM_DEMANDS!AJ$3:AJ$14, MATCH($B334,D_THERM_DEMANDS!$P$3:$P$14,0), 1)</f>
        <v>0.13666666348775228</v>
      </c>
      <c r="U334" s="7">
        <f>INDEX(D_THERM_DEMANDS!AK$3:AK$14, MATCH($B334,D_THERM_DEMANDS!$P$3:$P$14,0), 1)</f>
        <v>0</v>
      </c>
      <c r="V334" s="7">
        <f>INDEX(DEMAND_C217B!$I$3:$I$14, MATCH($B334,DEMAND_C217B!$H$3:$H$14,0), 1)</f>
        <v>25.080341581946126</v>
      </c>
      <c r="W334" s="7">
        <f>INDEX(MINFLOWFEATHER!$J$3:$J$14, MATCH($B334,MINFLOWFEATHER!$I$3:$I$14,0), 1)</f>
        <v>750</v>
      </c>
      <c r="X334" s="7">
        <f>INDEX(Therm!$P$3:$P$14, MATCH($B334,Therm!$H$3:$H$14,0), 1)</f>
        <v>124.23471162712121</v>
      </c>
      <c r="Y334" s="7">
        <f>INDEX(Yubfea!$P$3:$P$14, MATCH($B334,Yubfea!$H$3:$H$14,0), 1)</f>
        <v>1103.8982246243713</v>
      </c>
      <c r="Z334" s="7">
        <f>INDEX(D_YUBFEA_demand!V$3:V$14, MATCH($B334,D_YUBFEA_demand!$M$3:$M$14,0), 1)</f>
        <v>1.5999999642372132E-2</v>
      </c>
      <c r="AA334" s="7">
        <f>INDEX(D_YUBFEA_demand!W$3:W$14, MATCH($B334,D_YUBFEA_demand!$M$3:$M$14,0), 1)</f>
        <v>1.5999999642372132E-2</v>
      </c>
      <c r="AB334" s="7">
        <f>INDEX(D_YUBFEA_demand!X$3:X$14, MATCH($B334,D_YUBFEA_demand!$M$3:$M$14,0), 1)</f>
        <v>0.11666666666666667</v>
      </c>
      <c r="AC334" s="7">
        <f>INDEX(D_YUBFEA_demand!Y$3:Y$14, MATCH($B334,D_YUBFEA_demand!$M$3:$M$14,0), 1)</f>
        <v>0.45033334096272787</v>
      </c>
      <c r="AD334" s="7">
        <f>INDEX(D_YUBFEA_demand!Z$3:Z$14, MATCH($B334,D_YUBFEA_demand!$M$3:$M$14,0), 1)</f>
        <v>3.4999998410542806E-2</v>
      </c>
      <c r="AE334" s="7">
        <f>INDEX(D_YUBFEA_demand!AA$3:AA$14, MATCH($B334,D_YUBFEA_demand!$M$3:$M$14,0), 1)</f>
        <v>8.9666668574015299E-2</v>
      </c>
      <c r="AF334" s="7">
        <f>INDEX(D_YUBFEA_demand!AB$3:AB$14, MATCH($B334,D_YUBFEA_demand!$M$3:$M$14,0), 1)</f>
        <v>4.2666665712992352E-2</v>
      </c>
      <c r="AG334" s="7">
        <f>INDEX(MINFLOWFEAMOUTH!$J$3:$J$14, MATCH($B334,MINFLOWFEAMOUTH!$I$3:$I$14,0), 1)</f>
        <v>1219.8755480240366</v>
      </c>
      <c r="AI334" s="11">
        <f>SHASTAlevel5extended!$H323</f>
        <v>4552.1000000000004</v>
      </c>
      <c r="AJ334" s="11">
        <f>INDEX(CALLiTE_SHASTA_LEVEL2_4!$E$1024:$E$1035, MATCH($B334,CALLiTE_SHASTA_LEVEL2_4!$C$1024:$C$1035,0), 1)</f>
        <v>1700</v>
      </c>
      <c r="AK334" s="11">
        <f>INDEX(CALLiTE_SHASTA_LEVEL2_4!$F$1024:$F$1035, MATCH($B334,CALLiTE_SHASTA_LEVEL2_4!$C$1024:$C$1035,0), 1)</f>
        <v>3200</v>
      </c>
      <c r="AL334" s="11">
        <f>INDEX(CALLITE_EVAP_S_SHSTA!$G$2:$G$13, MATCH($B334,CALLITE_EVAP_S_SHSTA!$F$2:$F$13,0), 1)</f>
        <v>8.7320238295055574</v>
      </c>
    </row>
    <row r="335" spans="1:38">
      <c r="A335" s="1">
        <v>44000</v>
      </c>
      <c r="B335" s="6">
        <f t="shared" si="5"/>
        <v>6</v>
      </c>
      <c r="C335" s="7">
        <f>OROinflow!$F324</f>
        <v>1646</v>
      </c>
      <c r="D335" s="7">
        <f>OROLEVEL5!G324/1000</f>
        <v>3538</v>
      </c>
      <c r="E335" s="7">
        <f>INDEX(OROevaprateIN!$B$2:$B$13, MATCH($B335,OROevaprateIN!$A$2:$A$13,0), 1)</f>
        <v>7.382659572236081</v>
      </c>
      <c r="F335" s="7">
        <f>INDEX(DEM_D6_PWR!$I$3:$I$14, MATCH($B335,DEM_D6_PWR!$H$3:$H$14,0), 1)</f>
        <v>3.619999885559082</v>
      </c>
      <c r="G335" s="7">
        <f>INDEX('MINGW_6&amp;DR69'!$I$3:$I$14, MATCH($B335,'MINGW_6&amp;DR69'!$H$3:$H$14,0), 1)</f>
        <v>62.099998474121094</v>
      </c>
      <c r="H335" s="7">
        <f>INDEX('MINGW_6&amp;DR69'!$J$3:$J$14, MATCH($B335,'MINGW_6&amp;DR69'!$H$3:$H$14,0), 1)</f>
        <v>395.60000610351563</v>
      </c>
      <c r="I335" s="7">
        <f>inflowShasta!$I324</f>
        <v>2238</v>
      </c>
      <c r="J335" s="7">
        <f>inflowYuba!$H324</f>
        <v>1422</v>
      </c>
      <c r="K335" s="7">
        <f>INDEX(DEMAND_D_DAGUER_NP!$I$3:$I$14, MATCH($B335,DEMAND_D_DAGUER_NP!$H$3:$H$14,0), 1)</f>
        <v>824.08958980015348</v>
      </c>
      <c r="L335" s="7">
        <f>INDEX(D_THERM_DEMANDS!AB$3:AB$14, MATCH($B335,D_THERM_DEMANDS!$P$3:$P$14,0), 1)</f>
        <v>1.028000005086263</v>
      </c>
      <c r="M335" s="7">
        <f>INDEX(D_THERM_DEMANDS!AC$3:AC$14, MATCH($B335,D_THERM_DEMANDS!$P$3:$P$14,0), 1)</f>
        <v>0.99366664886474609</v>
      </c>
      <c r="N335" s="7">
        <f>INDEX(D_THERM_DEMANDS!AD$3:AD$14, MATCH($B335,D_THERM_DEMANDS!$P$3:$P$14,0), 1)</f>
        <v>3.7696665445963542</v>
      </c>
      <c r="O335" s="7">
        <f>INDEX(D_THERM_DEMANDS!AE$3:AE$14, MATCH($B335,D_THERM_DEMANDS!$P$3:$P$14,0), 1)</f>
        <v>3.4333332379659014E-2</v>
      </c>
      <c r="P335" s="7">
        <f>INDEX(D_THERM_DEMANDS!AF$3:AF$14, MATCH($B335,D_THERM_DEMANDS!$P$3:$P$14,0), 1)</f>
        <v>3.6666667461395262E-2</v>
      </c>
      <c r="Q335" s="7">
        <f>INDEX(D_THERM_DEMANDS!AG$3:AG$14, MATCH($B335,D_THERM_DEMANDS!$P$3:$P$14,0), 1)</f>
        <v>3.6666667461395262E-2</v>
      </c>
      <c r="R335" s="7">
        <f>INDEX(D_THERM_DEMANDS!AH$3:AH$14, MATCH($B335,D_THERM_DEMANDS!$P$3:$P$14,0), 1)</f>
        <v>5.4666666189829509E-2</v>
      </c>
      <c r="S335" s="7">
        <f>INDEX(D_THERM_DEMANDS!AI$3:AI$14, MATCH($B335,D_THERM_DEMANDS!$P$3:$P$14,0), 1)</f>
        <v>0.05</v>
      </c>
      <c r="T335" s="7">
        <f>INDEX(D_THERM_DEMANDS!AJ$3:AJ$14, MATCH($B335,D_THERM_DEMANDS!$P$3:$P$14,0), 1)</f>
        <v>0.13666666348775228</v>
      </c>
      <c r="U335" s="7">
        <f>INDEX(D_THERM_DEMANDS!AK$3:AK$14, MATCH($B335,D_THERM_DEMANDS!$P$3:$P$14,0), 1)</f>
        <v>0</v>
      </c>
      <c r="V335" s="7">
        <f>INDEX(DEMAND_C217B!$I$3:$I$14, MATCH($B335,DEMAND_C217B!$H$3:$H$14,0), 1)</f>
        <v>25.080341581946126</v>
      </c>
      <c r="W335" s="7">
        <f>INDEX(MINFLOWFEATHER!$J$3:$J$14, MATCH($B335,MINFLOWFEATHER!$I$3:$I$14,0), 1)</f>
        <v>750</v>
      </c>
      <c r="X335" s="7">
        <f>INDEX(Therm!$P$3:$P$14, MATCH($B335,Therm!$H$3:$H$14,0), 1)</f>
        <v>124.23471162712121</v>
      </c>
      <c r="Y335" s="7">
        <f>INDEX(Yubfea!$P$3:$P$14, MATCH($B335,Yubfea!$H$3:$H$14,0), 1)</f>
        <v>1103.8982246243713</v>
      </c>
      <c r="Z335" s="7">
        <f>INDEX(D_YUBFEA_demand!V$3:V$14, MATCH($B335,D_YUBFEA_demand!$M$3:$M$14,0), 1)</f>
        <v>1.5999999642372132E-2</v>
      </c>
      <c r="AA335" s="7">
        <f>INDEX(D_YUBFEA_demand!W$3:W$14, MATCH($B335,D_YUBFEA_demand!$M$3:$M$14,0), 1)</f>
        <v>1.5999999642372132E-2</v>
      </c>
      <c r="AB335" s="7">
        <f>INDEX(D_YUBFEA_demand!X$3:X$14, MATCH($B335,D_YUBFEA_demand!$M$3:$M$14,0), 1)</f>
        <v>0.11666666666666667</v>
      </c>
      <c r="AC335" s="7">
        <f>INDEX(D_YUBFEA_demand!Y$3:Y$14, MATCH($B335,D_YUBFEA_demand!$M$3:$M$14,0), 1)</f>
        <v>0.45033334096272787</v>
      </c>
      <c r="AD335" s="7">
        <f>INDEX(D_YUBFEA_demand!Z$3:Z$14, MATCH($B335,D_YUBFEA_demand!$M$3:$M$14,0), 1)</f>
        <v>3.4999998410542806E-2</v>
      </c>
      <c r="AE335" s="7">
        <f>INDEX(D_YUBFEA_demand!AA$3:AA$14, MATCH($B335,D_YUBFEA_demand!$M$3:$M$14,0), 1)</f>
        <v>8.9666668574015299E-2</v>
      </c>
      <c r="AF335" s="7">
        <f>INDEX(D_YUBFEA_demand!AB$3:AB$14, MATCH($B335,D_YUBFEA_demand!$M$3:$M$14,0), 1)</f>
        <v>4.2666665712992352E-2</v>
      </c>
      <c r="AG335" s="7">
        <f>INDEX(MINFLOWFEAMOUTH!$J$3:$J$14, MATCH($B335,MINFLOWFEAMOUTH!$I$3:$I$14,0), 1)</f>
        <v>1219.8755480240366</v>
      </c>
      <c r="AI335" s="11">
        <f>SHASTAlevel5extended!$H324</f>
        <v>4552.1000000000004</v>
      </c>
      <c r="AJ335" s="11">
        <f>INDEX(CALLiTE_SHASTA_LEVEL2_4!$E$1024:$E$1035, MATCH($B335,CALLiTE_SHASTA_LEVEL2_4!$C$1024:$C$1035,0), 1)</f>
        <v>1700</v>
      </c>
      <c r="AK335" s="11">
        <f>INDEX(CALLiTE_SHASTA_LEVEL2_4!$F$1024:$F$1035, MATCH($B335,CALLiTE_SHASTA_LEVEL2_4!$C$1024:$C$1035,0), 1)</f>
        <v>3200</v>
      </c>
      <c r="AL335" s="11">
        <f>INDEX(CALLITE_EVAP_S_SHSTA!$G$2:$G$13, MATCH($B335,CALLITE_EVAP_S_SHSTA!$F$2:$F$13,0), 1)</f>
        <v>8.7320238295055574</v>
      </c>
    </row>
    <row r="336" spans="1:38">
      <c r="A336" s="1">
        <v>44001</v>
      </c>
      <c r="B336" s="6">
        <f t="shared" si="5"/>
        <v>6</v>
      </c>
      <c r="C336" s="7">
        <f>OROinflow!$F325</f>
        <v>1956</v>
      </c>
      <c r="D336" s="7">
        <f>OROLEVEL5!G325/1000</f>
        <v>3538</v>
      </c>
      <c r="E336" s="7">
        <f>INDEX(OROevaprateIN!$B$2:$B$13, MATCH($B336,OROevaprateIN!$A$2:$A$13,0), 1)</f>
        <v>7.382659572236081</v>
      </c>
      <c r="F336" s="7">
        <f>INDEX(DEM_D6_PWR!$I$3:$I$14, MATCH($B336,DEM_D6_PWR!$H$3:$H$14,0), 1)</f>
        <v>3.619999885559082</v>
      </c>
      <c r="G336" s="7">
        <f>INDEX('MINGW_6&amp;DR69'!$I$3:$I$14, MATCH($B336,'MINGW_6&amp;DR69'!$H$3:$H$14,0), 1)</f>
        <v>62.099998474121094</v>
      </c>
      <c r="H336" s="7">
        <f>INDEX('MINGW_6&amp;DR69'!$J$3:$J$14, MATCH($B336,'MINGW_6&amp;DR69'!$H$3:$H$14,0), 1)</f>
        <v>395.60000610351563</v>
      </c>
      <c r="I336" s="7">
        <f>inflowShasta!$I325</f>
        <v>3254</v>
      </c>
      <c r="J336" s="7">
        <f>inflowYuba!$H325</f>
        <v>1443</v>
      </c>
      <c r="K336" s="7">
        <f>INDEX(DEMAND_D_DAGUER_NP!$I$3:$I$14, MATCH($B336,DEMAND_D_DAGUER_NP!$H$3:$H$14,0), 1)</f>
        <v>824.08958980015348</v>
      </c>
      <c r="L336" s="7">
        <f>INDEX(D_THERM_DEMANDS!AB$3:AB$14, MATCH($B336,D_THERM_DEMANDS!$P$3:$P$14,0), 1)</f>
        <v>1.028000005086263</v>
      </c>
      <c r="M336" s="7">
        <f>INDEX(D_THERM_DEMANDS!AC$3:AC$14, MATCH($B336,D_THERM_DEMANDS!$P$3:$P$14,0), 1)</f>
        <v>0.99366664886474609</v>
      </c>
      <c r="N336" s="7">
        <f>INDEX(D_THERM_DEMANDS!AD$3:AD$14, MATCH($B336,D_THERM_DEMANDS!$P$3:$P$14,0), 1)</f>
        <v>3.7696665445963542</v>
      </c>
      <c r="O336" s="7">
        <f>INDEX(D_THERM_DEMANDS!AE$3:AE$14, MATCH($B336,D_THERM_DEMANDS!$P$3:$P$14,0), 1)</f>
        <v>3.4333332379659014E-2</v>
      </c>
      <c r="P336" s="7">
        <f>INDEX(D_THERM_DEMANDS!AF$3:AF$14, MATCH($B336,D_THERM_DEMANDS!$P$3:$P$14,0), 1)</f>
        <v>3.6666667461395262E-2</v>
      </c>
      <c r="Q336" s="7">
        <f>INDEX(D_THERM_DEMANDS!AG$3:AG$14, MATCH($B336,D_THERM_DEMANDS!$P$3:$P$14,0), 1)</f>
        <v>3.6666667461395262E-2</v>
      </c>
      <c r="R336" s="7">
        <f>INDEX(D_THERM_DEMANDS!AH$3:AH$14, MATCH($B336,D_THERM_DEMANDS!$P$3:$P$14,0), 1)</f>
        <v>5.4666666189829509E-2</v>
      </c>
      <c r="S336" s="7">
        <f>INDEX(D_THERM_DEMANDS!AI$3:AI$14, MATCH($B336,D_THERM_DEMANDS!$P$3:$P$14,0), 1)</f>
        <v>0.05</v>
      </c>
      <c r="T336" s="7">
        <f>INDEX(D_THERM_DEMANDS!AJ$3:AJ$14, MATCH($B336,D_THERM_DEMANDS!$P$3:$P$14,0), 1)</f>
        <v>0.13666666348775228</v>
      </c>
      <c r="U336" s="7">
        <f>INDEX(D_THERM_DEMANDS!AK$3:AK$14, MATCH($B336,D_THERM_DEMANDS!$P$3:$P$14,0), 1)</f>
        <v>0</v>
      </c>
      <c r="V336" s="7">
        <f>INDEX(DEMAND_C217B!$I$3:$I$14, MATCH($B336,DEMAND_C217B!$H$3:$H$14,0), 1)</f>
        <v>25.080341581946126</v>
      </c>
      <c r="W336" s="7">
        <f>INDEX(MINFLOWFEATHER!$J$3:$J$14, MATCH($B336,MINFLOWFEATHER!$I$3:$I$14,0), 1)</f>
        <v>750</v>
      </c>
      <c r="X336" s="7">
        <f>INDEX(Therm!$P$3:$P$14, MATCH($B336,Therm!$H$3:$H$14,0), 1)</f>
        <v>124.23471162712121</v>
      </c>
      <c r="Y336" s="7">
        <f>INDEX(Yubfea!$P$3:$P$14, MATCH($B336,Yubfea!$H$3:$H$14,0), 1)</f>
        <v>1103.8982246243713</v>
      </c>
      <c r="Z336" s="7">
        <f>INDEX(D_YUBFEA_demand!V$3:V$14, MATCH($B336,D_YUBFEA_demand!$M$3:$M$14,0), 1)</f>
        <v>1.5999999642372132E-2</v>
      </c>
      <c r="AA336" s="7">
        <f>INDEX(D_YUBFEA_demand!W$3:W$14, MATCH($B336,D_YUBFEA_demand!$M$3:$M$14,0), 1)</f>
        <v>1.5999999642372132E-2</v>
      </c>
      <c r="AB336" s="7">
        <f>INDEX(D_YUBFEA_demand!X$3:X$14, MATCH($B336,D_YUBFEA_demand!$M$3:$M$14,0), 1)</f>
        <v>0.11666666666666667</v>
      </c>
      <c r="AC336" s="7">
        <f>INDEX(D_YUBFEA_demand!Y$3:Y$14, MATCH($B336,D_YUBFEA_demand!$M$3:$M$14,0), 1)</f>
        <v>0.45033334096272787</v>
      </c>
      <c r="AD336" s="7">
        <f>INDEX(D_YUBFEA_demand!Z$3:Z$14, MATCH($B336,D_YUBFEA_demand!$M$3:$M$14,0), 1)</f>
        <v>3.4999998410542806E-2</v>
      </c>
      <c r="AE336" s="7">
        <f>INDEX(D_YUBFEA_demand!AA$3:AA$14, MATCH($B336,D_YUBFEA_demand!$M$3:$M$14,0), 1)</f>
        <v>8.9666668574015299E-2</v>
      </c>
      <c r="AF336" s="7">
        <f>INDEX(D_YUBFEA_demand!AB$3:AB$14, MATCH($B336,D_YUBFEA_demand!$M$3:$M$14,0), 1)</f>
        <v>4.2666665712992352E-2</v>
      </c>
      <c r="AG336" s="7">
        <f>INDEX(MINFLOWFEAMOUTH!$J$3:$J$14, MATCH($B336,MINFLOWFEAMOUTH!$I$3:$I$14,0), 1)</f>
        <v>1219.8755480240366</v>
      </c>
      <c r="AI336" s="11">
        <f>SHASTAlevel5extended!$H325</f>
        <v>4552.1000000000004</v>
      </c>
      <c r="AJ336" s="11">
        <f>INDEX(CALLiTE_SHASTA_LEVEL2_4!$E$1024:$E$1035, MATCH($B336,CALLiTE_SHASTA_LEVEL2_4!$C$1024:$C$1035,0), 1)</f>
        <v>1700</v>
      </c>
      <c r="AK336" s="11">
        <f>INDEX(CALLiTE_SHASTA_LEVEL2_4!$F$1024:$F$1035, MATCH($B336,CALLiTE_SHASTA_LEVEL2_4!$C$1024:$C$1035,0), 1)</f>
        <v>3200</v>
      </c>
      <c r="AL336" s="11">
        <f>INDEX(CALLITE_EVAP_S_SHSTA!$G$2:$G$13, MATCH($B336,CALLITE_EVAP_S_SHSTA!$F$2:$F$13,0), 1)</f>
        <v>8.7320238295055574</v>
      </c>
    </row>
    <row r="337" spans="1:38">
      <c r="A337" s="1">
        <v>44002</v>
      </c>
      <c r="B337" s="6">
        <f t="shared" si="5"/>
        <v>6</v>
      </c>
      <c r="C337" s="7">
        <f>OROinflow!$F326</f>
        <v>1535</v>
      </c>
      <c r="D337" s="7">
        <f>OROLEVEL5!G326/1000</f>
        <v>3538</v>
      </c>
      <c r="E337" s="7">
        <f>INDEX(OROevaprateIN!$B$2:$B$13, MATCH($B337,OROevaprateIN!$A$2:$A$13,0), 1)</f>
        <v>7.382659572236081</v>
      </c>
      <c r="F337" s="7">
        <f>INDEX(DEM_D6_PWR!$I$3:$I$14, MATCH($B337,DEM_D6_PWR!$H$3:$H$14,0), 1)</f>
        <v>3.619999885559082</v>
      </c>
      <c r="G337" s="7">
        <f>INDEX('MINGW_6&amp;DR69'!$I$3:$I$14, MATCH($B337,'MINGW_6&amp;DR69'!$H$3:$H$14,0), 1)</f>
        <v>62.099998474121094</v>
      </c>
      <c r="H337" s="7">
        <f>INDEX('MINGW_6&amp;DR69'!$J$3:$J$14, MATCH($B337,'MINGW_6&amp;DR69'!$H$3:$H$14,0), 1)</f>
        <v>395.60000610351563</v>
      </c>
      <c r="I337" s="7">
        <f>inflowShasta!$I326</f>
        <v>4506</v>
      </c>
      <c r="J337" s="7">
        <f>inflowYuba!$H326</f>
        <v>1470</v>
      </c>
      <c r="K337" s="7">
        <f>INDEX(DEMAND_D_DAGUER_NP!$I$3:$I$14, MATCH($B337,DEMAND_D_DAGUER_NP!$H$3:$H$14,0), 1)</f>
        <v>824.08958980015348</v>
      </c>
      <c r="L337" s="7">
        <f>INDEX(D_THERM_DEMANDS!AB$3:AB$14, MATCH($B337,D_THERM_DEMANDS!$P$3:$P$14,0), 1)</f>
        <v>1.028000005086263</v>
      </c>
      <c r="M337" s="7">
        <f>INDEX(D_THERM_DEMANDS!AC$3:AC$14, MATCH($B337,D_THERM_DEMANDS!$P$3:$P$14,0), 1)</f>
        <v>0.99366664886474609</v>
      </c>
      <c r="N337" s="7">
        <f>INDEX(D_THERM_DEMANDS!AD$3:AD$14, MATCH($B337,D_THERM_DEMANDS!$P$3:$P$14,0), 1)</f>
        <v>3.7696665445963542</v>
      </c>
      <c r="O337" s="7">
        <f>INDEX(D_THERM_DEMANDS!AE$3:AE$14, MATCH($B337,D_THERM_DEMANDS!$P$3:$P$14,0), 1)</f>
        <v>3.4333332379659014E-2</v>
      </c>
      <c r="P337" s="7">
        <f>INDEX(D_THERM_DEMANDS!AF$3:AF$14, MATCH($B337,D_THERM_DEMANDS!$P$3:$P$14,0), 1)</f>
        <v>3.6666667461395262E-2</v>
      </c>
      <c r="Q337" s="7">
        <f>INDEX(D_THERM_DEMANDS!AG$3:AG$14, MATCH($B337,D_THERM_DEMANDS!$P$3:$P$14,0), 1)</f>
        <v>3.6666667461395262E-2</v>
      </c>
      <c r="R337" s="7">
        <f>INDEX(D_THERM_DEMANDS!AH$3:AH$14, MATCH($B337,D_THERM_DEMANDS!$P$3:$P$14,0), 1)</f>
        <v>5.4666666189829509E-2</v>
      </c>
      <c r="S337" s="7">
        <f>INDEX(D_THERM_DEMANDS!AI$3:AI$14, MATCH($B337,D_THERM_DEMANDS!$P$3:$P$14,0), 1)</f>
        <v>0.05</v>
      </c>
      <c r="T337" s="7">
        <f>INDEX(D_THERM_DEMANDS!AJ$3:AJ$14, MATCH($B337,D_THERM_DEMANDS!$P$3:$P$14,0), 1)</f>
        <v>0.13666666348775228</v>
      </c>
      <c r="U337" s="7">
        <f>INDEX(D_THERM_DEMANDS!AK$3:AK$14, MATCH($B337,D_THERM_DEMANDS!$P$3:$P$14,0), 1)</f>
        <v>0</v>
      </c>
      <c r="V337" s="7">
        <f>INDEX(DEMAND_C217B!$I$3:$I$14, MATCH($B337,DEMAND_C217B!$H$3:$H$14,0), 1)</f>
        <v>25.080341581946126</v>
      </c>
      <c r="W337" s="7">
        <f>INDEX(MINFLOWFEATHER!$J$3:$J$14, MATCH($B337,MINFLOWFEATHER!$I$3:$I$14,0), 1)</f>
        <v>750</v>
      </c>
      <c r="X337" s="7">
        <f>INDEX(Therm!$P$3:$P$14, MATCH($B337,Therm!$H$3:$H$14,0), 1)</f>
        <v>124.23471162712121</v>
      </c>
      <c r="Y337" s="7">
        <f>INDEX(Yubfea!$P$3:$P$14, MATCH($B337,Yubfea!$H$3:$H$14,0), 1)</f>
        <v>1103.8982246243713</v>
      </c>
      <c r="Z337" s="7">
        <f>INDEX(D_YUBFEA_demand!V$3:V$14, MATCH($B337,D_YUBFEA_demand!$M$3:$M$14,0), 1)</f>
        <v>1.5999999642372132E-2</v>
      </c>
      <c r="AA337" s="7">
        <f>INDEX(D_YUBFEA_demand!W$3:W$14, MATCH($B337,D_YUBFEA_demand!$M$3:$M$14,0), 1)</f>
        <v>1.5999999642372132E-2</v>
      </c>
      <c r="AB337" s="7">
        <f>INDEX(D_YUBFEA_demand!X$3:X$14, MATCH($B337,D_YUBFEA_demand!$M$3:$M$14,0), 1)</f>
        <v>0.11666666666666667</v>
      </c>
      <c r="AC337" s="7">
        <f>INDEX(D_YUBFEA_demand!Y$3:Y$14, MATCH($B337,D_YUBFEA_demand!$M$3:$M$14,0), 1)</f>
        <v>0.45033334096272787</v>
      </c>
      <c r="AD337" s="7">
        <f>INDEX(D_YUBFEA_demand!Z$3:Z$14, MATCH($B337,D_YUBFEA_demand!$M$3:$M$14,0), 1)</f>
        <v>3.4999998410542806E-2</v>
      </c>
      <c r="AE337" s="7">
        <f>INDEX(D_YUBFEA_demand!AA$3:AA$14, MATCH($B337,D_YUBFEA_demand!$M$3:$M$14,0), 1)</f>
        <v>8.9666668574015299E-2</v>
      </c>
      <c r="AF337" s="7">
        <f>INDEX(D_YUBFEA_demand!AB$3:AB$14, MATCH($B337,D_YUBFEA_demand!$M$3:$M$14,0), 1)</f>
        <v>4.2666665712992352E-2</v>
      </c>
      <c r="AG337" s="7">
        <f>INDEX(MINFLOWFEAMOUTH!$J$3:$J$14, MATCH($B337,MINFLOWFEAMOUTH!$I$3:$I$14,0), 1)</f>
        <v>1219.8755480240366</v>
      </c>
      <c r="AI337" s="11">
        <f>SHASTAlevel5extended!$H326</f>
        <v>4552.1000000000004</v>
      </c>
      <c r="AJ337" s="11">
        <f>INDEX(CALLiTE_SHASTA_LEVEL2_4!$E$1024:$E$1035, MATCH($B337,CALLiTE_SHASTA_LEVEL2_4!$C$1024:$C$1035,0), 1)</f>
        <v>1700</v>
      </c>
      <c r="AK337" s="11">
        <f>INDEX(CALLiTE_SHASTA_LEVEL2_4!$F$1024:$F$1035, MATCH($B337,CALLiTE_SHASTA_LEVEL2_4!$C$1024:$C$1035,0), 1)</f>
        <v>3200</v>
      </c>
      <c r="AL337" s="11">
        <f>INDEX(CALLITE_EVAP_S_SHSTA!$G$2:$G$13, MATCH($B337,CALLITE_EVAP_S_SHSTA!$F$2:$F$13,0), 1)</f>
        <v>8.7320238295055574</v>
      </c>
    </row>
    <row r="338" spans="1:38">
      <c r="A338" s="1">
        <v>44003</v>
      </c>
      <c r="B338" s="6">
        <f t="shared" si="5"/>
        <v>6</v>
      </c>
      <c r="C338" s="7">
        <f>OROinflow!$F327</f>
        <v>1279</v>
      </c>
      <c r="D338" s="7">
        <f>OROLEVEL5!G327/1000</f>
        <v>3538</v>
      </c>
      <c r="E338" s="7">
        <f>INDEX(OROevaprateIN!$B$2:$B$13, MATCH($B338,OROevaprateIN!$A$2:$A$13,0), 1)</f>
        <v>7.382659572236081</v>
      </c>
      <c r="F338" s="7">
        <f>INDEX(DEM_D6_PWR!$I$3:$I$14, MATCH($B338,DEM_D6_PWR!$H$3:$H$14,0), 1)</f>
        <v>3.619999885559082</v>
      </c>
      <c r="G338" s="7">
        <f>INDEX('MINGW_6&amp;DR69'!$I$3:$I$14, MATCH($B338,'MINGW_6&amp;DR69'!$H$3:$H$14,0), 1)</f>
        <v>62.099998474121094</v>
      </c>
      <c r="H338" s="7">
        <f>INDEX('MINGW_6&amp;DR69'!$J$3:$J$14, MATCH($B338,'MINGW_6&amp;DR69'!$H$3:$H$14,0), 1)</f>
        <v>395.60000610351563</v>
      </c>
      <c r="I338" s="7">
        <f>inflowShasta!$I327</f>
        <v>2913</v>
      </c>
      <c r="J338" s="7">
        <f>inflowYuba!$H327</f>
        <v>1487</v>
      </c>
      <c r="K338" s="7">
        <f>INDEX(DEMAND_D_DAGUER_NP!$I$3:$I$14, MATCH($B338,DEMAND_D_DAGUER_NP!$H$3:$H$14,0), 1)</f>
        <v>824.08958980015348</v>
      </c>
      <c r="L338" s="7">
        <f>INDEX(D_THERM_DEMANDS!AB$3:AB$14, MATCH($B338,D_THERM_DEMANDS!$P$3:$P$14,0), 1)</f>
        <v>1.028000005086263</v>
      </c>
      <c r="M338" s="7">
        <f>INDEX(D_THERM_DEMANDS!AC$3:AC$14, MATCH($B338,D_THERM_DEMANDS!$P$3:$P$14,0), 1)</f>
        <v>0.99366664886474609</v>
      </c>
      <c r="N338" s="7">
        <f>INDEX(D_THERM_DEMANDS!AD$3:AD$14, MATCH($B338,D_THERM_DEMANDS!$P$3:$P$14,0), 1)</f>
        <v>3.7696665445963542</v>
      </c>
      <c r="O338" s="7">
        <f>INDEX(D_THERM_DEMANDS!AE$3:AE$14, MATCH($B338,D_THERM_DEMANDS!$P$3:$P$14,0), 1)</f>
        <v>3.4333332379659014E-2</v>
      </c>
      <c r="P338" s="7">
        <f>INDEX(D_THERM_DEMANDS!AF$3:AF$14, MATCH($B338,D_THERM_DEMANDS!$P$3:$P$14,0), 1)</f>
        <v>3.6666667461395262E-2</v>
      </c>
      <c r="Q338" s="7">
        <f>INDEX(D_THERM_DEMANDS!AG$3:AG$14, MATCH($B338,D_THERM_DEMANDS!$P$3:$P$14,0), 1)</f>
        <v>3.6666667461395262E-2</v>
      </c>
      <c r="R338" s="7">
        <f>INDEX(D_THERM_DEMANDS!AH$3:AH$14, MATCH($B338,D_THERM_DEMANDS!$P$3:$P$14,0), 1)</f>
        <v>5.4666666189829509E-2</v>
      </c>
      <c r="S338" s="7">
        <f>INDEX(D_THERM_DEMANDS!AI$3:AI$14, MATCH($B338,D_THERM_DEMANDS!$P$3:$P$14,0), 1)</f>
        <v>0.05</v>
      </c>
      <c r="T338" s="7">
        <f>INDEX(D_THERM_DEMANDS!AJ$3:AJ$14, MATCH($B338,D_THERM_DEMANDS!$P$3:$P$14,0), 1)</f>
        <v>0.13666666348775228</v>
      </c>
      <c r="U338" s="7">
        <f>INDEX(D_THERM_DEMANDS!AK$3:AK$14, MATCH($B338,D_THERM_DEMANDS!$P$3:$P$14,0), 1)</f>
        <v>0</v>
      </c>
      <c r="V338" s="7">
        <f>INDEX(DEMAND_C217B!$I$3:$I$14, MATCH($B338,DEMAND_C217B!$H$3:$H$14,0), 1)</f>
        <v>25.080341581946126</v>
      </c>
      <c r="W338" s="7">
        <f>INDEX(MINFLOWFEATHER!$J$3:$J$14, MATCH($B338,MINFLOWFEATHER!$I$3:$I$14,0), 1)</f>
        <v>750</v>
      </c>
      <c r="X338" s="7">
        <f>INDEX(Therm!$P$3:$P$14, MATCH($B338,Therm!$H$3:$H$14,0), 1)</f>
        <v>124.23471162712121</v>
      </c>
      <c r="Y338" s="7">
        <f>INDEX(Yubfea!$P$3:$P$14, MATCH($B338,Yubfea!$H$3:$H$14,0), 1)</f>
        <v>1103.8982246243713</v>
      </c>
      <c r="Z338" s="7">
        <f>INDEX(D_YUBFEA_demand!V$3:V$14, MATCH($B338,D_YUBFEA_demand!$M$3:$M$14,0), 1)</f>
        <v>1.5999999642372132E-2</v>
      </c>
      <c r="AA338" s="7">
        <f>INDEX(D_YUBFEA_demand!W$3:W$14, MATCH($B338,D_YUBFEA_demand!$M$3:$M$14,0), 1)</f>
        <v>1.5999999642372132E-2</v>
      </c>
      <c r="AB338" s="7">
        <f>INDEX(D_YUBFEA_demand!X$3:X$14, MATCH($B338,D_YUBFEA_demand!$M$3:$M$14,0), 1)</f>
        <v>0.11666666666666667</v>
      </c>
      <c r="AC338" s="7">
        <f>INDEX(D_YUBFEA_demand!Y$3:Y$14, MATCH($B338,D_YUBFEA_demand!$M$3:$M$14,0), 1)</f>
        <v>0.45033334096272787</v>
      </c>
      <c r="AD338" s="7">
        <f>INDEX(D_YUBFEA_demand!Z$3:Z$14, MATCH($B338,D_YUBFEA_demand!$M$3:$M$14,0), 1)</f>
        <v>3.4999998410542806E-2</v>
      </c>
      <c r="AE338" s="7">
        <f>INDEX(D_YUBFEA_demand!AA$3:AA$14, MATCH($B338,D_YUBFEA_demand!$M$3:$M$14,0), 1)</f>
        <v>8.9666668574015299E-2</v>
      </c>
      <c r="AF338" s="7">
        <f>INDEX(D_YUBFEA_demand!AB$3:AB$14, MATCH($B338,D_YUBFEA_demand!$M$3:$M$14,0), 1)</f>
        <v>4.2666665712992352E-2</v>
      </c>
      <c r="AG338" s="7">
        <f>INDEX(MINFLOWFEAMOUTH!$J$3:$J$14, MATCH($B338,MINFLOWFEAMOUTH!$I$3:$I$14,0), 1)</f>
        <v>1219.8755480240366</v>
      </c>
      <c r="AI338" s="11">
        <f>SHASTAlevel5extended!$H327</f>
        <v>4552.1000000000004</v>
      </c>
      <c r="AJ338" s="11">
        <f>INDEX(CALLiTE_SHASTA_LEVEL2_4!$E$1024:$E$1035, MATCH($B338,CALLiTE_SHASTA_LEVEL2_4!$C$1024:$C$1035,0), 1)</f>
        <v>1700</v>
      </c>
      <c r="AK338" s="11">
        <f>INDEX(CALLiTE_SHASTA_LEVEL2_4!$F$1024:$F$1035, MATCH($B338,CALLiTE_SHASTA_LEVEL2_4!$C$1024:$C$1035,0), 1)</f>
        <v>3200</v>
      </c>
      <c r="AL338" s="11">
        <f>INDEX(CALLITE_EVAP_S_SHSTA!$G$2:$G$13, MATCH($B338,CALLITE_EVAP_S_SHSTA!$F$2:$F$13,0), 1)</f>
        <v>8.7320238295055574</v>
      </c>
    </row>
    <row r="339" spans="1:38">
      <c r="A339" s="1">
        <v>44004</v>
      </c>
      <c r="B339" s="6">
        <f t="shared" si="5"/>
        <v>6</v>
      </c>
      <c r="C339" s="7">
        <f>OROinflow!$F328</f>
        <v>1852</v>
      </c>
      <c r="D339" s="7">
        <f>OROLEVEL5!G328/1000</f>
        <v>3538</v>
      </c>
      <c r="E339" s="7">
        <f>INDEX(OROevaprateIN!$B$2:$B$13, MATCH($B339,OROevaprateIN!$A$2:$A$13,0), 1)</f>
        <v>7.382659572236081</v>
      </c>
      <c r="F339" s="7">
        <f>INDEX(DEM_D6_PWR!$I$3:$I$14, MATCH($B339,DEM_D6_PWR!$H$3:$H$14,0), 1)</f>
        <v>3.619999885559082</v>
      </c>
      <c r="G339" s="7">
        <f>INDEX('MINGW_6&amp;DR69'!$I$3:$I$14, MATCH($B339,'MINGW_6&amp;DR69'!$H$3:$H$14,0), 1)</f>
        <v>62.099998474121094</v>
      </c>
      <c r="H339" s="7">
        <f>INDEX('MINGW_6&amp;DR69'!$J$3:$J$14, MATCH($B339,'MINGW_6&amp;DR69'!$H$3:$H$14,0), 1)</f>
        <v>395.60000610351563</v>
      </c>
      <c r="I339" s="7">
        <f>inflowShasta!$I328</f>
        <v>3560</v>
      </c>
      <c r="J339" s="7">
        <f>inflowYuba!$H328</f>
        <v>1532</v>
      </c>
      <c r="K339" s="7">
        <f>INDEX(DEMAND_D_DAGUER_NP!$I$3:$I$14, MATCH($B339,DEMAND_D_DAGUER_NP!$H$3:$H$14,0), 1)</f>
        <v>824.08958980015348</v>
      </c>
      <c r="L339" s="7">
        <f>INDEX(D_THERM_DEMANDS!AB$3:AB$14, MATCH($B339,D_THERM_DEMANDS!$P$3:$P$14,0), 1)</f>
        <v>1.028000005086263</v>
      </c>
      <c r="M339" s="7">
        <f>INDEX(D_THERM_DEMANDS!AC$3:AC$14, MATCH($B339,D_THERM_DEMANDS!$P$3:$P$14,0), 1)</f>
        <v>0.99366664886474609</v>
      </c>
      <c r="N339" s="7">
        <f>INDEX(D_THERM_DEMANDS!AD$3:AD$14, MATCH($B339,D_THERM_DEMANDS!$P$3:$P$14,0), 1)</f>
        <v>3.7696665445963542</v>
      </c>
      <c r="O339" s="7">
        <f>INDEX(D_THERM_DEMANDS!AE$3:AE$14, MATCH($B339,D_THERM_DEMANDS!$P$3:$P$14,0), 1)</f>
        <v>3.4333332379659014E-2</v>
      </c>
      <c r="P339" s="7">
        <f>INDEX(D_THERM_DEMANDS!AF$3:AF$14, MATCH($B339,D_THERM_DEMANDS!$P$3:$P$14,0), 1)</f>
        <v>3.6666667461395262E-2</v>
      </c>
      <c r="Q339" s="7">
        <f>INDEX(D_THERM_DEMANDS!AG$3:AG$14, MATCH($B339,D_THERM_DEMANDS!$P$3:$P$14,0), 1)</f>
        <v>3.6666667461395262E-2</v>
      </c>
      <c r="R339" s="7">
        <f>INDEX(D_THERM_DEMANDS!AH$3:AH$14, MATCH($B339,D_THERM_DEMANDS!$P$3:$P$14,0), 1)</f>
        <v>5.4666666189829509E-2</v>
      </c>
      <c r="S339" s="7">
        <f>INDEX(D_THERM_DEMANDS!AI$3:AI$14, MATCH($B339,D_THERM_DEMANDS!$P$3:$P$14,0), 1)</f>
        <v>0.05</v>
      </c>
      <c r="T339" s="7">
        <f>INDEX(D_THERM_DEMANDS!AJ$3:AJ$14, MATCH($B339,D_THERM_DEMANDS!$P$3:$P$14,0), 1)</f>
        <v>0.13666666348775228</v>
      </c>
      <c r="U339" s="7">
        <f>INDEX(D_THERM_DEMANDS!AK$3:AK$14, MATCH($B339,D_THERM_DEMANDS!$P$3:$P$14,0), 1)</f>
        <v>0</v>
      </c>
      <c r="V339" s="7">
        <f>INDEX(DEMAND_C217B!$I$3:$I$14, MATCH($B339,DEMAND_C217B!$H$3:$H$14,0), 1)</f>
        <v>25.080341581946126</v>
      </c>
      <c r="W339" s="7">
        <f>INDEX(MINFLOWFEATHER!$J$3:$J$14, MATCH($B339,MINFLOWFEATHER!$I$3:$I$14,0), 1)</f>
        <v>750</v>
      </c>
      <c r="X339" s="7">
        <f>INDEX(Therm!$P$3:$P$14, MATCH($B339,Therm!$H$3:$H$14,0), 1)</f>
        <v>124.23471162712121</v>
      </c>
      <c r="Y339" s="7">
        <f>INDEX(Yubfea!$P$3:$P$14, MATCH($B339,Yubfea!$H$3:$H$14,0), 1)</f>
        <v>1103.8982246243713</v>
      </c>
      <c r="Z339" s="7">
        <f>INDEX(D_YUBFEA_demand!V$3:V$14, MATCH($B339,D_YUBFEA_demand!$M$3:$M$14,0), 1)</f>
        <v>1.5999999642372132E-2</v>
      </c>
      <c r="AA339" s="7">
        <f>INDEX(D_YUBFEA_demand!W$3:W$14, MATCH($B339,D_YUBFEA_demand!$M$3:$M$14,0), 1)</f>
        <v>1.5999999642372132E-2</v>
      </c>
      <c r="AB339" s="7">
        <f>INDEX(D_YUBFEA_demand!X$3:X$14, MATCH($B339,D_YUBFEA_demand!$M$3:$M$14,0), 1)</f>
        <v>0.11666666666666667</v>
      </c>
      <c r="AC339" s="7">
        <f>INDEX(D_YUBFEA_demand!Y$3:Y$14, MATCH($B339,D_YUBFEA_demand!$M$3:$M$14,0), 1)</f>
        <v>0.45033334096272787</v>
      </c>
      <c r="AD339" s="7">
        <f>INDEX(D_YUBFEA_demand!Z$3:Z$14, MATCH($B339,D_YUBFEA_demand!$M$3:$M$14,0), 1)</f>
        <v>3.4999998410542806E-2</v>
      </c>
      <c r="AE339" s="7">
        <f>INDEX(D_YUBFEA_demand!AA$3:AA$14, MATCH($B339,D_YUBFEA_demand!$M$3:$M$14,0), 1)</f>
        <v>8.9666668574015299E-2</v>
      </c>
      <c r="AF339" s="7">
        <f>INDEX(D_YUBFEA_demand!AB$3:AB$14, MATCH($B339,D_YUBFEA_demand!$M$3:$M$14,0), 1)</f>
        <v>4.2666665712992352E-2</v>
      </c>
      <c r="AG339" s="7">
        <f>INDEX(MINFLOWFEAMOUTH!$J$3:$J$14, MATCH($B339,MINFLOWFEAMOUTH!$I$3:$I$14,0), 1)</f>
        <v>1219.8755480240366</v>
      </c>
      <c r="AI339" s="11">
        <f>SHASTAlevel5extended!$H328</f>
        <v>4552.1000000000004</v>
      </c>
      <c r="AJ339" s="11">
        <f>INDEX(CALLiTE_SHASTA_LEVEL2_4!$E$1024:$E$1035, MATCH($B339,CALLiTE_SHASTA_LEVEL2_4!$C$1024:$C$1035,0), 1)</f>
        <v>1700</v>
      </c>
      <c r="AK339" s="11">
        <f>INDEX(CALLiTE_SHASTA_LEVEL2_4!$F$1024:$F$1035, MATCH($B339,CALLiTE_SHASTA_LEVEL2_4!$C$1024:$C$1035,0), 1)</f>
        <v>3200</v>
      </c>
      <c r="AL339" s="11">
        <f>INDEX(CALLITE_EVAP_S_SHSTA!$G$2:$G$13, MATCH($B339,CALLITE_EVAP_S_SHSTA!$F$2:$F$13,0), 1)</f>
        <v>8.7320238295055574</v>
      </c>
    </row>
    <row r="340" spans="1:38">
      <c r="A340" s="1">
        <v>44005</v>
      </c>
      <c r="B340" s="6">
        <f t="shared" si="5"/>
        <v>6</v>
      </c>
      <c r="C340" s="7">
        <f>OROinflow!$F329</f>
        <v>1617</v>
      </c>
      <c r="D340" s="7">
        <f>OROLEVEL5!G329/1000</f>
        <v>3538</v>
      </c>
      <c r="E340" s="7">
        <f>INDEX(OROevaprateIN!$B$2:$B$13, MATCH($B340,OROevaprateIN!$A$2:$A$13,0), 1)</f>
        <v>7.382659572236081</v>
      </c>
      <c r="F340" s="7">
        <f>INDEX(DEM_D6_PWR!$I$3:$I$14, MATCH($B340,DEM_D6_PWR!$H$3:$H$14,0), 1)</f>
        <v>3.619999885559082</v>
      </c>
      <c r="G340" s="7">
        <f>INDEX('MINGW_6&amp;DR69'!$I$3:$I$14, MATCH($B340,'MINGW_6&amp;DR69'!$H$3:$H$14,0), 1)</f>
        <v>62.099998474121094</v>
      </c>
      <c r="H340" s="7">
        <f>INDEX('MINGW_6&amp;DR69'!$J$3:$J$14, MATCH($B340,'MINGW_6&amp;DR69'!$H$3:$H$14,0), 1)</f>
        <v>395.60000610351563</v>
      </c>
      <c r="I340" s="7">
        <f>inflowShasta!$I329</f>
        <v>4171</v>
      </c>
      <c r="J340" s="7">
        <f>inflowYuba!$H329</f>
        <v>1550</v>
      </c>
      <c r="K340" s="7">
        <f>INDEX(DEMAND_D_DAGUER_NP!$I$3:$I$14, MATCH($B340,DEMAND_D_DAGUER_NP!$H$3:$H$14,0), 1)</f>
        <v>824.08958980015348</v>
      </c>
      <c r="L340" s="7">
        <f>INDEX(D_THERM_DEMANDS!AB$3:AB$14, MATCH($B340,D_THERM_DEMANDS!$P$3:$P$14,0), 1)</f>
        <v>1.028000005086263</v>
      </c>
      <c r="M340" s="7">
        <f>INDEX(D_THERM_DEMANDS!AC$3:AC$14, MATCH($B340,D_THERM_DEMANDS!$P$3:$P$14,0), 1)</f>
        <v>0.99366664886474609</v>
      </c>
      <c r="N340" s="7">
        <f>INDEX(D_THERM_DEMANDS!AD$3:AD$14, MATCH($B340,D_THERM_DEMANDS!$P$3:$P$14,0), 1)</f>
        <v>3.7696665445963542</v>
      </c>
      <c r="O340" s="7">
        <f>INDEX(D_THERM_DEMANDS!AE$3:AE$14, MATCH($B340,D_THERM_DEMANDS!$P$3:$P$14,0), 1)</f>
        <v>3.4333332379659014E-2</v>
      </c>
      <c r="P340" s="7">
        <f>INDEX(D_THERM_DEMANDS!AF$3:AF$14, MATCH($B340,D_THERM_DEMANDS!$P$3:$P$14,0), 1)</f>
        <v>3.6666667461395262E-2</v>
      </c>
      <c r="Q340" s="7">
        <f>INDEX(D_THERM_DEMANDS!AG$3:AG$14, MATCH($B340,D_THERM_DEMANDS!$P$3:$P$14,0), 1)</f>
        <v>3.6666667461395262E-2</v>
      </c>
      <c r="R340" s="7">
        <f>INDEX(D_THERM_DEMANDS!AH$3:AH$14, MATCH($B340,D_THERM_DEMANDS!$P$3:$P$14,0), 1)</f>
        <v>5.4666666189829509E-2</v>
      </c>
      <c r="S340" s="7">
        <f>INDEX(D_THERM_DEMANDS!AI$3:AI$14, MATCH($B340,D_THERM_DEMANDS!$P$3:$P$14,0), 1)</f>
        <v>0.05</v>
      </c>
      <c r="T340" s="7">
        <f>INDEX(D_THERM_DEMANDS!AJ$3:AJ$14, MATCH($B340,D_THERM_DEMANDS!$P$3:$P$14,0), 1)</f>
        <v>0.13666666348775228</v>
      </c>
      <c r="U340" s="7">
        <f>INDEX(D_THERM_DEMANDS!AK$3:AK$14, MATCH($B340,D_THERM_DEMANDS!$P$3:$P$14,0), 1)</f>
        <v>0</v>
      </c>
      <c r="V340" s="7">
        <f>INDEX(DEMAND_C217B!$I$3:$I$14, MATCH($B340,DEMAND_C217B!$H$3:$H$14,0), 1)</f>
        <v>25.080341581946126</v>
      </c>
      <c r="W340" s="7">
        <f>INDEX(MINFLOWFEATHER!$J$3:$J$14, MATCH($B340,MINFLOWFEATHER!$I$3:$I$14,0), 1)</f>
        <v>750</v>
      </c>
      <c r="X340" s="7">
        <f>INDEX(Therm!$P$3:$P$14, MATCH($B340,Therm!$H$3:$H$14,0), 1)</f>
        <v>124.23471162712121</v>
      </c>
      <c r="Y340" s="7">
        <f>INDEX(Yubfea!$P$3:$P$14, MATCH($B340,Yubfea!$H$3:$H$14,0), 1)</f>
        <v>1103.8982246243713</v>
      </c>
      <c r="Z340" s="7">
        <f>INDEX(D_YUBFEA_demand!V$3:V$14, MATCH($B340,D_YUBFEA_demand!$M$3:$M$14,0), 1)</f>
        <v>1.5999999642372132E-2</v>
      </c>
      <c r="AA340" s="7">
        <f>INDEX(D_YUBFEA_demand!W$3:W$14, MATCH($B340,D_YUBFEA_demand!$M$3:$M$14,0), 1)</f>
        <v>1.5999999642372132E-2</v>
      </c>
      <c r="AB340" s="7">
        <f>INDEX(D_YUBFEA_demand!X$3:X$14, MATCH($B340,D_YUBFEA_demand!$M$3:$M$14,0), 1)</f>
        <v>0.11666666666666667</v>
      </c>
      <c r="AC340" s="7">
        <f>INDEX(D_YUBFEA_demand!Y$3:Y$14, MATCH($B340,D_YUBFEA_demand!$M$3:$M$14,0), 1)</f>
        <v>0.45033334096272787</v>
      </c>
      <c r="AD340" s="7">
        <f>INDEX(D_YUBFEA_demand!Z$3:Z$14, MATCH($B340,D_YUBFEA_demand!$M$3:$M$14,0), 1)</f>
        <v>3.4999998410542806E-2</v>
      </c>
      <c r="AE340" s="7">
        <f>INDEX(D_YUBFEA_demand!AA$3:AA$14, MATCH($B340,D_YUBFEA_demand!$M$3:$M$14,0), 1)</f>
        <v>8.9666668574015299E-2</v>
      </c>
      <c r="AF340" s="7">
        <f>INDEX(D_YUBFEA_demand!AB$3:AB$14, MATCH($B340,D_YUBFEA_demand!$M$3:$M$14,0), 1)</f>
        <v>4.2666665712992352E-2</v>
      </c>
      <c r="AG340" s="7">
        <f>INDEX(MINFLOWFEAMOUTH!$J$3:$J$14, MATCH($B340,MINFLOWFEAMOUTH!$I$3:$I$14,0), 1)</f>
        <v>1219.8755480240366</v>
      </c>
      <c r="AI340" s="11">
        <f>SHASTAlevel5extended!$H329</f>
        <v>4552.1000000000004</v>
      </c>
      <c r="AJ340" s="11">
        <f>INDEX(CALLiTE_SHASTA_LEVEL2_4!$E$1024:$E$1035, MATCH($B340,CALLiTE_SHASTA_LEVEL2_4!$C$1024:$C$1035,0), 1)</f>
        <v>1700</v>
      </c>
      <c r="AK340" s="11">
        <f>INDEX(CALLiTE_SHASTA_LEVEL2_4!$F$1024:$F$1035, MATCH($B340,CALLiTE_SHASTA_LEVEL2_4!$C$1024:$C$1035,0), 1)</f>
        <v>3200</v>
      </c>
      <c r="AL340" s="11">
        <f>INDEX(CALLITE_EVAP_S_SHSTA!$G$2:$G$13, MATCH($B340,CALLITE_EVAP_S_SHSTA!$F$2:$F$13,0), 1)</f>
        <v>8.7320238295055574</v>
      </c>
    </row>
    <row r="341" spans="1:38">
      <c r="A341" s="1">
        <v>44006</v>
      </c>
      <c r="B341" s="6">
        <f t="shared" si="5"/>
        <v>6</v>
      </c>
      <c r="C341" s="7">
        <f>OROinflow!$F330</f>
        <v>1955</v>
      </c>
      <c r="D341" s="7">
        <f>OROLEVEL5!G330/1000</f>
        <v>3538</v>
      </c>
      <c r="E341" s="7">
        <f>INDEX(OROevaprateIN!$B$2:$B$13, MATCH($B341,OROevaprateIN!$A$2:$A$13,0), 1)</f>
        <v>7.382659572236081</v>
      </c>
      <c r="F341" s="7">
        <f>INDEX(DEM_D6_PWR!$I$3:$I$14, MATCH($B341,DEM_D6_PWR!$H$3:$H$14,0), 1)</f>
        <v>3.619999885559082</v>
      </c>
      <c r="G341" s="7">
        <f>INDEX('MINGW_6&amp;DR69'!$I$3:$I$14, MATCH($B341,'MINGW_6&amp;DR69'!$H$3:$H$14,0), 1)</f>
        <v>62.099998474121094</v>
      </c>
      <c r="H341" s="7">
        <f>INDEX('MINGW_6&amp;DR69'!$J$3:$J$14, MATCH($B341,'MINGW_6&amp;DR69'!$H$3:$H$14,0), 1)</f>
        <v>395.60000610351563</v>
      </c>
      <c r="I341" s="7">
        <f>inflowShasta!$I330</f>
        <v>3615</v>
      </c>
      <c r="J341" s="7">
        <f>inflowYuba!$H330</f>
        <v>1547</v>
      </c>
      <c r="K341" s="7">
        <f>INDEX(DEMAND_D_DAGUER_NP!$I$3:$I$14, MATCH($B341,DEMAND_D_DAGUER_NP!$H$3:$H$14,0), 1)</f>
        <v>824.08958980015348</v>
      </c>
      <c r="L341" s="7">
        <f>INDEX(D_THERM_DEMANDS!AB$3:AB$14, MATCH($B341,D_THERM_DEMANDS!$P$3:$P$14,0), 1)</f>
        <v>1.028000005086263</v>
      </c>
      <c r="M341" s="7">
        <f>INDEX(D_THERM_DEMANDS!AC$3:AC$14, MATCH($B341,D_THERM_DEMANDS!$P$3:$P$14,0), 1)</f>
        <v>0.99366664886474609</v>
      </c>
      <c r="N341" s="7">
        <f>INDEX(D_THERM_DEMANDS!AD$3:AD$14, MATCH($B341,D_THERM_DEMANDS!$P$3:$P$14,0), 1)</f>
        <v>3.7696665445963542</v>
      </c>
      <c r="O341" s="7">
        <f>INDEX(D_THERM_DEMANDS!AE$3:AE$14, MATCH($B341,D_THERM_DEMANDS!$P$3:$P$14,0), 1)</f>
        <v>3.4333332379659014E-2</v>
      </c>
      <c r="P341" s="7">
        <f>INDEX(D_THERM_DEMANDS!AF$3:AF$14, MATCH($B341,D_THERM_DEMANDS!$P$3:$P$14,0), 1)</f>
        <v>3.6666667461395262E-2</v>
      </c>
      <c r="Q341" s="7">
        <f>INDEX(D_THERM_DEMANDS!AG$3:AG$14, MATCH($B341,D_THERM_DEMANDS!$P$3:$P$14,0), 1)</f>
        <v>3.6666667461395262E-2</v>
      </c>
      <c r="R341" s="7">
        <f>INDEX(D_THERM_DEMANDS!AH$3:AH$14, MATCH($B341,D_THERM_DEMANDS!$P$3:$P$14,0), 1)</f>
        <v>5.4666666189829509E-2</v>
      </c>
      <c r="S341" s="7">
        <f>INDEX(D_THERM_DEMANDS!AI$3:AI$14, MATCH($B341,D_THERM_DEMANDS!$P$3:$P$14,0), 1)</f>
        <v>0.05</v>
      </c>
      <c r="T341" s="7">
        <f>INDEX(D_THERM_DEMANDS!AJ$3:AJ$14, MATCH($B341,D_THERM_DEMANDS!$P$3:$P$14,0), 1)</f>
        <v>0.13666666348775228</v>
      </c>
      <c r="U341" s="7">
        <f>INDEX(D_THERM_DEMANDS!AK$3:AK$14, MATCH($B341,D_THERM_DEMANDS!$P$3:$P$14,0), 1)</f>
        <v>0</v>
      </c>
      <c r="V341" s="7">
        <f>INDEX(DEMAND_C217B!$I$3:$I$14, MATCH($B341,DEMAND_C217B!$H$3:$H$14,0), 1)</f>
        <v>25.080341581946126</v>
      </c>
      <c r="W341" s="7">
        <f>INDEX(MINFLOWFEATHER!$J$3:$J$14, MATCH($B341,MINFLOWFEATHER!$I$3:$I$14,0), 1)</f>
        <v>750</v>
      </c>
      <c r="X341" s="7">
        <f>INDEX(Therm!$P$3:$P$14, MATCH($B341,Therm!$H$3:$H$14,0), 1)</f>
        <v>124.23471162712121</v>
      </c>
      <c r="Y341" s="7">
        <f>INDEX(Yubfea!$P$3:$P$14, MATCH($B341,Yubfea!$H$3:$H$14,0), 1)</f>
        <v>1103.8982246243713</v>
      </c>
      <c r="Z341" s="7">
        <f>INDEX(D_YUBFEA_demand!V$3:V$14, MATCH($B341,D_YUBFEA_demand!$M$3:$M$14,0), 1)</f>
        <v>1.5999999642372132E-2</v>
      </c>
      <c r="AA341" s="7">
        <f>INDEX(D_YUBFEA_demand!W$3:W$14, MATCH($B341,D_YUBFEA_demand!$M$3:$M$14,0), 1)</f>
        <v>1.5999999642372132E-2</v>
      </c>
      <c r="AB341" s="7">
        <f>INDEX(D_YUBFEA_demand!X$3:X$14, MATCH($B341,D_YUBFEA_demand!$M$3:$M$14,0), 1)</f>
        <v>0.11666666666666667</v>
      </c>
      <c r="AC341" s="7">
        <f>INDEX(D_YUBFEA_demand!Y$3:Y$14, MATCH($B341,D_YUBFEA_demand!$M$3:$M$14,0), 1)</f>
        <v>0.45033334096272787</v>
      </c>
      <c r="AD341" s="7">
        <f>INDEX(D_YUBFEA_demand!Z$3:Z$14, MATCH($B341,D_YUBFEA_demand!$M$3:$M$14,0), 1)</f>
        <v>3.4999998410542806E-2</v>
      </c>
      <c r="AE341" s="7">
        <f>INDEX(D_YUBFEA_demand!AA$3:AA$14, MATCH($B341,D_YUBFEA_demand!$M$3:$M$14,0), 1)</f>
        <v>8.9666668574015299E-2</v>
      </c>
      <c r="AF341" s="7">
        <f>INDEX(D_YUBFEA_demand!AB$3:AB$14, MATCH($B341,D_YUBFEA_demand!$M$3:$M$14,0), 1)</f>
        <v>4.2666665712992352E-2</v>
      </c>
      <c r="AG341" s="7">
        <f>INDEX(MINFLOWFEAMOUTH!$J$3:$J$14, MATCH($B341,MINFLOWFEAMOUTH!$I$3:$I$14,0), 1)</f>
        <v>1219.8755480240366</v>
      </c>
      <c r="AI341" s="11">
        <f>SHASTAlevel5extended!$H330</f>
        <v>4552.1000000000004</v>
      </c>
      <c r="AJ341" s="11">
        <f>INDEX(CALLiTE_SHASTA_LEVEL2_4!$E$1024:$E$1035, MATCH($B341,CALLiTE_SHASTA_LEVEL2_4!$C$1024:$C$1035,0), 1)</f>
        <v>1700</v>
      </c>
      <c r="AK341" s="11">
        <f>INDEX(CALLiTE_SHASTA_LEVEL2_4!$F$1024:$F$1035, MATCH($B341,CALLiTE_SHASTA_LEVEL2_4!$C$1024:$C$1035,0), 1)</f>
        <v>3200</v>
      </c>
      <c r="AL341" s="11">
        <f>INDEX(CALLITE_EVAP_S_SHSTA!$G$2:$G$13, MATCH($B341,CALLITE_EVAP_S_SHSTA!$F$2:$F$13,0), 1)</f>
        <v>8.7320238295055574</v>
      </c>
    </row>
    <row r="342" spans="1:38">
      <c r="A342" s="1">
        <v>44007</v>
      </c>
      <c r="B342" s="6">
        <f t="shared" si="5"/>
        <v>6</v>
      </c>
      <c r="C342" s="7">
        <f>OROinflow!$F331</f>
        <v>2481</v>
      </c>
      <c r="D342" s="7">
        <f>OROLEVEL5!G331/1000</f>
        <v>3538</v>
      </c>
      <c r="E342" s="7">
        <f>INDEX(OROevaprateIN!$B$2:$B$13, MATCH($B342,OROevaprateIN!$A$2:$A$13,0), 1)</f>
        <v>7.382659572236081</v>
      </c>
      <c r="F342" s="7">
        <f>INDEX(DEM_D6_PWR!$I$3:$I$14, MATCH($B342,DEM_D6_PWR!$H$3:$H$14,0), 1)</f>
        <v>3.619999885559082</v>
      </c>
      <c r="G342" s="7">
        <f>INDEX('MINGW_6&amp;DR69'!$I$3:$I$14, MATCH($B342,'MINGW_6&amp;DR69'!$H$3:$H$14,0), 1)</f>
        <v>62.099998474121094</v>
      </c>
      <c r="H342" s="7">
        <f>INDEX('MINGW_6&amp;DR69'!$J$3:$J$14, MATCH($B342,'MINGW_6&amp;DR69'!$H$3:$H$14,0), 1)</f>
        <v>395.60000610351563</v>
      </c>
      <c r="I342" s="7">
        <f>inflowShasta!$I331</f>
        <v>3595</v>
      </c>
      <c r="J342" s="7">
        <f>inflowYuba!$H331</f>
        <v>1522</v>
      </c>
      <c r="K342" s="7">
        <f>INDEX(DEMAND_D_DAGUER_NP!$I$3:$I$14, MATCH($B342,DEMAND_D_DAGUER_NP!$H$3:$H$14,0), 1)</f>
        <v>824.08958980015348</v>
      </c>
      <c r="L342" s="7">
        <f>INDEX(D_THERM_DEMANDS!AB$3:AB$14, MATCH($B342,D_THERM_DEMANDS!$P$3:$P$14,0), 1)</f>
        <v>1.028000005086263</v>
      </c>
      <c r="M342" s="7">
        <f>INDEX(D_THERM_DEMANDS!AC$3:AC$14, MATCH($B342,D_THERM_DEMANDS!$P$3:$P$14,0), 1)</f>
        <v>0.99366664886474609</v>
      </c>
      <c r="N342" s="7">
        <f>INDEX(D_THERM_DEMANDS!AD$3:AD$14, MATCH($B342,D_THERM_DEMANDS!$P$3:$P$14,0), 1)</f>
        <v>3.7696665445963542</v>
      </c>
      <c r="O342" s="7">
        <f>INDEX(D_THERM_DEMANDS!AE$3:AE$14, MATCH($B342,D_THERM_DEMANDS!$P$3:$P$14,0), 1)</f>
        <v>3.4333332379659014E-2</v>
      </c>
      <c r="P342" s="7">
        <f>INDEX(D_THERM_DEMANDS!AF$3:AF$14, MATCH($B342,D_THERM_DEMANDS!$P$3:$P$14,0), 1)</f>
        <v>3.6666667461395262E-2</v>
      </c>
      <c r="Q342" s="7">
        <f>INDEX(D_THERM_DEMANDS!AG$3:AG$14, MATCH($B342,D_THERM_DEMANDS!$P$3:$P$14,0), 1)</f>
        <v>3.6666667461395262E-2</v>
      </c>
      <c r="R342" s="7">
        <f>INDEX(D_THERM_DEMANDS!AH$3:AH$14, MATCH($B342,D_THERM_DEMANDS!$P$3:$P$14,0), 1)</f>
        <v>5.4666666189829509E-2</v>
      </c>
      <c r="S342" s="7">
        <f>INDEX(D_THERM_DEMANDS!AI$3:AI$14, MATCH($B342,D_THERM_DEMANDS!$P$3:$P$14,0), 1)</f>
        <v>0.05</v>
      </c>
      <c r="T342" s="7">
        <f>INDEX(D_THERM_DEMANDS!AJ$3:AJ$14, MATCH($B342,D_THERM_DEMANDS!$P$3:$P$14,0), 1)</f>
        <v>0.13666666348775228</v>
      </c>
      <c r="U342" s="7">
        <f>INDEX(D_THERM_DEMANDS!AK$3:AK$14, MATCH($B342,D_THERM_DEMANDS!$P$3:$P$14,0), 1)</f>
        <v>0</v>
      </c>
      <c r="V342" s="7">
        <f>INDEX(DEMAND_C217B!$I$3:$I$14, MATCH($B342,DEMAND_C217B!$H$3:$H$14,0), 1)</f>
        <v>25.080341581946126</v>
      </c>
      <c r="W342" s="7">
        <f>INDEX(MINFLOWFEATHER!$J$3:$J$14, MATCH($B342,MINFLOWFEATHER!$I$3:$I$14,0), 1)</f>
        <v>750</v>
      </c>
      <c r="X342" s="7">
        <f>INDEX(Therm!$P$3:$P$14, MATCH($B342,Therm!$H$3:$H$14,0), 1)</f>
        <v>124.23471162712121</v>
      </c>
      <c r="Y342" s="7">
        <f>INDEX(Yubfea!$P$3:$P$14, MATCH($B342,Yubfea!$H$3:$H$14,0), 1)</f>
        <v>1103.8982246243713</v>
      </c>
      <c r="Z342" s="7">
        <f>INDEX(D_YUBFEA_demand!V$3:V$14, MATCH($B342,D_YUBFEA_demand!$M$3:$M$14,0), 1)</f>
        <v>1.5999999642372132E-2</v>
      </c>
      <c r="AA342" s="7">
        <f>INDEX(D_YUBFEA_demand!W$3:W$14, MATCH($B342,D_YUBFEA_demand!$M$3:$M$14,0), 1)</f>
        <v>1.5999999642372132E-2</v>
      </c>
      <c r="AB342" s="7">
        <f>INDEX(D_YUBFEA_demand!X$3:X$14, MATCH($B342,D_YUBFEA_demand!$M$3:$M$14,0), 1)</f>
        <v>0.11666666666666667</v>
      </c>
      <c r="AC342" s="7">
        <f>INDEX(D_YUBFEA_demand!Y$3:Y$14, MATCH($B342,D_YUBFEA_demand!$M$3:$M$14,0), 1)</f>
        <v>0.45033334096272787</v>
      </c>
      <c r="AD342" s="7">
        <f>INDEX(D_YUBFEA_demand!Z$3:Z$14, MATCH($B342,D_YUBFEA_demand!$M$3:$M$14,0), 1)</f>
        <v>3.4999998410542806E-2</v>
      </c>
      <c r="AE342" s="7">
        <f>INDEX(D_YUBFEA_demand!AA$3:AA$14, MATCH($B342,D_YUBFEA_demand!$M$3:$M$14,0), 1)</f>
        <v>8.9666668574015299E-2</v>
      </c>
      <c r="AF342" s="7">
        <f>INDEX(D_YUBFEA_demand!AB$3:AB$14, MATCH($B342,D_YUBFEA_demand!$M$3:$M$14,0), 1)</f>
        <v>4.2666665712992352E-2</v>
      </c>
      <c r="AG342" s="7">
        <f>INDEX(MINFLOWFEAMOUTH!$J$3:$J$14, MATCH($B342,MINFLOWFEAMOUTH!$I$3:$I$14,0), 1)</f>
        <v>1219.8755480240366</v>
      </c>
      <c r="AI342" s="11">
        <f>SHASTAlevel5extended!$H331</f>
        <v>4552.1000000000004</v>
      </c>
      <c r="AJ342" s="11">
        <f>INDEX(CALLiTE_SHASTA_LEVEL2_4!$E$1024:$E$1035, MATCH($B342,CALLiTE_SHASTA_LEVEL2_4!$C$1024:$C$1035,0), 1)</f>
        <v>1700</v>
      </c>
      <c r="AK342" s="11">
        <f>INDEX(CALLiTE_SHASTA_LEVEL2_4!$F$1024:$F$1035, MATCH($B342,CALLiTE_SHASTA_LEVEL2_4!$C$1024:$C$1035,0), 1)</f>
        <v>3200</v>
      </c>
      <c r="AL342" s="11">
        <f>INDEX(CALLITE_EVAP_S_SHSTA!$G$2:$G$13, MATCH($B342,CALLITE_EVAP_S_SHSTA!$F$2:$F$13,0), 1)</f>
        <v>8.7320238295055574</v>
      </c>
    </row>
    <row r="343" spans="1:38">
      <c r="A343" s="1">
        <v>44008</v>
      </c>
      <c r="B343" s="6">
        <f t="shared" si="5"/>
        <v>6</v>
      </c>
      <c r="C343" s="7">
        <f>OROinflow!$F332</f>
        <v>2433</v>
      </c>
      <c r="D343" s="7">
        <f>OROLEVEL5!G332/1000</f>
        <v>3538</v>
      </c>
      <c r="E343" s="7">
        <f>INDEX(OROevaprateIN!$B$2:$B$13, MATCH($B343,OROevaprateIN!$A$2:$A$13,0), 1)</f>
        <v>7.382659572236081</v>
      </c>
      <c r="F343" s="7">
        <f>INDEX(DEM_D6_PWR!$I$3:$I$14, MATCH($B343,DEM_D6_PWR!$H$3:$H$14,0), 1)</f>
        <v>3.619999885559082</v>
      </c>
      <c r="G343" s="7">
        <f>INDEX('MINGW_6&amp;DR69'!$I$3:$I$14, MATCH($B343,'MINGW_6&amp;DR69'!$H$3:$H$14,0), 1)</f>
        <v>62.099998474121094</v>
      </c>
      <c r="H343" s="7">
        <f>INDEX('MINGW_6&amp;DR69'!$J$3:$J$14, MATCH($B343,'MINGW_6&amp;DR69'!$H$3:$H$14,0), 1)</f>
        <v>395.60000610351563</v>
      </c>
      <c r="I343" s="7">
        <f>inflowShasta!$I332</f>
        <v>3375</v>
      </c>
      <c r="J343" s="7">
        <f>inflowYuba!$H332</f>
        <v>1496</v>
      </c>
      <c r="K343" s="7">
        <f>INDEX(DEMAND_D_DAGUER_NP!$I$3:$I$14, MATCH($B343,DEMAND_D_DAGUER_NP!$H$3:$H$14,0), 1)</f>
        <v>824.08958980015348</v>
      </c>
      <c r="L343" s="7">
        <f>INDEX(D_THERM_DEMANDS!AB$3:AB$14, MATCH($B343,D_THERM_DEMANDS!$P$3:$P$14,0), 1)</f>
        <v>1.028000005086263</v>
      </c>
      <c r="M343" s="7">
        <f>INDEX(D_THERM_DEMANDS!AC$3:AC$14, MATCH($B343,D_THERM_DEMANDS!$P$3:$P$14,0), 1)</f>
        <v>0.99366664886474609</v>
      </c>
      <c r="N343" s="7">
        <f>INDEX(D_THERM_DEMANDS!AD$3:AD$14, MATCH($B343,D_THERM_DEMANDS!$P$3:$P$14,0), 1)</f>
        <v>3.7696665445963542</v>
      </c>
      <c r="O343" s="7">
        <f>INDEX(D_THERM_DEMANDS!AE$3:AE$14, MATCH($B343,D_THERM_DEMANDS!$P$3:$P$14,0), 1)</f>
        <v>3.4333332379659014E-2</v>
      </c>
      <c r="P343" s="7">
        <f>INDEX(D_THERM_DEMANDS!AF$3:AF$14, MATCH($B343,D_THERM_DEMANDS!$P$3:$P$14,0), 1)</f>
        <v>3.6666667461395262E-2</v>
      </c>
      <c r="Q343" s="7">
        <f>INDEX(D_THERM_DEMANDS!AG$3:AG$14, MATCH($B343,D_THERM_DEMANDS!$P$3:$P$14,0), 1)</f>
        <v>3.6666667461395262E-2</v>
      </c>
      <c r="R343" s="7">
        <f>INDEX(D_THERM_DEMANDS!AH$3:AH$14, MATCH($B343,D_THERM_DEMANDS!$P$3:$P$14,0), 1)</f>
        <v>5.4666666189829509E-2</v>
      </c>
      <c r="S343" s="7">
        <f>INDEX(D_THERM_DEMANDS!AI$3:AI$14, MATCH($B343,D_THERM_DEMANDS!$P$3:$P$14,0), 1)</f>
        <v>0.05</v>
      </c>
      <c r="T343" s="7">
        <f>INDEX(D_THERM_DEMANDS!AJ$3:AJ$14, MATCH($B343,D_THERM_DEMANDS!$P$3:$P$14,0), 1)</f>
        <v>0.13666666348775228</v>
      </c>
      <c r="U343" s="7">
        <f>INDEX(D_THERM_DEMANDS!AK$3:AK$14, MATCH($B343,D_THERM_DEMANDS!$P$3:$P$14,0), 1)</f>
        <v>0</v>
      </c>
      <c r="V343" s="7">
        <f>INDEX(DEMAND_C217B!$I$3:$I$14, MATCH($B343,DEMAND_C217B!$H$3:$H$14,0), 1)</f>
        <v>25.080341581946126</v>
      </c>
      <c r="W343" s="7">
        <f>INDEX(MINFLOWFEATHER!$J$3:$J$14, MATCH($B343,MINFLOWFEATHER!$I$3:$I$14,0), 1)</f>
        <v>750</v>
      </c>
      <c r="X343" s="7">
        <f>INDEX(Therm!$P$3:$P$14, MATCH($B343,Therm!$H$3:$H$14,0), 1)</f>
        <v>124.23471162712121</v>
      </c>
      <c r="Y343" s="7">
        <f>INDEX(Yubfea!$P$3:$P$14, MATCH($B343,Yubfea!$H$3:$H$14,0), 1)</f>
        <v>1103.8982246243713</v>
      </c>
      <c r="Z343" s="7">
        <f>INDEX(D_YUBFEA_demand!V$3:V$14, MATCH($B343,D_YUBFEA_demand!$M$3:$M$14,0), 1)</f>
        <v>1.5999999642372132E-2</v>
      </c>
      <c r="AA343" s="7">
        <f>INDEX(D_YUBFEA_demand!W$3:W$14, MATCH($B343,D_YUBFEA_demand!$M$3:$M$14,0), 1)</f>
        <v>1.5999999642372132E-2</v>
      </c>
      <c r="AB343" s="7">
        <f>INDEX(D_YUBFEA_demand!X$3:X$14, MATCH($B343,D_YUBFEA_demand!$M$3:$M$14,0), 1)</f>
        <v>0.11666666666666667</v>
      </c>
      <c r="AC343" s="7">
        <f>INDEX(D_YUBFEA_demand!Y$3:Y$14, MATCH($B343,D_YUBFEA_demand!$M$3:$M$14,0), 1)</f>
        <v>0.45033334096272787</v>
      </c>
      <c r="AD343" s="7">
        <f>INDEX(D_YUBFEA_demand!Z$3:Z$14, MATCH($B343,D_YUBFEA_demand!$M$3:$M$14,0), 1)</f>
        <v>3.4999998410542806E-2</v>
      </c>
      <c r="AE343" s="7">
        <f>INDEX(D_YUBFEA_demand!AA$3:AA$14, MATCH($B343,D_YUBFEA_demand!$M$3:$M$14,0), 1)</f>
        <v>8.9666668574015299E-2</v>
      </c>
      <c r="AF343" s="7">
        <f>INDEX(D_YUBFEA_demand!AB$3:AB$14, MATCH($B343,D_YUBFEA_demand!$M$3:$M$14,0), 1)</f>
        <v>4.2666665712992352E-2</v>
      </c>
      <c r="AG343" s="7">
        <f>INDEX(MINFLOWFEAMOUTH!$J$3:$J$14, MATCH($B343,MINFLOWFEAMOUTH!$I$3:$I$14,0), 1)</f>
        <v>1219.8755480240366</v>
      </c>
      <c r="AI343" s="11">
        <f>SHASTAlevel5extended!$H332</f>
        <v>4552.1000000000004</v>
      </c>
      <c r="AJ343" s="11">
        <f>INDEX(CALLiTE_SHASTA_LEVEL2_4!$E$1024:$E$1035, MATCH($B343,CALLiTE_SHASTA_LEVEL2_4!$C$1024:$C$1035,0), 1)</f>
        <v>1700</v>
      </c>
      <c r="AK343" s="11">
        <f>INDEX(CALLiTE_SHASTA_LEVEL2_4!$F$1024:$F$1035, MATCH($B343,CALLiTE_SHASTA_LEVEL2_4!$C$1024:$C$1035,0), 1)</f>
        <v>3200</v>
      </c>
      <c r="AL343" s="11">
        <f>INDEX(CALLITE_EVAP_S_SHSTA!$G$2:$G$13, MATCH($B343,CALLITE_EVAP_S_SHSTA!$F$2:$F$13,0), 1)</f>
        <v>8.7320238295055574</v>
      </c>
    </row>
    <row r="344" spans="1:38">
      <c r="A344" s="1">
        <v>44009</v>
      </c>
      <c r="B344" s="6">
        <f t="shared" si="5"/>
        <v>6</v>
      </c>
      <c r="C344" s="7">
        <f>OROinflow!$F333</f>
        <v>1844</v>
      </c>
      <c r="D344" s="7">
        <f>OROLEVEL5!G333/1000</f>
        <v>3538</v>
      </c>
      <c r="E344" s="7">
        <f>INDEX(OROevaprateIN!$B$2:$B$13, MATCH($B344,OROevaprateIN!$A$2:$A$13,0), 1)</f>
        <v>7.382659572236081</v>
      </c>
      <c r="F344" s="7">
        <f>INDEX(DEM_D6_PWR!$I$3:$I$14, MATCH($B344,DEM_D6_PWR!$H$3:$H$14,0), 1)</f>
        <v>3.619999885559082</v>
      </c>
      <c r="G344" s="7">
        <f>INDEX('MINGW_6&amp;DR69'!$I$3:$I$14, MATCH($B344,'MINGW_6&amp;DR69'!$H$3:$H$14,0), 1)</f>
        <v>62.099998474121094</v>
      </c>
      <c r="H344" s="7">
        <f>INDEX('MINGW_6&amp;DR69'!$J$3:$J$14, MATCH($B344,'MINGW_6&amp;DR69'!$H$3:$H$14,0), 1)</f>
        <v>395.60000610351563</v>
      </c>
      <c r="I344" s="7">
        <f>inflowShasta!$I333</f>
        <v>2769</v>
      </c>
      <c r="J344" s="7">
        <f>inflowYuba!$H333</f>
        <v>1492</v>
      </c>
      <c r="K344" s="7">
        <f>INDEX(DEMAND_D_DAGUER_NP!$I$3:$I$14, MATCH($B344,DEMAND_D_DAGUER_NP!$H$3:$H$14,0), 1)</f>
        <v>824.08958980015348</v>
      </c>
      <c r="L344" s="7">
        <f>INDEX(D_THERM_DEMANDS!AB$3:AB$14, MATCH($B344,D_THERM_DEMANDS!$P$3:$P$14,0), 1)</f>
        <v>1.028000005086263</v>
      </c>
      <c r="M344" s="7">
        <f>INDEX(D_THERM_DEMANDS!AC$3:AC$14, MATCH($B344,D_THERM_DEMANDS!$P$3:$P$14,0), 1)</f>
        <v>0.99366664886474609</v>
      </c>
      <c r="N344" s="7">
        <f>INDEX(D_THERM_DEMANDS!AD$3:AD$14, MATCH($B344,D_THERM_DEMANDS!$P$3:$P$14,0), 1)</f>
        <v>3.7696665445963542</v>
      </c>
      <c r="O344" s="7">
        <f>INDEX(D_THERM_DEMANDS!AE$3:AE$14, MATCH($B344,D_THERM_DEMANDS!$P$3:$P$14,0), 1)</f>
        <v>3.4333332379659014E-2</v>
      </c>
      <c r="P344" s="7">
        <f>INDEX(D_THERM_DEMANDS!AF$3:AF$14, MATCH($B344,D_THERM_DEMANDS!$P$3:$P$14,0), 1)</f>
        <v>3.6666667461395262E-2</v>
      </c>
      <c r="Q344" s="7">
        <f>INDEX(D_THERM_DEMANDS!AG$3:AG$14, MATCH($B344,D_THERM_DEMANDS!$P$3:$P$14,0), 1)</f>
        <v>3.6666667461395262E-2</v>
      </c>
      <c r="R344" s="7">
        <f>INDEX(D_THERM_DEMANDS!AH$3:AH$14, MATCH($B344,D_THERM_DEMANDS!$P$3:$P$14,0), 1)</f>
        <v>5.4666666189829509E-2</v>
      </c>
      <c r="S344" s="7">
        <f>INDEX(D_THERM_DEMANDS!AI$3:AI$14, MATCH($B344,D_THERM_DEMANDS!$P$3:$P$14,0), 1)</f>
        <v>0.05</v>
      </c>
      <c r="T344" s="7">
        <f>INDEX(D_THERM_DEMANDS!AJ$3:AJ$14, MATCH($B344,D_THERM_DEMANDS!$P$3:$P$14,0), 1)</f>
        <v>0.13666666348775228</v>
      </c>
      <c r="U344" s="7">
        <f>INDEX(D_THERM_DEMANDS!AK$3:AK$14, MATCH($B344,D_THERM_DEMANDS!$P$3:$P$14,0), 1)</f>
        <v>0</v>
      </c>
      <c r="V344" s="7">
        <f>INDEX(DEMAND_C217B!$I$3:$I$14, MATCH($B344,DEMAND_C217B!$H$3:$H$14,0), 1)</f>
        <v>25.080341581946126</v>
      </c>
      <c r="W344" s="7">
        <f>INDEX(MINFLOWFEATHER!$J$3:$J$14, MATCH($B344,MINFLOWFEATHER!$I$3:$I$14,0), 1)</f>
        <v>750</v>
      </c>
      <c r="X344" s="7">
        <f>INDEX(Therm!$P$3:$P$14, MATCH($B344,Therm!$H$3:$H$14,0), 1)</f>
        <v>124.23471162712121</v>
      </c>
      <c r="Y344" s="7">
        <f>INDEX(Yubfea!$P$3:$P$14, MATCH($B344,Yubfea!$H$3:$H$14,0), 1)</f>
        <v>1103.8982246243713</v>
      </c>
      <c r="Z344" s="7">
        <f>INDEX(D_YUBFEA_demand!V$3:V$14, MATCH($B344,D_YUBFEA_demand!$M$3:$M$14,0), 1)</f>
        <v>1.5999999642372132E-2</v>
      </c>
      <c r="AA344" s="7">
        <f>INDEX(D_YUBFEA_demand!W$3:W$14, MATCH($B344,D_YUBFEA_demand!$M$3:$M$14,0), 1)</f>
        <v>1.5999999642372132E-2</v>
      </c>
      <c r="AB344" s="7">
        <f>INDEX(D_YUBFEA_demand!X$3:X$14, MATCH($B344,D_YUBFEA_demand!$M$3:$M$14,0), 1)</f>
        <v>0.11666666666666667</v>
      </c>
      <c r="AC344" s="7">
        <f>INDEX(D_YUBFEA_demand!Y$3:Y$14, MATCH($B344,D_YUBFEA_demand!$M$3:$M$14,0), 1)</f>
        <v>0.45033334096272787</v>
      </c>
      <c r="AD344" s="7">
        <f>INDEX(D_YUBFEA_demand!Z$3:Z$14, MATCH($B344,D_YUBFEA_demand!$M$3:$M$14,0), 1)</f>
        <v>3.4999998410542806E-2</v>
      </c>
      <c r="AE344" s="7">
        <f>INDEX(D_YUBFEA_demand!AA$3:AA$14, MATCH($B344,D_YUBFEA_demand!$M$3:$M$14,0), 1)</f>
        <v>8.9666668574015299E-2</v>
      </c>
      <c r="AF344" s="7">
        <f>INDEX(D_YUBFEA_demand!AB$3:AB$14, MATCH($B344,D_YUBFEA_demand!$M$3:$M$14,0), 1)</f>
        <v>4.2666665712992352E-2</v>
      </c>
      <c r="AG344" s="7">
        <f>INDEX(MINFLOWFEAMOUTH!$J$3:$J$14, MATCH($B344,MINFLOWFEAMOUTH!$I$3:$I$14,0), 1)</f>
        <v>1219.8755480240366</v>
      </c>
      <c r="AI344" s="11">
        <f>SHASTAlevel5extended!$H333</f>
        <v>4552.1000000000004</v>
      </c>
      <c r="AJ344" s="11">
        <f>INDEX(CALLiTE_SHASTA_LEVEL2_4!$E$1024:$E$1035, MATCH($B344,CALLiTE_SHASTA_LEVEL2_4!$C$1024:$C$1035,0), 1)</f>
        <v>1700</v>
      </c>
      <c r="AK344" s="11">
        <f>INDEX(CALLiTE_SHASTA_LEVEL2_4!$F$1024:$F$1035, MATCH($B344,CALLiTE_SHASTA_LEVEL2_4!$C$1024:$C$1035,0), 1)</f>
        <v>3200</v>
      </c>
      <c r="AL344" s="11">
        <f>INDEX(CALLITE_EVAP_S_SHSTA!$G$2:$G$13, MATCH($B344,CALLITE_EVAP_S_SHSTA!$F$2:$F$13,0), 1)</f>
        <v>8.7320238295055574</v>
      </c>
    </row>
    <row r="345" spans="1:38">
      <c r="A345" s="1">
        <v>44010</v>
      </c>
      <c r="B345" s="6">
        <f t="shared" si="5"/>
        <v>6</v>
      </c>
      <c r="C345" s="7">
        <f>OROinflow!$F334</f>
        <v>1625</v>
      </c>
      <c r="D345" s="7">
        <f>OROLEVEL5!G334/1000</f>
        <v>3538</v>
      </c>
      <c r="E345" s="7">
        <f>INDEX(OROevaprateIN!$B$2:$B$13, MATCH($B345,OROevaprateIN!$A$2:$A$13,0), 1)</f>
        <v>7.382659572236081</v>
      </c>
      <c r="F345" s="7">
        <f>INDEX(DEM_D6_PWR!$I$3:$I$14, MATCH($B345,DEM_D6_PWR!$H$3:$H$14,0), 1)</f>
        <v>3.619999885559082</v>
      </c>
      <c r="G345" s="7">
        <f>INDEX('MINGW_6&amp;DR69'!$I$3:$I$14, MATCH($B345,'MINGW_6&amp;DR69'!$H$3:$H$14,0), 1)</f>
        <v>62.099998474121094</v>
      </c>
      <c r="H345" s="7">
        <f>INDEX('MINGW_6&amp;DR69'!$J$3:$J$14, MATCH($B345,'MINGW_6&amp;DR69'!$H$3:$H$14,0), 1)</f>
        <v>395.60000610351563</v>
      </c>
      <c r="I345" s="7">
        <f>inflowShasta!$I334</f>
        <v>1564</v>
      </c>
      <c r="J345" s="7">
        <f>inflowYuba!$H334</f>
        <v>1479</v>
      </c>
      <c r="K345" s="7">
        <f>INDEX(DEMAND_D_DAGUER_NP!$I$3:$I$14, MATCH($B345,DEMAND_D_DAGUER_NP!$H$3:$H$14,0), 1)</f>
        <v>824.08958980015348</v>
      </c>
      <c r="L345" s="7">
        <f>INDEX(D_THERM_DEMANDS!AB$3:AB$14, MATCH($B345,D_THERM_DEMANDS!$P$3:$P$14,0), 1)</f>
        <v>1.028000005086263</v>
      </c>
      <c r="M345" s="7">
        <f>INDEX(D_THERM_DEMANDS!AC$3:AC$14, MATCH($B345,D_THERM_DEMANDS!$P$3:$P$14,0), 1)</f>
        <v>0.99366664886474609</v>
      </c>
      <c r="N345" s="7">
        <f>INDEX(D_THERM_DEMANDS!AD$3:AD$14, MATCH($B345,D_THERM_DEMANDS!$P$3:$P$14,0), 1)</f>
        <v>3.7696665445963542</v>
      </c>
      <c r="O345" s="7">
        <f>INDEX(D_THERM_DEMANDS!AE$3:AE$14, MATCH($B345,D_THERM_DEMANDS!$P$3:$P$14,0), 1)</f>
        <v>3.4333332379659014E-2</v>
      </c>
      <c r="P345" s="7">
        <f>INDEX(D_THERM_DEMANDS!AF$3:AF$14, MATCH($B345,D_THERM_DEMANDS!$P$3:$P$14,0), 1)</f>
        <v>3.6666667461395262E-2</v>
      </c>
      <c r="Q345" s="7">
        <f>INDEX(D_THERM_DEMANDS!AG$3:AG$14, MATCH($B345,D_THERM_DEMANDS!$P$3:$P$14,0), 1)</f>
        <v>3.6666667461395262E-2</v>
      </c>
      <c r="R345" s="7">
        <f>INDEX(D_THERM_DEMANDS!AH$3:AH$14, MATCH($B345,D_THERM_DEMANDS!$P$3:$P$14,0), 1)</f>
        <v>5.4666666189829509E-2</v>
      </c>
      <c r="S345" s="7">
        <f>INDEX(D_THERM_DEMANDS!AI$3:AI$14, MATCH($B345,D_THERM_DEMANDS!$P$3:$P$14,0), 1)</f>
        <v>0.05</v>
      </c>
      <c r="T345" s="7">
        <f>INDEX(D_THERM_DEMANDS!AJ$3:AJ$14, MATCH($B345,D_THERM_DEMANDS!$P$3:$P$14,0), 1)</f>
        <v>0.13666666348775228</v>
      </c>
      <c r="U345" s="7">
        <f>INDEX(D_THERM_DEMANDS!AK$3:AK$14, MATCH($B345,D_THERM_DEMANDS!$P$3:$P$14,0), 1)</f>
        <v>0</v>
      </c>
      <c r="V345" s="7">
        <f>INDEX(DEMAND_C217B!$I$3:$I$14, MATCH($B345,DEMAND_C217B!$H$3:$H$14,0), 1)</f>
        <v>25.080341581946126</v>
      </c>
      <c r="W345" s="7">
        <f>INDEX(MINFLOWFEATHER!$J$3:$J$14, MATCH($B345,MINFLOWFEATHER!$I$3:$I$14,0), 1)</f>
        <v>750</v>
      </c>
      <c r="X345" s="7">
        <f>INDEX(Therm!$P$3:$P$14, MATCH($B345,Therm!$H$3:$H$14,0), 1)</f>
        <v>124.23471162712121</v>
      </c>
      <c r="Y345" s="7">
        <f>INDEX(Yubfea!$P$3:$P$14, MATCH($B345,Yubfea!$H$3:$H$14,0), 1)</f>
        <v>1103.8982246243713</v>
      </c>
      <c r="Z345" s="7">
        <f>INDEX(D_YUBFEA_demand!V$3:V$14, MATCH($B345,D_YUBFEA_demand!$M$3:$M$14,0), 1)</f>
        <v>1.5999999642372132E-2</v>
      </c>
      <c r="AA345" s="7">
        <f>INDEX(D_YUBFEA_demand!W$3:W$14, MATCH($B345,D_YUBFEA_demand!$M$3:$M$14,0), 1)</f>
        <v>1.5999999642372132E-2</v>
      </c>
      <c r="AB345" s="7">
        <f>INDEX(D_YUBFEA_demand!X$3:X$14, MATCH($B345,D_YUBFEA_demand!$M$3:$M$14,0), 1)</f>
        <v>0.11666666666666667</v>
      </c>
      <c r="AC345" s="7">
        <f>INDEX(D_YUBFEA_demand!Y$3:Y$14, MATCH($B345,D_YUBFEA_demand!$M$3:$M$14,0), 1)</f>
        <v>0.45033334096272787</v>
      </c>
      <c r="AD345" s="7">
        <f>INDEX(D_YUBFEA_demand!Z$3:Z$14, MATCH($B345,D_YUBFEA_demand!$M$3:$M$14,0), 1)</f>
        <v>3.4999998410542806E-2</v>
      </c>
      <c r="AE345" s="7">
        <f>INDEX(D_YUBFEA_demand!AA$3:AA$14, MATCH($B345,D_YUBFEA_demand!$M$3:$M$14,0), 1)</f>
        <v>8.9666668574015299E-2</v>
      </c>
      <c r="AF345" s="7">
        <f>INDEX(D_YUBFEA_demand!AB$3:AB$14, MATCH($B345,D_YUBFEA_demand!$M$3:$M$14,0), 1)</f>
        <v>4.2666665712992352E-2</v>
      </c>
      <c r="AG345" s="7">
        <f>INDEX(MINFLOWFEAMOUTH!$J$3:$J$14, MATCH($B345,MINFLOWFEAMOUTH!$I$3:$I$14,0), 1)</f>
        <v>1219.8755480240366</v>
      </c>
      <c r="AI345" s="11">
        <f>SHASTAlevel5extended!$H334</f>
        <v>4552.1000000000004</v>
      </c>
      <c r="AJ345" s="11">
        <f>INDEX(CALLiTE_SHASTA_LEVEL2_4!$E$1024:$E$1035, MATCH($B345,CALLiTE_SHASTA_LEVEL2_4!$C$1024:$C$1035,0), 1)</f>
        <v>1700</v>
      </c>
      <c r="AK345" s="11">
        <f>INDEX(CALLiTE_SHASTA_LEVEL2_4!$F$1024:$F$1035, MATCH($B345,CALLiTE_SHASTA_LEVEL2_4!$C$1024:$C$1035,0), 1)</f>
        <v>3200</v>
      </c>
      <c r="AL345" s="11">
        <f>INDEX(CALLITE_EVAP_S_SHSTA!$G$2:$G$13, MATCH($B345,CALLITE_EVAP_S_SHSTA!$F$2:$F$13,0), 1)</f>
        <v>8.7320238295055574</v>
      </c>
    </row>
    <row r="346" spans="1:38">
      <c r="A346" s="1">
        <v>44011</v>
      </c>
      <c r="B346" s="6">
        <f t="shared" si="5"/>
        <v>6</v>
      </c>
      <c r="C346" s="7">
        <f>OROinflow!$F335</f>
        <v>2242</v>
      </c>
      <c r="D346" s="7">
        <f>OROLEVEL5!G335/1000</f>
        <v>3538</v>
      </c>
      <c r="E346" s="7">
        <f>INDEX(OROevaprateIN!$B$2:$B$13, MATCH($B346,OROevaprateIN!$A$2:$A$13,0), 1)</f>
        <v>7.382659572236081</v>
      </c>
      <c r="F346" s="7">
        <f>INDEX(DEM_D6_PWR!$I$3:$I$14, MATCH($B346,DEM_D6_PWR!$H$3:$H$14,0), 1)</f>
        <v>3.619999885559082</v>
      </c>
      <c r="G346" s="7">
        <f>INDEX('MINGW_6&amp;DR69'!$I$3:$I$14, MATCH($B346,'MINGW_6&amp;DR69'!$H$3:$H$14,0), 1)</f>
        <v>62.099998474121094</v>
      </c>
      <c r="H346" s="7">
        <f>INDEX('MINGW_6&amp;DR69'!$J$3:$J$14, MATCH($B346,'MINGW_6&amp;DR69'!$H$3:$H$14,0), 1)</f>
        <v>395.60000610351563</v>
      </c>
      <c r="I346" s="7">
        <f>inflowShasta!$I335</f>
        <v>3764</v>
      </c>
      <c r="J346" s="7">
        <f>inflowYuba!$H335</f>
        <v>1475</v>
      </c>
      <c r="K346" s="7">
        <f>INDEX(DEMAND_D_DAGUER_NP!$I$3:$I$14, MATCH($B346,DEMAND_D_DAGUER_NP!$H$3:$H$14,0), 1)</f>
        <v>824.08958980015348</v>
      </c>
      <c r="L346" s="7">
        <f>INDEX(D_THERM_DEMANDS!AB$3:AB$14, MATCH($B346,D_THERM_DEMANDS!$P$3:$P$14,0), 1)</f>
        <v>1.028000005086263</v>
      </c>
      <c r="M346" s="7">
        <f>INDEX(D_THERM_DEMANDS!AC$3:AC$14, MATCH($B346,D_THERM_DEMANDS!$P$3:$P$14,0), 1)</f>
        <v>0.99366664886474609</v>
      </c>
      <c r="N346" s="7">
        <f>INDEX(D_THERM_DEMANDS!AD$3:AD$14, MATCH($B346,D_THERM_DEMANDS!$P$3:$P$14,0), 1)</f>
        <v>3.7696665445963542</v>
      </c>
      <c r="O346" s="7">
        <f>INDEX(D_THERM_DEMANDS!AE$3:AE$14, MATCH($B346,D_THERM_DEMANDS!$P$3:$P$14,0), 1)</f>
        <v>3.4333332379659014E-2</v>
      </c>
      <c r="P346" s="7">
        <f>INDEX(D_THERM_DEMANDS!AF$3:AF$14, MATCH($B346,D_THERM_DEMANDS!$P$3:$P$14,0), 1)</f>
        <v>3.6666667461395262E-2</v>
      </c>
      <c r="Q346" s="7">
        <f>INDEX(D_THERM_DEMANDS!AG$3:AG$14, MATCH($B346,D_THERM_DEMANDS!$P$3:$P$14,0), 1)</f>
        <v>3.6666667461395262E-2</v>
      </c>
      <c r="R346" s="7">
        <f>INDEX(D_THERM_DEMANDS!AH$3:AH$14, MATCH($B346,D_THERM_DEMANDS!$P$3:$P$14,0), 1)</f>
        <v>5.4666666189829509E-2</v>
      </c>
      <c r="S346" s="7">
        <f>INDEX(D_THERM_DEMANDS!AI$3:AI$14, MATCH($B346,D_THERM_DEMANDS!$P$3:$P$14,0), 1)</f>
        <v>0.05</v>
      </c>
      <c r="T346" s="7">
        <f>INDEX(D_THERM_DEMANDS!AJ$3:AJ$14, MATCH($B346,D_THERM_DEMANDS!$P$3:$P$14,0), 1)</f>
        <v>0.13666666348775228</v>
      </c>
      <c r="U346" s="7">
        <f>INDEX(D_THERM_DEMANDS!AK$3:AK$14, MATCH($B346,D_THERM_DEMANDS!$P$3:$P$14,0), 1)</f>
        <v>0</v>
      </c>
      <c r="V346" s="7">
        <f>INDEX(DEMAND_C217B!$I$3:$I$14, MATCH($B346,DEMAND_C217B!$H$3:$H$14,0), 1)</f>
        <v>25.080341581946126</v>
      </c>
      <c r="W346" s="7">
        <f>INDEX(MINFLOWFEATHER!$J$3:$J$14, MATCH($B346,MINFLOWFEATHER!$I$3:$I$14,0), 1)</f>
        <v>750</v>
      </c>
      <c r="X346" s="7">
        <f>INDEX(Therm!$P$3:$P$14, MATCH($B346,Therm!$H$3:$H$14,0), 1)</f>
        <v>124.23471162712121</v>
      </c>
      <c r="Y346" s="7">
        <f>INDEX(Yubfea!$P$3:$P$14, MATCH($B346,Yubfea!$H$3:$H$14,0), 1)</f>
        <v>1103.8982246243713</v>
      </c>
      <c r="Z346" s="7">
        <f>INDEX(D_YUBFEA_demand!V$3:V$14, MATCH($B346,D_YUBFEA_demand!$M$3:$M$14,0), 1)</f>
        <v>1.5999999642372132E-2</v>
      </c>
      <c r="AA346" s="7">
        <f>INDEX(D_YUBFEA_demand!W$3:W$14, MATCH($B346,D_YUBFEA_demand!$M$3:$M$14,0), 1)</f>
        <v>1.5999999642372132E-2</v>
      </c>
      <c r="AB346" s="7">
        <f>INDEX(D_YUBFEA_demand!X$3:X$14, MATCH($B346,D_YUBFEA_demand!$M$3:$M$14,0), 1)</f>
        <v>0.11666666666666667</v>
      </c>
      <c r="AC346" s="7">
        <f>INDEX(D_YUBFEA_demand!Y$3:Y$14, MATCH($B346,D_YUBFEA_demand!$M$3:$M$14,0), 1)</f>
        <v>0.45033334096272787</v>
      </c>
      <c r="AD346" s="7">
        <f>INDEX(D_YUBFEA_demand!Z$3:Z$14, MATCH($B346,D_YUBFEA_demand!$M$3:$M$14,0), 1)</f>
        <v>3.4999998410542806E-2</v>
      </c>
      <c r="AE346" s="7">
        <f>INDEX(D_YUBFEA_demand!AA$3:AA$14, MATCH($B346,D_YUBFEA_demand!$M$3:$M$14,0), 1)</f>
        <v>8.9666668574015299E-2</v>
      </c>
      <c r="AF346" s="7">
        <f>INDEX(D_YUBFEA_demand!AB$3:AB$14, MATCH($B346,D_YUBFEA_demand!$M$3:$M$14,0), 1)</f>
        <v>4.2666665712992352E-2</v>
      </c>
      <c r="AG346" s="7">
        <f>INDEX(MINFLOWFEAMOUTH!$J$3:$J$14, MATCH($B346,MINFLOWFEAMOUTH!$I$3:$I$14,0), 1)</f>
        <v>1219.8755480240366</v>
      </c>
      <c r="AI346" s="11">
        <f>SHASTAlevel5extended!$H335</f>
        <v>4552.1000000000004</v>
      </c>
      <c r="AJ346" s="11">
        <f>INDEX(CALLiTE_SHASTA_LEVEL2_4!$E$1024:$E$1035, MATCH($B346,CALLiTE_SHASTA_LEVEL2_4!$C$1024:$C$1035,0), 1)</f>
        <v>1700</v>
      </c>
      <c r="AK346" s="11">
        <f>INDEX(CALLiTE_SHASTA_LEVEL2_4!$F$1024:$F$1035, MATCH($B346,CALLiTE_SHASTA_LEVEL2_4!$C$1024:$C$1035,0), 1)</f>
        <v>3200</v>
      </c>
      <c r="AL346" s="11">
        <f>INDEX(CALLITE_EVAP_S_SHSTA!$G$2:$G$13, MATCH($B346,CALLITE_EVAP_S_SHSTA!$F$2:$F$13,0), 1)</f>
        <v>8.7320238295055574</v>
      </c>
    </row>
    <row r="347" spans="1:38">
      <c r="A347" s="1">
        <v>44012</v>
      </c>
      <c r="B347" s="6">
        <f t="shared" si="5"/>
        <v>6</v>
      </c>
      <c r="C347" s="7">
        <f>OROinflow!$F336</f>
        <v>1690</v>
      </c>
      <c r="D347" s="7">
        <f>OROLEVEL5!G336/1000</f>
        <v>3538</v>
      </c>
      <c r="E347" s="7">
        <f>INDEX(OROevaprateIN!$B$2:$B$13, MATCH($B347,OROevaprateIN!$A$2:$A$13,0), 1)</f>
        <v>7.382659572236081</v>
      </c>
      <c r="F347" s="7">
        <f>INDEX(DEM_D6_PWR!$I$3:$I$14, MATCH($B347,DEM_D6_PWR!$H$3:$H$14,0), 1)</f>
        <v>3.619999885559082</v>
      </c>
      <c r="G347" s="7">
        <f>INDEX('MINGW_6&amp;DR69'!$I$3:$I$14, MATCH($B347,'MINGW_6&amp;DR69'!$H$3:$H$14,0), 1)</f>
        <v>62.099998474121094</v>
      </c>
      <c r="H347" s="7">
        <f>INDEX('MINGW_6&amp;DR69'!$J$3:$J$14, MATCH($B347,'MINGW_6&amp;DR69'!$H$3:$H$14,0), 1)</f>
        <v>395.60000610351563</v>
      </c>
      <c r="I347" s="7">
        <f>inflowShasta!$I336</f>
        <v>2489</v>
      </c>
      <c r="J347" s="7">
        <f>inflowYuba!$H336</f>
        <v>1519</v>
      </c>
      <c r="K347" s="7">
        <f>INDEX(DEMAND_D_DAGUER_NP!$I$3:$I$14, MATCH($B347,DEMAND_D_DAGUER_NP!$H$3:$H$14,0), 1)</f>
        <v>824.08958980015348</v>
      </c>
      <c r="L347" s="7">
        <f>INDEX(D_THERM_DEMANDS!AB$3:AB$14, MATCH($B347,D_THERM_DEMANDS!$P$3:$P$14,0), 1)</f>
        <v>1.028000005086263</v>
      </c>
      <c r="M347" s="7">
        <f>INDEX(D_THERM_DEMANDS!AC$3:AC$14, MATCH($B347,D_THERM_DEMANDS!$P$3:$P$14,0), 1)</f>
        <v>0.99366664886474609</v>
      </c>
      <c r="N347" s="7">
        <f>INDEX(D_THERM_DEMANDS!AD$3:AD$14, MATCH($B347,D_THERM_DEMANDS!$P$3:$P$14,0), 1)</f>
        <v>3.7696665445963542</v>
      </c>
      <c r="O347" s="7">
        <f>INDEX(D_THERM_DEMANDS!AE$3:AE$14, MATCH($B347,D_THERM_DEMANDS!$P$3:$P$14,0), 1)</f>
        <v>3.4333332379659014E-2</v>
      </c>
      <c r="P347" s="7">
        <f>INDEX(D_THERM_DEMANDS!AF$3:AF$14, MATCH($B347,D_THERM_DEMANDS!$P$3:$P$14,0), 1)</f>
        <v>3.6666667461395262E-2</v>
      </c>
      <c r="Q347" s="7">
        <f>INDEX(D_THERM_DEMANDS!AG$3:AG$14, MATCH($B347,D_THERM_DEMANDS!$P$3:$P$14,0), 1)</f>
        <v>3.6666667461395262E-2</v>
      </c>
      <c r="R347" s="7">
        <f>INDEX(D_THERM_DEMANDS!AH$3:AH$14, MATCH($B347,D_THERM_DEMANDS!$P$3:$P$14,0), 1)</f>
        <v>5.4666666189829509E-2</v>
      </c>
      <c r="S347" s="7">
        <f>INDEX(D_THERM_DEMANDS!AI$3:AI$14, MATCH($B347,D_THERM_DEMANDS!$P$3:$P$14,0), 1)</f>
        <v>0.05</v>
      </c>
      <c r="T347" s="7">
        <f>INDEX(D_THERM_DEMANDS!AJ$3:AJ$14, MATCH($B347,D_THERM_DEMANDS!$P$3:$P$14,0), 1)</f>
        <v>0.13666666348775228</v>
      </c>
      <c r="U347" s="7">
        <f>INDEX(D_THERM_DEMANDS!AK$3:AK$14, MATCH($B347,D_THERM_DEMANDS!$P$3:$P$14,0), 1)</f>
        <v>0</v>
      </c>
      <c r="V347" s="7">
        <f>INDEX(DEMAND_C217B!$I$3:$I$14, MATCH($B347,DEMAND_C217B!$H$3:$H$14,0), 1)</f>
        <v>25.080341581946126</v>
      </c>
      <c r="W347" s="7">
        <f>INDEX(MINFLOWFEATHER!$J$3:$J$14, MATCH($B347,MINFLOWFEATHER!$I$3:$I$14,0), 1)</f>
        <v>750</v>
      </c>
      <c r="X347" s="7">
        <f>INDEX(Therm!$P$3:$P$14, MATCH($B347,Therm!$H$3:$H$14,0), 1)</f>
        <v>124.23471162712121</v>
      </c>
      <c r="Y347" s="7">
        <f>INDEX(Yubfea!$P$3:$P$14, MATCH($B347,Yubfea!$H$3:$H$14,0), 1)</f>
        <v>1103.8982246243713</v>
      </c>
      <c r="Z347" s="7">
        <f>INDEX(D_YUBFEA_demand!V$3:V$14, MATCH($B347,D_YUBFEA_demand!$M$3:$M$14,0), 1)</f>
        <v>1.5999999642372132E-2</v>
      </c>
      <c r="AA347" s="7">
        <f>INDEX(D_YUBFEA_demand!W$3:W$14, MATCH($B347,D_YUBFEA_demand!$M$3:$M$14,0), 1)</f>
        <v>1.5999999642372132E-2</v>
      </c>
      <c r="AB347" s="7">
        <f>INDEX(D_YUBFEA_demand!X$3:X$14, MATCH($B347,D_YUBFEA_demand!$M$3:$M$14,0), 1)</f>
        <v>0.11666666666666667</v>
      </c>
      <c r="AC347" s="7">
        <f>INDEX(D_YUBFEA_demand!Y$3:Y$14, MATCH($B347,D_YUBFEA_demand!$M$3:$M$14,0), 1)</f>
        <v>0.45033334096272787</v>
      </c>
      <c r="AD347" s="7">
        <f>INDEX(D_YUBFEA_demand!Z$3:Z$14, MATCH($B347,D_YUBFEA_demand!$M$3:$M$14,0), 1)</f>
        <v>3.4999998410542806E-2</v>
      </c>
      <c r="AE347" s="7">
        <f>INDEX(D_YUBFEA_demand!AA$3:AA$14, MATCH($B347,D_YUBFEA_demand!$M$3:$M$14,0), 1)</f>
        <v>8.9666668574015299E-2</v>
      </c>
      <c r="AF347" s="7">
        <f>INDEX(D_YUBFEA_demand!AB$3:AB$14, MATCH($B347,D_YUBFEA_demand!$M$3:$M$14,0), 1)</f>
        <v>4.2666665712992352E-2</v>
      </c>
      <c r="AG347" s="7">
        <f>INDEX(MINFLOWFEAMOUTH!$J$3:$J$14, MATCH($B347,MINFLOWFEAMOUTH!$I$3:$I$14,0), 1)</f>
        <v>1219.8755480240366</v>
      </c>
      <c r="AI347" s="11">
        <f>SHASTAlevel5extended!$H336</f>
        <v>4552.1000000000004</v>
      </c>
      <c r="AJ347" s="11">
        <f>INDEX(CALLiTE_SHASTA_LEVEL2_4!$E$1024:$E$1035, MATCH($B347,CALLiTE_SHASTA_LEVEL2_4!$C$1024:$C$1035,0), 1)</f>
        <v>1700</v>
      </c>
      <c r="AK347" s="11">
        <f>INDEX(CALLiTE_SHASTA_LEVEL2_4!$F$1024:$F$1035, MATCH($B347,CALLiTE_SHASTA_LEVEL2_4!$C$1024:$C$1035,0), 1)</f>
        <v>3200</v>
      </c>
      <c r="AL347" s="11">
        <f>INDEX(CALLITE_EVAP_S_SHSTA!$G$2:$G$13, MATCH($B347,CALLITE_EVAP_S_SHSTA!$F$2:$F$13,0), 1)</f>
        <v>8.7320238295055574</v>
      </c>
    </row>
    <row r="348" spans="1:38">
      <c r="A348" s="1">
        <v>44013</v>
      </c>
      <c r="B348" s="6">
        <f t="shared" si="5"/>
        <v>7</v>
      </c>
      <c r="C348" s="7">
        <f>OROinflow!$F337</f>
        <v>2100</v>
      </c>
      <c r="D348" s="7">
        <f>OROLEVEL5!G337/1000</f>
        <v>3538</v>
      </c>
      <c r="E348" s="7">
        <f>INDEX(OROevaprateIN!$B$2:$B$13, MATCH($B348,OROevaprateIN!$A$2:$A$13,0), 1)</f>
        <v>9.1654255237985165</v>
      </c>
      <c r="F348" s="7">
        <f>INDEX(DEM_D6_PWR!$I$3:$I$14, MATCH($B348,DEM_D6_PWR!$H$3:$H$14,0), 1)</f>
        <v>3.4600000381469727</v>
      </c>
      <c r="G348" s="7">
        <f>INDEX('MINGW_6&amp;DR69'!$I$3:$I$14, MATCH($B348,'MINGW_6&amp;DR69'!$H$3:$H$14,0), 1)</f>
        <v>59.299999237060547</v>
      </c>
      <c r="H348" s="7">
        <f>INDEX('MINGW_6&amp;DR69'!$J$3:$J$14, MATCH($B348,'MINGW_6&amp;DR69'!$H$3:$H$14,0), 1)</f>
        <v>377.79998779296875</v>
      </c>
      <c r="I348" s="7">
        <f>inflowShasta!$I337</f>
        <v>3206</v>
      </c>
      <c r="J348" s="7">
        <f>inflowYuba!$H337</f>
        <v>1691</v>
      </c>
      <c r="K348" s="7">
        <f>INDEX(DEMAND_D_DAGUER_NP!$I$3:$I$14, MATCH($B348,DEMAND_D_DAGUER_NP!$H$3:$H$14,0), 1)</f>
        <v>966.24704233805335</v>
      </c>
      <c r="L348" s="7">
        <f>INDEX(D_THERM_DEMANDS!AB$3:AB$14, MATCH($B348,D_THERM_DEMANDS!$P$3:$P$14,0), 1)</f>
        <v>0.95000002461095012</v>
      </c>
      <c r="M348" s="7">
        <f>INDEX(D_THERM_DEMANDS!AC$3:AC$14, MATCH($B348,D_THERM_DEMANDS!$P$3:$P$14,0), 1)</f>
        <v>0.91838707462433844</v>
      </c>
      <c r="N348" s="7">
        <f>INDEX(D_THERM_DEMANDS!AD$3:AD$14, MATCH($B348,D_THERM_DEMANDS!$P$3:$P$14,0), 1)</f>
        <v>3.4838709677419355</v>
      </c>
      <c r="O348" s="7">
        <f>INDEX(D_THERM_DEMANDS!AE$3:AE$14, MATCH($B348,D_THERM_DEMANDS!$P$3:$P$14,0), 1)</f>
        <v>3.1612903841080203E-2</v>
      </c>
      <c r="P348" s="7">
        <f>INDEX(D_THERM_DEMANDS!AF$3:AF$14, MATCH($B348,D_THERM_DEMANDS!$P$3:$P$14,0), 1)</f>
        <v>3.5483871736834129E-2</v>
      </c>
      <c r="Q348" s="7">
        <f>INDEX(D_THERM_DEMANDS!AG$3:AG$14, MATCH($B348,D_THERM_DEMANDS!$P$3:$P$14,0), 1)</f>
        <v>8.8709677419354843E-2</v>
      </c>
      <c r="R348" s="7">
        <f>INDEX(D_THERM_DEMANDS!AH$3:AH$14, MATCH($B348,D_THERM_DEMANDS!$P$3:$P$14,0), 1)</f>
        <v>5.0645162982325402E-2</v>
      </c>
      <c r="S348" s="7">
        <f>INDEX(D_THERM_DEMANDS!AI$3:AI$14, MATCH($B348,D_THERM_DEMANDS!$P$3:$P$14,0), 1)</f>
        <v>3.5483871736834129E-2</v>
      </c>
      <c r="T348" s="7">
        <f>INDEX(D_THERM_DEMANDS!AJ$3:AJ$14, MATCH($B348,D_THERM_DEMANDS!$P$3:$P$14,0), 1)</f>
        <v>9.3548390173142953E-2</v>
      </c>
      <c r="U348" s="7">
        <f>INDEX(D_THERM_DEMANDS!AK$3:AK$14, MATCH($B348,D_THERM_DEMANDS!$P$3:$P$14,0), 1)</f>
        <v>0</v>
      </c>
      <c r="V348" s="7">
        <f>INDEX(DEMAND_C217B!$I$3:$I$14, MATCH($B348,DEMAND_C217B!$H$3:$H$14,0), 1)</f>
        <v>16.98007969128825</v>
      </c>
      <c r="W348" s="7">
        <f>INDEX(MINFLOWFEATHER!$J$3:$J$14, MATCH($B348,MINFLOWFEATHER!$I$3:$I$14,0), 1)</f>
        <v>750</v>
      </c>
      <c r="X348" s="7">
        <f>INDEX(Therm!$P$3:$P$14, MATCH($B348,Therm!$H$3:$H$14,0), 1)</f>
        <v>194.9353509675816</v>
      </c>
      <c r="Y348" s="7">
        <f>INDEX(Yubfea!$P$3:$P$14, MATCH($B348,Yubfea!$H$3:$H$14,0), 1)</f>
        <v>145.16763426198281</v>
      </c>
      <c r="Z348" s="7">
        <f>INDEX(D_YUBFEA_demand!V$3:V$14, MATCH($B348,D_YUBFEA_demand!$M$3:$M$14,0), 1)</f>
        <v>4.9677418124291203E-2</v>
      </c>
      <c r="AA348" s="7">
        <f>INDEX(D_YUBFEA_demand!W$3:W$14, MATCH($B348,D_YUBFEA_demand!$M$3:$M$14,0), 1)</f>
        <v>4.9677418124291203E-2</v>
      </c>
      <c r="AB348" s="7">
        <f>INDEX(D_YUBFEA_demand!X$3:X$14, MATCH($B348,D_YUBFEA_demand!$M$3:$M$14,0), 1)</f>
        <v>0.10774193271513909</v>
      </c>
      <c r="AC348" s="7">
        <f>INDEX(D_YUBFEA_demand!Y$3:Y$14, MATCH($B348,D_YUBFEA_demand!$M$3:$M$14,0), 1)</f>
        <v>0.41612901995258944</v>
      </c>
      <c r="AD348" s="7">
        <f>INDEX(D_YUBFEA_demand!Z$3:Z$14, MATCH($B348,D_YUBFEA_demand!$M$3:$M$14,0), 1)</f>
        <v>3.2580644853653445E-2</v>
      </c>
      <c r="AE348" s="7">
        <f>INDEX(D_YUBFEA_demand!AA$3:AA$14, MATCH($B348,D_YUBFEA_demand!$M$3:$M$14,0), 1)</f>
        <v>8.2903223652993477E-2</v>
      </c>
      <c r="AF348" s="7">
        <f>INDEX(D_YUBFEA_demand!AB$3:AB$14, MATCH($B348,D_YUBFEA_demand!$M$3:$M$14,0), 1)</f>
        <v>3.9354839632588047E-2</v>
      </c>
      <c r="AG348" s="7">
        <f>INDEX(MINFLOWFEAMOUTH!$J$3:$J$14, MATCH($B348,MINFLOWFEAMOUTH!$I$3:$I$14,0), 1)</f>
        <v>750</v>
      </c>
      <c r="AI348" s="11">
        <f>SHASTAlevel5extended!$H337</f>
        <v>4552.1000000000004</v>
      </c>
      <c r="AJ348" s="11">
        <f>INDEX(CALLiTE_SHASTA_LEVEL2_4!$E$1024:$E$1035, MATCH($B348,CALLiTE_SHASTA_LEVEL2_4!$C$1024:$C$1035,0), 1)</f>
        <v>1700</v>
      </c>
      <c r="AK348" s="11">
        <f>INDEX(CALLiTE_SHASTA_LEVEL2_4!$F$1024:$F$1035, MATCH($B348,CALLiTE_SHASTA_LEVEL2_4!$C$1024:$C$1035,0), 1)</f>
        <v>3200</v>
      </c>
      <c r="AL348" s="11">
        <f>INDEX(CALLITE_EVAP_S_SHSTA!$G$2:$G$13, MATCH($B348,CALLITE_EVAP_S_SHSTA!$F$2:$F$13,0), 1)</f>
        <v>11.109285717918759</v>
      </c>
    </row>
    <row r="349" spans="1:38">
      <c r="A349" s="1">
        <v>44014</v>
      </c>
      <c r="B349" s="6">
        <f t="shared" si="5"/>
        <v>7</v>
      </c>
      <c r="C349" s="7">
        <f>OROinflow!$F338</f>
        <v>1996</v>
      </c>
      <c r="D349" s="7">
        <f>OROLEVEL5!G338/1000</f>
        <v>3538</v>
      </c>
      <c r="E349" s="7">
        <f>INDEX(OROevaprateIN!$B$2:$B$13, MATCH($B349,OROevaprateIN!$A$2:$A$13,0), 1)</f>
        <v>9.1654255237985165</v>
      </c>
      <c r="F349" s="7">
        <f>INDEX(DEM_D6_PWR!$I$3:$I$14, MATCH($B349,DEM_D6_PWR!$H$3:$H$14,0), 1)</f>
        <v>3.4600000381469727</v>
      </c>
      <c r="G349" s="7">
        <f>INDEX('MINGW_6&amp;DR69'!$I$3:$I$14, MATCH($B349,'MINGW_6&amp;DR69'!$H$3:$H$14,0), 1)</f>
        <v>59.299999237060547</v>
      </c>
      <c r="H349" s="7">
        <f>INDEX('MINGW_6&amp;DR69'!$J$3:$J$14, MATCH($B349,'MINGW_6&amp;DR69'!$H$3:$H$14,0), 1)</f>
        <v>377.79998779296875</v>
      </c>
      <c r="I349" s="7">
        <f>inflowShasta!$I338</f>
        <v>3321</v>
      </c>
      <c r="J349" s="7">
        <f>inflowYuba!$H338</f>
        <v>1755</v>
      </c>
      <c r="K349" s="7">
        <f>INDEX(DEMAND_D_DAGUER_NP!$I$3:$I$14, MATCH($B349,DEMAND_D_DAGUER_NP!$H$3:$H$14,0), 1)</f>
        <v>966.24704233805335</v>
      </c>
      <c r="L349" s="7">
        <f>INDEX(D_THERM_DEMANDS!AB$3:AB$14, MATCH($B349,D_THERM_DEMANDS!$P$3:$P$14,0), 1)</f>
        <v>0.95000002461095012</v>
      </c>
      <c r="M349" s="7">
        <f>INDEX(D_THERM_DEMANDS!AC$3:AC$14, MATCH($B349,D_THERM_DEMANDS!$P$3:$P$14,0), 1)</f>
        <v>0.91838707462433844</v>
      </c>
      <c r="N349" s="7">
        <f>INDEX(D_THERM_DEMANDS!AD$3:AD$14, MATCH($B349,D_THERM_DEMANDS!$P$3:$P$14,0), 1)</f>
        <v>3.4838709677419355</v>
      </c>
      <c r="O349" s="7">
        <f>INDEX(D_THERM_DEMANDS!AE$3:AE$14, MATCH($B349,D_THERM_DEMANDS!$P$3:$P$14,0), 1)</f>
        <v>3.1612903841080203E-2</v>
      </c>
      <c r="P349" s="7">
        <f>INDEX(D_THERM_DEMANDS!AF$3:AF$14, MATCH($B349,D_THERM_DEMANDS!$P$3:$P$14,0), 1)</f>
        <v>3.5483871736834129E-2</v>
      </c>
      <c r="Q349" s="7">
        <f>INDEX(D_THERM_DEMANDS!AG$3:AG$14, MATCH($B349,D_THERM_DEMANDS!$P$3:$P$14,0), 1)</f>
        <v>8.8709677419354843E-2</v>
      </c>
      <c r="R349" s="7">
        <f>INDEX(D_THERM_DEMANDS!AH$3:AH$14, MATCH($B349,D_THERM_DEMANDS!$P$3:$P$14,0), 1)</f>
        <v>5.0645162982325402E-2</v>
      </c>
      <c r="S349" s="7">
        <f>INDEX(D_THERM_DEMANDS!AI$3:AI$14, MATCH($B349,D_THERM_DEMANDS!$P$3:$P$14,0), 1)</f>
        <v>3.5483871736834129E-2</v>
      </c>
      <c r="T349" s="7">
        <f>INDEX(D_THERM_DEMANDS!AJ$3:AJ$14, MATCH($B349,D_THERM_DEMANDS!$P$3:$P$14,0), 1)</f>
        <v>9.3548390173142953E-2</v>
      </c>
      <c r="U349" s="7">
        <f>INDEX(D_THERM_DEMANDS!AK$3:AK$14, MATCH($B349,D_THERM_DEMANDS!$P$3:$P$14,0), 1)</f>
        <v>0</v>
      </c>
      <c r="V349" s="7">
        <f>INDEX(DEMAND_C217B!$I$3:$I$14, MATCH($B349,DEMAND_C217B!$H$3:$H$14,0), 1)</f>
        <v>16.98007969128825</v>
      </c>
      <c r="W349" s="7">
        <f>INDEX(MINFLOWFEATHER!$J$3:$J$14, MATCH($B349,MINFLOWFEATHER!$I$3:$I$14,0), 1)</f>
        <v>750</v>
      </c>
      <c r="X349" s="7">
        <f>INDEX(Therm!$P$3:$P$14, MATCH($B349,Therm!$H$3:$H$14,0), 1)</f>
        <v>194.9353509675816</v>
      </c>
      <c r="Y349" s="7">
        <f>INDEX(Yubfea!$P$3:$P$14, MATCH($B349,Yubfea!$H$3:$H$14,0), 1)</f>
        <v>145.16763426198281</v>
      </c>
      <c r="Z349" s="7">
        <f>INDEX(D_YUBFEA_demand!V$3:V$14, MATCH($B349,D_YUBFEA_demand!$M$3:$M$14,0), 1)</f>
        <v>4.9677418124291203E-2</v>
      </c>
      <c r="AA349" s="7">
        <f>INDEX(D_YUBFEA_demand!W$3:W$14, MATCH($B349,D_YUBFEA_demand!$M$3:$M$14,0), 1)</f>
        <v>4.9677418124291203E-2</v>
      </c>
      <c r="AB349" s="7">
        <f>INDEX(D_YUBFEA_demand!X$3:X$14, MATCH($B349,D_YUBFEA_demand!$M$3:$M$14,0), 1)</f>
        <v>0.10774193271513909</v>
      </c>
      <c r="AC349" s="7">
        <f>INDEX(D_YUBFEA_demand!Y$3:Y$14, MATCH($B349,D_YUBFEA_demand!$M$3:$M$14,0), 1)</f>
        <v>0.41612901995258944</v>
      </c>
      <c r="AD349" s="7">
        <f>INDEX(D_YUBFEA_demand!Z$3:Z$14, MATCH($B349,D_YUBFEA_demand!$M$3:$M$14,0), 1)</f>
        <v>3.2580644853653445E-2</v>
      </c>
      <c r="AE349" s="7">
        <f>INDEX(D_YUBFEA_demand!AA$3:AA$14, MATCH($B349,D_YUBFEA_demand!$M$3:$M$14,0), 1)</f>
        <v>8.2903223652993477E-2</v>
      </c>
      <c r="AF349" s="7">
        <f>INDEX(D_YUBFEA_demand!AB$3:AB$14, MATCH($B349,D_YUBFEA_demand!$M$3:$M$14,0), 1)</f>
        <v>3.9354839632588047E-2</v>
      </c>
      <c r="AG349" s="7">
        <f>INDEX(MINFLOWFEAMOUTH!$J$3:$J$14, MATCH($B349,MINFLOWFEAMOUTH!$I$3:$I$14,0), 1)</f>
        <v>750</v>
      </c>
      <c r="AI349" s="11">
        <f>SHASTAlevel5extended!$H338</f>
        <v>4552.1000000000004</v>
      </c>
      <c r="AJ349" s="11">
        <f>INDEX(CALLiTE_SHASTA_LEVEL2_4!$E$1024:$E$1035, MATCH($B349,CALLiTE_SHASTA_LEVEL2_4!$C$1024:$C$1035,0), 1)</f>
        <v>1700</v>
      </c>
      <c r="AK349" s="11">
        <f>INDEX(CALLiTE_SHASTA_LEVEL2_4!$F$1024:$F$1035, MATCH($B349,CALLiTE_SHASTA_LEVEL2_4!$C$1024:$C$1035,0), 1)</f>
        <v>3200</v>
      </c>
      <c r="AL349" s="11">
        <f>INDEX(CALLITE_EVAP_S_SHSTA!$G$2:$G$13, MATCH($B349,CALLITE_EVAP_S_SHSTA!$F$2:$F$13,0), 1)</f>
        <v>11.109285717918759</v>
      </c>
    </row>
    <row r="350" spans="1:38">
      <c r="A350" s="1">
        <v>44015</v>
      </c>
      <c r="B350" s="6">
        <f t="shared" si="5"/>
        <v>7</v>
      </c>
      <c r="C350" s="7">
        <f>OROinflow!$F339</f>
        <v>1774</v>
      </c>
      <c r="D350" s="7">
        <f>OROLEVEL5!G339/1000</f>
        <v>3538</v>
      </c>
      <c r="E350" s="7">
        <f>INDEX(OROevaprateIN!$B$2:$B$13, MATCH($B350,OROevaprateIN!$A$2:$A$13,0), 1)</f>
        <v>9.1654255237985165</v>
      </c>
      <c r="F350" s="7">
        <f>INDEX(DEM_D6_PWR!$I$3:$I$14, MATCH($B350,DEM_D6_PWR!$H$3:$H$14,0), 1)</f>
        <v>3.4600000381469727</v>
      </c>
      <c r="G350" s="7">
        <f>INDEX('MINGW_6&amp;DR69'!$I$3:$I$14, MATCH($B350,'MINGW_6&amp;DR69'!$H$3:$H$14,0), 1)</f>
        <v>59.299999237060547</v>
      </c>
      <c r="H350" s="7">
        <f>INDEX('MINGW_6&amp;DR69'!$J$3:$J$14, MATCH($B350,'MINGW_6&amp;DR69'!$H$3:$H$14,0), 1)</f>
        <v>377.79998779296875</v>
      </c>
      <c r="I350" s="7">
        <f>inflowShasta!$I339</f>
        <v>2430</v>
      </c>
      <c r="J350" s="7">
        <f>inflowYuba!$H339</f>
        <v>1737</v>
      </c>
      <c r="K350" s="7">
        <f>INDEX(DEMAND_D_DAGUER_NP!$I$3:$I$14, MATCH($B350,DEMAND_D_DAGUER_NP!$H$3:$H$14,0), 1)</f>
        <v>966.24704233805335</v>
      </c>
      <c r="L350" s="7">
        <f>INDEX(D_THERM_DEMANDS!AB$3:AB$14, MATCH($B350,D_THERM_DEMANDS!$P$3:$P$14,0), 1)</f>
        <v>0.95000002461095012</v>
      </c>
      <c r="M350" s="7">
        <f>INDEX(D_THERM_DEMANDS!AC$3:AC$14, MATCH($B350,D_THERM_DEMANDS!$P$3:$P$14,0), 1)</f>
        <v>0.91838707462433844</v>
      </c>
      <c r="N350" s="7">
        <f>INDEX(D_THERM_DEMANDS!AD$3:AD$14, MATCH($B350,D_THERM_DEMANDS!$P$3:$P$14,0), 1)</f>
        <v>3.4838709677419355</v>
      </c>
      <c r="O350" s="7">
        <f>INDEX(D_THERM_DEMANDS!AE$3:AE$14, MATCH($B350,D_THERM_DEMANDS!$P$3:$P$14,0), 1)</f>
        <v>3.1612903841080203E-2</v>
      </c>
      <c r="P350" s="7">
        <f>INDEX(D_THERM_DEMANDS!AF$3:AF$14, MATCH($B350,D_THERM_DEMANDS!$P$3:$P$14,0), 1)</f>
        <v>3.5483871736834129E-2</v>
      </c>
      <c r="Q350" s="7">
        <f>INDEX(D_THERM_DEMANDS!AG$3:AG$14, MATCH($B350,D_THERM_DEMANDS!$P$3:$P$14,0), 1)</f>
        <v>8.8709677419354843E-2</v>
      </c>
      <c r="R350" s="7">
        <f>INDEX(D_THERM_DEMANDS!AH$3:AH$14, MATCH($B350,D_THERM_DEMANDS!$P$3:$P$14,0), 1)</f>
        <v>5.0645162982325402E-2</v>
      </c>
      <c r="S350" s="7">
        <f>INDEX(D_THERM_DEMANDS!AI$3:AI$14, MATCH($B350,D_THERM_DEMANDS!$P$3:$P$14,0), 1)</f>
        <v>3.5483871736834129E-2</v>
      </c>
      <c r="T350" s="7">
        <f>INDEX(D_THERM_DEMANDS!AJ$3:AJ$14, MATCH($B350,D_THERM_DEMANDS!$P$3:$P$14,0), 1)</f>
        <v>9.3548390173142953E-2</v>
      </c>
      <c r="U350" s="7">
        <f>INDEX(D_THERM_DEMANDS!AK$3:AK$14, MATCH($B350,D_THERM_DEMANDS!$P$3:$P$14,0), 1)</f>
        <v>0</v>
      </c>
      <c r="V350" s="7">
        <f>INDEX(DEMAND_C217B!$I$3:$I$14, MATCH($B350,DEMAND_C217B!$H$3:$H$14,0), 1)</f>
        <v>16.98007969128825</v>
      </c>
      <c r="W350" s="7">
        <f>INDEX(MINFLOWFEATHER!$J$3:$J$14, MATCH($B350,MINFLOWFEATHER!$I$3:$I$14,0), 1)</f>
        <v>750</v>
      </c>
      <c r="X350" s="7">
        <f>INDEX(Therm!$P$3:$P$14, MATCH($B350,Therm!$H$3:$H$14,0), 1)</f>
        <v>194.9353509675816</v>
      </c>
      <c r="Y350" s="7">
        <f>INDEX(Yubfea!$P$3:$P$14, MATCH($B350,Yubfea!$H$3:$H$14,0), 1)</f>
        <v>145.16763426198281</v>
      </c>
      <c r="Z350" s="7">
        <f>INDEX(D_YUBFEA_demand!V$3:V$14, MATCH($B350,D_YUBFEA_demand!$M$3:$M$14,0), 1)</f>
        <v>4.9677418124291203E-2</v>
      </c>
      <c r="AA350" s="7">
        <f>INDEX(D_YUBFEA_demand!W$3:W$14, MATCH($B350,D_YUBFEA_demand!$M$3:$M$14,0), 1)</f>
        <v>4.9677418124291203E-2</v>
      </c>
      <c r="AB350" s="7">
        <f>INDEX(D_YUBFEA_demand!X$3:X$14, MATCH($B350,D_YUBFEA_demand!$M$3:$M$14,0), 1)</f>
        <v>0.10774193271513909</v>
      </c>
      <c r="AC350" s="7">
        <f>INDEX(D_YUBFEA_demand!Y$3:Y$14, MATCH($B350,D_YUBFEA_demand!$M$3:$M$14,0), 1)</f>
        <v>0.41612901995258944</v>
      </c>
      <c r="AD350" s="7">
        <f>INDEX(D_YUBFEA_demand!Z$3:Z$14, MATCH($B350,D_YUBFEA_demand!$M$3:$M$14,0), 1)</f>
        <v>3.2580644853653445E-2</v>
      </c>
      <c r="AE350" s="7">
        <f>INDEX(D_YUBFEA_demand!AA$3:AA$14, MATCH($B350,D_YUBFEA_demand!$M$3:$M$14,0), 1)</f>
        <v>8.2903223652993477E-2</v>
      </c>
      <c r="AF350" s="7">
        <f>INDEX(D_YUBFEA_demand!AB$3:AB$14, MATCH($B350,D_YUBFEA_demand!$M$3:$M$14,0), 1)</f>
        <v>3.9354839632588047E-2</v>
      </c>
      <c r="AG350" s="7">
        <f>INDEX(MINFLOWFEAMOUTH!$J$3:$J$14, MATCH($B350,MINFLOWFEAMOUTH!$I$3:$I$14,0), 1)</f>
        <v>750</v>
      </c>
      <c r="AI350" s="11">
        <f>SHASTAlevel5extended!$H339</f>
        <v>4552.1000000000004</v>
      </c>
      <c r="AJ350" s="11">
        <f>INDEX(CALLiTE_SHASTA_LEVEL2_4!$E$1024:$E$1035, MATCH($B350,CALLiTE_SHASTA_LEVEL2_4!$C$1024:$C$1035,0), 1)</f>
        <v>1700</v>
      </c>
      <c r="AK350" s="11">
        <f>INDEX(CALLiTE_SHASTA_LEVEL2_4!$F$1024:$F$1035, MATCH($B350,CALLiTE_SHASTA_LEVEL2_4!$C$1024:$C$1035,0), 1)</f>
        <v>3200</v>
      </c>
      <c r="AL350" s="11">
        <f>INDEX(CALLITE_EVAP_S_SHSTA!$G$2:$G$13, MATCH($B350,CALLITE_EVAP_S_SHSTA!$F$2:$F$13,0), 1)</f>
        <v>11.109285717918759</v>
      </c>
    </row>
    <row r="351" spans="1:38">
      <c r="A351" s="1">
        <v>44016</v>
      </c>
      <c r="B351" s="6">
        <f t="shared" si="5"/>
        <v>7</v>
      </c>
      <c r="C351" s="7">
        <f>OROinflow!$F340</f>
        <v>1940</v>
      </c>
      <c r="D351" s="7">
        <f>OROLEVEL5!G340/1000</f>
        <v>3538</v>
      </c>
      <c r="E351" s="7">
        <f>INDEX(OROevaprateIN!$B$2:$B$13, MATCH($B351,OROevaprateIN!$A$2:$A$13,0), 1)</f>
        <v>9.1654255237985165</v>
      </c>
      <c r="F351" s="7">
        <f>INDEX(DEM_D6_PWR!$I$3:$I$14, MATCH($B351,DEM_D6_PWR!$H$3:$H$14,0), 1)</f>
        <v>3.4600000381469727</v>
      </c>
      <c r="G351" s="7">
        <f>INDEX('MINGW_6&amp;DR69'!$I$3:$I$14, MATCH($B351,'MINGW_6&amp;DR69'!$H$3:$H$14,0), 1)</f>
        <v>59.299999237060547</v>
      </c>
      <c r="H351" s="7">
        <f>INDEX('MINGW_6&amp;DR69'!$J$3:$J$14, MATCH($B351,'MINGW_6&amp;DR69'!$H$3:$H$14,0), 1)</f>
        <v>377.79998779296875</v>
      </c>
      <c r="I351" s="7">
        <f>inflowShasta!$I340</f>
        <v>2667</v>
      </c>
      <c r="J351" s="7">
        <f>inflowYuba!$H340</f>
        <v>1722</v>
      </c>
      <c r="K351" s="7">
        <f>INDEX(DEMAND_D_DAGUER_NP!$I$3:$I$14, MATCH($B351,DEMAND_D_DAGUER_NP!$H$3:$H$14,0), 1)</f>
        <v>966.24704233805335</v>
      </c>
      <c r="L351" s="7">
        <f>INDEX(D_THERM_DEMANDS!AB$3:AB$14, MATCH($B351,D_THERM_DEMANDS!$P$3:$P$14,0), 1)</f>
        <v>0.95000002461095012</v>
      </c>
      <c r="M351" s="7">
        <f>INDEX(D_THERM_DEMANDS!AC$3:AC$14, MATCH($B351,D_THERM_DEMANDS!$P$3:$P$14,0), 1)</f>
        <v>0.91838707462433844</v>
      </c>
      <c r="N351" s="7">
        <f>INDEX(D_THERM_DEMANDS!AD$3:AD$14, MATCH($B351,D_THERM_DEMANDS!$P$3:$P$14,0), 1)</f>
        <v>3.4838709677419355</v>
      </c>
      <c r="O351" s="7">
        <f>INDEX(D_THERM_DEMANDS!AE$3:AE$14, MATCH($B351,D_THERM_DEMANDS!$P$3:$P$14,0), 1)</f>
        <v>3.1612903841080203E-2</v>
      </c>
      <c r="P351" s="7">
        <f>INDEX(D_THERM_DEMANDS!AF$3:AF$14, MATCH($B351,D_THERM_DEMANDS!$P$3:$P$14,0), 1)</f>
        <v>3.5483871736834129E-2</v>
      </c>
      <c r="Q351" s="7">
        <f>INDEX(D_THERM_DEMANDS!AG$3:AG$14, MATCH($B351,D_THERM_DEMANDS!$P$3:$P$14,0), 1)</f>
        <v>8.8709677419354843E-2</v>
      </c>
      <c r="R351" s="7">
        <f>INDEX(D_THERM_DEMANDS!AH$3:AH$14, MATCH($B351,D_THERM_DEMANDS!$P$3:$P$14,0), 1)</f>
        <v>5.0645162982325402E-2</v>
      </c>
      <c r="S351" s="7">
        <f>INDEX(D_THERM_DEMANDS!AI$3:AI$14, MATCH($B351,D_THERM_DEMANDS!$P$3:$P$14,0), 1)</f>
        <v>3.5483871736834129E-2</v>
      </c>
      <c r="T351" s="7">
        <f>INDEX(D_THERM_DEMANDS!AJ$3:AJ$14, MATCH($B351,D_THERM_DEMANDS!$P$3:$P$14,0), 1)</f>
        <v>9.3548390173142953E-2</v>
      </c>
      <c r="U351" s="7">
        <f>INDEX(D_THERM_DEMANDS!AK$3:AK$14, MATCH($B351,D_THERM_DEMANDS!$P$3:$P$14,0), 1)</f>
        <v>0</v>
      </c>
      <c r="V351" s="7">
        <f>INDEX(DEMAND_C217B!$I$3:$I$14, MATCH($B351,DEMAND_C217B!$H$3:$H$14,0), 1)</f>
        <v>16.98007969128825</v>
      </c>
      <c r="W351" s="7">
        <f>INDEX(MINFLOWFEATHER!$J$3:$J$14, MATCH($B351,MINFLOWFEATHER!$I$3:$I$14,0), 1)</f>
        <v>750</v>
      </c>
      <c r="X351" s="7">
        <f>INDEX(Therm!$P$3:$P$14, MATCH($B351,Therm!$H$3:$H$14,0), 1)</f>
        <v>194.9353509675816</v>
      </c>
      <c r="Y351" s="7">
        <f>INDEX(Yubfea!$P$3:$P$14, MATCH($B351,Yubfea!$H$3:$H$14,0), 1)</f>
        <v>145.16763426198281</v>
      </c>
      <c r="Z351" s="7">
        <f>INDEX(D_YUBFEA_demand!V$3:V$14, MATCH($B351,D_YUBFEA_demand!$M$3:$M$14,0), 1)</f>
        <v>4.9677418124291203E-2</v>
      </c>
      <c r="AA351" s="7">
        <f>INDEX(D_YUBFEA_demand!W$3:W$14, MATCH($B351,D_YUBFEA_demand!$M$3:$M$14,0), 1)</f>
        <v>4.9677418124291203E-2</v>
      </c>
      <c r="AB351" s="7">
        <f>INDEX(D_YUBFEA_demand!X$3:X$14, MATCH($B351,D_YUBFEA_demand!$M$3:$M$14,0), 1)</f>
        <v>0.10774193271513909</v>
      </c>
      <c r="AC351" s="7">
        <f>INDEX(D_YUBFEA_demand!Y$3:Y$14, MATCH($B351,D_YUBFEA_demand!$M$3:$M$14,0), 1)</f>
        <v>0.41612901995258944</v>
      </c>
      <c r="AD351" s="7">
        <f>INDEX(D_YUBFEA_demand!Z$3:Z$14, MATCH($B351,D_YUBFEA_demand!$M$3:$M$14,0), 1)</f>
        <v>3.2580644853653445E-2</v>
      </c>
      <c r="AE351" s="7">
        <f>INDEX(D_YUBFEA_demand!AA$3:AA$14, MATCH($B351,D_YUBFEA_demand!$M$3:$M$14,0), 1)</f>
        <v>8.2903223652993477E-2</v>
      </c>
      <c r="AF351" s="7">
        <f>INDEX(D_YUBFEA_demand!AB$3:AB$14, MATCH($B351,D_YUBFEA_demand!$M$3:$M$14,0), 1)</f>
        <v>3.9354839632588047E-2</v>
      </c>
      <c r="AG351" s="7">
        <f>INDEX(MINFLOWFEAMOUTH!$J$3:$J$14, MATCH($B351,MINFLOWFEAMOUTH!$I$3:$I$14,0), 1)</f>
        <v>750</v>
      </c>
      <c r="AI351" s="11">
        <f>SHASTAlevel5extended!$H340</f>
        <v>4552.1000000000004</v>
      </c>
      <c r="AJ351" s="11">
        <f>INDEX(CALLiTE_SHASTA_LEVEL2_4!$E$1024:$E$1035, MATCH($B351,CALLiTE_SHASTA_LEVEL2_4!$C$1024:$C$1035,0), 1)</f>
        <v>1700</v>
      </c>
      <c r="AK351" s="11">
        <f>INDEX(CALLiTE_SHASTA_LEVEL2_4!$F$1024:$F$1035, MATCH($B351,CALLiTE_SHASTA_LEVEL2_4!$C$1024:$C$1035,0), 1)</f>
        <v>3200</v>
      </c>
      <c r="AL351" s="11">
        <f>INDEX(CALLITE_EVAP_S_SHSTA!$G$2:$G$13, MATCH($B351,CALLITE_EVAP_S_SHSTA!$F$2:$F$13,0), 1)</f>
        <v>11.109285717918759</v>
      </c>
    </row>
    <row r="352" spans="1:38">
      <c r="A352" s="1">
        <v>44017</v>
      </c>
      <c r="B352" s="6">
        <f t="shared" si="5"/>
        <v>7</v>
      </c>
      <c r="C352" s="7">
        <f>OROinflow!$F341</f>
        <v>1351</v>
      </c>
      <c r="D352" s="7">
        <f>OROLEVEL5!G341/1000</f>
        <v>3538</v>
      </c>
      <c r="E352" s="7">
        <f>INDEX(OROevaprateIN!$B$2:$B$13, MATCH($B352,OROevaprateIN!$A$2:$A$13,0), 1)</f>
        <v>9.1654255237985165</v>
      </c>
      <c r="F352" s="7">
        <f>INDEX(DEM_D6_PWR!$I$3:$I$14, MATCH($B352,DEM_D6_PWR!$H$3:$H$14,0), 1)</f>
        <v>3.4600000381469727</v>
      </c>
      <c r="G352" s="7">
        <f>INDEX('MINGW_6&amp;DR69'!$I$3:$I$14, MATCH($B352,'MINGW_6&amp;DR69'!$H$3:$H$14,0), 1)</f>
        <v>59.299999237060547</v>
      </c>
      <c r="H352" s="7">
        <f>INDEX('MINGW_6&amp;DR69'!$J$3:$J$14, MATCH($B352,'MINGW_6&amp;DR69'!$H$3:$H$14,0), 1)</f>
        <v>377.79998779296875</v>
      </c>
      <c r="I352" s="7">
        <f>inflowShasta!$I341</f>
        <v>2023</v>
      </c>
      <c r="J352" s="7">
        <f>inflowYuba!$H341</f>
        <v>1689</v>
      </c>
      <c r="K352" s="7">
        <f>INDEX(DEMAND_D_DAGUER_NP!$I$3:$I$14, MATCH($B352,DEMAND_D_DAGUER_NP!$H$3:$H$14,0), 1)</f>
        <v>966.24704233805335</v>
      </c>
      <c r="L352" s="7">
        <f>INDEX(D_THERM_DEMANDS!AB$3:AB$14, MATCH($B352,D_THERM_DEMANDS!$P$3:$P$14,0), 1)</f>
        <v>0.95000002461095012</v>
      </c>
      <c r="M352" s="7">
        <f>INDEX(D_THERM_DEMANDS!AC$3:AC$14, MATCH($B352,D_THERM_DEMANDS!$P$3:$P$14,0), 1)</f>
        <v>0.91838707462433844</v>
      </c>
      <c r="N352" s="7">
        <f>INDEX(D_THERM_DEMANDS!AD$3:AD$14, MATCH($B352,D_THERM_DEMANDS!$P$3:$P$14,0), 1)</f>
        <v>3.4838709677419355</v>
      </c>
      <c r="O352" s="7">
        <f>INDEX(D_THERM_DEMANDS!AE$3:AE$14, MATCH($B352,D_THERM_DEMANDS!$P$3:$P$14,0), 1)</f>
        <v>3.1612903841080203E-2</v>
      </c>
      <c r="P352" s="7">
        <f>INDEX(D_THERM_DEMANDS!AF$3:AF$14, MATCH($B352,D_THERM_DEMANDS!$P$3:$P$14,0), 1)</f>
        <v>3.5483871736834129E-2</v>
      </c>
      <c r="Q352" s="7">
        <f>INDEX(D_THERM_DEMANDS!AG$3:AG$14, MATCH($B352,D_THERM_DEMANDS!$P$3:$P$14,0), 1)</f>
        <v>8.8709677419354843E-2</v>
      </c>
      <c r="R352" s="7">
        <f>INDEX(D_THERM_DEMANDS!AH$3:AH$14, MATCH($B352,D_THERM_DEMANDS!$P$3:$P$14,0), 1)</f>
        <v>5.0645162982325402E-2</v>
      </c>
      <c r="S352" s="7">
        <f>INDEX(D_THERM_DEMANDS!AI$3:AI$14, MATCH($B352,D_THERM_DEMANDS!$P$3:$P$14,0), 1)</f>
        <v>3.5483871736834129E-2</v>
      </c>
      <c r="T352" s="7">
        <f>INDEX(D_THERM_DEMANDS!AJ$3:AJ$14, MATCH($B352,D_THERM_DEMANDS!$P$3:$P$14,0), 1)</f>
        <v>9.3548390173142953E-2</v>
      </c>
      <c r="U352" s="7">
        <f>INDEX(D_THERM_DEMANDS!AK$3:AK$14, MATCH($B352,D_THERM_DEMANDS!$P$3:$P$14,0), 1)</f>
        <v>0</v>
      </c>
      <c r="V352" s="7">
        <f>INDEX(DEMAND_C217B!$I$3:$I$14, MATCH($B352,DEMAND_C217B!$H$3:$H$14,0), 1)</f>
        <v>16.98007969128825</v>
      </c>
      <c r="W352" s="7">
        <f>INDEX(MINFLOWFEATHER!$J$3:$J$14, MATCH($B352,MINFLOWFEATHER!$I$3:$I$14,0), 1)</f>
        <v>750</v>
      </c>
      <c r="X352" s="7">
        <f>INDEX(Therm!$P$3:$P$14, MATCH($B352,Therm!$H$3:$H$14,0), 1)</f>
        <v>194.9353509675816</v>
      </c>
      <c r="Y352" s="7">
        <f>INDEX(Yubfea!$P$3:$P$14, MATCH($B352,Yubfea!$H$3:$H$14,0), 1)</f>
        <v>145.16763426198281</v>
      </c>
      <c r="Z352" s="7">
        <f>INDEX(D_YUBFEA_demand!V$3:V$14, MATCH($B352,D_YUBFEA_demand!$M$3:$M$14,0), 1)</f>
        <v>4.9677418124291203E-2</v>
      </c>
      <c r="AA352" s="7">
        <f>INDEX(D_YUBFEA_demand!W$3:W$14, MATCH($B352,D_YUBFEA_demand!$M$3:$M$14,0), 1)</f>
        <v>4.9677418124291203E-2</v>
      </c>
      <c r="AB352" s="7">
        <f>INDEX(D_YUBFEA_demand!X$3:X$14, MATCH($B352,D_YUBFEA_demand!$M$3:$M$14,0), 1)</f>
        <v>0.10774193271513909</v>
      </c>
      <c r="AC352" s="7">
        <f>INDEX(D_YUBFEA_demand!Y$3:Y$14, MATCH($B352,D_YUBFEA_demand!$M$3:$M$14,0), 1)</f>
        <v>0.41612901995258944</v>
      </c>
      <c r="AD352" s="7">
        <f>INDEX(D_YUBFEA_demand!Z$3:Z$14, MATCH($B352,D_YUBFEA_demand!$M$3:$M$14,0), 1)</f>
        <v>3.2580644853653445E-2</v>
      </c>
      <c r="AE352" s="7">
        <f>INDEX(D_YUBFEA_demand!AA$3:AA$14, MATCH($B352,D_YUBFEA_demand!$M$3:$M$14,0), 1)</f>
        <v>8.2903223652993477E-2</v>
      </c>
      <c r="AF352" s="7">
        <f>INDEX(D_YUBFEA_demand!AB$3:AB$14, MATCH($B352,D_YUBFEA_demand!$M$3:$M$14,0), 1)</f>
        <v>3.9354839632588047E-2</v>
      </c>
      <c r="AG352" s="7">
        <f>INDEX(MINFLOWFEAMOUTH!$J$3:$J$14, MATCH($B352,MINFLOWFEAMOUTH!$I$3:$I$14,0), 1)</f>
        <v>750</v>
      </c>
      <c r="AI352" s="11">
        <f>SHASTAlevel5extended!$H341</f>
        <v>4552.1000000000004</v>
      </c>
      <c r="AJ352" s="11">
        <f>INDEX(CALLiTE_SHASTA_LEVEL2_4!$E$1024:$E$1035, MATCH($B352,CALLiTE_SHASTA_LEVEL2_4!$C$1024:$C$1035,0), 1)</f>
        <v>1700</v>
      </c>
      <c r="AK352" s="11">
        <f>INDEX(CALLiTE_SHASTA_LEVEL2_4!$F$1024:$F$1035, MATCH($B352,CALLiTE_SHASTA_LEVEL2_4!$C$1024:$C$1035,0), 1)</f>
        <v>3200</v>
      </c>
      <c r="AL352" s="11">
        <f>INDEX(CALLITE_EVAP_S_SHSTA!$G$2:$G$13, MATCH($B352,CALLITE_EVAP_S_SHSTA!$F$2:$F$13,0), 1)</f>
        <v>11.109285717918759</v>
      </c>
    </row>
    <row r="353" spans="1:38">
      <c r="A353" s="1">
        <v>44018</v>
      </c>
      <c r="B353" s="6">
        <f t="shared" si="5"/>
        <v>7</v>
      </c>
      <c r="C353" s="7">
        <f>OROinflow!$F342</f>
        <v>1607</v>
      </c>
      <c r="D353" s="7">
        <f>OROLEVEL5!G342/1000</f>
        <v>3538</v>
      </c>
      <c r="E353" s="7">
        <f>INDEX(OROevaprateIN!$B$2:$B$13, MATCH($B353,OROevaprateIN!$A$2:$A$13,0), 1)</f>
        <v>9.1654255237985165</v>
      </c>
      <c r="F353" s="7">
        <f>INDEX(DEM_D6_PWR!$I$3:$I$14, MATCH($B353,DEM_D6_PWR!$H$3:$H$14,0), 1)</f>
        <v>3.4600000381469727</v>
      </c>
      <c r="G353" s="7">
        <f>INDEX('MINGW_6&amp;DR69'!$I$3:$I$14, MATCH($B353,'MINGW_6&amp;DR69'!$H$3:$H$14,0), 1)</f>
        <v>59.299999237060547</v>
      </c>
      <c r="H353" s="7">
        <f>INDEX('MINGW_6&amp;DR69'!$J$3:$J$14, MATCH($B353,'MINGW_6&amp;DR69'!$H$3:$H$14,0), 1)</f>
        <v>377.79998779296875</v>
      </c>
      <c r="I353" s="7">
        <f>inflowShasta!$I342</f>
        <v>2791</v>
      </c>
      <c r="J353" s="7">
        <f>inflowYuba!$H342</f>
        <v>1651</v>
      </c>
      <c r="K353" s="7">
        <f>INDEX(DEMAND_D_DAGUER_NP!$I$3:$I$14, MATCH($B353,DEMAND_D_DAGUER_NP!$H$3:$H$14,0), 1)</f>
        <v>966.24704233805335</v>
      </c>
      <c r="L353" s="7">
        <f>INDEX(D_THERM_DEMANDS!AB$3:AB$14, MATCH($B353,D_THERM_DEMANDS!$P$3:$P$14,0), 1)</f>
        <v>0.95000002461095012</v>
      </c>
      <c r="M353" s="7">
        <f>INDEX(D_THERM_DEMANDS!AC$3:AC$14, MATCH($B353,D_THERM_DEMANDS!$P$3:$P$14,0), 1)</f>
        <v>0.91838707462433844</v>
      </c>
      <c r="N353" s="7">
        <f>INDEX(D_THERM_DEMANDS!AD$3:AD$14, MATCH($B353,D_THERM_DEMANDS!$P$3:$P$14,0), 1)</f>
        <v>3.4838709677419355</v>
      </c>
      <c r="O353" s="7">
        <f>INDEX(D_THERM_DEMANDS!AE$3:AE$14, MATCH($B353,D_THERM_DEMANDS!$P$3:$P$14,0), 1)</f>
        <v>3.1612903841080203E-2</v>
      </c>
      <c r="P353" s="7">
        <f>INDEX(D_THERM_DEMANDS!AF$3:AF$14, MATCH($B353,D_THERM_DEMANDS!$P$3:$P$14,0), 1)</f>
        <v>3.5483871736834129E-2</v>
      </c>
      <c r="Q353" s="7">
        <f>INDEX(D_THERM_DEMANDS!AG$3:AG$14, MATCH($B353,D_THERM_DEMANDS!$P$3:$P$14,0), 1)</f>
        <v>8.8709677419354843E-2</v>
      </c>
      <c r="R353" s="7">
        <f>INDEX(D_THERM_DEMANDS!AH$3:AH$14, MATCH($B353,D_THERM_DEMANDS!$P$3:$P$14,0), 1)</f>
        <v>5.0645162982325402E-2</v>
      </c>
      <c r="S353" s="7">
        <f>INDEX(D_THERM_DEMANDS!AI$3:AI$14, MATCH($B353,D_THERM_DEMANDS!$P$3:$P$14,0), 1)</f>
        <v>3.5483871736834129E-2</v>
      </c>
      <c r="T353" s="7">
        <f>INDEX(D_THERM_DEMANDS!AJ$3:AJ$14, MATCH($B353,D_THERM_DEMANDS!$P$3:$P$14,0), 1)</f>
        <v>9.3548390173142953E-2</v>
      </c>
      <c r="U353" s="7">
        <f>INDEX(D_THERM_DEMANDS!AK$3:AK$14, MATCH($B353,D_THERM_DEMANDS!$P$3:$P$14,0), 1)</f>
        <v>0</v>
      </c>
      <c r="V353" s="7">
        <f>INDEX(DEMAND_C217B!$I$3:$I$14, MATCH($B353,DEMAND_C217B!$H$3:$H$14,0), 1)</f>
        <v>16.98007969128825</v>
      </c>
      <c r="W353" s="7">
        <f>INDEX(MINFLOWFEATHER!$J$3:$J$14, MATCH($B353,MINFLOWFEATHER!$I$3:$I$14,0), 1)</f>
        <v>750</v>
      </c>
      <c r="X353" s="7">
        <f>INDEX(Therm!$P$3:$P$14, MATCH($B353,Therm!$H$3:$H$14,0), 1)</f>
        <v>194.9353509675816</v>
      </c>
      <c r="Y353" s="7">
        <f>INDEX(Yubfea!$P$3:$P$14, MATCH($B353,Yubfea!$H$3:$H$14,0), 1)</f>
        <v>145.16763426198281</v>
      </c>
      <c r="Z353" s="7">
        <f>INDEX(D_YUBFEA_demand!V$3:V$14, MATCH($B353,D_YUBFEA_demand!$M$3:$M$14,0), 1)</f>
        <v>4.9677418124291203E-2</v>
      </c>
      <c r="AA353" s="7">
        <f>INDEX(D_YUBFEA_demand!W$3:W$14, MATCH($B353,D_YUBFEA_demand!$M$3:$M$14,0), 1)</f>
        <v>4.9677418124291203E-2</v>
      </c>
      <c r="AB353" s="7">
        <f>INDEX(D_YUBFEA_demand!X$3:X$14, MATCH($B353,D_YUBFEA_demand!$M$3:$M$14,0), 1)</f>
        <v>0.10774193271513909</v>
      </c>
      <c r="AC353" s="7">
        <f>INDEX(D_YUBFEA_demand!Y$3:Y$14, MATCH($B353,D_YUBFEA_demand!$M$3:$M$14,0), 1)</f>
        <v>0.41612901995258944</v>
      </c>
      <c r="AD353" s="7">
        <f>INDEX(D_YUBFEA_demand!Z$3:Z$14, MATCH($B353,D_YUBFEA_demand!$M$3:$M$14,0), 1)</f>
        <v>3.2580644853653445E-2</v>
      </c>
      <c r="AE353" s="7">
        <f>INDEX(D_YUBFEA_demand!AA$3:AA$14, MATCH($B353,D_YUBFEA_demand!$M$3:$M$14,0), 1)</f>
        <v>8.2903223652993477E-2</v>
      </c>
      <c r="AF353" s="7">
        <f>INDEX(D_YUBFEA_demand!AB$3:AB$14, MATCH($B353,D_YUBFEA_demand!$M$3:$M$14,0), 1)</f>
        <v>3.9354839632588047E-2</v>
      </c>
      <c r="AG353" s="7">
        <f>INDEX(MINFLOWFEAMOUTH!$J$3:$J$14, MATCH($B353,MINFLOWFEAMOUTH!$I$3:$I$14,0), 1)</f>
        <v>750</v>
      </c>
      <c r="AI353" s="11">
        <f>SHASTAlevel5extended!$H342</f>
        <v>4552.1000000000004</v>
      </c>
      <c r="AJ353" s="11">
        <f>INDEX(CALLiTE_SHASTA_LEVEL2_4!$E$1024:$E$1035, MATCH($B353,CALLiTE_SHASTA_LEVEL2_4!$C$1024:$C$1035,0), 1)</f>
        <v>1700</v>
      </c>
      <c r="AK353" s="11">
        <f>INDEX(CALLiTE_SHASTA_LEVEL2_4!$F$1024:$F$1035, MATCH($B353,CALLiTE_SHASTA_LEVEL2_4!$C$1024:$C$1035,0), 1)</f>
        <v>3200</v>
      </c>
      <c r="AL353" s="11">
        <f>INDEX(CALLITE_EVAP_S_SHSTA!$G$2:$G$13, MATCH($B353,CALLITE_EVAP_S_SHSTA!$F$2:$F$13,0), 1)</f>
        <v>11.109285717918759</v>
      </c>
    </row>
    <row r="354" spans="1:38">
      <c r="A354" s="1">
        <v>44019</v>
      </c>
      <c r="B354" s="6">
        <f t="shared" si="5"/>
        <v>7</v>
      </c>
      <c r="C354" s="7">
        <f>OROinflow!$F343</f>
        <v>1423</v>
      </c>
      <c r="D354" s="7">
        <f>OROLEVEL5!G343/1000</f>
        <v>3538</v>
      </c>
      <c r="E354" s="7">
        <f>INDEX(OROevaprateIN!$B$2:$B$13, MATCH($B354,OROevaprateIN!$A$2:$A$13,0), 1)</f>
        <v>9.1654255237985165</v>
      </c>
      <c r="F354" s="7">
        <f>INDEX(DEM_D6_PWR!$I$3:$I$14, MATCH($B354,DEM_D6_PWR!$H$3:$H$14,0), 1)</f>
        <v>3.4600000381469727</v>
      </c>
      <c r="G354" s="7">
        <f>INDEX('MINGW_6&amp;DR69'!$I$3:$I$14, MATCH($B354,'MINGW_6&amp;DR69'!$H$3:$H$14,0), 1)</f>
        <v>59.299999237060547</v>
      </c>
      <c r="H354" s="7">
        <f>INDEX('MINGW_6&amp;DR69'!$J$3:$J$14, MATCH($B354,'MINGW_6&amp;DR69'!$H$3:$H$14,0), 1)</f>
        <v>377.79998779296875</v>
      </c>
      <c r="I354" s="7">
        <f>inflowShasta!$I343</f>
        <v>3301</v>
      </c>
      <c r="J354" s="7">
        <f>inflowYuba!$H343</f>
        <v>1637</v>
      </c>
      <c r="K354" s="7">
        <f>INDEX(DEMAND_D_DAGUER_NP!$I$3:$I$14, MATCH($B354,DEMAND_D_DAGUER_NP!$H$3:$H$14,0), 1)</f>
        <v>966.24704233805335</v>
      </c>
      <c r="L354" s="7">
        <f>INDEX(D_THERM_DEMANDS!AB$3:AB$14, MATCH($B354,D_THERM_DEMANDS!$P$3:$P$14,0), 1)</f>
        <v>0.95000002461095012</v>
      </c>
      <c r="M354" s="7">
        <f>INDEX(D_THERM_DEMANDS!AC$3:AC$14, MATCH($B354,D_THERM_DEMANDS!$P$3:$P$14,0), 1)</f>
        <v>0.91838707462433844</v>
      </c>
      <c r="N354" s="7">
        <f>INDEX(D_THERM_DEMANDS!AD$3:AD$14, MATCH($B354,D_THERM_DEMANDS!$P$3:$P$14,0), 1)</f>
        <v>3.4838709677419355</v>
      </c>
      <c r="O354" s="7">
        <f>INDEX(D_THERM_DEMANDS!AE$3:AE$14, MATCH($B354,D_THERM_DEMANDS!$P$3:$P$14,0), 1)</f>
        <v>3.1612903841080203E-2</v>
      </c>
      <c r="P354" s="7">
        <f>INDEX(D_THERM_DEMANDS!AF$3:AF$14, MATCH($B354,D_THERM_DEMANDS!$P$3:$P$14,0), 1)</f>
        <v>3.5483871736834129E-2</v>
      </c>
      <c r="Q354" s="7">
        <f>INDEX(D_THERM_DEMANDS!AG$3:AG$14, MATCH($B354,D_THERM_DEMANDS!$P$3:$P$14,0), 1)</f>
        <v>8.8709677419354843E-2</v>
      </c>
      <c r="R354" s="7">
        <f>INDEX(D_THERM_DEMANDS!AH$3:AH$14, MATCH($B354,D_THERM_DEMANDS!$P$3:$P$14,0), 1)</f>
        <v>5.0645162982325402E-2</v>
      </c>
      <c r="S354" s="7">
        <f>INDEX(D_THERM_DEMANDS!AI$3:AI$14, MATCH($B354,D_THERM_DEMANDS!$P$3:$P$14,0), 1)</f>
        <v>3.5483871736834129E-2</v>
      </c>
      <c r="T354" s="7">
        <f>INDEX(D_THERM_DEMANDS!AJ$3:AJ$14, MATCH($B354,D_THERM_DEMANDS!$P$3:$P$14,0), 1)</f>
        <v>9.3548390173142953E-2</v>
      </c>
      <c r="U354" s="7">
        <f>INDEX(D_THERM_DEMANDS!AK$3:AK$14, MATCH($B354,D_THERM_DEMANDS!$P$3:$P$14,0), 1)</f>
        <v>0</v>
      </c>
      <c r="V354" s="7">
        <f>INDEX(DEMAND_C217B!$I$3:$I$14, MATCH($B354,DEMAND_C217B!$H$3:$H$14,0), 1)</f>
        <v>16.98007969128825</v>
      </c>
      <c r="W354" s="7">
        <f>INDEX(MINFLOWFEATHER!$J$3:$J$14, MATCH($B354,MINFLOWFEATHER!$I$3:$I$14,0), 1)</f>
        <v>750</v>
      </c>
      <c r="X354" s="7">
        <f>INDEX(Therm!$P$3:$P$14, MATCH($B354,Therm!$H$3:$H$14,0), 1)</f>
        <v>194.9353509675816</v>
      </c>
      <c r="Y354" s="7">
        <f>INDEX(Yubfea!$P$3:$P$14, MATCH($B354,Yubfea!$H$3:$H$14,0), 1)</f>
        <v>145.16763426198281</v>
      </c>
      <c r="Z354" s="7">
        <f>INDEX(D_YUBFEA_demand!V$3:V$14, MATCH($B354,D_YUBFEA_demand!$M$3:$M$14,0), 1)</f>
        <v>4.9677418124291203E-2</v>
      </c>
      <c r="AA354" s="7">
        <f>INDEX(D_YUBFEA_demand!W$3:W$14, MATCH($B354,D_YUBFEA_demand!$M$3:$M$14,0), 1)</f>
        <v>4.9677418124291203E-2</v>
      </c>
      <c r="AB354" s="7">
        <f>INDEX(D_YUBFEA_demand!X$3:X$14, MATCH($B354,D_YUBFEA_demand!$M$3:$M$14,0), 1)</f>
        <v>0.10774193271513909</v>
      </c>
      <c r="AC354" s="7">
        <f>INDEX(D_YUBFEA_demand!Y$3:Y$14, MATCH($B354,D_YUBFEA_demand!$M$3:$M$14,0), 1)</f>
        <v>0.41612901995258944</v>
      </c>
      <c r="AD354" s="7">
        <f>INDEX(D_YUBFEA_demand!Z$3:Z$14, MATCH($B354,D_YUBFEA_demand!$M$3:$M$14,0), 1)</f>
        <v>3.2580644853653445E-2</v>
      </c>
      <c r="AE354" s="7">
        <f>INDEX(D_YUBFEA_demand!AA$3:AA$14, MATCH($B354,D_YUBFEA_demand!$M$3:$M$14,0), 1)</f>
        <v>8.2903223652993477E-2</v>
      </c>
      <c r="AF354" s="7">
        <f>INDEX(D_YUBFEA_demand!AB$3:AB$14, MATCH($B354,D_YUBFEA_demand!$M$3:$M$14,0), 1)</f>
        <v>3.9354839632588047E-2</v>
      </c>
      <c r="AG354" s="7">
        <f>INDEX(MINFLOWFEAMOUTH!$J$3:$J$14, MATCH($B354,MINFLOWFEAMOUTH!$I$3:$I$14,0), 1)</f>
        <v>750</v>
      </c>
      <c r="AI354" s="11">
        <f>SHASTAlevel5extended!$H343</f>
        <v>4552.1000000000004</v>
      </c>
      <c r="AJ354" s="11">
        <f>INDEX(CALLiTE_SHASTA_LEVEL2_4!$E$1024:$E$1035, MATCH($B354,CALLiTE_SHASTA_LEVEL2_4!$C$1024:$C$1035,0), 1)</f>
        <v>1700</v>
      </c>
      <c r="AK354" s="11">
        <f>INDEX(CALLiTE_SHASTA_LEVEL2_4!$F$1024:$F$1035, MATCH($B354,CALLiTE_SHASTA_LEVEL2_4!$C$1024:$C$1035,0), 1)</f>
        <v>3200</v>
      </c>
      <c r="AL354" s="11">
        <f>INDEX(CALLITE_EVAP_S_SHSTA!$G$2:$G$13, MATCH($B354,CALLITE_EVAP_S_SHSTA!$F$2:$F$13,0), 1)</f>
        <v>11.109285717918759</v>
      </c>
    </row>
    <row r="355" spans="1:38">
      <c r="A355" s="1">
        <v>44020</v>
      </c>
      <c r="B355" s="6">
        <f t="shared" si="5"/>
        <v>7</v>
      </c>
      <c r="C355" s="7">
        <f>OROinflow!$F344</f>
        <v>1372</v>
      </c>
      <c r="D355" s="7">
        <f>OROLEVEL5!G344/1000</f>
        <v>3538</v>
      </c>
      <c r="E355" s="7">
        <f>INDEX(OROevaprateIN!$B$2:$B$13, MATCH($B355,OROevaprateIN!$A$2:$A$13,0), 1)</f>
        <v>9.1654255237985165</v>
      </c>
      <c r="F355" s="7">
        <f>INDEX(DEM_D6_PWR!$I$3:$I$14, MATCH($B355,DEM_D6_PWR!$H$3:$H$14,0), 1)</f>
        <v>3.4600000381469727</v>
      </c>
      <c r="G355" s="7">
        <f>INDEX('MINGW_6&amp;DR69'!$I$3:$I$14, MATCH($B355,'MINGW_6&amp;DR69'!$H$3:$H$14,0), 1)</f>
        <v>59.299999237060547</v>
      </c>
      <c r="H355" s="7">
        <f>INDEX('MINGW_6&amp;DR69'!$J$3:$J$14, MATCH($B355,'MINGW_6&amp;DR69'!$H$3:$H$14,0), 1)</f>
        <v>377.79998779296875</v>
      </c>
      <c r="I355" s="7">
        <f>inflowShasta!$I344</f>
        <v>2648</v>
      </c>
      <c r="J355" s="7">
        <f>inflowYuba!$H344</f>
        <v>1645</v>
      </c>
      <c r="K355" s="7">
        <f>INDEX(DEMAND_D_DAGUER_NP!$I$3:$I$14, MATCH($B355,DEMAND_D_DAGUER_NP!$H$3:$H$14,0), 1)</f>
        <v>966.24704233805335</v>
      </c>
      <c r="L355" s="7">
        <f>INDEX(D_THERM_DEMANDS!AB$3:AB$14, MATCH($B355,D_THERM_DEMANDS!$P$3:$P$14,0), 1)</f>
        <v>0.95000002461095012</v>
      </c>
      <c r="M355" s="7">
        <f>INDEX(D_THERM_DEMANDS!AC$3:AC$14, MATCH($B355,D_THERM_DEMANDS!$P$3:$P$14,0), 1)</f>
        <v>0.91838707462433844</v>
      </c>
      <c r="N355" s="7">
        <f>INDEX(D_THERM_DEMANDS!AD$3:AD$14, MATCH($B355,D_THERM_DEMANDS!$P$3:$P$14,0), 1)</f>
        <v>3.4838709677419355</v>
      </c>
      <c r="O355" s="7">
        <f>INDEX(D_THERM_DEMANDS!AE$3:AE$14, MATCH($B355,D_THERM_DEMANDS!$P$3:$P$14,0), 1)</f>
        <v>3.1612903841080203E-2</v>
      </c>
      <c r="P355" s="7">
        <f>INDEX(D_THERM_DEMANDS!AF$3:AF$14, MATCH($B355,D_THERM_DEMANDS!$P$3:$P$14,0), 1)</f>
        <v>3.5483871736834129E-2</v>
      </c>
      <c r="Q355" s="7">
        <f>INDEX(D_THERM_DEMANDS!AG$3:AG$14, MATCH($B355,D_THERM_DEMANDS!$P$3:$P$14,0), 1)</f>
        <v>8.8709677419354843E-2</v>
      </c>
      <c r="R355" s="7">
        <f>INDEX(D_THERM_DEMANDS!AH$3:AH$14, MATCH($B355,D_THERM_DEMANDS!$P$3:$P$14,0), 1)</f>
        <v>5.0645162982325402E-2</v>
      </c>
      <c r="S355" s="7">
        <f>INDEX(D_THERM_DEMANDS!AI$3:AI$14, MATCH($B355,D_THERM_DEMANDS!$P$3:$P$14,0), 1)</f>
        <v>3.5483871736834129E-2</v>
      </c>
      <c r="T355" s="7">
        <f>INDEX(D_THERM_DEMANDS!AJ$3:AJ$14, MATCH($B355,D_THERM_DEMANDS!$P$3:$P$14,0), 1)</f>
        <v>9.3548390173142953E-2</v>
      </c>
      <c r="U355" s="7">
        <f>INDEX(D_THERM_DEMANDS!AK$3:AK$14, MATCH($B355,D_THERM_DEMANDS!$P$3:$P$14,0), 1)</f>
        <v>0</v>
      </c>
      <c r="V355" s="7">
        <f>INDEX(DEMAND_C217B!$I$3:$I$14, MATCH($B355,DEMAND_C217B!$H$3:$H$14,0), 1)</f>
        <v>16.98007969128825</v>
      </c>
      <c r="W355" s="7">
        <f>INDEX(MINFLOWFEATHER!$J$3:$J$14, MATCH($B355,MINFLOWFEATHER!$I$3:$I$14,0), 1)</f>
        <v>750</v>
      </c>
      <c r="X355" s="7">
        <f>INDEX(Therm!$P$3:$P$14, MATCH($B355,Therm!$H$3:$H$14,0), 1)</f>
        <v>194.9353509675816</v>
      </c>
      <c r="Y355" s="7">
        <f>INDEX(Yubfea!$P$3:$P$14, MATCH($B355,Yubfea!$H$3:$H$14,0), 1)</f>
        <v>145.16763426198281</v>
      </c>
      <c r="Z355" s="7">
        <f>INDEX(D_YUBFEA_demand!V$3:V$14, MATCH($B355,D_YUBFEA_demand!$M$3:$M$14,0), 1)</f>
        <v>4.9677418124291203E-2</v>
      </c>
      <c r="AA355" s="7">
        <f>INDEX(D_YUBFEA_demand!W$3:W$14, MATCH($B355,D_YUBFEA_demand!$M$3:$M$14,0), 1)</f>
        <v>4.9677418124291203E-2</v>
      </c>
      <c r="AB355" s="7">
        <f>INDEX(D_YUBFEA_demand!X$3:X$14, MATCH($B355,D_YUBFEA_demand!$M$3:$M$14,0), 1)</f>
        <v>0.10774193271513909</v>
      </c>
      <c r="AC355" s="7">
        <f>INDEX(D_YUBFEA_demand!Y$3:Y$14, MATCH($B355,D_YUBFEA_demand!$M$3:$M$14,0), 1)</f>
        <v>0.41612901995258944</v>
      </c>
      <c r="AD355" s="7">
        <f>INDEX(D_YUBFEA_demand!Z$3:Z$14, MATCH($B355,D_YUBFEA_demand!$M$3:$M$14,0), 1)</f>
        <v>3.2580644853653445E-2</v>
      </c>
      <c r="AE355" s="7">
        <f>INDEX(D_YUBFEA_demand!AA$3:AA$14, MATCH($B355,D_YUBFEA_demand!$M$3:$M$14,0), 1)</f>
        <v>8.2903223652993477E-2</v>
      </c>
      <c r="AF355" s="7">
        <f>INDEX(D_YUBFEA_demand!AB$3:AB$14, MATCH($B355,D_YUBFEA_demand!$M$3:$M$14,0), 1)</f>
        <v>3.9354839632588047E-2</v>
      </c>
      <c r="AG355" s="7">
        <f>INDEX(MINFLOWFEAMOUTH!$J$3:$J$14, MATCH($B355,MINFLOWFEAMOUTH!$I$3:$I$14,0), 1)</f>
        <v>750</v>
      </c>
      <c r="AI355" s="11">
        <f>SHASTAlevel5extended!$H344</f>
        <v>4552.1000000000004</v>
      </c>
      <c r="AJ355" s="11">
        <f>INDEX(CALLiTE_SHASTA_LEVEL2_4!$E$1024:$E$1035, MATCH($B355,CALLiTE_SHASTA_LEVEL2_4!$C$1024:$C$1035,0), 1)</f>
        <v>1700</v>
      </c>
      <c r="AK355" s="11">
        <f>INDEX(CALLiTE_SHASTA_LEVEL2_4!$F$1024:$F$1035, MATCH($B355,CALLiTE_SHASTA_LEVEL2_4!$C$1024:$C$1035,0), 1)</f>
        <v>3200</v>
      </c>
      <c r="AL355" s="11">
        <f>INDEX(CALLITE_EVAP_S_SHSTA!$G$2:$G$13, MATCH($B355,CALLITE_EVAP_S_SHSTA!$F$2:$F$13,0), 1)</f>
        <v>11.109285717918759</v>
      </c>
    </row>
    <row r="356" spans="1:38">
      <c r="A356" s="1">
        <v>44021</v>
      </c>
      <c r="B356" s="6">
        <f t="shared" si="5"/>
        <v>7</v>
      </c>
      <c r="C356" s="7">
        <f>OROinflow!$F345</f>
        <v>1296</v>
      </c>
      <c r="D356" s="7">
        <f>OROLEVEL5!G345/1000</f>
        <v>3538</v>
      </c>
      <c r="E356" s="7">
        <f>INDEX(OROevaprateIN!$B$2:$B$13, MATCH($B356,OROevaprateIN!$A$2:$A$13,0), 1)</f>
        <v>9.1654255237985165</v>
      </c>
      <c r="F356" s="7">
        <f>INDEX(DEM_D6_PWR!$I$3:$I$14, MATCH($B356,DEM_D6_PWR!$H$3:$H$14,0), 1)</f>
        <v>3.4600000381469727</v>
      </c>
      <c r="G356" s="7">
        <f>INDEX('MINGW_6&amp;DR69'!$I$3:$I$14, MATCH($B356,'MINGW_6&amp;DR69'!$H$3:$H$14,0), 1)</f>
        <v>59.299999237060547</v>
      </c>
      <c r="H356" s="7">
        <f>INDEX('MINGW_6&amp;DR69'!$J$3:$J$14, MATCH($B356,'MINGW_6&amp;DR69'!$H$3:$H$14,0), 1)</f>
        <v>377.79998779296875</v>
      </c>
      <c r="I356" s="7">
        <f>inflowShasta!$I345</f>
        <v>3318</v>
      </c>
      <c r="J356" s="7">
        <f>inflowYuba!$H345</f>
        <v>1650</v>
      </c>
      <c r="K356" s="7">
        <f>INDEX(DEMAND_D_DAGUER_NP!$I$3:$I$14, MATCH($B356,DEMAND_D_DAGUER_NP!$H$3:$H$14,0), 1)</f>
        <v>966.24704233805335</v>
      </c>
      <c r="L356" s="7">
        <f>INDEX(D_THERM_DEMANDS!AB$3:AB$14, MATCH($B356,D_THERM_DEMANDS!$P$3:$P$14,0), 1)</f>
        <v>0.95000002461095012</v>
      </c>
      <c r="M356" s="7">
        <f>INDEX(D_THERM_DEMANDS!AC$3:AC$14, MATCH($B356,D_THERM_DEMANDS!$P$3:$P$14,0), 1)</f>
        <v>0.91838707462433844</v>
      </c>
      <c r="N356" s="7">
        <f>INDEX(D_THERM_DEMANDS!AD$3:AD$14, MATCH($B356,D_THERM_DEMANDS!$P$3:$P$14,0), 1)</f>
        <v>3.4838709677419355</v>
      </c>
      <c r="O356" s="7">
        <f>INDEX(D_THERM_DEMANDS!AE$3:AE$14, MATCH($B356,D_THERM_DEMANDS!$P$3:$P$14,0), 1)</f>
        <v>3.1612903841080203E-2</v>
      </c>
      <c r="P356" s="7">
        <f>INDEX(D_THERM_DEMANDS!AF$3:AF$14, MATCH($B356,D_THERM_DEMANDS!$P$3:$P$14,0), 1)</f>
        <v>3.5483871736834129E-2</v>
      </c>
      <c r="Q356" s="7">
        <f>INDEX(D_THERM_DEMANDS!AG$3:AG$14, MATCH($B356,D_THERM_DEMANDS!$P$3:$P$14,0), 1)</f>
        <v>8.8709677419354843E-2</v>
      </c>
      <c r="R356" s="7">
        <f>INDEX(D_THERM_DEMANDS!AH$3:AH$14, MATCH($B356,D_THERM_DEMANDS!$P$3:$P$14,0), 1)</f>
        <v>5.0645162982325402E-2</v>
      </c>
      <c r="S356" s="7">
        <f>INDEX(D_THERM_DEMANDS!AI$3:AI$14, MATCH($B356,D_THERM_DEMANDS!$P$3:$P$14,0), 1)</f>
        <v>3.5483871736834129E-2</v>
      </c>
      <c r="T356" s="7">
        <f>INDEX(D_THERM_DEMANDS!AJ$3:AJ$14, MATCH($B356,D_THERM_DEMANDS!$P$3:$P$14,0), 1)</f>
        <v>9.3548390173142953E-2</v>
      </c>
      <c r="U356" s="7">
        <f>INDEX(D_THERM_DEMANDS!AK$3:AK$14, MATCH($B356,D_THERM_DEMANDS!$P$3:$P$14,0), 1)</f>
        <v>0</v>
      </c>
      <c r="V356" s="7">
        <f>INDEX(DEMAND_C217B!$I$3:$I$14, MATCH($B356,DEMAND_C217B!$H$3:$H$14,0), 1)</f>
        <v>16.98007969128825</v>
      </c>
      <c r="W356" s="7">
        <f>INDEX(MINFLOWFEATHER!$J$3:$J$14, MATCH($B356,MINFLOWFEATHER!$I$3:$I$14,0), 1)</f>
        <v>750</v>
      </c>
      <c r="X356" s="7">
        <f>INDEX(Therm!$P$3:$P$14, MATCH($B356,Therm!$H$3:$H$14,0), 1)</f>
        <v>194.9353509675816</v>
      </c>
      <c r="Y356" s="7">
        <f>INDEX(Yubfea!$P$3:$P$14, MATCH($B356,Yubfea!$H$3:$H$14,0), 1)</f>
        <v>145.16763426198281</v>
      </c>
      <c r="Z356" s="7">
        <f>INDEX(D_YUBFEA_demand!V$3:V$14, MATCH($B356,D_YUBFEA_demand!$M$3:$M$14,0), 1)</f>
        <v>4.9677418124291203E-2</v>
      </c>
      <c r="AA356" s="7">
        <f>INDEX(D_YUBFEA_demand!W$3:W$14, MATCH($B356,D_YUBFEA_demand!$M$3:$M$14,0), 1)</f>
        <v>4.9677418124291203E-2</v>
      </c>
      <c r="AB356" s="7">
        <f>INDEX(D_YUBFEA_demand!X$3:X$14, MATCH($B356,D_YUBFEA_demand!$M$3:$M$14,0), 1)</f>
        <v>0.10774193271513909</v>
      </c>
      <c r="AC356" s="7">
        <f>INDEX(D_YUBFEA_demand!Y$3:Y$14, MATCH($B356,D_YUBFEA_demand!$M$3:$M$14,0), 1)</f>
        <v>0.41612901995258944</v>
      </c>
      <c r="AD356" s="7">
        <f>INDEX(D_YUBFEA_demand!Z$3:Z$14, MATCH($B356,D_YUBFEA_demand!$M$3:$M$14,0), 1)</f>
        <v>3.2580644853653445E-2</v>
      </c>
      <c r="AE356" s="7">
        <f>INDEX(D_YUBFEA_demand!AA$3:AA$14, MATCH($B356,D_YUBFEA_demand!$M$3:$M$14,0), 1)</f>
        <v>8.2903223652993477E-2</v>
      </c>
      <c r="AF356" s="7">
        <f>INDEX(D_YUBFEA_demand!AB$3:AB$14, MATCH($B356,D_YUBFEA_demand!$M$3:$M$14,0), 1)</f>
        <v>3.9354839632588047E-2</v>
      </c>
      <c r="AG356" s="7">
        <f>INDEX(MINFLOWFEAMOUTH!$J$3:$J$14, MATCH($B356,MINFLOWFEAMOUTH!$I$3:$I$14,0), 1)</f>
        <v>750</v>
      </c>
      <c r="AI356" s="11">
        <f>SHASTAlevel5extended!$H345</f>
        <v>4552.1000000000004</v>
      </c>
      <c r="AJ356" s="11">
        <f>INDEX(CALLiTE_SHASTA_LEVEL2_4!$E$1024:$E$1035, MATCH($B356,CALLiTE_SHASTA_LEVEL2_4!$C$1024:$C$1035,0), 1)</f>
        <v>1700</v>
      </c>
      <c r="AK356" s="11">
        <f>INDEX(CALLiTE_SHASTA_LEVEL2_4!$F$1024:$F$1035, MATCH($B356,CALLiTE_SHASTA_LEVEL2_4!$C$1024:$C$1035,0), 1)</f>
        <v>3200</v>
      </c>
      <c r="AL356" s="11">
        <f>INDEX(CALLITE_EVAP_S_SHSTA!$G$2:$G$13, MATCH($B356,CALLITE_EVAP_S_SHSTA!$F$2:$F$13,0), 1)</f>
        <v>11.109285717918759</v>
      </c>
    </row>
    <row r="357" spans="1:38">
      <c r="A357" s="1">
        <v>44022</v>
      </c>
      <c r="B357" s="6">
        <f t="shared" si="5"/>
        <v>7</v>
      </c>
      <c r="C357" s="7">
        <f>OROinflow!$F346</f>
        <v>1125</v>
      </c>
      <c r="D357" s="7">
        <f>OROLEVEL5!G346/1000</f>
        <v>3538</v>
      </c>
      <c r="E357" s="7">
        <f>INDEX(OROevaprateIN!$B$2:$B$13, MATCH($B357,OROevaprateIN!$A$2:$A$13,0), 1)</f>
        <v>9.1654255237985165</v>
      </c>
      <c r="F357" s="7">
        <f>INDEX(DEM_D6_PWR!$I$3:$I$14, MATCH($B357,DEM_D6_PWR!$H$3:$H$14,0), 1)</f>
        <v>3.4600000381469727</v>
      </c>
      <c r="G357" s="7">
        <f>INDEX('MINGW_6&amp;DR69'!$I$3:$I$14, MATCH($B357,'MINGW_6&amp;DR69'!$H$3:$H$14,0), 1)</f>
        <v>59.299999237060547</v>
      </c>
      <c r="H357" s="7">
        <f>INDEX('MINGW_6&amp;DR69'!$J$3:$J$14, MATCH($B357,'MINGW_6&amp;DR69'!$H$3:$H$14,0), 1)</f>
        <v>377.79998779296875</v>
      </c>
      <c r="I357" s="7">
        <f>inflowShasta!$I346</f>
        <v>3359</v>
      </c>
      <c r="J357" s="7">
        <f>inflowYuba!$H346</f>
        <v>1672</v>
      </c>
      <c r="K357" s="7">
        <f>INDEX(DEMAND_D_DAGUER_NP!$I$3:$I$14, MATCH($B357,DEMAND_D_DAGUER_NP!$H$3:$H$14,0), 1)</f>
        <v>966.24704233805335</v>
      </c>
      <c r="L357" s="7">
        <f>INDEX(D_THERM_DEMANDS!AB$3:AB$14, MATCH($B357,D_THERM_DEMANDS!$P$3:$P$14,0), 1)</f>
        <v>0.95000002461095012</v>
      </c>
      <c r="M357" s="7">
        <f>INDEX(D_THERM_DEMANDS!AC$3:AC$14, MATCH($B357,D_THERM_DEMANDS!$P$3:$P$14,0), 1)</f>
        <v>0.91838707462433844</v>
      </c>
      <c r="N357" s="7">
        <f>INDEX(D_THERM_DEMANDS!AD$3:AD$14, MATCH($B357,D_THERM_DEMANDS!$P$3:$P$14,0), 1)</f>
        <v>3.4838709677419355</v>
      </c>
      <c r="O357" s="7">
        <f>INDEX(D_THERM_DEMANDS!AE$3:AE$14, MATCH($B357,D_THERM_DEMANDS!$P$3:$P$14,0), 1)</f>
        <v>3.1612903841080203E-2</v>
      </c>
      <c r="P357" s="7">
        <f>INDEX(D_THERM_DEMANDS!AF$3:AF$14, MATCH($B357,D_THERM_DEMANDS!$P$3:$P$14,0), 1)</f>
        <v>3.5483871736834129E-2</v>
      </c>
      <c r="Q357" s="7">
        <f>INDEX(D_THERM_DEMANDS!AG$3:AG$14, MATCH($B357,D_THERM_DEMANDS!$P$3:$P$14,0), 1)</f>
        <v>8.8709677419354843E-2</v>
      </c>
      <c r="R357" s="7">
        <f>INDEX(D_THERM_DEMANDS!AH$3:AH$14, MATCH($B357,D_THERM_DEMANDS!$P$3:$P$14,0), 1)</f>
        <v>5.0645162982325402E-2</v>
      </c>
      <c r="S357" s="7">
        <f>INDEX(D_THERM_DEMANDS!AI$3:AI$14, MATCH($B357,D_THERM_DEMANDS!$P$3:$P$14,0), 1)</f>
        <v>3.5483871736834129E-2</v>
      </c>
      <c r="T357" s="7">
        <f>INDEX(D_THERM_DEMANDS!AJ$3:AJ$14, MATCH($B357,D_THERM_DEMANDS!$P$3:$P$14,0), 1)</f>
        <v>9.3548390173142953E-2</v>
      </c>
      <c r="U357" s="7">
        <f>INDEX(D_THERM_DEMANDS!AK$3:AK$14, MATCH($B357,D_THERM_DEMANDS!$P$3:$P$14,0), 1)</f>
        <v>0</v>
      </c>
      <c r="V357" s="7">
        <f>INDEX(DEMAND_C217B!$I$3:$I$14, MATCH($B357,DEMAND_C217B!$H$3:$H$14,0), 1)</f>
        <v>16.98007969128825</v>
      </c>
      <c r="W357" s="7">
        <f>INDEX(MINFLOWFEATHER!$J$3:$J$14, MATCH($B357,MINFLOWFEATHER!$I$3:$I$14,0), 1)</f>
        <v>750</v>
      </c>
      <c r="X357" s="7">
        <f>INDEX(Therm!$P$3:$P$14, MATCH($B357,Therm!$H$3:$H$14,0), 1)</f>
        <v>194.9353509675816</v>
      </c>
      <c r="Y357" s="7">
        <f>INDEX(Yubfea!$P$3:$P$14, MATCH($B357,Yubfea!$H$3:$H$14,0), 1)</f>
        <v>145.16763426198281</v>
      </c>
      <c r="Z357" s="7">
        <f>INDEX(D_YUBFEA_demand!V$3:V$14, MATCH($B357,D_YUBFEA_demand!$M$3:$M$14,0), 1)</f>
        <v>4.9677418124291203E-2</v>
      </c>
      <c r="AA357" s="7">
        <f>INDEX(D_YUBFEA_demand!W$3:W$14, MATCH($B357,D_YUBFEA_demand!$M$3:$M$14,0), 1)</f>
        <v>4.9677418124291203E-2</v>
      </c>
      <c r="AB357" s="7">
        <f>INDEX(D_YUBFEA_demand!X$3:X$14, MATCH($B357,D_YUBFEA_demand!$M$3:$M$14,0), 1)</f>
        <v>0.10774193271513909</v>
      </c>
      <c r="AC357" s="7">
        <f>INDEX(D_YUBFEA_demand!Y$3:Y$14, MATCH($B357,D_YUBFEA_demand!$M$3:$M$14,0), 1)</f>
        <v>0.41612901995258944</v>
      </c>
      <c r="AD357" s="7">
        <f>INDEX(D_YUBFEA_demand!Z$3:Z$14, MATCH($B357,D_YUBFEA_demand!$M$3:$M$14,0), 1)</f>
        <v>3.2580644853653445E-2</v>
      </c>
      <c r="AE357" s="7">
        <f>INDEX(D_YUBFEA_demand!AA$3:AA$14, MATCH($B357,D_YUBFEA_demand!$M$3:$M$14,0), 1)</f>
        <v>8.2903223652993477E-2</v>
      </c>
      <c r="AF357" s="7">
        <f>INDEX(D_YUBFEA_demand!AB$3:AB$14, MATCH($B357,D_YUBFEA_demand!$M$3:$M$14,0), 1)</f>
        <v>3.9354839632588047E-2</v>
      </c>
      <c r="AG357" s="7">
        <f>INDEX(MINFLOWFEAMOUTH!$J$3:$J$14, MATCH($B357,MINFLOWFEAMOUTH!$I$3:$I$14,0), 1)</f>
        <v>750</v>
      </c>
      <c r="AI357" s="11">
        <f>SHASTAlevel5extended!$H346</f>
        <v>4552.1000000000004</v>
      </c>
      <c r="AJ357" s="11">
        <f>INDEX(CALLiTE_SHASTA_LEVEL2_4!$E$1024:$E$1035, MATCH($B357,CALLiTE_SHASTA_LEVEL2_4!$C$1024:$C$1035,0), 1)</f>
        <v>1700</v>
      </c>
      <c r="AK357" s="11">
        <f>INDEX(CALLiTE_SHASTA_LEVEL2_4!$F$1024:$F$1035, MATCH($B357,CALLiTE_SHASTA_LEVEL2_4!$C$1024:$C$1035,0), 1)</f>
        <v>3200</v>
      </c>
      <c r="AL357" s="11">
        <f>INDEX(CALLITE_EVAP_S_SHSTA!$G$2:$G$13, MATCH($B357,CALLITE_EVAP_S_SHSTA!$F$2:$F$13,0), 1)</f>
        <v>11.109285717918759</v>
      </c>
    </row>
    <row r="358" spans="1:38">
      <c r="A358" s="1">
        <v>44023</v>
      </c>
      <c r="B358" s="6">
        <f t="shared" si="5"/>
        <v>7</v>
      </c>
      <c r="C358" s="7">
        <f>OROinflow!$F347</f>
        <v>1382</v>
      </c>
      <c r="D358" s="7">
        <f>OROLEVEL5!G347/1000</f>
        <v>3538</v>
      </c>
      <c r="E358" s="7">
        <f>INDEX(OROevaprateIN!$B$2:$B$13, MATCH($B358,OROevaprateIN!$A$2:$A$13,0), 1)</f>
        <v>9.1654255237985165</v>
      </c>
      <c r="F358" s="7">
        <f>INDEX(DEM_D6_PWR!$I$3:$I$14, MATCH($B358,DEM_D6_PWR!$H$3:$H$14,0), 1)</f>
        <v>3.4600000381469727</v>
      </c>
      <c r="G358" s="7">
        <f>INDEX('MINGW_6&amp;DR69'!$I$3:$I$14, MATCH($B358,'MINGW_6&amp;DR69'!$H$3:$H$14,0), 1)</f>
        <v>59.299999237060547</v>
      </c>
      <c r="H358" s="7">
        <f>INDEX('MINGW_6&amp;DR69'!$J$3:$J$14, MATCH($B358,'MINGW_6&amp;DR69'!$H$3:$H$14,0), 1)</f>
        <v>377.79998779296875</v>
      </c>
      <c r="I358" s="7">
        <f>inflowShasta!$I347</f>
        <v>3094</v>
      </c>
      <c r="J358" s="7">
        <f>inflowYuba!$H347</f>
        <v>1675</v>
      </c>
      <c r="K358" s="7">
        <f>INDEX(DEMAND_D_DAGUER_NP!$I$3:$I$14, MATCH($B358,DEMAND_D_DAGUER_NP!$H$3:$H$14,0), 1)</f>
        <v>966.24704233805335</v>
      </c>
      <c r="L358" s="7">
        <f>INDEX(D_THERM_DEMANDS!AB$3:AB$14, MATCH($B358,D_THERM_DEMANDS!$P$3:$P$14,0), 1)</f>
        <v>0.95000002461095012</v>
      </c>
      <c r="M358" s="7">
        <f>INDEX(D_THERM_DEMANDS!AC$3:AC$14, MATCH($B358,D_THERM_DEMANDS!$P$3:$P$14,0), 1)</f>
        <v>0.91838707462433844</v>
      </c>
      <c r="N358" s="7">
        <f>INDEX(D_THERM_DEMANDS!AD$3:AD$14, MATCH($B358,D_THERM_DEMANDS!$P$3:$P$14,0), 1)</f>
        <v>3.4838709677419355</v>
      </c>
      <c r="O358" s="7">
        <f>INDEX(D_THERM_DEMANDS!AE$3:AE$14, MATCH($B358,D_THERM_DEMANDS!$P$3:$P$14,0), 1)</f>
        <v>3.1612903841080203E-2</v>
      </c>
      <c r="P358" s="7">
        <f>INDEX(D_THERM_DEMANDS!AF$3:AF$14, MATCH($B358,D_THERM_DEMANDS!$P$3:$P$14,0), 1)</f>
        <v>3.5483871736834129E-2</v>
      </c>
      <c r="Q358" s="7">
        <f>INDEX(D_THERM_DEMANDS!AG$3:AG$14, MATCH($B358,D_THERM_DEMANDS!$P$3:$P$14,0), 1)</f>
        <v>8.8709677419354843E-2</v>
      </c>
      <c r="R358" s="7">
        <f>INDEX(D_THERM_DEMANDS!AH$3:AH$14, MATCH($B358,D_THERM_DEMANDS!$P$3:$P$14,0), 1)</f>
        <v>5.0645162982325402E-2</v>
      </c>
      <c r="S358" s="7">
        <f>INDEX(D_THERM_DEMANDS!AI$3:AI$14, MATCH($B358,D_THERM_DEMANDS!$P$3:$P$14,0), 1)</f>
        <v>3.5483871736834129E-2</v>
      </c>
      <c r="T358" s="7">
        <f>INDEX(D_THERM_DEMANDS!AJ$3:AJ$14, MATCH($B358,D_THERM_DEMANDS!$P$3:$P$14,0), 1)</f>
        <v>9.3548390173142953E-2</v>
      </c>
      <c r="U358" s="7">
        <f>INDEX(D_THERM_DEMANDS!AK$3:AK$14, MATCH($B358,D_THERM_DEMANDS!$P$3:$P$14,0), 1)</f>
        <v>0</v>
      </c>
      <c r="V358" s="7">
        <f>INDEX(DEMAND_C217B!$I$3:$I$14, MATCH($B358,DEMAND_C217B!$H$3:$H$14,0), 1)</f>
        <v>16.98007969128825</v>
      </c>
      <c r="W358" s="7">
        <f>INDEX(MINFLOWFEATHER!$J$3:$J$14, MATCH($B358,MINFLOWFEATHER!$I$3:$I$14,0), 1)</f>
        <v>750</v>
      </c>
      <c r="X358" s="7">
        <f>INDEX(Therm!$P$3:$P$14, MATCH($B358,Therm!$H$3:$H$14,0), 1)</f>
        <v>194.9353509675816</v>
      </c>
      <c r="Y358" s="7">
        <f>INDEX(Yubfea!$P$3:$P$14, MATCH($B358,Yubfea!$H$3:$H$14,0), 1)</f>
        <v>145.16763426198281</v>
      </c>
      <c r="Z358" s="7">
        <f>INDEX(D_YUBFEA_demand!V$3:V$14, MATCH($B358,D_YUBFEA_demand!$M$3:$M$14,0), 1)</f>
        <v>4.9677418124291203E-2</v>
      </c>
      <c r="AA358" s="7">
        <f>INDEX(D_YUBFEA_demand!W$3:W$14, MATCH($B358,D_YUBFEA_demand!$M$3:$M$14,0), 1)</f>
        <v>4.9677418124291203E-2</v>
      </c>
      <c r="AB358" s="7">
        <f>INDEX(D_YUBFEA_demand!X$3:X$14, MATCH($B358,D_YUBFEA_demand!$M$3:$M$14,0), 1)</f>
        <v>0.10774193271513909</v>
      </c>
      <c r="AC358" s="7">
        <f>INDEX(D_YUBFEA_demand!Y$3:Y$14, MATCH($B358,D_YUBFEA_demand!$M$3:$M$14,0), 1)</f>
        <v>0.41612901995258944</v>
      </c>
      <c r="AD358" s="7">
        <f>INDEX(D_YUBFEA_demand!Z$3:Z$14, MATCH($B358,D_YUBFEA_demand!$M$3:$M$14,0), 1)</f>
        <v>3.2580644853653445E-2</v>
      </c>
      <c r="AE358" s="7">
        <f>INDEX(D_YUBFEA_demand!AA$3:AA$14, MATCH($B358,D_YUBFEA_demand!$M$3:$M$14,0), 1)</f>
        <v>8.2903223652993477E-2</v>
      </c>
      <c r="AF358" s="7">
        <f>INDEX(D_YUBFEA_demand!AB$3:AB$14, MATCH($B358,D_YUBFEA_demand!$M$3:$M$14,0), 1)</f>
        <v>3.9354839632588047E-2</v>
      </c>
      <c r="AG358" s="7">
        <f>INDEX(MINFLOWFEAMOUTH!$J$3:$J$14, MATCH($B358,MINFLOWFEAMOUTH!$I$3:$I$14,0), 1)</f>
        <v>750</v>
      </c>
      <c r="AI358" s="11">
        <f>SHASTAlevel5extended!$H347</f>
        <v>4552.1000000000004</v>
      </c>
      <c r="AJ358" s="11">
        <f>INDEX(CALLiTE_SHASTA_LEVEL2_4!$E$1024:$E$1035, MATCH($B358,CALLiTE_SHASTA_LEVEL2_4!$C$1024:$C$1035,0), 1)</f>
        <v>1700</v>
      </c>
      <c r="AK358" s="11">
        <f>INDEX(CALLiTE_SHASTA_LEVEL2_4!$F$1024:$F$1035, MATCH($B358,CALLiTE_SHASTA_LEVEL2_4!$C$1024:$C$1035,0), 1)</f>
        <v>3200</v>
      </c>
      <c r="AL358" s="11">
        <f>INDEX(CALLITE_EVAP_S_SHSTA!$G$2:$G$13, MATCH($B358,CALLITE_EVAP_S_SHSTA!$F$2:$F$13,0), 1)</f>
        <v>11.109285717918759</v>
      </c>
    </row>
    <row r="359" spans="1:38">
      <c r="A359" s="1">
        <v>44024</v>
      </c>
      <c r="B359" s="6">
        <f t="shared" si="5"/>
        <v>7</v>
      </c>
      <c r="C359" s="7">
        <f>OROinflow!$F348</f>
        <v>1048</v>
      </c>
      <c r="D359" s="7">
        <f>OROLEVEL5!G348/1000</f>
        <v>3538</v>
      </c>
      <c r="E359" s="7">
        <f>INDEX(OROevaprateIN!$B$2:$B$13, MATCH($B359,OROevaprateIN!$A$2:$A$13,0), 1)</f>
        <v>9.1654255237985165</v>
      </c>
      <c r="F359" s="7">
        <f>INDEX(DEM_D6_PWR!$I$3:$I$14, MATCH($B359,DEM_D6_PWR!$H$3:$H$14,0), 1)</f>
        <v>3.4600000381469727</v>
      </c>
      <c r="G359" s="7">
        <f>INDEX('MINGW_6&amp;DR69'!$I$3:$I$14, MATCH($B359,'MINGW_6&amp;DR69'!$H$3:$H$14,0), 1)</f>
        <v>59.299999237060547</v>
      </c>
      <c r="H359" s="7">
        <f>INDEX('MINGW_6&amp;DR69'!$J$3:$J$14, MATCH($B359,'MINGW_6&amp;DR69'!$H$3:$H$14,0), 1)</f>
        <v>377.79998779296875</v>
      </c>
      <c r="I359" s="7">
        <f>inflowShasta!$I348</f>
        <v>2561</v>
      </c>
      <c r="J359" s="7">
        <f>inflowYuba!$H348</f>
        <v>1665</v>
      </c>
      <c r="K359" s="7">
        <f>INDEX(DEMAND_D_DAGUER_NP!$I$3:$I$14, MATCH($B359,DEMAND_D_DAGUER_NP!$H$3:$H$14,0), 1)</f>
        <v>966.24704233805335</v>
      </c>
      <c r="L359" s="7">
        <f>INDEX(D_THERM_DEMANDS!AB$3:AB$14, MATCH($B359,D_THERM_DEMANDS!$P$3:$P$14,0), 1)</f>
        <v>0.95000002461095012</v>
      </c>
      <c r="M359" s="7">
        <f>INDEX(D_THERM_DEMANDS!AC$3:AC$14, MATCH($B359,D_THERM_DEMANDS!$P$3:$P$14,0), 1)</f>
        <v>0.91838707462433844</v>
      </c>
      <c r="N359" s="7">
        <f>INDEX(D_THERM_DEMANDS!AD$3:AD$14, MATCH($B359,D_THERM_DEMANDS!$P$3:$P$14,0), 1)</f>
        <v>3.4838709677419355</v>
      </c>
      <c r="O359" s="7">
        <f>INDEX(D_THERM_DEMANDS!AE$3:AE$14, MATCH($B359,D_THERM_DEMANDS!$P$3:$P$14,0), 1)</f>
        <v>3.1612903841080203E-2</v>
      </c>
      <c r="P359" s="7">
        <f>INDEX(D_THERM_DEMANDS!AF$3:AF$14, MATCH($B359,D_THERM_DEMANDS!$P$3:$P$14,0), 1)</f>
        <v>3.5483871736834129E-2</v>
      </c>
      <c r="Q359" s="7">
        <f>INDEX(D_THERM_DEMANDS!AG$3:AG$14, MATCH($B359,D_THERM_DEMANDS!$P$3:$P$14,0), 1)</f>
        <v>8.8709677419354843E-2</v>
      </c>
      <c r="R359" s="7">
        <f>INDEX(D_THERM_DEMANDS!AH$3:AH$14, MATCH($B359,D_THERM_DEMANDS!$P$3:$P$14,0), 1)</f>
        <v>5.0645162982325402E-2</v>
      </c>
      <c r="S359" s="7">
        <f>INDEX(D_THERM_DEMANDS!AI$3:AI$14, MATCH($B359,D_THERM_DEMANDS!$P$3:$P$14,0), 1)</f>
        <v>3.5483871736834129E-2</v>
      </c>
      <c r="T359" s="7">
        <f>INDEX(D_THERM_DEMANDS!AJ$3:AJ$14, MATCH($B359,D_THERM_DEMANDS!$P$3:$P$14,0), 1)</f>
        <v>9.3548390173142953E-2</v>
      </c>
      <c r="U359" s="7">
        <f>INDEX(D_THERM_DEMANDS!AK$3:AK$14, MATCH($B359,D_THERM_DEMANDS!$P$3:$P$14,0), 1)</f>
        <v>0</v>
      </c>
      <c r="V359" s="7">
        <f>INDEX(DEMAND_C217B!$I$3:$I$14, MATCH($B359,DEMAND_C217B!$H$3:$H$14,0), 1)</f>
        <v>16.98007969128825</v>
      </c>
      <c r="W359" s="7">
        <f>INDEX(MINFLOWFEATHER!$J$3:$J$14, MATCH($B359,MINFLOWFEATHER!$I$3:$I$14,0), 1)</f>
        <v>750</v>
      </c>
      <c r="X359" s="7">
        <f>INDEX(Therm!$P$3:$P$14, MATCH($B359,Therm!$H$3:$H$14,0), 1)</f>
        <v>194.9353509675816</v>
      </c>
      <c r="Y359" s="7">
        <f>INDEX(Yubfea!$P$3:$P$14, MATCH($B359,Yubfea!$H$3:$H$14,0), 1)</f>
        <v>145.16763426198281</v>
      </c>
      <c r="Z359" s="7">
        <f>INDEX(D_YUBFEA_demand!V$3:V$14, MATCH($B359,D_YUBFEA_demand!$M$3:$M$14,0), 1)</f>
        <v>4.9677418124291203E-2</v>
      </c>
      <c r="AA359" s="7">
        <f>INDEX(D_YUBFEA_demand!W$3:W$14, MATCH($B359,D_YUBFEA_demand!$M$3:$M$14,0), 1)</f>
        <v>4.9677418124291203E-2</v>
      </c>
      <c r="AB359" s="7">
        <f>INDEX(D_YUBFEA_demand!X$3:X$14, MATCH($B359,D_YUBFEA_demand!$M$3:$M$14,0), 1)</f>
        <v>0.10774193271513909</v>
      </c>
      <c r="AC359" s="7">
        <f>INDEX(D_YUBFEA_demand!Y$3:Y$14, MATCH($B359,D_YUBFEA_demand!$M$3:$M$14,0), 1)</f>
        <v>0.41612901995258944</v>
      </c>
      <c r="AD359" s="7">
        <f>INDEX(D_YUBFEA_demand!Z$3:Z$14, MATCH($B359,D_YUBFEA_demand!$M$3:$M$14,0), 1)</f>
        <v>3.2580644853653445E-2</v>
      </c>
      <c r="AE359" s="7">
        <f>INDEX(D_YUBFEA_demand!AA$3:AA$14, MATCH($B359,D_YUBFEA_demand!$M$3:$M$14,0), 1)</f>
        <v>8.2903223652993477E-2</v>
      </c>
      <c r="AF359" s="7">
        <f>INDEX(D_YUBFEA_demand!AB$3:AB$14, MATCH($B359,D_YUBFEA_demand!$M$3:$M$14,0), 1)</f>
        <v>3.9354839632588047E-2</v>
      </c>
      <c r="AG359" s="7">
        <f>INDEX(MINFLOWFEAMOUTH!$J$3:$J$14, MATCH($B359,MINFLOWFEAMOUTH!$I$3:$I$14,0), 1)</f>
        <v>750</v>
      </c>
      <c r="AI359" s="11">
        <f>SHASTAlevel5extended!$H348</f>
        <v>4552.1000000000004</v>
      </c>
      <c r="AJ359" s="11">
        <f>INDEX(CALLiTE_SHASTA_LEVEL2_4!$E$1024:$E$1035, MATCH($B359,CALLiTE_SHASTA_LEVEL2_4!$C$1024:$C$1035,0), 1)</f>
        <v>1700</v>
      </c>
      <c r="AK359" s="11">
        <f>INDEX(CALLiTE_SHASTA_LEVEL2_4!$F$1024:$F$1035, MATCH($B359,CALLiTE_SHASTA_LEVEL2_4!$C$1024:$C$1035,0), 1)</f>
        <v>3200</v>
      </c>
      <c r="AL359" s="11">
        <f>INDEX(CALLITE_EVAP_S_SHSTA!$G$2:$G$13, MATCH($B359,CALLITE_EVAP_S_SHSTA!$F$2:$F$13,0), 1)</f>
        <v>11.109285717918759</v>
      </c>
    </row>
    <row r="360" spans="1:38">
      <c r="A360" s="1">
        <v>44025</v>
      </c>
      <c r="B360" s="6">
        <f t="shared" si="5"/>
        <v>7</v>
      </c>
      <c r="C360" s="7">
        <f>OROinflow!$F349</f>
        <v>1262</v>
      </c>
      <c r="D360" s="7">
        <f>OROLEVEL5!G349/1000</f>
        <v>3538</v>
      </c>
      <c r="E360" s="7">
        <f>INDEX(OROevaprateIN!$B$2:$B$13, MATCH($B360,OROevaprateIN!$A$2:$A$13,0), 1)</f>
        <v>9.1654255237985165</v>
      </c>
      <c r="F360" s="7">
        <f>INDEX(DEM_D6_PWR!$I$3:$I$14, MATCH($B360,DEM_D6_PWR!$H$3:$H$14,0), 1)</f>
        <v>3.4600000381469727</v>
      </c>
      <c r="G360" s="7">
        <f>INDEX('MINGW_6&amp;DR69'!$I$3:$I$14, MATCH($B360,'MINGW_6&amp;DR69'!$H$3:$H$14,0), 1)</f>
        <v>59.299999237060547</v>
      </c>
      <c r="H360" s="7">
        <f>INDEX('MINGW_6&amp;DR69'!$J$3:$J$14, MATCH($B360,'MINGW_6&amp;DR69'!$H$3:$H$14,0), 1)</f>
        <v>377.79998779296875</v>
      </c>
      <c r="I360" s="7">
        <f>inflowShasta!$I349</f>
        <v>3152</v>
      </c>
      <c r="J360" s="7">
        <f>inflowYuba!$H349</f>
        <v>1669</v>
      </c>
      <c r="K360" s="7">
        <f>INDEX(DEMAND_D_DAGUER_NP!$I$3:$I$14, MATCH($B360,DEMAND_D_DAGUER_NP!$H$3:$H$14,0), 1)</f>
        <v>966.24704233805335</v>
      </c>
      <c r="L360" s="7">
        <f>INDEX(D_THERM_DEMANDS!AB$3:AB$14, MATCH($B360,D_THERM_DEMANDS!$P$3:$P$14,0), 1)</f>
        <v>0.95000002461095012</v>
      </c>
      <c r="M360" s="7">
        <f>INDEX(D_THERM_DEMANDS!AC$3:AC$14, MATCH($B360,D_THERM_DEMANDS!$P$3:$P$14,0), 1)</f>
        <v>0.91838707462433844</v>
      </c>
      <c r="N360" s="7">
        <f>INDEX(D_THERM_DEMANDS!AD$3:AD$14, MATCH($B360,D_THERM_DEMANDS!$P$3:$P$14,0), 1)</f>
        <v>3.4838709677419355</v>
      </c>
      <c r="O360" s="7">
        <f>INDEX(D_THERM_DEMANDS!AE$3:AE$14, MATCH($B360,D_THERM_DEMANDS!$P$3:$P$14,0), 1)</f>
        <v>3.1612903841080203E-2</v>
      </c>
      <c r="P360" s="7">
        <f>INDEX(D_THERM_DEMANDS!AF$3:AF$14, MATCH($B360,D_THERM_DEMANDS!$P$3:$P$14,0), 1)</f>
        <v>3.5483871736834129E-2</v>
      </c>
      <c r="Q360" s="7">
        <f>INDEX(D_THERM_DEMANDS!AG$3:AG$14, MATCH($B360,D_THERM_DEMANDS!$P$3:$P$14,0), 1)</f>
        <v>8.8709677419354843E-2</v>
      </c>
      <c r="R360" s="7">
        <f>INDEX(D_THERM_DEMANDS!AH$3:AH$14, MATCH($B360,D_THERM_DEMANDS!$P$3:$P$14,0), 1)</f>
        <v>5.0645162982325402E-2</v>
      </c>
      <c r="S360" s="7">
        <f>INDEX(D_THERM_DEMANDS!AI$3:AI$14, MATCH($B360,D_THERM_DEMANDS!$P$3:$P$14,0), 1)</f>
        <v>3.5483871736834129E-2</v>
      </c>
      <c r="T360" s="7">
        <f>INDEX(D_THERM_DEMANDS!AJ$3:AJ$14, MATCH($B360,D_THERM_DEMANDS!$P$3:$P$14,0), 1)</f>
        <v>9.3548390173142953E-2</v>
      </c>
      <c r="U360" s="7">
        <f>INDEX(D_THERM_DEMANDS!AK$3:AK$14, MATCH($B360,D_THERM_DEMANDS!$P$3:$P$14,0), 1)</f>
        <v>0</v>
      </c>
      <c r="V360" s="7">
        <f>INDEX(DEMAND_C217B!$I$3:$I$14, MATCH($B360,DEMAND_C217B!$H$3:$H$14,0), 1)</f>
        <v>16.98007969128825</v>
      </c>
      <c r="W360" s="7">
        <f>INDEX(MINFLOWFEATHER!$J$3:$J$14, MATCH($B360,MINFLOWFEATHER!$I$3:$I$14,0), 1)</f>
        <v>750</v>
      </c>
      <c r="X360" s="7">
        <f>INDEX(Therm!$P$3:$P$14, MATCH($B360,Therm!$H$3:$H$14,0), 1)</f>
        <v>194.9353509675816</v>
      </c>
      <c r="Y360" s="7">
        <f>INDEX(Yubfea!$P$3:$P$14, MATCH($B360,Yubfea!$H$3:$H$14,0), 1)</f>
        <v>145.16763426198281</v>
      </c>
      <c r="Z360" s="7">
        <f>INDEX(D_YUBFEA_demand!V$3:V$14, MATCH($B360,D_YUBFEA_demand!$M$3:$M$14,0), 1)</f>
        <v>4.9677418124291203E-2</v>
      </c>
      <c r="AA360" s="7">
        <f>INDEX(D_YUBFEA_demand!W$3:W$14, MATCH($B360,D_YUBFEA_demand!$M$3:$M$14,0), 1)</f>
        <v>4.9677418124291203E-2</v>
      </c>
      <c r="AB360" s="7">
        <f>INDEX(D_YUBFEA_demand!X$3:X$14, MATCH($B360,D_YUBFEA_demand!$M$3:$M$14,0), 1)</f>
        <v>0.10774193271513909</v>
      </c>
      <c r="AC360" s="7">
        <f>INDEX(D_YUBFEA_demand!Y$3:Y$14, MATCH($B360,D_YUBFEA_demand!$M$3:$M$14,0), 1)</f>
        <v>0.41612901995258944</v>
      </c>
      <c r="AD360" s="7">
        <f>INDEX(D_YUBFEA_demand!Z$3:Z$14, MATCH($B360,D_YUBFEA_demand!$M$3:$M$14,0), 1)</f>
        <v>3.2580644853653445E-2</v>
      </c>
      <c r="AE360" s="7">
        <f>INDEX(D_YUBFEA_demand!AA$3:AA$14, MATCH($B360,D_YUBFEA_demand!$M$3:$M$14,0), 1)</f>
        <v>8.2903223652993477E-2</v>
      </c>
      <c r="AF360" s="7">
        <f>INDEX(D_YUBFEA_demand!AB$3:AB$14, MATCH($B360,D_YUBFEA_demand!$M$3:$M$14,0), 1)</f>
        <v>3.9354839632588047E-2</v>
      </c>
      <c r="AG360" s="7">
        <f>INDEX(MINFLOWFEAMOUTH!$J$3:$J$14, MATCH($B360,MINFLOWFEAMOUTH!$I$3:$I$14,0), 1)</f>
        <v>750</v>
      </c>
      <c r="AI360" s="11">
        <f>SHASTAlevel5extended!$H349</f>
        <v>4552.1000000000004</v>
      </c>
      <c r="AJ360" s="11">
        <f>INDEX(CALLiTE_SHASTA_LEVEL2_4!$E$1024:$E$1035, MATCH($B360,CALLiTE_SHASTA_LEVEL2_4!$C$1024:$C$1035,0), 1)</f>
        <v>1700</v>
      </c>
      <c r="AK360" s="11">
        <f>INDEX(CALLiTE_SHASTA_LEVEL2_4!$F$1024:$F$1035, MATCH($B360,CALLiTE_SHASTA_LEVEL2_4!$C$1024:$C$1035,0), 1)</f>
        <v>3200</v>
      </c>
      <c r="AL360" s="11">
        <f>INDEX(CALLITE_EVAP_S_SHSTA!$G$2:$G$13, MATCH($B360,CALLITE_EVAP_S_SHSTA!$F$2:$F$13,0), 1)</f>
        <v>11.109285717918759</v>
      </c>
    </row>
    <row r="361" spans="1:38">
      <c r="A361" s="1">
        <v>44026</v>
      </c>
      <c r="B361" s="6">
        <f t="shared" si="5"/>
        <v>7</v>
      </c>
      <c r="C361" s="7">
        <f>OROinflow!$F350</f>
        <v>1132</v>
      </c>
      <c r="D361" s="7">
        <f>OROLEVEL5!G350/1000</f>
        <v>3538</v>
      </c>
      <c r="E361" s="7">
        <f>INDEX(OROevaprateIN!$B$2:$B$13, MATCH($B361,OROevaprateIN!$A$2:$A$13,0), 1)</f>
        <v>9.1654255237985165</v>
      </c>
      <c r="F361" s="7">
        <f>INDEX(DEM_D6_PWR!$I$3:$I$14, MATCH($B361,DEM_D6_PWR!$H$3:$H$14,0), 1)</f>
        <v>3.4600000381469727</v>
      </c>
      <c r="G361" s="7">
        <f>INDEX('MINGW_6&amp;DR69'!$I$3:$I$14, MATCH($B361,'MINGW_6&amp;DR69'!$H$3:$H$14,0), 1)</f>
        <v>59.299999237060547</v>
      </c>
      <c r="H361" s="7">
        <f>INDEX('MINGW_6&amp;DR69'!$J$3:$J$14, MATCH($B361,'MINGW_6&amp;DR69'!$H$3:$H$14,0), 1)</f>
        <v>377.79998779296875</v>
      </c>
      <c r="I361" s="7">
        <f>inflowShasta!$I350</f>
        <v>3370</v>
      </c>
      <c r="J361" s="7">
        <f>inflowYuba!$H350</f>
        <v>1708</v>
      </c>
      <c r="K361" s="7">
        <f>INDEX(DEMAND_D_DAGUER_NP!$I$3:$I$14, MATCH($B361,DEMAND_D_DAGUER_NP!$H$3:$H$14,0), 1)</f>
        <v>966.24704233805335</v>
      </c>
      <c r="L361" s="7">
        <f>INDEX(D_THERM_DEMANDS!AB$3:AB$14, MATCH($B361,D_THERM_DEMANDS!$P$3:$P$14,0), 1)</f>
        <v>0.95000002461095012</v>
      </c>
      <c r="M361" s="7">
        <f>INDEX(D_THERM_DEMANDS!AC$3:AC$14, MATCH($B361,D_THERM_DEMANDS!$P$3:$P$14,0), 1)</f>
        <v>0.91838707462433844</v>
      </c>
      <c r="N361" s="7">
        <f>INDEX(D_THERM_DEMANDS!AD$3:AD$14, MATCH($B361,D_THERM_DEMANDS!$P$3:$P$14,0), 1)</f>
        <v>3.4838709677419355</v>
      </c>
      <c r="O361" s="7">
        <f>INDEX(D_THERM_DEMANDS!AE$3:AE$14, MATCH($B361,D_THERM_DEMANDS!$P$3:$P$14,0), 1)</f>
        <v>3.1612903841080203E-2</v>
      </c>
      <c r="P361" s="7">
        <f>INDEX(D_THERM_DEMANDS!AF$3:AF$14, MATCH($B361,D_THERM_DEMANDS!$P$3:$P$14,0), 1)</f>
        <v>3.5483871736834129E-2</v>
      </c>
      <c r="Q361" s="7">
        <f>INDEX(D_THERM_DEMANDS!AG$3:AG$14, MATCH($B361,D_THERM_DEMANDS!$P$3:$P$14,0), 1)</f>
        <v>8.8709677419354843E-2</v>
      </c>
      <c r="R361" s="7">
        <f>INDEX(D_THERM_DEMANDS!AH$3:AH$14, MATCH($B361,D_THERM_DEMANDS!$P$3:$P$14,0), 1)</f>
        <v>5.0645162982325402E-2</v>
      </c>
      <c r="S361" s="7">
        <f>INDEX(D_THERM_DEMANDS!AI$3:AI$14, MATCH($B361,D_THERM_DEMANDS!$P$3:$P$14,0), 1)</f>
        <v>3.5483871736834129E-2</v>
      </c>
      <c r="T361" s="7">
        <f>INDEX(D_THERM_DEMANDS!AJ$3:AJ$14, MATCH($B361,D_THERM_DEMANDS!$P$3:$P$14,0), 1)</f>
        <v>9.3548390173142953E-2</v>
      </c>
      <c r="U361" s="7">
        <f>INDEX(D_THERM_DEMANDS!AK$3:AK$14, MATCH($B361,D_THERM_DEMANDS!$P$3:$P$14,0), 1)</f>
        <v>0</v>
      </c>
      <c r="V361" s="7">
        <f>INDEX(DEMAND_C217B!$I$3:$I$14, MATCH($B361,DEMAND_C217B!$H$3:$H$14,0), 1)</f>
        <v>16.98007969128825</v>
      </c>
      <c r="W361" s="7">
        <f>INDEX(MINFLOWFEATHER!$J$3:$J$14, MATCH($B361,MINFLOWFEATHER!$I$3:$I$14,0), 1)</f>
        <v>750</v>
      </c>
      <c r="X361" s="7">
        <f>INDEX(Therm!$P$3:$P$14, MATCH($B361,Therm!$H$3:$H$14,0), 1)</f>
        <v>194.9353509675816</v>
      </c>
      <c r="Y361" s="7">
        <f>INDEX(Yubfea!$P$3:$P$14, MATCH($B361,Yubfea!$H$3:$H$14,0), 1)</f>
        <v>145.16763426198281</v>
      </c>
      <c r="Z361" s="7">
        <f>INDEX(D_YUBFEA_demand!V$3:V$14, MATCH($B361,D_YUBFEA_demand!$M$3:$M$14,0), 1)</f>
        <v>4.9677418124291203E-2</v>
      </c>
      <c r="AA361" s="7">
        <f>INDEX(D_YUBFEA_demand!W$3:W$14, MATCH($B361,D_YUBFEA_demand!$M$3:$M$14,0), 1)</f>
        <v>4.9677418124291203E-2</v>
      </c>
      <c r="AB361" s="7">
        <f>INDEX(D_YUBFEA_demand!X$3:X$14, MATCH($B361,D_YUBFEA_demand!$M$3:$M$14,0), 1)</f>
        <v>0.10774193271513909</v>
      </c>
      <c r="AC361" s="7">
        <f>INDEX(D_YUBFEA_demand!Y$3:Y$14, MATCH($B361,D_YUBFEA_demand!$M$3:$M$14,0), 1)</f>
        <v>0.41612901995258944</v>
      </c>
      <c r="AD361" s="7">
        <f>INDEX(D_YUBFEA_demand!Z$3:Z$14, MATCH($B361,D_YUBFEA_demand!$M$3:$M$14,0), 1)</f>
        <v>3.2580644853653445E-2</v>
      </c>
      <c r="AE361" s="7">
        <f>INDEX(D_YUBFEA_demand!AA$3:AA$14, MATCH($B361,D_YUBFEA_demand!$M$3:$M$14,0), 1)</f>
        <v>8.2903223652993477E-2</v>
      </c>
      <c r="AF361" s="7">
        <f>INDEX(D_YUBFEA_demand!AB$3:AB$14, MATCH($B361,D_YUBFEA_demand!$M$3:$M$14,0), 1)</f>
        <v>3.9354839632588047E-2</v>
      </c>
      <c r="AG361" s="7">
        <f>INDEX(MINFLOWFEAMOUTH!$J$3:$J$14, MATCH($B361,MINFLOWFEAMOUTH!$I$3:$I$14,0), 1)</f>
        <v>750</v>
      </c>
      <c r="AI361" s="11">
        <f>SHASTAlevel5extended!$H350</f>
        <v>4552.1000000000004</v>
      </c>
      <c r="AJ361" s="11">
        <f>INDEX(CALLiTE_SHASTA_LEVEL2_4!$E$1024:$E$1035, MATCH($B361,CALLiTE_SHASTA_LEVEL2_4!$C$1024:$C$1035,0), 1)</f>
        <v>1700</v>
      </c>
      <c r="AK361" s="11">
        <f>INDEX(CALLiTE_SHASTA_LEVEL2_4!$F$1024:$F$1035, MATCH($B361,CALLiTE_SHASTA_LEVEL2_4!$C$1024:$C$1035,0), 1)</f>
        <v>3200</v>
      </c>
      <c r="AL361" s="11">
        <f>INDEX(CALLITE_EVAP_S_SHSTA!$G$2:$G$13, MATCH($B361,CALLITE_EVAP_S_SHSTA!$F$2:$F$13,0), 1)</f>
        <v>11.109285717918759</v>
      </c>
    </row>
    <row r="362" spans="1:38">
      <c r="A362" s="1">
        <v>44027</v>
      </c>
      <c r="B362" s="6">
        <f t="shared" si="5"/>
        <v>7</v>
      </c>
      <c r="C362" s="7">
        <f>OROinflow!$F351</f>
        <v>1606</v>
      </c>
      <c r="D362" s="7">
        <f>OROLEVEL5!G351/1000</f>
        <v>3538</v>
      </c>
      <c r="E362" s="7">
        <f>INDEX(OROevaprateIN!$B$2:$B$13, MATCH($B362,OROevaprateIN!$A$2:$A$13,0), 1)</f>
        <v>9.1654255237985165</v>
      </c>
      <c r="F362" s="7">
        <f>INDEX(DEM_D6_PWR!$I$3:$I$14, MATCH($B362,DEM_D6_PWR!$H$3:$H$14,0), 1)</f>
        <v>3.4600000381469727</v>
      </c>
      <c r="G362" s="7">
        <f>INDEX('MINGW_6&amp;DR69'!$I$3:$I$14, MATCH($B362,'MINGW_6&amp;DR69'!$H$3:$H$14,0), 1)</f>
        <v>59.299999237060547</v>
      </c>
      <c r="H362" s="7">
        <f>INDEX('MINGW_6&amp;DR69'!$J$3:$J$14, MATCH($B362,'MINGW_6&amp;DR69'!$H$3:$H$14,0), 1)</f>
        <v>377.79998779296875</v>
      </c>
      <c r="I362" s="7">
        <f>inflowShasta!$I351</f>
        <v>1917</v>
      </c>
      <c r="J362" s="7">
        <f>inflowYuba!$H351</f>
        <v>1715</v>
      </c>
      <c r="K362" s="7">
        <f>INDEX(DEMAND_D_DAGUER_NP!$I$3:$I$14, MATCH($B362,DEMAND_D_DAGUER_NP!$H$3:$H$14,0), 1)</f>
        <v>966.24704233805335</v>
      </c>
      <c r="L362" s="7">
        <f>INDEX(D_THERM_DEMANDS!AB$3:AB$14, MATCH($B362,D_THERM_DEMANDS!$P$3:$P$14,0), 1)</f>
        <v>0.95000002461095012</v>
      </c>
      <c r="M362" s="7">
        <f>INDEX(D_THERM_DEMANDS!AC$3:AC$14, MATCH($B362,D_THERM_DEMANDS!$P$3:$P$14,0), 1)</f>
        <v>0.91838707462433844</v>
      </c>
      <c r="N362" s="7">
        <f>INDEX(D_THERM_DEMANDS!AD$3:AD$14, MATCH($B362,D_THERM_DEMANDS!$P$3:$P$14,0), 1)</f>
        <v>3.4838709677419355</v>
      </c>
      <c r="O362" s="7">
        <f>INDEX(D_THERM_DEMANDS!AE$3:AE$14, MATCH($B362,D_THERM_DEMANDS!$P$3:$P$14,0), 1)</f>
        <v>3.1612903841080203E-2</v>
      </c>
      <c r="P362" s="7">
        <f>INDEX(D_THERM_DEMANDS!AF$3:AF$14, MATCH($B362,D_THERM_DEMANDS!$P$3:$P$14,0), 1)</f>
        <v>3.5483871736834129E-2</v>
      </c>
      <c r="Q362" s="7">
        <f>INDEX(D_THERM_DEMANDS!AG$3:AG$14, MATCH($B362,D_THERM_DEMANDS!$P$3:$P$14,0), 1)</f>
        <v>8.8709677419354843E-2</v>
      </c>
      <c r="R362" s="7">
        <f>INDEX(D_THERM_DEMANDS!AH$3:AH$14, MATCH($B362,D_THERM_DEMANDS!$P$3:$P$14,0), 1)</f>
        <v>5.0645162982325402E-2</v>
      </c>
      <c r="S362" s="7">
        <f>INDEX(D_THERM_DEMANDS!AI$3:AI$14, MATCH($B362,D_THERM_DEMANDS!$P$3:$P$14,0), 1)</f>
        <v>3.5483871736834129E-2</v>
      </c>
      <c r="T362" s="7">
        <f>INDEX(D_THERM_DEMANDS!AJ$3:AJ$14, MATCH($B362,D_THERM_DEMANDS!$P$3:$P$14,0), 1)</f>
        <v>9.3548390173142953E-2</v>
      </c>
      <c r="U362" s="7">
        <f>INDEX(D_THERM_DEMANDS!AK$3:AK$14, MATCH($B362,D_THERM_DEMANDS!$P$3:$P$14,0), 1)</f>
        <v>0</v>
      </c>
      <c r="V362" s="7">
        <f>INDEX(DEMAND_C217B!$I$3:$I$14, MATCH($B362,DEMAND_C217B!$H$3:$H$14,0), 1)</f>
        <v>16.98007969128825</v>
      </c>
      <c r="W362" s="7">
        <f>INDEX(MINFLOWFEATHER!$J$3:$J$14, MATCH($B362,MINFLOWFEATHER!$I$3:$I$14,0), 1)</f>
        <v>750</v>
      </c>
      <c r="X362" s="7">
        <f>INDEX(Therm!$P$3:$P$14, MATCH($B362,Therm!$H$3:$H$14,0), 1)</f>
        <v>194.9353509675816</v>
      </c>
      <c r="Y362" s="7">
        <f>INDEX(Yubfea!$P$3:$P$14, MATCH($B362,Yubfea!$H$3:$H$14,0), 1)</f>
        <v>145.16763426198281</v>
      </c>
      <c r="Z362" s="7">
        <f>INDEX(D_YUBFEA_demand!V$3:V$14, MATCH($B362,D_YUBFEA_demand!$M$3:$M$14,0), 1)</f>
        <v>4.9677418124291203E-2</v>
      </c>
      <c r="AA362" s="7">
        <f>INDEX(D_YUBFEA_demand!W$3:W$14, MATCH($B362,D_YUBFEA_demand!$M$3:$M$14,0), 1)</f>
        <v>4.9677418124291203E-2</v>
      </c>
      <c r="AB362" s="7">
        <f>INDEX(D_YUBFEA_demand!X$3:X$14, MATCH($B362,D_YUBFEA_demand!$M$3:$M$14,0), 1)</f>
        <v>0.10774193271513909</v>
      </c>
      <c r="AC362" s="7">
        <f>INDEX(D_YUBFEA_demand!Y$3:Y$14, MATCH($B362,D_YUBFEA_demand!$M$3:$M$14,0), 1)</f>
        <v>0.41612901995258944</v>
      </c>
      <c r="AD362" s="7">
        <f>INDEX(D_YUBFEA_demand!Z$3:Z$14, MATCH($B362,D_YUBFEA_demand!$M$3:$M$14,0), 1)</f>
        <v>3.2580644853653445E-2</v>
      </c>
      <c r="AE362" s="7">
        <f>INDEX(D_YUBFEA_demand!AA$3:AA$14, MATCH($B362,D_YUBFEA_demand!$M$3:$M$14,0), 1)</f>
        <v>8.2903223652993477E-2</v>
      </c>
      <c r="AF362" s="7">
        <f>INDEX(D_YUBFEA_demand!AB$3:AB$14, MATCH($B362,D_YUBFEA_demand!$M$3:$M$14,0), 1)</f>
        <v>3.9354839632588047E-2</v>
      </c>
      <c r="AG362" s="7">
        <f>INDEX(MINFLOWFEAMOUTH!$J$3:$J$14, MATCH($B362,MINFLOWFEAMOUTH!$I$3:$I$14,0), 1)</f>
        <v>750</v>
      </c>
      <c r="AI362" s="11">
        <f>SHASTAlevel5extended!$H351</f>
        <v>4552.1000000000004</v>
      </c>
      <c r="AJ362" s="11">
        <f>INDEX(CALLiTE_SHASTA_LEVEL2_4!$E$1024:$E$1035, MATCH($B362,CALLiTE_SHASTA_LEVEL2_4!$C$1024:$C$1035,0), 1)</f>
        <v>1700</v>
      </c>
      <c r="AK362" s="11">
        <f>INDEX(CALLiTE_SHASTA_LEVEL2_4!$F$1024:$F$1035, MATCH($B362,CALLiTE_SHASTA_LEVEL2_4!$C$1024:$C$1035,0), 1)</f>
        <v>3200</v>
      </c>
      <c r="AL362" s="11">
        <f>INDEX(CALLITE_EVAP_S_SHSTA!$G$2:$G$13, MATCH($B362,CALLITE_EVAP_S_SHSTA!$F$2:$F$13,0), 1)</f>
        <v>11.109285717918759</v>
      </c>
    </row>
    <row r="363" spans="1:38">
      <c r="A363" s="1">
        <v>44028</v>
      </c>
      <c r="B363" s="6">
        <f t="shared" si="5"/>
        <v>7</v>
      </c>
      <c r="C363" s="7">
        <f>OROinflow!$F352</f>
        <v>1620</v>
      </c>
      <c r="D363" s="7">
        <f>OROLEVEL5!G352/1000</f>
        <v>3538</v>
      </c>
      <c r="E363" s="7">
        <f>INDEX(OROevaprateIN!$B$2:$B$13, MATCH($B363,OROevaprateIN!$A$2:$A$13,0), 1)</f>
        <v>9.1654255237985165</v>
      </c>
      <c r="F363" s="7">
        <f>INDEX(DEM_D6_PWR!$I$3:$I$14, MATCH($B363,DEM_D6_PWR!$H$3:$H$14,0), 1)</f>
        <v>3.4600000381469727</v>
      </c>
      <c r="G363" s="7">
        <f>INDEX('MINGW_6&amp;DR69'!$I$3:$I$14, MATCH($B363,'MINGW_6&amp;DR69'!$H$3:$H$14,0), 1)</f>
        <v>59.299999237060547</v>
      </c>
      <c r="H363" s="7">
        <f>INDEX('MINGW_6&amp;DR69'!$J$3:$J$14, MATCH($B363,'MINGW_6&amp;DR69'!$H$3:$H$14,0), 1)</f>
        <v>377.79998779296875</v>
      </c>
      <c r="I363" s="7">
        <f>inflowShasta!$I352</f>
        <v>2410</v>
      </c>
      <c r="J363" s="7">
        <f>inflowYuba!$H352</f>
        <v>1749</v>
      </c>
      <c r="K363" s="7">
        <f>INDEX(DEMAND_D_DAGUER_NP!$I$3:$I$14, MATCH($B363,DEMAND_D_DAGUER_NP!$H$3:$H$14,0), 1)</f>
        <v>966.24704233805335</v>
      </c>
      <c r="L363" s="7">
        <f>INDEX(D_THERM_DEMANDS!AB$3:AB$14, MATCH($B363,D_THERM_DEMANDS!$P$3:$P$14,0), 1)</f>
        <v>0.95000002461095012</v>
      </c>
      <c r="M363" s="7">
        <f>INDEX(D_THERM_DEMANDS!AC$3:AC$14, MATCH($B363,D_THERM_DEMANDS!$P$3:$P$14,0), 1)</f>
        <v>0.91838707462433844</v>
      </c>
      <c r="N363" s="7">
        <f>INDEX(D_THERM_DEMANDS!AD$3:AD$14, MATCH($B363,D_THERM_DEMANDS!$P$3:$P$14,0), 1)</f>
        <v>3.4838709677419355</v>
      </c>
      <c r="O363" s="7">
        <f>INDEX(D_THERM_DEMANDS!AE$3:AE$14, MATCH($B363,D_THERM_DEMANDS!$P$3:$P$14,0), 1)</f>
        <v>3.1612903841080203E-2</v>
      </c>
      <c r="P363" s="7">
        <f>INDEX(D_THERM_DEMANDS!AF$3:AF$14, MATCH($B363,D_THERM_DEMANDS!$P$3:$P$14,0), 1)</f>
        <v>3.5483871736834129E-2</v>
      </c>
      <c r="Q363" s="7">
        <f>INDEX(D_THERM_DEMANDS!AG$3:AG$14, MATCH($B363,D_THERM_DEMANDS!$P$3:$P$14,0), 1)</f>
        <v>8.8709677419354843E-2</v>
      </c>
      <c r="R363" s="7">
        <f>INDEX(D_THERM_DEMANDS!AH$3:AH$14, MATCH($B363,D_THERM_DEMANDS!$P$3:$P$14,0), 1)</f>
        <v>5.0645162982325402E-2</v>
      </c>
      <c r="S363" s="7">
        <f>INDEX(D_THERM_DEMANDS!AI$3:AI$14, MATCH($B363,D_THERM_DEMANDS!$P$3:$P$14,0), 1)</f>
        <v>3.5483871736834129E-2</v>
      </c>
      <c r="T363" s="7">
        <f>INDEX(D_THERM_DEMANDS!AJ$3:AJ$14, MATCH($B363,D_THERM_DEMANDS!$P$3:$P$14,0), 1)</f>
        <v>9.3548390173142953E-2</v>
      </c>
      <c r="U363" s="7">
        <f>INDEX(D_THERM_DEMANDS!AK$3:AK$14, MATCH($B363,D_THERM_DEMANDS!$P$3:$P$14,0), 1)</f>
        <v>0</v>
      </c>
      <c r="V363" s="7">
        <f>INDEX(DEMAND_C217B!$I$3:$I$14, MATCH($B363,DEMAND_C217B!$H$3:$H$14,0), 1)</f>
        <v>16.98007969128825</v>
      </c>
      <c r="W363" s="7">
        <f>INDEX(MINFLOWFEATHER!$J$3:$J$14, MATCH($B363,MINFLOWFEATHER!$I$3:$I$14,0), 1)</f>
        <v>750</v>
      </c>
      <c r="X363" s="7">
        <f>INDEX(Therm!$P$3:$P$14, MATCH($B363,Therm!$H$3:$H$14,0), 1)</f>
        <v>194.9353509675816</v>
      </c>
      <c r="Y363" s="7">
        <f>INDEX(Yubfea!$P$3:$P$14, MATCH($B363,Yubfea!$H$3:$H$14,0), 1)</f>
        <v>145.16763426198281</v>
      </c>
      <c r="Z363" s="7">
        <f>INDEX(D_YUBFEA_demand!V$3:V$14, MATCH($B363,D_YUBFEA_demand!$M$3:$M$14,0), 1)</f>
        <v>4.9677418124291203E-2</v>
      </c>
      <c r="AA363" s="7">
        <f>INDEX(D_YUBFEA_demand!W$3:W$14, MATCH($B363,D_YUBFEA_demand!$M$3:$M$14,0), 1)</f>
        <v>4.9677418124291203E-2</v>
      </c>
      <c r="AB363" s="7">
        <f>INDEX(D_YUBFEA_demand!X$3:X$14, MATCH($B363,D_YUBFEA_demand!$M$3:$M$14,0), 1)</f>
        <v>0.10774193271513909</v>
      </c>
      <c r="AC363" s="7">
        <f>INDEX(D_YUBFEA_demand!Y$3:Y$14, MATCH($B363,D_YUBFEA_demand!$M$3:$M$14,0), 1)</f>
        <v>0.41612901995258944</v>
      </c>
      <c r="AD363" s="7">
        <f>INDEX(D_YUBFEA_demand!Z$3:Z$14, MATCH($B363,D_YUBFEA_demand!$M$3:$M$14,0), 1)</f>
        <v>3.2580644853653445E-2</v>
      </c>
      <c r="AE363" s="7">
        <f>INDEX(D_YUBFEA_demand!AA$3:AA$14, MATCH($B363,D_YUBFEA_demand!$M$3:$M$14,0), 1)</f>
        <v>8.2903223652993477E-2</v>
      </c>
      <c r="AF363" s="7">
        <f>INDEX(D_YUBFEA_demand!AB$3:AB$14, MATCH($B363,D_YUBFEA_demand!$M$3:$M$14,0), 1)</f>
        <v>3.9354839632588047E-2</v>
      </c>
      <c r="AG363" s="7">
        <f>INDEX(MINFLOWFEAMOUTH!$J$3:$J$14, MATCH($B363,MINFLOWFEAMOUTH!$I$3:$I$14,0), 1)</f>
        <v>750</v>
      </c>
      <c r="AI363" s="11">
        <f>SHASTAlevel5extended!$H352</f>
        <v>4552.1000000000004</v>
      </c>
      <c r="AJ363" s="11">
        <f>INDEX(CALLiTE_SHASTA_LEVEL2_4!$E$1024:$E$1035, MATCH($B363,CALLiTE_SHASTA_LEVEL2_4!$C$1024:$C$1035,0), 1)</f>
        <v>1700</v>
      </c>
      <c r="AK363" s="11">
        <f>INDEX(CALLiTE_SHASTA_LEVEL2_4!$F$1024:$F$1035, MATCH($B363,CALLiTE_SHASTA_LEVEL2_4!$C$1024:$C$1035,0), 1)</f>
        <v>3200</v>
      </c>
      <c r="AL363" s="11">
        <f>INDEX(CALLITE_EVAP_S_SHSTA!$G$2:$G$13, MATCH($B363,CALLITE_EVAP_S_SHSTA!$F$2:$F$13,0), 1)</f>
        <v>11.109285717918759</v>
      </c>
    </row>
    <row r="364" spans="1:38">
      <c r="A364" s="1">
        <v>44029</v>
      </c>
      <c r="B364" s="6">
        <f t="shared" si="5"/>
        <v>7</v>
      </c>
      <c r="C364" s="7">
        <f>OROinflow!$F353</f>
        <v>2112</v>
      </c>
      <c r="D364" s="7">
        <f>OROLEVEL5!G353/1000</f>
        <v>3538</v>
      </c>
      <c r="E364" s="7">
        <f>INDEX(OROevaprateIN!$B$2:$B$13, MATCH($B364,OROevaprateIN!$A$2:$A$13,0), 1)</f>
        <v>9.1654255237985165</v>
      </c>
      <c r="F364" s="7">
        <f>INDEX(DEM_D6_PWR!$I$3:$I$14, MATCH($B364,DEM_D6_PWR!$H$3:$H$14,0), 1)</f>
        <v>3.4600000381469727</v>
      </c>
      <c r="G364" s="7">
        <f>INDEX('MINGW_6&amp;DR69'!$I$3:$I$14, MATCH($B364,'MINGW_6&amp;DR69'!$H$3:$H$14,0), 1)</f>
        <v>59.299999237060547</v>
      </c>
      <c r="H364" s="7">
        <f>INDEX('MINGW_6&amp;DR69'!$J$3:$J$14, MATCH($B364,'MINGW_6&amp;DR69'!$H$3:$H$14,0), 1)</f>
        <v>377.79998779296875</v>
      </c>
      <c r="I364" s="7">
        <f>inflowShasta!$I353</f>
        <v>3029</v>
      </c>
      <c r="J364" s="7">
        <f>inflowYuba!$H353</f>
        <v>1767</v>
      </c>
      <c r="K364" s="7">
        <f>INDEX(DEMAND_D_DAGUER_NP!$I$3:$I$14, MATCH($B364,DEMAND_D_DAGUER_NP!$H$3:$H$14,0), 1)</f>
        <v>966.24704233805335</v>
      </c>
      <c r="L364" s="7">
        <f>INDEX(D_THERM_DEMANDS!AB$3:AB$14, MATCH($B364,D_THERM_DEMANDS!$P$3:$P$14,0), 1)</f>
        <v>0.95000002461095012</v>
      </c>
      <c r="M364" s="7">
        <f>INDEX(D_THERM_DEMANDS!AC$3:AC$14, MATCH($B364,D_THERM_DEMANDS!$P$3:$P$14,0), 1)</f>
        <v>0.91838707462433844</v>
      </c>
      <c r="N364" s="7">
        <f>INDEX(D_THERM_DEMANDS!AD$3:AD$14, MATCH($B364,D_THERM_DEMANDS!$P$3:$P$14,0), 1)</f>
        <v>3.4838709677419355</v>
      </c>
      <c r="O364" s="7">
        <f>INDEX(D_THERM_DEMANDS!AE$3:AE$14, MATCH($B364,D_THERM_DEMANDS!$P$3:$P$14,0), 1)</f>
        <v>3.1612903841080203E-2</v>
      </c>
      <c r="P364" s="7">
        <f>INDEX(D_THERM_DEMANDS!AF$3:AF$14, MATCH($B364,D_THERM_DEMANDS!$P$3:$P$14,0), 1)</f>
        <v>3.5483871736834129E-2</v>
      </c>
      <c r="Q364" s="7">
        <f>INDEX(D_THERM_DEMANDS!AG$3:AG$14, MATCH($B364,D_THERM_DEMANDS!$P$3:$P$14,0), 1)</f>
        <v>8.8709677419354843E-2</v>
      </c>
      <c r="R364" s="7">
        <f>INDEX(D_THERM_DEMANDS!AH$3:AH$14, MATCH($B364,D_THERM_DEMANDS!$P$3:$P$14,0), 1)</f>
        <v>5.0645162982325402E-2</v>
      </c>
      <c r="S364" s="7">
        <f>INDEX(D_THERM_DEMANDS!AI$3:AI$14, MATCH($B364,D_THERM_DEMANDS!$P$3:$P$14,0), 1)</f>
        <v>3.5483871736834129E-2</v>
      </c>
      <c r="T364" s="7">
        <f>INDEX(D_THERM_DEMANDS!AJ$3:AJ$14, MATCH($B364,D_THERM_DEMANDS!$P$3:$P$14,0), 1)</f>
        <v>9.3548390173142953E-2</v>
      </c>
      <c r="U364" s="7">
        <f>INDEX(D_THERM_DEMANDS!AK$3:AK$14, MATCH($B364,D_THERM_DEMANDS!$P$3:$P$14,0), 1)</f>
        <v>0</v>
      </c>
      <c r="V364" s="7">
        <f>INDEX(DEMAND_C217B!$I$3:$I$14, MATCH($B364,DEMAND_C217B!$H$3:$H$14,0), 1)</f>
        <v>16.98007969128825</v>
      </c>
      <c r="W364" s="7">
        <f>INDEX(MINFLOWFEATHER!$J$3:$J$14, MATCH($B364,MINFLOWFEATHER!$I$3:$I$14,0), 1)</f>
        <v>750</v>
      </c>
      <c r="X364" s="7">
        <f>INDEX(Therm!$P$3:$P$14, MATCH($B364,Therm!$H$3:$H$14,0), 1)</f>
        <v>194.9353509675816</v>
      </c>
      <c r="Y364" s="7">
        <f>INDEX(Yubfea!$P$3:$P$14, MATCH($B364,Yubfea!$H$3:$H$14,0), 1)</f>
        <v>145.16763426198281</v>
      </c>
      <c r="Z364" s="7">
        <f>INDEX(D_YUBFEA_demand!V$3:V$14, MATCH($B364,D_YUBFEA_demand!$M$3:$M$14,0), 1)</f>
        <v>4.9677418124291203E-2</v>
      </c>
      <c r="AA364" s="7">
        <f>INDEX(D_YUBFEA_demand!W$3:W$14, MATCH($B364,D_YUBFEA_demand!$M$3:$M$14,0), 1)</f>
        <v>4.9677418124291203E-2</v>
      </c>
      <c r="AB364" s="7">
        <f>INDEX(D_YUBFEA_demand!X$3:X$14, MATCH($B364,D_YUBFEA_demand!$M$3:$M$14,0), 1)</f>
        <v>0.10774193271513909</v>
      </c>
      <c r="AC364" s="7">
        <f>INDEX(D_YUBFEA_demand!Y$3:Y$14, MATCH($B364,D_YUBFEA_demand!$M$3:$M$14,0), 1)</f>
        <v>0.41612901995258944</v>
      </c>
      <c r="AD364" s="7">
        <f>INDEX(D_YUBFEA_demand!Z$3:Z$14, MATCH($B364,D_YUBFEA_demand!$M$3:$M$14,0), 1)</f>
        <v>3.2580644853653445E-2</v>
      </c>
      <c r="AE364" s="7">
        <f>INDEX(D_YUBFEA_demand!AA$3:AA$14, MATCH($B364,D_YUBFEA_demand!$M$3:$M$14,0), 1)</f>
        <v>8.2903223652993477E-2</v>
      </c>
      <c r="AF364" s="7">
        <f>INDEX(D_YUBFEA_demand!AB$3:AB$14, MATCH($B364,D_YUBFEA_demand!$M$3:$M$14,0), 1)</f>
        <v>3.9354839632588047E-2</v>
      </c>
      <c r="AG364" s="7">
        <f>INDEX(MINFLOWFEAMOUTH!$J$3:$J$14, MATCH($B364,MINFLOWFEAMOUTH!$I$3:$I$14,0), 1)</f>
        <v>750</v>
      </c>
      <c r="AI364" s="11">
        <f>SHASTAlevel5extended!$H353</f>
        <v>4552.1000000000004</v>
      </c>
      <c r="AJ364" s="11">
        <f>INDEX(CALLiTE_SHASTA_LEVEL2_4!$E$1024:$E$1035, MATCH($B364,CALLiTE_SHASTA_LEVEL2_4!$C$1024:$C$1035,0), 1)</f>
        <v>1700</v>
      </c>
      <c r="AK364" s="11">
        <f>INDEX(CALLiTE_SHASTA_LEVEL2_4!$F$1024:$F$1035, MATCH($B364,CALLiTE_SHASTA_LEVEL2_4!$C$1024:$C$1035,0), 1)</f>
        <v>3200</v>
      </c>
      <c r="AL364" s="11">
        <f>INDEX(CALLITE_EVAP_S_SHSTA!$G$2:$G$13, MATCH($B364,CALLITE_EVAP_S_SHSTA!$F$2:$F$13,0), 1)</f>
        <v>11.109285717918759</v>
      </c>
    </row>
    <row r="365" spans="1:38">
      <c r="A365" s="1">
        <v>44030</v>
      </c>
      <c r="B365" s="6">
        <f t="shared" si="5"/>
        <v>7</v>
      </c>
      <c r="C365" s="7">
        <f>OROinflow!$F354</f>
        <v>1754</v>
      </c>
      <c r="D365" s="7">
        <f>OROLEVEL5!G354/1000</f>
        <v>3538</v>
      </c>
      <c r="E365" s="7">
        <f>INDEX(OROevaprateIN!$B$2:$B$13, MATCH($B365,OROevaprateIN!$A$2:$A$13,0), 1)</f>
        <v>9.1654255237985165</v>
      </c>
      <c r="F365" s="7">
        <f>INDEX(DEM_D6_PWR!$I$3:$I$14, MATCH($B365,DEM_D6_PWR!$H$3:$H$14,0), 1)</f>
        <v>3.4600000381469727</v>
      </c>
      <c r="G365" s="7">
        <f>INDEX('MINGW_6&amp;DR69'!$I$3:$I$14, MATCH($B365,'MINGW_6&amp;DR69'!$H$3:$H$14,0), 1)</f>
        <v>59.299999237060547</v>
      </c>
      <c r="H365" s="7">
        <f>INDEX('MINGW_6&amp;DR69'!$J$3:$J$14, MATCH($B365,'MINGW_6&amp;DR69'!$H$3:$H$14,0), 1)</f>
        <v>377.79998779296875</v>
      </c>
      <c r="I365" s="7">
        <f>inflowShasta!$I354</f>
        <v>3480</v>
      </c>
      <c r="J365" s="7">
        <f>inflowYuba!$H354</f>
        <v>1737</v>
      </c>
      <c r="K365" s="7">
        <f>INDEX(DEMAND_D_DAGUER_NP!$I$3:$I$14, MATCH($B365,DEMAND_D_DAGUER_NP!$H$3:$H$14,0), 1)</f>
        <v>966.24704233805335</v>
      </c>
      <c r="L365" s="7">
        <f>INDEX(D_THERM_DEMANDS!AB$3:AB$14, MATCH($B365,D_THERM_DEMANDS!$P$3:$P$14,0), 1)</f>
        <v>0.95000002461095012</v>
      </c>
      <c r="M365" s="7">
        <f>INDEX(D_THERM_DEMANDS!AC$3:AC$14, MATCH($B365,D_THERM_DEMANDS!$P$3:$P$14,0), 1)</f>
        <v>0.91838707462433844</v>
      </c>
      <c r="N365" s="7">
        <f>INDEX(D_THERM_DEMANDS!AD$3:AD$14, MATCH($B365,D_THERM_DEMANDS!$P$3:$P$14,0), 1)</f>
        <v>3.4838709677419355</v>
      </c>
      <c r="O365" s="7">
        <f>INDEX(D_THERM_DEMANDS!AE$3:AE$14, MATCH($B365,D_THERM_DEMANDS!$P$3:$P$14,0), 1)</f>
        <v>3.1612903841080203E-2</v>
      </c>
      <c r="P365" s="7">
        <f>INDEX(D_THERM_DEMANDS!AF$3:AF$14, MATCH($B365,D_THERM_DEMANDS!$P$3:$P$14,0), 1)</f>
        <v>3.5483871736834129E-2</v>
      </c>
      <c r="Q365" s="7">
        <f>INDEX(D_THERM_DEMANDS!AG$3:AG$14, MATCH($B365,D_THERM_DEMANDS!$P$3:$P$14,0), 1)</f>
        <v>8.8709677419354843E-2</v>
      </c>
      <c r="R365" s="7">
        <f>INDEX(D_THERM_DEMANDS!AH$3:AH$14, MATCH($B365,D_THERM_DEMANDS!$P$3:$P$14,0), 1)</f>
        <v>5.0645162982325402E-2</v>
      </c>
      <c r="S365" s="7">
        <f>INDEX(D_THERM_DEMANDS!AI$3:AI$14, MATCH($B365,D_THERM_DEMANDS!$P$3:$P$14,0), 1)</f>
        <v>3.5483871736834129E-2</v>
      </c>
      <c r="T365" s="7">
        <f>INDEX(D_THERM_DEMANDS!AJ$3:AJ$14, MATCH($B365,D_THERM_DEMANDS!$P$3:$P$14,0), 1)</f>
        <v>9.3548390173142953E-2</v>
      </c>
      <c r="U365" s="7">
        <f>INDEX(D_THERM_DEMANDS!AK$3:AK$14, MATCH($B365,D_THERM_DEMANDS!$P$3:$P$14,0), 1)</f>
        <v>0</v>
      </c>
      <c r="V365" s="7">
        <f>INDEX(DEMAND_C217B!$I$3:$I$14, MATCH($B365,DEMAND_C217B!$H$3:$H$14,0), 1)</f>
        <v>16.98007969128825</v>
      </c>
      <c r="W365" s="7">
        <f>INDEX(MINFLOWFEATHER!$J$3:$J$14, MATCH($B365,MINFLOWFEATHER!$I$3:$I$14,0), 1)</f>
        <v>750</v>
      </c>
      <c r="X365" s="7">
        <f>INDEX(Therm!$P$3:$P$14, MATCH($B365,Therm!$H$3:$H$14,0), 1)</f>
        <v>194.9353509675816</v>
      </c>
      <c r="Y365" s="7">
        <f>INDEX(Yubfea!$P$3:$P$14, MATCH($B365,Yubfea!$H$3:$H$14,0), 1)</f>
        <v>145.16763426198281</v>
      </c>
      <c r="Z365" s="7">
        <f>INDEX(D_YUBFEA_demand!V$3:V$14, MATCH($B365,D_YUBFEA_demand!$M$3:$M$14,0), 1)</f>
        <v>4.9677418124291203E-2</v>
      </c>
      <c r="AA365" s="7">
        <f>INDEX(D_YUBFEA_demand!W$3:W$14, MATCH($B365,D_YUBFEA_demand!$M$3:$M$14,0), 1)</f>
        <v>4.9677418124291203E-2</v>
      </c>
      <c r="AB365" s="7">
        <f>INDEX(D_YUBFEA_demand!X$3:X$14, MATCH($B365,D_YUBFEA_demand!$M$3:$M$14,0), 1)</f>
        <v>0.10774193271513909</v>
      </c>
      <c r="AC365" s="7">
        <f>INDEX(D_YUBFEA_demand!Y$3:Y$14, MATCH($B365,D_YUBFEA_demand!$M$3:$M$14,0), 1)</f>
        <v>0.41612901995258944</v>
      </c>
      <c r="AD365" s="7">
        <f>INDEX(D_YUBFEA_demand!Z$3:Z$14, MATCH($B365,D_YUBFEA_demand!$M$3:$M$14,0), 1)</f>
        <v>3.2580644853653445E-2</v>
      </c>
      <c r="AE365" s="7">
        <f>INDEX(D_YUBFEA_demand!AA$3:AA$14, MATCH($B365,D_YUBFEA_demand!$M$3:$M$14,0), 1)</f>
        <v>8.2903223652993477E-2</v>
      </c>
      <c r="AF365" s="7">
        <f>INDEX(D_YUBFEA_demand!AB$3:AB$14, MATCH($B365,D_YUBFEA_demand!$M$3:$M$14,0), 1)</f>
        <v>3.9354839632588047E-2</v>
      </c>
      <c r="AG365" s="7">
        <f>INDEX(MINFLOWFEAMOUTH!$J$3:$J$14, MATCH($B365,MINFLOWFEAMOUTH!$I$3:$I$14,0), 1)</f>
        <v>750</v>
      </c>
      <c r="AI365" s="11">
        <f>SHASTAlevel5extended!$H354</f>
        <v>4552.1000000000004</v>
      </c>
      <c r="AJ365" s="11">
        <f>INDEX(CALLiTE_SHASTA_LEVEL2_4!$E$1024:$E$1035, MATCH($B365,CALLiTE_SHASTA_LEVEL2_4!$C$1024:$C$1035,0), 1)</f>
        <v>1700</v>
      </c>
      <c r="AK365" s="11">
        <f>INDEX(CALLiTE_SHASTA_LEVEL2_4!$F$1024:$F$1035, MATCH($B365,CALLiTE_SHASTA_LEVEL2_4!$C$1024:$C$1035,0), 1)</f>
        <v>3200</v>
      </c>
      <c r="AL365" s="11">
        <f>INDEX(CALLITE_EVAP_S_SHSTA!$G$2:$G$13, MATCH($B365,CALLITE_EVAP_S_SHSTA!$F$2:$F$13,0), 1)</f>
        <v>11.109285717918759</v>
      </c>
    </row>
    <row r="366" spans="1:38">
      <c r="A366" s="1">
        <v>44031</v>
      </c>
      <c r="B366" s="6">
        <f t="shared" si="5"/>
        <v>7</v>
      </c>
      <c r="C366" s="7">
        <f>OROinflow!$F355</f>
        <v>1577</v>
      </c>
      <c r="D366" s="7">
        <f>OROLEVEL5!G355/1000</f>
        <v>3538</v>
      </c>
      <c r="E366" s="7">
        <f>INDEX(OROevaprateIN!$B$2:$B$13, MATCH($B366,OROevaprateIN!$A$2:$A$13,0), 1)</f>
        <v>9.1654255237985165</v>
      </c>
      <c r="F366" s="7">
        <f>INDEX(DEM_D6_PWR!$I$3:$I$14, MATCH($B366,DEM_D6_PWR!$H$3:$H$14,0), 1)</f>
        <v>3.4600000381469727</v>
      </c>
      <c r="G366" s="7">
        <f>INDEX('MINGW_6&amp;DR69'!$I$3:$I$14, MATCH($B366,'MINGW_6&amp;DR69'!$H$3:$H$14,0), 1)</f>
        <v>59.299999237060547</v>
      </c>
      <c r="H366" s="7">
        <f>INDEX('MINGW_6&amp;DR69'!$J$3:$J$14, MATCH($B366,'MINGW_6&amp;DR69'!$H$3:$H$14,0), 1)</f>
        <v>377.79998779296875</v>
      </c>
      <c r="I366" s="7">
        <f>inflowShasta!$I355</f>
        <v>2827</v>
      </c>
      <c r="J366" s="7">
        <f>inflowYuba!$H355</f>
        <v>1737</v>
      </c>
      <c r="K366" s="7">
        <f>INDEX(DEMAND_D_DAGUER_NP!$I$3:$I$14, MATCH($B366,DEMAND_D_DAGUER_NP!$H$3:$H$14,0), 1)</f>
        <v>966.24704233805335</v>
      </c>
      <c r="L366" s="7">
        <f>INDEX(D_THERM_DEMANDS!AB$3:AB$14, MATCH($B366,D_THERM_DEMANDS!$P$3:$P$14,0), 1)</f>
        <v>0.95000002461095012</v>
      </c>
      <c r="M366" s="7">
        <f>INDEX(D_THERM_DEMANDS!AC$3:AC$14, MATCH($B366,D_THERM_DEMANDS!$P$3:$P$14,0), 1)</f>
        <v>0.91838707462433844</v>
      </c>
      <c r="N366" s="7">
        <f>INDEX(D_THERM_DEMANDS!AD$3:AD$14, MATCH($B366,D_THERM_DEMANDS!$P$3:$P$14,0), 1)</f>
        <v>3.4838709677419355</v>
      </c>
      <c r="O366" s="7">
        <f>INDEX(D_THERM_DEMANDS!AE$3:AE$14, MATCH($B366,D_THERM_DEMANDS!$P$3:$P$14,0), 1)</f>
        <v>3.1612903841080203E-2</v>
      </c>
      <c r="P366" s="7">
        <f>INDEX(D_THERM_DEMANDS!AF$3:AF$14, MATCH($B366,D_THERM_DEMANDS!$P$3:$P$14,0), 1)</f>
        <v>3.5483871736834129E-2</v>
      </c>
      <c r="Q366" s="7">
        <f>INDEX(D_THERM_DEMANDS!AG$3:AG$14, MATCH($B366,D_THERM_DEMANDS!$P$3:$P$14,0), 1)</f>
        <v>8.8709677419354843E-2</v>
      </c>
      <c r="R366" s="7">
        <f>INDEX(D_THERM_DEMANDS!AH$3:AH$14, MATCH($B366,D_THERM_DEMANDS!$P$3:$P$14,0), 1)</f>
        <v>5.0645162982325402E-2</v>
      </c>
      <c r="S366" s="7">
        <f>INDEX(D_THERM_DEMANDS!AI$3:AI$14, MATCH($B366,D_THERM_DEMANDS!$P$3:$P$14,0), 1)</f>
        <v>3.5483871736834129E-2</v>
      </c>
      <c r="T366" s="7">
        <f>INDEX(D_THERM_DEMANDS!AJ$3:AJ$14, MATCH($B366,D_THERM_DEMANDS!$P$3:$P$14,0), 1)</f>
        <v>9.3548390173142953E-2</v>
      </c>
      <c r="U366" s="7">
        <f>INDEX(D_THERM_DEMANDS!AK$3:AK$14, MATCH($B366,D_THERM_DEMANDS!$P$3:$P$14,0), 1)</f>
        <v>0</v>
      </c>
      <c r="V366" s="7">
        <f>INDEX(DEMAND_C217B!$I$3:$I$14, MATCH($B366,DEMAND_C217B!$H$3:$H$14,0), 1)</f>
        <v>16.98007969128825</v>
      </c>
      <c r="W366" s="7">
        <f>INDEX(MINFLOWFEATHER!$J$3:$J$14, MATCH($B366,MINFLOWFEATHER!$I$3:$I$14,0), 1)</f>
        <v>750</v>
      </c>
      <c r="X366" s="7">
        <f>INDEX(Therm!$P$3:$P$14, MATCH($B366,Therm!$H$3:$H$14,0), 1)</f>
        <v>194.9353509675816</v>
      </c>
      <c r="Y366" s="7">
        <f>INDEX(Yubfea!$P$3:$P$14, MATCH($B366,Yubfea!$H$3:$H$14,0), 1)</f>
        <v>145.16763426198281</v>
      </c>
      <c r="Z366" s="7">
        <f>INDEX(D_YUBFEA_demand!V$3:V$14, MATCH($B366,D_YUBFEA_demand!$M$3:$M$14,0), 1)</f>
        <v>4.9677418124291203E-2</v>
      </c>
      <c r="AA366" s="7">
        <f>INDEX(D_YUBFEA_demand!W$3:W$14, MATCH($B366,D_YUBFEA_demand!$M$3:$M$14,0), 1)</f>
        <v>4.9677418124291203E-2</v>
      </c>
      <c r="AB366" s="7">
        <f>INDEX(D_YUBFEA_demand!X$3:X$14, MATCH($B366,D_YUBFEA_demand!$M$3:$M$14,0), 1)</f>
        <v>0.10774193271513909</v>
      </c>
      <c r="AC366" s="7">
        <f>INDEX(D_YUBFEA_demand!Y$3:Y$14, MATCH($B366,D_YUBFEA_demand!$M$3:$M$14,0), 1)</f>
        <v>0.41612901995258944</v>
      </c>
      <c r="AD366" s="7">
        <f>INDEX(D_YUBFEA_demand!Z$3:Z$14, MATCH($B366,D_YUBFEA_demand!$M$3:$M$14,0), 1)</f>
        <v>3.2580644853653445E-2</v>
      </c>
      <c r="AE366" s="7">
        <f>INDEX(D_YUBFEA_demand!AA$3:AA$14, MATCH($B366,D_YUBFEA_demand!$M$3:$M$14,0), 1)</f>
        <v>8.2903223652993477E-2</v>
      </c>
      <c r="AF366" s="7">
        <f>INDEX(D_YUBFEA_demand!AB$3:AB$14, MATCH($B366,D_YUBFEA_demand!$M$3:$M$14,0), 1)</f>
        <v>3.9354839632588047E-2</v>
      </c>
      <c r="AG366" s="7">
        <f>INDEX(MINFLOWFEAMOUTH!$J$3:$J$14, MATCH($B366,MINFLOWFEAMOUTH!$I$3:$I$14,0), 1)</f>
        <v>750</v>
      </c>
      <c r="AI366" s="11">
        <f>SHASTAlevel5extended!$H355</f>
        <v>4552.1000000000004</v>
      </c>
      <c r="AJ366" s="11">
        <f>INDEX(CALLiTE_SHASTA_LEVEL2_4!$E$1024:$E$1035, MATCH($B366,CALLiTE_SHASTA_LEVEL2_4!$C$1024:$C$1035,0), 1)</f>
        <v>1700</v>
      </c>
      <c r="AK366" s="11">
        <f>INDEX(CALLiTE_SHASTA_LEVEL2_4!$F$1024:$F$1035, MATCH($B366,CALLiTE_SHASTA_LEVEL2_4!$C$1024:$C$1035,0), 1)</f>
        <v>3200</v>
      </c>
      <c r="AL366" s="11">
        <f>INDEX(CALLITE_EVAP_S_SHSTA!$G$2:$G$13, MATCH($B366,CALLITE_EVAP_S_SHSTA!$F$2:$F$13,0), 1)</f>
        <v>11.109285717918759</v>
      </c>
    </row>
    <row r="367" spans="1:38">
      <c r="A367" s="1">
        <v>44032</v>
      </c>
      <c r="B367" s="6">
        <f t="shared" si="5"/>
        <v>7</v>
      </c>
      <c r="C367" s="7">
        <f>OROinflow!$F356</f>
        <v>2050</v>
      </c>
      <c r="D367" s="7">
        <f>OROLEVEL5!G356/1000</f>
        <v>3538</v>
      </c>
      <c r="E367" s="7">
        <f>INDEX(OROevaprateIN!$B$2:$B$13, MATCH($B367,OROevaprateIN!$A$2:$A$13,0), 1)</f>
        <v>9.1654255237985165</v>
      </c>
      <c r="F367" s="7">
        <f>INDEX(DEM_D6_PWR!$I$3:$I$14, MATCH($B367,DEM_D6_PWR!$H$3:$H$14,0), 1)</f>
        <v>3.4600000381469727</v>
      </c>
      <c r="G367" s="7">
        <f>INDEX('MINGW_6&amp;DR69'!$I$3:$I$14, MATCH($B367,'MINGW_6&amp;DR69'!$H$3:$H$14,0), 1)</f>
        <v>59.299999237060547</v>
      </c>
      <c r="H367" s="7">
        <f>INDEX('MINGW_6&amp;DR69'!$J$3:$J$14, MATCH($B367,'MINGW_6&amp;DR69'!$H$3:$H$14,0), 1)</f>
        <v>377.79998779296875</v>
      </c>
      <c r="I367" s="7">
        <f>inflowShasta!$I356</f>
        <v>3794</v>
      </c>
      <c r="J367" s="7">
        <f>inflowYuba!$H356</f>
        <v>1740</v>
      </c>
      <c r="K367" s="7">
        <f>INDEX(DEMAND_D_DAGUER_NP!$I$3:$I$14, MATCH($B367,DEMAND_D_DAGUER_NP!$H$3:$H$14,0), 1)</f>
        <v>966.24704233805335</v>
      </c>
      <c r="L367" s="7">
        <f>INDEX(D_THERM_DEMANDS!AB$3:AB$14, MATCH($B367,D_THERM_DEMANDS!$P$3:$P$14,0), 1)</f>
        <v>0.95000002461095012</v>
      </c>
      <c r="M367" s="7">
        <f>INDEX(D_THERM_DEMANDS!AC$3:AC$14, MATCH($B367,D_THERM_DEMANDS!$P$3:$P$14,0), 1)</f>
        <v>0.91838707462433844</v>
      </c>
      <c r="N367" s="7">
        <f>INDEX(D_THERM_DEMANDS!AD$3:AD$14, MATCH($B367,D_THERM_DEMANDS!$P$3:$P$14,0), 1)</f>
        <v>3.4838709677419355</v>
      </c>
      <c r="O367" s="7">
        <f>INDEX(D_THERM_DEMANDS!AE$3:AE$14, MATCH($B367,D_THERM_DEMANDS!$P$3:$P$14,0), 1)</f>
        <v>3.1612903841080203E-2</v>
      </c>
      <c r="P367" s="7">
        <f>INDEX(D_THERM_DEMANDS!AF$3:AF$14, MATCH($B367,D_THERM_DEMANDS!$P$3:$P$14,0), 1)</f>
        <v>3.5483871736834129E-2</v>
      </c>
      <c r="Q367" s="7">
        <f>INDEX(D_THERM_DEMANDS!AG$3:AG$14, MATCH($B367,D_THERM_DEMANDS!$P$3:$P$14,0), 1)</f>
        <v>8.8709677419354843E-2</v>
      </c>
      <c r="R367" s="7">
        <f>INDEX(D_THERM_DEMANDS!AH$3:AH$14, MATCH($B367,D_THERM_DEMANDS!$P$3:$P$14,0), 1)</f>
        <v>5.0645162982325402E-2</v>
      </c>
      <c r="S367" s="7">
        <f>INDEX(D_THERM_DEMANDS!AI$3:AI$14, MATCH($B367,D_THERM_DEMANDS!$P$3:$P$14,0), 1)</f>
        <v>3.5483871736834129E-2</v>
      </c>
      <c r="T367" s="7">
        <f>INDEX(D_THERM_DEMANDS!AJ$3:AJ$14, MATCH($B367,D_THERM_DEMANDS!$P$3:$P$14,0), 1)</f>
        <v>9.3548390173142953E-2</v>
      </c>
      <c r="U367" s="7">
        <f>INDEX(D_THERM_DEMANDS!AK$3:AK$14, MATCH($B367,D_THERM_DEMANDS!$P$3:$P$14,0), 1)</f>
        <v>0</v>
      </c>
      <c r="V367" s="7">
        <f>INDEX(DEMAND_C217B!$I$3:$I$14, MATCH($B367,DEMAND_C217B!$H$3:$H$14,0), 1)</f>
        <v>16.98007969128825</v>
      </c>
      <c r="W367" s="7">
        <f>INDEX(MINFLOWFEATHER!$J$3:$J$14, MATCH($B367,MINFLOWFEATHER!$I$3:$I$14,0), 1)</f>
        <v>750</v>
      </c>
      <c r="X367" s="7">
        <f>INDEX(Therm!$P$3:$P$14, MATCH($B367,Therm!$H$3:$H$14,0), 1)</f>
        <v>194.9353509675816</v>
      </c>
      <c r="Y367" s="7">
        <f>INDEX(Yubfea!$P$3:$P$14, MATCH($B367,Yubfea!$H$3:$H$14,0), 1)</f>
        <v>145.16763426198281</v>
      </c>
      <c r="Z367" s="7">
        <f>INDEX(D_YUBFEA_demand!V$3:V$14, MATCH($B367,D_YUBFEA_demand!$M$3:$M$14,0), 1)</f>
        <v>4.9677418124291203E-2</v>
      </c>
      <c r="AA367" s="7">
        <f>INDEX(D_YUBFEA_demand!W$3:W$14, MATCH($B367,D_YUBFEA_demand!$M$3:$M$14,0), 1)</f>
        <v>4.9677418124291203E-2</v>
      </c>
      <c r="AB367" s="7">
        <f>INDEX(D_YUBFEA_demand!X$3:X$14, MATCH($B367,D_YUBFEA_demand!$M$3:$M$14,0), 1)</f>
        <v>0.10774193271513909</v>
      </c>
      <c r="AC367" s="7">
        <f>INDEX(D_YUBFEA_demand!Y$3:Y$14, MATCH($B367,D_YUBFEA_demand!$M$3:$M$14,0), 1)</f>
        <v>0.41612901995258944</v>
      </c>
      <c r="AD367" s="7">
        <f>INDEX(D_YUBFEA_demand!Z$3:Z$14, MATCH($B367,D_YUBFEA_demand!$M$3:$M$14,0), 1)</f>
        <v>3.2580644853653445E-2</v>
      </c>
      <c r="AE367" s="7">
        <f>INDEX(D_YUBFEA_demand!AA$3:AA$14, MATCH($B367,D_YUBFEA_demand!$M$3:$M$14,0), 1)</f>
        <v>8.2903223652993477E-2</v>
      </c>
      <c r="AF367" s="7">
        <f>INDEX(D_YUBFEA_demand!AB$3:AB$14, MATCH($B367,D_YUBFEA_demand!$M$3:$M$14,0), 1)</f>
        <v>3.9354839632588047E-2</v>
      </c>
      <c r="AG367" s="7">
        <f>INDEX(MINFLOWFEAMOUTH!$J$3:$J$14, MATCH($B367,MINFLOWFEAMOUTH!$I$3:$I$14,0), 1)</f>
        <v>750</v>
      </c>
      <c r="AI367" s="11">
        <f>SHASTAlevel5extended!$H356</f>
        <v>4552.1000000000004</v>
      </c>
      <c r="AJ367" s="11">
        <f>INDEX(CALLiTE_SHASTA_LEVEL2_4!$E$1024:$E$1035, MATCH($B367,CALLiTE_SHASTA_LEVEL2_4!$C$1024:$C$1035,0), 1)</f>
        <v>1700</v>
      </c>
      <c r="AK367" s="11">
        <f>INDEX(CALLiTE_SHASTA_LEVEL2_4!$F$1024:$F$1035, MATCH($B367,CALLiTE_SHASTA_LEVEL2_4!$C$1024:$C$1035,0), 1)</f>
        <v>3200</v>
      </c>
      <c r="AL367" s="11">
        <f>INDEX(CALLITE_EVAP_S_SHSTA!$G$2:$G$13, MATCH($B367,CALLITE_EVAP_S_SHSTA!$F$2:$F$13,0), 1)</f>
        <v>11.109285717918759</v>
      </c>
    </row>
    <row r="368" spans="1:38">
      <c r="A368" s="1">
        <v>44033</v>
      </c>
      <c r="B368" s="6">
        <f t="shared" si="5"/>
        <v>7</v>
      </c>
      <c r="C368" s="7">
        <f>OROinflow!$F357</f>
        <v>2159</v>
      </c>
      <c r="D368" s="7">
        <f>OROLEVEL5!G357/1000</f>
        <v>3538</v>
      </c>
      <c r="E368" s="7">
        <f>INDEX(OROevaprateIN!$B$2:$B$13, MATCH($B368,OROevaprateIN!$A$2:$A$13,0), 1)</f>
        <v>9.1654255237985165</v>
      </c>
      <c r="F368" s="7">
        <f>INDEX(DEM_D6_PWR!$I$3:$I$14, MATCH($B368,DEM_D6_PWR!$H$3:$H$14,0), 1)</f>
        <v>3.4600000381469727</v>
      </c>
      <c r="G368" s="7">
        <f>INDEX('MINGW_6&amp;DR69'!$I$3:$I$14, MATCH($B368,'MINGW_6&amp;DR69'!$H$3:$H$14,0), 1)</f>
        <v>59.299999237060547</v>
      </c>
      <c r="H368" s="7">
        <f>INDEX('MINGW_6&amp;DR69'!$J$3:$J$14, MATCH($B368,'MINGW_6&amp;DR69'!$H$3:$H$14,0), 1)</f>
        <v>377.79998779296875</v>
      </c>
      <c r="I368" s="7">
        <f>inflowShasta!$I357</f>
        <v>3105</v>
      </c>
      <c r="J368" s="7">
        <f>inflowYuba!$H357</f>
        <v>1779</v>
      </c>
      <c r="K368" s="7">
        <f>INDEX(DEMAND_D_DAGUER_NP!$I$3:$I$14, MATCH($B368,DEMAND_D_DAGUER_NP!$H$3:$H$14,0), 1)</f>
        <v>966.24704233805335</v>
      </c>
      <c r="L368" s="7">
        <f>INDEX(D_THERM_DEMANDS!AB$3:AB$14, MATCH($B368,D_THERM_DEMANDS!$P$3:$P$14,0), 1)</f>
        <v>0.95000002461095012</v>
      </c>
      <c r="M368" s="7">
        <f>INDEX(D_THERM_DEMANDS!AC$3:AC$14, MATCH($B368,D_THERM_DEMANDS!$P$3:$P$14,0), 1)</f>
        <v>0.91838707462433844</v>
      </c>
      <c r="N368" s="7">
        <f>INDEX(D_THERM_DEMANDS!AD$3:AD$14, MATCH($B368,D_THERM_DEMANDS!$P$3:$P$14,0), 1)</f>
        <v>3.4838709677419355</v>
      </c>
      <c r="O368" s="7">
        <f>INDEX(D_THERM_DEMANDS!AE$3:AE$14, MATCH($B368,D_THERM_DEMANDS!$P$3:$P$14,0), 1)</f>
        <v>3.1612903841080203E-2</v>
      </c>
      <c r="P368" s="7">
        <f>INDEX(D_THERM_DEMANDS!AF$3:AF$14, MATCH($B368,D_THERM_DEMANDS!$P$3:$P$14,0), 1)</f>
        <v>3.5483871736834129E-2</v>
      </c>
      <c r="Q368" s="7">
        <f>INDEX(D_THERM_DEMANDS!AG$3:AG$14, MATCH($B368,D_THERM_DEMANDS!$P$3:$P$14,0), 1)</f>
        <v>8.8709677419354843E-2</v>
      </c>
      <c r="R368" s="7">
        <f>INDEX(D_THERM_DEMANDS!AH$3:AH$14, MATCH($B368,D_THERM_DEMANDS!$P$3:$P$14,0), 1)</f>
        <v>5.0645162982325402E-2</v>
      </c>
      <c r="S368" s="7">
        <f>INDEX(D_THERM_DEMANDS!AI$3:AI$14, MATCH($B368,D_THERM_DEMANDS!$P$3:$P$14,0), 1)</f>
        <v>3.5483871736834129E-2</v>
      </c>
      <c r="T368" s="7">
        <f>INDEX(D_THERM_DEMANDS!AJ$3:AJ$14, MATCH($B368,D_THERM_DEMANDS!$P$3:$P$14,0), 1)</f>
        <v>9.3548390173142953E-2</v>
      </c>
      <c r="U368" s="7">
        <f>INDEX(D_THERM_DEMANDS!AK$3:AK$14, MATCH($B368,D_THERM_DEMANDS!$P$3:$P$14,0), 1)</f>
        <v>0</v>
      </c>
      <c r="V368" s="7">
        <f>INDEX(DEMAND_C217B!$I$3:$I$14, MATCH($B368,DEMAND_C217B!$H$3:$H$14,0), 1)</f>
        <v>16.98007969128825</v>
      </c>
      <c r="W368" s="7">
        <f>INDEX(MINFLOWFEATHER!$J$3:$J$14, MATCH($B368,MINFLOWFEATHER!$I$3:$I$14,0), 1)</f>
        <v>750</v>
      </c>
      <c r="X368" s="7">
        <f>INDEX(Therm!$P$3:$P$14, MATCH($B368,Therm!$H$3:$H$14,0), 1)</f>
        <v>194.9353509675816</v>
      </c>
      <c r="Y368" s="7">
        <f>INDEX(Yubfea!$P$3:$P$14, MATCH($B368,Yubfea!$H$3:$H$14,0), 1)</f>
        <v>145.16763426198281</v>
      </c>
      <c r="Z368" s="7">
        <f>INDEX(D_YUBFEA_demand!V$3:V$14, MATCH($B368,D_YUBFEA_demand!$M$3:$M$14,0), 1)</f>
        <v>4.9677418124291203E-2</v>
      </c>
      <c r="AA368" s="7">
        <f>INDEX(D_YUBFEA_demand!W$3:W$14, MATCH($B368,D_YUBFEA_demand!$M$3:$M$14,0), 1)</f>
        <v>4.9677418124291203E-2</v>
      </c>
      <c r="AB368" s="7">
        <f>INDEX(D_YUBFEA_demand!X$3:X$14, MATCH($B368,D_YUBFEA_demand!$M$3:$M$14,0), 1)</f>
        <v>0.10774193271513909</v>
      </c>
      <c r="AC368" s="7">
        <f>INDEX(D_YUBFEA_demand!Y$3:Y$14, MATCH($B368,D_YUBFEA_demand!$M$3:$M$14,0), 1)</f>
        <v>0.41612901995258944</v>
      </c>
      <c r="AD368" s="7">
        <f>INDEX(D_YUBFEA_demand!Z$3:Z$14, MATCH($B368,D_YUBFEA_demand!$M$3:$M$14,0), 1)</f>
        <v>3.2580644853653445E-2</v>
      </c>
      <c r="AE368" s="7">
        <f>INDEX(D_YUBFEA_demand!AA$3:AA$14, MATCH($B368,D_YUBFEA_demand!$M$3:$M$14,0), 1)</f>
        <v>8.2903223652993477E-2</v>
      </c>
      <c r="AF368" s="7">
        <f>INDEX(D_YUBFEA_demand!AB$3:AB$14, MATCH($B368,D_YUBFEA_demand!$M$3:$M$14,0), 1)</f>
        <v>3.9354839632588047E-2</v>
      </c>
      <c r="AG368" s="7">
        <f>INDEX(MINFLOWFEAMOUTH!$J$3:$J$14, MATCH($B368,MINFLOWFEAMOUTH!$I$3:$I$14,0), 1)</f>
        <v>750</v>
      </c>
      <c r="AI368" s="11">
        <f>SHASTAlevel5extended!$H357</f>
        <v>4552.1000000000004</v>
      </c>
      <c r="AJ368" s="11">
        <f>INDEX(CALLiTE_SHASTA_LEVEL2_4!$E$1024:$E$1035, MATCH($B368,CALLiTE_SHASTA_LEVEL2_4!$C$1024:$C$1035,0), 1)</f>
        <v>1700</v>
      </c>
      <c r="AK368" s="11">
        <f>INDEX(CALLiTE_SHASTA_LEVEL2_4!$F$1024:$F$1035, MATCH($B368,CALLiTE_SHASTA_LEVEL2_4!$C$1024:$C$1035,0), 1)</f>
        <v>3200</v>
      </c>
      <c r="AL368" s="11">
        <f>INDEX(CALLITE_EVAP_S_SHSTA!$G$2:$G$13, MATCH($B368,CALLITE_EVAP_S_SHSTA!$F$2:$F$13,0), 1)</f>
        <v>11.109285717918759</v>
      </c>
    </row>
    <row r="369" spans="1:38">
      <c r="A369" s="1">
        <v>44034</v>
      </c>
      <c r="B369" s="6">
        <f t="shared" si="5"/>
        <v>7</v>
      </c>
      <c r="C369" s="7">
        <f>OROinflow!$F358</f>
        <v>2222</v>
      </c>
      <c r="D369" s="7">
        <f>OROLEVEL5!G358/1000</f>
        <v>3538</v>
      </c>
      <c r="E369" s="7">
        <f>INDEX(OROevaprateIN!$B$2:$B$13, MATCH($B369,OROevaprateIN!$A$2:$A$13,0), 1)</f>
        <v>9.1654255237985165</v>
      </c>
      <c r="F369" s="7">
        <f>INDEX(DEM_D6_PWR!$I$3:$I$14, MATCH($B369,DEM_D6_PWR!$H$3:$H$14,0), 1)</f>
        <v>3.4600000381469727</v>
      </c>
      <c r="G369" s="7">
        <f>INDEX('MINGW_6&amp;DR69'!$I$3:$I$14, MATCH($B369,'MINGW_6&amp;DR69'!$H$3:$H$14,0), 1)</f>
        <v>59.299999237060547</v>
      </c>
      <c r="H369" s="7">
        <f>INDEX('MINGW_6&amp;DR69'!$J$3:$J$14, MATCH($B369,'MINGW_6&amp;DR69'!$H$3:$H$14,0), 1)</f>
        <v>377.79998779296875</v>
      </c>
      <c r="I369" s="7">
        <f>inflowShasta!$I358</f>
        <v>2438</v>
      </c>
      <c r="J369" s="7">
        <f>inflowYuba!$H358</f>
        <v>1809</v>
      </c>
      <c r="K369" s="7">
        <f>INDEX(DEMAND_D_DAGUER_NP!$I$3:$I$14, MATCH($B369,DEMAND_D_DAGUER_NP!$H$3:$H$14,0), 1)</f>
        <v>966.24704233805335</v>
      </c>
      <c r="L369" s="7">
        <f>INDEX(D_THERM_DEMANDS!AB$3:AB$14, MATCH($B369,D_THERM_DEMANDS!$P$3:$P$14,0), 1)</f>
        <v>0.95000002461095012</v>
      </c>
      <c r="M369" s="7">
        <f>INDEX(D_THERM_DEMANDS!AC$3:AC$14, MATCH($B369,D_THERM_DEMANDS!$P$3:$P$14,0), 1)</f>
        <v>0.91838707462433844</v>
      </c>
      <c r="N369" s="7">
        <f>INDEX(D_THERM_DEMANDS!AD$3:AD$14, MATCH($B369,D_THERM_DEMANDS!$P$3:$P$14,0), 1)</f>
        <v>3.4838709677419355</v>
      </c>
      <c r="O369" s="7">
        <f>INDEX(D_THERM_DEMANDS!AE$3:AE$14, MATCH($B369,D_THERM_DEMANDS!$P$3:$P$14,0), 1)</f>
        <v>3.1612903841080203E-2</v>
      </c>
      <c r="P369" s="7">
        <f>INDEX(D_THERM_DEMANDS!AF$3:AF$14, MATCH($B369,D_THERM_DEMANDS!$P$3:$P$14,0), 1)</f>
        <v>3.5483871736834129E-2</v>
      </c>
      <c r="Q369" s="7">
        <f>INDEX(D_THERM_DEMANDS!AG$3:AG$14, MATCH($B369,D_THERM_DEMANDS!$P$3:$P$14,0), 1)</f>
        <v>8.8709677419354843E-2</v>
      </c>
      <c r="R369" s="7">
        <f>INDEX(D_THERM_DEMANDS!AH$3:AH$14, MATCH($B369,D_THERM_DEMANDS!$P$3:$P$14,0), 1)</f>
        <v>5.0645162982325402E-2</v>
      </c>
      <c r="S369" s="7">
        <f>INDEX(D_THERM_DEMANDS!AI$3:AI$14, MATCH($B369,D_THERM_DEMANDS!$P$3:$P$14,0), 1)</f>
        <v>3.5483871736834129E-2</v>
      </c>
      <c r="T369" s="7">
        <f>INDEX(D_THERM_DEMANDS!AJ$3:AJ$14, MATCH($B369,D_THERM_DEMANDS!$P$3:$P$14,0), 1)</f>
        <v>9.3548390173142953E-2</v>
      </c>
      <c r="U369" s="7">
        <f>INDEX(D_THERM_DEMANDS!AK$3:AK$14, MATCH($B369,D_THERM_DEMANDS!$P$3:$P$14,0), 1)</f>
        <v>0</v>
      </c>
      <c r="V369" s="7">
        <f>INDEX(DEMAND_C217B!$I$3:$I$14, MATCH($B369,DEMAND_C217B!$H$3:$H$14,0), 1)</f>
        <v>16.98007969128825</v>
      </c>
      <c r="W369" s="7">
        <f>INDEX(MINFLOWFEATHER!$J$3:$J$14, MATCH($B369,MINFLOWFEATHER!$I$3:$I$14,0), 1)</f>
        <v>750</v>
      </c>
      <c r="X369" s="7">
        <f>INDEX(Therm!$P$3:$P$14, MATCH($B369,Therm!$H$3:$H$14,0), 1)</f>
        <v>194.9353509675816</v>
      </c>
      <c r="Y369" s="7">
        <f>INDEX(Yubfea!$P$3:$P$14, MATCH($B369,Yubfea!$H$3:$H$14,0), 1)</f>
        <v>145.16763426198281</v>
      </c>
      <c r="Z369" s="7">
        <f>INDEX(D_YUBFEA_demand!V$3:V$14, MATCH($B369,D_YUBFEA_demand!$M$3:$M$14,0), 1)</f>
        <v>4.9677418124291203E-2</v>
      </c>
      <c r="AA369" s="7">
        <f>INDEX(D_YUBFEA_demand!W$3:W$14, MATCH($B369,D_YUBFEA_demand!$M$3:$M$14,0), 1)</f>
        <v>4.9677418124291203E-2</v>
      </c>
      <c r="AB369" s="7">
        <f>INDEX(D_YUBFEA_demand!X$3:X$14, MATCH($B369,D_YUBFEA_demand!$M$3:$M$14,0), 1)</f>
        <v>0.10774193271513909</v>
      </c>
      <c r="AC369" s="7">
        <f>INDEX(D_YUBFEA_demand!Y$3:Y$14, MATCH($B369,D_YUBFEA_demand!$M$3:$M$14,0), 1)</f>
        <v>0.41612901995258944</v>
      </c>
      <c r="AD369" s="7">
        <f>INDEX(D_YUBFEA_demand!Z$3:Z$14, MATCH($B369,D_YUBFEA_demand!$M$3:$M$14,0), 1)</f>
        <v>3.2580644853653445E-2</v>
      </c>
      <c r="AE369" s="7">
        <f>INDEX(D_YUBFEA_demand!AA$3:AA$14, MATCH($B369,D_YUBFEA_demand!$M$3:$M$14,0), 1)</f>
        <v>8.2903223652993477E-2</v>
      </c>
      <c r="AF369" s="7">
        <f>INDEX(D_YUBFEA_demand!AB$3:AB$14, MATCH($B369,D_YUBFEA_demand!$M$3:$M$14,0), 1)</f>
        <v>3.9354839632588047E-2</v>
      </c>
      <c r="AG369" s="7">
        <f>INDEX(MINFLOWFEAMOUTH!$J$3:$J$14, MATCH($B369,MINFLOWFEAMOUTH!$I$3:$I$14,0), 1)</f>
        <v>750</v>
      </c>
      <c r="AI369" s="11">
        <f>SHASTAlevel5extended!$H358</f>
        <v>4552.1000000000004</v>
      </c>
      <c r="AJ369" s="11">
        <f>INDEX(CALLiTE_SHASTA_LEVEL2_4!$E$1024:$E$1035, MATCH($B369,CALLiTE_SHASTA_LEVEL2_4!$C$1024:$C$1035,0), 1)</f>
        <v>1700</v>
      </c>
      <c r="AK369" s="11">
        <f>INDEX(CALLiTE_SHASTA_LEVEL2_4!$F$1024:$F$1035, MATCH($B369,CALLiTE_SHASTA_LEVEL2_4!$C$1024:$C$1035,0), 1)</f>
        <v>3200</v>
      </c>
      <c r="AL369" s="11">
        <f>INDEX(CALLITE_EVAP_S_SHSTA!$G$2:$G$13, MATCH($B369,CALLITE_EVAP_S_SHSTA!$F$2:$F$13,0), 1)</f>
        <v>11.109285717918759</v>
      </c>
    </row>
    <row r="370" spans="1:38">
      <c r="A370" s="1">
        <v>44035</v>
      </c>
      <c r="B370" s="6">
        <f t="shared" si="5"/>
        <v>7</v>
      </c>
      <c r="C370" s="7">
        <f>OROinflow!$F359</f>
        <v>2313</v>
      </c>
      <c r="D370" s="7">
        <f>OROLEVEL5!G359/1000</f>
        <v>3538</v>
      </c>
      <c r="E370" s="7">
        <f>INDEX(OROevaprateIN!$B$2:$B$13, MATCH($B370,OROevaprateIN!$A$2:$A$13,0), 1)</f>
        <v>9.1654255237985165</v>
      </c>
      <c r="F370" s="7">
        <f>INDEX(DEM_D6_PWR!$I$3:$I$14, MATCH($B370,DEM_D6_PWR!$H$3:$H$14,0), 1)</f>
        <v>3.4600000381469727</v>
      </c>
      <c r="G370" s="7">
        <f>INDEX('MINGW_6&amp;DR69'!$I$3:$I$14, MATCH($B370,'MINGW_6&amp;DR69'!$H$3:$H$14,0), 1)</f>
        <v>59.299999237060547</v>
      </c>
      <c r="H370" s="7">
        <f>INDEX('MINGW_6&amp;DR69'!$J$3:$J$14, MATCH($B370,'MINGW_6&amp;DR69'!$H$3:$H$14,0), 1)</f>
        <v>377.79998779296875</v>
      </c>
      <c r="I370" s="7">
        <f>inflowShasta!$I359</f>
        <v>2086</v>
      </c>
      <c r="J370" s="7">
        <f>inflowYuba!$H359</f>
        <v>1813</v>
      </c>
      <c r="K370" s="7">
        <f>INDEX(DEMAND_D_DAGUER_NP!$I$3:$I$14, MATCH($B370,DEMAND_D_DAGUER_NP!$H$3:$H$14,0), 1)</f>
        <v>966.24704233805335</v>
      </c>
      <c r="L370" s="7">
        <f>INDEX(D_THERM_DEMANDS!AB$3:AB$14, MATCH($B370,D_THERM_DEMANDS!$P$3:$P$14,0), 1)</f>
        <v>0.95000002461095012</v>
      </c>
      <c r="M370" s="7">
        <f>INDEX(D_THERM_DEMANDS!AC$3:AC$14, MATCH($B370,D_THERM_DEMANDS!$P$3:$P$14,0), 1)</f>
        <v>0.91838707462433844</v>
      </c>
      <c r="N370" s="7">
        <f>INDEX(D_THERM_DEMANDS!AD$3:AD$14, MATCH($B370,D_THERM_DEMANDS!$P$3:$P$14,0), 1)</f>
        <v>3.4838709677419355</v>
      </c>
      <c r="O370" s="7">
        <f>INDEX(D_THERM_DEMANDS!AE$3:AE$14, MATCH($B370,D_THERM_DEMANDS!$P$3:$P$14,0), 1)</f>
        <v>3.1612903841080203E-2</v>
      </c>
      <c r="P370" s="7">
        <f>INDEX(D_THERM_DEMANDS!AF$3:AF$14, MATCH($B370,D_THERM_DEMANDS!$P$3:$P$14,0), 1)</f>
        <v>3.5483871736834129E-2</v>
      </c>
      <c r="Q370" s="7">
        <f>INDEX(D_THERM_DEMANDS!AG$3:AG$14, MATCH($B370,D_THERM_DEMANDS!$P$3:$P$14,0), 1)</f>
        <v>8.8709677419354843E-2</v>
      </c>
      <c r="R370" s="7">
        <f>INDEX(D_THERM_DEMANDS!AH$3:AH$14, MATCH($B370,D_THERM_DEMANDS!$P$3:$P$14,0), 1)</f>
        <v>5.0645162982325402E-2</v>
      </c>
      <c r="S370" s="7">
        <f>INDEX(D_THERM_DEMANDS!AI$3:AI$14, MATCH($B370,D_THERM_DEMANDS!$P$3:$P$14,0), 1)</f>
        <v>3.5483871736834129E-2</v>
      </c>
      <c r="T370" s="7">
        <f>INDEX(D_THERM_DEMANDS!AJ$3:AJ$14, MATCH($B370,D_THERM_DEMANDS!$P$3:$P$14,0), 1)</f>
        <v>9.3548390173142953E-2</v>
      </c>
      <c r="U370" s="7">
        <f>INDEX(D_THERM_DEMANDS!AK$3:AK$14, MATCH($B370,D_THERM_DEMANDS!$P$3:$P$14,0), 1)</f>
        <v>0</v>
      </c>
      <c r="V370" s="7">
        <f>INDEX(DEMAND_C217B!$I$3:$I$14, MATCH($B370,DEMAND_C217B!$H$3:$H$14,0), 1)</f>
        <v>16.98007969128825</v>
      </c>
      <c r="W370" s="7">
        <f>INDEX(MINFLOWFEATHER!$J$3:$J$14, MATCH($B370,MINFLOWFEATHER!$I$3:$I$14,0), 1)</f>
        <v>750</v>
      </c>
      <c r="X370" s="7">
        <f>INDEX(Therm!$P$3:$P$14, MATCH($B370,Therm!$H$3:$H$14,0), 1)</f>
        <v>194.9353509675816</v>
      </c>
      <c r="Y370" s="7">
        <f>INDEX(Yubfea!$P$3:$P$14, MATCH($B370,Yubfea!$H$3:$H$14,0), 1)</f>
        <v>145.16763426198281</v>
      </c>
      <c r="Z370" s="7">
        <f>INDEX(D_YUBFEA_demand!V$3:V$14, MATCH($B370,D_YUBFEA_demand!$M$3:$M$14,0), 1)</f>
        <v>4.9677418124291203E-2</v>
      </c>
      <c r="AA370" s="7">
        <f>INDEX(D_YUBFEA_demand!W$3:W$14, MATCH($B370,D_YUBFEA_demand!$M$3:$M$14,0), 1)</f>
        <v>4.9677418124291203E-2</v>
      </c>
      <c r="AB370" s="7">
        <f>INDEX(D_YUBFEA_demand!X$3:X$14, MATCH($B370,D_YUBFEA_demand!$M$3:$M$14,0), 1)</f>
        <v>0.10774193271513909</v>
      </c>
      <c r="AC370" s="7">
        <f>INDEX(D_YUBFEA_demand!Y$3:Y$14, MATCH($B370,D_YUBFEA_demand!$M$3:$M$14,0), 1)</f>
        <v>0.41612901995258944</v>
      </c>
      <c r="AD370" s="7">
        <f>INDEX(D_YUBFEA_demand!Z$3:Z$14, MATCH($B370,D_YUBFEA_demand!$M$3:$M$14,0), 1)</f>
        <v>3.2580644853653445E-2</v>
      </c>
      <c r="AE370" s="7">
        <f>INDEX(D_YUBFEA_demand!AA$3:AA$14, MATCH($B370,D_YUBFEA_demand!$M$3:$M$14,0), 1)</f>
        <v>8.2903223652993477E-2</v>
      </c>
      <c r="AF370" s="7">
        <f>INDEX(D_YUBFEA_demand!AB$3:AB$14, MATCH($B370,D_YUBFEA_demand!$M$3:$M$14,0), 1)</f>
        <v>3.9354839632588047E-2</v>
      </c>
      <c r="AG370" s="7">
        <f>INDEX(MINFLOWFEAMOUTH!$J$3:$J$14, MATCH($B370,MINFLOWFEAMOUTH!$I$3:$I$14,0), 1)</f>
        <v>750</v>
      </c>
      <c r="AI370" s="11">
        <f>SHASTAlevel5extended!$H359</f>
        <v>4552.1000000000004</v>
      </c>
      <c r="AJ370" s="11">
        <f>INDEX(CALLiTE_SHASTA_LEVEL2_4!$E$1024:$E$1035, MATCH($B370,CALLiTE_SHASTA_LEVEL2_4!$C$1024:$C$1035,0), 1)</f>
        <v>1700</v>
      </c>
      <c r="AK370" s="11">
        <f>INDEX(CALLiTE_SHASTA_LEVEL2_4!$F$1024:$F$1035, MATCH($B370,CALLiTE_SHASTA_LEVEL2_4!$C$1024:$C$1035,0), 1)</f>
        <v>3200</v>
      </c>
      <c r="AL370" s="11">
        <f>INDEX(CALLITE_EVAP_S_SHSTA!$G$2:$G$13, MATCH($B370,CALLITE_EVAP_S_SHSTA!$F$2:$F$13,0), 1)</f>
        <v>11.109285717918759</v>
      </c>
    </row>
    <row r="371" spans="1:38">
      <c r="A371" s="1">
        <v>44036</v>
      </c>
      <c r="B371" s="6">
        <f t="shared" si="5"/>
        <v>7</v>
      </c>
      <c r="C371" s="7">
        <f>OROinflow!$F360</f>
        <v>1407</v>
      </c>
      <c r="D371" s="7">
        <f>OROLEVEL5!G360/1000</f>
        <v>3538</v>
      </c>
      <c r="E371" s="7">
        <f>INDEX(OROevaprateIN!$B$2:$B$13, MATCH($B371,OROevaprateIN!$A$2:$A$13,0), 1)</f>
        <v>9.1654255237985165</v>
      </c>
      <c r="F371" s="7">
        <f>INDEX(DEM_D6_PWR!$I$3:$I$14, MATCH($B371,DEM_D6_PWR!$H$3:$H$14,0), 1)</f>
        <v>3.4600000381469727</v>
      </c>
      <c r="G371" s="7">
        <f>INDEX('MINGW_6&amp;DR69'!$I$3:$I$14, MATCH($B371,'MINGW_6&amp;DR69'!$H$3:$H$14,0), 1)</f>
        <v>59.299999237060547</v>
      </c>
      <c r="H371" s="7">
        <f>INDEX('MINGW_6&amp;DR69'!$J$3:$J$14, MATCH($B371,'MINGW_6&amp;DR69'!$H$3:$H$14,0), 1)</f>
        <v>377.79998779296875</v>
      </c>
      <c r="I371" s="7">
        <f>inflowShasta!$I360</f>
        <v>3083</v>
      </c>
      <c r="J371" s="7">
        <f>inflowYuba!$H360</f>
        <v>1845</v>
      </c>
      <c r="K371" s="7">
        <f>INDEX(DEMAND_D_DAGUER_NP!$I$3:$I$14, MATCH($B371,DEMAND_D_DAGUER_NP!$H$3:$H$14,0), 1)</f>
        <v>966.24704233805335</v>
      </c>
      <c r="L371" s="7">
        <f>INDEX(D_THERM_DEMANDS!AB$3:AB$14, MATCH($B371,D_THERM_DEMANDS!$P$3:$P$14,0), 1)</f>
        <v>0.95000002461095012</v>
      </c>
      <c r="M371" s="7">
        <f>INDEX(D_THERM_DEMANDS!AC$3:AC$14, MATCH($B371,D_THERM_DEMANDS!$P$3:$P$14,0), 1)</f>
        <v>0.91838707462433844</v>
      </c>
      <c r="N371" s="7">
        <f>INDEX(D_THERM_DEMANDS!AD$3:AD$14, MATCH($B371,D_THERM_DEMANDS!$P$3:$P$14,0), 1)</f>
        <v>3.4838709677419355</v>
      </c>
      <c r="O371" s="7">
        <f>INDEX(D_THERM_DEMANDS!AE$3:AE$14, MATCH($B371,D_THERM_DEMANDS!$P$3:$P$14,0), 1)</f>
        <v>3.1612903841080203E-2</v>
      </c>
      <c r="P371" s="7">
        <f>INDEX(D_THERM_DEMANDS!AF$3:AF$14, MATCH($B371,D_THERM_DEMANDS!$P$3:$P$14,0), 1)</f>
        <v>3.5483871736834129E-2</v>
      </c>
      <c r="Q371" s="7">
        <f>INDEX(D_THERM_DEMANDS!AG$3:AG$14, MATCH($B371,D_THERM_DEMANDS!$P$3:$P$14,0), 1)</f>
        <v>8.8709677419354843E-2</v>
      </c>
      <c r="R371" s="7">
        <f>INDEX(D_THERM_DEMANDS!AH$3:AH$14, MATCH($B371,D_THERM_DEMANDS!$P$3:$P$14,0), 1)</f>
        <v>5.0645162982325402E-2</v>
      </c>
      <c r="S371" s="7">
        <f>INDEX(D_THERM_DEMANDS!AI$3:AI$14, MATCH($B371,D_THERM_DEMANDS!$P$3:$P$14,0), 1)</f>
        <v>3.5483871736834129E-2</v>
      </c>
      <c r="T371" s="7">
        <f>INDEX(D_THERM_DEMANDS!AJ$3:AJ$14, MATCH($B371,D_THERM_DEMANDS!$P$3:$P$14,0), 1)</f>
        <v>9.3548390173142953E-2</v>
      </c>
      <c r="U371" s="7">
        <f>INDEX(D_THERM_DEMANDS!AK$3:AK$14, MATCH($B371,D_THERM_DEMANDS!$P$3:$P$14,0), 1)</f>
        <v>0</v>
      </c>
      <c r="V371" s="7">
        <f>INDEX(DEMAND_C217B!$I$3:$I$14, MATCH($B371,DEMAND_C217B!$H$3:$H$14,0), 1)</f>
        <v>16.98007969128825</v>
      </c>
      <c r="W371" s="7">
        <f>INDEX(MINFLOWFEATHER!$J$3:$J$14, MATCH($B371,MINFLOWFEATHER!$I$3:$I$14,0), 1)</f>
        <v>750</v>
      </c>
      <c r="X371" s="7">
        <f>INDEX(Therm!$P$3:$P$14, MATCH($B371,Therm!$H$3:$H$14,0), 1)</f>
        <v>194.9353509675816</v>
      </c>
      <c r="Y371" s="7">
        <f>INDEX(Yubfea!$P$3:$P$14, MATCH($B371,Yubfea!$H$3:$H$14,0), 1)</f>
        <v>145.16763426198281</v>
      </c>
      <c r="Z371" s="7">
        <f>INDEX(D_YUBFEA_demand!V$3:V$14, MATCH($B371,D_YUBFEA_demand!$M$3:$M$14,0), 1)</f>
        <v>4.9677418124291203E-2</v>
      </c>
      <c r="AA371" s="7">
        <f>INDEX(D_YUBFEA_demand!W$3:W$14, MATCH($B371,D_YUBFEA_demand!$M$3:$M$14,0), 1)</f>
        <v>4.9677418124291203E-2</v>
      </c>
      <c r="AB371" s="7">
        <f>INDEX(D_YUBFEA_demand!X$3:X$14, MATCH($B371,D_YUBFEA_demand!$M$3:$M$14,0), 1)</f>
        <v>0.10774193271513909</v>
      </c>
      <c r="AC371" s="7">
        <f>INDEX(D_YUBFEA_demand!Y$3:Y$14, MATCH($B371,D_YUBFEA_demand!$M$3:$M$14,0), 1)</f>
        <v>0.41612901995258944</v>
      </c>
      <c r="AD371" s="7">
        <f>INDEX(D_YUBFEA_demand!Z$3:Z$14, MATCH($B371,D_YUBFEA_demand!$M$3:$M$14,0), 1)</f>
        <v>3.2580644853653445E-2</v>
      </c>
      <c r="AE371" s="7">
        <f>INDEX(D_YUBFEA_demand!AA$3:AA$14, MATCH($B371,D_YUBFEA_demand!$M$3:$M$14,0), 1)</f>
        <v>8.2903223652993477E-2</v>
      </c>
      <c r="AF371" s="7">
        <f>INDEX(D_YUBFEA_demand!AB$3:AB$14, MATCH($B371,D_YUBFEA_demand!$M$3:$M$14,0), 1)</f>
        <v>3.9354839632588047E-2</v>
      </c>
      <c r="AG371" s="7">
        <f>INDEX(MINFLOWFEAMOUTH!$J$3:$J$14, MATCH($B371,MINFLOWFEAMOUTH!$I$3:$I$14,0), 1)</f>
        <v>750</v>
      </c>
      <c r="AI371" s="11">
        <f>SHASTAlevel5extended!$H360</f>
        <v>4552.1000000000004</v>
      </c>
      <c r="AJ371" s="11">
        <f>INDEX(CALLiTE_SHASTA_LEVEL2_4!$E$1024:$E$1035, MATCH($B371,CALLiTE_SHASTA_LEVEL2_4!$C$1024:$C$1035,0), 1)</f>
        <v>1700</v>
      </c>
      <c r="AK371" s="11">
        <f>INDEX(CALLiTE_SHASTA_LEVEL2_4!$F$1024:$F$1035, MATCH($B371,CALLiTE_SHASTA_LEVEL2_4!$C$1024:$C$1035,0), 1)</f>
        <v>3200</v>
      </c>
      <c r="AL371" s="11">
        <f>INDEX(CALLITE_EVAP_S_SHSTA!$G$2:$G$13, MATCH($B371,CALLITE_EVAP_S_SHSTA!$F$2:$F$13,0), 1)</f>
        <v>11.109285717918759</v>
      </c>
    </row>
    <row r="372" spans="1:38">
      <c r="A372" s="1">
        <v>44037</v>
      </c>
      <c r="B372" s="6">
        <f t="shared" si="5"/>
        <v>7</v>
      </c>
      <c r="C372" s="7">
        <f>OROinflow!$F361</f>
        <v>1828</v>
      </c>
      <c r="D372" s="7">
        <f>OROLEVEL5!G361/1000</f>
        <v>3538</v>
      </c>
      <c r="E372" s="7">
        <f>INDEX(OROevaprateIN!$B$2:$B$13, MATCH($B372,OROevaprateIN!$A$2:$A$13,0), 1)</f>
        <v>9.1654255237985165</v>
      </c>
      <c r="F372" s="7">
        <f>INDEX(DEM_D6_PWR!$I$3:$I$14, MATCH($B372,DEM_D6_PWR!$H$3:$H$14,0), 1)</f>
        <v>3.4600000381469727</v>
      </c>
      <c r="G372" s="7">
        <f>INDEX('MINGW_6&amp;DR69'!$I$3:$I$14, MATCH($B372,'MINGW_6&amp;DR69'!$H$3:$H$14,0), 1)</f>
        <v>59.299999237060547</v>
      </c>
      <c r="H372" s="7">
        <f>INDEX('MINGW_6&amp;DR69'!$J$3:$J$14, MATCH($B372,'MINGW_6&amp;DR69'!$H$3:$H$14,0), 1)</f>
        <v>377.79998779296875</v>
      </c>
      <c r="I372" s="7">
        <f>inflowShasta!$I361</f>
        <v>2254</v>
      </c>
      <c r="J372" s="7">
        <f>inflowYuba!$H361</f>
        <v>1828</v>
      </c>
      <c r="K372" s="7">
        <f>INDEX(DEMAND_D_DAGUER_NP!$I$3:$I$14, MATCH($B372,DEMAND_D_DAGUER_NP!$H$3:$H$14,0), 1)</f>
        <v>966.24704233805335</v>
      </c>
      <c r="L372" s="7">
        <f>INDEX(D_THERM_DEMANDS!AB$3:AB$14, MATCH($B372,D_THERM_DEMANDS!$P$3:$P$14,0), 1)</f>
        <v>0.95000002461095012</v>
      </c>
      <c r="M372" s="7">
        <f>INDEX(D_THERM_DEMANDS!AC$3:AC$14, MATCH($B372,D_THERM_DEMANDS!$P$3:$P$14,0), 1)</f>
        <v>0.91838707462433844</v>
      </c>
      <c r="N372" s="7">
        <f>INDEX(D_THERM_DEMANDS!AD$3:AD$14, MATCH($B372,D_THERM_DEMANDS!$P$3:$P$14,0), 1)</f>
        <v>3.4838709677419355</v>
      </c>
      <c r="O372" s="7">
        <f>INDEX(D_THERM_DEMANDS!AE$3:AE$14, MATCH($B372,D_THERM_DEMANDS!$P$3:$P$14,0), 1)</f>
        <v>3.1612903841080203E-2</v>
      </c>
      <c r="P372" s="7">
        <f>INDEX(D_THERM_DEMANDS!AF$3:AF$14, MATCH($B372,D_THERM_DEMANDS!$P$3:$P$14,0), 1)</f>
        <v>3.5483871736834129E-2</v>
      </c>
      <c r="Q372" s="7">
        <f>INDEX(D_THERM_DEMANDS!AG$3:AG$14, MATCH($B372,D_THERM_DEMANDS!$P$3:$P$14,0), 1)</f>
        <v>8.8709677419354843E-2</v>
      </c>
      <c r="R372" s="7">
        <f>INDEX(D_THERM_DEMANDS!AH$3:AH$14, MATCH($B372,D_THERM_DEMANDS!$P$3:$P$14,0), 1)</f>
        <v>5.0645162982325402E-2</v>
      </c>
      <c r="S372" s="7">
        <f>INDEX(D_THERM_DEMANDS!AI$3:AI$14, MATCH($B372,D_THERM_DEMANDS!$P$3:$P$14,0), 1)</f>
        <v>3.5483871736834129E-2</v>
      </c>
      <c r="T372" s="7">
        <f>INDEX(D_THERM_DEMANDS!AJ$3:AJ$14, MATCH($B372,D_THERM_DEMANDS!$P$3:$P$14,0), 1)</f>
        <v>9.3548390173142953E-2</v>
      </c>
      <c r="U372" s="7">
        <f>INDEX(D_THERM_DEMANDS!AK$3:AK$14, MATCH($B372,D_THERM_DEMANDS!$P$3:$P$14,0), 1)</f>
        <v>0</v>
      </c>
      <c r="V372" s="7">
        <f>INDEX(DEMAND_C217B!$I$3:$I$14, MATCH($B372,DEMAND_C217B!$H$3:$H$14,0), 1)</f>
        <v>16.98007969128825</v>
      </c>
      <c r="W372" s="7">
        <f>INDEX(MINFLOWFEATHER!$J$3:$J$14, MATCH($B372,MINFLOWFEATHER!$I$3:$I$14,0), 1)</f>
        <v>750</v>
      </c>
      <c r="X372" s="7">
        <f>INDEX(Therm!$P$3:$P$14, MATCH($B372,Therm!$H$3:$H$14,0), 1)</f>
        <v>194.9353509675816</v>
      </c>
      <c r="Y372" s="7">
        <f>INDEX(Yubfea!$P$3:$P$14, MATCH($B372,Yubfea!$H$3:$H$14,0), 1)</f>
        <v>145.16763426198281</v>
      </c>
      <c r="Z372" s="7">
        <f>INDEX(D_YUBFEA_demand!V$3:V$14, MATCH($B372,D_YUBFEA_demand!$M$3:$M$14,0), 1)</f>
        <v>4.9677418124291203E-2</v>
      </c>
      <c r="AA372" s="7">
        <f>INDEX(D_YUBFEA_demand!W$3:W$14, MATCH($B372,D_YUBFEA_demand!$M$3:$M$14,0), 1)</f>
        <v>4.9677418124291203E-2</v>
      </c>
      <c r="AB372" s="7">
        <f>INDEX(D_YUBFEA_demand!X$3:X$14, MATCH($B372,D_YUBFEA_demand!$M$3:$M$14,0), 1)</f>
        <v>0.10774193271513909</v>
      </c>
      <c r="AC372" s="7">
        <f>INDEX(D_YUBFEA_demand!Y$3:Y$14, MATCH($B372,D_YUBFEA_demand!$M$3:$M$14,0), 1)</f>
        <v>0.41612901995258944</v>
      </c>
      <c r="AD372" s="7">
        <f>INDEX(D_YUBFEA_demand!Z$3:Z$14, MATCH($B372,D_YUBFEA_demand!$M$3:$M$14,0), 1)</f>
        <v>3.2580644853653445E-2</v>
      </c>
      <c r="AE372" s="7">
        <f>INDEX(D_YUBFEA_demand!AA$3:AA$14, MATCH($B372,D_YUBFEA_demand!$M$3:$M$14,0), 1)</f>
        <v>8.2903223652993477E-2</v>
      </c>
      <c r="AF372" s="7">
        <f>INDEX(D_YUBFEA_demand!AB$3:AB$14, MATCH($B372,D_YUBFEA_demand!$M$3:$M$14,0), 1)</f>
        <v>3.9354839632588047E-2</v>
      </c>
      <c r="AG372" s="7">
        <f>INDEX(MINFLOWFEAMOUTH!$J$3:$J$14, MATCH($B372,MINFLOWFEAMOUTH!$I$3:$I$14,0), 1)</f>
        <v>750</v>
      </c>
      <c r="AI372" s="11">
        <f>SHASTAlevel5extended!$H361</f>
        <v>4552.1000000000004</v>
      </c>
      <c r="AJ372" s="11">
        <f>INDEX(CALLiTE_SHASTA_LEVEL2_4!$E$1024:$E$1035, MATCH($B372,CALLiTE_SHASTA_LEVEL2_4!$C$1024:$C$1035,0), 1)</f>
        <v>1700</v>
      </c>
      <c r="AK372" s="11">
        <f>INDEX(CALLiTE_SHASTA_LEVEL2_4!$F$1024:$F$1035, MATCH($B372,CALLiTE_SHASTA_LEVEL2_4!$C$1024:$C$1035,0), 1)</f>
        <v>3200</v>
      </c>
      <c r="AL372" s="11">
        <f>INDEX(CALLITE_EVAP_S_SHSTA!$G$2:$G$13, MATCH($B372,CALLITE_EVAP_S_SHSTA!$F$2:$F$13,0), 1)</f>
        <v>11.109285717918759</v>
      </c>
    </row>
    <row r="373" spans="1:38">
      <c r="A373" s="1">
        <v>44038</v>
      </c>
      <c r="B373" s="6">
        <f t="shared" si="5"/>
        <v>7</v>
      </c>
      <c r="C373" s="7">
        <f>OROinflow!$F362</f>
        <v>1248</v>
      </c>
      <c r="D373" s="7">
        <f>OROLEVEL5!G362/1000</f>
        <v>3538</v>
      </c>
      <c r="E373" s="7">
        <f>INDEX(OROevaprateIN!$B$2:$B$13, MATCH($B373,OROevaprateIN!$A$2:$A$13,0), 1)</f>
        <v>9.1654255237985165</v>
      </c>
      <c r="F373" s="7">
        <f>INDEX(DEM_D6_PWR!$I$3:$I$14, MATCH($B373,DEM_D6_PWR!$H$3:$H$14,0), 1)</f>
        <v>3.4600000381469727</v>
      </c>
      <c r="G373" s="7">
        <f>INDEX('MINGW_6&amp;DR69'!$I$3:$I$14, MATCH($B373,'MINGW_6&amp;DR69'!$H$3:$H$14,0), 1)</f>
        <v>59.299999237060547</v>
      </c>
      <c r="H373" s="7">
        <f>INDEX('MINGW_6&amp;DR69'!$J$3:$J$14, MATCH($B373,'MINGW_6&amp;DR69'!$H$3:$H$14,0), 1)</f>
        <v>377.79998779296875</v>
      </c>
      <c r="I373" s="7">
        <f>inflowShasta!$I362</f>
        <v>2089</v>
      </c>
      <c r="J373" s="7">
        <f>inflowYuba!$H362</f>
        <v>1807</v>
      </c>
      <c r="K373" s="7">
        <f>INDEX(DEMAND_D_DAGUER_NP!$I$3:$I$14, MATCH($B373,DEMAND_D_DAGUER_NP!$H$3:$H$14,0), 1)</f>
        <v>966.24704233805335</v>
      </c>
      <c r="L373" s="7">
        <f>INDEX(D_THERM_DEMANDS!AB$3:AB$14, MATCH($B373,D_THERM_DEMANDS!$P$3:$P$14,0), 1)</f>
        <v>0.95000002461095012</v>
      </c>
      <c r="M373" s="7">
        <f>INDEX(D_THERM_DEMANDS!AC$3:AC$14, MATCH($B373,D_THERM_DEMANDS!$P$3:$P$14,0), 1)</f>
        <v>0.91838707462433844</v>
      </c>
      <c r="N373" s="7">
        <f>INDEX(D_THERM_DEMANDS!AD$3:AD$14, MATCH($B373,D_THERM_DEMANDS!$P$3:$P$14,0), 1)</f>
        <v>3.4838709677419355</v>
      </c>
      <c r="O373" s="7">
        <f>INDEX(D_THERM_DEMANDS!AE$3:AE$14, MATCH($B373,D_THERM_DEMANDS!$P$3:$P$14,0), 1)</f>
        <v>3.1612903841080203E-2</v>
      </c>
      <c r="P373" s="7">
        <f>INDEX(D_THERM_DEMANDS!AF$3:AF$14, MATCH($B373,D_THERM_DEMANDS!$P$3:$P$14,0), 1)</f>
        <v>3.5483871736834129E-2</v>
      </c>
      <c r="Q373" s="7">
        <f>INDEX(D_THERM_DEMANDS!AG$3:AG$14, MATCH($B373,D_THERM_DEMANDS!$P$3:$P$14,0), 1)</f>
        <v>8.8709677419354843E-2</v>
      </c>
      <c r="R373" s="7">
        <f>INDEX(D_THERM_DEMANDS!AH$3:AH$14, MATCH($B373,D_THERM_DEMANDS!$P$3:$P$14,0), 1)</f>
        <v>5.0645162982325402E-2</v>
      </c>
      <c r="S373" s="7">
        <f>INDEX(D_THERM_DEMANDS!AI$3:AI$14, MATCH($B373,D_THERM_DEMANDS!$P$3:$P$14,0), 1)</f>
        <v>3.5483871736834129E-2</v>
      </c>
      <c r="T373" s="7">
        <f>INDEX(D_THERM_DEMANDS!AJ$3:AJ$14, MATCH($B373,D_THERM_DEMANDS!$P$3:$P$14,0), 1)</f>
        <v>9.3548390173142953E-2</v>
      </c>
      <c r="U373" s="7">
        <f>INDEX(D_THERM_DEMANDS!AK$3:AK$14, MATCH($B373,D_THERM_DEMANDS!$P$3:$P$14,0), 1)</f>
        <v>0</v>
      </c>
      <c r="V373" s="7">
        <f>INDEX(DEMAND_C217B!$I$3:$I$14, MATCH($B373,DEMAND_C217B!$H$3:$H$14,0), 1)</f>
        <v>16.98007969128825</v>
      </c>
      <c r="W373" s="7">
        <f>INDEX(MINFLOWFEATHER!$J$3:$J$14, MATCH($B373,MINFLOWFEATHER!$I$3:$I$14,0), 1)</f>
        <v>750</v>
      </c>
      <c r="X373" s="7">
        <f>INDEX(Therm!$P$3:$P$14, MATCH($B373,Therm!$H$3:$H$14,0), 1)</f>
        <v>194.9353509675816</v>
      </c>
      <c r="Y373" s="7">
        <f>INDEX(Yubfea!$P$3:$P$14, MATCH($B373,Yubfea!$H$3:$H$14,0), 1)</f>
        <v>145.16763426198281</v>
      </c>
      <c r="Z373" s="7">
        <f>INDEX(D_YUBFEA_demand!V$3:V$14, MATCH($B373,D_YUBFEA_demand!$M$3:$M$14,0), 1)</f>
        <v>4.9677418124291203E-2</v>
      </c>
      <c r="AA373" s="7">
        <f>INDEX(D_YUBFEA_demand!W$3:W$14, MATCH($B373,D_YUBFEA_demand!$M$3:$M$14,0), 1)</f>
        <v>4.9677418124291203E-2</v>
      </c>
      <c r="AB373" s="7">
        <f>INDEX(D_YUBFEA_demand!X$3:X$14, MATCH($B373,D_YUBFEA_demand!$M$3:$M$14,0), 1)</f>
        <v>0.10774193271513909</v>
      </c>
      <c r="AC373" s="7">
        <f>INDEX(D_YUBFEA_demand!Y$3:Y$14, MATCH($B373,D_YUBFEA_demand!$M$3:$M$14,0), 1)</f>
        <v>0.41612901995258944</v>
      </c>
      <c r="AD373" s="7">
        <f>INDEX(D_YUBFEA_demand!Z$3:Z$14, MATCH($B373,D_YUBFEA_demand!$M$3:$M$14,0), 1)</f>
        <v>3.2580644853653445E-2</v>
      </c>
      <c r="AE373" s="7">
        <f>INDEX(D_YUBFEA_demand!AA$3:AA$14, MATCH($B373,D_YUBFEA_demand!$M$3:$M$14,0), 1)</f>
        <v>8.2903223652993477E-2</v>
      </c>
      <c r="AF373" s="7">
        <f>INDEX(D_YUBFEA_demand!AB$3:AB$14, MATCH($B373,D_YUBFEA_demand!$M$3:$M$14,0), 1)</f>
        <v>3.9354839632588047E-2</v>
      </c>
      <c r="AG373" s="7">
        <f>INDEX(MINFLOWFEAMOUTH!$J$3:$J$14, MATCH($B373,MINFLOWFEAMOUTH!$I$3:$I$14,0), 1)</f>
        <v>750</v>
      </c>
      <c r="AI373" s="11">
        <f>SHASTAlevel5extended!$H362</f>
        <v>4552.1000000000004</v>
      </c>
      <c r="AJ373" s="11">
        <f>INDEX(CALLiTE_SHASTA_LEVEL2_4!$E$1024:$E$1035, MATCH($B373,CALLiTE_SHASTA_LEVEL2_4!$C$1024:$C$1035,0), 1)</f>
        <v>1700</v>
      </c>
      <c r="AK373" s="11">
        <f>INDEX(CALLiTE_SHASTA_LEVEL2_4!$F$1024:$F$1035, MATCH($B373,CALLiTE_SHASTA_LEVEL2_4!$C$1024:$C$1035,0), 1)</f>
        <v>3200</v>
      </c>
      <c r="AL373" s="11">
        <f>INDEX(CALLITE_EVAP_S_SHSTA!$G$2:$G$13, MATCH($B373,CALLITE_EVAP_S_SHSTA!$F$2:$F$13,0), 1)</f>
        <v>11.109285717918759</v>
      </c>
    </row>
    <row r="374" spans="1:38">
      <c r="A374" s="1">
        <v>44039</v>
      </c>
      <c r="B374" s="6">
        <f t="shared" si="5"/>
        <v>7</v>
      </c>
      <c r="C374" s="7">
        <f>OROinflow!$F363</f>
        <v>1851</v>
      </c>
      <c r="D374" s="7">
        <f>OROLEVEL5!G363/1000</f>
        <v>3538</v>
      </c>
      <c r="E374" s="7">
        <f>INDEX(OROevaprateIN!$B$2:$B$13, MATCH($B374,OROevaprateIN!$A$2:$A$13,0), 1)</f>
        <v>9.1654255237985165</v>
      </c>
      <c r="F374" s="7">
        <f>INDEX(DEM_D6_PWR!$I$3:$I$14, MATCH($B374,DEM_D6_PWR!$H$3:$H$14,0), 1)</f>
        <v>3.4600000381469727</v>
      </c>
      <c r="G374" s="7">
        <f>INDEX('MINGW_6&amp;DR69'!$I$3:$I$14, MATCH($B374,'MINGW_6&amp;DR69'!$H$3:$H$14,0), 1)</f>
        <v>59.299999237060547</v>
      </c>
      <c r="H374" s="7">
        <f>INDEX('MINGW_6&amp;DR69'!$J$3:$J$14, MATCH($B374,'MINGW_6&amp;DR69'!$H$3:$H$14,0), 1)</f>
        <v>377.79998779296875</v>
      </c>
      <c r="I374" s="7">
        <f>inflowShasta!$I363</f>
        <v>2533</v>
      </c>
      <c r="J374" s="7">
        <f>inflowYuba!$H363</f>
        <v>1806</v>
      </c>
      <c r="K374" s="7">
        <f>INDEX(DEMAND_D_DAGUER_NP!$I$3:$I$14, MATCH($B374,DEMAND_D_DAGUER_NP!$H$3:$H$14,0), 1)</f>
        <v>966.24704233805335</v>
      </c>
      <c r="L374" s="7">
        <f>INDEX(D_THERM_DEMANDS!AB$3:AB$14, MATCH($B374,D_THERM_DEMANDS!$P$3:$P$14,0), 1)</f>
        <v>0.95000002461095012</v>
      </c>
      <c r="M374" s="7">
        <f>INDEX(D_THERM_DEMANDS!AC$3:AC$14, MATCH($B374,D_THERM_DEMANDS!$P$3:$P$14,0), 1)</f>
        <v>0.91838707462433844</v>
      </c>
      <c r="N374" s="7">
        <f>INDEX(D_THERM_DEMANDS!AD$3:AD$14, MATCH($B374,D_THERM_DEMANDS!$P$3:$P$14,0), 1)</f>
        <v>3.4838709677419355</v>
      </c>
      <c r="O374" s="7">
        <f>INDEX(D_THERM_DEMANDS!AE$3:AE$14, MATCH($B374,D_THERM_DEMANDS!$P$3:$P$14,0), 1)</f>
        <v>3.1612903841080203E-2</v>
      </c>
      <c r="P374" s="7">
        <f>INDEX(D_THERM_DEMANDS!AF$3:AF$14, MATCH($B374,D_THERM_DEMANDS!$P$3:$P$14,0), 1)</f>
        <v>3.5483871736834129E-2</v>
      </c>
      <c r="Q374" s="7">
        <f>INDEX(D_THERM_DEMANDS!AG$3:AG$14, MATCH($B374,D_THERM_DEMANDS!$P$3:$P$14,0), 1)</f>
        <v>8.8709677419354843E-2</v>
      </c>
      <c r="R374" s="7">
        <f>INDEX(D_THERM_DEMANDS!AH$3:AH$14, MATCH($B374,D_THERM_DEMANDS!$P$3:$P$14,0), 1)</f>
        <v>5.0645162982325402E-2</v>
      </c>
      <c r="S374" s="7">
        <f>INDEX(D_THERM_DEMANDS!AI$3:AI$14, MATCH($B374,D_THERM_DEMANDS!$P$3:$P$14,0), 1)</f>
        <v>3.5483871736834129E-2</v>
      </c>
      <c r="T374" s="7">
        <f>INDEX(D_THERM_DEMANDS!AJ$3:AJ$14, MATCH($B374,D_THERM_DEMANDS!$P$3:$P$14,0), 1)</f>
        <v>9.3548390173142953E-2</v>
      </c>
      <c r="U374" s="7">
        <f>INDEX(D_THERM_DEMANDS!AK$3:AK$14, MATCH($B374,D_THERM_DEMANDS!$P$3:$P$14,0), 1)</f>
        <v>0</v>
      </c>
      <c r="V374" s="7">
        <f>INDEX(DEMAND_C217B!$I$3:$I$14, MATCH($B374,DEMAND_C217B!$H$3:$H$14,0), 1)</f>
        <v>16.98007969128825</v>
      </c>
      <c r="W374" s="7">
        <f>INDEX(MINFLOWFEATHER!$J$3:$J$14, MATCH($B374,MINFLOWFEATHER!$I$3:$I$14,0), 1)</f>
        <v>750</v>
      </c>
      <c r="X374" s="7">
        <f>INDEX(Therm!$P$3:$P$14, MATCH($B374,Therm!$H$3:$H$14,0), 1)</f>
        <v>194.9353509675816</v>
      </c>
      <c r="Y374" s="7">
        <f>INDEX(Yubfea!$P$3:$P$14, MATCH($B374,Yubfea!$H$3:$H$14,0), 1)</f>
        <v>145.16763426198281</v>
      </c>
      <c r="Z374" s="7">
        <f>INDEX(D_YUBFEA_demand!V$3:V$14, MATCH($B374,D_YUBFEA_demand!$M$3:$M$14,0), 1)</f>
        <v>4.9677418124291203E-2</v>
      </c>
      <c r="AA374" s="7">
        <f>INDEX(D_YUBFEA_demand!W$3:W$14, MATCH($B374,D_YUBFEA_demand!$M$3:$M$14,0), 1)</f>
        <v>4.9677418124291203E-2</v>
      </c>
      <c r="AB374" s="7">
        <f>INDEX(D_YUBFEA_demand!X$3:X$14, MATCH($B374,D_YUBFEA_demand!$M$3:$M$14,0), 1)</f>
        <v>0.10774193271513909</v>
      </c>
      <c r="AC374" s="7">
        <f>INDEX(D_YUBFEA_demand!Y$3:Y$14, MATCH($B374,D_YUBFEA_demand!$M$3:$M$14,0), 1)</f>
        <v>0.41612901995258944</v>
      </c>
      <c r="AD374" s="7">
        <f>INDEX(D_YUBFEA_demand!Z$3:Z$14, MATCH($B374,D_YUBFEA_demand!$M$3:$M$14,0), 1)</f>
        <v>3.2580644853653445E-2</v>
      </c>
      <c r="AE374" s="7">
        <f>INDEX(D_YUBFEA_demand!AA$3:AA$14, MATCH($B374,D_YUBFEA_demand!$M$3:$M$14,0), 1)</f>
        <v>8.2903223652993477E-2</v>
      </c>
      <c r="AF374" s="7">
        <f>INDEX(D_YUBFEA_demand!AB$3:AB$14, MATCH($B374,D_YUBFEA_demand!$M$3:$M$14,0), 1)</f>
        <v>3.9354839632588047E-2</v>
      </c>
      <c r="AG374" s="7">
        <f>INDEX(MINFLOWFEAMOUTH!$J$3:$J$14, MATCH($B374,MINFLOWFEAMOUTH!$I$3:$I$14,0), 1)</f>
        <v>750</v>
      </c>
      <c r="AI374" s="11">
        <f>SHASTAlevel5extended!$H363</f>
        <v>4552.1000000000004</v>
      </c>
      <c r="AJ374" s="11">
        <f>INDEX(CALLiTE_SHASTA_LEVEL2_4!$E$1024:$E$1035, MATCH($B374,CALLiTE_SHASTA_LEVEL2_4!$C$1024:$C$1035,0), 1)</f>
        <v>1700</v>
      </c>
      <c r="AK374" s="11">
        <f>INDEX(CALLiTE_SHASTA_LEVEL2_4!$F$1024:$F$1035, MATCH($B374,CALLiTE_SHASTA_LEVEL2_4!$C$1024:$C$1035,0), 1)</f>
        <v>3200</v>
      </c>
      <c r="AL374" s="11">
        <f>INDEX(CALLITE_EVAP_S_SHSTA!$G$2:$G$13, MATCH($B374,CALLITE_EVAP_S_SHSTA!$F$2:$F$13,0), 1)</f>
        <v>11.109285717918759</v>
      </c>
    </row>
    <row r="375" spans="1:38">
      <c r="A375" s="1">
        <v>44040</v>
      </c>
      <c r="B375" s="6">
        <f t="shared" si="5"/>
        <v>7</v>
      </c>
      <c r="C375" s="7">
        <f>OROinflow!$F364</f>
        <v>1748</v>
      </c>
      <c r="D375" s="7">
        <f>OROLEVEL5!G364/1000</f>
        <v>3538</v>
      </c>
      <c r="E375" s="7">
        <f>INDEX(OROevaprateIN!$B$2:$B$13, MATCH($B375,OROevaprateIN!$A$2:$A$13,0), 1)</f>
        <v>9.1654255237985165</v>
      </c>
      <c r="F375" s="7">
        <f>INDEX(DEM_D6_PWR!$I$3:$I$14, MATCH($B375,DEM_D6_PWR!$H$3:$H$14,0), 1)</f>
        <v>3.4600000381469727</v>
      </c>
      <c r="G375" s="7">
        <f>INDEX('MINGW_6&amp;DR69'!$I$3:$I$14, MATCH($B375,'MINGW_6&amp;DR69'!$H$3:$H$14,0), 1)</f>
        <v>59.299999237060547</v>
      </c>
      <c r="H375" s="7">
        <f>INDEX('MINGW_6&amp;DR69'!$J$3:$J$14, MATCH($B375,'MINGW_6&amp;DR69'!$H$3:$H$14,0), 1)</f>
        <v>377.79998779296875</v>
      </c>
      <c r="I375" s="7">
        <f>inflowShasta!$I364</f>
        <v>3454</v>
      </c>
      <c r="J375" s="7">
        <f>inflowYuba!$H364</f>
        <v>1782</v>
      </c>
      <c r="K375" s="7">
        <f>INDEX(DEMAND_D_DAGUER_NP!$I$3:$I$14, MATCH($B375,DEMAND_D_DAGUER_NP!$H$3:$H$14,0), 1)</f>
        <v>966.24704233805335</v>
      </c>
      <c r="L375" s="7">
        <f>INDEX(D_THERM_DEMANDS!AB$3:AB$14, MATCH($B375,D_THERM_DEMANDS!$P$3:$P$14,0), 1)</f>
        <v>0.95000002461095012</v>
      </c>
      <c r="M375" s="7">
        <f>INDEX(D_THERM_DEMANDS!AC$3:AC$14, MATCH($B375,D_THERM_DEMANDS!$P$3:$P$14,0), 1)</f>
        <v>0.91838707462433844</v>
      </c>
      <c r="N375" s="7">
        <f>INDEX(D_THERM_DEMANDS!AD$3:AD$14, MATCH($B375,D_THERM_DEMANDS!$P$3:$P$14,0), 1)</f>
        <v>3.4838709677419355</v>
      </c>
      <c r="O375" s="7">
        <f>INDEX(D_THERM_DEMANDS!AE$3:AE$14, MATCH($B375,D_THERM_DEMANDS!$P$3:$P$14,0), 1)</f>
        <v>3.1612903841080203E-2</v>
      </c>
      <c r="P375" s="7">
        <f>INDEX(D_THERM_DEMANDS!AF$3:AF$14, MATCH($B375,D_THERM_DEMANDS!$P$3:$P$14,0), 1)</f>
        <v>3.5483871736834129E-2</v>
      </c>
      <c r="Q375" s="7">
        <f>INDEX(D_THERM_DEMANDS!AG$3:AG$14, MATCH($B375,D_THERM_DEMANDS!$P$3:$P$14,0), 1)</f>
        <v>8.8709677419354843E-2</v>
      </c>
      <c r="R375" s="7">
        <f>INDEX(D_THERM_DEMANDS!AH$3:AH$14, MATCH($B375,D_THERM_DEMANDS!$P$3:$P$14,0), 1)</f>
        <v>5.0645162982325402E-2</v>
      </c>
      <c r="S375" s="7">
        <f>INDEX(D_THERM_DEMANDS!AI$3:AI$14, MATCH($B375,D_THERM_DEMANDS!$P$3:$P$14,0), 1)</f>
        <v>3.5483871736834129E-2</v>
      </c>
      <c r="T375" s="7">
        <f>INDEX(D_THERM_DEMANDS!AJ$3:AJ$14, MATCH($B375,D_THERM_DEMANDS!$P$3:$P$14,0), 1)</f>
        <v>9.3548390173142953E-2</v>
      </c>
      <c r="U375" s="7">
        <f>INDEX(D_THERM_DEMANDS!AK$3:AK$14, MATCH($B375,D_THERM_DEMANDS!$P$3:$P$14,0), 1)</f>
        <v>0</v>
      </c>
      <c r="V375" s="7">
        <f>INDEX(DEMAND_C217B!$I$3:$I$14, MATCH($B375,DEMAND_C217B!$H$3:$H$14,0), 1)</f>
        <v>16.98007969128825</v>
      </c>
      <c r="W375" s="7">
        <f>INDEX(MINFLOWFEATHER!$J$3:$J$14, MATCH($B375,MINFLOWFEATHER!$I$3:$I$14,0), 1)</f>
        <v>750</v>
      </c>
      <c r="X375" s="7">
        <f>INDEX(Therm!$P$3:$P$14, MATCH($B375,Therm!$H$3:$H$14,0), 1)</f>
        <v>194.9353509675816</v>
      </c>
      <c r="Y375" s="7">
        <f>INDEX(Yubfea!$P$3:$P$14, MATCH($B375,Yubfea!$H$3:$H$14,0), 1)</f>
        <v>145.16763426198281</v>
      </c>
      <c r="Z375" s="7">
        <f>INDEX(D_YUBFEA_demand!V$3:V$14, MATCH($B375,D_YUBFEA_demand!$M$3:$M$14,0), 1)</f>
        <v>4.9677418124291203E-2</v>
      </c>
      <c r="AA375" s="7">
        <f>INDEX(D_YUBFEA_demand!W$3:W$14, MATCH($B375,D_YUBFEA_demand!$M$3:$M$14,0), 1)</f>
        <v>4.9677418124291203E-2</v>
      </c>
      <c r="AB375" s="7">
        <f>INDEX(D_YUBFEA_demand!X$3:X$14, MATCH($B375,D_YUBFEA_demand!$M$3:$M$14,0), 1)</f>
        <v>0.10774193271513909</v>
      </c>
      <c r="AC375" s="7">
        <f>INDEX(D_YUBFEA_demand!Y$3:Y$14, MATCH($B375,D_YUBFEA_demand!$M$3:$M$14,0), 1)</f>
        <v>0.41612901995258944</v>
      </c>
      <c r="AD375" s="7">
        <f>INDEX(D_YUBFEA_demand!Z$3:Z$14, MATCH($B375,D_YUBFEA_demand!$M$3:$M$14,0), 1)</f>
        <v>3.2580644853653445E-2</v>
      </c>
      <c r="AE375" s="7">
        <f>INDEX(D_YUBFEA_demand!AA$3:AA$14, MATCH($B375,D_YUBFEA_demand!$M$3:$M$14,0), 1)</f>
        <v>8.2903223652993477E-2</v>
      </c>
      <c r="AF375" s="7">
        <f>INDEX(D_YUBFEA_demand!AB$3:AB$14, MATCH($B375,D_YUBFEA_demand!$M$3:$M$14,0), 1)</f>
        <v>3.9354839632588047E-2</v>
      </c>
      <c r="AG375" s="7">
        <f>INDEX(MINFLOWFEAMOUTH!$J$3:$J$14, MATCH($B375,MINFLOWFEAMOUTH!$I$3:$I$14,0), 1)</f>
        <v>750</v>
      </c>
      <c r="AI375" s="11">
        <f>SHASTAlevel5extended!$H364</f>
        <v>4552.1000000000004</v>
      </c>
      <c r="AJ375" s="11">
        <f>INDEX(CALLiTE_SHASTA_LEVEL2_4!$E$1024:$E$1035, MATCH($B375,CALLiTE_SHASTA_LEVEL2_4!$C$1024:$C$1035,0), 1)</f>
        <v>1700</v>
      </c>
      <c r="AK375" s="11">
        <f>INDEX(CALLiTE_SHASTA_LEVEL2_4!$F$1024:$F$1035, MATCH($B375,CALLiTE_SHASTA_LEVEL2_4!$C$1024:$C$1035,0), 1)</f>
        <v>3200</v>
      </c>
      <c r="AL375" s="11">
        <f>INDEX(CALLITE_EVAP_S_SHSTA!$G$2:$G$13, MATCH($B375,CALLITE_EVAP_S_SHSTA!$F$2:$F$13,0), 1)</f>
        <v>11.109285717918759</v>
      </c>
    </row>
    <row r="376" spans="1:38">
      <c r="A376" s="1">
        <v>44041</v>
      </c>
      <c r="B376" s="6">
        <f t="shared" si="5"/>
        <v>7</v>
      </c>
      <c r="C376" s="7">
        <f>OROinflow!$F365</f>
        <v>1674</v>
      </c>
      <c r="D376" s="7">
        <f>OROLEVEL5!G365/1000</f>
        <v>3538</v>
      </c>
      <c r="E376" s="7">
        <f>INDEX(OROevaprateIN!$B$2:$B$13, MATCH($B376,OROevaprateIN!$A$2:$A$13,0), 1)</f>
        <v>9.1654255237985165</v>
      </c>
      <c r="F376" s="7">
        <f>INDEX(DEM_D6_PWR!$I$3:$I$14, MATCH($B376,DEM_D6_PWR!$H$3:$H$14,0), 1)</f>
        <v>3.4600000381469727</v>
      </c>
      <c r="G376" s="7">
        <f>INDEX('MINGW_6&amp;DR69'!$I$3:$I$14, MATCH($B376,'MINGW_6&amp;DR69'!$H$3:$H$14,0), 1)</f>
        <v>59.299999237060547</v>
      </c>
      <c r="H376" s="7">
        <f>INDEX('MINGW_6&amp;DR69'!$J$3:$J$14, MATCH($B376,'MINGW_6&amp;DR69'!$H$3:$H$14,0), 1)</f>
        <v>377.79998779296875</v>
      </c>
      <c r="I376" s="7">
        <f>inflowShasta!$I365</f>
        <v>2471</v>
      </c>
      <c r="J376" s="7">
        <f>inflowYuba!$H365</f>
        <v>1780</v>
      </c>
      <c r="K376" s="7">
        <f>INDEX(DEMAND_D_DAGUER_NP!$I$3:$I$14, MATCH($B376,DEMAND_D_DAGUER_NP!$H$3:$H$14,0), 1)</f>
        <v>966.24704233805335</v>
      </c>
      <c r="L376" s="7">
        <f>INDEX(D_THERM_DEMANDS!AB$3:AB$14, MATCH($B376,D_THERM_DEMANDS!$P$3:$P$14,0), 1)</f>
        <v>0.95000002461095012</v>
      </c>
      <c r="M376" s="7">
        <f>INDEX(D_THERM_DEMANDS!AC$3:AC$14, MATCH($B376,D_THERM_DEMANDS!$P$3:$P$14,0), 1)</f>
        <v>0.91838707462433844</v>
      </c>
      <c r="N376" s="7">
        <f>INDEX(D_THERM_DEMANDS!AD$3:AD$14, MATCH($B376,D_THERM_DEMANDS!$P$3:$P$14,0), 1)</f>
        <v>3.4838709677419355</v>
      </c>
      <c r="O376" s="7">
        <f>INDEX(D_THERM_DEMANDS!AE$3:AE$14, MATCH($B376,D_THERM_DEMANDS!$P$3:$P$14,0), 1)</f>
        <v>3.1612903841080203E-2</v>
      </c>
      <c r="P376" s="7">
        <f>INDEX(D_THERM_DEMANDS!AF$3:AF$14, MATCH($B376,D_THERM_DEMANDS!$P$3:$P$14,0), 1)</f>
        <v>3.5483871736834129E-2</v>
      </c>
      <c r="Q376" s="7">
        <f>INDEX(D_THERM_DEMANDS!AG$3:AG$14, MATCH($B376,D_THERM_DEMANDS!$P$3:$P$14,0), 1)</f>
        <v>8.8709677419354843E-2</v>
      </c>
      <c r="R376" s="7">
        <f>INDEX(D_THERM_DEMANDS!AH$3:AH$14, MATCH($B376,D_THERM_DEMANDS!$P$3:$P$14,0), 1)</f>
        <v>5.0645162982325402E-2</v>
      </c>
      <c r="S376" s="7">
        <f>INDEX(D_THERM_DEMANDS!AI$3:AI$14, MATCH($B376,D_THERM_DEMANDS!$P$3:$P$14,0), 1)</f>
        <v>3.5483871736834129E-2</v>
      </c>
      <c r="T376" s="7">
        <f>INDEX(D_THERM_DEMANDS!AJ$3:AJ$14, MATCH($B376,D_THERM_DEMANDS!$P$3:$P$14,0), 1)</f>
        <v>9.3548390173142953E-2</v>
      </c>
      <c r="U376" s="7">
        <f>INDEX(D_THERM_DEMANDS!AK$3:AK$14, MATCH($B376,D_THERM_DEMANDS!$P$3:$P$14,0), 1)</f>
        <v>0</v>
      </c>
      <c r="V376" s="7">
        <f>INDEX(DEMAND_C217B!$I$3:$I$14, MATCH($B376,DEMAND_C217B!$H$3:$H$14,0), 1)</f>
        <v>16.98007969128825</v>
      </c>
      <c r="W376" s="7">
        <f>INDEX(MINFLOWFEATHER!$J$3:$J$14, MATCH($B376,MINFLOWFEATHER!$I$3:$I$14,0), 1)</f>
        <v>750</v>
      </c>
      <c r="X376" s="7">
        <f>INDEX(Therm!$P$3:$P$14, MATCH($B376,Therm!$H$3:$H$14,0), 1)</f>
        <v>194.9353509675816</v>
      </c>
      <c r="Y376" s="7">
        <f>INDEX(Yubfea!$P$3:$P$14, MATCH($B376,Yubfea!$H$3:$H$14,0), 1)</f>
        <v>145.16763426198281</v>
      </c>
      <c r="Z376" s="7">
        <f>INDEX(D_YUBFEA_demand!V$3:V$14, MATCH($B376,D_YUBFEA_demand!$M$3:$M$14,0), 1)</f>
        <v>4.9677418124291203E-2</v>
      </c>
      <c r="AA376" s="7">
        <f>INDEX(D_YUBFEA_demand!W$3:W$14, MATCH($B376,D_YUBFEA_demand!$M$3:$M$14,0), 1)</f>
        <v>4.9677418124291203E-2</v>
      </c>
      <c r="AB376" s="7">
        <f>INDEX(D_YUBFEA_demand!X$3:X$14, MATCH($B376,D_YUBFEA_demand!$M$3:$M$14,0), 1)</f>
        <v>0.10774193271513909</v>
      </c>
      <c r="AC376" s="7">
        <f>INDEX(D_YUBFEA_demand!Y$3:Y$14, MATCH($B376,D_YUBFEA_demand!$M$3:$M$14,0), 1)</f>
        <v>0.41612901995258944</v>
      </c>
      <c r="AD376" s="7">
        <f>INDEX(D_YUBFEA_demand!Z$3:Z$14, MATCH($B376,D_YUBFEA_demand!$M$3:$M$14,0), 1)</f>
        <v>3.2580644853653445E-2</v>
      </c>
      <c r="AE376" s="7">
        <f>INDEX(D_YUBFEA_demand!AA$3:AA$14, MATCH($B376,D_YUBFEA_demand!$M$3:$M$14,0), 1)</f>
        <v>8.2903223652993477E-2</v>
      </c>
      <c r="AF376" s="7">
        <f>INDEX(D_YUBFEA_demand!AB$3:AB$14, MATCH($B376,D_YUBFEA_demand!$M$3:$M$14,0), 1)</f>
        <v>3.9354839632588047E-2</v>
      </c>
      <c r="AG376" s="7">
        <f>INDEX(MINFLOWFEAMOUTH!$J$3:$J$14, MATCH($B376,MINFLOWFEAMOUTH!$I$3:$I$14,0), 1)</f>
        <v>750</v>
      </c>
      <c r="AI376" s="11">
        <f>SHASTAlevel5extended!$H365</f>
        <v>4552.1000000000004</v>
      </c>
      <c r="AJ376" s="11">
        <f>INDEX(CALLiTE_SHASTA_LEVEL2_4!$E$1024:$E$1035, MATCH($B376,CALLiTE_SHASTA_LEVEL2_4!$C$1024:$C$1035,0), 1)</f>
        <v>1700</v>
      </c>
      <c r="AK376" s="11">
        <f>INDEX(CALLiTE_SHASTA_LEVEL2_4!$F$1024:$F$1035, MATCH($B376,CALLiTE_SHASTA_LEVEL2_4!$C$1024:$C$1035,0), 1)</f>
        <v>3200</v>
      </c>
      <c r="AL376" s="11">
        <f>INDEX(CALLITE_EVAP_S_SHSTA!$G$2:$G$13, MATCH($B376,CALLITE_EVAP_S_SHSTA!$F$2:$F$13,0), 1)</f>
        <v>11.109285717918759</v>
      </c>
    </row>
    <row r="377" spans="1:38">
      <c r="A377" s="1">
        <v>44042</v>
      </c>
      <c r="B377" s="6">
        <f t="shared" si="5"/>
        <v>7</v>
      </c>
      <c r="C377" s="7">
        <f>OROinflow!$F366</f>
        <v>2621</v>
      </c>
      <c r="D377" s="7">
        <f>OROLEVEL5!G366/1000</f>
        <v>3538</v>
      </c>
      <c r="E377" s="7">
        <f>INDEX(OROevaprateIN!$B$2:$B$13, MATCH($B377,OROevaprateIN!$A$2:$A$13,0), 1)</f>
        <v>9.1654255237985165</v>
      </c>
      <c r="F377" s="7">
        <f>INDEX(DEM_D6_PWR!$I$3:$I$14, MATCH($B377,DEM_D6_PWR!$H$3:$H$14,0), 1)</f>
        <v>3.4600000381469727</v>
      </c>
      <c r="G377" s="7">
        <f>INDEX('MINGW_6&amp;DR69'!$I$3:$I$14, MATCH($B377,'MINGW_6&amp;DR69'!$H$3:$H$14,0), 1)</f>
        <v>59.299999237060547</v>
      </c>
      <c r="H377" s="7">
        <f>INDEX('MINGW_6&amp;DR69'!$J$3:$J$14, MATCH($B377,'MINGW_6&amp;DR69'!$H$3:$H$14,0), 1)</f>
        <v>377.79998779296875</v>
      </c>
      <c r="I377" s="7">
        <f>inflowShasta!$I366</f>
        <v>3247</v>
      </c>
      <c r="J377" s="7">
        <f>inflowYuba!$H366</f>
        <v>1787</v>
      </c>
      <c r="K377" s="7">
        <f>INDEX(DEMAND_D_DAGUER_NP!$I$3:$I$14, MATCH($B377,DEMAND_D_DAGUER_NP!$H$3:$H$14,0), 1)</f>
        <v>966.24704233805335</v>
      </c>
      <c r="L377" s="7">
        <f>INDEX(D_THERM_DEMANDS!AB$3:AB$14, MATCH($B377,D_THERM_DEMANDS!$P$3:$P$14,0), 1)</f>
        <v>0.95000002461095012</v>
      </c>
      <c r="M377" s="7">
        <f>INDEX(D_THERM_DEMANDS!AC$3:AC$14, MATCH($B377,D_THERM_DEMANDS!$P$3:$P$14,0), 1)</f>
        <v>0.91838707462433844</v>
      </c>
      <c r="N377" s="7">
        <f>INDEX(D_THERM_DEMANDS!AD$3:AD$14, MATCH($B377,D_THERM_DEMANDS!$P$3:$P$14,0), 1)</f>
        <v>3.4838709677419355</v>
      </c>
      <c r="O377" s="7">
        <f>INDEX(D_THERM_DEMANDS!AE$3:AE$14, MATCH($B377,D_THERM_DEMANDS!$P$3:$P$14,0), 1)</f>
        <v>3.1612903841080203E-2</v>
      </c>
      <c r="P377" s="7">
        <f>INDEX(D_THERM_DEMANDS!AF$3:AF$14, MATCH($B377,D_THERM_DEMANDS!$P$3:$P$14,0), 1)</f>
        <v>3.5483871736834129E-2</v>
      </c>
      <c r="Q377" s="7">
        <f>INDEX(D_THERM_DEMANDS!AG$3:AG$14, MATCH($B377,D_THERM_DEMANDS!$P$3:$P$14,0), 1)</f>
        <v>8.8709677419354843E-2</v>
      </c>
      <c r="R377" s="7">
        <f>INDEX(D_THERM_DEMANDS!AH$3:AH$14, MATCH($B377,D_THERM_DEMANDS!$P$3:$P$14,0), 1)</f>
        <v>5.0645162982325402E-2</v>
      </c>
      <c r="S377" s="7">
        <f>INDEX(D_THERM_DEMANDS!AI$3:AI$14, MATCH($B377,D_THERM_DEMANDS!$P$3:$P$14,0), 1)</f>
        <v>3.5483871736834129E-2</v>
      </c>
      <c r="T377" s="7">
        <f>INDEX(D_THERM_DEMANDS!AJ$3:AJ$14, MATCH($B377,D_THERM_DEMANDS!$P$3:$P$14,0), 1)</f>
        <v>9.3548390173142953E-2</v>
      </c>
      <c r="U377" s="7">
        <f>INDEX(D_THERM_DEMANDS!AK$3:AK$14, MATCH($B377,D_THERM_DEMANDS!$P$3:$P$14,0), 1)</f>
        <v>0</v>
      </c>
      <c r="V377" s="7">
        <f>INDEX(DEMAND_C217B!$I$3:$I$14, MATCH($B377,DEMAND_C217B!$H$3:$H$14,0), 1)</f>
        <v>16.98007969128825</v>
      </c>
      <c r="W377" s="7">
        <f>INDEX(MINFLOWFEATHER!$J$3:$J$14, MATCH($B377,MINFLOWFEATHER!$I$3:$I$14,0), 1)</f>
        <v>750</v>
      </c>
      <c r="X377" s="7">
        <f>INDEX(Therm!$P$3:$P$14, MATCH($B377,Therm!$H$3:$H$14,0), 1)</f>
        <v>194.9353509675816</v>
      </c>
      <c r="Y377" s="7">
        <f>INDEX(Yubfea!$P$3:$P$14, MATCH($B377,Yubfea!$H$3:$H$14,0), 1)</f>
        <v>145.16763426198281</v>
      </c>
      <c r="Z377" s="7">
        <f>INDEX(D_YUBFEA_demand!V$3:V$14, MATCH($B377,D_YUBFEA_demand!$M$3:$M$14,0), 1)</f>
        <v>4.9677418124291203E-2</v>
      </c>
      <c r="AA377" s="7">
        <f>INDEX(D_YUBFEA_demand!W$3:W$14, MATCH($B377,D_YUBFEA_demand!$M$3:$M$14,0), 1)</f>
        <v>4.9677418124291203E-2</v>
      </c>
      <c r="AB377" s="7">
        <f>INDEX(D_YUBFEA_demand!X$3:X$14, MATCH($B377,D_YUBFEA_demand!$M$3:$M$14,0), 1)</f>
        <v>0.10774193271513909</v>
      </c>
      <c r="AC377" s="7">
        <f>INDEX(D_YUBFEA_demand!Y$3:Y$14, MATCH($B377,D_YUBFEA_demand!$M$3:$M$14,0), 1)</f>
        <v>0.41612901995258944</v>
      </c>
      <c r="AD377" s="7">
        <f>INDEX(D_YUBFEA_demand!Z$3:Z$14, MATCH($B377,D_YUBFEA_demand!$M$3:$M$14,0), 1)</f>
        <v>3.2580644853653445E-2</v>
      </c>
      <c r="AE377" s="7">
        <f>INDEX(D_YUBFEA_demand!AA$3:AA$14, MATCH($B377,D_YUBFEA_demand!$M$3:$M$14,0), 1)</f>
        <v>8.2903223652993477E-2</v>
      </c>
      <c r="AF377" s="7">
        <f>INDEX(D_YUBFEA_demand!AB$3:AB$14, MATCH($B377,D_YUBFEA_demand!$M$3:$M$14,0), 1)</f>
        <v>3.9354839632588047E-2</v>
      </c>
      <c r="AG377" s="7">
        <f>INDEX(MINFLOWFEAMOUTH!$J$3:$J$14, MATCH($B377,MINFLOWFEAMOUTH!$I$3:$I$14,0), 1)</f>
        <v>750</v>
      </c>
      <c r="AI377" s="11">
        <f>SHASTAlevel5extended!$H366</f>
        <v>4552.1000000000004</v>
      </c>
      <c r="AJ377" s="11">
        <f>INDEX(CALLiTE_SHASTA_LEVEL2_4!$E$1024:$E$1035, MATCH($B377,CALLiTE_SHASTA_LEVEL2_4!$C$1024:$C$1035,0), 1)</f>
        <v>1700</v>
      </c>
      <c r="AK377" s="11">
        <f>INDEX(CALLiTE_SHASTA_LEVEL2_4!$F$1024:$F$1035, MATCH($B377,CALLiTE_SHASTA_LEVEL2_4!$C$1024:$C$1035,0), 1)</f>
        <v>3200</v>
      </c>
      <c r="AL377" s="11">
        <f>INDEX(CALLITE_EVAP_S_SHSTA!$G$2:$G$13, MATCH($B377,CALLITE_EVAP_S_SHSTA!$F$2:$F$13,0), 1)</f>
        <v>11.109285717918759</v>
      </c>
    </row>
    <row r="378" spans="1:38">
      <c r="A378" s="1">
        <v>44043</v>
      </c>
      <c r="B378" s="6">
        <f t="shared" si="5"/>
        <v>7</v>
      </c>
      <c r="C378" s="7">
        <f>OROinflow!$F367</f>
        <v>2211</v>
      </c>
      <c r="D378" s="7">
        <f>OROLEVEL5!G367/1000</f>
        <v>3538</v>
      </c>
      <c r="E378" s="7">
        <f>INDEX(OROevaprateIN!$B$2:$B$13, MATCH($B378,OROevaprateIN!$A$2:$A$13,0), 1)</f>
        <v>9.1654255237985165</v>
      </c>
      <c r="F378" s="7">
        <f>INDEX(DEM_D6_PWR!$I$3:$I$14, MATCH($B378,DEM_D6_PWR!$H$3:$H$14,0), 1)</f>
        <v>3.4600000381469727</v>
      </c>
      <c r="G378" s="7">
        <f>INDEX('MINGW_6&amp;DR69'!$I$3:$I$14, MATCH($B378,'MINGW_6&amp;DR69'!$H$3:$H$14,0), 1)</f>
        <v>59.299999237060547</v>
      </c>
      <c r="H378" s="7">
        <f>INDEX('MINGW_6&amp;DR69'!$J$3:$J$14, MATCH($B378,'MINGW_6&amp;DR69'!$H$3:$H$14,0), 1)</f>
        <v>377.79998779296875</v>
      </c>
      <c r="I378" s="7">
        <f>inflowShasta!$I367</f>
        <v>2726</v>
      </c>
      <c r="J378" s="7">
        <f>inflowYuba!$H367</f>
        <v>1791</v>
      </c>
      <c r="K378" s="7">
        <f>INDEX(DEMAND_D_DAGUER_NP!$I$3:$I$14, MATCH($B378,DEMAND_D_DAGUER_NP!$H$3:$H$14,0), 1)</f>
        <v>966.24704233805335</v>
      </c>
      <c r="L378" s="7">
        <f>INDEX(D_THERM_DEMANDS!AB$3:AB$14, MATCH($B378,D_THERM_DEMANDS!$P$3:$P$14,0), 1)</f>
        <v>0.95000002461095012</v>
      </c>
      <c r="M378" s="7">
        <f>INDEX(D_THERM_DEMANDS!AC$3:AC$14, MATCH($B378,D_THERM_DEMANDS!$P$3:$P$14,0), 1)</f>
        <v>0.91838707462433844</v>
      </c>
      <c r="N378" s="7">
        <f>INDEX(D_THERM_DEMANDS!AD$3:AD$14, MATCH($B378,D_THERM_DEMANDS!$P$3:$P$14,0), 1)</f>
        <v>3.4838709677419355</v>
      </c>
      <c r="O378" s="7">
        <f>INDEX(D_THERM_DEMANDS!AE$3:AE$14, MATCH($B378,D_THERM_DEMANDS!$P$3:$P$14,0), 1)</f>
        <v>3.1612903841080203E-2</v>
      </c>
      <c r="P378" s="7">
        <f>INDEX(D_THERM_DEMANDS!AF$3:AF$14, MATCH($B378,D_THERM_DEMANDS!$P$3:$P$14,0), 1)</f>
        <v>3.5483871736834129E-2</v>
      </c>
      <c r="Q378" s="7">
        <f>INDEX(D_THERM_DEMANDS!AG$3:AG$14, MATCH($B378,D_THERM_DEMANDS!$P$3:$P$14,0), 1)</f>
        <v>8.8709677419354843E-2</v>
      </c>
      <c r="R378" s="7">
        <f>INDEX(D_THERM_DEMANDS!AH$3:AH$14, MATCH($B378,D_THERM_DEMANDS!$P$3:$P$14,0), 1)</f>
        <v>5.0645162982325402E-2</v>
      </c>
      <c r="S378" s="7">
        <f>INDEX(D_THERM_DEMANDS!AI$3:AI$14, MATCH($B378,D_THERM_DEMANDS!$P$3:$P$14,0), 1)</f>
        <v>3.5483871736834129E-2</v>
      </c>
      <c r="T378" s="7">
        <f>INDEX(D_THERM_DEMANDS!AJ$3:AJ$14, MATCH($B378,D_THERM_DEMANDS!$P$3:$P$14,0), 1)</f>
        <v>9.3548390173142953E-2</v>
      </c>
      <c r="U378" s="7">
        <f>INDEX(D_THERM_DEMANDS!AK$3:AK$14, MATCH($B378,D_THERM_DEMANDS!$P$3:$P$14,0), 1)</f>
        <v>0</v>
      </c>
      <c r="V378" s="7">
        <f>INDEX(DEMAND_C217B!$I$3:$I$14, MATCH($B378,DEMAND_C217B!$H$3:$H$14,0), 1)</f>
        <v>16.98007969128825</v>
      </c>
      <c r="W378" s="7">
        <f>INDEX(MINFLOWFEATHER!$J$3:$J$14, MATCH($B378,MINFLOWFEATHER!$I$3:$I$14,0), 1)</f>
        <v>750</v>
      </c>
      <c r="X378" s="7">
        <f>INDEX(Therm!$P$3:$P$14, MATCH($B378,Therm!$H$3:$H$14,0), 1)</f>
        <v>194.9353509675816</v>
      </c>
      <c r="Y378" s="7">
        <f>INDEX(Yubfea!$P$3:$P$14, MATCH($B378,Yubfea!$H$3:$H$14,0), 1)</f>
        <v>145.16763426198281</v>
      </c>
      <c r="Z378" s="7">
        <f>INDEX(D_YUBFEA_demand!V$3:V$14, MATCH($B378,D_YUBFEA_demand!$M$3:$M$14,0), 1)</f>
        <v>4.9677418124291203E-2</v>
      </c>
      <c r="AA378" s="7">
        <f>INDEX(D_YUBFEA_demand!W$3:W$14, MATCH($B378,D_YUBFEA_demand!$M$3:$M$14,0), 1)</f>
        <v>4.9677418124291203E-2</v>
      </c>
      <c r="AB378" s="7">
        <f>INDEX(D_YUBFEA_demand!X$3:X$14, MATCH($B378,D_YUBFEA_demand!$M$3:$M$14,0), 1)</f>
        <v>0.10774193271513909</v>
      </c>
      <c r="AC378" s="7">
        <f>INDEX(D_YUBFEA_demand!Y$3:Y$14, MATCH($B378,D_YUBFEA_demand!$M$3:$M$14,0), 1)</f>
        <v>0.41612901995258944</v>
      </c>
      <c r="AD378" s="7">
        <f>INDEX(D_YUBFEA_demand!Z$3:Z$14, MATCH($B378,D_YUBFEA_demand!$M$3:$M$14,0), 1)</f>
        <v>3.2580644853653445E-2</v>
      </c>
      <c r="AE378" s="7">
        <f>INDEX(D_YUBFEA_demand!AA$3:AA$14, MATCH($B378,D_YUBFEA_demand!$M$3:$M$14,0), 1)</f>
        <v>8.2903223652993477E-2</v>
      </c>
      <c r="AF378" s="7">
        <f>INDEX(D_YUBFEA_demand!AB$3:AB$14, MATCH($B378,D_YUBFEA_demand!$M$3:$M$14,0), 1)</f>
        <v>3.9354839632588047E-2</v>
      </c>
      <c r="AG378" s="7">
        <f>INDEX(MINFLOWFEAMOUTH!$J$3:$J$14, MATCH($B378,MINFLOWFEAMOUTH!$I$3:$I$14,0), 1)</f>
        <v>750</v>
      </c>
      <c r="AI378" s="11">
        <f>SHASTAlevel5extended!$H367</f>
        <v>4552.1000000000004</v>
      </c>
      <c r="AJ378" s="11">
        <f>INDEX(CALLiTE_SHASTA_LEVEL2_4!$E$1024:$E$1035, MATCH($B378,CALLiTE_SHASTA_LEVEL2_4!$C$1024:$C$1035,0), 1)</f>
        <v>1700</v>
      </c>
      <c r="AK378" s="11">
        <f>INDEX(CALLiTE_SHASTA_LEVEL2_4!$F$1024:$F$1035, MATCH($B378,CALLiTE_SHASTA_LEVEL2_4!$C$1024:$C$1035,0), 1)</f>
        <v>3200</v>
      </c>
      <c r="AL378" s="11">
        <f>INDEX(CALLITE_EVAP_S_SHSTA!$G$2:$G$13, MATCH($B378,CALLITE_EVAP_S_SHSTA!$F$2:$F$13,0), 1)</f>
        <v>11.109285717918759</v>
      </c>
    </row>
    <row r="379" spans="1:38">
      <c r="A379" s="1">
        <v>44044</v>
      </c>
      <c r="B379" s="6">
        <f t="shared" si="5"/>
        <v>8</v>
      </c>
      <c r="C379" s="7">
        <f>OROinflow!$F368</f>
        <v>1740</v>
      </c>
      <c r="D379" s="7">
        <f>OROLEVEL5!G368/1000</f>
        <v>3538</v>
      </c>
      <c r="E379" s="7">
        <f>INDEX(OROevaprateIN!$B$2:$B$13, MATCH($B379,OROevaprateIN!$A$2:$A$13,0), 1)</f>
        <v>8.7906383098439971</v>
      </c>
      <c r="F379" s="7">
        <f>INDEX(DEM_D6_PWR!$I$3:$I$14, MATCH($B379,DEM_D6_PWR!$H$3:$H$14,0), 1)</f>
        <v>2.7599999904632568</v>
      </c>
      <c r="G379" s="7">
        <f>INDEX('MINGW_6&amp;DR69'!$I$3:$I$14, MATCH($B379,'MINGW_6&amp;DR69'!$H$3:$H$14,0), 1)</f>
        <v>47.279998779296875</v>
      </c>
      <c r="H379" s="7">
        <f>INDEX('MINGW_6&amp;DR69'!$J$3:$J$14, MATCH($B379,'MINGW_6&amp;DR69'!$H$3:$H$14,0), 1)</f>
        <v>301.20001220703125</v>
      </c>
      <c r="I379" s="7">
        <f>inflowShasta!$I368</f>
        <v>2338</v>
      </c>
      <c r="J379" s="7">
        <f>inflowYuba!$H368</f>
        <v>1791</v>
      </c>
      <c r="K379" s="7">
        <f>INDEX(DEMAND_D_DAGUER_NP!$I$3:$I$14, MATCH($B379,DEMAND_D_DAGUER_NP!$H$3:$H$14,0), 1)</f>
        <v>776.482595171247</v>
      </c>
      <c r="L379" s="7">
        <f>INDEX(D_THERM_DEMANDS!AB$3:AB$14, MATCH($B379,D_THERM_DEMANDS!$P$3:$P$14,0), 1)</f>
        <v>0.75741934007213962</v>
      </c>
      <c r="M379" s="7">
        <f>INDEX(D_THERM_DEMANDS!AC$3:AC$14, MATCH($B379,D_THERM_DEMANDS!$P$3:$P$14,0), 1)</f>
        <v>0.73225808912707913</v>
      </c>
      <c r="N379" s="7">
        <f>INDEX(D_THERM_DEMANDS!AD$3:AD$14, MATCH($B379,D_THERM_DEMANDS!$P$3:$P$14,0), 1)</f>
        <v>2.7774193056168093</v>
      </c>
      <c r="O379" s="7">
        <f>INDEX(D_THERM_DEMANDS!AE$3:AE$14, MATCH($B379,D_THERM_DEMANDS!$P$3:$P$14,0), 1)</f>
        <v>2.5161289399670016E-2</v>
      </c>
      <c r="P379" s="7">
        <f>INDEX(D_THERM_DEMANDS!AF$3:AF$14, MATCH($B379,D_THERM_DEMANDS!$P$3:$P$14,0), 1)</f>
        <v>3.5483871736834129E-2</v>
      </c>
      <c r="Q379" s="7">
        <f>INDEX(D_THERM_DEMANDS!AG$3:AG$14, MATCH($B379,D_THERM_DEMANDS!$P$3:$P$14,0), 1)</f>
        <v>0.10645161136504143</v>
      </c>
      <c r="R379" s="7">
        <f>INDEX(D_THERM_DEMANDS!AH$3:AH$14, MATCH($B379,D_THERM_DEMANDS!$P$3:$P$14,0), 1)</f>
        <v>4.0322580645161289E-2</v>
      </c>
      <c r="S379" s="7">
        <f>INDEX(D_THERM_DEMANDS!AI$3:AI$14, MATCH($B379,D_THERM_DEMANDS!$P$3:$P$14,0), 1)</f>
        <v>3.8709678957539219E-2</v>
      </c>
      <c r="T379" s="7">
        <f>INDEX(D_THERM_DEMANDS!AJ$3:AJ$14, MATCH($B379,D_THERM_DEMANDS!$P$3:$P$14,0), 1)</f>
        <v>0.10645161136504143</v>
      </c>
      <c r="U379" s="7">
        <f>INDEX(D_THERM_DEMANDS!AK$3:AK$14, MATCH($B379,D_THERM_DEMANDS!$P$3:$P$14,0), 1)</f>
        <v>0</v>
      </c>
      <c r="V379" s="7">
        <f>INDEX(DEMAND_C217B!$I$3:$I$14, MATCH($B379,DEMAND_C217B!$H$3:$H$14,0), 1)</f>
        <v>18.072425580178678</v>
      </c>
      <c r="W379" s="7">
        <f>INDEX(MINFLOWFEATHER!$J$3:$J$14, MATCH($B379,MINFLOWFEATHER!$I$3:$I$14,0), 1)</f>
        <v>750</v>
      </c>
      <c r="X379" s="7">
        <f>INDEX(Therm!$P$3:$P$14, MATCH($B379,Therm!$H$3:$H$14,0), 1)</f>
        <v>837.60866705541298</v>
      </c>
      <c r="Y379" s="7">
        <f>INDEX(Yubfea!$P$3:$P$14, MATCH($B379,Yubfea!$H$3:$H$14,0), 1)</f>
        <v>264.68226103747065</v>
      </c>
      <c r="Z379" s="7">
        <f>INDEX(D_YUBFEA_demand!V$3:V$14, MATCH($B379,D_YUBFEA_demand!$M$3:$M$14,0), 1)</f>
        <v>4.9677418124291203E-2</v>
      </c>
      <c r="AA379" s="7">
        <f>INDEX(D_YUBFEA_demand!W$3:W$14, MATCH($B379,D_YUBFEA_demand!$M$3:$M$14,0), 1)</f>
        <v>4.9677418124291203E-2</v>
      </c>
      <c r="AB379" s="7">
        <f>INDEX(D_YUBFEA_demand!X$3:X$14, MATCH($B379,D_YUBFEA_demand!$M$3:$M$14,0), 1)</f>
        <v>8.5806454381635117E-2</v>
      </c>
      <c r="AC379" s="7">
        <f>INDEX(D_YUBFEA_demand!Y$3:Y$14, MATCH($B379,D_YUBFEA_demand!$M$3:$M$14,0), 1)</f>
        <v>0.33193548264042022</v>
      </c>
      <c r="AD379" s="7">
        <f>INDEX(D_YUBFEA_demand!Z$3:Z$14, MATCH($B379,D_YUBFEA_demand!$M$3:$M$14,0), 1)</f>
        <v>2.5806451997449322E-2</v>
      </c>
      <c r="AE379" s="7">
        <f>INDEX(D_YUBFEA_demand!AA$3:AA$14, MATCH($B379,D_YUBFEA_demand!$M$3:$M$14,0), 1)</f>
        <v>6.6129030719880133E-2</v>
      </c>
      <c r="AF379" s="7">
        <f>INDEX(D_YUBFEA_demand!AB$3:AB$14, MATCH($B379,D_YUBFEA_demand!$M$3:$M$14,0), 1)</f>
        <v>3.1290323503555789E-2</v>
      </c>
      <c r="AG379" s="7">
        <f>INDEX(MINFLOWFEAMOUTH!$J$3:$J$14, MATCH($B379,MINFLOWFEAMOUTH!$I$3:$I$14,0), 1)</f>
        <v>750</v>
      </c>
      <c r="AI379" s="11">
        <f>SHASTAlevel5extended!$H368</f>
        <v>4552.1000000000004</v>
      </c>
      <c r="AJ379" s="11">
        <f>INDEX(CALLiTE_SHASTA_LEVEL2_4!$E$1024:$E$1035, MATCH($B379,CALLiTE_SHASTA_LEVEL2_4!$C$1024:$C$1035,0), 1)</f>
        <v>1700</v>
      </c>
      <c r="AK379" s="11">
        <f>INDEX(CALLiTE_SHASTA_LEVEL2_4!$F$1024:$F$1035, MATCH($B379,CALLiTE_SHASTA_LEVEL2_4!$C$1024:$C$1035,0), 1)</f>
        <v>3200</v>
      </c>
      <c r="AL379" s="11">
        <f>INDEX(CALLITE_EVAP_S_SHSTA!$G$2:$G$13, MATCH($B379,CALLITE_EVAP_S_SHSTA!$F$2:$F$13,0), 1)</f>
        <v>9.9469047160375688</v>
      </c>
    </row>
    <row r="380" spans="1:38">
      <c r="A380" s="1">
        <v>44045</v>
      </c>
      <c r="B380" s="6">
        <f t="shared" si="5"/>
        <v>8</v>
      </c>
      <c r="C380" s="7">
        <f>OROinflow!$F369</f>
        <v>1438</v>
      </c>
      <c r="D380" s="7">
        <f>OROLEVEL5!G369/1000</f>
        <v>3538</v>
      </c>
      <c r="E380" s="7">
        <f>INDEX(OROevaprateIN!$B$2:$B$13, MATCH($B380,OROevaprateIN!$A$2:$A$13,0), 1)</f>
        <v>8.7906383098439971</v>
      </c>
      <c r="F380" s="7">
        <f>INDEX(DEM_D6_PWR!$I$3:$I$14, MATCH($B380,DEM_D6_PWR!$H$3:$H$14,0), 1)</f>
        <v>2.7599999904632568</v>
      </c>
      <c r="G380" s="7">
        <f>INDEX('MINGW_6&amp;DR69'!$I$3:$I$14, MATCH($B380,'MINGW_6&amp;DR69'!$H$3:$H$14,0), 1)</f>
        <v>47.279998779296875</v>
      </c>
      <c r="H380" s="7">
        <f>INDEX('MINGW_6&amp;DR69'!$J$3:$J$14, MATCH($B380,'MINGW_6&amp;DR69'!$H$3:$H$14,0), 1)</f>
        <v>301.20001220703125</v>
      </c>
      <c r="I380" s="7">
        <f>inflowShasta!$I369</f>
        <v>3498</v>
      </c>
      <c r="J380" s="7">
        <f>inflowYuba!$H369</f>
        <v>1771</v>
      </c>
      <c r="K380" s="7">
        <f>INDEX(DEMAND_D_DAGUER_NP!$I$3:$I$14, MATCH($B380,DEMAND_D_DAGUER_NP!$H$3:$H$14,0), 1)</f>
        <v>776.482595171247</v>
      </c>
      <c r="L380" s="7">
        <f>INDEX(D_THERM_DEMANDS!AB$3:AB$14, MATCH($B380,D_THERM_DEMANDS!$P$3:$P$14,0), 1)</f>
        <v>0.75741934007213962</v>
      </c>
      <c r="M380" s="7">
        <f>INDEX(D_THERM_DEMANDS!AC$3:AC$14, MATCH($B380,D_THERM_DEMANDS!$P$3:$P$14,0), 1)</f>
        <v>0.73225808912707913</v>
      </c>
      <c r="N380" s="7">
        <f>INDEX(D_THERM_DEMANDS!AD$3:AD$14, MATCH($B380,D_THERM_DEMANDS!$P$3:$P$14,0), 1)</f>
        <v>2.7774193056168093</v>
      </c>
      <c r="O380" s="7">
        <f>INDEX(D_THERM_DEMANDS!AE$3:AE$14, MATCH($B380,D_THERM_DEMANDS!$P$3:$P$14,0), 1)</f>
        <v>2.5161289399670016E-2</v>
      </c>
      <c r="P380" s="7">
        <f>INDEX(D_THERM_DEMANDS!AF$3:AF$14, MATCH($B380,D_THERM_DEMANDS!$P$3:$P$14,0), 1)</f>
        <v>3.5483871736834129E-2</v>
      </c>
      <c r="Q380" s="7">
        <f>INDEX(D_THERM_DEMANDS!AG$3:AG$14, MATCH($B380,D_THERM_DEMANDS!$P$3:$P$14,0), 1)</f>
        <v>0.10645161136504143</v>
      </c>
      <c r="R380" s="7">
        <f>INDEX(D_THERM_DEMANDS!AH$3:AH$14, MATCH($B380,D_THERM_DEMANDS!$P$3:$P$14,0), 1)</f>
        <v>4.0322580645161289E-2</v>
      </c>
      <c r="S380" s="7">
        <f>INDEX(D_THERM_DEMANDS!AI$3:AI$14, MATCH($B380,D_THERM_DEMANDS!$P$3:$P$14,0), 1)</f>
        <v>3.8709678957539219E-2</v>
      </c>
      <c r="T380" s="7">
        <f>INDEX(D_THERM_DEMANDS!AJ$3:AJ$14, MATCH($B380,D_THERM_DEMANDS!$P$3:$P$14,0), 1)</f>
        <v>0.10645161136504143</v>
      </c>
      <c r="U380" s="7">
        <f>INDEX(D_THERM_DEMANDS!AK$3:AK$14, MATCH($B380,D_THERM_DEMANDS!$P$3:$P$14,0), 1)</f>
        <v>0</v>
      </c>
      <c r="V380" s="7">
        <f>INDEX(DEMAND_C217B!$I$3:$I$14, MATCH($B380,DEMAND_C217B!$H$3:$H$14,0), 1)</f>
        <v>18.072425580178678</v>
      </c>
      <c r="W380" s="7">
        <f>INDEX(MINFLOWFEATHER!$J$3:$J$14, MATCH($B380,MINFLOWFEATHER!$I$3:$I$14,0), 1)</f>
        <v>750</v>
      </c>
      <c r="X380" s="7">
        <f>INDEX(Therm!$P$3:$P$14, MATCH($B380,Therm!$H$3:$H$14,0), 1)</f>
        <v>837.60866705541298</v>
      </c>
      <c r="Y380" s="7">
        <f>INDEX(Yubfea!$P$3:$P$14, MATCH($B380,Yubfea!$H$3:$H$14,0), 1)</f>
        <v>264.68226103747065</v>
      </c>
      <c r="Z380" s="7">
        <f>INDEX(D_YUBFEA_demand!V$3:V$14, MATCH($B380,D_YUBFEA_demand!$M$3:$M$14,0), 1)</f>
        <v>4.9677418124291203E-2</v>
      </c>
      <c r="AA380" s="7">
        <f>INDEX(D_YUBFEA_demand!W$3:W$14, MATCH($B380,D_YUBFEA_demand!$M$3:$M$14,0), 1)</f>
        <v>4.9677418124291203E-2</v>
      </c>
      <c r="AB380" s="7">
        <f>INDEX(D_YUBFEA_demand!X$3:X$14, MATCH($B380,D_YUBFEA_demand!$M$3:$M$14,0), 1)</f>
        <v>8.5806454381635117E-2</v>
      </c>
      <c r="AC380" s="7">
        <f>INDEX(D_YUBFEA_demand!Y$3:Y$14, MATCH($B380,D_YUBFEA_demand!$M$3:$M$14,0), 1)</f>
        <v>0.33193548264042022</v>
      </c>
      <c r="AD380" s="7">
        <f>INDEX(D_YUBFEA_demand!Z$3:Z$14, MATCH($B380,D_YUBFEA_demand!$M$3:$M$14,0), 1)</f>
        <v>2.5806451997449322E-2</v>
      </c>
      <c r="AE380" s="7">
        <f>INDEX(D_YUBFEA_demand!AA$3:AA$14, MATCH($B380,D_YUBFEA_demand!$M$3:$M$14,0), 1)</f>
        <v>6.6129030719880133E-2</v>
      </c>
      <c r="AF380" s="7">
        <f>INDEX(D_YUBFEA_demand!AB$3:AB$14, MATCH($B380,D_YUBFEA_demand!$M$3:$M$14,0), 1)</f>
        <v>3.1290323503555789E-2</v>
      </c>
      <c r="AG380" s="7">
        <f>INDEX(MINFLOWFEAMOUTH!$J$3:$J$14, MATCH($B380,MINFLOWFEAMOUTH!$I$3:$I$14,0), 1)</f>
        <v>750</v>
      </c>
      <c r="AI380" s="11">
        <f>SHASTAlevel5extended!$H369</f>
        <v>4552.1000000000004</v>
      </c>
      <c r="AJ380" s="11">
        <f>INDEX(CALLiTE_SHASTA_LEVEL2_4!$E$1024:$E$1035, MATCH($B380,CALLiTE_SHASTA_LEVEL2_4!$C$1024:$C$1035,0), 1)</f>
        <v>1700</v>
      </c>
      <c r="AK380" s="11">
        <f>INDEX(CALLiTE_SHASTA_LEVEL2_4!$F$1024:$F$1035, MATCH($B380,CALLiTE_SHASTA_LEVEL2_4!$C$1024:$C$1035,0), 1)</f>
        <v>3200</v>
      </c>
      <c r="AL380" s="11">
        <f>INDEX(CALLITE_EVAP_S_SHSTA!$G$2:$G$13, MATCH($B380,CALLITE_EVAP_S_SHSTA!$F$2:$F$13,0), 1)</f>
        <v>9.9469047160375688</v>
      </c>
    </row>
    <row r="381" spans="1:38">
      <c r="A381" s="1">
        <v>44046</v>
      </c>
      <c r="B381" s="6">
        <f t="shared" si="5"/>
        <v>8</v>
      </c>
      <c r="C381" s="7">
        <f>OROinflow!$F370</f>
        <v>1744</v>
      </c>
      <c r="D381" s="7">
        <f>OROLEVEL5!G370/1000</f>
        <v>3538</v>
      </c>
      <c r="E381" s="7">
        <f>INDEX(OROevaprateIN!$B$2:$B$13, MATCH($B381,OROevaprateIN!$A$2:$A$13,0), 1)</f>
        <v>8.7906383098439971</v>
      </c>
      <c r="F381" s="7">
        <f>INDEX(DEM_D6_PWR!$I$3:$I$14, MATCH($B381,DEM_D6_PWR!$H$3:$H$14,0), 1)</f>
        <v>2.7599999904632568</v>
      </c>
      <c r="G381" s="7">
        <f>INDEX('MINGW_6&amp;DR69'!$I$3:$I$14, MATCH($B381,'MINGW_6&amp;DR69'!$H$3:$H$14,0), 1)</f>
        <v>47.279998779296875</v>
      </c>
      <c r="H381" s="7">
        <f>INDEX('MINGW_6&amp;DR69'!$J$3:$J$14, MATCH($B381,'MINGW_6&amp;DR69'!$H$3:$H$14,0), 1)</f>
        <v>301.20001220703125</v>
      </c>
      <c r="I381" s="7">
        <f>inflowShasta!$I370</f>
        <v>2505</v>
      </c>
      <c r="J381" s="7">
        <f>inflowYuba!$H370</f>
        <v>1751</v>
      </c>
      <c r="K381" s="7">
        <f>INDEX(DEMAND_D_DAGUER_NP!$I$3:$I$14, MATCH($B381,DEMAND_D_DAGUER_NP!$H$3:$H$14,0), 1)</f>
        <v>776.482595171247</v>
      </c>
      <c r="L381" s="7">
        <f>INDEX(D_THERM_DEMANDS!AB$3:AB$14, MATCH($B381,D_THERM_DEMANDS!$P$3:$P$14,0), 1)</f>
        <v>0.75741934007213962</v>
      </c>
      <c r="M381" s="7">
        <f>INDEX(D_THERM_DEMANDS!AC$3:AC$14, MATCH($B381,D_THERM_DEMANDS!$P$3:$P$14,0), 1)</f>
        <v>0.73225808912707913</v>
      </c>
      <c r="N381" s="7">
        <f>INDEX(D_THERM_DEMANDS!AD$3:AD$14, MATCH($B381,D_THERM_DEMANDS!$P$3:$P$14,0), 1)</f>
        <v>2.7774193056168093</v>
      </c>
      <c r="O381" s="7">
        <f>INDEX(D_THERM_DEMANDS!AE$3:AE$14, MATCH($B381,D_THERM_DEMANDS!$P$3:$P$14,0), 1)</f>
        <v>2.5161289399670016E-2</v>
      </c>
      <c r="P381" s="7">
        <f>INDEX(D_THERM_DEMANDS!AF$3:AF$14, MATCH($B381,D_THERM_DEMANDS!$P$3:$P$14,0), 1)</f>
        <v>3.5483871736834129E-2</v>
      </c>
      <c r="Q381" s="7">
        <f>INDEX(D_THERM_DEMANDS!AG$3:AG$14, MATCH($B381,D_THERM_DEMANDS!$P$3:$P$14,0), 1)</f>
        <v>0.10645161136504143</v>
      </c>
      <c r="R381" s="7">
        <f>INDEX(D_THERM_DEMANDS!AH$3:AH$14, MATCH($B381,D_THERM_DEMANDS!$P$3:$P$14,0), 1)</f>
        <v>4.0322580645161289E-2</v>
      </c>
      <c r="S381" s="7">
        <f>INDEX(D_THERM_DEMANDS!AI$3:AI$14, MATCH($B381,D_THERM_DEMANDS!$P$3:$P$14,0), 1)</f>
        <v>3.8709678957539219E-2</v>
      </c>
      <c r="T381" s="7">
        <f>INDEX(D_THERM_DEMANDS!AJ$3:AJ$14, MATCH($B381,D_THERM_DEMANDS!$P$3:$P$14,0), 1)</f>
        <v>0.10645161136504143</v>
      </c>
      <c r="U381" s="7">
        <f>INDEX(D_THERM_DEMANDS!AK$3:AK$14, MATCH($B381,D_THERM_DEMANDS!$P$3:$P$14,0), 1)</f>
        <v>0</v>
      </c>
      <c r="V381" s="7">
        <f>INDEX(DEMAND_C217B!$I$3:$I$14, MATCH($B381,DEMAND_C217B!$H$3:$H$14,0), 1)</f>
        <v>18.072425580178678</v>
      </c>
      <c r="W381" s="7">
        <f>INDEX(MINFLOWFEATHER!$J$3:$J$14, MATCH($B381,MINFLOWFEATHER!$I$3:$I$14,0), 1)</f>
        <v>750</v>
      </c>
      <c r="X381" s="7">
        <f>INDEX(Therm!$P$3:$P$14, MATCH($B381,Therm!$H$3:$H$14,0), 1)</f>
        <v>837.60866705541298</v>
      </c>
      <c r="Y381" s="7">
        <f>INDEX(Yubfea!$P$3:$P$14, MATCH($B381,Yubfea!$H$3:$H$14,0), 1)</f>
        <v>264.68226103747065</v>
      </c>
      <c r="Z381" s="7">
        <f>INDEX(D_YUBFEA_demand!V$3:V$14, MATCH($B381,D_YUBFEA_demand!$M$3:$M$14,0), 1)</f>
        <v>4.9677418124291203E-2</v>
      </c>
      <c r="AA381" s="7">
        <f>INDEX(D_YUBFEA_demand!W$3:W$14, MATCH($B381,D_YUBFEA_demand!$M$3:$M$14,0), 1)</f>
        <v>4.9677418124291203E-2</v>
      </c>
      <c r="AB381" s="7">
        <f>INDEX(D_YUBFEA_demand!X$3:X$14, MATCH($B381,D_YUBFEA_demand!$M$3:$M$14,0), 1)</f>
        <v>8.5806454381635117E-2</v>
      </c>
      <c r="AC381" s="7">
        <f>INDEX(D_YUBFEA_demand!Y$3:Y$14, MATCH($B381,D_YUBFEA_demand!$M$3:$M$14,0), 1)</f>
        <v>0.33193548264042022</v>
      </c>
      <c r="AD381" s="7">
        <f>INDEX(D_YUBFEA_demand!Z$3:Z$14, MATCH($B381,D_YUBFEA_demand!$M$3:$M$14,0), 1)</f>
        <v>2.5806451997449322E-2</v>
      </c>
      <c r="AE381" s="7">
        <f>INDEX(D_YUBFEA_demand!AA$3:AA$14, MATCH($B381,D_YUBFEA_demand!$M$3:$M$14,0), 1)</f>
        <v>6.6129030719880133E-2</v>
      </c>
      <c r="AF381" s="7">
        <f>INDEX(D_YUBFEA_demand!AB$3:AB$14, MATCH($B381,D_YUBFEA_demand!$M$3:$M$14,0), 1)</f>
        <v>3.1290323503555789E-2</v>
      </c>
      <c r="AG381" s="7">
        <f>INDEX(MINFLOWFEAMOUTH!$J$3:$J$14, MATCH($B381,MINFLOWFEAMOUTH!$I$3:$I$14,0), 1)</f>
        <v>750</v>
      </c>
      <c r="AI381" s="11">
        <f>SHASTAlevel5extended!$H370</f>
        <v>4552.1000000000004</v>
      </c>
      <c r="AJ381" s="11">
        <f>INDEX(CALLiTE_SHASTA_LEVEL2_4!$E$1024:$E$1035, MATCH($B381,CALLiTE_SHASTA_LEVEL2_4!$C$1024:$C$1035,0), 1)</f>
        <v>1700</v>
      </c>
      <c r="AK381" s="11">
        <f>INDEX(CALLiTE_SHASTA_LEVEL2_4!$F$1024:$F$1035, MATCH($B381,CALLiTE_SHASTA_LEVEL2_4!$C$1024:$C$1035,0), 1)</f>
        <v>3200</v>
      </c>
      <c r="AL381" s="11">
        <f>INDEX(CALLITE_EVAP_S_SHSTA!$G$2:$G$13, MATCH($B381,CALLITE_EVAP_S_SHSTA!$F$2:$F$13,0), 1)</f>
        <v>9.9469047160375688</v>
      </c>
    </row>
    <row r="382" spans="1:38">
      <c r="A382" s="1">
        <v>44047</v>
      </c>
      <c r="B382" s="6">
        <f t="shared" si="5"/>
        <v>8</v>
      </c>
      <c r="C382" s="7">
        <f>OROinflow!$F371</f>
        <v>1993</v>
      </c>
      <c r="D382" s="7">
        <f>OROLEVEL5!G371/1000</f>
        <v>3538</v>
      </c>
      <c r="E382" s="7">
        <f>INDEX(OROevaprateIN!$B$2:$B$13, MATCH($B382,OROevaprateIN!$A$2:$A$13,0), 1)</f>
        <v>8.7906383098439971</v>
      </c>
      <c r="F382" s="7">
        <f>INDEX(DEM_D6_PWR!$I$3:$I$14, MATCH($B382,DEM_D6_PWR!$H$3:$H$14,0), 1)</f>
        <v>2.7599999904632568</v>
      </c>
      <c r="G382" s="7">
        <f>INDEX('MINGW_6&amp;DR69'!$I$3:$I$14, MATCH($B382,'MINGW_6&amp;DR69'!$H$3:$H$14,0), 1)</f>
        <v>47.279998779296875</v>
      </c>
      <c r="H382" s="7">
        <f>INDEX('MINGW_6&amp;DR69'!$J$3:$J$14, MATCH($B382,'MINGW_6&amp;DR69'!$H$3:$H$14,0), 1)</f>
        <v>301.20001220703125</v>
      </c>
      <c r="I382" s="7">
        <f>inflowShasta!$I371</f>
        <v>2593</v>
      </c>
      <c r="J382" s="7">
        <f>inflowYuba!$H371</f>
        <v>1718</v>
      </c>
      <c r="K382" s="7">
        <f>INDEX(DEMAND_D_DAGUER_NP!$I$3:$I$14, MATCH($B382,DEMAND_D_DAGUER_NP!$H$3:$H$14,0), 1)</f>
        <v>776.482595171247</v>
      </c>
      <c r="L382" s="7">
        <f>INDEX(D_THERM_DEMANDS!AB$3:AB$14, MATCH($B382,D_THERM_DEMANDS!$P$3:$P$14,0), 1)</f>
        <v>0.75741934007213962</v>
      </c>
      <c r="M382" s="7">
        <f>INDEX(D_THERM_DEMANDS!AC$3:AC$14, MATCH($B382,D_THERM_DEMANDS!$P$3:$P$14,0), 1)</f>
        <v>0.73225808912707913</v>
      </c>
      <c r="N382" s="7">
        <f>INDEX(D_THERM_DEMANDS!AD$3:AD$14, MATCH($B382,D_THERM_DEMANDS!$P$3:$P$14,0), 1)</f>
        <v>2.7774193056168093</v>
      </c>
      <c r="O382" s="7">
        <f>INDEX(D_THERM_DEMANDS!AE$3:AE$14, MATCH($B382,D_THERM_DEMANDS!$P$3:$P$14,0), 1)</f>
        <v>2.5161289399670016E-2</v>
      </c>
      <c r="P382" s="7">
        <f>INDEX(D_THERM_DEMANDS!AF$3:AF$14, MATCH($B382,D_THERM_DEMANDS!$P$3:$P$14,0), 1)</f>
        <v>3.5483871736834129E-2</v>
      </c>
      <c r="Q382" s="7">
        <f>INDEX(D_THERM_DEMANDS!AG$3:AG$14, MATCH($B382,D_THERM_DEMANDS!$P$3:$P$14,0), 1)</f>
        <v>0.10645161136504143</v>
      </c>
      <c r="R382" s="7">
        <f>INDEX(D_THERM_DEMANDS!AH$3:AH$14, MATCH($B382,D_THERM_DEMANDS!$P$3:$P$14,0), 1)</f>
        <v>4.0322580645161289E-2</v>
      </c>
      <c r="S382" s="7">
        <f>INDEX(D_THERM_DEMANDS!AI$3:AI$14, MATCH($B382,D_THERM_DEMANDS!$P$3:$P$14,0), 1)</f>
        <v>3.8709678957539219E-2</v>
      </c>
      <c r="T382" s="7">
        <f>INDEX(D_THERM_DEMANDS!AJ$3:AJ$14, MATCH($B382,D_THERM_DEMANDS!$P$3:$P$14,0), 1)</f>
        <v>0.10645161136504143</v>
      </c>
      <c r="U382" s="7">
        <f>INDEX(D_THERM_DEMANDS!AK$3:AK$14, MATCH($B382,D_THERM_DEMANDS!$P$3:$P$14,0), 1)</f>
        <v>0</v>
      </c>
      <c r="V382" s="7">
        <f>INDEX(DEMAND_C217B!$I$3:$I$14, MATCH($B382,DEMAND_C217B!$H$3:$H$14,0), 1)</f>
        <v>18.072425580178678</v>
      </c>
      <c r="W382" s="7">
        <f>INDEX(MINFLOWFEATHER!$J$3:$J$14, MATCH($B382,MINFLOWFEATHER!$I$3:$I$14,0), 1)</f>
        <v>750</v>
      </c>
      <c r="X382" s="7">
        <f>INDEX(Therm!$P$3:$P$14, MATCH($B382,Therm!$H$3:$H$14,0), 1)</f>
        <v>837.60866705541298</v>
      </c>
      <c r="Y382" s="7">
        <f>INDEX(Yubfea!$P$3:$P$14, MATCH($B382,Yubfea!$H$3:$H$14,0), 1)</f>
        <v>264.68226103747065</v>
      </c>
      <c r="Z382" s="7">
        <f>INDEX(D_YUBFEA_demand!V$3:V$14, MATCH($B382,D_YUBFEA_demand!$M$3:$M$14,0), 1)</f>
        <v>4.9677418124291203E-2</v>
      </c>
      <c r="AA382" s="7">
        <f>INDEX(D_YUBFEA_demand!W$3:W$14, MATCH($B382,D_YUBFEA_demand!$M$3:$M$14,0), 1)</f>
        <v>4.9677418124291203E-2</v>
      </c>
      <c r="AB382" s="7">
        <f>INDEX(D_YUBFEA_demand!X$3:X$14, MATCH($B382,D_YUBFEA_demand!$M$3:$M$14,0), 1)</f>
        <v>8.5806454381635117E-2</v>
      </c>
      <c r="AC382" s="7">
        <f>INDEX(D_YUBFEA_demand!Y$3:Y$14, MATCH($B382,D_YUBFEA_demand!$M$3:$M$14,0), 1)</f>
        <v>0.33193548264042022</v>
      </c>
      <c r="AD382" s="7">
        <f>INDEX(D_YUBFEA_demand!Z$3:Z$14, MATCH($B382,D_YUBFEA_demand!$M$3:$M$14,0), 1)</f>
        <v>2.5806451997449322E-2</v>
      </c>
      <c r="AE382" s="7">
        <f>INDEX(D_YUBFEA_demand!AA$3:AA$14, MATCH($B382,D_YUBFEA_demand!$M$3:$M$14,0), 1)</f>
        <v>6.6129030719880133E-2</v>
      </c>
      <c r="AF382" s="7">
        <f>INDEX(D_YUBFEA_demand!AB$3:AB$14, MATCH($B382,D_YUBFEA_demand!$M$3:$M$14,0), 1)</f>
        <v>3.1290323503555789E-2</v>
      </c>
      <c r="AG382" s="7">
        <f>INDEX(MINFLOWFEAMOUTH!$J$3:$J$14, MATCH($B382,MINFLOWFEAMOUTH!$I$3:$I$14,0), 1)</f>
        <v>750</v>
      </c>
      <c r="AI382" s="11">
        <f>SHASTAlevel5extended!$H371</f>
        <v>4552.1000000000004</v>
      </c>
      <c r="AJ382" s="11">
        <f>INDEX(CALLiTE_SHASTA_LEVEL2_4!$E$1024:$E$1035, MATCH($B382,CALLiTE_SHASTA_LEVEL2_4!$C$1024:$C$1035,0), 1)</f>
        <v>1700</v>
      </c>
      <c r="AK382" s="11">
        <f>INDEX(CALLiTE_SHASTA_LEVEL2_4!$F$1024:$F$1035, MATCH($B382,CALLiTE_SHASTA_LEVEL2_4!$C$1024:$C$1035,0), 1)</f>
        <v>3200</v>
      </c>
      <c r="AL382" s="11">
        <f>INDEX(CALLITE_EVAP_S_SHSTA!$G$2:$G$13, MATCH($B382,CALLITE_EVAP_S_SHSTA!$F$2:$F$13,0), 1)</f>
        <v>9.9469047160375688</v>
      </c>
    </row>
    <row r="383" spans="1:38">
      <c r="A383" s="1">
        <v>44048</v>
      </c>
      <c r="B383" s="6">
        <f t="shared" si="5"/>
        <v>8</v>
      </c>
      <c r="C383" s="7">
        <f>OROinflow!$F372</f>
        <v>859</v>
      </c>
      <c r="D383" s="7">
        <f>OROLEVEL5!G372/1000</f>
        <v>3538</v>
      </c>
      <c r="E383" s="7">
        <f>INDEX(OROevaprateIN!$B$2:$B$13, MATCH($B383,OROevaprateIN!$A$2:$A$13,0), 1)</f>
        <v>8.7906383098439971</v>
      </c>
      <c r="F383" s="7">
        <f>INDEX(DEM_D6_PWR!$I$3:$I$14, MATCH($B383,DEM_D6_PWR!$H$3:$H$14,0), 1)</f>
        <v>2.7599999904632568</v>
      </c>
      <c r="G383" s="7">
        <f>INDEX('MINGW_6&amp;DR69'!$I$3:$I$14, MATCH($B383,'MINGW_6&amp;DR69'!$H$3:$H$14,0), 1)</f>
        <v>47.279998779296875</v>
      </c>
      <c r="H383" s="7">
        <f>INDEX('MINGW_6&amp;DR69'!$J$3:$J$14, MATCH($B383,'MINGW_6&amp;DR69'!$H$3:$H$14,0), 1)</f>
        <v>301.20001220703125</v>
      </c>
      <c r="I383" s="7">
        <f>inflowShasta!$I372</f>
        <v>3015</v>
      </c>
      <c r="J383" s="7">
        <f>inflowYuba!$H372</f>
        <v>1690</v>
      </c>
      <c r="K383" s="7">
        <f>INDEX(DEMAND_D_DAGUER_NP!$I$3:$I$14, MATCH($B383,DEMAND_D_DAGUER_NP!$H$3:$H$14,0), 1)</f>
        <v>776.482595171247</v>
      </c>
      <c r="L383" s="7">
        <f>INDEX(D_THERM_DEMANDS!AB$3:AB$14, MATCH($B383,D_THERM_DEMANDS!$P$3:$P$14,0), 1)</f>
        <v>0.75741934007213962</v>
      </c>
      <c r="M383" s="7">
        <f>INDEX(D_THERM_DEMANDS!AC$3:AC$14, MATCH($B383,D_THERM_DEMANDS!$P$3:$P$14,0), 1)</f>
        <v>0.73225808912707913</v>
      </c>
      <c r="N383" s="7">
        <f>INDEX(D_THERM_DEMANDS!AD$3:AD$14, MATCH($B383,D_THERM_DEMANDS!$P$3:$P$14,0), 1)</f>
        <v>2.7774193056168093</v>
      </c>
      <c r="O383" s="7">
        <f>INDEX(D_THERM_DEMANDS!AE$3:AE$14, MATCH($B383,D_THERM_DEMANDS!$P$3:$P$14,0), 1)</f>
        <v>2.5161289399670016E-2</v>
      </c>
      <c r="P383" s="7">
        <f>INDEX(D_THERM_DEMANDS!AF$3:AF$14, MATCH($B383,D_THERM_DEMANDS!$P$3:$P$14,0), 1)</f>
        <v>3.5483871736834129E-2</v>
      </c>
      <c r="Q383" s="7">
        <f>INDEX(D_THERM_DEMANDS!AG$3:AG$14, MATCH($B383,D_THERM_DEMANDS!$P$3:$P$14,0), 1)</f>
        <v>0.10645161136504143</v>
      </c>
      <c r="R383" s="7">
        <f>INDEX(D_THERM_DEMANDS!AH$3:AH$14, MATCH($B383,D_THERM_DEMANDS!$P$3:$P$14,0), 1)</f>
        <v>4.0322580645161289E-2</v>
      </c>
      <c r="S383" s="7">
        <f>INDEX(D_THERM_DEMANDS!AI$3:AI$14, MATCH($B383,D_THERM_DEMANDS!$P$3:$P$14,0), 1)</f>
        <v>3.8709678957539219E-2</v>
      </c>
      <c r="T383" s="7">
        <f>INDEX(D_THERM_DEMANDS!AJ$3:AJ$14, MATCH($B383,D_THERM_DEMANDS!$P$3:$P$14,0), 1)</f>
        <v>0.10645161136504143</v>
      </c>
      <c r="U383" s="7">
        <f>INDEX(D_THERM_DEMANDS!AK$3:AK$14, MATCH($B383,D_THERM_DEMANDS!$P$3:$P$14,0), 1)</f>
        <v>0</v>
      </c>
      <c r="V383" s="7">
        <f>INDEX(DEMAND_C217B!$I$3:$I$14, MATCH($B383,DEMAND_C217B!$H$3:$H$14,0), 1)</f>
        <v>18.072425580178678</v>
      </c>
      <c r="W383" s="7">
        <f>INDEX(MINFLOWFEATHER!$J$3:$J$14, MATCH($B383,MINFLOWFEATHER!$I$3:$I$14,0), 1)</f>
        <v>750</v>
      </c>
      <c r="X383" s="7">
        <f>INDEX(Therm!$P$3:$P$14, MATCH($B383,Therm!$H$3:$H$14,0), 1)</f>
        <v>837.60866705541298</v>
      </c>
      <c r="Y383" s="7">
        <f>INDEX(Yubfea!$P$3:$P$14, MATCH($B383,Yubfea!$H$3:$H$14,0), 1)</f>
        <v>264.68226103747065</v>
      </c>
      <c r="Z383" s="7">
        <f>INDEX(D_YUBFEA_demand!V$3:V$14, MATCH($B383,D_YUBFEA_demand!$M$3:$M$14,0), 1)</f>
        <v>4.9677418124291203E-2</v>
      </c>
      <c r="AA383" s="7">
        <f>INDEX(D_YUBFEA_demand!W$3:W$14, MATCH($B383,D_YUBFEA_demand!$M$3:$M$14,0), 1)</f>
        <v>4.9677418124291203E-2</v>
      </c>
      <c r="AB383" s="7">
        <f>INDEX(D_YUBFEA_demand!X$3:X$14, MATCH($B383,D_YUBFEA_demand!$M$3:$M$14,0), 1)</f>
        <v>8.5806454381635117E-2</v>
      </c>
      <c r="AC383" s="7">
        <f>INDEX(D_YUBFEA_demand!Y$3:Y$14, MATCH($B383,D_YUBFEA_demand!$M$3:$M$14,0), 1)</f>
        <v>0.33193548264042022</v>
      </c>
      <c r="AD383" s="7">
        <f>INDEX(D_YUBFEA_demand!Z$3:Z$14, MATCH($B383,D_YUBFEA_demand!$M$3:$M$14,0), 1)</f>
        <v>2.5806451997449322E-2</v>
      </c>
      <c r="AE383" s="7">
        <f>INDEX(D_YUBFEA_demand!AA$3:AA$14, MATCH($B383,D_YUBFEA_demand!$M$3:$M$14,0), 1)</f>
        <v>6.6129030719880133E-2</v>
      </c>
      <c r="AF383" s="7">
        <f>INDEX(D_YUBFEA_demand!AB$3:AB$14, MATCH($B383,D_YUBFEA_demand!$M$3:$M$14,0), 1)</f>
        <v>3.1290323503555789E-2</v>
      </c>
      <c r="AG383" s="7">
        <f>INDEX(MINFLOWFEAMOUTH!$J$3:$J$14, MATCH($B383,MINFLOWFEAMOUTH!$I$3:$I$14,0), 1)</f>
        <v>750</v>
      </c>
      <c r="AI383" s="11">
        <f>SHASTAlevel5extended!$H372</f>
        <v>4552.1000000000004</v>
      </c>
      <c r="AJ383" s="11">
        <f>INDEX(CALLiTE_SHASTA_LEVEL2_4!$E$1024:$E$1035, MATCH($B383,CALLiTE_SHASTA_LEVEL2_4!$C$1024:$C$1035,0), 1)</f>
        <v>1700</v>
      </c>
      <c r="AK383" s="11">
        <f>INDEX(CALLiTE_SHASTA_LEVEL2_4!$F$1024:$F$1035, MATCH($B383,CALLiTE_SHASTA_LEVEL2_4!$C$1024:$C$1035,0), 1)</f>
        <v>3200</v>
      </c>
      <c r="AL383" s="11">
        <f>INDEX(CALLITE_EVAP_S_SHSTA!$G$2:$G$13, MATCH($B383,CALLITE_EVAP_S_SHSTA!$F$2:$F$13,0), 1)</f>
        <v>9.9469047160375688</v>
      </c>
    </row>
    <row r="384" spans="1:38">
      <c r="A384" s="1">
        <v>44049</v>
      </c>
      <c r="B384" s="6">
        <f t="shared" si="5"/>
        <v>8</v>
      </c>
      <c r="C384" s="7">
        <f>OROinflow!$F373</f>
        <v>1548</v>
      </c>
      <c r="D384" s="7">
        <f>OROLEVEL5!G373/1000</f>
        <v>3538</v>
      </c>
      <c r="E384" s="7">
        <f>INDEX(OROevaprateIN!$B$2:$B$13, MATCH($B384,OROevaprateIN!$A$2:$A$13,0), 1)</f>
        <v>8.7906383098439971</v>
      </c>
      <c r="F384" s="7">
        <f>INDEX(DEM_D6_PWR!$I$3:$I$14, MATCH($B384,DEM_D6_PWR!$H$3:$H$14,0), 1)</f>
        <v>2.7599999904632568</v>
      </c>
      <c r="G384" s="7">
        <f>INDEX('MINGW_6&amp;DR69'!$I$3:$I$14, MATCH($B384,'MINGW_6&amp;DR69'!$H$3:$H$14,0), 1)</f>
        <v>47.279998779296875</v>
      </c>
      <c r="H384" s="7">
        <f>INDEX('MINGW_6&amp;DR69'!$J$3:$J$14, MATCH($B384,'MINGW_6&amp;DR69'!$H$3:$H$14,0), 1)</f>
        <v>301.20001220703125</v>
      </c>
      <c r="I384" s="7">
        <f>inflowShasta!$I373</f>
        <v>3154</v>
      </c>
      <c r="J384" s="7">
        <f>inflowYuba!$H373</f>
        <v>1657</v>
      </c>
      <c r="K384" s="7">
        <f>INDEX(DEMAND_D_DAGUER_NP!$I$3:$I$14, MATCH($B384,DEMAND_D_DAGUER_NP!$H$3:$H$14,0), 1)</f>
        <v>776.482595171247</v>
      </c>
      <c r="L384" s="7">
        <f>INDEX(D_THERM_DEMANDS!AB$3:AB$14, MATCH($B384,D_THERM_DEMANDS!$P$3:$P$14,0), 1)</f>
        <v>0.75741934007213962</v>
      </c>
      <c r="M384" s="7">
        <f>INDEX(D_THERM_DEMANDS!AC$3:AC$14, MATCH($B384,D_THERM_DEMANDS!$P$3:$P$14,0), 1)</f>
        <v>0.73225808912707913</v>
      </c>
      <c r="N384" s="7">
        <f>INDEX(D_THERM_DEMANDS!AD$3:AD$14, MATCH($B384,D_THERM_DEMANDS!$P$3:$P$14,0), 1)</f>
        <v>2.7774193056168093</v>
      </c>
      <c r="O384" s="7">
        <f>INDEX(D_THERM_DEMANDS!AE$3:AE$14, MATCH($B384,D_THERM_DEMANDS!$P$3:$P$14,0), 1)</f>
        <v>2.5161289399670016E-2</v>
      </c>
      <c r="P384" s="7">
        <f>INDEX(D_THERM_DEMANDS!AF$3:AF$14, MATCH($B384,D_THERM_DEMANDS!$P$3:$P$14,0), 1)</f>
        <v>3.5483871736834129E-2</v>
      </c>
      <c r="Q384" s="7">
        <f>INDEX(D_THERM_DEMANDS!AG$3:AG$14, MATCH($B384,D_THERM_DEMANDS!$P$3:$P$14,0), 1)</f>
        <v>0.10645161136504143</v>
      </c>
      <c r="R384" s="7">
        <f>INDEX(D_THERM_DEMANDS!AH$3:AH$14, MATCH($B384,D_THERM_DEMANDS!$P$3:$P$14,0), 1)</f>
        <v>4.0322580645161289E-2</v>
      </c>
      <c r="S384" s="7">
        <f>INDEX(D_THERM_DEMANDS!AI$3:AI$14, MATCH($B384,D_THERM_DEMANDS!$P$3:$P$14,0), 1)</f>
        <v>3.8709678957539219E-2</v>
      </c>
      <c r="T384" s="7">
        <f>INDEX(D_THERM_DEMANDS!AJ$3:AJ$14, MATCH($B384,D_THERM_DEMANDS!$P$3:$P$14,0), 1)</f>
        <v>0.10645161136504143</v>
      </c>
      <c r="U384" s="7">
        <f>INDEX(D_THERM_DEMANDS!AK$3:AK$14, MATCH($B384,D_THERM_DEMANDS!$P$3:$P$14,0), 1)</f>
        <v>0</v>
      </c>
      <c r="V384" s="7">
        <f>INDEX(DEMAND_C217B!$I$3:$I$14, MATCH($B384,DEMAND_C217B!$H$3:$H$14,0), 1)</f>
        <v>18.072425580178678</v>
      </c>
      <c r="W384" s="7">
        <f>INDEX(MINFLOWFEATHER!$J$3:$J$14, MATCH($B384,MINFLOWFEATHER!$I$3:$I$14,0), 1)</f>
        <v>750</v>
      </c>
      <c r="X384" s="7">
        <f>INDEX(Therm!$P$3:$P$14, MATCH($B384,Therm!$H$3:$H$14,0), 1)</f>
        <v>837.60866705541298</v>
      </c>
      <c r="Y384" s="7">
        <f>INDEX(Yubfea!$P$3:$P$14, MATCH($B384,Yubfea!$H$3:$H$14,0), 1)</f>
        <v>264.68226103747065</v>
      </c>
      <c r="Z384" s="7">
        <f>INDEX(D_YUBFEA_demand!V$3:V$14, MATCH($B384,D_YUBFEA_demand!$M$3:$M$14,0), 1)</f>
        <v>4.9677418124291203E-2</v>
      </c>
      <c r="AA384" s="7">
        <f>INDEX(D_YUBFEA_demand!W$3:W$14, MATCH($B384,D_YUBFEA_demand!$M$3:$M$14,0), 1)</f>
        <v>4.9677418124291203E-2</v>
      </c>
      <c r="AB384" s="7">
        <f>INDEX(D_YUBFEA_demand!X$3:X$14, MATCH($B384,D_YUBFEA_demand!$M$3:$M$14,0), 1)</f>
        <v>8.5806454381635117E-2</v>
      </c>
      <c r="AC384" s="7">
        <f>INDEX(D_YUBFEA_demand!Y$3:Y$14, MATCH($B384,D_YUBFEA_demand!$M$3:$M$14,0), 1)</f>
        <v>0.33193548264042022</v>
      </c>
      <c r="AD384" s="7">
        <f>INDEX(D_YUBFEA_demand!Z$3:Z$14, MATCH($B384,D_YUBFEA_demand!$M$3:$M$14,0), 1)</f>
        <v>2.5806451997449322E-2</v>
      </c>
      <c r="AE384" s="7">
        <f>INDEX(D_YUBFEA_demand!AA$3:AA$14, MATCH($B384,D_YUBFEA_demand!$M$3:$M$14,0), 1)</f>
        <v>6.6129030719880133E-2</v>
      </c>
      <c r="AF384" s="7">
        <f>INDEX(D_YUBFEA_demand!AB$3:AB$14, MATCH($B384,D_YUBFEA_demand!$M$3:$M$14,0), 1)</f>
        <v>3.1290323503555789E-2</v>
      </c>
      <c r="AG384" s="7">
        <f>INDEX(MINFLOWFEAMOUTH!$J$3:$J$14, MATCH($B384,MINFLOWFEAMOUTH!$I$3:$I$14,0), 1)</f>
        <v>750</v>
      </c>
      <c r="AI384" s="11">
        <f>SHASTAlevel5extended!$H373</f>
        <v>4552.1000000000004</v>
      </c>
      <c r="AJ384" s="11">
        <f>INDEX(CALLiTE_SHASTA_LEVEL2_4!$E$1024:$E$1035, MATCH($B384,CALLiTE_SHASTA_LEVEL2_4!$C$1024:$C$1035,0), 1)</f>
        <v>1700</v>
      </c>
      <c r="AK384" s="11">
        <f>INDEX(CALLiTE_SHASTA_LEVEL2_4!$F$1024:$F$1035, MATCH($B384,CALLiTE_SHASTA_LEVEL2_4!$C$1024:$C$1035,0), 1)</f>
        <v>3200</v>
      </c>
      <c r="AL384" s="11">
        <f>INDEX(CALLITE_EVAP_S_SHSTA!$G$2:$G$13, MATCH($B384,CALLITE_EVAP_S_SHSTA!$F$2:$F$13,0), 1)</f>
        <v>9.9469047160375688</v>
      </c>
    </row>
    <row r="385" spans="1:38">
      <c r="A385" s="1">
        <v>44050</v>
      </c>
      <c r="B385" s="6">
        <f t="shared" si="5"/>
        <v>8</v>
      </c>
      <c r="C385" s="7">
        <f>OROinflow!$F374</f>
        <v>990</v>
      </c>
      <c r="D385" s="7">
        <f>OROLEVEL5!G374/1000</f>
        <v>3538</v>
      </c>
      <c r="E385" s="7">
        <f>INDEX(OROevaprateIN!$B$2:$B$13, MATCH($B385,OROevaprateIN!$A$2:$A$13,0), 1)</f>
        <v>8.7906383098439971</v>
      </c>
      <c r="F385" s="7">
        <f>INDEX(DEM_D6_PWR!$I$3:$I$14, MATCH($B385,DEM_D6_PWR!$H$3:$H$14,0), 1)</f>
        <v>2.7599999904632568</v>
      </c>
      <c r="G385" s="7">
        <f>INDEX('MINGW_6&amp;DR69'!$I$3:$I$14, MATCH($B385,'MINGW_6&amp;DR69'!$H$3:$H$14,0), 1)</f>
        <v>47.279998779296875</v>
      </c>
      <c r="H385" s="7">
        <f>INDEX('MINGW_6&amp;DR69'!$J$3:$J$14, MATCH($B385,'MINGW_6&amp;DR69'!$H$3:$H$14,0), 1)</f>
        <v>301.20001220703125</v>
      </c>
      <c r="I385" s="7">
        <f>inflowShasta!$I374</f>
        <v>2267</v>
      </c>
      <c r="J385" s="7">
        <f>inflowYuba!$H374</f>
        <v>1632</v>
      </c>
      <c r="K385" s="7">
        <f>INDEX(DEMAND_D_DAGUER_NP!$I$3:$I$14, MATCH($B385,DEMAND_D_DAGUER_NP!$H$3:$H$14,0), 1)</f>
        <v>776.482595171247</v>
      </c>
      <c r="L385" s="7">
        <f>INDEX(D_THERM_DEMANDS!AB$3:AB$14, MATCH($B385,D_THERM_DEMANDS!$P$3:$P$14,0), 1)</f>
        <v>0.75741934007213962</v>
      </c>
      <c r="M385" s="7">
        <f>INDEX(D_THERM_DEMANDS!AC$3:AC$14, MATCH($B385,D_THERM_DEMANDS!$P$3:$P$14,0), 1)</f>
        <v>0.73225808912707913</v>
      </c>
      <c r="N385" s="7">
        <f>INDEX(D_THERM_DEMANDS!AD$3:AD$14, MATCH($B385,D_THERM_DEMANDS!$P$3:$P$14,0), 1)</f>
        <v>2.7774193056168093</v>
      </c>
      <c r="O385" s="7">
        <f>INDEX(D_THERM_DEMANDS!AE$3:AE$14, MATCH($B385,D_THERM_DEMANDS!$P$3:$P$14,0), 1)</f>
        <v>2.5161289399670016E-2</v>
      </c>
      <c r="P385" s="7">
        <f>INDEX(D_THERM_DEMANDS!AF$3:AF$14, MATCH($B385,D_THERM_DEMANDS!$P$3:$P$14,0), 1)</f>
        <v>3.5483871736834129E-2</v>
      </c>
      <c r="Q385" s="7">
        <f>INDEX(D_THERM_DEMANDS!AG$3:AG$14, MATCH($B385,D_THERM_DEMANDS!$P$3:$P$14,0), 1)</f>
        <v>0.10645161136504143</v>
      </c>
      <c r="R385" s="7">
        <f>INDEX(D_THERM_DEMANDS!AH$3:AH$14, MATCH($B385,D_THERM_DEMANDS!$P$3:$P$14,0), 1)</f>
        <v>4.0322580645161289E-2</v>
      </c>
      <c r="S385" s="7">
        <f>INDEX(D_THERM_DEMANDS!AI$3:AI$14, MATCH($B385,D_THERM_DEMANDS!$P$3:$P$14,0), 1)</f>
        <v>3.8709678957539219E-2</v>
      </c>
      <c r="T385" s="7">
        <f>INDEX(D_THERM_DEMANDS!AJ$3:AJ$14, MATCH($B385,D_THERM_DEMANDS!$P$3:$P$14,0), 1)</f>
        <v>0.10645161136504143</v>
      </c>
      <c r="U385" s="7">
        <f>INDEX(D_THERM_DEMANDS!AK$3:AK$14, MATCH($B385,D_THERM_DEMANDS!$P$3:$P$14,0), 1)</f>
        <v>0</v>
      </c>
      <c r="V385" s="7">
        <f>INDEX(DEMAND_C217B!$I$3:$I$14, MATCH($B385,DEMAND_C217B!$H$3:$H$14,0), 1)</f>
        <v>18.072425580178678</v>
      </c>
      <c r="W385" s="7">
        <f>INDEX(MINFLOWFEATHER!$J$3:$J$14, MATCH($B385,MINFLOWFEATHER!$I$3:$I$14,0), 1)</f>
        <v>750</v>
      </c>
      <c r="X385" s="7">
        <f>INDEX(Therm!$P$3:$P$14, MATCH($B385,Therm!$H$3:$H$14,0), 1)</f>
        <v>837.60866705541298</v>
      </c>
      <c r="Y385" s="7">
        <f>INDEX(Yubfea!$P$3:$P$14, MATCH($B385,Yubfea!$H$3:$H$14,0), 1)</f>
        <v>264.68226103747065</v>
      </c>
      <c r="Z385" s="7">
        <f>INDEX(D_YUBFEA_demand!V$3:V$14, MATCH($B385,D_YUBFEA_demand!$M$3:$M$14,0), 1)</f>
        <v>4.9677418124291203E-2</v>
      </c>
      <c r="AA385" s="7">
        <f>INDEX(D_YUBFEA_demand!W$3:W$14, MATCH($B385,D_YUBFEA_demand!$M$3:$M$14,0), 1)</f>
        <v>4.9677418124291203E-2</v>
      </c>
      <c r="AB385" s="7">
        <f>INDEX(D_YUBFEA_demand!X$3:X$14, MATCH($B385,D_YUBFEA_demand!$M$3:$M$14,0), 1)</f>
        <v>8.5806454381635117E-2</v>
      </c>
      <c r="AC385" s="7">
        <f>INDEX(D_YUBFEA_demand!Y$3:Y$14, MATCH($B385,D_YUBFEA_demand!$M$3:$M$14,0), 1)</f>
        <v>0.33193548264042022</v>
      </c>
      <c r="AD385" s="7">
        <f>INDEX(D_YUBFEA_demand!Z$3:Z$14, MATCH($B385,D_YUBFEA_demand!$M$3:$M$14,0), 1)</f>
        <v>2.5806451997449322E-2</v>
      </c>
      <c r="AE385" s="7">
        <f>INDEX(D_YUBFEA_demand!AA$3:AA$14, MATCH($B385,D_YUBFEA_demand!$M$3:$M$14,0), 1)</f>
        <v>6.6129030719880133E-2</v>
      </c>
      <c r="AF385" s="7">
        <f>INDEX(D_YUBFEA_demand!AB$3:AB$14, MATCH($B385,D_YUBFEA_demand!$M$3:$M$14,0), 1)</f>
        <v>3.1290323503555789E-2</v>
      </c>
      <c r="AG385" s="7">
        <f>INDEX(MINFLOWFEAMOUTH!$J$3:$J$14, MATCH($B385,MINFLOWFEAMOUTH!$I$3:$I$14,0), 1)</f>
        <v>750</v>
      </c>
      <c r="AI385" s="11">
        <f>SHASTAlevel5extended!$H374</f>
        <v>4552.1000000000004</v>
      </c>
      <c r="AJ385" s="11">
        <f>INDEX(CALLiTE_SHASTA_LEVEL2_4!$E$1024:$E$1035, MATCH($B385,CALLiTE_SHASTA_LEVEL2_4!$C$1024:$C$1035,0), 1)</f>
        <v>1700</v>
      </c>
      <c r="AK385" s="11">
        <f>INDEX(CALLiTE_SHASTA_LEVEL2_4!$F$1024:$F$1035, MATCH($B385,CALLiTE_SHASTA_LEVEL2_4!$C$1024:$C$1035,0), 1)</f>
        <v>3200</v>
      </c>
      <c r="AL385" s="11">
        <f>INDEX(CALLITE_EVAP_S_SHSTA!$G$2:$G$13, MATCH($B385,CALLITE_EVAP_S_SHSTA!$F$2:$F$13,0), 1)</f>
        <v>9.9469047160375688</v>
      </c>
    </row>
    <row r="386" spans="1:38">
      <c r="A386" s="1">
        <v>44051</v>
      </c>
      <c r="B386" s="6">
        <f t="shared" si="5"/>
        <v>8</v>
      </c>
      <c r="C386" s="7">
        <f>OROinflow!$F375</f>
        <v>1635</v>
      </c>
      <c r="D386" s="7">
        <f>OROLEVEL5!G375/1000</f>
        <v>3538</v>
      </c>
      <c r="E386" s="7">
        <f>INDEX(OROevaprateIN!$B$2:$B$13, MATCH($B386,OROevaprateIN!$A$2:$A$13,0), 1)</f>
        <v>8.7906383098439971</v>
      </c>
      <c r="F386" s="7">
        <f>INDEX(DEM_D6_PWR!$I$3:$I$14, MATCH($B386,DEM_D6_PWR!$H$3:$H$14,0), 1)</f>
        <v>2.7599999904632568</v>
      </c>
      <c r="G386" s="7">
        <f>INDEX('MINGW_6&amp;DR69'!$I$3:$I$14, MATCH($B386,'MINGW_6&amp;DR69'!$H$3:$H$14,0), 1)</f>
        <v>47.279998779296875</v>
      </c>
      <c r="H386" s="7">
        <f>INDEX('MINGW_6&amp;DR69'!$J$3:$J$14, MATCH($B386,'MINGW_6&amp;DR69'!$H$3:$H$14,0), 1)</f>
        <v>301.20001220703125</v>
      </c>
      <c r="I386" s="7">
        <f>inflowShasta!$I375</f>
        <v>1995</v>
      </c>
      <c r="J386" s="7">
        <f>inflowYuba!$H375</f>
        <v>1626</v>
      </c>
      <c r="K386" s="7">
        <f>INDEX(DEMAND_D_DAGUER_NP!$I$3:$I$14, MATCH($B386,DEMAND_D_DAGUER_NP!$H$3:$H$14,0), 1)</f>
        <v>776.482595171247</v>
      </c>
      <c r="L386" s="7">
        <f>INDEX(D_THERM_DEMANDS!AB$3:AB$14, MATCH($B386,D_THERM_DEMANDS!$P$3:$P$14,0), 1)</f>
        <v>0.75741934007213962</v>
      </c>
      <c r="M386" s="7">
        <f>INDEX(D_THERM_DEMANDS!AC$3:AC$14, MATCH($B386,D_THERM_DEMANDS!$P$3:$P$14,0), 1)</f>
        <v>0.73225808912707913</v>
      </c>
      <c r="N386" s="7">
        <f>INDEX(D_THERM_DEMANDS!AD$3:AD$14, MATCH($B386,D_THERM_DEMANDS!$P$3:$P$14,0), 1)</f>
        <v>2.7774193056168093</v>
      </c>
      <c r="O386" s="7">
        <f>INDEX(D_THERM_DEMANDS!AE$3:AE$14, MATCH($B386,D_THERM_DEMANDS!$P$3:$P$14,0), 1)</f>
        <v>2.5161289399670016E-2</v>
      </c>
      <c r="P386" s="7">
        <f>INDEX(D_THERM_DEMANDS!AF$3:AF$14, MATCH($B386,D_THERM_DEMANDS!$P$3:$P$14,0), 1)</f>
        <v>3.5483871736834129E-2</v>
      </c>
      <c r="Q386" s="7">
        <f>INDEX(D_THERM_DEMANDS!AG$3:AG$14, MATCH($B386,D_THERM_DEMANDS!$P$3:$P$14,0), 1)</f>
        <v>0.10645161136504143</v>
      </c>
      <c r="R386" s="7">
        <f>INDEX(D_THERM_DEMANDS!AH$3:AH$14, MATCH($B386,D_THERM_DEMANDS!$P$3:$P$14,0), 1)</f>
        <v>4.0322580645161289E-2</v>
      </c>
      <c r="S386" s="7">
        <f>INDEX(D_THERM_DEMANDS!AI$3:AI$14, MATCH($B386,D_THERM_DEMANDS!$P$3:$P$14,0), 1)</f>
        <v>3.8709678957539219E-2</v>
      </c>
      <c r="T386" s="7">
        <f>INDEX(D_THERM_DEMANDS!AJ$3:AJ$14, MATCH($B386,D_THERM_DEMANDS!$P$3:$P$14,0), 1)</f>
        <v>0.10645161136504143</v>
      </c>
      <c r="U386" s="7">
        <f>INDEX(D_THERM_DEMANDS!AK$3:AK$14, MATCH($B386,D_THERM_DEMANDS!$P$3:$P$14,0), 1)</f>
        <v>0</v>
      </c>
      <c r="V386" s="7">
        <f>INDEX(DEMAND_C217B!$I$3:$I$14, MATCH($B386,DEMAND_C217B!$H$3:$H$14,0), 1)</f>
        <v>18.072425580178678</v>
      </c>
      <c r="W386" s="7">
        <f>INDEX(MINFLOWFEATHER!$J$3:$J$14, MATCH($B386,MINFLOWFEATHER!$I$3:$I$14,0), 1)</f>
        <v>750</v>
      </c>
      <c r="X386" s="7">
        <f>INDEX(Therm!$P$3:$P$14, MATCH($B386,Therm!$H$3:$H$14,0), 1)</f>
        <v>837.60866705541298</v>
      </c>
      <c r="Y386" s="7">
        <f>INDEX(Yubfea!$P$3:$P$14, MATCH($B386,Yubfea!$H$3:$H$14,0), 1)</f>
        <v>264.68226103747065</v>
      </c>
      <c r="Z386" s="7">
        <f>INDEX(D_YUBFEA_demand!V$3:V$14, MATCH($B386,D_YUBFEA_demand!$M$3:$M$14,0), 1)</f>
        <v>4.9677418124291203E-2</v>
      </c>
      <c r="AA386" s="7">
        <f>INDEX(D_YUBFEA_demand!W$3:W$14, MATCH($B386,D_YUBFEA_demand!$M$3:$M$14,0), 1)</f>
        <v>4.9677418124291203E-2</v>
      </c>
      <c r="AB386" s="7">
        <f>INDEX(D_YUBFEA_demand!X$3:X$14, MATCH($B386,D_YUBFEA_demand!$M$3:$M$14,0), 1)</f>
        <v>8.5806454381635117E-2</v>
      </c>
      <c r="AC386" s="7">
        <f>INDEX(D_YUBFEA_demand!Y$3:Y$14, MATCH($B386,D_YUBFEA_demand!$M$3:$M$14,0), 1)</f>
        <v>0.33193548264042022</v>
      </c>
      <c r="AD386" s="7">
        <f>INDEX(D_YUBFEA_demand!Z$3:Z$14, MATCH($B386,D_YUBFEA_demand!$M$3:$M$14,0), 1)</f>
        <v>2.5806451997449322E-2</v>
      </c>
      <c r="AE386" s="7">
        <f>INDEX(D_YUBFEA_demand!AA$3:AA$14, MATCH($B386,D_YUBFEA_demand!$M$3:$M$14,0), 1)</f>
        <v>6.6129030719880133E-2</v>
      </c>
      <c r="AF386" s="7">
        <f>INDEX(D_YUBFEA_demand!AB$3:AB$14, MATCH($B386,D_YUBFEA_demand!$M$3:$M$14,0), 1)</f>
        <v>3.1290323503555789E-2</v>
      </c>
      <c r="AG386" s="7">
        <f>INDEX(MINFLOWFEAMOUTH!$J$3:$J$14, MATCH($B386,MINFLOWFEAMOUTH!$I$3:$I$14,0), 1)</f>
        <v>750</v>
      </c>
      <c r="AI386" s="11">
        <f>SHASTAlevel5extended!$H375</f>
        <v>4552.1000000000004</v>
      </c>
      <c r="AJ386" s="11">
        <f>INDEX(CALLiTE_SHASTA_LEVEL2_4!$E$1024:$E$1035, MATCH($B386,CALLiTE_SHASTA_LEVEL2_4!$C$1024:$C$1035,0), 1)</f>
        <v>1700</v>
      </c>
      <c r="AK386" s="11">
        <f>INDEX(CALLiTE_SHASTA_LEVEL2_4!$F$1024:$F$1035, MATCH($B386,CALLiTE_SHASTA_LEVEL2_4!$C$1024:$C$1035,0), 1)</f>
        <v>3200</v>
      </c>
      <c r="AL386" s="11">
        <f>INDEX(CALLITE_EVAP_S_SHSTA!$G$2:$G$13, MATCH($B386,CALLITE_EVAP_S_SHSTA!$F$2:$F$13,0), 1)</f>
        <v>9.9469047160375688</v>
      </c>
    </row>
    <row r="387" spans="1:38">
      <c r="A387" s="1">
        <v>44052</v>
      </c>
      <c r="B387" s="6">
        <f t="shared" si="5"/>
        <v>8</v>
      </c>
      <c r="C387" s="7">
        <f>OROinflow!$F376</f>
        <v>1365</v>
      </c>
      <c r="D387" s="7">
        <f>OROLEVEL5!G376/1000</f>
        <v>3538</v>
      </c>
      <c r="E387" s="7">
        <f>INDEX(OROevaprateIN!$B$2:$B$13, MATCH($B387,OROevaprateIN!$A$2:$A$13,0), 1)</f>
        <v>8.7906383098439971</v>
      </c>
      <c r="F387" s="7">
        <f>INDEX(DEM_D6_PWR!$I$3:$I$14, MATCH($B387,DEM_D6_PWR!$H$3:$H$14,0), 1)</f>
        <v>2.7599999904632568</v>
      </c>
      <c r="G387" s="7">
        <f>INDEX('MINGW_6&amp;DR69'!$I$3:$I$14, MATCH($B387,'MINGW_6&amp;DR69'!$H$3:$H$14,0), 1)</f>
        <v>47.279998779296875</v>
      </c>
      <c r="H387" s="7">
        <f>INDEX('MINGW_6&amp;DR69'!$J$3:$J$14, MATCH($B387,'MINGW_6&amp;DR69'!$H$3:$H$14,0), 1)</f>
        <v>301.20001220703125</v>
      </c>
      <c r="I387" s="7">
        <f>inflowShasta!$I376</f>
        <v>2192</v>
      </c>
      <c r="J387" s="7">
        <f>inflowYuba!$H376</f>
        <v>1634</v>
      </c>
      <c r="K387" s="7">
        <f>INDEX(DEMAND_D_DAGUER_NP!$I$3:$I$14, MATCH($B387,DEMAND_D_DAGUER_NP!$H$3:$H$14,0), 1)</f>
        <v>776.482595171247</v>
      </c>
      <c r="L387" s="7">
        <f>INDEX(D_THERM_DEMANDS!AB$3:AB$14, MATCH($B387,D_THERM_DEMANDS!$P$3:$P$14,0), 1)</f>
        <v>0.75741934007213962</v>
      </c>
      <c r="M387" s="7">
        <f>INDEX(D_THERM_DEMANDS!AC$3:AC$14, MATCH($B387,D_THERM_DEMANDS!$P$3:$P$14,0), 1)</f>
        <v>0.73225808912707913</v>
      </c>
      <c r="N387" s="7">
        <f>INDEX(D_THERM_DEMANDS!AD$3:AD$14, MATCH($B387,D_THERM_DEMANDS!$P$3:$P$14,0), 1)</f>
        <v>2.7774193056168093</v>
      </c>
      <c r="O387" s="7">
        <f>INDEX(D_THERM_DEMANDS!AE$3:AE$14, MATCH($B387,D_THERM_DEMANDS!$P$3:$P$14,0), 1)</f>
        <v>2.5161289399670016E-2</v>
      </c>
      <c r="P387" s="7">
        <f>INDEX(D_THERM_DEMANDS!AF$3:AF$14, MATCH($B387,D_THERM_DEMANDS!$P$3:$P$14,0), 1)</f>
        <v>3.5483871736834129E-2</v>
      </c>
      <c r="Q387" s="7">
        <f>INDEX(D_THERM_DEMANDS!AG$3:AG$14, MATCH($B387,D_THERM_DEMANDS!$P$3:$P$14,0), 1)</f>
        <v>0.10645161136504143</v>
      </c>
      <c r="R387" s="7">
        <f>INDEX(D_THERM_DEMANDS!AH$3:AH$14, MATCH($B387,D_THERM_DEMANDS!$P$3:$P$14,0), 1)</f>
        <v>4.0322580645161289E-2</v>
      </c>
      <c r="S387" s="7">
        <f>INDEX(D_THERM_DEMANDS!AI$3:AI$14, MATCH($B387,D_THERM_DEMANDS!$P$3:$P$14,0), 1)</f>
        <v>3.8709678957539219E-2</v>
      </c>
      <c r="T387" s="7">
        <f>INDEX(D_THERM_DEMANDS!AJ$3:AJ$14, MATCH($B387,D_THERM_DEMANDS!$P$3:$P$14,0), 1)</f>
        <v>0.10645161136504143</v>
      </c>
      <c r="U387" s="7">
        <f>INDEX(D_THERM_DEMANDS!AK$3:AK$14, MATCH($B387,D_THERM_DEMANDS!$P$3:$P$14,0), 1)</f>
        <v>0</v>
      </c>
      <c r="V387" s="7">
        <f>INDEX(DEMAND_C217B!$I$3:$I$14, MATCH($B387,DEMAND_C217B!$H$3:$H$14,0), 1)</f>
        <v>18.072425580178678</v>
      </c>
      <c r="W387" s="7">
        <f>INDEX(MINFLOWFEATHER!$J$3:$J$14, MATCH($B387,MINFLOWFEATHER!$I$3:$I$14,0), 1)</f>
        <v>750</v>
      </c>
      <c r="X387" s="7">
        <f>INDEX(Therm!$P$3:$P$14, MATCH($B387,Therm!$H$3:$H$14,0), 1)</f>
        <v>837.60866705541298</v>
      </c>
      <c r="Y387" s="7">
        <f>INDEX(Yubfea!$P$3:$P$14, MATCH($B387,Yubfea!$H$3:$H$14,0), 1)</f>
        <v>264.68226103747065</v>
      </c>
      <c r="Z387" s="7">
        <f>INDEX(D_YUBFEA_demand!V$3:V$14, MATCH($B387,D_YUBFEA_demand!$M$3:$M$14,0), 1)</f>
        <v>4.9677418124291203E-2</v>
      </c>
      <c r="AA387" s="7">
        <f>INDEX(D_YUBFEA_demand!W$3:W$14, MATCH($B387,D_YUBFEA_demand!$M$3:$M$14,0), 1)</f>
        <v>4.9677418124291203E-2</v>
      </c>
      <c r="AB387" s="7">
        <f>INDEX(D_YUBFEA_demand!X$3:X$14, MATCH($B387,D_YUBFEA_demand!$M$3:$M$14,0), 1)</f>
        <v>8.5806454381635117E-2</v>
      </c>
      <c r="AC387" s="7">
        <f>INDEX(D_YUBFEA_demand!Y$3:Y$14, MATCH($B387,D_YUBFEA_demand!$M$3:$M$14,0), 1)</f>
        <v>0.33193548264042022</v>
      </c>
      <c r="AD387" s="7">
        <f>INDEX(D_YUBFEA_demand!Z$3:Z$14, MATCH($B387,D_YUBFEA_demand!$M$3:$M$14,0), 1)</f>
        <v>2.5806451997449322E-2</v>
      </c>
      <c r="AE387" s="7">
        <f>INDEX(D_YUBFEA_demand!AA$3:AA$14, MATCH($B387,D_YUBFEA_demand!$M$3:$M$14,0), 1)</f>
        <v>6.6129030719880133E-2</v>
      </c>
      <c r="AF387" s="7">
        <f>INDEX(D_YUBFEA_demand!AB$3:AB$14, MATCH($B387,D_YUBFEA_demand!$M$3:$M$14,0), 1)</f>
        <v>3.1290323503555789E-2</v>
      </c>
      <c r="AG387" s="7">
        <f>INDEX(MINFLOWFEAMOUTH!$J$3:$J$14, MATCH($B387,MINFLOWFEAMOUTH!$I$3:$I$14,0), 1)</f>
        <v>750</v>
      </c>
      <c r="AI387" s="11">
        <f>SHASTAlevel5extended!$H376</f>
        <v>4552.1000000000004</v>
      </c>
      <c r="AJ387" s="11">
        <f>INDEX(CALLiTE_SHASTA_LEVEL2_4!$E$1024:$E$1035, MATCH($B387,CALLiTE_SHASTA_LEVEL2_4!$C$1024:$C$1035,0), 1)</f>
        <v>1700</v>
      </c>
      <c r="AK387" s="11">
        <f>INDEX(CALLiTE_SHASTA_LEVEL2_4!$F$1024:$F$1035, MATCH($B387,CALLiTE_SHASTA_LEVEL2_4!$C$1024:$C$1035,0), 1)</f>
        <v>3200</v>
      </c>
      <c r="AL387" s="11">
        <f>INDEX(CALLITE_EVAP_S_SHSTA!$G$2:$G$13, MATCH($B387,CALLITE_EVAP_S_SHSTA!$F$2:$F$13,0), 1)</f>
        <v>9.9469047160375688</v>
      </c>
    </row>
    <row r="388" spans="1:38">
      <c r="A388" s="1">
        <v>44053</v>
      </c>
      <c r="B388" s="6">
        <f t="shared" si="5"/>
        <v>8</v>
      </c>
      <c r="C388" s="7">
        <f>OROinflow!$F377</f>
        <v>2025</v>
      </c>
      <c r="D388" s="7">
        <f>OROLEVEL5!G377/1000</f>
        <v>3538</v>
      </c>
      <c r="E388" s="7">
        <f>INDEX(OROevaprateIN!$B$2:$B$13, MATCH($B388,OROevaprateIN!$A$2:$A$13,0), 1)</f>
        <v>8.7906383098439971</v>
      </c>
      <c r="F388" s="7">
        <f>INDEX(DEM_D6_PWR!$I$3:$I$14, MATCH($B388,DEM_D6_PWR!$H$3:$H$14,0), 1)</f>
        <v>2.7599999904632568</v>
      </c>
      <c r="G388" s="7">
        <f>INDEX('MINGW_6&amp;DR69'!$I$3:$I$14, MATCH($B388,'MINGW_6&amp;DR69'!$H$3:$H$14,0), 1)</f>
        <v>47.279998779296875</v>
      </c>
      <c r="H388" s="7">
        <f>INDEX('MINGW_6&amp;DR69'!$J$3:$J$14, MATCH($B388,'MINGW_6&amp;DR69'!$H$3:$H$14,0), 1)</f>
        <v>301.20001220703125</v>
      </c>
      <c r="I388" s="7">
        <f>inflowShasta!$I377</f>
        <v>3099</v>
      </c>
      <c r="J388" s="7">
        <f>inflowYuba!$H377</f>
        <v>1643</v>
      </c>
      <c r="K388" s="7">
        <f>INDEX(DEMAND_D_DAGUER_NP!$I$3:$I$14, MATCH($B388,DEMAND_D_DAGUER_NP!$H$3:$H$14,0), 1)</f>
        <v>776.482595171247</v>
      </c>
      <c r="L388" s="7">
        <f>INDEX(D_THERM_DEMANDS!AB$3:AB$14, MATCH($B388,D_THERM_DEMANDS!$P$3:$P$14,0), 1)</f>
        <v>0.75741934007213962</v>
      </c>
      <c r="M388" s="7">
        <f>INDEX(D_THERM_DEMANDS!AC$3:AC$14, MATCH($B388,D_THERM_DEMANDS!$P$3:$P$14,0), 1)</f>
        <v>0.73225808912707913</v>
      </c>
      <c r="N388" s="7">
        <f>INDEX(D_THERM_DEMANDS!AD$3:AD$14, MATCH($B388,D_THERM_DEMANDS!$P$3:$P$14,0), 1)</f>
        <v>2.7774193056168093</v>
      </c>
      <c r="O388" s="7">
        <f>INDEX(D_THERM_DEMANDS!AE$3:AE$14, MATCH($B388,D_THERM_DEMANDS!$P$3:$P$14,0), 1)</f>
        <v>2.5161289399670016E-2</v>
      </c>
      <c r="P388" s="7">
        <f>INDEX(D_THERM_DEMANDS!AF$3:AF$14, MATCH($B388,D_THERM_DEMANDS!$P$3:$P$14,0), 1)</f>
        <v>3.5483871736834129E-2</v>
      </c>
      <c r="Q388" s="7">
        <f>INDEX(D_THERM_DEMANDS!AG$3:AG$14, MATCH($B388,D_THERM_DEMANDS!$P$3:$P$14,0), 1)</f>
        <v>0.10645161136504143</v>
      </c>
      <c r="R388" s="7">
        <f>INDEX(D_THERM_DEMANDS!AH$3:AH$14, MATCH($B388,D_THERM_DEMANDS!$P$3:$P$14,0), 1)</f>
        <v>4.0322580645161289E-2</v>
      </c>
      <c r="S388" s="7">
        <f>INDEX(D_THERM_DEMANDS!AI$3:AI$14, MATCH($B388,D_THERM_DEMANDS!$P$3:$P$14,0), 1)</f>
        <v>3.8709678957539219E-2</v>
      </c>
      <c r="T388" s="7">
        <f>INDEX(D_THERM_DEMANDS!AJ$3:AJ$14, MATCH($B388,D_THERM_DEMANDS!$P$3:$P$14,0), 1)</f>
        <v>0.10645161136504143</v>
      </c>
      <c r="U388" s="7">
        <f>INDEX(D_THERM_DEMANDS!AK$3:AK$14, MATCH($B388,D_THERM_DEMANDS!$P$3:$P$14,0), 1)</f>
        <v>0</v>
      </c>
      <c r="V388" s="7">
        <f>INDEX(DEMAND_C217B!$I$3:$I$14, MATCH($B388,DEMAND_C217B!$H$3:$H$14,0), 1)</f>
        <v>18.072425580178678</v>
      </c>
      <c r="W388" s="7">
        <f>INDEX(MINFLOWFEATHER!$J$3:$J$14, MATCH($B388,MINFLOWFEATHER!$I$3:$I$14,0), 1)</f>
        <v>750</v>
      </c>
      <c r="X388" s="7">
        <f>INDEX(Therm!$P$3:$P$14, MATCH($B388,Therm!$H$3:$H$14,0), 1)</f>
        <v>837.60866705541298</v>
      </c>
      <c r="Y388" s="7">
        <f>INDEX(Yubfea!$P$3:$P$14, MATCH($B388,Yubfea!$H$3:$H$14,0), 1)</f>
        <v>264.68226103747065</v>
      </c>
      <c r="Z388" s="7">
        <f>INDEX(D_YUBFEA_demand!V$3:V$14, MATCH($B388,D_YUBFEA_demand!$M$3:$M$14,0), 1)</f>
        <v>4.9677418124291203E-2</v>
      </c>
      <c r="AA388" s="7">
        <f>INDEX(D_YUBFEA_demand!W$3:W$14, MATCH($B388,D_YUBFEA_demand!$M$3:$M$14,0), 1)</f>
        <v>4.9677418124291203E-2</v>
      </c>
      <c r="AB388" s="7">
        <f>INDEX(D_YUBFEA_demand!X$3:X$14, MATCH($B388,D_YUBFEA_demand!$M$3:$M$14,0), 1)</f>
        <v>8.5806454381635117E-2</v>
      </c>
      <c r="AC388" s="7">
        <f>INDEX(D_YUBFEA_demand!Y$3:Y$14, MATCH($B388,D_YUBFEA_demand!$M$3:$M$14,0), 1)</f>
        <v>0.33193548264042022</v>
      </c>
      <c r="AD388" s="7">
        <f>INDEX(D_YUBFEA_demand!Z$3:Z$14, MATCH($B388,D_YUBFEA_demand!$M$3:$M$14,0), 1)</f>
        <v>2.5806451997449322E-2</v>
      </c>
      <c r="AE388" s="7">
        <f>INDEX(D_YUBFEA_demand!AA$3:AA$14, MATCH($B388,D_YUBFEA_demand!$M$3:$M$14,0), 1)</f>
        <v>6.6129030719880133E-2</v>
      </c>
      <c r="AF388" s="7">
        <f>INDEX(D_YUBFEA_demand!AB$3:AB$14, MATCH($B388,D_YUBFEA_demand!$M$3:$M$14,0), 1)</f>
        <v>3.1290323503555789E-2</v>
      </c>
      <c r="AG388" s="7">
        <f>INDEX(MINFLOWFEAMOUTH!$J$3:$J$14, MATCH($B388,MINFLOWFEAMOUTH!$I$3:$I$14,0), 1)</f>
        <v>750</v>
      </c>
      <c r="AI388" s="11">
        <f>SHASTAlevel5extended!$H377</f>
        <v>4552.1000000000004</v>
      </c>
      <c r="AJ388" s="11">
        <f>INDEX(CALLiTE_SHASTA_LEVEL2_4!$E$1024:$E$1035, MATCH($B388,CALLiTE_SHASTA_LEVEL2_4!$C$1024:$C$1035,0), 1)</f>
        <v>1700</v>
      </c>
      <c r="AK388" s="11">
        <f>INDEX(CALLiTE_SHASTA_LEVEL2_4!$F$1024:$F$1035, MATCH($B388,CALLiTE_SHASTA_LEVEL2_4!$C$1024:$C$1035,0), 1)</f>
        <v>3200</v>
      </c>
      <c r="AL388" s="11">
        <f>INDEX(CALLITE_EVAP_S_SHSTA!$G$2:$G$13, MATCH($B388,CALLITE_EVAP_S_SHSTA!$F$2:$F$13,0), 1)</f>
        <v>9.9469047160375688</v>
      </c>
    </row>
    <row r="389" spans="1:38">
      <c r="A389" s="1">
        <v>44054</v>
      </c>
      <c r="B389" s="6">
        <f t="shared" si="5"/>
        <v>8</v>
      </c>
      <c r="C389" s="7">
        <f>OROinflow!$F378</f>
        <v>1776</v>
      </c>
      <c r="D389" s="7">
        <f>OROLEVEL5!G378/1000</f>
        <v>3538</v>
      </c>
      <c r="E389" s="7">
        <f>INDEX(OROevaprateIN!$B$2:$B$13, MATCH($B389,OROevaprateIN!$A$2:$A$13,0), 1)</f>
        <v>8.7906383098439971</v>
      </c>
      <c r="F389" s="7">
        <f>INDEX(DEM_D6_PWR!$I$3:$I$14, MATCH($B389,DEM_D6_PWR!$H$3:$H$14,0), 1)</f>
        <v>2.7599999904632568</v>
      </c>
      <c r="G389" s="7">
        <f>INDEX('MINGW_6&amp;DR69'!$I$3:$I$14, MATCH($B389,'MINGW_6&amp;DR69'!$H$3:$H$14,0), 1)</f>
        <v>47.279998779296875</v>
      </c>
      <c r="H389" s="7">
        <f>INDEX('MINGW_6&amp;DR69'!$J$3:$J$14, MATCH($B389,'MINGW_6&amp;DR69'!$H$3:$H$14,0), 1)</f>
        <v>301.20001220703125</v>
      </c>
      <c r="I389" s="7">
        <f>inflowShasta!$I378</f>
        <v>2446</v>
      </c>
      <c r="J389" s="7">
        <f>inflowYuba!$H378</f>
        <v>1627</v>
      </c>
      <c r="K389" s="7">
        <f>INDEX(DEMAND_D_DAGUER_NP!$I$3:$I$14, MATCH($B389,DEMAND_D_DAGUER_NP!$H$3:$H$14,0), 1)</f>
        <v>776.482595171247</v>
      </c>
      <c r="L389" s="7">
        <f>INDEX(D_THERM_DEMANDS!AB$3:AB$14, MATCH($B389,D_THERM_DEMANDS!$P$3:$P$14,0), 1)</f>
        <v>0.75741934007213962</v>
      </c>
      <c r="M389" s="7">
        <f>INDEX(D_THERM_DEMANDS!AC$3:AC$14, MATCH($B389,D_THERM_DEMANDS!$P$3:$P$14,0), 1)</f>
        <v>0.73225808912707913</v>
      </c>
      <c r="N389" s="7">
        <f>INDEX(D_THERM_DEMANDS!AD$3:AD$14, MATCH($B389,D_THERM_DEMANDS!$P$3:$P$14,0), 1)</f>
        <v>2.7774193056168093</v>
      </c>
      <c r="O389" s="7">
        <f>INDEX(D_THERM_DEMANDS!AE$3:AE$14, MATCH($B389,D_THERM_DEMANDS!$P$3:$P$14,0), 1)</f>
        <v>2.5161289399670016E-2</v>
      </c>
      <c r="P389" s="7">
        <f>INDEX(D_THERM_DEMANDS!AF$3:AF$14, MATCH($B389,D_THERM_DEMANDS!$P$3:$P$14,0), 1)</f>
        <v>3.5483871736834129E-2</v>
      </c>
      <c r="Q389" s="7">
        <f>INDEX(D_THERM_DEMANDS!AG$3:AG$14, MATCH($B389,D_THERM_DEMANDS!$P$3:$P$14,0), 1)</f>
        <v>0.10645161136504143</v>
      </c>
      <c r="R389" s="7">
        <f>INDEX(D_THERM_DEMANDS!AH$3:AH$14, MATCH($B389,D_THERM_DEMANDS!$P$3:$P$14,0), 1)</f>
        <v>4.0322580645161289E-2</v>
      </c>
      <c r="S389" s="7">
        <f>INDEX(D_THERM_DEMANDS!AI$3:AI$14, MATCH($B389,D_THERM_DEMANDS!$P$3:$P$14,0), 1)</f>
        <v>3.8709678957539219E-2</v>
      </c>
      <c r="T389" s="7">
        <f>INDEX(D_THERM_DEMANDS!AJ$3:AJ$14, MATCH($B389,D_THERM_DEMANDS!$P$3:$P$14,0), 1)</f>
        <v>0.10645161136504143</v>
      </c>
      <c r="U389" s="7">
        <f>INDEX(D_THERM_DEMANDS!AK$3:AK$14, MATCH($B389,D_THERM_DEMANDS!$P$3:$P$14,0), 1)</f>
        <v>0</v>
      </c>
      <c r="V389" s="7">
        <f>INDEX(DEMAND_C217B!$I$3:$I$14, MATCH($B389,DEMAND_C217B!$H$3:$H$14,0), 1)</f>
        <v>18.072425580178678</v>
      </c>
      <c r="W389" s="7">
        <f>INDEX(MINFLOWFEATHER!$J$3:$J$14, MATCH($B389,MINFLOWFEATHER!$I$3:$I$14,0), 1)</f>
        <v>750</v>
      </c>
      <c r="X389" s="7">
        <f>INDEX(Therm!$P$3:$P$14, MATCH($B389,Therm!$H$3:$H$14,0), 1)</f>
        <v>837.60866705541298</v>
      </c>
      <c r="Y389" s="7">
        <f>INDEX(Yubfea!$P$3:$P$14, MATCH($B389,Yubfea!$H$3:$H$14,0), 1)</f>
        <v>264.68226103747065</v>
      </c>
      <c r="Z389" s="7">
        <f>INDEX(D_YUBFEA_demand!V$3:V$14, MATCH($B389,D_YUBFEA_demand!$M$3:$M$14,0), 1)</f>
        <v>4.9677418124291203E-2</v>
      </c>
      <c r="AA389" s="7">
        <f>INDEX(D_YUBFEA_demand!W$3:W$14, MATCH($B389,D_YUBFEA_demand!$M$3:$M$14,0), 1)</f>
        <v>4.9677418124291203E-2</v>
      </c>
      <c r="AB389" s="7">
        <f>INDEX(D_YUBFEA_demand!X$3:X$14, MATCH($B389,D_YUBFEA_demand!$M$3:$M$14,0), 1)</f>
        <v>8.5806454381635117E-2</v>
      </c>
      <c r="AC389" s="7">
        <f>INDEX(D_YUBFEA_demand!Y$3:Y$14, MATCH($B389,D_YUBFEA_demand!$M$3:$M$14,0), 1)</f>
        <v>0.33193548264042022</v>
      </c>
      <c r="AD389" s="7">
        <f>INDEX(D_YUBFEA_demand!Z$3:Z$14, MATCH($B389,D_YUBFEA_demand!$M$3:$M$14,0), 1)</f>
        <v>2.5806451997449322E-2</v>
      </c>
      <c r="AE389" s="7">
        <f>INDEX(D_YUBFEA_demand!AA$3:AA$14, MATCH($B389,D_YUBFEA_demand!$M$3:$M$14,0), 1)</f>
        <v>6.6129030719880133E-2</v>
      </c>
      <c r="AF389" s="7">
        <f>INDEX(D_YUBFEA_demand!AB$3:AB$14, MATCH($B389,D_YUBFEA_demand!$M$3:$M$14,0), 1)</f>
        <v>3.1290323503555789E-2</v>
      </c>
      <c r="AG389" s="7">
        <f>INDEX(MINFLOWFEAMOUTH!$J$3:$J$14, MATCH($B389,MINFLOWFEAMOUTH!$I$3:$I$14,0), 1)</f>
        <v>750</v>
      </c>
      <c r="AI389" s="11">
        <f>SHASTAlevel5extended!$H378</f>
        <v>4552.1000000000004</v>
      </c>
      <c r="AJ389" s="11">
        <f>INDEX(CALLiTE_SHASTA_LEVEL2_4!$E$1024:$E$1035, MATCH($B389,CALLiTE_SHASTA_LEVEL2_4!$C$1024:$C$1035,0), 1)</f>
        <v>1700</v>
      </c>
      <c r="AK389" s="11">
        <f>INDEX(CALLiTE_SHASTA_LEVEL2_4!$F$1024:$F$1035, MATCH($B389,CALLiTE_SHASTA_LEVEL2_4!$C$1024:$C$1035,0), 1)</f>
        <v>3200</v>
      </c>
      <c r="AL389" s="11">
        <f>INDEX(CALLITE_EVAP_S_SHSTA!$G$2:$G$13, MATCH($B389,CALLITE_EVAP_S_SHSTA!$F$2:$F$13,0), 1)</f>
        <v>9.9469047160375688</v>
      </c>
    </row>
    <row r="390" spans="1:38">
      <c r="A390" s="1">
        <v>44055</v>
      </c>
      <c r="B390" s="6">
        <f t="shared" si="5"/>
        <v>8</v>
      </c>
      <c r="C390" s="7">
        <f>OROinflow!$F379</f>
        <v>1763</v>
      </c>
      <c r="D390" s="7">
        <f>OROLEVEL5!G379/1000</f>
        <v>3538</v>
      </c>
      <c r="E390" s="7">
        <f>INDEX(OROevaprateIN!$B$2:$B$13, MATCH($B390,OROevaprateIN!$A$2:$A$13,0), 1)</f>
        <v>8.7906383098439971</v>
      </c>
      <c r="F390" s="7">
        <f>INDEX(DEM_D6_PWR!$I$3:$I$14, MATCH($B390,DEM_D6_PWR!$H$3:$H$14,0), 1)</f>
        <v>2.7599999904632568</v>
      </c>
      <c r="G390" s="7">
        <f>INDEX('MINGW_6&amp;DR69'!$I$3:$I$14, MATCH($B390,'MINGW_6&amp;DR69'!$H$3:$H$14,0), 1)</f>
        <v>47.279998779296875</v>
      </c>
      <c r="H390" s="7">
        <f>INDEX('MINGW_6&amp;DR69'!$J$3:$J$14, MATCH($B390,'MINGW_6&amp;DR69'!$H$3:$H$14,0), 1)</f>
        <v>301.20001220703125</v>
      </c>
      <c r="I390" s="7">
        <f>inflowShasta!$I379</f>
        <v>3926</v>
      </c>
      <c r="J390" s="7">
        <f>inflowYuba!$H379</f>
        <v>1587</v>
      </c>
      <c r="K390" s="7">
        <f>INDEX(DEMAND_D_DAGUER_NP!$I$3:$I$14, MATCH($B390,DEMAND_D_DAGUER_NP!$H$3:$H$14,0), 1)</f>
        <v>776.482595171247</v>
      </c>
      <c r="L390" s="7">
        <f>INDEX(D_THERM_DEMANDS!AB$3:AB$14, MATCH($B390,D_THERM_DEMANDS!$P$3:$P$14,0), 1)</f>
        <v>0.75741934007213962</v>
      </c>
      <c r="M390" s="7">
        <f>INDEX(D_THERM_DEMANDS!AC$3:AC$14, MATCH($B390,D_THERM_DEMANDS!$P$3:$P$14,0), 1)</f>
        <v>0.73225808912707913</v>
      </c>
      <c r="N390" s="7">
        <f>INDEX(D_THERM_DEMANDS!AD$3:AD$14, MATCH($B390,D_THERM_DEMANDS!$P$3:$P$14,0), 1)</f>
        <v>2.7774193056168093</v>
      </c>
      <c r="O390" s="7">
        <f>INDEX(D_THERM_DEMANDS!AE$3:AE$14, MATCH($B390,D_THERM_DEMANDS!$P$3:$P$14,0), 1)</f>
        <v>2.5161289399670016E-2</v>
      </c>
      <c r="P390" s="7">
        <f>INDEX(D_THERM_DEMANDS!AF$3:AF$14, MATCH($B390,D_THERM_DEMANDS!$P$3:$P$14,0), 1)</f>
        <v>3.5483871736834129E-2</v>
      </c>
      <c r="Q390" s="7">
        <f>INDEX(D_THERM_DEMANDS!AG$3:AG$14, MATCH($B390,D_THERM_DEMANDS!$P$3:$P$14,0), 1)</f>
        <v>0.10645161136504143</v>
      </c>
      <c r="R390" s="7">
        <f>INDEX(D_THERM_DEMANDS!AH$3:AH$14, MATCH($B390,D_THERM_DEMANDS!$P$3:$P$14,0), 1)</f>
        <v>4.0322580645161289E-2</v>
      </c>
      <c r="S390" s="7">
        <f>INDEX(D_THERM_DEMANDS!AI$3:AI$14, MATCH($B390,D_THERM_DEMANDS!$P$3:$P$14,0), 1)</f>
        <v>3.8709678957539219E-2</v>
      </c>
      <c r="T390" s="7">
        <f>INDEX(D_THERM_DEMANDS!AJ$3:AJ$14, MATCH($B390,D_THERM_DEMANDS!$P$3:$P$14,0), 1)</f>
        <v>0.10645161136504143</v>
      </c>
      <c r="U390" s="7">
        <f>INDEX(D_THERM_DEMANDS!AK$3:AK$14, MATCH($B390,D_THERM_DEMANDS!$P$3:$P$14,0), 1)</f>
        <v>0</v>
      </c>
      <c r="V390" s="7">
        <f>INDEX(DEMAND_C217B!$I$3:$I$14, MATCH($B390,DEMAND_C217B!$H$3:$H$14,0), 1)</f>
        <v>18.072425580178678</v>
      </c>
      <c r="W390" s="7">
        <f>INDEX(MINFLOWFEATHER!$J$3:$J$14, MATCH($B390,MINFLOWFEATHER!$I$3:$I$14,0), 1)</f>
        <v>750</v>
      </c>
      <c r="X390" s="7">
        <f>INDEX(Therm!$P$3:$P$14, MATCH($B390,Therm!$H$3:$H$14,0), 1)</f>
        <v>837.60866705541298</v>
      </c>
      <c r="Y390" s="7">
        <f>INDEX(Yubfea!$P$3:$P$14, MATCH($B390,Yubfea!$H$3:$H$14,0), 1)</f>
        <v>264.68226103747065</v>
      </c>
      <c r="Z390" s="7">
        <f>INDEX(D_YUBFEA_demand!V$3:V$14, MATCH($B390,D_YUBFEA_demand!$M$3:$M$14,0), 1)</f>
        <v>4.9677418124291203E-2</v>
      </c>
      <c r="AA390" s="7">
        <f>INDEX(D_YUBFEA_demand!W$3:W$14, MATCH($B390,D_YUBFEA_demand!$M$3:$M$14,0), 1)</f>
        <v>4.9677418124291203E-2</v>
      </c>
      <c r="AB390" s="7">
        <f>INDEX(D_YUBFEA_demand!X$3:X$14, MATCH($B390,D_YUBFEA_demand!$M$3:$M$14,0), 1)</f>
        <v>8.5806454381635117E-2</v>
      </c>
      <c r="AC390" s="7">
        <f>INDEX(D_YUBFEA_demand!Y$3:Y$14, MATCH($B390,D_YUBFEA_demand!$M$3:$M$14,0), 1)</f>
        <v>0.33193548264042022</v>
      </c>
      <c r="AD390" s="7">
        <f>INDEX(D_YUBFEA_demand!Z$3:Z$14, MATCH($B390,D_YUBFEA_demand!$M$3:$M$14,0), 1)</f>
        <v>2.5806451997449322E-2</v>
      </c>
      <c r="AE390" s="7">
        <f>INDEX(D_YUBFEA_demand!AA$3:AA$14, MATCH($B390,D_YUBFEA_demand!$M$3:$M$14,0), 1)</f>
        <v>6.6129030719880133E-2</v>
      </c>
      <c r="AF390" s="7">
        <f>INDEX(D_YUBFEA_demand!AB$3:AB$14, MATCH($B390,D_YUBFEA_demand!$M$3:$M$14,0), 1)</f>
        <v>3.1290323503555789E-2</v>
      </c>
      <c r="AG390" s="7">
        <f>INDEX(MINFLOWFEAMOUTH!$J$3:$J$14, MATCH($B390,MINFLOWFEAMOUTH!$I$3:$I$14,0), 1)</f>
        <v>750</v>
      </c>
      <c r="AI390" s="11">
        <f>SHASTAlevel5extended!$H379</f>
        <v>4552.1000000000004</v>
      </c>
      <c r="AJ390" s="11">
        <f>INDEX(CALLiTE_SHASTA_LEVEL2_4!$E$1024:$E$1035, MATCH($B390,CALLiTE_SHASTA_LEVEL2_4!$C$1024:$C$1035,0), 1)</f>
        <v>1700</v>
      </c>
      <c r="AK390" s="11">
        <f>INDEX(CALLiTE_SHASTA_LEVEL2_4!$F$1024:$F$1035, MATCH($B390,CALLiTE_SHASTA_LEVEL2_4!$C$1024:$C$1035,0), 1)</f>
        <v>3200</v>
      </c>
      <c r="AL390" s="11">
        <f>INDEX(CALLITE_EVAP_S_SHSTA!$G$2:$G$13, MATCH($B390,CALLITE_EVAP_S_SHSTA!$F$2:$F$13,0), 1)</f>
        <v>9.9469047160375688</v>
      </c>
    </row>
    <row r="391" spans="1:38">
      <c r="A391" s="1">
        <v>44056</v>
      </c>
      <c r="B391" s="6">
        <f t="shared" si="5"/>
        <v>8</v>
      </c>
      <c r="C391" s="7">
        <f>OROinflow!$F380</f>
        <v>1976</v>
      </c>
      <c r="D391" s="7">
        <f>OROLEVEL5!G380/1000</f>
        <v>3538</v>
      </c>
      <c r="E391" s="7">
        <f>INDEX(OROevaprateIN!$B$2:$B$13, MATCH($B391,OROevaprateIN!$A$2:$A$13,0), 1)</f>
        <v>8.7906383098439971</v>
      </c>
      <c r="F391" s="7">
        <f>INDEX(DEM_D6_PWR!$I$3:$I$14, MATCH($B391,DEM_D6_PWR!$H$3:$H$14,0), 1)</f>
        <v>2.7599999904632568</v>
      </c>
      <c r="G391" s="7">
        <f>INDEX('MINGW_6&amp;DR69'!$I$3:$I$14, MATCH($B391,'MINGW_6&amp;DR69'!$H$3:$H$14,0), 1)</f>
        <v>47.279998779296875</v>
      </c>
      <c r="H391" s="7">
        <f>INDEX('MINGW_6&amp;DR69'!$J$3:$J$14, MATCH($B391,'MINGW_6&amp;DR69'!$H$3:$H$14,0), 1)</f>
        <v>301.20001220703125</v>
      </c>
      <c r="I391" s="7">
        <f>inflowShasta!$I380</f>
        <v>2902</v>
      </c>
      <c r="J391" s="7">
        <f>inflowYuba!$H380</f>
        <v>1568</v>
      </c>
      <c r="K391" s="7">
        <f>INDEX(DEMAND_D_DAGUER_NP!$I$3:$I$14, MATCH($B391,DEMAND_D_DAGUER_NP!$H$3:$H$14,0), 1)</f>
        <v>776.482595171247</v>
      </c>
      <c r="L391" s="7">
        <f>INDEX(D_THERM_DEMANDS!AB$3:AB$14, MATCH($B391,D_THERM_DEMANDS!$P$3:$P$14,0), 1)</f>
        <v>0.75741934007213962</v>
      </c>
      <c r="M391" s="7">
        <f>INDEX(D_THERM_DEMANDS!AC$3:AC$14, MATCH($B391,D_THERM_DEMANDS!$P$3:$P$14,0), 1)</f>
        <v>0.73225808912707913</v>
      </c>
      <c r="N391" s="7">
        <f>INDEX(D_THERM_DEMANDS!AD$3:AD$14, MATCH($B391,D_THERM_DEMANDS!$P$3:$P$14,0), 1)</f>
        <v>2.7774193056168093</v>
      </c>
      <c r="O391" s="7">
        <f>INDEX(D_THERM_DEMANDS!AE$3:AE$14, MATCH($B391,D_THERM_DEMANDS!$P$3:$P$14,0), 1)</f>
        <v>2.5161289399670016E-2</v>
      </c>
      <c r="P391" s="7">
        <f>INDEX(D_THERM_DEMANDS!AF$3:AF$14, MATCH($B391,D_THERM_DEMANDS!$P$3:$P$14,0), 1)</f>
        <v>3.5483871736834129E-2</v>
      </c>
      <c r="Q391" s="7">
        <f>INDEX(D_THERM_DEMANDS!AG$3:AG$14, MATCH($B391,D_THERM_DEMANDS!$P$3:$P$14,0), 1)</f>
        <v>0.10645161136504143</v>
      </c>
      <c r="R391" s="7">
        <f>INDEX(D_THERM_DEMANDS!AH$3:AH$14, MATCH($B391,D_THERM_DEMANDS!$P$3:$P$14,0), 1)</f>
        <v>4.0322580645161289E-2</v>
      </c>
      <c r="S391" s="7">
        <f>INDEX(D_THERM_DEMANDS!AI$3:AI$14, MATCH($B391,D_THERM_DEMANDS!$P$3:$P$14,0), 1)</f>
        <v>3.8709678957539219E-2</v>
      </c>
      <c r="T391" s="7">
        <f>INDEX(D_THERM_DEMANDS!AJ$3:AJ$14, MATCH($B391,D_THERM_DEMANDS!$P$3:$P$14,0), 1)</f>
        <v>0.10645161136504143</v>
      </c>
      <c r="U391" s="7">
        <f>INDEX(D_THERM_DEMANDS!AK$3:AK$14, MATCH($B391,D_THERM_DEMANDS!$P$3:$P$14,0), 1)</f>
        <v>0</v>
      </c>
      <c r="V391" s="7">
        <f>INDEX(DEMAND_C217B!$I$3:$I$14, MATCH($B391,DEMAND_C217B!$H$3:$H$14,0), 1)</f>
        <v>18.072425580178678</v>
      </c>
      <c r="W391" s="7">
        <f>INDEX(MINFLOWFEATHER!$J$3:$J$14, MATCH($B391,MINFLOWFEATHER!$I$3:$I$14,0), 1)</f>
        <v>750</v>
      </c>
      <c r="X391" s="7">
        <f>INDEX(Therm!$P$3:$P$14, MATCH($B391,Therm!$H$3:$H$14,0), 1)</f>
        <v>837.60866705541298</v>
      </c>
      <c r="Y391" s="7">
        <f>INDEX(Yubfea!$P$3:$P$14, MATCH($B391,Yubfea!$H$3:$H$14,0), 1)</f>
        <v>264.68226103747065</v>
      </c>
      <c r="Z391" s="7">
        <f>INDEX(D_YUBFEA_demand!V$3:V$14, MATCH($B391,D_YUBFEA_demand!$M$3:$M$14,0), 1)</f>
        <v>4.9677418124291203E-2</v>
      </c>
      <c r="AA391" s="7">
        <f>INDEX(D_YUBFEA_demand!W$3:W$14, MATCH($B391,D_YUBFEA_demand!$M$3:$M$14,0), 1)</f>
        <v>4.9677418124291203E-2</v>
      </c>
      <c r="AB391" s="7">
        <f>INDEX(D_YUBFEA_demand!X$3:X$14, MATCH($B391,D_YUBFEA_demand!$M$3:$M$14,0), 1)</f>
        <v>8.5806454381635117E-2</v>
      </c>
      <c r="AC391" s="7">
        <f>INDEX(D_YUBFEA_demand!Y$3:Y$14, MATCH($B391,D_YUBFEA_demand!$M$3:$M$14,0), 1)</f>
        <v>0.33193548264042022</v>
      </c>
      <c r="AD391" s="7">
        <f>INDEX(D_YUBFEA_demand!Z$3:Z$14, MATCH($B391,D_YUBFEA_demand!$M$3:$M$14,0), 1)</f>
        <v>2.5806451997449322E-2</v>
      </c>
      <c r="AE391" s="7">
        <f>INDEX(D_YUBFEA_demand!AA$3:AA$14, MATCH($B391,D_YUBFEA_demand!$M$3:$M$14,0), 1)</f>
        <v>6.6129030719880133E-2</v>
      </c>
      <c r="AF391" s="7">
        <f>INDEX(D_YUBFEA_demand!AB$3:AB$14, MATCH($B391,D_YUBFEA_demand!$M$3:$M$14,0), 1)</f>
        <v>3.1290323503555789E-2</v>
      </c>
      <c r="AG391" s="7">
        <f>INDEX(MINFLOWFEAMOUTH!$J$3:$J$14, MATCH($B391,MINFLOWFEAMOUTH!$I$3:$I$14,0), 1)</f>
        <v>750</v>
      </c>
      <c r="AI391" s="11">
        <f>SHASTAlevel5extended!$H380</f>
        <v>4552.1000000000004</v>
      </c>
      <c r="AJ391" s="11">
        <f>INDEX(CALLiTE_SHASTA_LEVEL2_4!$E$1024:$E$1035, MATCH($B391,CALLiTE_SHASTA_LEVEL2_4!$C$1024:$C$1035,0), 1)</f>
        <v>1700</v>
      </c>
      <c r="AK391" s="11">
        <f>INDEX(CALLiTE_SHASTA_LEVEL2_4!$F$1024:$F$1035, MATCH($B391,CALLiTE_SHASTA_LEVEL2_4!$C$1024:$C$1035,0), 1)</f>
        <v>3200</v>
      </c>
      <c r="AL391" s="11">
        <f>INDEX(CALLITE_EVAP_S_SHSTA!$G$2:$G$13, MATCH($B391,CALLITE_EVAP_S_SHSTA!$F$2:$F$13,0), 1)</f>
        <v>9.9469047160375688</v>
      </c>
    </row>
    <row r="392" spans="1:38">
      <c r="A392" s="1">
        <v>44057</v>
      </c>
      <c r="B392" s="6">
        <f t="shared" si="5"/>
        <v>8</v>
      </c>
      <c r="C392" s="7">
        <f>OROinflow!$F381</f>
        <v>2025</v>
      </c>
      <c r="D392" s="7">
        <f>OROLEVEL5!G381/1000</f>
        <v>3538</v>
      </c>
      <c r="E392" s="7">
        <f>INDEX(OROevaprateIN!$B$2:$B$13, MATCH($B392,OROevaprateIN!$A$2:$A$13,0), 1)</f>
        <v>8.7906383098439971</v>
      </c>
      <c r="F392" s="7">
        <f>INDEX(DEM_D6_PWR!$I$3:$I$14, MATCH($B392,DEM_D6_PWR!$H$3:$H$14,0), 1)</f>
        <v>2.7599999904632568</v>
      </c>
      <c r="G392" s="7">
        <f>INDEX('MINGW_6&amp;DR69'!$I$3:$I$14, MATCH($B392,'MINGW_6&amp;DR69'!$H$3:$H$14,0), 1)</f>
        <v>47.279998779296875</v>
      </c>
      <c r="H392" s="7">
        <f>INDEX('MINGW_6&amp;DR69'!$J$3:$J$14, MATCH($B392,'MINGW_6&amp;DR69'!$H$3:$H$14,0), 1)</f>
        <v>301.20001220703125</v>
      </c>
      <c r="I392" s="7">
        <f>inflowShasta!$I381</f>
        <v>951</v>
      </c>
      <c r="J392" s="7">
        <f>inflowYuba!$H381</f>
        <v>1580</v>
      </c>
      <c r="K392" s="7">
        <f>INDEX(DEMAND_D_DAGUER_NP!$I$3:$I$14, MATCH($B392,DEMAND_D_DAGUER_NP!$H$3:$H$14,0), 1)</f>
        <v>776.482595171247</v>
      </c>
      <c r="L392" s="7">
        <f>INDEX(D_THERM_DEMANDS!AB$3:AB$14, MATCH($B392,D_THERM_DEMANDS!$P$3:$P$14,0), 1)</f>
        <v>0.75741934007213962</v>
      </c>
      <c r="M392" s="7">
        <f>INDEX(D_THERM_DEMANDS!AC$3:AC$14, MATCH($B392,D_THERM_DEMANDS!$P$3:$P$14,0), 1)</f>
        <v>0.73225808912707913</v>
      </c>
      <c r="N392" s="7">
        <f>INDEX(D_THERM_DEMANDS!AD$3:AD$14, MATCH($B392,D_THERM_DEMANDS!$P$3:$P$14,0), 1)</f>
        <v>2.7774193056168093</v>
      </c>
      <c r="O392" s="7">
        <f>INDEX(D_THERM_DEMANDS!AE$3:AE$14, MATCH($B392,D_THERM_DEMANDS!$P$3:$P$14,0), 1)</f>
        <v>2.5161289399670016E-2</v>
      </c>
      <c r="P392" s="7">
        <f>INDEX(D_THERM_DEMANDS!AF$3:AF$14, MATCH($B392,D_THERM_DEMANDS!$P$3:$P$14,0), 1)</f>
        <v>3.5483871736834129E-2</v>
      </c>
      <c r="Q392" s="7">
        <f>INDEX(D_THERM_DEMANDS!AG$3:AG$14, MATCH($B392,D_THERM_DEMANDS!$P$3:$P$14,0), 1)</f>
        <v>0.10645161136504143</v>
      </c>
      <c r="R392" s="7">
        <f>INDEX(D_THERM_DEMANDS!AH$3:AH$14, MATCH($B392,D_THERM_DEMANDS!$P$3:$P$14,0), 1)</f>
        <v>4.0322580645161289E-2</v>
      </c>
      <c r="S392" s="7">
        <f>INDEX(D_THERM_DEMANDS!AI$3:AI$14, MATCH($B392,D_THERM_DEMANDS!$P$3:$P$14,0), 1)</f>
        <v>3.8709678957539219E-2</v>
      </c>
      <c r="T392" s="7">
        <f>INDEX(D_THERM_DEMANDS!AJ$3:AJ$14, MATCH($B392,D_THERM_DEMANDS!$P$3:$P$14,0), 1)</f>
        <v>0.10645161136504143</v>
      </c>
      <c r="U392" s="7">
        <f>INDEX(D_THERM_DEMANDS!AK$3:AK$14, MATCH($B392,D_THERM_DEMANDS!$P$3:$P$14,0), 1)</f>
        <v>0</v>
      </c>
      <c r="V392" s="7">
        <f>INDEX(DEMAND_C217B!$I$3:$I$14, MATCH($B392,DEMAND_C217B!$H$3:$H$14,0), 1)</f>
        <v>18.072425580178678</v>
      </c>
      <c r="W392" s="7">
        <f>INDEX(MINFLOWFEATHER!$J$3:$J$14, MATCH($B392,MINFLOWFEATHER!$I$3:$I$14,0), 1)</f>
        <v>750</v>
      </c>
      <c r="X392" s="7">
        <f>INDEX(Therm!$P$3:$P$14, MATCH($B392,Therm!$H$3:$H$14,0), 1)</f>
        <v>837.60866705541298</v>
      </c>
      <c r="Y392" s="7">
        <f>INDEX(Yubfea!$P$3:$P$14, MATCH($B392,Yubfea!$H$3:$H$14,0), 1)</f>
        <v>264.68226103747065</v>
      </c>
      <c r="Z392" s="7">
        <f>INDEX(D_YUBFEA_demand!V$3:V$14, MATCH($B392,D_YUBFEA_demand!$M$3:$M$14,0), 1)</f>
        <v>4.9677418124291203E-2</v>
      </c>
      <c r="AA392" s="7">
        <f>INDEX(D_YUBFEA_demand!W$3:W$14, MATCH($B392,D_YUBFEA_demand!$M$3:$M$14,0), 1)</f>
        <v>4.9677418124291203E-2</v>
      </c>
      <c r="AB392" s="7">
        <f>INDEX(D_YUBFEA_demand!X$3:X$14, MATCH($B392,D_YUBFEA_demand!$M$3:$M$14,0), 1)</f>
        <v>8.5806454381635117E-2</v>
      </c>
      <c r="AC392" s="7">
        <f>INDEX(D_YUBFEA_demand!Y$3:Y$14, MATCH($B392,D_YUBFEA_demand!$M$3:$M$14,0), 1)</f>
        <v>0.33193548264042022</v>
      </c>
      <c r="AD392" s="7">
        <f>INDEX(D_YUBFEA_demand!Z$3:Z$14, MATCH($B392,D_YUBFEA_demand!$M$3:$M$14,0), 1)</f>
        <v>2.5806451997449322E-2</v>
      </c>
      <c r="AE392" s="7">
        <f>INDEX(D_YUBFEA_demand!AA$3:AA$14, MATCH($B392,D_YUBFEA_demand!$M$3:$M$14,0), 1)</f>
        <v>6.6129030719880133E-2</v>
      </c>
      <c r="AF392" s="7">
        <f>INDEX(D_YUBFEA_demand!AB$3:AB$14, MATCH($B392,D_YUBFEA_demand!$M$3:$M$14,0), 1)</f>
        <v>3.1290323503555789E-2</v>
      </c>
      <c r="AG392" s="7">
        <f>INDEX(MINFLOWFEAMOUTH!$J$3:$J$14, MATCH($B392,MINFLOWFEAMOUTH!$I$3:$I$14,0), 1)</f>
        <v>750</v>
      </c>
      <c r="AI392" s="11">
        <f>SHASTAlevel5extended!$H381</f>
        <v>4552.1000000000004</v>
      </c>
      <c r="AJ392" s="11">
        <f>INDEX(CALLiTE_SHASTA_LEVEL2_4!$E$1024:$E$1035, MATCH($B392,CALLiTE_SHASTA_LEVEL2_4!$C$1024:$C$1035,0), 1)</f>
        <v>1700</v>
      </c>
      <c r="AK392" s="11">
        <f>INDEX(CALLiTE_SHASTA_LEVEL2_4!$F$1024:$F$1035, MATCH($B392,CALLiTE_SHASTA_LEVEL2_4!$C$1024:$C$1035,0), 1)</f>
        <v>3200</v>
      </c>
      <c r="AL392" s="11">
        <f>INDEX(CALLITE_EVAP_S_SHSTA!$G$2:$G$13, MATCH($B392,CALLITE_EVAP_S_SHSTA!$F$2:$F$13,0), 1)</f>
        <v>9.9469047160375688</v>
      </c>
    </row>
    <row r="393" spans="1:38">
      <c r="A393" s="1">
        <v>44058</v>
      </c>
      <c r="B393" s="6">
        <f t="shared" si="5"/>
        <v>8</v>
      </c>
      <c r="C393" s="7">
        <f>OROinflow!$F382</f>
        <v>2249</v>
      </c>
      <c r="D393" s="7">
        <f>OROLEVEL5!G382/1000</f>
        <v>3538</v>
      </c>
      <c r="E393" s="7">
        <f>INDEX(OROevaprateIN!$B$2:$B$13, MATCH($B393,OROevaprateIN!$A$2:$A$13,0), 1)</f>
        <v>8.7906383098439971</v>
      </c>
      <c r="F393" s="7">
        <f>INDEX(DEM_D6_PWR!$I$3:$I$14, MATCH($B393,DEM_D6_PWR!$H$3:$H$14,0), 1)</f>
        <v>2.7599999904632568</v>
      </c>
      <c r="G393" s="7">
        <f>INDEX('MINGW_6&amp;DR69'!$I$3:$I$14, MATCH($B393,'MINGW_6&amp;DR69'!$H$3:$H$14,0), 1)</f>
        <v>47.279998779296875</v>
      </c>
      <c r="H393" s="7">
        <f>INDEX('MINGW_6&amp;DR69'!$J$3:$J$14, MATCH($B393,'MINGW_6&amp;DR69'!$H$3:$H$14,0), 1)</f>
        <v>301.20001220703125</v>
      </c>
      <c r="I393" s="7">
        <f>inflowShasta!$I382</f>
        <v>3987</v>
      </c>
      <c r="J393" s="7">
        <f>inflowYuba!$H382</f>
        <v>1586</v>
      </c>
      <c r="K393" s="7">
        <f>INDEX(DEMAND_D_DAGUER_NP!$I$3:$I$14, MATCH($B393,DEMAND_D_DAGUER_NP!$H$3:$H$14,0), 1)</f>
        <v>776.482595171247</v>
      </c>
      <c r="L393" s="7">
        <f>INDEX(D_THERM_DEMANDS!AB$3:AB$14, MATCH($B393,D_THERM_DEMANDS!$P$3:$P$14,0), 1)</f>
        <v>0.75741934007213962</v>
      </c>
      <c r="M393" s="7">
        <f>INDEX(D_THERM_DEMANDS!AC$3:AC$14, MATCH($B393,D_THERM_DEMANDS!$P$3:$P$14,0), 1)</f>
        <v>0.73225808912707913</v>
      </c>
      <c r="N393" s="7">
        <f>INDEX(D_THERM_DEMANDS!AD$3:AD$14, MATCH($B393,D_THERM_DEMANDS!$P$3:$P$14,0), 1)</f>
        <v>2.7774193056168093</v>
      </c>
      <c r="O393" s="7">
        <f>INDEX(D_THERM_DEMANDS!AE$3:AE$14, MATCH($B393,D_THERM_DEMANDS!$P$3:$P$14,0), 1)</f>
        <v>2.5161289399670016E-2</v>
      </c>
      <c r="P393" s="7">
        <f>INDEX(D_THERM_DEMANDS!AF$3:AF$14, MATCH($B393,D_THERM_DEMANDS!$P$3:$P$14,0), 1)</f>
        <v>3.5483871736834129E-2</v>
      </c>
      <c r="Q393" s="7">
        <f>INDEX(D_THERM_DEMANDS!AG$3:AG$14, MATCH($B393,D_THERM_DEMANDS!$P$3:$P$14,0), 1)</f>
        <v>0.10645161136504143</v>
      </c>
      <c r="R393" s="7">
        <f>INDEX(D_THERM_DEMANDS!AH$3:AH$14, MATCH($B393,D_THERM_DEMANDS!$P$3:$P$14,0), 1)</f>
        <v>4.0322580645161289E-2</v>
      </c>
      <c r="S393" s="7">
        <f>INDEX(D_THERM_DEMANDS!AI$3:AI$14, MATCH($B393,D_THERM_DEMANDS!$P$3:$P$14,0), 1)</f>
        <v>3.8709678957539219E-2</v>
      </c>
      <c r="T393" s="7">
        <f>INDEX(D_THERM_DEMANDS!AJ$3:AJ$14, MATCH($B393,D_THERM_DEMANDS!$P$3:$P$14,0), 1)</f>
        <v>0.10645161136504143</v>
      </c>
      <c r="U393" s="7">
        <f>INDEX(D_THERM_DEMANDS!AK$3:AK$14, MATCH($B393,D_THERM_DEMANDS!$P$3:$P$14,0), 1)</f>
        <v>0</v>
      </c>
      <c r="V393" s="7">
        <f>INDEX(DEMAND_C217B!$I$3:$I$14, MATCH($B393,DEMAND_C217B!$H$3:$H$14,0), 1)</f>
        <v>18.072425580178678</v>
      </c>
      <c r="W393" s="7">
        <f>INDEX(MINFLOWFEATHER!$J$3:$J$14, MATCH($B393,MINFLOWFEATHER!$I$3:$I$14,0), 1)</f>
        <v>750</v>
      </c>
      <c r="X393" s="7">
        <f>INDEX(Therm!$P$3:$P$14, MATCH($B393,Therm!$H$3:$H$14,0), 1)</f>
        <v>837.60866705541298</v>
      </c>
      <c r="Y393" s="7">
        <f>INDEX(Yubfea!$P$3:$P$14, MATCH($B393,Yubfea!$H$3:$H$14,0), 1)</f>
        <v>264.68226103747065</v>
      </c>
      <c r="Z393" s="7">
        <f>INDEX(D_YUBFEA_demand!V$3:V$14, MATCH($B393,D_YUBFEA_demand!$M$3:$M$14,0), 1)</f>
        <v>4.9677418124291203E-2</v>
      </c>
      <c r="AA393" s="7">
        <f>INDEX(D_YUBFEA_demand!W$3:W$14, MATCH($B393,D_YUBFEA_demand!$M$3:$M$14,0), 1)</f>
        <v>4.9677418124291203E-2</v>
      </c>
      <c r="AB393" s="7">
        <f>INDEX(D_YUBFEA_demand!X$3:X$14, MATCH($B393,D_YUBFEA_demand!$M$3:$M$14,0), 1)</f>
        <v>8.5806454381635117E-2</v>
      </c>
      <c r="AC393" s="7">
        <f>INDEX(D_YUBFEA_demand!Y$3:Y$14, MATCH($B393,D_YUBFEA_demand!$M$3:$M$14,0), 1)</f>
        <v>0.33193548264042022</v>
      </c>
      <c r="AD393" s="7">
        <f>INDEX(D_YUBFEA_demand!Z$3:Z$14, MATCH($B393,D_YUBFEA_demand!$M$3:$M$14,0), 1)</f>
        <v>2.5806451997449322E-2</v>
      </c>
      <c r="AE393" s="7">
        <f>INDEX(D_YUBFEA_demand!AA$3:AA$14, MATCH($B393,D_YUBFEA_demand!$M$3:$M$14,0), 1)</f>
        <v>6.6129030719880133E-2</v>
      </c>
      <c r="AF393" s="7">
        <f>INDEX(D_YUBFEA_demand!AB$3:AB$14, MATCH($B393,D_YUBFEA_demand!$M$3:$M$14,0), 1)</f>
        <v>3.1290323503555789E-2</v>
      </c>
      <c r="AG393" s="7">
        <f>INDEX(MINFLOWFEAMOUTH!$J$3:$J$14, MATCH($B393,MINFLOWFEAMOUTH!$I$3:$I$14,0), 1)</f>
        <v>750</v>
      </c>
      <c r="AI393" s="11">
        <f>SHASTAlevel5extended!$H382</f>
        <v>4552.1000000000004</v>
      </c>
      <c r="AJ393" s="11">
        <f>INDEX(CALLiTE_SHASTA_LEVEL2_4!$E$1024:$E$1035, MATCH($B393,CALLiTE_SHASTA_LEVEL2_4!$C$1024:$C$1035,0), 1)</f>
        <v>1700</v>
      </c>
      <c r="AK393" s="11">
        <f>INDEX(CALLiTE_SHASTA_LEVEL2_4!$F$1024:$F$1035, MATCH($B393,CALLiTE_SHASTA_LEVEL2_4!$C$1024:$C$1035,0), 1)</f>
        <v>3200</v>
      </c>
      <c r="AL393" s="11">
        <f>INDEX(CALLITE_EVAP_S_SHSTA!$G$2:$G$13, MATCH($B393,CALLITE_EVAP_S_SHSTA!$F$2:$F$13,0), 1)</f>
        <v>9.9469047160375688</v>
      </c>
    </row>
    <row r="394" spans="1:38">
      <c r="A394" s="1">
        <v>44059</v>
      </c>
      <c r="B394" s="6">
        <f t="shared" si="5"/>
        <v>8</v>
      </c>
      <c r="C394" s="7">
        <f>OROinflow!$F383</f>
        <v>2068</v>
      </c>
      <c r="D394" s="7">
        <f>OROLEVEL5!G383/1000</f>
        <v>3538</v>
      </c>
      <c r="E394" s="7">
        <f>INDEX(OROevaprateIN!$B$2:$B$13, MATCH($B394,OROevaprateIN!$A$2:$A$13,0), 1)</f>
        <v>8.7906383098439971</v>
      </c>
      <c r="F394" s="7">
        <f>INDEX(DEM_D6_PWR!$I$3:$I$14, MATCH($B394,DEM_D6_PWR!$H$3:$H$14,0), 1)</f>
        <v>2.7599999904632568</v>
      </c>
      <c r="G394" s="7">
        <f>INDEX('MINGW_6&amp;DR69'!$I$3:$I$14, MATCH($B394,'MINGW_6&amp;DR69'!$H$3:$H$14,0), 1)</f>
        <v>47.279998779296875</v>
      </c>
      <c r="H394" s="7">
        <f>INDEX('MINGW_6&amp;DR69'!$J$3:$J$14, MATCH($B394,'MINGW_6&amp;DR69'!$H$3:$H$14,0), 1)</f>
        <v>301.20001220703125</v>
      </c>
      <c r="I394" s="7">
        <f>inflowShasta!$I383</f>
        <v>2916</v>
      </c>
      <c r="J394" s="7">
        <f>inflowYuba!$H383</f>
        <v>1578</v>
      </c>
      <c r="K394" s="7">
        <f>INDEX(DEMAND_D_DAGUER_NP!$I$3:$I$14, MATCH($B394,DEMAND_D_DAGUER_NP!$H$3:$H$14,0), 1)</f>
        <v>776.482595171247</v>
      </c>
      <c r="L394" s="7">
        <f>INDEX(D_THERM_DEMANDS!AB$3:AB$14, MATCH($B394,D_THERM_DEMANDS!$P$3:$P$14,0), 1)</f>
        <v>0.75741934007213962</v>
      </c>
      <c r="M394" s="7">
        <f>INDEX(D_THERM_DEMANDS!AC$3:AC$14, MATCH($B394,D_THERM_DEMANDS!$P$3:$P$14,0), 1)</f>
        <v>0.73225808912707913</v>
      </c>
      <c r="N394" s="7">
        <f>INDEX(D_THERM_DEMANDS!AD$3:AD$14, MATCH($B394,D_THERM_DEMANDS!$P$3:$P$14,0), 1)</f>
        <v>2.7774193056168093</v>
      </c>
      <c r="O394" s="7">
        <f>INDEX(D_THERM_DEMANDS!AE$3:AE$14, MATCH($B394,D_THERM_DEMANDS!$P$3:$P$14,0), 1)</f>
        <v>2.5161289399670016E-2</v>
      </c>
      <c r="P394" s="7">
        <f>INDEX(D_THERM_DEMANDS!AF$3:AF$14, MATCH($B394,D_THERM_DEMANDS!$P$3:$P$14,0), 1)</f>
        <v>3.5483871736834129E-2</v>
      </c>
      <c r="Q394" s="7">
        <f>INDEX(D_THERM_DEMANDS!AG$3:AG$14, MATCH($B394,D_THERM_DEMANDS!$P$3:$P$14,0), 1)</f>
        <v>0.10645161136504143</v>
      </c>
      <c r="R394" s="7">
        <f>INDEX(D_THERM_DEMANDS!AH$3:AH$14, MATCH($B394,D_THERM_DEMANDS!$P$3:$P$14,0), 1)</f>
        <v>4.0322580645161289E-2</v>
      </c>
      <c r="S394" s="7">
        <f>INDEX(D_THERM_DEMANDS!AI$3:AI$14, MATCH($B394,D_THERM_DEMANDS!$P$3:$P$14,0), 1)</f>
        <v>3.8709678957539219E-2</v>
      </c>
      <c r="T394" s="7">
        <f>INDEX(D_THERM_DEMANDS!AJ$3:AJ$14, MATCH($B394,D_THERM_DEMANDS!$P$3:$P$14,0), 1)</f>
        <v>0.10645161136504143</v>
      </c>
      <c r="U394" s="7">
        <f>INDEX(D_THERM_DEMANDS!AK$3:AK$14, MATCH($B394,D_THERM_DEMANDS!$P$3:$P$14,0), 1)</f>
        <v>0</v>
      </c>
      <c r="V394" s="7">
        <f>INDEX(DEMAND_C217B!$I$3:$I$14, MATCH($B394,DEMAND_C217B!$H$3:$H$14,0), 1)</f>
        <v>18.072425580178678</v>
      </c>
      <c r="W394" s="7">
        <f>INDEX(MINFLOWFEATHER!$J$3:$J$14, MATCH($B394,MINFLOWFEATHER!$I$3:$I$14,0), 1)</f>
        <v>750</v>
      </c>
      <c r="X394" s="7">
        <f>INDEX(Therm!$P$3:$P$14, MATCH($B394,Therm!$H$3:$H$14,0), 1)</f>
        <v>837.60866705541298</v>
      </c>
      <c r="Y394" s="7">
        <f>INDEX(Yubfea!$P$3:$P$14, MATCH($B394,Yubfea!$H$3:$H$14,0), 1)</f>
        <v>264.68226103747065</v>
      </c>
      <c r="Z394" s="7">
        <f>INDEX(D_YUBFEA_demand!V$3:V$14, MATCH($B394,D_YUBFEA_demand!$M$3:$M$14,0), 1)</f>
        <v>4.9677418124291203E-2</v>
      </c>
      <c r="AA394" s="7">
        <f>INDEX(D_YUBFEA_demand!W$3:W$14, MATCH($B394,D_YUBFEA_demand!$M$3:$M$14,0), 1)</f>
        <v>4.9677418124291203E-2</v>
      </c>
      <c r="AB394" s="7">
        <f>INDEX(D_YUBFEA_demand!X$3:X$14, MATCH($B394,D_YUBFEA_demand!$M$3:$M$14,0), 1)</f>
        <v>8.5806454381635117E-2</v>
      </c>
      <c r="AC394" s="7">
        <f>INDEX(D_YUBFEA_demand!Y$3:Y$14, MATCH($B394,D_YUBFEA_demand!$M$3:$M$14,0), 1)</f>
        <v>0.33193548264042022</v>
      </c>
      <c r="AD394" s="7">
        <f>INDEX(D_YUBFEA_demand!Z$3:Z$14, MATCH($B394,D_YUBFEA_demand!$M$3:$M$14,0), 1)</f>
        <v>2.5806451997449322E-2</v>
      </c>
      <c r="AE394" s="7">
        <f>INDEX(D_YUBFEA_demand!AA$3:AA$14, MATCH($B394,D_YUBFEA_demand!$M$3:$M$14,0), 1)</f>
        <v>6.6129030719880133E-2</v>
      </c>
      <c r="AF394" s="7">
        <f>INDEX(D_YUBFEA_demand!AB$3:AB$14, MATCH($B394,D_YUBFEA_demand!$M$3:$M$14,0), 1)</f>
        <v>3.1290323503555789E-2</v>
      </c>
      <c r="AG394" s="7">
        <f>INDEX(MINFLOWFEAMOUTH!$J$3:$J$14, MATCH($B394,MINFLOWFEAMOUTH!$I$3:$I$14,0), 1)</f>
        <v>750</v>
      </c>
      <c r="AI394" s="11">
        <f>SHASTAlevel5extended!$H383</f>
        <v>4552.1000000000004</v>
      </c>
      <c r="AJ394" s="11">
        <f>INDEX(CALLiTE_SHASTA_LEVEL2_4!$E$1024:$E$1035, MATCH($B394,CALLiTE_SHASTA_LEVEL2_4!$C$1024:$C$1035,0), 1)</f>
        <v>1700</v>
      </c>
      <c r="AK394" s="11">
        <f>INDEX(CALLiTE_SHASTA_LEVEL2_4!$F$1024:$F$1035, MATCH($B394,CALLiTE_SHASTA_LEVEL2_4!$C$1024:$C$1035,0), 1)</f>
        <v>3200</v>
      </c>
      <c r="AL394" s="11">
        <f>INDEX(CALLITE_EVAP_S_SHSTA!$G$2:$G$13, MATCH($B394,CALLITE_EVAP_S_SHSTA!$F$2:$F$13,0), 1)</f>
        <v>9.9469047160375688</v>
      </c>
    </row>
    <row r="395" spans="1:38">
      <c r="A395" s="1">
        <v>44060</v>
      </c>
      <c r="B395" s="6">
        <f t="shared" si="5"/>
        <v>8</v>
      </c>
      <c r="C395" s="7">
        <f>OROinflow!$F384</f>
        <v>1485</v>
      </c>
      <c r="D395" s="7">
        <f>OROLEVEL5!G384/1000</f>
        <v>3538</v>
      </c>
      <c r="E395" s="7">
        <f>INDEX(OROevaprateIN!$B$2:$B$13, MATCH($B395,OROevaprateIN!$A$2:$A$13,0), 1)</f>
        <v>8.7906383098439971</v>
      </c>
      <c r="F395" s="7">
        <f>INDEX(DEM_D6_PWR!$I$3:$I$14, MATCH($B395,DEM_D6_PWR!$H$3:$H$14,0), 1)</f>
        <v>2.7599999904632568</v>
      </c>
      <c r="G395" s="7">
        <f>INDEX('MINGW_6&amp;DR69'!$I$3:$I$14, MATCH($B395,'MINGW_6&amp;DR69'!$H$3:$H$14,0), 1)</f>
        <v>47.279998779296875</v>
      </c>
      <c r="H395" s="7">
        <f>INDEX('MINGW_6&amp;DR69'!$J$3:$J$14, MATCH($B395,'MINGW_6&amp;DR69'!$H$3:$H$14,0), 1)</f>
        <v>301.20001220703125</v>
      </c>
      <c r="I395" s="7">
        <f>inflowShasta!$I384</f>
        <v>2473</v>
      </c>
      <c r="J395" s="7">
        <f>inflowYuba!$H384</f>
        <v>1584</v>
      </c>
      <c r="K395" s="7">
        <f>INDEX(DEMAND_D_DAGUER_NP!$I$3:$I$14, MATCH($B395,DEMAND_D_DAGUER_NP!$H$3:$H$14,0), 1)</f>
        <v>776.482595171247</v>
      </c>
      <c r="L395" s="7">
        <f>INDEX(D_THERM_DEMANDS!AB$3:AB$14, MATCH($B395,D_THERM_DEMANDS!$P$3:$P$14,0), 1)</f>
        <v>0.75741934007213962</v>
      </c>
      <c r="M395" s="7">
        <f>INDEX(D_THERM_DEMANDS!AC$3:AC$14, MATCH($B395,D_THERM_DEMANDS!$P$3:$P$14,0), 1)</f>
        <v>0.73225808912707913</v>
      </c>
      <c r="N395" s="7">
        <f>INDEX(D_THERM_DEMANDS!AD$3:AD$14, MATCH($B395,D_THERM_DEMANDS!$P$3:$P$14,0), 1)</f>
        <v>2.7774193056168093</v>
      </c>
      <c r="O395" s="7">
        <f>INDEX(D_THERM_DEMANDS!AE$3:AE$14, MATCH($B395,D_THERM_DEMANDS!$P$3:$P$14,0), 1)</f>
        <v>2.5161289399670016E-2</v>
      </c>
      <c r="P395" s="7">
        <f>INDEX(D_THERM_DEMANDS!AF$3:AF$14, MATCH($B395,D_THERM_DEMANDS!$P$3:$P$14,0), 1)</f>
        <v>3.5483871736834129E-2</v>
      </c>
      <c r="Q395" s="7">
        <f>INDEX(D_THERM_DEMANDS!AG$3:AG$14, MATCH($B395,D_THERM_DEMANDS!$P$3:$P$14,0), 1)</f>
        <v>0.10645161136504143</v>
      </c>
      <c r="R395" s="7">
        <f>INDEX(D_THERM_DEMANDS!AH$3:AH$14, MATCH($B395,D_THERM_DEMANDS!$P$3:$P$14,0), 1)</f>
        <v>4.0322580645161289E-2</v>
      </c>
      <c r="S395" s="7">
        <f>INDEX(D_THERM_DEMANDS!AI$3:AI$14, MATCH($B395,D_THERM_DEMANDS!$P$3:$P$14,0), 1)</f>
        <v>3.8709678957539219E-2</v>
      </c>
      <c r="T395" s="7">
        <f>INDEX(D_THERM_DEMANDS!AJ$3:AJ$14, MATCH($B395,D_THERM_DEMANDS!$P$3:$P$14,0), 1)</f>
        <v>0.10645161136504143</v>
      </c>
      <c r="U395" s="7">
        <f>INDEX(D_THERM_DEMANDS!AK$3:AK$14, MATCH($B395,D_THERM_DEMANDS!$P$3:$P$14,0), 1)</f>
        <v>0</v>
      </c>
      <c r="V395" s="7">
        <f>INDEX(DEMAND_C217B!$I$3:$I$14, MATCH($B395,DEMAND_C217B!$H$3:$H$14,0), 1)</f>
        <v>18.072425580178678</v>
      </c>
      <c r="W395" s="7">
        <f>INDEX(MINFLOWFEATHER!$J$3:$J$14, MATCH($B395,MINFLOWFEATHER!$I$3:$I$14,0), 1)</f>
        <v>750</v>
      </c>
      <c r="X395" s="7">
        <f>INDEX(Therm!$P$3:$P$14, MATCH($B395,Therm!$H$3:$H$14,0), 1)</f>
        <v>837.60866705541298</v>
      </c>
      <c r="Y395" s="7">
        <f>INDEX(Yubfea!$P$3:$P$14, MATCH($B395,Yubfea!$H$3:$H$14,0), 1)</f>
        <v>264.68226103747065</v>
      </c>
      <c r="Z395" s="7">
        <f>INDEX(D_YUBFEA_demand!V$3:V$14, MATCH($B395,D_YUBFEA_demand!$M$3:$M$14,0), 1)</f>
        <v>4.9677418124291203E-2</v>
      </c>
      <c r="AA395" s="7">
        <f>INDEX(D_YUBFEA_demand!W$3:W$14, MATCH($B395,D_YUBFEA_demand!$M$3:$M$14,0), 1)</f>
        <v>4.9677418124291203E-2</v>
      </c>
      <c r="AB395" s="7">
        <f>INDEX(D_YUBFEA_demand!X$3:X$14, MATCH($B395,D_YUBFEA_demand!$M$3:$M$14,0), 1)</f>
        <v>8.5806454381635117E-2</v>
      </c>
      <c r="AC395" s="7">
        <f>INDEX(D_YUBFEA_demand!Y$3:Y$14, MATCH($B395,D_YUBFEA_demand!$M$3:$M$14,0), 1)</f>
        <v>0.33193548264042022</v>
      </c>
      <c r="AD395" s="7">
        <f>INDEX(D_YUBFEA_demand!Z$3:Z$14, MATCH($B395,D_YUBFEA_demand!$M$3:$M$14,0), 1)</f>
        <v>2.5806451997449322E-2</v>
      </c>
      <c r="AE395" s="7">
        <f>INDEX(D_YUBFEA_demand!AA$3:AA$14, MATCH($B395,D_YUBFEA_demand!$M$3:$M$14,0), 1)</f>
        <v>6.6129030719880133E-2</v>
      </c>
      <c r="AF395" s="7">
        <f>INDEX(D_YUBFEA_demand!AB$3:AB$14, MATCH($B395,D_YUBFEA_demand!$M$3:$M$14,0), 1)</f>
        <v>3.1290323503555789E-2</v>
      </c>
      <c r="AG395" s="7">
        <f>INDEX(MINFLOWFEAMOUTH!$J$3:$J$14, MATCH($B395,MINFLOWFEAMOUTH!$I$3:$I$14,0), 1)</f>
        <v>750</v>
      </c>
      <c r="AI395" s="11">
        <f>SHASTAlevel5extended!$H384</f>
        <v>4552.1000000000004</v>
      </c>
      <c r="AJ395" s="11">
        <f>INDEX(CALLiTE_SHASTA_LEVEL2_4!$E$1024:$E$1035, MATCH($B395,CALLiTE_SHASTA_LEVEL2_4!$C$1024:$C$1035,0), 1)</f>
        <v>1700</v>
      </c>
      <c r="AK395" s="11">
        <f>INDEX(CALLiTE_SHASTA_LEVEL2_4!$F$1024:$F$1035, MATCH($B395,CALLiTE_SHASTA_LEVEL2_4!$C$1024:$C$1035,0), 1)</f>
        <v>3200</v>
      </c>
      <c r="AL395" s="11">
        <f>INDEX(CALLITE_EVAP_S_SHSTA!$G$2:$G$13, MATCH($B395,CALLITE_EVAP_S_SHSTA!$F$2:$F$13,0), 1)</f>
        <v>9.9469047160375688</v>
      </c>
    </row>
    <row r="396" spans="1:38">
      <c r="A396" s="1">
        <v>44061</v>
      </c>
      <c r="B396" s="6">
        <f t="shared" si="5"/>
        <v>8</v>
      </c>
      <c r="C396" s="7">
        <f>OROinflow!$F385</f>
        <v>2217</v>
      </c>
      <c r="D396" s="7">
        <f>OROLEVEL5!G385/1000</f>
        <v>3538</v>
      </c>
      <c r="E396" s="7">
        <f>INDEX(OROevaprateIN!$B$2:$B$13, MATCH($B396,OROevaprateIN!$A$2:$A$13,0), 1)</f>
        <v>8.7906383098439971</v>
      </c>
      <c r="F396" s="7">
        <f>INDEX(DEM_D6_PWR!$I$3:$I$14, MATCH($B396,DEM_D6_PWR!$H$3:$H$14,0), 1)</f>
        <v>2.7599999904632568</v>
      </c>
      <c r="G396" s="7">
        <f>INDEX('MINGW_6&amp;DR69'!$I$3:$I$14, MATCH($B396,'MINGW_6&amp;DR69'!$H$3:$H$14,0), 1)</f>
        <v>47.279998779296875</v>
      </c>
      <c r="H396" s="7">
        <f>INDEX('MINGW_6&amp;DR69'!$J$3:$J$14, MATCH($B396,'MINGW_6&amp;DR69'!$H$3:$H$14,0), 1)</f>
        <v>301.20001220703125</v>
      </c>
      <c r="I396" s="7">
        <f>inflowShasta!$I385</f>
        <v>1629</v>
      </c>
      <c r="J396" s="7">
        <f>inflowYuba!$H385</f>
        <v>2233</v>
      </c>
      <c r="K396" s="7">
        <f>INDEX(DEMAND_D_DAGUER_NP!$I$3:$I$14, MATCH($B396,DEMAND_D_DAGUER_NP!$H$3:$H$14,0), 1)</f>
        <v>776.482595171247</v>
      </c>
      <c r="L396" s="7">
        <f>INDEX(D_THERM_DEMANDS!AB$3:AB$14, MATCH($B396,D_THERM_DEMANDS!$P$3:$P$14,0), 1)</f>
        <v>0.75741934007213962</v>
      </c>
      <c r="M396" s="7">
        <f>INDEX(D_THERM_DEMANDS!AC$3:AC$14, MATCH($B396,D_THERM_DEMANDS!$P$3:$P$14,0), 1)</f>
        <v>0.73225808912707913</v>
      </c>
      <c r="N396" s="7">
        <f>INDEX(D_THERM_DEMANDS!AD$3:AD$14, MATCH($B396,D_THERM_DEMANDS!$P$3:$P$14,0), 1)</f>
        <v>2.7774193056168093</v>
      </c>
      <c r="O396" s="7">
        <f>INDEX(D_THERM_DEMANDS!AE$3:AE$14, MATCH($B396,D_THERM_DEMANDS!$P$3:$P$14,0), 1)</f>
        <v>2.5161289399670016E-2</v>
      </c>
      <c r="P396" s="7">
        <f>INDEX(D_THERM_DEMANDS!AF$3:AF$14, MATCH($B396,D_THERM_DEMANDS!$P$3:$P$14,0), 1)</f>
        <v>3.5483871736834129E-2</v>
      </c>
      <c r="Q396" s="7">
        <f>INDEX(D_THERM_DEMANDS!AG$3:AG$14, MATCH($B396,D_THERM_DEMANDS!$P$3:$P$14,0), 1)</f>
        <v>0.10645161136504143</v>
      </c>
      <c r="R396" s="7">
        <f>INDEX(D_THERM_DEMANDS!AH$3:AH$14, MATCH($B396,D_THERM_DEMANDS!$P$3:$P$14,0), 1)</f>
        <v>4.0322580645161289E-2</v>
      </c>
      <c r="S396" s="7">
        <f>INDEX(D_THERM_DEMANDS!AI$3:AI$14, MATCH($B396,D_THERM_DEMANDS!$P$3:$P$14,0), 1)</f>
        <v>3.8709678957539219E-2</v>
      </c>
      <c r="T396" s="7">
        <f>INDEX(D_THERM_DEMANDS!AJ$3:AJ$14, MATCH($B396,D_THERM_DEMANDS!$P$3:$P$14,0), 1)</f>
        <v>0.10645161136504143</v>
      </c>
      <c r="U396" s="7">
        <f>INDEX(D_THERM_DEMANDS!AK$3:AK$14, MATCH($B396,D_THERM_DEMANDS!$P$3:$P$14,0), 1)</f>
        <v>0</v>
      </c>
      <c r="V396" s="7">
        <f>INDEX(DEMAND_C217B!$I$3:$I$14, MATCH($B396,DEMAND_C217B!$H$3:$H$14,0), 1)</f>
        <v>18.072425580178678</v>
      </c>
      <c r="W396" s="7">
        <f>INDEX(MINFLOWFEATHER!$J$3:$J$14, MATCH($B396,MINFLOWFEATHER!$I$3:$I$14,0), 1)</f>
        <v>750</v>
      </c>
      <c r="X396" s="7">
        <f>INDEX(Therm!$P$3:$P$14, MATCH($B396,Therm!$H$3:$H$14,0), 1)</f>
        <v>837.60866705541298</v>
      </c>
      <c r="Y396" s="7">
        <f>INDEX(Yubfea!$P$3:$P$14, MATCH($B396,Yubfea!$H$3:$H$14,0), 1)</f>
        <v>264.68226103747065</v>
      </c>
      <c r="Z396" s="7">
        <f>INDEX(D_YUBFEA_demand!V$3:V$14, MATCH($B396,D_YUBFEA_demand!$M$3:$M$14,0), 1)</f>
        <v>4.9677418124291203E-2</v>
      </c>
      <c r="AA396" s="7">
        <f>INDEX(D_YUBFEA_demand!W$3:W$14, MATCH($B396,D_YUBFEA_demand!$M$3:$M$14,0), 1)</f>
        <v>4.9677418124291203E-2</v>
      </c>
      <c r="AB396" s="7">
        <f>INDEX(D_YUBFEA_demand!X$3:X$14, MATCH($B396,D_YUBFEA_demand!$M$3:$M$14,0), 1)</f>
        <v>8.5806454381635117E-2</v>
      </c>
      <c r="AC396" s="7">
        <f>INDEX(D_YUBFEA_demand!Y$3:Y$14, MATCH($B396,D_YUBFEA_demand!$M$3:$M$14,0), 1)</f>
        <v>0.33193548264042022</v>
      </c>
      <c r="AD396" s="7">
        <f>INDEX(D_YUBFEA_demand!Z$3:Z$14, MATCH($B396,D_YUBFEA_demand!$M$3:$M$14,0), 1)</f>
        <v>2.5806451997449322E-2</v>
      </c>
      <c r="AE396" s="7">
        <f>INDEX(D_YUBFEA_demand!AA$3:AA$14, MATCH($B396,D_YUBFEA_demand!$M$3:$M$14,0), 1)</f>
        <v>6.6129030719880133E-2</v>
      </c>
      <c r="AF396" s="7">
        <f>INDEX(D_YUBFEA_demand!AB$3:AB$14, MATCH($B396,D_YUBFEA_demand!$M$3:$M$14,0), 1)</f>
        <v>3.1290323503555789E-2</v>
      </c>
      <c r="AG396" s="7">
        <f>INDEX(MINFLOWFEAMOUTH!$J$3:$J$14, MATCH($B396,MINFLOWFEAMOUTH!$I$3:$I$14,0), 1)</f>
        <v>750</v>
      </c>
      <c r="AI396" s="11">
        <f>SHASTAlevel5extended!$H385</f>
        <v>4552.1000000000004</v>
      </c>
      <c r="AJ396" s="11">
        <f>INDEX(CALLiTE_SHASTA_LEVEL2_4!$E$1024:$E$1035, MATCH($B396,CALLiTE_SHASTA_LEVEL2_4!$C$1024:$C$1035,0), 1)</f>
        <v>1700</v>
      </c>
      <c r="AK396" s="11">
        <f>INDEX(CALLiTE_SHASTA_LEVEL2_4!$F$1024:$F$1035, MATCH($B396,CALLiTE_SHASTA_LEVEL2_4!$C$1024:$C$1035,0), 1)</f>
        <v>3200</v>
      </c>
      <c r="AL396" s="11">
        <f>INDEX(CALLITE_EVAP_S_SHSTA!$G$2:$G$13, MATCH($B396,CALLITE_EVAP_S_SHSTA!$F$2:$F$13,0), 1)</f>
        <v>9.9469047160375688</v>
      </c>
    </row>
    <row r="397" spans="1:38">
      <c r="A397" s="1">
        <v>44062</v>
      </c>
      <c r="B397" s="6">
        <f t="shared" ref="B397:B460" si="6">MONTH(A397)</f>
        <v>8</v>
      </c>
      <c r="C397" s="7">
        <f>OROinflow!$F386</f>
        <v>2032</v>
      </c>
      <c r="D397" s="7">
        <f>OROLEVEL5!G386/1000</f>
        <v>3538</v>
      </c>
      <c r="E397" s="7">
        <f>INDEX(OROevaprateIN!$B$2:$B$13, MATCH($B397,OROevaprateIN!$A$2:$A$13,0), 1)</f>
        <v>8.7906383098439971</v>
      </c>
      <c r="F397" s="7">
        <f>INDEX(DEM_D6_PWR!$I$3:$I$14, MATCH($B397,DEM_D6_PWR!$H$3:$H$14,0), 1)</f>
        <v>2.7599999904632568</v>
      </c>
      <c r="G397" s="7">
        <f>INDEX('MINGW_6&amp;DR69'!$I$3:$I$14, MATCH($B397,'MINGW_6&amp;DR69'!$H$3:$H$14,0), 1)</f>
        <v>47.279998779296875</v>
      </c>
      <c r="H397" s="7">
        <f>INDEX('MINGW_6&amp;DR69'!$J$3:$J$14, MATCH($B397,'MINGW_6&amp;DR69'!$H$3:$H$14,0), 1)</f>
        <v>301.20001220703125</v>
      </c>
      <c r="I397" s="7">
        <f>inflowShasta!$I386</f>
        <v>1423</v>
      </c>
      <c r="J397" s="7">
        <f>inflowYuba!$H386</f>
        <v>2597</v>
      </c>
      <c r="K397" s="7">
        <f>INDEX(DEMAND_D_DAGUER_NP!$I$3:$I$14, MATCH($B397,DEMAND_D_DAGUER_NP!$H$3:$H$14,0), 1)</f>
        <v>776.482595171247</v>
      </c>
      <c r="L397" s="7">
        <f>INDEX(D_THERM_DEMANDS!AB$3:AB$14, MATCH($B397,D_THERM_DEMANDS!$P$3:$P$14,0), 1)</f>
        <v>0.75741934007213962</v>
      </c>
      <c r="M397" s="7">
        <f>INDEX(D_THERM_DEMANDS!AC$3:AC$14, MATCH($B397,D_THERM_DEMANDS!$P$3:$P$14,0), 1)</f>
        <v>0.73225808912707913</v>
      </c>
      <c r="N397" s="7">
        <f>INDEX(D_THERM_DEMANDS!AD$3:AD$14, MATCH($B397,D_THERM_DEMANDS!$P$3:$P$14,0), 1)</f>
        <v>2.7774193056168093</v>
      </c>
      <c r="O397" s="7">
        <f>INDEX(D_THERM_DEMANDS!AE$3:AE$14, MATCH($B397,D_THERM_DEMANDS!$P$3:$P$14,0), 1)</f>
        <v>2.5161289399670016E-2</v>
      </c>
      <c r="P397" s="7">
        <f>INDEX(D_THERM_DEMANDS!AF$3:AF$14, MATCH($B397,D_THERM_DEMANDS!$P$3:$P$14,0), 1)</f>
        <v>3.5483871736834129E-2</v>
      </c>
      <c r="Q397" s="7">
        <f>INDEX(D_THERM_DEMANDS!AG$3:AG$14, MATCH($B397,D_THERM_DEMANDS!$P$3:$P$14,0), 1)</f>
        <v>0.10645161136504143</v>
      </c>
      <c r="R397" s="7">
        <f>INDEX(D_THERM_DEMANDS!AH$3:AH$14, MATCH($B397,D_THERM_DEMANDS!$P$3:$P$14,0), 1)</f>
        <v>4.0322580645161289E-2</v>
      </c>
      <c r="S397" s="7">
        <f>INDEX(D_THERM_DEMANDS!AI$3:AI$14, MATCH($B397,D_THERM_DEMANDS!$P$3:$P$14,0), 1)</f>
        <v>3.8709678957539219E-2</v>
      </c>
      <c r="T397" s="7">
        <f>INDEX(D_THERM_DEMANDS!AJ$3:AJ$14, MATCH($B397,D_THERM_DEMANDS!$P$3:$P$14,0), 1)</f>
        <v>0.10645161136504143</v>
      </c>
      <c r="U397" s="7">
        <f>INDEX(D_THERM_DEMANDS!AK$3:AK$14, MATCH($B397,D_THERM_DEMANDS!$P$3:$P$14,0), 1)</f>
        <v>0</v>
      </c>
      <c r="V397" s="7">
        <f>INDEX(DEMAND_C217B!$I$3:$I$14, MATCH($B397,DEMAND_C217B!$H$3:$H$14,0), 1)</f>
        <v>18.072425580178678</v>
      </c>
      <c r="W397" s="7">
        <f>INDEX(MINFLOWFEATHER!$J$3:$J$14, MATCH($B397,MINFLOWFEATHER!$I$3:$I$14,0), 1)</f>
        <v>750</v>
      </c>
      <c r="X397" s="7">
        <f>INDEX(Therm!$P$3:$P$14, MATCH($B397,Therm!$H$3:$H$14,0), 1)</f>
        <v>837.60866705541298</v>
      </c>
      <c r="Y397" s="7">
        <f>INDEX(Yubfea!$P$3:$P$14, MATCH($B397,Yubfea!$H$3:$H$14,0), 1)</f>
        <v>264.68226103747065</v>
      </c>
      <c r="Z397" s="7">
        <f>INDEX(D_YUBFEA_demand!V$3:V$14, MATCH($B397,D_YUBFEA_demand!$M$3:$M$14,0), 1)</f>
        <v>4.9677418124291203E-2</v>
      </c>
      <c r="AA397" s="7">
        <f>INDEX(D_YUBFEA_demand!W$3:W$14, MATCH($B397,D_YUBFEA_demand!$M$3:$M$14,0), 1)</f>
        <v>4.9677418124291203E-2</v>
      </c>
      <c r="AB397" s="7">
        <f>INDEX(D_YUBFEA_demand!X$3:X$14, MATCH($B397,D_YUBFEA_demand!$M$3:$M$14,0), 1)</f>
        <v>8.5806454381635117E-2</v>
      </c>
      <c r="AC397" s="7">
        <f>INDEX(D_YUBFEA_demand!Y$3:Y$14, MATCH($B397,D_YUBFEA_demand!$M$3:$M$14,0), 1)</f>
        <v>0.33193548264042022</v>
      </c>
      <c r="AD397" s="7">
        <f>INDEX(D_YUBFEA_demand!Z$3:Z$14, MATCH($B397,D_YUBFEA_demand!$M$3:$M$14,0), 1)</f>
        <v>2.5806451997449322E-2</v>
      </c>
      <c r="AE397" s="7">
        <f>INDEX(D_YUBFEA_demand!AA$3:AA$14, MATCH($B397,D_YUBFEA_demand!$M$3:$M$14,0), 1)</f>
        <v>6.6129030719880133E-2</v>
      </c>
      <c r="AF397" s="7">
        <f>INDEX(D_YUBFEA_demand!AB$3:AB$14, MATCH($B397,D_YUBFEA_demand!$M$3:$M$14,0), 1)</f>
        <v>3.1290323503555789E-2</v>
      </c>
      <c r="AG397" s="7">
        <f>INDEX(MINFLOWFEAMOUTH!$J$3:$J$14, MATCH($B397,MINFLOWFEAMOUTH!$I$3:$I$14,0), 1)</f>
        <v>750</v>
      </c>
      <c r="AI397" s="11">
        <f>SHASTAlevel5extended!$H386</f>
        <v>4552.1000000000004</v>
      </c>
      <c r="AJ397" s="11">
        <f>INDEX(CALLiTE_SHASTA_LEVEL2_4!$E$1024:$E$1035, MATCH($B397,CALLiTE_SHASTA_LEVEL2_4!$C$1024:$C$1035,0), 1)</f>
        <v>1700</v>
      </c>
      <c r="AK397" s="11">
        <f>INDEX(CALLiTE_SHASTA_LEVEL2_4!$F$1024:$F$1035, MATCH($B397,CALLiTE_SHASTA_LEVEL2_4!$C$1024:$C$1035,0), 1)</f>
        <v>3200</v>
      </c>
      <c r="AL397" s="11">
        <f>INDEX(CALLITE_EVAP_S_SHSTA!$G$2:$G$13, MATCH($B397,CALLITE_EVAP_S_SHSTA!$F$2:$F$13,0), 1)</f>
        <v>9.9469047160375688</v>
      </c>
    </row>
    <row r="398" spans="1:38">
      <c r="A398" s="1">
        <v>44063</v>
      </c>
      <c r="B398" s="6">
        <f t="shared" si="6"/>
        <v>8</v>
      </c>
      <c r="C398" s="7">
        <f>OROinflow!$F387</f>
        <v>2462</v>
      </c>
      <c r="D398" s="7">
        <f>OROLEVEL5!G387/1000</f>
        <v>3538</v>
      </c>
      <c r="E398" s="7">
        <f>INDEX(OROevaprateIN!$B$2:$B$13, MATCH($B398,OROevaprateIN!$A$2:$A$13,0), 1)</f>
        <v>8.7906383098439971</v>
      </c>
      <c r="F398" s="7">
        <f>INDEX(DEM_D6_PWR!$I$3:$I$14, MATCH($B398,DEM_D6_PWR!$H$3:$H$14,0), 1)</f>
        <v>2.7599999904632568</v>
      </c>
      <c r="G398" s="7">
        <f>INDEX('MINGW_6&amp;DR69'!$I$3:$I$14, MATCH($B398,'MINGW_6&amp;DR69'!$H$3:$H$14,0), 1)</f>
        <v>47.279998779296875</v>
      </c>
      <c r="H398" s="7">
        <f>INDEX('MINGW_6&amp;DR69'!$J$3:$J$14, MATCH($B398,'MINGW_6&amp;DR69'!$H$3:$H$14,0), 1)</f>
        <v>301.20001220703125</v>
      </c>
      <c r="I398" s="7">
        <f>inflowShasta!$I387</f>
        <v>3890</v>
      </c>
      <c r="J398" s="7">
        <f>inflowYuba!$H387</f>
        <v>2592</v>
      </c>
      <c r="K398" s="7">
        <f>INDEX(DEMAND_D_DAGUER_NP!$I$3:$I$14, MATCH($B398,DEMAND_D_DAGUER_NP!$H$3:$H$14,0), 1)</f>
        <v>776.482595171247</v>
      </c>
      <c r="L398" s="7">
        <f>INDEX(D_THERM_DEMANDS!AB$3:AB$14, MATCH($B398,D_THERM_DEMANDS!$P$3:$P$14,0), 1)</f>
        <v>0.75741934007213962</v>
      </c>
      <c r="M398" s="7">
        <f>INDEX(D_THERM_DEMANDS!AC$3:AC$14, MATCH($B398,D_THERM_DEMANDS!$P$3:$P$14,0), 1)</f>
        <v>0.73225808912707913</v>
      </c>
      <c r="N398" s="7">
        <f>INDEX(D_THERM_DEMANDS!AD$3:AD$14, MATCH($B398,D_THERM_DEMANDS!$P$3:$P$14,0), 1)</f>
        <v>2.7774193056168093</v>
      </c>
      <c r="O398" s="7">
        <f>INDEX(D_THERM_DEMANDS!AE$3:AE$14, MATCH($B398,D_THERM_DEMANDS!$P$3:$P$14,0), 1)</f>
        <v>2.5161289399670016E-2</v>
      </c>
      <c r="P398" s="7">
        <f>INDEX(D_THERM_DEMANDS!AF$3:AF$14, MATCH($B398,D_THERM_DEMANDS!$P$3:$P$14,0), 1)</f>
        <v>3.5483871736834129E-2</v>
      </c>
      <c r="Q398" s="7">
        <f>INDEX(D_THERM_DEMANDS!AG$3:AG$14, MATCH($B398,D_THERM_DEMANDS!$P$3:$P$14,0), 1)</f>
        <v>0.10645161136504143</v>
      </c>
      <c r="R398" s="7">
        <f>INDEX(D_THERM_DEMANDS!AH$3:AH$14, MATCH($B398,D_THERM_DEMANDS!$P$3:$P$14,0), 1)</f>
        <v>4.0322580645161289E-2</v>
      </c>
      <c r="S398" s="7">
        <f>INDEX(D_THERM_DEMANDS!AI$3:AI$14, MATCH($B398,D_THERM_DEMANDS!$P$3:$P$14,0), 1)</f>
        <v>3.8709678957539219E-2</v>
      </c>
      <c r="T398" s="7">
        <f>INDEX(D_THERM_DEMANDS!AJ$3:AJ$14, MATCH($B398,D_THERM_DEMANDS!$P$3:$P$14,0), 1)</f>
        <v>0.10645161136504143</v>
      </c>
      <c r="U398" s="7">
        <f>INDEX(D_THERM_DEMANDS!AK$3:AK$14, MATCH($B398,D_THERM_DEMANDS!$P$3:$P$14,0), 1)</f>
        <v>0</v>
      </c>
      <c r="V398" s="7">
        <f>INDEX(DEMAND_C217B!$I$3:$I$14, MATCH($B398,DEMAND_C217B!$H$3:$H$14,0), 1)</f>
        <v>18.072425580178678</v>
      </c>
      <c r="W398" s="7">
        <f>INDEX(MINFLOWFEATHER!$J$3:$J$14, MATCH($B398,MINFLOWFEATHER!$I$3:$I$14,0), 1)</f>
        <v>750</v>
      </c>
      <c r="X398" s="7">
        <f>INDEX(Therm!$P$3:$P$14, MATCH($B398,Therm!$H$3:$H$14,0), 1)</f>
        <v>837.60866705541298</v>
      </c>
      <c r="Y398" s="7">
        <f>INDEX(Yubfea!$P$3:$P$14, MATCH($B398,Yubfea!$H$3:$H$14,0), 1)</f>
        <v>264.68226103747065</v>
      </c>
      <c r="Z398" s="7">
        <f>INDEX(D_YUBFEA_demand!V$3:V$14, MATCH($B398,D_YUBFEA_demand!$M$3:$M$14,0), 1)</f>
        <v>4.9677418124291203E-2</v>
      </c>
      <c r="AA398" s="7">
        <f>INDEX(D_YUBFEA_demand!W$3:W$14, MATCH($B398,D_YUBFEA_demand!$M$3:$M$14,0), 1)</f>
        <v>4.9677418124291203E-2</v>
      </c>
      <c r="AB398" s="7">
        <f>INDEX(D_YUBFEA_demand!X$3:X$14, MATCH($B398,D_YUBFEA_demand!$M$3:$M$14,0), 1)</f>
        <v>8.5806454381635117E-2</v>
      </c>
      <c r="AC398" s="7">
        <f>INDEX(D_YUBFEA_demand!Y$3:Y$14, MATCH($B398,D_YUBFEA_demand!$M$3:$M$14,0), 1)</f>
        <v>0.33193548264042022</v>
      </c>
      <c r="AD398" s="7">
        <f>INDEX(D_YUBFEA_demand!Z$3:Z$14, MATCH($B398,D_YUBFEA_demand!$M$3:$M$14,0), 1)</f>
        <v>2.5806451997449322E-2</v>
      </c>
      <c r="AE398" s="7">
        <f>INDEX(D_YUBFEA_demand!AA$3:AA$14, MATCH($B398,D_YUBFEA_demand!$M$3:$M$14,0), 1)</f>
        <v>6.6129030719880133E-2</v>
      </c>
      <c r="AF398" s="7">
        <f>INDEX(D_YUBFEA_demand!AB$3:AB$14, MATCH($B398,D_YUBFEA_demand!$M$3:$M$14,0), 1)</f>
        <v>3.1290323503555789E-2</v>
      </c>
      <c r="AG398" s="7">
        <f>INDEX(MINFLOWFEAMOUTH!$J$3:$J$14, MATCH($B398,MINFLOWFEAMOUTH!$I$3:$I$14,0), 1)</f>
        <v>750</v>
      </c>
      <c r="AI398" s="11">
        <f>SHASTAlevel5extended!$H387</f>
        <v>4552.1000000000004</v>
      </c>
      <c r="AJ398" s="11">
        <f>INDEX(CALLiTE_SHASTA_LEVEL2_4!$E$1024:$E$1035, MATCH($B398,CALLiTE_SHASTA_LEVEL2_4!$C$1024:$C$1035,0), 1)</f>
        <v>1700</v>
      </c>
      <c r="AK398" s="11">
        <f>INDEX(CALLiTE_SHASTA_LEVEL2_4!$F$1024:$F$1035, MATCH($B398,CALLiTE_SHASTA_LEVEL2_4!$C$1024:$C$1035,0), 1)</f>
        <v>3200</v>
      </c>
      <c r="AL398" s="11">
        <f>INDEX(CALLITE_EVAP_S_SHSTA!$G$2:$G$13, MATCH($B398,CALLITE_EVAP_S_SHSTA!$F$2:$F$13,0), 1)</f>
        <v>9.9469047160375688</v>
      </c>
    </row>
    <row r="399" spans="1:38">
      <c r="A399" s="1">
        <v>44064</v>
      </c>
      <c r="B399" s="6">
        <f t="shared" si="6"/>
        <v>8</v>
      </c>
      <c r="C399" s="7">
        <f>OROinflow!$F388</f>
        <v>1723</v>
      </c>
      <c r="D399" s="7">
        <f>OROLEVEL5!G388/1000</f>
        <v>3538</v>
      </c>
      <c r="E399" s="7">
        <f>INDEX(OROevaprateIN!$B$2:$B$13, MATCH($B399,OROevaprateIN!$A$2:$A$13,0), 1)</f>
        <v>8.7906383098439971</v>
      </c>
      <c r="F399" s="7">
        <f>INDEX(DEM_D6_PWR!$I$3:$I$14, MATCH($B399,DEM_D6_PWR!$H$3:$H$14,0), 1)</f>
        <v>2.7599999904632568</v>
      </c>
      <c r="G399" s="7">
        <f>INDEX('MINGW_6&amp;DR69'!$I$3:$I$14, MATCH($B399,'MINGW_6&amp;DR69'!$H$3:$H$14,0), 1)</f>
        <v>47.279998779296875</v>
      </c>
      <c r="H399" s="7">
        <f>INDEX('MINGW_6&amp;DR69'!$J$3:$J$14, MATCH($B399,'MINGW_6&amp;DR69'!$H$3:$H$14,0), 1)</f>
        <v>301.20001220703125</v>
      </c>
      <c r="I399" s="7">
        <f>inflowShasta!$I388</f>
        <v>2842</v>
      </c>
      <c r="J399" s="7">
        <f>inflowYuba!$H388</f>
        <v>2599</v>
      </c>
      <c r="K399" s="7">
        <f>INDEX(DEMAND_D_DAGUER_NP!$I$3:$I$14, MATCH($B399,DEMAND_D_DAGUER_NP!$H$3:$H$14,0), 1)</f>
        <v>776.482595171247</v>
      </c>
      <c r="L399" s="7">
        <f>INDEX(D_THERM_DEMANDS!AB$3:AB$14, MATCH($B399,D_THERM_DEMANDS!$P$3:$P$14,0), 1)</f>
        <v>0.75741934007213962</v>
      </c>
      <c r="M399" s="7">
        <f>INDEX(D_THERM_DEMANDS!AC$3:AC$14, MATCH($B399,D_THERM_DEMANDS!$P$3:$P$14,0), 1)</f>
        <v>0.73225808912707913</v>
      </c>
      <c r="N399" s="7">
        <f>INDEX(D_THERM_DEMANDS!AD$3:AD$14, MATCH($B399,D_THERM_DEMANDS!$P$3:$P$14,0), 1)</f>
        <v>2.7774193056168093</v>
      </c>
      <c r="O399" s="7">
        <f>INDEX(D_THERM_DEMANDS!AE$3:AE$14, MATCH($B399,D_THERM_DEMANDS!$P$3:$P$14,0), 1)</f>
        <v>2.5161289399670016E-2</v>
      </c>
      <c r="P399" s="7">
        <f>INDEX(D_THERM_DEMANDS!AF$3:AF$14, MATCH($B399,D_THERM_DEMANDS!$P$3:$P$14,0), 1)</f>
        <v>3.5483871736834129E-2</v>
      </c>
      <c r="Q399" s="7">
        <f>INDEX(D_THERM_DEMANDS!AG$3:AG$14, MATCH($B399,D_THERM_DEMANDS!$P$3:$P$14,0), 1)</f>
        <v>0.10645161136504143</v>
      </c>
      <c r="R399" s="7">
        <f>INDEX(D_THERM_DEMANDS!AH$3:AH$14, MATCH($B399,D_THERM_DEMANDS!$P$3:$P$14,0), 1)</f>
        <v>4.0322580645161289E-2</v>
      </c>
      <c r="S399" s="7">
        <f>INDEX(D_THERM_DEMANDS!AI$3:AI$14, MATCH($B399,D_THERM_DEMANDS!$P$3:$P$14,0), 1)</f>
        <v>3.8709678957539219E-2</v>
      </c>
      <c r="T399" s="7">
        <f>INDEX(D_THERM_DEMANDS!AJ$3:AJ$14, MATCH($B399,D_THERM_DEMANDS!$P$3:$P$14,0), 1)</f>
        <v>0.10645161136504143</v>
      </c>
      <c r="U399" s="7">
        <f>INDEX(D_THERM_DEMANDS!AK$3:AK$14, MATCH($B399,D_THERM_DEMANDS!$P$3:$P$14,0), 1)</f>
        <v>0</v>
      </c>
      <c r="V399" s="7">
        <f>INDEX(DEMAND_C217B!$I$3:$I$14, MATCH($B399,DEMAND_C217B!$H$3:$H$14,0), 1)</f>
        <v>18.072425580178678</v>
      </c>
      <c r="W399" s="7">
        <f>INDEX(MINFLOWFEATHER!$J$3:$J$14, MATCH($B399,MINFLOWFEATHER!$I$3:$I$14,0), 1)</f>
        <v>750</v>
      </c>
      <c r="X399" s="7">
        <f>INDEX(Therm!$P$3:$P$14, MATCH($B399,Therm!$H$3:$H$14,0), 1)</f>
        <v>837.60866705541298</v>
      </c>
      <c r="Y399" s="7">
        <f>INDEX(Yubfea!$P$3:$P$14, MATCH($B399,Yubfea!$H$3:$H$14,0), 1)</f>
        <v>264.68226103747065</v>
      </c>
      <c r="Z399" s="7">
        <f>INDEX(D_YUBFEA_demand!V$3:V$14, MATCH($B399,D_YUBFEA_demand!$M$3:$M$14,0), 1)</f>
        <v>4.9677418124291203E-2</v>
      </c>
      <c r="AA399" s="7">
        <f>INDEX(D_YUBFEA_demand!W$3:W$14, MATCH($B399,D_YUBFEA_demand!$M$3:$M$14,0), 1)</f>
        <v>4.9677418124291203E-2</v>
      </c>
      <c r="AB399" s="7">
        <f>INDEX(D_YUBFEA_demand!X$3:X$14, MATCH($B399,D_YUBFEA_demand!$M$3:$M$14,0), 1)</f>
        <v>8.5806454381635117E-2</v>
      </c>
      <c r="AC399" s="7">
        <f>INDEX(D_YUBFEA_demand!Y$3:Y$14, MATCH($B399,D_YUBFEA_demand!$M$3:$M$14,0), 1)</f>
        <v>0.33193548264042022</v>
      </c>
      <c r="AD399" s="7">
        <f>INDEX(D_YUBFEA_demand!Z$3:Z$14, MATCH($B399,D_YUBFEA_demand!$M$3:$M$14,0), 1)</f>
        <v>2.5806451997449322E-2</v>
      </c>
      <c r="AE399" s="7">
        <f>INDEX(D_YUBFEA_demand!AA$3:AA$14, MATCH($B399,D_YUBFEA_demand!$M$3:$M$14,0), 1)</f>
        <v>6.6129030719880133E-2</v>
      </c>
      <c r="AF399" s="7">
        <f>INDEX(D_YUBFEA_demand!AB$3:AB$14, MATCH($B399,D_YUBFEA_demand!$M$3:$M$14,0), 1)</f>
        <v>3.1290323503555789E-2</v>
      </c>
      <c r="AG399" s="7">
        <f>INDEX(MINFLOWFEAMOUTH!$J$3:$J$14, MATCH($B399,MINFLOWFEAMOUTH!$I$3:$I$14,0), 1)</f>
        <v>750</v>
      </c>
      <c r="AI399" s="11">
        <f>SHASTAlevel5extended!$H388</f>
        <v>4552.1000000000004</v>
      </c>
      <c r="AJ399" s="11">
        <f>INDEX(CALLiTE_SHASTA_LEVEL2_4!$E$1024:$E$1035, MATCH($B399,CALLiTE_SHASTA_LEVEL2_4!$C$1024:$C$1035,0), 1)</f>
        <v>1700</v>
      </c>
      <c r="AK399" s="11">
        <f>INDEX(CALLiTE_SHASTA_LEVEL2_4!$F$1024:$F$1035, MATCH($B399,CALLiTE_SHASTA_LEVEL2_4!$C$1024:$C$1035,0), 1)</f>
        <v>3200</v>
      </c>
      <c r="AL399" s="11">
        <f>INDEX(CALLITE_EVAP_S_SHSTA!$G$2:$G$13, MATCH($B399,CALLITE_EVAP_S_SHSTA!$F$2:$F$13,0), 1)</f>
        <v>9.9469047160375688</v>
      </c>
    </row>
    <row r="400" spans="1:38">
      <c r="A400" s="1">
        <v>44065</v>
      </c>
      <c r="B400" s="6">
        <f t="shared" si="6"/>
        <v>8</v>
      </c>
      <c r="C400" s="7">
        <f>OROinflow!$F389</f>
        <v>1656</v>
      </c>
      <c r="D400" s="7">
        <f>OROLEVEL5!G389/1000</f>
        <v>3538</v>
      </c>
      <c r="E400" s="7">
        <f>INDEX(OROevaprateIN!$B$2:$B$13, MATCH($B400,OROevaprateIN!$A$2:$A$13,0), 1)</f>
        <v>8.7906383098439971</v>
      </c>
      <c r="F400" s="7">
        <f>INDEX(DEM_D6_PWR!$I$3:$I$14, MATCH($B400,DEM_D6_PWR!$H$3:$H$14,0), 1)</f>
        <v>2.7599999904632568</v>
      </c>
      <c r="G400" s="7">
        <f>INDEX('MINGW_6&amp;DR69'!$I$3:$I$14, MATCH($B400,'MINGW_6&amp;DR69'!$H$3:$H$14,0), 1)</f>
        <v>47.279998779296875</v>
      </c>
      <c r="H400" s="7">
        <f>INDEX('MINGW_6&amp;DR69'!$J$3:$J$14, MATCH($B400,'MINGW_6&amp;DR69'!$H$3:$H$14,0), 1)</f>
        <v>301.20001220703125</v>
      </c>
      <c r="I400" s="7">
        <f>inflowShasta!$I389</f>
        <v>2421</v>
      </c>
      <c r="J400" s="7">
        <f>inflowYuba!$H389</f>
        <v>2491</v>
      </c>
      <c r="K400" s="7">
        <f>INDEX(DEMAND_D_DAGUER_NP!$I$3:$I$14, MATCH($B400,DEMAND_D_DAGUER_NP!$H$3:$H$14,0), 1)</f>
        <v>776.482595171247</v>
      </c>
      <c r="L400" s="7">
        <f>INDEX(D_THERM_DEMANDS!AB$3:AB$14, MATCH($B400,D_THERM_DEMANDS!$P$3:$P$14,0), 1)</f>
        <v>0.75741934007213962</v>
      </c>
      <c r="M400" s="7">
        <f>INDEX(D_THERM_DEMANDS!AC$3:AC$14, MATCH($B400,D_THERM_DEMANDS!$P$3:$P$14,0), 1)</f>
        <v>0.73225808912707913</v>
      </c>
      <c r="N400" s="7">
        <f>INDEX(D_THERM_DEMANDS!AD$3:AD$14, MATCH($B400,D_THERM_DEMANDS!$P$3:$P$14,0), 1)</f>
        <v>2.7774193056168093</v>
      </c>
      <c r="O400" s="7">
        <f>INDEX(D_THERM_DEMANDS!AE$3:AE$14, MATCH($B400,D_THERM_DEMANDS!$P$3:$P$14,0), 1)</f>
        <v>2.5161289399670016E-2</v>
      </c>
      <c r="P400" s="7">
        <f>INDEX(D_THERM_DEMANDS!AF$3:AF$14, MATCH($B400,D_THERM_DEMANDS!$P$3:$P$14,0), 1)</f>
        <v>3.5483871736834129E-2</v>
      </c>
      <c r="Q400" s="7">
        <f>INDEX(D_THERM_DEMANDS!AG$3:AG$14, MATCH($B400,D_THERM_DEMANDS!$P$3:$P$14,0), 1)</f>
        <v>0.10645161136504143</v>
      </c>
      <c r="R400" s="7">
        <f>INDEX(D_THERM_DEMANDS!AH$3:AH$14, MATCH($B400,D_THERM_DEMANDS!$P$3:$P$14,0), 1)</f>
        <v>4.0322580645161289E-2</v>
      </c>
      <c r="S400" s="7">
        <f>INDEX(D_THERM_DEMANDS!AI$3:AI$14, MATCH($B400,D_THERM_DEMANDS!$P$3:$P$14,0), 1)</f>
        <v>3.8709678957539219E-2</v>
      </c>
      <c r="T400" s="7">
        <f>INDEX(D_THERM_DEMANDS!AJ$3:AJ$14, MATCH($B400,D_THERM_DEMANDS!$P$3:$P$14,0), 1)</f>
        <v>0.10645161136504143</v>
      </c>
      <c r="U400" s="7">
        <f>INDEX(D_THERM_DEMANDS!AK$3:AK$14, MATCH($B400,D_THERM_DEMANDS!$P$3:$P$14,0), 1)</f>
        <v>0</v>
      </c>
      <c r="V400" s="7">
        <f>INDEX(DEMAND_C217B!$I$3:$I$14, MATCH($B400,DEMAND_C217B!$H$3:$H$14,0), 1)</f>
        <v>18.072425580178678</v>
      </c>
      <c r="W400" s="7">
        <f>INDEX(MINFLOWFEATHER!$J$3:$J$14, MATCH($B400,MINFLOWFEATHER!$I$3:$I$14,0), 1)</f>
        <v>750</v>
      </c>
      <c r="X400" s="7">
        <f>INDEX(Therm!$P$3:$P$14, MATCH($B400,Therm!$H$3:$H$14,0), 1)</f>
        <v>837.60866705541298</v>
      </c>
      <c r="Y400" s="7">
        <f>INDEX(Yubfea!$P$3:$P$14, MATCH($B400,Yubfea!$H$3:$H$14,0), 1)</f>
        <v>264.68226103747065</v>
      </c>
      <c r="Z400" s="7">
        <f>INDEX(D_YUBFEA_demand!V$3:V$14, MATCH($B400,D_YUBFEA_demand!$M$3:$M$14,0), 1)</f>
        <v>4.9677418124291203E-2</v>
      </c>
      <c r="AA400" s="7">
        <f>INDEX(D_YUBFEA_demand!W$3:W$14, MATCH($B400,D_YUBFEA_demand!$M$3:$M$14,0), 1)</f>
        <v>4.9677418124291203E-2</v>
      </c>
      <c r="AB400" s="7">
        <f>INDEX(D_YUBFEA_demand!X$3:X$14, MATCH($B400,D_YUBFEA_demand!$M$3:$M$14,0), 1)</f>
        <v>8.5806454381635117E-2</v>
      </c>
      <c r="AC400" s="7">
        <f>INDEX(D_YUBFEA_demand!Y$3:Y$14, MATCH($B400,D_YUBFEA_demand!$M$3:$M$14,0), 1)</f>
        <v>0.33193548264042022</v>
      </c>
      <c r="AD400" s="7">
        <f>INDEX(D_YUBFEA_demand!Z$3:Z$14, MATCH($B400,D_YUBFEA_demand!$M$3:$M$14,0), 1)</f>
        <v>2.5806451997449322E-2</v>
      </c>
      <c r="AE400" s="7">
        <f>INDEX(D_YUBFEA_demand!AA$3:AA$14, MATCH($B400,D_YUBFEA_demand!$M$3:$M$14,0), 1)</f>
        <v>6.6129030719880133E-2</v>
      </c>
      <c r="AF400" s="7">
        <f>INDEX(D_YUBFEA_demand!AB$3:AB$14, MATCH($B400,D_YUBFEA_demand!$M$3:$M$14,0), 1)</f>
        <v>3.1290323503555789E-2</v>
      </c>
      <c r="AG400" s="7">
        <f>INDEX(MINFLOWFEAMOUTH!$J$3:$J$14, MATCH($B400,MINFLOWFEAMOUTH!$I$3:$I$14,0), 1)</f>
        <v>750</v>
      </c>
      <c r="AI400" s="11">
        <f>SHASTAlevel5extended!$H389</f>
        <v>4552.1000000000004</v>
      </c>
      <c r="AJ400" s="11">
        <f>INDEX(CALLiTE_SHASTA_LEVEL2_4!$E$1024:$E$1035, MATCH($B400,CALLiTE_SHASTA_LEVEL2_4!$C$1024:$C$1035,0), 1)</f>
        <v>1700</v>
      </c>
      <c r="AK400" s="11">
        <f>INDEX(CALLiTE_SHASTA_LEVEL2_4!$F$1024:$F$1035, MATCH($B400,CALLiTE_SHASTA_LEVEL2_4!$C$1024:$C$1035,0), 1)</f>
        <v>3200</v>
      </c>
      <c r="AL400" s="11">
        <f>INDEX(CALLITE_EVAP_S_SHSTA!$G$2:$G$13, MATCH($B400,CALLITE_EVAP_S_SHSTA!$F$2:$F$13,0), 1)</f>
        <v>9.9469047160375688</v>
      </c>
    </row>
    <row r="401" spans="1:38">
      <c r="A401" s="1">
        <v>44066</v>
      </c>
      <c r="B401" s="6">
        <f t="shared" si="6"/>
        <v>8</v>
      </c>
      <c r="C401" s="7">
        <f>OROinflow!$F390</f>
        <v>1865</v>
      </c>
      <c r="D401" s="7">
        <f>OROLEVEL5!G390/1000</f>
        <v>3538</v>
      </c>
      <c r="E401" s="7">
        <f>INDEX(OROevaprateIN!$B$2:$B$13, MATCH($B401,OROevaprateIN!$A$2:$A$13,0), 1)</f>
        <v>8.7906383098439971</v>
      </c>
      <c r="F401" s="7">
        <f>INDEX(DEM_D6_PWR!$I$3:$I$14, MATCH($B401,DEM_D6_PWR!$H$3:$H$14,0), 1)</f>
        <v>2.7599999904632568</v>
      </c>
      <c r="G401" s="7">
        <f>INDEX('MINGW_6&amp;DR69'!$I$3:$I$14, MATCH($B401,'MINGW_6&amp;DR69'!$H$3:$H$14,0), 1)</f>
        <v>47.279998779296875</v>
      </c>
      <c r="H401" s="7">
        <f>INDEX('MINGW_6&amp;DR69'!$J$3:$J$14, MATCH($B401,'MINGW_6&amp;DR69'!$H$3:$H$14,0), 1)</f>
        <v>301.20001220703125</v>
      </c>
      <c r="I401" s="7">
        <f>inflowShasta!$I390</f>
        <v>3348</v>
      </c>
      <c r="J401" s="7">
        <f>inflowYuba!$H390</f>
        <v>2314</v>
      </c>
      <c r="K401" s="7">
        <f>INDEX(DEMAND_D_DAGUER_NP!$I$3:$I$14, MATCH($B401,DEMAND_D_DAGUER_NP!$H$3:$H$14,0), 1)</f>
        <v>776.482595171247</v>
      </c>
      <c r="L401" s="7">
        <f>INDEX(D_THERM_DEMANDS!AB$3:AB$14, MATCH($B401,D_THERM_DEMANDS!$P$3:$P$14,0), 1)</f>
        <v>0.75741934007213962</v>
      </c>
      <c r="M401" s="7">
        <f>INDEX(D_THERM_DEMANDS!AC$3:AC$14, MATCH($B401,D_THERM_DEMANDS!$P$3:$P$14,0), 1)</f>
        <v>0.73225808912707913</v>
      </c>
      <c r="N401" s="7">
        <f>INDEX(D_THERM_DEMANDS!AD$3:AD$14, MATCH($B401,D_THERM_DEMANDS!$P$3:$P$14,0), 1)</f>
        <v>2.7774193056168093</v>
      </c>
      <c r="O401" s="7">
        <f>INDEX(D_THERM_DEMANDS!AE$3:AE$14, MATCH($B401,D_THERM_DEMANDS!$P$3:$P$14,0), 1)</f>
        <v>2.5161289399670016E-2</v>
      </c>
      <c r="P401" s="7">
        <f>INDEX(D_THERM_DEMANDS!AF$3:AF$14, MATCH($B401,D_THERM_DEMANDS!$P$3:$P$14,0), 1)</f>
        <v>3.5483871736834129E-2</v>
      </c>
      <c r="Q401" s="7">
        <f>INDEX(D_THERM_DEMANDS!AG$3:AG$14, MATCH($B401,D_THERM_DEMANDS!$P$3:$P$14,0), 1)</f>
        <v>0.10645161136504143</v>
      </c>
      <c r="R401" s="7">
        <f>INDEX(D_THERM_DEMANDS!AH$3:AH$14, MATCH($B401,D_THERM_DEMANDS!$P$3:$P$14,0), 1)</f>
        <v>4.0322580645161289E-2</v>
      </c>
      <c r="S401" s="7">
        <f>INDEX(D_THERM_DEMANDS!AI$3:AI$14, MATCH($B401,D_THERM_DEMANDS!$P$3:$P$14,0), 1)</f>
        <v>3.8709678957539219E-2</v>
      </c>
      <c r="T401" s="7">
        <f>INDEX(D_THERM_DEMANDS!AJ$3:AJ$14, MATCH($B401,D_THERM_DEMANDS!$P$3:$P$14,0), 1)</f>
        <v>0.10645161136504143</v>
      </c>
      <c r="U401" s="7">
        <f>INDEX(D_THERM_DEMANDS!AK$3:AK$14, MATCH($B401,D_THERM_DEMANDS!$P$3:$P$14,0), 1)</f>
        <v>0</v>
      </c>
      <c r="V401" s="7">
        <f>INDEX(DEMAND_C217B!$I$3:$I$14, MATCH($B401,DEMAND_C217B!$H$3:$H$14,0), 1)</f>
        <v>18.072425580178678</v>
      </c>
      <c r="W401" s="7">
        <f>INDEX(MINFLOWFEATHER!$J$3:$J$14, MATCH($B401,MINFLOWFEATHER!$I$3:$I$14,0), 1)</f>
        <v>750</v>
      </c>
      <c r="X401" s="7">
        <f>INDEX(Therm!$P$3:$P$14, MATCH($B401,Therm!$H$3:$H$14,0), 1)</f>
        <v>837.60866705541298</v>
      </c>
      <c r="Y401" s="7">
        <f>INDEX(Yubfea!$P$3:$P$14, MATCH($B401,Yubfea!$H$3:$H$14,0), 1)</f>
        <v>264.68226103747065</v>
      </c>
      <c r="Z401" s="7">
        <f>INDEX(D_YUBFEA_demand!V$3:V$14, MATCH($B401,D_YUBFEA_demand!$M$3:$M$14,0), 1)</f>
        <v>4.9677418124291203E-2</v>
      </c>
      <c r="AA401" s="7">
        <f>INDEX(D_YUBFEA_demand!W$3:W$14, MATCH($B401,D_YUBFEA_demand!$M$3:$M$14,0), 1)</f>
        <v>4.9677418124291203E-2</v>
      </c>
      <c r="AB401" s="7">
        <f>INDEX(D_YUBFEA_demand!X$3:X$14, MATCH($B401,D_YUBFEA_demand!$M$3:$M$14,0), 1)</f>
        <v>8.5806454381635117E-2</v>
      </c>
      <c r="AC401" s="7">
        <f>INDEX(D_YUBFEA_demand!Y$3:Y$14, MATCH($B401,D_YUBFEA_demand!$M$3:$M$14,0), 1)</f>
        <v>0.33193548264042022</v>
      </c>
      <c r="AD401" s="7">
        <f>INDEX(D_YUBFEA_demand!Z$3:Z$14, MATCH($B401,D_YUBFEA_demand!$M$3:$M$14,0), 1)</f>
        <v>2.5806451997449322E-2</v>
      </c>
      <c r="AE401" s="7">
        <f>INDEX(D_YUBFEA_demand!AA$3:AA$14, MATCH($B401,D_YUBFEA_demand!$M$3:$M$14,0), 1)</f>
        <v>6.6129030719880133E-2</v>
      </c>
      <c r="AF401" s="7">
        <f>INDEX(D_YUBFEA_demand!AB$3:AB$14, MATCH($B401,D_YUBFEA_demand!$M$3:$M$14,0), 1)</f>
        <v>3.1290323503555789E-2</v>
      </c>
      <c r="AG401" s="7">
        <f>INDEX(MINFLOWFEAMOUTH!$J$3:$J$14, MATCH($B401,MINFLOWFEAMOUTH!$I$3:$I$14,0), 1)</f>
        <v>750</v>
      </c>
      <c r="AI401" s="11">
        <f>SHASTAlevel5extended!$H390</f>
        <v>4552.1000000000004</v>
      </c>
      <c r="AJ401" s="11">
        <f>INDEX(CALLiTE_SHASTA_LEVEL2_4!$E$1024:$E$1035, MATCH($B401,CALLiTE_SHASTA_LEVEL2_4!$C$1024:$C$1035,0), 1)</f>
        <v>1700</v>
      </c>
      <c r="AK401" s="11">
        <f>INDEX(CALLiTE_SHASTA_LEVEL2_4!$F$1024:$F$1035, MATCH($B401,CALLiTE_SHASTA_LEVEL2_4!$C$1024:$C$1035,0), 1)</f>
        <v>3200</v>
      </c>
      <c r="AL401" s="11">
        <f>INDEX(CALLITE_EVAP_S_SHSTA!$G$2:$G$13, MATCH($B401,CALLITE_EVAP_S_SHSTA!$F$2:$F$13,0), 1)</f>
        <v>9.9469047160375688</v>
      </c>
    </row>
    <row r="402" spans="1:38">
      <c r="A402" s="1">
        <v>44067</v>
      </c>
      <c r="B402" s="6">
        <f t="shared" si="6"/>
        <v>8</v>
      </c>
      <c r="C402" s="7">
        <f>OROinflow!$F391</f>
        <v>1588</v>
      </c>
      <c r="D402" s="7">
        <f>OROLEVEL5!G391/1000</f>
        <v>3538</v>
      </c>
      <c r="E402" s="7">
        <f>INDEX(OROevaprateIN!$B$2:$B$13, MATCH($B402,OROevaprateIN!$A$2:$A$13,0), 1)</f>
        <v>8.7906383098439971</v>
      </c>
      <c r="F402" s="7">
        <f>INDEX(DEM_D6_PWR!$I$3:$I$14, MATCH($B402,DEM_D6_PWR!$H$3:$H$14,0), 1)</f>
        <v>2.7599999904632568</v>
      </c>
      <c r="G402" s="7">
        <f>INDEX('MINGW_6&amp;DR69'!$I$3:$I$14, MATCH($B402,'MINGW_6&amp;DR69'!$H$3:$H$14,0), 1)</f>
        <v>47.279998779296875</v>
      </c>
      <c r="H402" s="7">
        <f>INDEX('MINGW_6&amp;DR69'!$J$3:$J$14, MATCH($B402,'MINGW_6&amp;DR69'!$H$3:$H$14,0), 1)</f>
        <v>301.20001220703125</v>
      </c>
      <c r="I402" s="7">
        <f>inflowShasta!$I391</f>
        <v>2178</v>
      </c>
      <c r="J402" s="7">
        <f>inflowYuba!$H391</f>
        <v>2113</v>
      </c>
      <c r="K402" s="7">
        <f>INDEX(DEMAND_D_DAGUER_NP!$I$3:$I$14, MATCH($B402,DEMAND_D_DAGUER_NP!$H$3:$H$14,0), 1)</f>
        <v>776.482595171247</v>
      </c>
      <c r="L402" s="7">
        <f>INDEX(D_THERM_DEMANDS!AB$3:AB$14, MATCH($B402,D_THERM_DEMANDS!$P$3:$P$14,0), 1)</f>
        <v>0.75741934007213962</v>
      </c>
      <c r="M402" s="7">
        <f>INDEX(D_THERM_DEMANDS!AC$3:AC$14, MATCH($B402,D_THERM_DEMANDS!$P$3:$P$14,0), 1)</f>
        <v>0.73225808912707913</v>
      </c>
      <c r="N402" s="7">
        <f>INDEX(D_THERM_DEMANDS!AD$3:AD$14, MATCH($B402,D_THERM_DEMANDS!$P$3:$P$14,0), 1)</f>
        <v>2.7774193056168093</v>
      </c>
      <c r="O402" s="7">
        <f>INDEX(D_THERM_DEMANDS!AE$3:AE$14, MATCH($B402,D_THERM_DEMANDS!$P$3:$P$14,0), 1)</f>
        <v>2.5161289399670016E-2</v>
      </c>
      <c r="P402" s="7">
        <f>INDEX(D_THERM_DEMANDS!AF$3:AF$14, MATCH($B402,D_THERM_DEMANDS!$P$3:$P$14,0), 1)</f>
        <v>3.5483871736834129E-2</v>
      </c>
      <c r="Q402" s="7">
        <f>INDEX(D_THERM_DEMANDS!AG$3:AG$14, MATCH($B402,D_THERM_DEMANDS!$P$3:$P$14,0), 1)</f>
        <v>0.10645161136504143</v>
      </c>
      <c r="R402" s="7">
        <f>INDEX(D_THERM_DEMANDS!AH$3:AH$14, MATCH($B402,D_THERM_DEMANDS!$P$3:$P$14,0), 1)</f>
        <v>4.0322580645161289E-2</v>
      </c>
      <c r="S402" s="7">
        <f>INDEX(D_THERM_DEMANDS!AI$3:AI$14, MATCH($B402,D_THERM_DEMANDS!$P$3:$P$14,0), 1)</f>
        <v>3.8709678957539219E-2</v>
      </c>
      <c r="T402" s="7">
        <f>INDEX(D_THERM_DEMANDS!AJ$3:AJ$14, MATCH($B402,D_THERM_DEMANDS!$P$3:$P$14,0), 1)</f>
        <v>0.10645161136504143</v>
      </c>
      <c r="U402" s="7">
        <f>INDEX(D_THERM_DEMANDS!AK$3:AK$14, MATCH($B402,D_THERM_DEMANDS!$P$3:$P$14,0), 1)</f>
        <v>0</v>
      </c>
      <c r="V402" s="7">
        <f>INDEX(DEMAND_C217B!$I$3:$I$14, MATCH($B402,DEMAND_C217B!$H$3:$H$14,0), 1)</f>
        <v>18.072425580178678</v>
      </c>
      <c r="W402" s="7">
        <f>INDEX(MINFLOWFEATHER!$J$3:$J$14, MATCH($B402,MINFLOWFEATHER!$I$3:$I$14,0), 1)</f>
        <v>750</v>
      </c>
      <c r="X402" s="7">
        <f>INDEX(Therm!$P$3:$P$14, MATCH($B402,Therm!$H$3:$H$14,0), 1)</f>
        <v>837.60866705541298</v>
      </c>
      <c r="Y402" s="7">
        <f>INDEX(Yubfea!$P$3:$P$14, MATCH($B402,Yubfea!$H$3:$H$14,0), 1)</f>
        <v>264.68226103747065</v>
      </c>
      <c r="Z402" s="7">
        <f>INDEX(D_YUBFEA_demand!V$3:V$14, MATCH($B402,D_YUBFEA_demand!$M$3:$M$14,0), 1)</f>
        <v>4.9677418124291203E-2</v>
      </c>
      <c r="AA402" s="7">
        <f>INDEX(D_YUBFEA_demand!W$3:W$14, MATCH($B402,D_YUBFEA_demand!$M$3:$M$14,0), 1)</f>
        <v>4.9677418124291203E-2</v>
      </c>
      <c r="AB402" s="7">
        <f>INDEX(D_YUBFEA_demand!X$3:X$14, MATCH($B402,D_YUBFEA_demand!$M$3:$M$14,0), 1)</f>
        <v>8.5806454381635117E-2</v>
      </c>
      <c r="AC402" s="7">
        <f>INDEX(D_YUBFEA_demand!Y$3:Y$14, MATCH($B402,D_YUBFEA_demand!$M$3:$M$14,0), 1)</f>
        <v>0.33193548264042022</v>
      </c>
      <c r="AD402" s="7">
        <f>INDEX(D_YUBFEA_demand!Z$3:Z$14, MATCH($B402,D_YUBFEA_demand!$M$3:$M$14,0), 1)</f>
        <v>2.5806451997449322E-2</v>
      </c>
      <c r="AE402" s="7">
        <f>INDEX(D_YUBFEA_demand!AA$3:AA$14, MATCH($B402,D_YUBFEA_demand!$M$3:$M$14,0), 1)</f>
        <v>6.6129030719880133E-2</v>
      </c>
      <c r="AF402" s="7">
        <f>INDEX(D_YUBFEA_demand!AB$3:AB$14, MATCH($B402,D_YUBFEA_demand!$M$3:$M$14,0), 1)</f>
        <v>3.1290323503555789E-2</v>
      </c>
      <c r="AG402" s="7">
        <f>INDEX(MINFLOWFEAMOUTH!$J$3:$J$14, MATCH($B402,MINFLOWFEAMOUTH!$I$3:$I$14,0), 1)</f>
        <v>750</v>
      </c>
      <c r="AI402" s="11">
        <f>SHASTAlevel5extended!$H391</f>
        <v>4552.1000000000004</v>
      </c>
      <c r="AJ402" s="11">
        <f>INDEX(CALLiTE_SHASTA_LEVEL2_4!$E$1024:$E$1035, MATCH($B402,CALLiTE_SHASTA_LEVEL2_4!$C$1024:$C$1035,0), 1)</f>
        <v>1700</v>
      </c>
      <c r="AK402" s="11">
        <f>INDEX(CALLiTE_SHASTA_LEVEL2_4!$F$1024:$F$1035, MATCH($B402,CALLiTE_SHASTA_LEVEL2_4!$C$1024:$C$1035,0), 1)</f>
        <v>3200</v>
      </c>
      <c r="AL402" s="11">
        <f>INDEX(CALLITE_EVAP_S_SHSTA!$G$2:$G$13, MATCH($B402,CALLITE_EVAP_S_SHSTA!$F$2:$F$13,0), 1)</f>
        <v>9.9469047160375688</v>
      </c>
    </row>
    <row r="403" spans="1:38">
      <c r="A403" s="1">
        <v>44068</v>
      </c>
      <c r="B403" s="6">
        <f t="shared" si="6"/>
        <v>8</v>
      </c>
      <c r="C403" s="7">
        <f>OROinflow!$F392</f>
        <v>2101</v>
      </c>
      <c r="D403" s="7">
        <f>OROLEVEL5!G392/1000</f>
        <v>3538</v>
      </c>
      <c r="E403" s="7">
        <f>INDEX(OROevaprateIN!$B$2:$B$13, MATCH($B403,OROevaprateIN!$A$2:$A$13,0), 1)</f>
        <v>8.7906383098439971</v>
      </c>
      <c r="F403" s="7">
        <f>INDEX(DEM_D6_PWR!$I$3:$I$14, MATCH($B403,DEM_D6_PWR!$H$3:$H$14,0), 1)</f>
        <v>2.7599999904632568</v>
      </c>
      <c r="G403" s="7">
        <f>INDEX('MINGW_6&amp;DR69'!$I$3:$I$14, MATCH($B403,'MINGW_6&amp;DR69'!$H$3:$H$14,0), 1)</f>
        <v>47.279998779296875</v>
      </c>
      <c r="H403" s="7">
        <f>INDEX('MINGW_6&amp;DR69'!$J$3:$J$14, MATCH($B403,'MINGW_6&amp;DR69'!$H$3:$H$14,0), 1)</f>
        <v>301.20001220703125</v>
      </c>
      <c r="I403" s="7">
        <f>inflowShasta!$I392</f>
        <v>2351</v>
      </c>
      <c r="J403" s="7">
        <f>inflowYuba!$H392</f>
        <v>1914</v>
      </c>
      <c r="K403" s="7">
        <f>INDEX(DEMAND_D_DAGUER_NP!$I$3:$I$14, MATCH($B403,DEMAND_D_DAGUER_NP!$H$3:$H$14,0), 1)</f>
        <v>776.482595171247</v>
      </c>
      <c r="L403" s="7">
        <f>INDEX(D_THERM_DEMANDS!AB$3:AB$14, MATCH($B403,D_THERM_DEMANDS!$P$3:$P$14,0), 1)</f>
        <v>0.75741934007213962</v>
      </c>
      <c r="M403" s="7">
        <f>INDEX(D_THERM_DEMANDS!AC$3:AC$14, MATCH($B403,D_THERM_DEMANDS!$P$3:$P$14,0), 1)</f>
        <v>0.73225808912707913</v>
      </c>
      <c r="N403" s="7">
        <f>INDEX(D_THERM_DEMANDS!AD$3:AD$14, MATCH($B403,D_THERM_DEMANDS!$P$3:$P$14,0), 1)</f>
        <v>2.7774193056168093</v>
      </c>
      <c r="O403" s="7">
        <f>INDEX(D_THERM_DEMANDS!AE$3:AE$14, MATCH($B403,D_THERM_DEMANDS!$P$3:$P$14,0), 1)</f>
        <v>2.5161289399670016E-2</v>
      </c>
      <c r="P403" s="7">
        <f>INDEX(D_THERM_DEMANDS!AF$3:AF$14, MATCH($B403,D_THERM_DEMANDS!$P$3:$P$14,0), 1)</f>
        <v>3.5483871736834129E-2</v>
      </c>
      <c r="Q403" s="7">
        <f>INDEX(D_THERM_DEMANDS!AG$3:AG$14, MATCH($B403,D_THERM_DEMANDS!$P$3:$P$14,0), 1)</f>
        <v>0.10645161136504143</v>
      </c>
      <c r="R403" s="7">
        <f>INDEX(D_THERM_DEMANDS!AH$3:AH$14, MATCH($B403,D_THERM_DEMANDS!$P$3:$P$14,0), 1)</f>
        <v>4.0322580645161289E-2</v>
      </c>
      <c r="S403" s="7">
        <f>INDEX(D_THERM_DEMANDS!AI$3:AI$14, MATCH($B403,D_THERM_DEMANDS!$P$3:$P$14,0), 1)</f>
        <v>3.8709678957539219E-2</v>
      </c>
      <c r="T403" s="7">
        <f>INDEX(D_THERM_DEMANDS!AJ$3:AJ$14, MATCH($B403,D_THERM_DEMANDS!$P$3:$P$14,0), 1)</f>
        <v>0.10645161136504143</v>
      </c>
      <c r="U403" s="7">
        <f>INDEX(D_THERM_DEMANDS!AK$3:AK$14, MATCH($B403,D_THERM_DEMANDS!$P$3:$P$14,0), 1)</f>
        <v>0</v>
      </c>
      <c r="V403" s="7">
        <f>INDEX(DEMAND_C217B!$I$3:$I$14, MATCH($B403,DEMAND_C217B!$H$3:$H$14,0), 1)</f>
        <v>18.072425580178678</v>
      </c>
      <c r="W403" s="7">
        <f>INDEX(MINFLOWFEATHER!$J$3:$J$14, MATCH($B403,MINFLOWFEATHER!$I$3:$I$14,0), 1)</f>
        <v>750</v>
      </c>
      <c r="X403" s="7">
        <f>INDEX(Therm!$P$3:$P$14, MATCH($B403,Therm!$H$3:$H$14,0), 1)</f>
        <v>837.60866705541298</v>
      </c>
      <c r="Y403" s="7">
        <f>INDEX(Yubfea!$P$3:$P$14, MATCH($B403,Yubfea!$H$3:$H$14,0), 1)</f>
        <v>264.68226103747065</v>
      </c>
      <c r="Z403" s="7">
        <f>INDEX(D_YUBFEA_demand!V$3:V$14, MATCH($B403,D_YUBFEA_demand!$M$3:$M$14,0), 1)</f>
        <v>4.9677418124291203E-2</v>
      </c>
      <c r="AA403" s="7">
        <f>INDEX(D_YUBFEA_demand!W$3:W$14, MATCH($B403,D_YUBFEA_demand!$M$3:$M$14,0), 1)</f>
        <v>4.9677418124291203E-2</v>
      </c>
      <c r="AB403" s="7">
        <f>INDEX(D_YUBFEA_demand!X$3:X$14, MATCH($B403,D_YUBFEA_demand!$M$3:$M$14,0), 1)</f>
        <v>8.5806454381635117E-2</v>
      </c>
      <c r="AC403" s="7">
        <f>INDEX(D_YUBFEA_demand!Y$3:Y$14, MATCH($B403,D_YUBFEA_demand!$M$3:$M$14,0), 1)</f>
        <v>0.33193548264042022</v>
      </c>
      <c r="AD403" s="7">
        <f>INDEX(D_YUBFEA_demand!Z$3:Z$14, MATCH($B403,D_YUBFEA_demand!$M$3:$M$14,0), 1)</f>
        <v>2.5806451997449322E-2</v>
      </c>
      <c r="AE403" s="7">
        <f>INDEX(D_YUBFEA_demand!AA$3:AA$14, MATCH($B403,D_YUBFEA_demand!$M$3:$M$14,0), 1)</f>
        <v>6.6129030719880133E-2</v>
      </c>
      <c r="AF403" s="7">
        <f>INDEX(D_YUBFEA_demand!AB$3:AB$14, MATCH($B403,D_YUBFEA_demand!$M$3:$M$14,0), 1)</f>
        <v>3.1290323503555789E-2</v>
      </c>
      <c r="AG403" s="7">
        <f>INDEX(MINFLOWFEAMOUTH!$J$3:$J$14, MATCH($B403,MINFLOWFEAMOUTH!$I$3:$I$14,0), 1)</f>
        <v>750</v>
      </c>
      <c r="AI403" s="11">
        <f>SHASTAlevel5extended!$H392</f>
        <v>4552.1000000000004</v>
      </c>
      <c r="AJ403" s="11">
        <f>INDEX(CALLiTE_SHASTA_LEVEL2_4!$E$1024:$E$1035, MATCH($B403,CALLiTE_SHASTA_LEVEL2_4!$C$1024:$C$1035,0), 1)</f>
        <v>1700</v>
      </c>
      <c r="AK403" s="11">
        <f>INDEX(CALLiTE_SHASTA_LEVEL2_4!$F$1024:$F$1035, MATCH($B403,CALLiTE_SHASTA_LEVEL2_4!$C$1024:$C$1035,0), 1)</f>
        <v>3200</v>
      </c>
      <c r="AL403" s="11">
        <f>INDEX(CALLITE_EVAP_S_SHSTA!$G$2:$G$13, MATCH($B403,CALLITE_EVAP_S_SHSTA!$F$2:$F$13,0), 1)</f>
        <v>9.9469047160375688</v>
      </c>
    </row>
    <row r="404" spans="1:38">
      <c r="A404" s="1">
        <v>44069</v>
      </c>
      <c r="B404" s="6">
        <f t="shared" si="6"/>
        <v>8</v>
      </c>
      <c r="C404" s="7">
        <f>OROinflow!$F393</f>
        <v>2437</v>
      </c>
      <c r="D404" s="7">
        <f>OROLEVEL5!G393/1000</f>
        <v>3538</v>
      </c>
      <c r="E404" s="7">
        <f>INDEX(OROevaprateIN!$B$2:$B$13, MATCH($B404,OROevaprateIN!$A$2:$A$13,0), 1)</f>
        <v>8.7906383098439971</v>
      </c>
      <c r="F404" s="7">
        <f>INDEX(DEM_D6_PWR!$I$3:$I$14, MATCH($B404,DEM_D6_PWR!$H$3:$H$14,0), 1)</f>
        <v>2.7599999904632568</v>
      </c>
      <c r="G404" s="7">
        <f>INDEX('MINGW_6&amp;DR69'!$I$3:$I$14, MATCH($B404,'MINGW_6&amp;DR69'!$H$3:$H$14,0), 1)</f>
        <v>47.279998779296875</v>
      </c>
      <c r="H404" s="7">
        <f>INDEX('MINGW_6&amp;DR69'!$J$3:$J$14, MATCH($B404,'MINGW_6&amp;DR69'!$H$3:$H$14,0), 1)</f>
        <v>301.20001220703125</v>
      </c>
      <c r="I404" s="7">
        <f>inflowShasta!$I393</f>
        <v>2156</v>
      </c>
      <c r="J404" s="7">
        <f>inflowYuba!$H393</f>
        <v>1726</v>
      </c>
      <c r="K404" s="7">
        <f>INDEX(DEMAND_D_DAGUER_NP!$I$3:$I$14, MATCH($B404,DEMAND_D_DAGUER_NP!$H$3:$H$14,0), 1)</f>
        <v>776.482595171247</v>
      </c>
      <c r="L404" s="7">
        <f>INDEX(D_THERM_DEMANDS!AB$3:AB$14, MATCH($B404,D_THERM_DEMANDS!$P$3:$P$14,0), 1)</f>
        <v>0.75741934007213962</v>
      </c>
      <c r="M404" s="7">
        <f>INDEX(D_THERM_DEMANDS!AC$3:AC$14, MATCH($B404,D_THERM_DEMANDS!$P$3:$P$14,0), 1)</f>
        <v>0.73225808912707913</v>
      </c>
      <c r="N404" s="7">
        <f>INDEX(D_THERM_DEMANDS!AD$3:AD$14, MATCH($B404,D_THERM_DEMANDS!$P$3:$P$14,0), 1)</f>
        <v>2.7774193056168093</v>
      </c>
      <c r="O404" s="7">
        <f>INDEX(D_THERM_DEMANDS!AE$3:AE$14, MATCH($B404,D_THERM_DEMANDS!$P$3:$P$14,0), 1)</f>
        <v>2.5161289399670016E-2</v>
      </c>
      <c r="P404" s="7">
        <f>INDEX(D_THERM_DEMANDS!AF$3:AF$14, MATCH($B404,D_THERM_DEMANDS!$P$3:$P$14,0), 1)</f>
        <v>3.5483871736834129E-2</v>
      </c>
      <c r="Q404" s="7">
        <f>INDEX(D_THERM_DEMANDS!AG$3:AG$14, MATCH($B404,D_THERM_DEMANDS!$P$3:$P$14,0), 1)</f>
        <v>0.10645161136504143</v>
      </c>
      <c r="R404" s="7">
        <f>INDEX(D_THERM_DEMANDS!AH$3:AH$14, MATCH($B404,D_THERM_DEMANDS!$P$3:$P$14,0), 1)</f>
        <v>4.0322580645161289E-2</v>
      </c>
      <c r="S404" s="7">
        <f>INDEX(D_THERM_DEMANDS!AI$3:AI$14, MATCH($B404,D_THERM_DEMANDS!$P$3:$P$14,0), 1)</f>
        <v>3.8709678957539219E-2</v>
      </c>
      <c r="T404" s="7">
        <f>INDEX(D_THERM_DEMANDS!AJ$3:AJ$14, MATCH($B404,D_THERM_DEMANDS!$P$3:$P$14,0), 1)</f>
        <v>0.10645161136504143</v>
      </c>
      <c r="U404" s="7">
        <f>INDEX(D_THERM_DEMANDS!AK$3:AK$14, MATCH($B404,D_THERM_DEMANDS!$P$3:$P$14,0), 1)</f>
        <v>0</v>
      </c>
      <c r="V404" s="7">
        <f>INDEX(DEMAND_C217B!$I$3:$I$14, MATCH($B404,DEMAND_C217B!$H$3:$H$14,0), 1)</f>
        <v>18.072425580178678</v>
      </c>
      <c r="W404" s="7">
        <f>INDEX(MINFLOWFEATHER!$J$3:$J$14, MATCH($B404,MINFLOWFEATHER!$I$3:$I$14,0), 1)</f>
        <v>750</v>
      </c>
      <c r="X404" s="7">
        <f>INDEX(Therm!$P$3:$P$14, MATCH($B404,Therm!$H$3:$H$14,0), 1)</f>
        <v>837.60866705541298</v>
      </c>
      <c r="Y404" s="7">
        <f>INDEX(Yubfea!$P$3:$P$14, MATCH($B404,Yubfea!$H$3:$H$14,0), 1)</f>
        <v>264.68226103747065</v>
      </c>
      <c r="Z404" s="7">
        <f>INDEX(D_YUBFEA_demand!V$3:V$14, MATCH($B404,D_YUBFEA_demand!$M$3:$M$14,0), 1)</f>
        <v>4.9677418124291203E-2</v>
      </c>
      <c r="AA404" s="7">
        <f>INDEX(D_YUBFEA_demand!W$3:W$14, MATCH($B404,D_YUBFEA_demand!$M$3:$M$14,0), 1)</f>
        <v>4.9677418124291203E-2</v>
      </c>
      <c r="AB404" s="7">
        <f>INDEX(D_YUBFEA_demand!X$3:X$14, MATCH($B404,D_YUBFEA_demand!$M$3:$M$14,0), 1)</f>
        <v>8.5806454381635117E-2</v>
      </c>
      <c r="AC404" s="7">
        <f>INDEX(D_YUBFEA_demand!Y$3:Y$14, MATCH($B404,D_YUBFEA_demand!$M$3:$M$14,0), 1)</f>
        <v>0.33193548264042022</v>
      </c>
      <c r="AD404" s="7">
        <f>INDEX(D_YUBFEA_demand!Z$3:Z$14, MATCH($B404,D_YUBFEA_demand!$M$3:$M$14,0), 1)</f>
        <v>2.5806451997449322E-2</v>
      </c>
      <c r="AE404" s="7">
        <f>INDEX(D_YUBFEA_demand!AA$3:AA$14, MATCH($B404,D_YUBFEA_demand!$M$3:$M$14,0), 1)</f>
        <v>6.6129030719880133E-2</v>
      </c>
      <c r="AF404" s="7">
        <f>INDEX(D_YUBFEA_demand!AB$3:AB$14, MATCH($B404,D_YUBFEA_demand!$M$3:$M$14,0), 1)</f>
        <v>3.1290323503555789E-2</v>
      </c>
      <c r="AG404" s="7">
        <f>INDEX(MINFLOWFEAMOUTH!$J$3:$J$14, MATCH($B404,MINFLOWFEAMOUTH!$I$3:$I$14,0), 1)</f>
        <v>750</v>
      </c>
      <c r="AI404" s="11">
        <f>SHASTAlevel5extended!$H393</f>
        <v>4552.1000000000004</v>
      </c>
      <c r="AJ404" s="11">
        <f>INDEX(CALLiTE_SHASTA_LEVEL2_4!$E$1024:$E$1035, MATCH($B404,CALLiTE_SHASTA_LEVEL2_4!$C$1024:$C$1035,0), 1)</f>
        <v>1700</v>
      </c>
      <c r="AK404" s="11">
        <f>INDEX(CALLiTE_SHASTA_LEVEL2_4!$F$1024:$F$1035, MATCH($B404,CALLiTE_SHASTA_LEVEL2_4!$C$1024:$C$1035,0), 1)</f>
        <v>3200</v>
      </c>
      <c r="AL404" s="11">
        <f>INDEX(CALLITE_EVAP_S_SHSTA!$G$2:$G$13, MATCH($B404,CALLITE_EVAP_S_SHSTA!$F$2:$F$13,0), 1)</f>
        <v>9.9469047160375688</v>
      </c>
    </row>
    <row r="405" spans="1:38">
      <c r="A405" s="1">
        <v>44070</v>
      </c>
      <c r="B405" s="6">
        <f t="shared" si="6"/>
        <v>8</v>
      </c>
      <c r="C405" s="7">
        <f>OROinflow!$F394</f>
        <v>2249</v>
      </c>
      <c r="D405" s="7">
        <f>OROLEVEL5!G394/1000</f>
        <v>3538</v>
      </c>
      <c r="E405" s="7">
        <f>INDEX(OROevaprateIN!$B$2:$B$13, MATCH($B405,OROevaprateIN!$A$2:$A$13,0), 1)</f>
        <v>8.7906383098439971</v>
      </c>
      <c r="F405" s="7">
        <f>INDEX(DEM_D6_PWR!$I$3:$I$14, MATCH($B405,DEM_D6_PWR!$H$3:$H$14,0), 1)</f>
        <v>2.7599999904632568</v>
      </c>
      <c r="G405" s="7">
        <f>INDEX('MINGW_6&amp;DR69'!$I$3:$I$14, MATCH($B405,'MINGW_6&amp;DR69'!$H$3:$H$14,0), 1)</f>
        <v>47.279998779296875</v>
      </c>
      <c r="H405" s="7">
        <f>INDEX('MINGW_6&amp;DR69'!$J$3:$J$14, MATCH($B405,'MINGW_6&amp;DR69'!$H$3:$H$14,0), 1)</f>
        <v>301.20001220703125</v>
      </c>
      <c r="I405" s="7">
        <f>inflowShasta!$I394</f>
        <v>2130</v>
      </c>
      <c r="J405" s="7">
        <f>inflowYuba!$H394</f>
        <v>1537</v>
      </c>
      <c r="K405" s="7">
        <f>INDEX(DEMAND_D_DAGUER_NP!$I$3:$I$14, MATCH($B405,DEMAND_D_DAGUER_NP!$H$3:$H$14,0), 1)</f>
        <v>776.482595171247</v>
      </c>
      <c r="L405" s="7">
        <f>INDEX(D_THERM_DEMANDS!AB$3:AB$14, MATCH($B405,D_THERM_DEMANDS!$P$3:$P$14,0), 1)</f>
        <v>0.75741934007213962</v>
      </c>
      <c r="M405" s="7">
        <f>INDEX(D_THERM_DEMANDS!AC$3:AC$14, MATCH($B405,D_THERM_DEMANDS!$P$3:$P$14,0), 1)</f>
        <v>0.73225808912707913</v>
      </c>
      <c r="N405" s="7">
        <f>INDEX(D_THERM_DEMANDS!AD$3:AD$14, MATCH($B405,D_THERM_DEMANDS!$P$3:$P$14,0), 1)</f>
        <v>2.7774193056168093</v>
      </c>
      <c r="O405" s="7">
        <f>INDEX(D_THERM_DEMANDS!AE$3:AE$14, MATCH($B405,D_THERM_DEMANDS!$P$3:$P$14,0), 1)</f>
        <v>2.5161289399670016E-2</v>
      </c>
      <c r="P405" s="7">
        <f>INDEX(D_THERM_DEMANDS!AF$3:AF$14, MATCH($B405,D_THERM_DEMANDS!$P$3:$P$14,0), 1)</f>
        <v>3.5483871736834129E-2</v>
      </c>
      <c r="Q405" s="7">
        <f>INDEX(D_THERM_DEMANDS!AG$3:AG$14, MATCH($B405,D_THERM_DEMANDS!$P$3:$P$14,0), 1)</f>
        <v>0.10645161136504143</v>
      </c>
      <c r="R405" s="7">
        <f>INDEX(D_THERM_DEMANDS!AH$3:AH$14, MATCH($B405,D_THERM_DEMANDS!$P$3:$P$14,0), 1)</f>
        <v>4.0322580645161289E-2</v>
      </c>
      <c r="S405" s="7">
        <f>INDEX(D_THERM_DEMANDS!AI$3:AI$14, MATCH($B405,D_THERM_DEMANDS!$P$3:$P$14,0), 1)</f>
        <v>3.8709678957539219E-2</v>
      </c>
      <c r="T405" s="7">
        <f>INDEX(D_THERM_DEMANDS!AJ$3:AJ$14, MATCH($B405,D_THERM_DEMANDS!$P$3:$P$14,0), 1)</f>
        <v>0.10645161136504143</v>
      </c>
      <c r="U405" s="7">
        <f>INDEX(D_THERM_DEMANDS!AK$3:AK$14, MATCH($B405,D_THERM_DEMANDS!$P$3:$P$14,0), 1)</f>
        <v>0</v>
      </c>
      <c r="V405" s="7">
        <f>INDEX(DEMAND_C217B!$I$3:$I$14, MATCH($B405,DEMAND_C217B!$H$3:$H$14,0), 1)</f>
        <v>18.072425580178678</v>
      </c>
      <c r="W405" s="7">
        <f>INDEX(MINFLOWFEATHER!$J$3:$J$14, MATCH($B405,MINFLOWFEATHER!$I$3:$I$14,0), 1)</f>
        <v>750</v>
      </c>
      <c r="X405" s="7">
        <f>INDEX(Therm!$P$3:$P$14, MATCH($B405,Therm!$H$3:$H$14,0), 1)</f>
        <v>837.60866705541298</v>
      </c>
      <c r="Y405" s="7">
        <f>INDEX(Yubfea!$P$3:$P$14, MATCH($B405,Yubfea!$H$3:$H$14,0), 1)</f>
        <v>264.68226103747065</v>
      </c>
      <c r="Z405" s="7">
        <f>INDEX(D_YUBFEA_demand!V$3:V$14, MATCH($B405,D_YUBFEA_demand!$M$3:$M$14,0), 1)</f>
        <v>4.9677418124291203E-2</v>
      </c>
      <c r="AA405" s="7">
        <f>INDEX(D_YUBFEA_demand!W$3:W$14, MATCH($B405,D_YUBFEA_demand!$M$3:$M$14,0), 1)</f>
        <v>4.9677418124291203E-2</v>
      </c>
      <c r="AB405" s="7">
        <f>INDEX(D_YUBFEA_demand!X$3:X$14, MATCH($B405,D_YUBFEA_demand!$M$3:$M$14,0), 1)</f>
        <v>8.5806454381635117E-2</v>
      </c>
      <c r="AC405" s="7">
        <f>INDEX(D_YUBFEA_demand!Y$3:Y$14, MATCH($B405,D_YUBFEA_demand!$M$3:$M$14,0), 1)</f>
        <v>0.33193548264042022</v>
      </c>
      <c r="AD405" s="7">
        <f>INDEX(D_YUBFEA_demand!Z$3:Z$14, MATCH($B405,D_YUBFEA_demand!$M$3:$M$14,0), 1)</f>
        <v>2.5806451997449322E-2</v>
      </c>
      <c r="AE405" s="7">
        <f>INDEX(D_YUBFEA_demand!AA$3:AA$14, MATCH($B405,D_YUBFEA_demand!$M$3:$M$14,0), 1)</f>
        <v>6.6129030719880133E-2</v>
      </c>
      <c r="AF405" s="7">
        <f>INDEX(D_YUBFEA_demand!AB$3:AB$14, MATCH($B405,D_YUBFEA_demand!$M$3:$M$14,0), 1)</f>
        <v>3.1290323503555789E-2</v>
      </c>
      <c r="AG405" s="7">
        <f>INDEX(MINFLOWFEAMOUTH!$J$3:$J$14, MATCH($B405,MINFLOWFEAMOUTH!$I$3:$I$14,0), 1)</f>
        <v>750</v>
      </c>
      <c r="AI405" s="11">
        <f>SHASTAlevel5extended!$H394</f>
        <v>4552.1000000000004</v>
      </c>
      <c r="AJ405" s="11">
        <f>INDEX(CALLiTE_SHASTA_LEVEL2_4!$E$1024:$E$1035, MATCH($B405,CALLiTE_SHASTA_LEVEL2_4!$C$1024:$C$1035,0), 1)</f>
        <v>1700</v>
      </c>
      <c r="AK405" s="11">
        <f>INDEX(CALLiTE_SHASTA_LEVEL2_4!$F$1024:$F$1035, MATCH($B405,CALLiTE_SHASTA_LEVEL2_4!$C$1024:$C$1035,0), 1)</f>
        <v>3200</v>
      </c>
      <c r="AL405" s="11">
        <f>INDEX(CALLITE_EVAP_S_SHSTA!$G$2:$G$13, MATCH($B405,CALLITE_EVAP_S_SHSTA!$F$2:$F$13,0), 1)</f>
        <v>9.9469047160375688</v>
      </c>
    </row>
    <row r="406" spans="1:38">
      <c r="A406" s="1">
        <v>44071</v>
      </c>
      <c r="B406" s="6">
        <f t="shared" si="6"/>
        <v>8</v>
      </c>
      <c r="C406" s="7">
        <f>OROinflow!$F395</f>
        <v>2749</v>
      </c>
      <c r="D406" s="7">
        <f>OROLEVEL5!G395/1000</f>
        <v>3538</v>
      </c>
      <c r="E406" s="7">
        <f>INDEX(OROevaprateIN!$B$2:$B$13, MATCH($B406,OROevaprateIN!$A$2:$A$13,0), 1)</f>
        <v>8.7906383098439971</v>
      </c>
      <c r="F406" s="7">
        <f>INDEX(DEM_D6_PWR!$I$3:$I$14, MATCH($B406,DEM_D6_PWR!$H$3:$H$14,0), 1)</f>
        <v>2.7599999904632568</v>
      </c>
      <c r="G406" s="7">
        <f>INDEX('MINGW_6&amp;DR69'!$I$3:$I$14, MATCH($B406,'MINGW_6&amp;DR69'!$H$3:$H$14,0), 1)</f>
        <v>47.279998779296875</v>
      </c>
      <c r="H406" s="7">
        <f>INDEX('MINGW_6&amp;DR69'!$J$3:$J$14, MATCH($B406,'MINGW_6&amp;DR69'!$H$3:$H$14,0), 1)</f>
        <v>301.20001220703125</v>
      </c>
      <c r="I406" s="7">
        <f>inflowShasta!$I395</f>
        <v>2242</v>
      </c>
      <c r="J406" s="7">
        <f>inflowYuba!$H395</f>
        <v>1363</v>
      </c>
      <c r="K406" s="7">
        <f>INDEX(DEMAND_D_DAGUER_NP!$I$3:$I$14, MATCH($B406,DEMAND_D_DAGUER_NP!$H$3:$H$14,0), 1)</f>
        <v>776.482595171247</v>
      </c>
      <c r="L406" s="7">
        <f>INDEX(D_THERM_DEMANDS!AB$3:AB$14, MATCH($B406,D_THERM_DEMANDS!$P$3:$P$14,0), 1)</f>
        <v>0.75741934007213962</v>
      </c>
      <c r="M406" s="7">
        <f>INDEX(D_THERM_DEMANDS!AC$3:AC$14, MATCH($B406,D_THERM_DEMANDS!$P$3:$P$14,0), 1)</f>
        <v>0.73225808912707913</v>
      </c>
      <c r="N406" s="7">
        <f>INDEX(D_THERM_DEMANDS!AD$3:AD$14, MATCH($B406,D_THERM_DEMANDS!$P$3:$P$14,0), 1)</f>
        <v>2.7774193056168093</v>
      </c>
      <c r="O406" s="7">
        <f>INDEX(D_THERM_DEMANDS!AE$3:AE$14, MATCH($B406,D_THERM_DEMANDS!$P$3:$P$14,0), 1)</f>
        <v>2.5161289399670016E-2</v>
      </c>
      <c r="P406" s="7">
        <f>INDEX(D_THERM_DEMANDS!AF$3:AF$14, MATCH($B406,D_THERM_DEMANDS!$P$3:$P$14,0), 1)</f>
        <v>3.5483871736834129E-2</v>
      </c>
      <c r="Q406" s="7">
        <f>INDEX(D_THERM_DEMANDS!AG$3:AG$14, MATCH($B406,D_THERM_DEMANDS!$P$3:$P$14,0), 1)</f>
        <v>0.10645161136504143</v>
      </c>
      <c r="R406" s="7">
        <f>INDEX(D_THERM_DEMANDS!AH$3:AH$14, MATCH($B406,D_THERM_DEMANDS!$P$3:$P$14,0), 1)</f>
        <v>4.0322580645161289E-2</v>
      </c>
      <c r="S406" s="7">
        <f>INDEX(D_THERM_DEMANDS!AI$3:AI$14, MATCH($B406,D_THERM_DEMANDS!$P$3:$P$14,0), 1)</f>
        <v>3.8709678957539219E-2</v>
      </c>
      <c r="T406" s="7">
        <f>INDEX(D_THERM_DEMANDS!AJ$3:AJ$14, MATCH($B406,D_THERM_DEMANDS!$P$3:$P$14,0), 1)</f>
        <v>0.10645161136504143</v>
      </c>
      <c r="U406" s="7">
        <f>INDEX(D_THERM_DEMANDS!AK$3:AK$14, MATCH($B406,D_THERM_DEMANDS!$P$3:$P$14,0), 1)</f>
        <v>0</v>
      </c>
      <c r="V406" s="7">
        <f>INDEX(DEMAND_C217B!$I$3:$I$14, MATCH($B406,DEMAND_C217B!$H$3:$H$14,0), 1)</f>
        <v>18.072425580178678</v>
      </c>
      <c r="W406" s="7">
        <f>INDEX(MINFLOWFEATHER!$J$3:$J$14, MATCH($B406,MINFLOWFEATHER!$I$3:$I$14,0), 1)</f>
        <v>750</v>
      </c>
      <c r="X406" s="7">
        <f>INDEX(Therm!$P$3:$P$14, MATCH($B406,Therm!$H$3:$H$14,0), 1)</f>
        <v>837.60866705541298</v>
      </c>
      <c r="Y406" s="7">
        <f>INDEX(Yubfea!$P$3:$P$14, MATCH($B406,Yubfea!$H$3:$H$14,0), 1)</f>
        <v>264.68226103747065</v>
      </c>
      <c r="Z406" s="7">
        <f>INDEX(D_YUBFEA_demand!V$3:V$14, MATCH($B406,D_YUBFEA_demand!$M$3:$M$14,0), 1)</f>
        <v>4.9677418124291203E-2</v>
      </c>
      <c r="AA406" s="7">
        <f>INDEX(D_YUBFEA_demand!W$3:W$14, MATCH($B406,D_YUBFEA_demand!$M$3:$M$14,0), 1)</f>
        <v>4.9677418124291203E-2</v>
      </c>
      <c r="AB406" s="7">
        <f>INDEX(D_YUBFEA_demand!X$3:X$14, MATCH($B406,D_YUBFEA_demand!$M$3:$M$14,0), 1)</f>
        <v>8.5806454381635117E-2</v>
      </c>
      <c r="AC406" s="7">
        <f>INDEX(D_YUBFEA_demand!Y$3:Y$14, MATCH($B406,D_YUBFEA_demand!$M$3:$M$14,0), 1)</f>
        <v>0.33193548264042022</v>
      </c>
      <c r="AD406" s="7">
        <f>INDEX(D_YUBFEA_demand!Z$3:Z$14, MATCH($B406,D_YUBFEA_demand!$M$3:$M$14,0), 1)</f>
        <v>2.5806451997449322E-2</v>
      </c>
      <c r="AE406" s="7">
        <f>INDEX(D_YUBFEA_demand!AA$3:AA$14, MATCH($B406,D_YUBFEA_demand!$M$3:$M$14,0), 1)</f>
        <v>6.6129030719880133E-2</v>
      </c>
      <c r="AF406" s="7">
        <f>INDEX(D_YUBFEA_demand!AB$3:AB$14, MATCH($B406,D_YUBFEA_demand!$M$3:$M$14,0), 1)</f>
        <v>3.1290323503555789E-2</v>
      </c>
      <c r="AG406" s="7">
        <f>INDEX(MINFLOWFEAMOUTH!$J$3:$J$14, MATCH($B406,MINFLOWFEAMOUTH!$I$3:$I$14,0), 1)</f>
        <v>750</v>
      </c>
      <c r="AI406" s="11">
        <f>SHASTAlevel5extended!$H395</f>
        <v>4552.1000000000004</v>
      </c>
      <c r="AJ406" s="11">
        <f>INDEX(CALLiTE_SHASTA_LEVEL2_4!$E$1024:$E$1035, MATCH($B406,CALLiTE_SHASTA_LEVEL2_4!$C$1024:$C$1035,0), 1)</f>
        <v>1700</v>
      </c>
      <c r="AK406" s="11">
        <f>INDEX(CALLiTE_SHASTA_LEVEL2_4!$F$1024:$F$1035, MATCH($B406,CALLiTE_SHASTA_LEVEL2_4!$C$1024:$C$1035,0), 1)</f>
        <v>3200</v>
      </c>
      <c r="AL406" s="11">
        <f>INDEX(CALLITE_EVAP_S_SHSTA!$G$2:$G$13, MATCH($B406,CALLITE_EVAP_S_SHSTA!$F$2:$F$13,0), 1)</f>
        <v>9.9469047160375688</v>
      </c>
    </row>
    <row r="407" spans="1:38">
      <c r="A407" s="1">
        <v>44072</v>
      </c>
      <c r="B407" s="6">
        <f t="shared" si="6"/>
        <v>8</v>
      </c>
      <c r="C407" s="7">
        <f>OROinflow!$F396</f>
        <v>1585</v>
      </c>
      <c r="D407" s="7">
        <f>OROLEVEL5!G396/1000</f>
        <v>3538</v>
      </c>
      <c r="E407" s="7">
        <f>INDEX(OROevaprateIN!$B$2:$B$13, MATCH($B407,OROevaprateIN!$A$2:$A$13,0), 1)</f>
        <v>8.7906383098439971</v>
      </c>
      <c r="F407" s="7">
        <f>INDEX(DEM_D6_PWR!$I$3:$I$14, MATCH($B407,DEM_D6_PWR!$H$3:$H$14,0), 1)</f>
        <v>2.7599999904632568</v>
      </c>
      <c r="G407" s="7">
        <f>INDEX('MINGW_6&amp;DR69'!$I$3:$I$14, MATCH($B407,'MINGW_6&amp;DR69'!$H$3:$H$14,0), 1)</f>
        <v>47.279998779296875</v>
      </c>
      <c r="H407" s="7">
        <f>INDEX('MINGW_6&amp;DR69'!$J$3:$J$14, MATCH($B407,'MINGW_6&amp;DR69'!$H$3:$H$14,0), 1)</f>
        <v>301.20001220703125</v>
      </c>
      <c r="I407" s="7">
        <f>inflowShasta!$I396</f>
        <v>1900</v>
      </c>
      <c r="J407" s="7">
        <f>inflowYuba!$H396</f>
        <v>1223</v>
      </c>
      <c r="K407" s="7">
        <f>INDEX(DEMAND_D_DAGUER_NP!$I$3:$I$14, MATCH($B407,DEMAND_D_DAGUER_NP!$H$3:$H$14,0), 1)</f>
        <v>776.482595171247</v>
      </c>
      <c r="L407" s="7">
        <f>INDEX(D_THERM_DEMANDS!AB$3:AB$14, MATCH($B407,D_THERM_DEMANDS!$P$3:$P$14,0), 1)</f>
        <v>0.75741934007213962</v>
      </c>
      <c r="M407" s="7">
        <f>INDEX(D_THERM_DEMANDS!AC$3:AC$14, MATCH($B407,D_THERM_DEMANDS!$P$3:$P$14,0), 1)</f>
        <v>0.73225808912707913</v>
      </c>
      <c r="N407" s="7">
        <f>INDEX(D_THERM_DEMANDS!AD$3:AD$14, MATCH($B407,D_THERM_DEMANDS!$P$3:$P$14,0), 1)</f>
        <v>2.7774193056168093</v>
      </c>
      <c r="O407" s="7">
        <f>INDEX(D_THERM_DEMANDS!AE$3:AE$14, MATCH($B407,D_THERM_DEMANDS!$P$3:$P$14,0), 1)</f>
        <v>2.5161289399670016E-2</v>
      </c>
      <c r="P407" s="7">
        <f>INDEX(D_THERM_DEMANDS!AF$3:AF$14, MATCH($B407,D_THERM_DEMANDS!$P$3:$P$14,0), 1)</f>
        <v>3.5483871736834129E-2</v>
      </c>
      <c r="Q407" s="7">
        <f>INDEX(D_THERM_DEMANDS!AG$3:AG$14, MATCH($B407,D_THERM_DEMANDS!$P$3:$P$14,0), 1)</f>
        <v>0.10645161136504143</v>
      </c>
      <c r="R407" s="7">
        <f>INDEX(D_THERM_DEMANDS!AH$3:AH$14, MATCH($B407,D_THERM_DEMANDS!$P$3:$P$14,0), 1)</f>
        <v>4.0322580645161289E-2</v>
      </c>
      <c r="S407" s="7">
        <f>INDEX(D_THERM_DEMANDS!AI$3:AI$14, MATCH($B407,D_THERM_DEMANDS!$P$3:$P$14,0), 1)</f>
        <v>3.8709678957539219E-2</v>
      </c>
      <c r="T407" s="7">
        <f>INDEX(D_THERM_DEMANDS!AJ$3:AJ$14, MATCH($B407,D_THERM_DEMANDS!$P$3:$P$14,0), 1)</f>
        <v>0.10645161136504143</v>
      </c>
      <c r="U407" s="7">
        <f>INDEX(D_THERM_DEMANDS!AK$3:AK$14, MATCH($B407,D_THERM_DEMANDS!$P$3:$P$14,0), 1)</f>
        <v>0</v>
      </c>
      <c r="V407" s="7">
        <f>INDEX(DEMAND_C217B!$I$3:$I$14, MATCH($B407,DEMAND_C217B!$H$3:$H$14,0), 1)</f>
        <v>18.072425580178678</v>
      </c>
      <c r="W407" s="7">
        <f>INDEX(MINFLOWFEATHER!$J$3:$J$14, MATCH($B407,MINFLOWFEATHER!$I$3:$I$14,0), 1)</f>
        <v>750</v>
      </c>
      <c r="X407" s="7">
        <f>INDEX(Therm!$P$3:$P$14, MATCH($B407,Therm!$H$3:$H$14,0), 1)</f>
        <v>837.60866705541298</v>
      </c>
      <c r="Y407" s="7">
        <f>INDEX(Yubfea!$P$3:$P$14, MATCH($B407,Yubfea!$H$3:$H$14,0), 1)</f>
        <v>264.68226103747065</v>
      </c>
      <c r="Z407" s="7">
        <f>INDEX(D_YUBFEA_demand!V$3:V$14, MATCH($B407,D_YUBFEA_demand!$M$3:$M$14,0), 1)</f>
        <v>4.9677418124291203E-2</v>
      </c>
      <c r="AA407" s="7">
        <f>INDEX(D_YUBFEA_demand!W$3:W$14, MATCH($B407,D_YUBFEA_demand!$M$3:$M$14,0), 1)</f>
        <v>4.9677418124291203E-2</v>
      </c>
      <c r="AB407" s="7">
        <f>INDEX(D_YUBFEA_demand!X$3:X$14, MATCH($B407,D_YUBFEA_demand!$M$3:$M$14,0), 1)</f>
        <v>8.5806454381635117E-2</v>
      </c>
      <c r="AC407" s="7">
        <f>INDEX(D_YUBFEA_demand!Y$3:Y$14, MATCH($B407,D_YUBFEA_demand!$M$3:$M$14,0), 1)</f>
        <v>0.33193548264042022</v>
      </c>
      <c r="AD407" s="7">
        <f>INDEX(D_YUBFEA_demand!Z$3:Z$14, MATCH($B407,D_YUBFEA_demand!$M$3:$M$14,0), 1)</f>
        <v>2.5806451997449322E-2</v>
      </c>
      <c r="AE407" s="7">
        <f>INDEX(D_YUBFEA_demand!AA$3:AA$14, MATCH($B407,D_YUBFEA_demand!$M$3:$M$14,0), 1)</f>
        <v>6.6129030719880133E-2</v>
      </c>
      <c r="AF407" s="7">
        <f>INDEX(D_YUBFEA_demand!AB$3:AB$14, MATCH($B407,D_YUBFEA_demand!$M$3:$M$14,0), 1)</f>
        <v>3.1290323503555789E-2</v>
      </c>
      <c r="AG407" s="7">
        <f>INDEX(MINFLOWFEAMOUTH!$J$3:$J$14, MATCH($B407,MINFLOWFEAMOUTH!$I$3:$I$14,0), 1)</f>
        <v>750</v>
      </c>
      <c r="AI407" s="11">
        <f>SHASTAlevel5extended!$H396</f>
        <v>4552.1000000000004</v>
      </c>
      <c r="AJ407" s="11">
        <f>INDEX(CALLiTE_SHASTA_LEVEL2_4!$E$1024:$E$1035, MATCH($B407,CALLiTE_SHASTA_LEVEL2_4!$C$1024:$C$1035,0), 1)</f>
        <v>1700</v>
      </c>
      <c r="AK407" s="11">
        <f>INDEX(CALLiTE_SHASTA_LEVEL2_4!$F$1024:$F$1035, MATCH($B407,CALLiTE_SHASTA_LEVEL2_4!$C$1024:$C$1035,0), 1)</f>
        <v>3200</v>
      </c>
      <c r="AL407" s="11">
        <f>INDEX(CALLITE_EVAP_S_SHSTA!$G$2:$G$13, MATCH($B407,CALLITE_EVAP_S_SHSTA!$F$2:$F$13,0), 1)</f>
        <v>9.9469047160375688</v>
      </c>
    </row>
    <row r="408" spans="1:38">
      <c r="A408" s="1">
        <v>44073</v>
      </c>
      <c r="B408" s="6">
        <f t="shared" si="6"/>
        <v>8</v>
      </c>
      <c r="C408" s="7">
        <f>OROinflow!$F397</f>
        <v>1354</v>
      </c>
      <c r="D408" s="7">
        <f>OROLEVEL5!G397/1000</f>
        <v>3538</v>
      </c>
      <c r="E408" s="7">
        <f>INDEX(OROevaprateIN!$B$2:$B$13, MATCH($B408,OROevaprateIN!$A$2:$A$13,0), 1)</f>
        <v>8.7906383098439971</v>
      </c>
      <c r="F408" s="7">
        <f>INDEX(DEM_D6_PWR!$I$3:$I$14, MATCH($B408,DEM_D6_PWR!$H$3:$H$14,0), 1)</f>
        <v>2.7599999904632568</v>
      </c>
      <c r="G408" s="7">
        <f>INDEX('MINGW_6&amp;DR69'!$I$3:$I$14, MATCH($B408,'MINGW_6&amp;DR69'!$H$3:$H$14,0), 1)</f>
        <v>47.279998779296875</v>
      </c>
      <c r="H408" s="7">
        <f>INDEX('MINGW_6&amp;DR69'!$J$3:$J$14, MATCH($B408,'MINGW_6&amp;DR69'!$H$3:$H$14,0), 1)</f>
        <v>301.20001220703125</v>
      </c>
      <c r="I408" s="7">
        <f>inflowShasta!$I397</f>
        <v>3085</v>
      </c>
      <c r="J408" s="7">
        <f>inflowYuba!$H397</f>
        <v>1091</v>
      </c>
      <c r="K408" s="7">
        <f>INDEX(DEMAND_D_DAGUER_NP!$I$3:$I$14, MATCH($B408,DEMAND_D_DAGUER_NP!$H$3:$H$14,0), 1)</f>
        <v>776.482595171247</v>
      </c>
      <c r="L408" s="7">
        <f>INDEX(D_THERM_DEMANDS!AB$3:AB$14, MATCH($B408,D_THERM_DEMANDS!$P$3:$P$14,0), 1)</f>
        <v>0.75741934007213962</v>
      </c>
      <c r="M408" s="7">
        <f>INDEX(D_THERM_DEMANDS!AC$3:AC$14, MATCH($B408,D_THERM_DEMANDS!$P$3:$P$14,0), 1)</f>
        <v>0.73225808912707913</v>
      </c>
      <c r="N408" s="7">
        <f>INDEX(D_THERM_DEMANDS!AD$3:AD$14, MATCH($B408,D_THERM_DEMANDS!$P$3:$P$14,0), 1)</f>
        <v>2.7774193056168093</v>
      </c>
      <c r="O408" s="7">
        <f>INDEX(D_THERM_DEMANDS!AE$3:AE$14, MATCH($B408,D_THERM_DEMANDS!$P$3:$P$14,0), 1)</f>
        <v>2.5161289399670016E-2</v>
      </c>
      <c r="P408" s="7">
        <f>INDEX(D_THERM_DEMANDS!AF$3:AF$14, MATCH($B408,D_THERM_DEMANDS!$P$3:$P$14,0), 1)</f>
        <v>3.5483871736834129E-2</v>
      </c>
      <c r="Q408" s="7">
        <f>INDEX(D_THERM_DEMANDS!AG$3:AG$14, MATCH($B408,D_THERM_DEMANDS!$P$3:$P$14,0), 1)</f>
        <v>0.10645161136504143</v>
      </c>
      <c r="R408" s="7">
        <f>INDEX(D_THERM_DEMANDS!AH$3:AH$14, MATCH($B408,D_THERM_DEMANDS!$P$3:$P$14,0), 1)</f>
        <v>4.0322580645161289E-2</v>
      </c>
      <c r="S408" s="7">
        <f>INDEX(D_THERM_DEMANDS!AI$3:AI$14, MATCH($B408,D_THERM_DEMANDS!$P$3:$P$14,0), 1)</f>
        <v>3.8709678957539219E-2</v>
      </c>
      <c r="T408" s="7">
        <f>INDEX(D_THERM_DEMANDS!AJ$3:AJ$14, MATCH($B408,D_THERM_DEMANDS!$P$3:$P$14,0), 1)</f>
        <v>0.10645161136504143</v>
      </c>
      <c r="U408" s="7">
        <f>INDEX(D_THERM_DEMANDS!AK$3:AK$14, MATCH($B408,D_THERM_DEMANDS!$P$3:$P$14,0), 1)</f>
        <v>0</v>
      </c>
      <c r="V408" s="7">
        <f>INDEX(DEMAND_C217B!$I$3:$I$14, MATCH($B408,DEMAND_C217B!$H$3:$H$14,0), 1)</f>
        <v>18.072425580178678</v>
      </c>
      <c r="W408" s="7">
        <f>INDEX(MINFLOWFEATHER!$J$3:$J$14, MATCH($B408,MINFLOWFEATHER!$I$3:$I$14,0), 1)</f>
        <v>750</v>
      </c>
      <c r="X408" s="7">
        <f>INDEX(Therm!$P$3:$P$14, MATCH($B408,Therm!$H$3:$H$14,0), 1)</f>
        <v>837.60866705541298</v>
      </c>
      <c r="Y408" s="7">
        <f>INDEX(Yubfea!$P$3:$P$14, MATCH($B408,Yubfea!$H$3:$H$14,0), 1)</f>
        <v>264.68226103747065</v>
      </c>
      <c r="Z408" s="7">
        <f>INDEX(D_YUBFEA_demand!V$3:V$14, MATCH($B408,D_YUBFEA_demand!$M$3:$M$14,0), 1)</f>
        <v>4.9677418124291203E-2</v>
      </c>
      <c r="AA408" s="7">
        <f>INDEX(D_YUBFEA_demand!W$3:W$14, MATCH($B408,D_YUBFEA_demand!$M$3:$M$14,0), 1)</f>
        <v>4.9677418124291203E-2</v>
      </c>
      <c r="AB408" s="7">
        <f>INDEX(D_YUBFEA_demand!X$3:X$14, MATCH($B408,D_YUBFEA_demand!$M$3:$M$14,0), 1)</f>
        <v>8.5806454381635117E-2</v>
      </c>
      <c r="AC408" s="7">
        <f>INDEX(D_YUBFEA_demand!Y$3:Y$14, MATCH($B408,D_YUBFEA_demand!$M$3:$M$14,0), 1)</f>
        <v>0.33193548264042022</v>
      </c>
      <c r="AD408" s="7">
        <f>INDEX(D_YUBFEA_demand!Z$3:Z$14, MATCH($B408,D_YUBFEA_demand!$M$3:$M$14,0), 1)</f>
        <v>2.5806451997449322E-2</v>
      </c>
      <c r="AE408" s="7">
        <f>INDEX(D_YUBFEA_demand!AA$3:AA$14, MATCH($B408,D_YUBFEA_demand!$M$3:$M$14,0), 1)</f>
        <v>6.6129030719880133E-2</v>
      </c>
      <c r="AF408" s="7">
        <f>INDEX(D_YUBFEA_demand!AB$3:AB$14, MATCH($B408,D_YUBFEA_demand!$M$3:$M$14,0), 1)</f>
        <v>3.1290323503555789E-2</v>
      </c>
      <c r="AG408" s="7">
        <f>INDEX(MINFLOWFEAMOUTH!$J$3:$J$14, MATCH($B408,MINFLOWFEAMOUTH!$I$3:$I$14,0), 1)</f>
        <v>750</v>
      </c>
      <c r="AI408" s="11">
        <f>SHASTAlevel5extended!$H397</f>
        <v>4552.1000000000004</v>
      </c>
      <c r="AJ408" s="11">
        <f>INDEX(CALLiTE_SHASTA_LEVEL2_4!$E$1024:$E$1035, MATCH($B408,CALLiTE_SHASTA_LEVEL2_4!$C$1024:$C$1035,0), 1)</f>
        <v>1700</v>
      </c>
      <c r="AK408" s="11">
        <f>INDEX(CALLiTE_SHASTA_LEVEL2_4!$F$1024:$F$1035, MATCH($B408,CALLiTE_SHASTA_LEVEL2_4!$C$1024:$C$1035,0), 1)</f>
        <v>3200</v>
      </c>
      <c r="AL408" s="11">
        <f>INDEX(CALLITE_EVAP_S_SHSTA!$G$2:$G$13, MATCH($B408,CALLITE_EVAP_S_SHSTA!$F$2:$F$13,0), 1)</f>
        <v>9.9469047160375688</v>
      </c>
    </row>
    <row r="409" spans="1:38">
      <c r="A409" s="1">
        <v>44074</v>
      </c>
      <c r="B409" s="6">
        <f t="shared" si="6"/>
        <v>8</v>
      </c>
      <c r="C409" s="7">
        <f>OROinflow!$F398</f>
        <v>2442</v>
      </c>
      <c r="D409" s="7">
        <f>OROLEVEL5!G398/1000</f>
        <v>3538</v>
      </c>
      <c r="E409" s="7">
        <f>INDEX(OROevaprateIN!$B$2:$B$13, MATCH($B409,OROevaprateIN!$A$2:$A$13,0), 1)</f>
        <v>8.7906383098439971</v>
      </c>
      <c r="F409" s="7">
        <f>INDEX(DEM_D6_PWR!$I$3:$I$14, MATCH($B409,DEM_D6_PWR!$H$3:$H$14,0), 1)</f>
        <v>2.7599999904632568</v>
      </c>
      <c r="G409" s="7">
        <f>INDEX('MINGW_6&amp;DR69'!$I$3:$I$14, MATCH($B409,'MINGW_6&amp;DR69'!$H$3:$H$14,0), 1)</f>
        <v>47.279998779296875</v>
      </c>
      <c r="H409" s="7">
        <f>INDEX('MINGW_6&amp;DR69'!$J$3:$J$14, MATCH($B409,'MINGW_6&amp;DR69'!$H$3:$H$14,0), 1)</f>
        <v>301.20001220703125</v>
      </c>
      <c r="I409" s="7">
        <f>inflowShasta!$I398</f>
        <v>3198</v>
      </c>
      <c r="J409" s="7">
        <f>inflowYuba!$H398</f>
        <v>903</v>
      </c>
      <c r="K409" s="7">
        <f>INDEX(DEMAND_D_DAGUER_NP!$I$3:$I$14, MATCH($B409,DEMAND_D_DAGUER_NP!$H$3:$H$14,0), 1)</f>
        <v>776.482595171247</v>
      </c>
      <c r="L409" s="7">
        <f>INDEX(D_THERM_DEMANDS!AB$3:AB$14, MATCH($B409,D_THERM_DEMANDS!$P$3:$P$14,0), 1)</f>
        <v>0.75741934007213962</v>
      </c>
      <c r="M409" s="7">
        <f>INDEX(D_THERM_DEMANDS!AC$3:AC$14, MATCH($B409,D_THERM_DEMANDS!$P$3:$P$14,0), 1)</f>
        <v>0.73225808912707913</v>
      </c>
      <c r="N409" s="7">
        <f>INDEX(D_THERM_DEMANDS!AD$3:AD$14, MATCH($B409,D_THERM_DEMANDS!$P$3:$P$14,0), 1)</f>
        <v>2.7774193056168093</v>
      </c>
      <c r="O409" s="7">
        <f>INDEX(D_THERM_DEMANDS!AE$3:AE$14, MATCH($B409,D_THERM_DEMANDS!$P$3:$P$14,0), 1)</f>
        <v>2.5161289399670016E-2</v>
      </c>
      <c r="P409" s="7">
        <f>INDEX(D_THERM_DEMANDS!AF$3:AF$14, MATCH($B409,D_THERM_DEMANDS!$P$3:$P$14,0), 1)</f>
        <v>3.5483871736834129E-2</v>
      </c>
      <c r="Q409" s="7">
        <f>INDEX(D_THERM_DEMANDS!AG$3:AG$14, MATCH($B409,D_THERM_DEMANDS!$P$3:$P$14,0), 1)</f>
        <v>0.10645161136504143</v>
      </c>
      <c r="R409" s="7">
        <f>INDEX(D_THERM_DEMANDS!AH$3:AH$14, MATCH($B409,D_THERM_DEMANDS!$P$3:$P$14,0), 1)</f>
        <v>4.0322580645161289E-2</v>
      </c>
      <c r="S409" s="7">
        <f>INDEX(D_THERM_DEMANDS!AI$3:AI$14, MATCH($B409,D_THERM_DEMANDS!$P$3:$P$14,0), 1)</f>
        <v>3.8709678957539219E-2</v>
      </c>
      <c r="T409" s="7">
        <f>INDEX(D_THERM_DEMANDS!AJ$3:AJ$14, MATCH($B409,D_THERM_DEMANDS!$P$3:$P$14,0), 1)</f>
        <v>0.10645161136504143</v>
      </c>
      <c r="U409" s="7">
        <f>INDEX(D_THERM_DEMANDS!AK$3:AK$14, MATCH($B409,D_THERM_DEMANDS!$P$3:$P$14,0), 1)</f>
        <v>0</v>
      </c>
      <c r="V409" s="7">
        <f>INDEX(DEMAND_C217B!$I$3:$I$14, MATCH($B409,DEMAND_C217B!$H$3:$H$14,0), 1)</f>
        <v>18.072425580178678</v>
      </c>
      <c r="W409" s="7">
        <f>INDEX(MINFLOWFEATHER!$J$3:$J$14, MATCH($B409,MINFLOWFEATHER!$I$3:$I$14,0), 1)</f>
        <v>750</v>
      </c>
      <c r="X409" s="7">
        <f>INDEX(Therm!$P$3:$P$14, MATCH($B409,Therm!$H$3:$H$14,0), 1)</f>
        <v>837.60866705541298</v>
      </c>
      <c r="Y409" s="7">
        <f>INDEX(Yubfea!$P$3:$P$14, MATCH($B409,Yubfea!$H$3:$H$14,0), 1)</f>
        <v>264.68226103747065</v>
      </c>
      <c r="Z409" s="7">
        <f>INDEX(D_YUBFEA_demand!V$3:V$14, MATCH($B409,D_YUBFEA_demand!$M$3:$M$14,0), 1)</f>
        <v>4.9677418124291203E-2</v>
      </c>
      <c r="AA409" s="7">
        <f>INDEX(D_YUBFEA_demand!W$3:W$14, MATCH($B409,D_YUBFEA_demand!$M$3:$M$14,0), 1)</f>
        <v>4.9677418124291203E-2</v>
      </c>
      <c r="AB409" s="7">
        <f>INDEX(D_YUBFEA_demand!X$3:X$14, MATCH($B409,D_YUBFEA_demand!$M$3:$M$14,0), 1)</f>
        <v>8.5806454381635117E-2</v>
      </c>
      <c r="AC409" s="7">
        <f>INDEX(D_YUBFEA_demand!Y$3:Y$14, MATCH($B409,D_YUBFEA_demand!$M$3:$M$14,0), 1)</f>
        <v>0.33193548264042022</v>
      </c>
      <c r="AD409" s="7">
        <f>INDEX(D_YUBFEA_demand!Z$3:Z$14, MATCH($B409,D_YUBFEA_demand!$M$3:$M$14,0), 1)</f>
        <v>2.5806451997449322E-2</v>
      </c>
      <c r="AE409" s="7">
        <f>INDEX(D_YUBFEA_demand!AA$3:AA$14, MATCH($B409,D_YUBFEA_demand!$M$3:$M$14,0), 1)</f>
        <v>6.6129030719880133E-2</v>
      </c>
      <c r="AF409" s="7">
        <f>INDEX(D_YUBFEA_demand!AB$3:AB$14, MATCH($B409,D_YUBFEA_demand!$M$3:$M$14,0), 1)</f>
        <v>3.1290323503555789E-2</v>
      </c>
      <c r="AG409" s="7">
        <f>INDEX(MINFLOWFEAMOUTH!$J$3:$J$14, MATCH($B409,MINFLOWFEAMOUTH!$I$3:$I$14,0), 1)</f>
        <v>750</v>
      </c>
      <c r="AI409" s="11">
        <f>SHASTAlevel5extended!$H398</f>
        <v>4552.1000000000004</v>
      </c>
      <c r="AJ409" s="11">
        <f>INDEX(CALLiTE_SHASTA_LEVEL2_4!$E$1024:$E$1035, MATCH($B409,CALLiTE_SHASTA_LEVEL2_4!$C$1024:$C$1035,0), 1)</f>
        <v>1700</v>
      </c>
      <c r="AK409" s="11">
        <f>INDEX(CALLiTE_SHASTA_LEVEL2_4!$F$1024:$F$1035, MATCH($B409,CALLiTE_SHASTA_LEVEL2_4!$C$1024:$C$1035,0), 1)</f>
        <v>3200</v>
      </c>
      <c r="AL409" s="11">
        <f>INDEX(CALLITE_EVAP_S_SHSTA!$G$2:$G$13, MATCH($B409,CALLITE_EVAP_S_SHSTA!$F$2:$F$13,0), 1)</f>
        <v>9.9469047160375688</v>
      </c>
    </row>
    <row r="410" spans="1:38">
      <c r="A410" s="1">
        <v>44075</v>
      </c>
      <c r="B410" s="6">
        <f t="shared" si="6"/>
        <v>9</v>
      </c>
      <c r="F410" s="11">
        <f>INDEX(DEM_D6_PWR!$I$3:$I$14, MATCH($B410,DEM_D6_PWR!$H$3:$H$14,0), 1)</f>
        <v>2</v>
      </c>
      <c r="I410" s="11">
        <f>inflowShasta!$I399</f>
        <v>2302</v>
      </c>
      <c r="S410" s="11"/>
      <c r="T410" s="11"/>
      <c r="U410" s="11"/>
      <c r="AJ410">
        <f>INDEX(CALLiTE_SHASTA_LEVEL2_4!$E$1024:$E$1035, MATCH($B410,CALLiTE_SHASTA_LEVEL2_4!$C$1024:$C$1035,0), 1)</f>
        <v>1700</v>
      </c>
      <c r="AK410">
        <f>INDEX(CALLiTE_SHASTA_LEVEL2_4!$F$1024:$F$1035, MATCH($B410,CALLiTE_SHASTA_LEVEL2_4!$C$1024:$C$1035,0), 1)</f>
        <v>3200</v>
      </c>
      <c r="AL410" s="7"/>
    </row>
    <row r="411" spans="1:38">
      <c r="A411" s="1">
        <v>44076</v>
      </c>
      <c r="B411" s="6">
        <f t="shared" si="6"/>
        <v>9</v>
      </c>
      <c r="F411" s="11">
        <f>INDEX(DEM_D6_PWR!$I$3:$I$14, MATCH($B411,DEM_D6_PWR!$H$3:$H$14,0), 1)</f>
        <v>2</v>
      </c>
      <c r="I411" s="11">
        <f>inflowShasta!$I400</f>
        <v>3495</v>
      </c>
      <c r="S411" s="11"/>
      <c r="T411" s="11"/>
      <c r="U411" s="11"/>
      <c r="AJ411">
        <f>INDEX(CALLiTE_SHASTA_LEVEL2_4!$E$1024:$E$1035, MATCH($B411,CALLiTE_SHASTA_LEVEL2_4!$C$1024:$C$1035,0), 1)</f>
        <v>1700</v>
      </c>
      <c r="AK411">
        <f>INDEX(CALLiTE_SHASTA_LEVEL2_4!$F$1024:$F$1035, MATCH($B411,CALLiTE_SHASTA_LEVEL2_4!$C$1024:$C$1035,0), 1)</f>
        <v>3200</v>
      </c>
      <c r="AL411" s="7"/>
    </row>
    <row r="412" spans="1:38">
      <c r="A412" s="1">
        <v>44077</v>
      </c>
      <c r="B412" s="6">
        <f t="shared" si="6"/>
        <v>9</v>
      </c>
      <c r="F412" s="11">
        <f>INDEX(DEM_D6_PWR!$I$3:$I$14, MATCH($B412,DEM_D6_PWR!$H$3:$H$14,0), 1)</f>
        <v>2</v>
      </c>
      <c r="I412" s="11">
        <f>inflowShasta!$I401</f>
        <v>3020</v>
      </c>
      <c r="S412" s="11"/>
      <c r="T412" s="11"/>
      <c r="U412" s="11"/>
      <c r="AJ412">
        <f>INDEX(CALLiTE_SHASTA_LEVEL2_4!$E$1024:$E$1035, MATCH($B412,CALLiTE_SHASTA_LEVEL2_4!$C$1024:$C$1035,0), 1)</f>
        <v>1700</v>
      </c>
      <c r="AK412">
        <f>INDEX(CALLiTE_SHASTA_LEVEL2_4!$F$1024:$F$1035, MATCH($B412,CALLiTE_SHASTA_LEVEL2_4!$C$1024:$C$1035,0), 1)</f>
        <v>3200</v>
      </c>
      <c r="AL412" s="7"/>
    </row>
    <row r="413" spans="1:38">
      <c r="A413" s="1">
        <v>44078</v>
      </c>
      <c r="B413" s="6">
        <f t="shared" si="6"/>
        <v>9</v>
      </c>
      <c r="F413" s="11">
        <f>INDEX(DEM_D6_PWR!$I$3:$I$14, MATCH($B413,DEM_D6_PWR!$H$3:$H$14,0), 1)</f>
        <v>2</v>
      </c>
      <c r="I413" s="11">
        <f>inflowShasta!$I402</f>
        <v>3307</v>
      </c>
      <c r="S413" s="11"/>
      <c r="T413" s="11"/>
      <c r="U413" s="11"/>
      <c r="AJ413">
        <f>INDEX(CALLiTE_SHASTA_LEVEL2_4!$E$1024:$E$1035, MATCH($B413,CALLiTE_SHASTA_LEVEL2_4!$C$1024:$C$1035,0), 1)</f>
        <v>1700</v>
      </c>
      <c r="AK413">
        <f>INDEX(CALLiTE_SHASTA_LEVEL2_4!$F$1024:$F$1035, MATCH($B413,CALLiTE_SHASTA_LEVEL2_4!$C$1024:$C$1035,0), 1)</f>
        <v>3200</v>
      </c>
      <c r="AL413" s="7"/>
    </row>
    <row r="414" spans="1:38">
      <c r="A414" s="1">
        <v>44079</v>
      </c>
      <c r="B414" s="6">
        <f t="shared" si="6"/>
        <v>9</v>
      </c>
      <c r="F414" s="11">
        <f>INDEX(DEM_D6_PWR!$I$3:$I$14, MATCH($B414,DEM_D6_PWR!$H$3:$H$14,0), 1)</f>
        <v>2</v>
      </c>
      <c r="I414" s="11">
        <f>inflowShasta!$I403</f>
        <v>2185</v>
      </c>
      <c r="S414" s="11"/>
      <c r="T414" s="11"/>
      <c r="U414" s="11"/>
      <c r="AJ414">
        <f>INDEX(CALLiTE_SHASTA_LEVEL2_4!$E$1024:$E$1035, MATCH($B414,CALLiTE_SHASTA_LEVEL2_4!$C$1024:$C$1035,0), 1)</f>
        <v>1700</v>
      </c>
      <c r="AK414">
        <f>INDEX(CALLiTE_SHASTA_LEVEL2_4!$F$1024:$F$1035, MATCH($B414,CALLiTE_SHASTA_LEVEL2_4!$C$1024:$C$1035,0), 1)</f>
        <v>3200</v>
      </c>
      <c r="AL414" s="7"/>
    </row>
    <row r="415" spans="1:38">
      <c r="A415" s="1">
        <v>44080</v>
      </c>
      <c r="B415" s="6">
        <f t="shared" si="6"/>
        <v>9</v>
      </c>
      <c r="F415" s="11">
        <f>INDEX(DEM_D6_PWR!$I$3:$I$14, MATCH($B415,DEM_D6_PWR!$H$3:$H$14,0), 1)</f>
        <v>2</v>
      </c>
      <c r="I415" s="11">
        <f>inflowShasta!$I404</f>
        <v>2646</v>
      </c>
      <c r="S415" s="11"/>
      <c r="T415" s="11"/>
      <c r="U415" s="11"/>
      <c r="AJ415">
        <f>INDEX(CALLiTE_SHASTA_LEVEL2_4!$E$1024:$E$1035, MATCH($B415,CALLiTE_SHASTA_LEVEL2_4!$C$1024:$C$1035,0), 1)</f>
        <v>1700</v>
      </c>
      <c r="AK415">
        <f>INDEX(CALLiTE_SHASTA_LEVEL2_4!$F$1024:$F$1035, MATCH($B415,CALLiTE_SHASTA_LEVEL2_4!$C$1024:$C$1035,0), 1)</f>
        <v>3200</v>
      </c>
      <c r="AL415" s="7"/>
    </row>
    <row r="416" spans="1:38">
      <c r="A416" s="1">
        <v>44081</v>
      </c>
      <c r="B416" s="6">
        <f t="shared" si="6"/>
        <v>9</v>
      </c>
      <c r="F416" s="11">
        <f>INDEX(DEM_D6_PWR!$I$3:$I$14, MATCH($B416,DEM_D6_PWR!$H$3:$H$14,0), 1)</f>
        <v>2</v>
      </c>
      <c r="I416" s="11">
        <f>inflowShasta!$I405</f>
        <v>2995</v>
      </c>
      <c r="S416" s="11"/>
      <c r="T416" s="11"/>
      <c r="U416" s="11"/>
      <c r="AJ416">
        <f>INDEX(CALLiTE_SHASTA_LEVEL2_4!$E$1024:$E$1035, MATCH($B416,CALLiTE_SHASTA_LEVEL2_4!$C$1024:$C$1035,0), 1)</f>
        <v>1700</v>
      </c>
      <c r="AK416">
        <f>INDEX(CALLiTE_SHASTA_LEVEL2_4!$F$1024:$F$1035, MATCH($B416,CALLiTE_SHASTA_LEVEL2_4!$C$1024:$C$1035,0), 1)</f>
        <v>3200</v>
      </c>
      <c r="AL416" s="7"/>
    </row>
    <row r="417" spans="1:38">
      <c r="A417" s="1">
        <v>44082</v>
      </c>
      <c r="B417" s="6">
        <f t="shared" si="6"/>
        <v>9</v>
      </c>
      <c r="F417" s="11">
        <f>INDEX(DEM_D6_PWR!$I$3:$I$14, MATCH($B417,DEM_D6_PWR!$H$3:$H$14,0), 1)</f>
        <v>2</v>
      </c>
      <c r="I417" s="11">
        <f>inflowShasta!$I406</f>
        <v>2074</v>
      </c>
      <c r="S417" s="11"/>
      <c r="T417" s="11"/>
      <c r="U417" s="11"/>
      <c r="AJ417">
        <f>INDEX(CALLiTE_SHASTA_LEVEL2_4!$E$1024:$E$1035, MATCH($B417,CALLiTE_SHASTA_LEVEL2_4!$C$1024:$C$1035,0), 1)</f>
        <v>1700</v>
      </c>
      <c r="AK417">
        <f>INDEX(CALLiTE_SHASTA_LEVEL2_4!$F$1024:$F$1035, MATCH($B417,CALLiTE_SHASTA_LEVEL2_4!$C$1024:$C$1035,0), 1)</f>
        <v>3200</v>
      </c>
      <c r="AL417" s="7"/>
    </row>
    <row r="418" spans="1:38">
      <c r="A418" s="1">
        <v>44083</v>
      </c>
      <c r="B418" s="6">
        <f t="shared" si="6"/>
        <v>9</v>
      </c>
      <c r="F418" s="11">
        <f>INDEX(DEM_D6_PWR!$I$3:$I$14, MATCH($B418,DEM_D6_PWR!$H$3:$H$14,0), 1)</f>
        <v>2</v>
      </c>
      <c r="I418" s="11">
        <f>inflowShasta!$I407</f>
        <v>4350</v>
      </c>
      <c r="S418" s="11"/>
      <c r="T418" s="11"/>
      <c r="U418" s="11"/>
      <c r="AJ418">
        <f>INDEX(CALLiTE_SHASTA_LEVEL2_4!$E$1024:$E$1035, MATCH($B418,CALLiTE_SHASTA_LEVEL2_4!$C$1024:$C$1035,0), 1)</f>
        <v>1700</v>
      </c>
      <c r="AK418">
        <f>INDEX(CALLiTE_SHASTA_LEVEL2_4!$F$1024:$F$1035, MATCH($B418,CALLiTE_SHASTA_LEVEL2_4!$C$1024:$C$1035,0), 1)</f>
        <v>3200</v>
      </c>
      <c r="AL418" s="7"/>
    </row>
    <row r="419" spans="1:38">
      <c r="A419" s="1">
        <v>44084</v>
      </c>
      <c r="B419" s="6">
        <f t="shared" si="6"/>
        <v>9</v>
      </c>
      <c r="F419" s="11">
        <f>INDEX(DEM_D6_PWR!$I$3:$I$14, MATCH($B419,DEM_D6_PWR!$H$3:$H$14,0), 1)</f>
        <v>2</v>
      </c>
      <c r="I419" s="11">
        <f>inflowShasta!$I408</f>
        <v>2366</v>
      </c>
      <c r="S419" s="11"/>
      <c r="T419" s="11"/>
      <c r="U419" s="11"/>
      <c r="AJ419">
        <f>INDEX(CALLiTE_SHASTA_LEVEL2_4!$E$1024:$E$1035, MATCH($B419,CALLiTE_SHASTA_LEVEL2_4!$C$1024:$C$1035,0), 1)</f>
        <v>1700</v>
      </c>
      <c r="AK419">
        <f>INDEX(CALLiTE_SHASTA_LEVEL2_4!$F$1024:$F$1035, MATCH($B419,CALLiTE_SHASTA_LEVEL2_4!$C$1024:$C$1035,0), 1)</f>
        <v>3200</v>
      </c>
      <c r="AL419" s="7"/>
    </row>
    <row r="420" spans="1:38">
      <c r="A420" s="1">
        <v>44085</v>
      </c>
      <c r="B420" s="6">
        <f t="shared" si="6"/>
        <v>9</v>
      </c>
      <c r="F420" s="11">
        <f>INDEX(DEM_D6_PWR!$I$3:$I$14, MATCH($B420,DEM_D6_PWR!$H$3:$H$14,0), 1)</f>
        <v>2</v>
      </c>
      <c r="I420" s="11">
        <f>inflowShasta!$I409</f>
        <v>2178</v>
      </c>
      <c r="S420" s="11"/>
      <c r="T420" s="11"/>
      <c r="U420" s="11"/>
      <c r="AJ420">
        <f>INDEX(CALLiTE_SHASTA_LEVEL2_4!$E$1024:$E$1035, MATCH($B420,CALLiTE_SHASTA_LEVEL2_4!$C$1024:$C$1035,0), 1)</f>
        <v>1700</v>
      </c>
      <c r="AK420">
        <f>INDEX(CALLiTE_SHASTA_LEVEL2_4!$F$1024:$F$1035, MATCH($B420,CALLiTE_SHASTA_LEVEL2_4!$C$1024:$C$1035,0), 1)</f>
        <v>3200</v>
      </c>
      <c r="AL420" s="7"/>
    </row>
    <row r="421" spans="1:38">
      <c r="A421" s="1">
        <v>44086</v>
      </c>
      <c r="B421" s="6">
        <f t="shared" si="6"/>
        <v>9</v>
      </c>
      <c r="F421" s="11">
        <f>INDEX(DEM_D6_PWR!$I$3:$I$14, MATCH($B421,DEM_D6_PWR!$H$3:$H$14,0), 1)</f>
        <v>2</v>
      </c>
      <c r="I421" s="11">
        <f>inflowShasta!$I410</f>
        <v>2251</v>
      </c>
      <c r="S421" s="11"/>
      <c r="T421" s="11"/>
      <c r="U421" s="11"/>
      <c r="AJ421">
        <f>INDEX(CALLiTE_SHASTA_LEVEL2_4!$E$1024:$E$1035, MATCH($B421,CALLiTE_SHASTA_LEVEL2_4!$C$1024:$C$1035,0), 1)</f>
        <v>1700</v>
      </c>
      <c r="AK421">
        <f>INDEX(CALLiTE_SHASTA_LEVEL2_4!$F$1024:$F$1035, MATCH($B421,CALLiTE_SHASTA_LEVEL2_4!$C$1024:$C$1035,0), 1)</f>
        <v>3200</v>
      </c>
      <c r="AL421" s="7"/>
    </row>
    <row r="422" spans="1:38">
      <c r="A422" s="1">
        <v>44087</v>
      </c>
      <c r="B422" s="6">
        <f t="shared" si="6"/>
        <v>9</v>
      </c>
      <c r="F422" s="11">
        <f>INDEX(DEM_D6_PWR!$I$3:$I$14, MATCH($B422,DEM_D6_PWR!$H$3:$H$14,0), 1)</f>
        <v>2</v>
      </c>
      <c r="I422" s="11">
        <f>inflowShasta!$I411</f>
        <v>2693</v>
      </c>
      <c r="S422" s="11"/>
      <c r="T422" s="11"/>
      <c r="U422" s="11"/>
      <c r="AJ422">
        <f>INDEX(CALLiTE_SHASTA_LEVEL2_4!$E$1024:$E$1035, MATCH($B422,CALLiTE_SHASTA_LEVEL2_4!$C$1024:$C$1035,0), 1)</f>
        <v>1700</v>
      </c>
      <c r="AK422">
        <f>INDEX(CALLiTE_SHASTA_LEVEL2_4!$F$1024:$F$1035, MATCH($B422,CALLiTE_SHASTA_LEVEL2_4!$C$1024:$C$1035,0), 1)</f>
        <v>3200</v>
      </c>
      <c r="AL422" s="7"/>
    </row>
    <row r="423" spans="1:38">
      <c r="A423" s="1">
        <v>44088</v>
      </c>
      <c r="B423" s="6">
        <f t="shared" si="6"/>
        <v>9</v>
      </c>
      <c r="F423" s="11">
        <f>INDEX(DEM_D6_PWR!$I$3:$I$14, MATCH($B423,DEM_D6_PWR!$H$3:$H$14,0), 1)</f>
        <v>2</v>
      </c>
      <c r="I423" s="11">
        <f>inflowShasta!$I412</f>
        <v>2423</v>
      </c>
      <c r="S423" s="11"/>
      <c r="T423" s="11"/>
      <c r="U423" s="11"/>
      <c r="AJ423">
        <f>INDEX(CALLiTE_SHASTA_LEVEL2_4!$E$1024:$E$1035, MATCH($B423,CALLiTE_SHASTA_LEVEL2_4!$C$1024:$C$1035,0), 1)</f>
        <v>1700</v>
      </c>
      <c r="AK423">
        <f>INDEX(CALLiTE_SHASTA_LEVEL2_4!$F$1024:$F$1035, MATCH($B423,CALLiTE_SHASTA_LEVEL2_4!$C$1024:$C$1035,0), 1)</f>
        <v>3200</v>
      </c>
      <c r="AL423" s="7"/>
    </row>
    <row r="424" spans="1:38">
      <c r="A424" s="1">
        <v>44089</v>
      </c>
      <c r="B424" s="6">
        <f t="shared" si="6"/>
        <v>9</v>
      </c>
      <c r="F424" s="11">
        <f>INDEX(DEM_D6_PWR!$I$3:$I$14, MATCH($B424,DEM_D6_PWR!$H$3:$H$14,0), 1)</f>
        <v>2</v>
      </c>
      <c r="I424" s="11">
        <f>inflowShasta!$I413</f>
        <v>2333</v>
      </c>
      <c r="S424" s="11"/>
      <c r="T424" s="11"/>
      <c r="U424" s="11"/>
      <c r="AJ424">
        <f>INDEX(CALLiTE_SHASTA_LEVEL2_4!$E$1024:$E$1035, MATCH($B424,CALLiTE_SHASTA_LEVEL2_4!$C$1024:$C$1035,0), 1)</f>
        <v>1700</v>
      </c>
      <c r="AK424">
        <f>INDEX(CALLiTE_SHASTA_LEVEL2_4!$F$1024:$F$1035, MATCH($B424,CALLiTE_SHASTA_LEVEL2_4!$C$1024:$C$1035,0), 1)</f>
        <v>3200</v>
      </c>
      <c r="AL424" s="7"/>
    </row>
    <row r="425" spans="1:38">
      <c r="A425" s="1">
        <v>44090</v>
      </c>
      <c r="B425" s="6">
        <f t="shared" si="6"/>
        <v>9</v>
      </c>
      <c r="F425" s="11">
        <f>INDEX(DEM_D6_PWR!$I$3:$I$14, MATCH($B425,DEM_D6_PWR!$H$3:$H$14,0), 1)</f>
        <v>2</v>
      </c>
      <c r="I425" s="11">
        <f>inflowShasta!$I414</f>
        <v>2852</v>
      </c>
      <c r="S425" s="11"/>
      <c r="T425" s="11"/>
      <c r="U425" s="11"/>
      <c r="AJ425">
        <f>INDEX(CALLiTE_SHASTA_LEVEL2_4!$E$1024:$E$1035, MATCH($B425,CALLiTE_SHASTA_LEVEL2_4!$C$1024:$C$1035,0), 1)</f>
        <v>1700</v>
      </c>
      <c r="AK425">
        <f>INDEX(CALLiTE_SHASTA_LEVEL2_4!$F$1024:$F$1035, MATCH($B425,CALLiTE_SHASTA_LEVEL2_4!$C$1024:$C$1035,0), 1)</f>
        <v>3200</v>
      </c>
      <c r="AL425" s="7"/>
    </row>
    <row r="426" spans="1:38">
      <c r="A426" s="1">
        <v>44091</v>
      </c>
      <c r="B426" s="6">
        <f t="shared" si="6"/>
        <v>9</v>
      </c>
      <c r="F426" s="11">
        <f>INDEX(DEM_D6_PWR!$I$3:$I$14, MATCH($B426,DEM_D6_PWR!$H$3:$H$14,0), 1)</f>
        <v>2</v>
      </c>
      <c r="I426" s="11">
        <f>inflowShasta!$I415</f>
        <v>2962</v>
      </c>
      <c r="S426" s="11"/>
      <c r="T426" s="11"/>
      <c r="U426" s="11"/>
      <c r="AJ426">
        <f>INDEX(CALLiTE_SHASTA_LEVEL2_4!$E$1024:$E$1035, MATCH($B426,CALLiTE_SHASTA_LEVEL2_4!$C$1024:$C$1035,0), 1)</f>
        <v>1700</v>
      </c>
      <c r="AK426">
        <f>INDEX(CALLiTE_SHASTA_LEVEL2_4!$F$1024:$F$1035, MATCH($B426,CALLiTE_SHASTA_LEVEL2_4!$C$1024:$C$1035,0), 1)</f>
        <v>3200</v>
      </c>
      <c r="AL426" s="7"/>
    </row>
    <row r="427" spans="1:38">
      <c r="A427" s="1">
        <v>44092</v>
      </c>
      <c r="B427" s="6">
        <f t="shared" si="6"/>
        <v>9</v>
      </c>
      <c r="F427" s="11">
        <f>INDEX(DEM_D6_PWR!$I$3:$I$14, MATCH($B427,DEM_D6_PWR!$H$3:$H$14,0), 1)</f>
        <v>2</v>
      </c>
      <c r="I427" s="11">
        <f>inflowShasta!$I416</f>
        <v>3063</v>
      </c>
      <c r="S427" s="11"/>
      <c r="T427" s="11"/>
      <c r="U427" s="11"/>
      <c r="AJ427">
        <f>INDEX(CALLiTE_SHASTA_LEVEL2_4!$E$1024:$E$1035, MATCH($B427,CALLiTE_SHASTA_LEVEL2_4!$C$1024:$C$1035,0), 1)</f>
        <v>1700</v>
      </c>
      <c r="AK427">
        <f>INDEX(CALLiTE_SHASTA_LEVEL2_4!$F$1024:$F$1035, MATCH($B427,CALLiTE_SHASTA_LEVEL2_4!$C$1024:$C$1035,0), 1)</f>
        <v>3200</v>
      </c>
      <c r="AL427" s="7"/>
    </row>
    <row r="428" spans="1:38">
      <c r="A428" s="1">
        <v>44093</v>
      </c>
      <c r="B428" s="6">
        <f t="shared" si="6"/>
        <v>9</v>
      </c>
      <c r="F428" s="11">
        <f>INDEX(DEM_D6_PWR!$I$3:$I$14, MATCH($B428,DEM_D6_PWR!$H$3:$H$14,0), 1)</f>
        <v>2</v>
      </c>
      <c r="I428" s="11">
        <f>inflowShasta!$I417</f>
        <v>2840</v>
      </c>
      <c r="S428" s="11"/>
      <c r="T428" s="11"/>
      <c r="U428" s="11"/>
      <c r="AJ428">
        <f>INDEX(CALLiTE_SHASTA_LEVEL2_4!$E$1024:$E$1035, MATCH($B428,CALLiTE_SHASTA_LEVEL2_4!$C$1024:$C$1035,0), 1)</f>
        <v>1700</v>
      </c>
      <c r="AK428">
        <f>INDEX(CALLiTE_SHASTA_LEVEL2_4!$F$1024:$F$1035, MATCH($B428,CALLiTE_SHASTA_LEVEL2_4!$C$1024:$C$1035,0), 1)</f>
        <v>3200</v>
      </c>
      <c r="AL428" s="7"/>
    </row>
    <row r="429" spans="1:38">
      <c r="A429" s="1">
        <v>44094</v>
      </c>
      <c r="B429" s="6">
        <f t="shared" si="6"/>
        <v>9</v>
      </c>
      <c r="F429" s="11">
        <f>INDEX(DEM_D6_PWR!$I$3:$I$14, MATCH($B429,DEM_D6_PWR!$H$3:$H$14,0), 1)</f>
        <v>2</v>
      </c>
      <c r="I429" s="11">
        <f>inflowShasta!$I418</f>
        <v>2023</v>
      </c>
      <c r="S429" s="11"/>
      <c r="T429" s="11"/>
      <c r="U429" s="11"/>
      <c r="AJ429">
        <f>INDEX(CALLiTE_SHASTA_LEVEL2_4!$E$1024:$E$1035, MATCH($B429,CALLiTE_SHASTA_LEVEL2_4!$C$1024:$C$1035,0), 1)</f>
        <v>1700</v>
      </c>
      <c r="AK429">
        <f>INDEX(CALLiTE_SHASTA_LEVEL2_4!$F$1024:$F$1035, MATCH($B429,CALLiTE_SHASTA_LEVEL2_4!$C$1024:$C$1035,0), 1)</f>
        <v>3200</v>
      </c>
      <c r="AL429" s="7"/>
    </row>
    <row r="430" spans="1:38">
      <c r="A430" s="1">
        <v>44095</v>
      </c>
      <c r="B430" s="6">
        <f t="shared" si="6"/>
        <v>9</v>
      </c>
      <c r="F430" s="11">
        <f>INDEX(DEM_D6_PWR!$I$3:$I$14, MATCH($B430,DEM_D6_PWR!$H$3:$H$14,0), 1)</f>
        <v>2</v>
      </c>
      <c r="I430" s="11">
        <f>inflowShasta!$I419</f>
        <v>3007</v>
      </c>
      <c r="S430" s="11"/>
      <c r="T430" s="11"/>
      <c r="U430" s="11"/>
      <c r="AJ430">
        <f>INDEX(CALLiTE_SHASTA_LEVEL2_4!$E$1024:$E$1035, MATCH($B430,CALLiTE_SHASTA_LEVEL2_4!$C$1024:$C$1035,0), 1)</f>
        <v>1700</v>
      </c>
      <c r="AK430">
        <f>INDEX(CALLiTE_SHASTA_LEVEL2_4!$F$1024:$F$1035, MATCH($B430,CALLiTE_SHASTA_LEVEL2_4!$C$1024:$C$1035,0), 1)</f>
        <v>3200</v>
      </c>
      <c r="AL430" s="7"/>
    </row>
    <row r="431" spans="1:38">
      <c r="A431" s="1">
        <v>44096</v>
      </c>
      <c r="B431" s="6">
        <f t="shared" si="6"/>
        <v>9</v>
      </c>
      <c r="F431" s="11">
        <f>INDEX(DEM_D6_PWR!$I$3:$I$14, MATCH($B431,DEM_D6_PWR!$H$3:$H$14,0), 1)</f>
        <v>2</v>
      </c>
      <c r="I431" s="11">
        <f>inflowShasta!$I420</f>
        <v>2973</v>
      </c>
      <c r="S431" s="11"/>
      <c r="T431" s="11"/>
      <c r="U431" s="11"/>
      <c r="AJ431">
        <f>INDEX(CALLiTE_SHASTA_LEVEL2_4!$E$1024:$E$1035, MATCH($B431,CALLiTE_SHASTA_LEVEL2_4!$C$1024:$C$1035,0), 1)</f>
        <v>1700</v>
      </c>
      <c r="AK431">
        <f>INDEX(CALLiTE_SHASTA_LEVEL2_4!$F$1024:$F$1035, MATCH($B431,CALLiTE_SHASTA_LEVEL2_4!$C$1024:$C$1035,0), 1)</f>
        <v>3200</v>
      </c>
      <c r="AL431" s="7"/>
    </row>
    <row r="432" spans="1:38">
      <c r="A432" s="1">
        <v>44097</v>
      </c>
      <c r="B432" s="6">
        <f t="shared" si="6"/>
        <v>9</v>
      </c>
      <c r="F432" s="11">
        <f>INDEX(DEM_D6_PWR!$I$3:$I$14, MATCH($B432,DEM_D6_PWR!$H$3:$H$14,0), 1)</f>
        <v>2</v>
      </c>
      <c r="I432" s="11">
        <f>inflowShasta!$I421</f>
        <v>3083</v>
      </c>
      <c r="S432" s="11"/>
      <c r="T432" s="11"/>
      <c r="U432" s="11"/>
      <c r="AJ432">
        <f>INDEX(CALLiTE_SHASTA_LEVEL2_4!$E$1024:$E$1035, MATCH($B432,CALLiTE_SHASTA_LEVEL2_4!$C$1024:$C$1035,0), 1)</f>
        <v>1700</v>
      </c>
      <c r="AK432">
        <f>INDEX(CALLiTE_SHASTA_LEVEL2_4!$F$1024:$F$1035, MATCH($B432,CALLiTE_SHASTA_LEVEL2_4!$C$1024:$C$1035,0), 1)</f>
        <v>3200</v>
      </c>
      <c r="AL432" s="7"/>
    </row>
    <row r="433" spans="1:38">
      <c r="A433" s="1">
        <v>44098</v>
      </c>
      <c r="B433" s="6">
        <f t="shared" si="6"/>
        <v>9</v>
      </c>
      <c r="F433" s="11">
        <f>INDEX(DEM_D6_PWR!$I$3:$I$14, MATCH($B433,DEM_D6_PWR!$H$3:$H$14,0), 1)</f>
        <v>2</v>
      </c>
      <c r="I433" s="11">
        <f>inflowShasta!$I422</f>
        <v>2685</v>
      </c>
      <c r="S433" s="11"/>
      <c r="T433" s="11"/>
      <c r="U433" s="11"/>
      <c r="AJ433">
        <f>INDEX(CALLiTE_SHASTA_LEVEL2_4!$E$1024:$E$1035, MATCH($B433,CALLiTE_SHASTA_LEVEL2_4!$C$1024:$C$1035,0), 1)</f>
        <v>1700</v>
      </c>
      <c r="AK433">
        <f>INDEX(CALLiTE_SHASTA_LEVEL2_4!$F$1024:$F$1035, MATCH($B433,CALLiTE_SHASTA_LEVEL2_4!$C$1024:$C$1035,0), 1)</f>
        <v>3200</v>
      </c>
      <c r="AL433" s="7"/>
    </row>
    <row r="434" spans="1:38">
      <c r="A434" s="1">
        <v>44099</v>
      </c>
      <c r="B434" s="6">
        <f t="shared" si="6"/>
        <v>9</v>
      </c>
      <c r="F434" s="11">
        <f>INDEX(DEM_D6_PWR!$I$3:$I$14, MATCH($B434,DEM_D6_PWR!$H$3:$H$14,0), 1)</f>
        <v>2</v>
      </c>
      <c r="I434" s="11">
        <f>inflowShasta!$I423</f>
        <v>2934</v>
      </c>
      <c r="S434" s="11"/>
      <c r="T434" s="11"/>
      <c r="U434" s="11"/>
      <c r="AJ434">
        <f>INDEX(CALLiTE_SHASTA_LEVEL2_4!$E$1024:$E$1035, MATCH($B434,CALLiTE_SHASTA_LEVEL2_4!$C$1024:$C$1035,0), 1)</f>
        <v>1700</v>
      </c>
      <c r="AK434">
        <f>INDEX(CALLiTE_SHASTA_LEVEL2_4!$F$1024:$F$1035, MATCH($B434,CALLiTE_SHASTA_LEVEL2_4!$C$1024:$C$1035,0), 1)</f>
        <v>3200</v>
      </c>
      <c r="AL434" s="7"/>
    </row>
    <row r="435" spans="1:38">
      <c r="A435" s="1">
        <v>44100</v>
      </c>
      <c r="B435" s="6">
        <f t="shared" si="6"/>
        <v>9</v>
      </c>
      <c r="F435" s="11">
        <f>INDEX(DEM_D6_PWR!$I$3:$I$14, MATCH($B435,DEM_D6_PWR!$H$3:$H$14,0), 1)</f>
        <v>2</v>
      </c>
      <c r="I435" s="11">
        <f>inflowShasta!$I424</f>
        <v>2314</v>
      </c>
      <c r="S435" s="11"/>
      <c r="T435" s="11"/>
      <c r="U435" s="11"/>
      <c r="AJ435">
        <f>INDEX(CALLiTE_SHASTA_LEVEL2_4!$E$1024:$E$1035, MATCH($B435,CALLiTE_SHASTA_LEVEL2_4!$C$1024:$C$1035,0), 1)</f>
        <v>1700</v>
      </c>
      <c r="AK435">
        <f>INDEX(CALLiTE_SHASTA_LEVEL2_4!$F$1024:$F$1035, MATCH($B435,CALLiTE_SHASTA_LEVEL2_4!$C$1024:$C$1035,0), 1)</f>
        <v>3200</v>
      </c>
      <c r="AL435" s="7"/>
    </row>
    <row r="436" spans="1:38">
      <c r="A436" s="1">
        <v>44101</v>
      </c>
      <c r="B436" s="6">
        <f t="shared" si="6"/>
        <v>9</v>
      </c>
      <c r="F436" s="11">
        <f>INDEX(DEM_D6_PWR!$I$3:$I$14, MATCH($B436,DEM_D6_PWR!$H$3:$H$14,0), 1)</f>
        <v>2</v>
      </c>
      <c r="I436" s="11">
        <f>inflowShasta!$I425</f>
        <v>2239</v>
      </c>
      <c r="S436" s="11"/>
      <c r="T436" s="11"/>
      <c r="U436" s="11"/>
      <c r="AJ436">
        <f>INDEX(CALLiTE_SHASTA_LEVEL2_4!$E$1024:$E$1035, MATCH($B436,CALLiTE_SHASTA_LEVEL2_4!$C$1024:$C$1035,0), 1)</f>
        <v>1700</v>
      </c>
      <c r="AK436">
        <f>INDEX(CALLiTE_SHASTA_LEVEL2_4!$F$1024:$F$1035, MATCH($B436,CALLiTE_SHASTA_LEVEL2_4!$C$1024:$C$1035,0), 1)</f>
        <v>3200</v>
      </c>
      <c r="AL436" s="7"/>
    </row>
    <row r="437" spans="1:38">
      <c r="A437" s="1">
        <v>44102</v>
      </c>
      <c r="B437" s="6">
        <f t="shared" si="6"/>
        <v>9</v>
      </c>
      <c r="F437" s="11">
        <f>INDEX(DEM_D6_PWR!$I$3:$I$14, MATCH($B437,DEM_D6_PWR!$H$3:$H$14,0), 1)</f>
        <v>2</v>
      </c>
      <c r="I437" s="11">
        <f>inflowShasta!$I426</f>
        <v>2836</v>
      </c>
      <c r="S437" s="11"/>
      <c r="T437" s="11"/>
      <c r="U437" s="11"/>
      <c r="AJ437">
        <f>INDEX(CALLiTE_SHASTA_LEVEL2_4!$E$1024:$E$1035, MATCH($B437,CALLiTE_SHASTA_LEVEL2_4!$C$1024:$C$1035,0), 1)</f>
        <v>1700</v>
      </c>
      <c r="AK437">
        <f>INDEX(CALLiTE_SHASTA_LEVEL2_4!$F$1024:$F$1035, MATCH($B437,CALLiTE_SHASTA_LEVEL2_4!$C$1024:$C$1035,0), 1)</f>
        <v>3200</v>
      </c>
      <c r="AL437" s="7"/>
    </row>
    <row r="438" spans="1:38">
      <c r="A438" s="1">
        <v>44103</v>
      </c>
      <c r="B438" s="6">
        <f t="shared" si="6"/>
        <v>9</v>
      </c>
      <c r="F438" s="11">
        <f>INDEX(DEM_D6_PWR!$I$3:$I$14, MATCH($B438,DEM_D6_PWR!$H$3:$H$14,0), 1)</f>
        <v>2</v>
      </c>
      <c r="I438" s="11">
        <f>inflowShasta!$I427</f>
        <v>2182</v>
      </c>
      <c r="S438" s="11"/>
      <c r="T438" s="11"/>
      <c r="U438" s="11"/>
      <c r="AJ438">
        <f>INDEX(CALLiTE_SHASTA_LEVEL2_4!$E$1024:$E$1035, MATCH($B438,CALLiTE_SHASTA_LEVEL2_4!$C$1024:$C$1035,0), 1)</f>
        <v>1700</v>
      </c>
      <c r="AK438">
        <f>INDEX(CALLiTE_SHASTA_LEVEL2_4!$F$1024:$F$1035, MATCH($B438,CALLiTE_SHASTA_LEVEL2_4!$C$1024:$C$1035,0), 1)</f>
        <v>3200</v>
      </c>
      <c r="AL438" s="7"/>
    </row>
    <row r="439" spans="1:38">
      <c r="A439" s="1">
        <v>44104</v>
      </c>
      <c r="B439" s="6">
        <f t="shared" si="6"/>
        <v>9</v>
      </c>
      <c r="F439" s="11">
        <f>INDEX(DEM_D6_PWR!$I$3:$I$14, MATCH($B439,DEM_D6_PWR!$H$3:$H$14,0), 1)</f>
        <v>2</v>
      </c>
      <c r="I439" s="11">
        <f>inflowShasta!$I428</f>
        <v>2317</v>
      </c>
      <c r="S439" s="11"/>
      <c r="T439" s="11"/>
      <c r="U439" s="11"/>
      <c r="AJ439">
        <f>INDEX(CALLiTE_SHASTA_LEVEL2_4!$E$1024:$E$1035, MATCH($B439,CALLiTE_SHASTA_LEVEL2_4!$C$1024:$C$1035,0), 1)</f>
        <v>1700</v>
      </c>
      <c r="AK439">
        <f>INDEX(CALLiTE_SHASTA_LEVEL2_4!$F$1024:$F$1035, MATCH($B439,CALLiTE_SHASTA_LEVEL2_4!$C$1024:$C$1035,0), 1)</f>
        <v>3200</v>
      </c>
      <c r="AL439" s="7"/>
    </row>
    <row r="440" spans="1:38">
      <c r="A440" s="1">
        <v>44105</v>
      </c>
      <c r="B440" s="6">
        <f t="shared" si="6"/>
        <v>10</v>
      </c>
      <c r="F440" s="11">
        <f>INDEX(DEM_D6_PWR!$I$3:$I$14, MATCH($B440,DEM_D6_PWR!$H$3:$H$14,0), 1)</f>
        <v>0.69999998807907104</v>
      </c>
      <c r="S440" s="11"/>
      <c r="T440" s="11"/>
      <c r="U440" s="11"/>
      <c r="AJ440">
        <f>INDEX(CALLiTE_SHASTA_LEVEL2_4!$E$1024:$E$1035, MATCH($B440,CALLiTE_SHASTA_LEVEL2_4!$C$1024:$C$1035,0), 1)</f>
        <v>650</v>
      </c>
      <c r="AK440">
        <f>INDEX(CALLiTE_SHASTA_LEVEL2_4!$F$1024:$F$1035, MATCH($B440,CALLiTE_SHASTA_LEVEL2_4!$C$1024:$C$1035,0), 1)</f>
        <v>3200</v>
      </c>
      <c r="AL440" s="7"/>
    </row>
    <row r="441" spans="1:38">
      <c r="A441" s="1">
        <v>44106</v>
      </c>
      <c r="B441" s="6">
        <f t="shared" si="6"/>
        <v>10</v>
      </c>
      <c r="F441" s="11">
        <f>INDEX(DEM_D6_PWR!$I$3:$I$14, MATCH($B441,DEM_D6_PWR!$H$3:$H$14,0), 1)</f>
        <v>0.69999998807907104</v>
      </c>
      <c r="S441" s="11"/>
      <c r="T441" s="11"/>
      <c r="U441" s="11"/>
      <c r="AJ441">
        <f>INDEX(CALLiTE_SHASTA_LEVEL2_4!$E$1024:$E$1035, MATCH($B441,CALLiTE_SHASTA_LEVEL2_4!$C$1024:$C$1035,0), 1)</f>
        <v>650</v>
      </c>
      <c r="AK441">
        <f>INDEX(CALLiTE_SHASTA_LEVEL2_4!$F$1024:$F$1035, MATCH($B441,CALLiTE_SHASTA_LEVEL2_4!$C$1024:$C$1035,0), 1)</f>
        <v>3200</v>
      </c>
      <c r="AL441" s="7"/>
    </row>
    <row r="442" spans="1:38">
      <c r="A442" s="1">
        <v>44107</v>
      </c>
      <c r="B442" s="6">
        <f t="shared" si="6"/>
        <v>10</v>
      </c>
      <c r="F442" s="11">
        <f>INDEX(DEM_D6_PWR!$I$3:$I$14, MATCH($B442,DEM_D6_PWR!$H$3:$H$14,0), 1)</f>
        <v>0.69999998807907104</v>
      </c>
      <c r="S442" s="11"/>
      <c r="T442" s="11"/>
      <c r="U442" s="11"/>
      <c r="AJ442">
        <f>INDEX(CALLiTE_SHASTA_LEVEL2_4!$E$1024:$E$1035, MATCH($B442,CALLiTE_SHASTA_LEVEL2_4!$C$1024:$C$1035,0), 1)</f>
        <v>650</v>
      </c>
      <c r="AK442">
        <f>INDEX(CALLiTE_SHASTA_LEVEL2_4!$F$1024:$F$1035, MATCH($B442,CALLiTE_SHASTA_LEVEL2_4!$C$1024:$C$1035,0), 1)</f>
        <v>3200</v>
      </c>
      <c r="AL442" s="7"/>
    </row>
    <row r="443" spans="1:38">
      <c r="A443" s="1">
        <v>44108</v>
      </c>
      <c r="B443" s="6">
        <f t="shared" si="6"/>
        <v>10</v>
      </c>
      <c r="F443" s="11">
        <f>INDEX(DEM_D6_PWR!$I$3:$I$14, MATCH($B443,DEM_D6_PWR!$H$3:$H$14,0), 1)</f>
        <v>0.69999998807907104</v>
      </c>
      <c r="S443" s="11"/>
      <c r="T443" s="11"/>
      <c r="U443" s="11"/>
      <c r="AJ443">
        <f>INDEX(CALLiTE_SHASTA_LEVEL2_4!$E$1024:$E$1035, MATCH($B443,CALLiTE_SHASTA_LEVEL2_4!$C$1024:$C$1035,0), 1)</f>
        <v>650</v>
      </c>
      <c r="AK443">
        <f>INDEX(CALLiTE_SHASTA_LEVEL2_4!$F$1024:$F$1035, MATCH($B443,CALLiTE_SHASTA_LEVEL2_4!$C$1024:$C$1035,0), 1)</f>
        <v>3200</v>
      </c>
      <c r="AL443" s="7"/>
    </row>
    <row r="444" spans="1:38">
      <c r="A444" s="1">
        <v>44109</v>
      </c>
      <c r="B444" s="6">
        <f t="shared" si="6"/>
        <v>10</v>
      </c>
      <c r="F444" s="11">
        <f>INDEX(DEM_D6_PWR!$I$3:$I$14, MATCH($B444,DEM_D6_PWR!$H$3:$H$14,0), 1)</f>
        <v>0.69999998807907104</v>
      </c>
      <c r="S444" s="11"/>
      <c r="T444" s="11"/>
      <c r="U444" s="11"/>
      <c r="AJ444">
        <f>INDEX(CALLiTE_SHASTA_LEVEL2_4!$E$1024:$E$1035, MATCH($B444,CALLiTE_SHASTA_LEVEL2_4!$C$1024:$C$1035,0), 1)</f>
        <v>650</v>
      </c>
      <c r="AK444">
        <f>INDEX(CALLiTE_SHASTA_LEVEL2_4!$F$1024:$F$1035, MATCH($B444,CALLiTE_SHASTA_LEVEL2_4!$C$1024:$C$1035,0), 1)</f>
        <v>3200</v>
      </c>
      <c r="AL444" s="7"/>
    </row>
    <row r="445" spans="1:38">
      <c r="A445" s="1">
        <v>44110</v>
      </c>
      <c r="B445" s="6">
        <f t="shared" si="6"/>
        <v>10</v>
      </c>
      <c r="F445" s="11">
        <f>INDEX(DEM_D6_PWR!$I$3:$I$14, MATCH($B445,DEM_D6_PWR!$H$3:$H$14,0), 1)</f>
        <v>0.69999998807907104</v>
      </c>
      <c r="S445" s="11"/>
      <c r="T445" s="11"/>
      <c r="U445" s="11"/>
      <c r="AJ445">
        <f>INDEX(CALLiTE_SHASTA_LEVEL2_4!$E$1024:$E$1035, MATCH($B445,CALLiTE_SHASTA_LEVEL2_4!$C$1024:$C$1035,0), 1)</f>
        <v>650</v>
      </c>
      <c r="AK445">
        <f>INDEX(CALLiTE_SHASTA_LEVEL2_4!$F$1024:$F$1035, MATCH($B445,CALLiTE_SHASTA_LEVEL2_4!$C$1024:$C$1035,0), 1)</f>
        <v>3200</v>
      </c>
      <c r="AL445" s="7"/>
    </row>
    <row r="446" spans="1:38">
      <c r="A446" s="1">
        <v>44111</v>
      </c>
      <c r="B446" s="6">
        <f t="shared" si="6"/>
        <v>10</v>
      </c>
      <c r="F446" s="11">
        <f>INDEX(DEM_D6_PWR!$I$3:$I$14, MATCH($B446,DEM_D6_PWR!$H$3:$H$14,0), 1)</f>
        <v>0.69999998807907104</v>
      </c>
      <c r="S446" s="11"/>
      <c r="T446" s="11"/>
      <c r="U446" s="11"/>
      <c r="AJ446">
        <f>INDEX(CALLiTE_SHASTA_LEVEL2_4!$E$1024:$E$1035, MATCH($B446,CALLiTE_SHASTA_LEVEL2_4!$C$1024:$C$1035,0), 1)</f>
        <v>650</v>
      </c>
      <c r="AK446">
        <f>INDEX(CALLiTE_SHASTA_LEVEL2_4!$F$1024:$F$1035, MATCH($B446,CALLiTE_SHASTA_LEVEL2_4!$C$1024:$C$1035,0), 1)</f>
        <v>3200</v>
      </c>
      <c r="AL446" s="7"/>
    </row>
    <row r="447" spans="1:38">
      <c r="A447" s="1">
        <v>44112</v>
      </c>
      <c r="B447" s="6">
        <f t="shared" si="6"/>
        <v>10</v>
      </c>
      <c r="F447" s="11">
        <f>INDEX(DEM_D6_PWR!$I$3:$I$14, MATCH($B447,DEM_D6_PWR!$H$3:$H$14,0), 1)</f>
        <v>0.69999998807907104</v>
      </c>
      <c r="S447" s="11"/>
      <c r="T447" s="11"/>
      <c r="U447" s="11"/>
      <c r="AJ447">
        <f>INDEX(CALLiTE_SHASTA_LEVEL2_4!$E$1024:$E$1035, MATCH($B447,CALLiTE_SHASTA_LEVEL2_4!$C$1024:$C$1035,0), 1)</f>
        <v>650</v>
      </c>
      <c r="AK447">
        <f>INDEX(CALLiTE_SHASTA_LEVEL2_4!$F$1024:$F$1035, MATCH($B447,CALLiTE_SHASTA_LEVEL2_4!$C$1024:$C$1035,0), 1)</f>
        <v>3200</v>
      </c>
      <c r="AL447" s="7"/>
    </row>
    <row r="448" spans="1:38">
      <c r="A448" s="1">
        <v>44113</v>
      </c>
      <c r="B448" s="6">
        <f t="shared" si="6"/>
        <v>10</v>
      </c>
      <c r="F448" s="11">
        <f>INDEX(DEM_D6_PWR!$I$3:$I$14, MATCH($B448,DEM_D6_PWR!$H$3:$H$14,0), 1)</f>
        <v>0.69999998807907104</v>
      </c>
      <c r="S448" s="11"/>
      <c r="T448" s="11"/>
      <c r="U448" s="11"/>
      <c r="AJ448">
        <f>INDEX(CALLiTE_SHASTA_LEVEL2_4!$E$1024:$E$1035, MATCH($B448,CALLiTE_SHASTA_LEVEL2_4!$C$1024:$C$1035,0), 1)</f>
        <v>650</v>
      </c>
      <c r="AK448">
        <f>INDEX(CALLiTE_SHASTA_LEVEL2_4!$F$1024:$F$1035, MATCH($B448,CALLiTE_SHASTA_LEVEL2_4!$C$1024:$C$1035,0), 1)</f>
        <v>3200</v>
      </c>
      <c r="AL448" s="7"/>
    </row>
    <row r="449" spans="1:38">
      <c r="A449" s="1">
        <v>44114</v>
      </c>
      <c r="B449" s="6">
        <f t="shared" si="6"/>
        <v>10</v>
      </c>
      <c r="F449" s="11">
        <f>INDEX(DEM_D6_PWR!$I$3:$I$14, MATCH($B449,DEM_D6_PWR!$H$3:$H$14,0), 1)</f>
        <v>0.69999998807907104</v>
      </c>
      <c r="S449" s="11"/>
      <c r="T449" s="11"/>
      <c r="U449" s="11"/>
      <c r="AJ449">
        <f>INDEX(CALLiTE_SHASTA_LEVEL2_4!$E$1024:$E$1035, MATCH($B449,CALLiTE_SHASTA_LEVEL2_4!$C$1024:$C$1035,0), 1)</f>
        <v>650</v>
      </c>
      <c r="AK449">
        <f>INDEX(CALLiTE_SHASTA_LEVEL2_4!$F$1024:$F$1035, MATCH($B449,CALLiTE_SHASTA_LEVEL2_4!$C$1024:$C$1035,0), 1)</f>
        <v>3200</v>
      </c>
      <c r="AL449" s="7"/>
    </row>
    <row r="450" spans="1:38">
      <c r="A450" s="1">
        <v>44115</v>
      </c>
      <c r="B450" s="6">
        <f t="shared" si="6"/>
        <v>10</v>
      </c>
      <c r="F450" s="11">
        <f>INDEX(DEM_D6_PWR!$I$3:$I$14, MATCH($B450,DEM_D6_PWR!$H$3:$H$14,0), 1)</f>
        <v>0.69999998807907104</v>
      </c>
      <c r="S450" s="11"/>
      <c r="T450" s="11"/>
      <c r="U450" s="11"/>
      <c r="AJ450">
        <f>INDEX(CALLiTE_SHASTA_LEVEL2_4!$E$1024:$E$1035, MATCH($B450,CALLiTE_SHASTA_LEVEL2_4!$C$1024:$C$1035,0), 1)</f>
        <v>650</v>
      </c>
      <c r="AK450">
        <f>INDEX(CALLiTE_SHASTA_LEVEL2_4!$F$1024:$F$1035, MATCH($B450,CALLiTE_SHASTA_LEVEL2_4!$C$1024:$C$1035,0), 1)</f>
        <v>3200</v>
      </c>
      <c r="AL450" s="7"/>
    </row>
    <row r="451" spans="1:38">
      <c r="A451" s="1">
        <v>44116</v>
      </c>
      <c r="B451" s="6">
        <f t="shared" si="6"/>
        <v>10</v>
      </c>
      <c r="F451" s="11">
        <f>INDEX(DEM_D6_PWR!$I$3:$I$14, MATCH($B451,DEM_D6_PWR!$H$3:$H$14,0), 1)</f>
        <v>0.69999998807907104</v>
      </c>
      <c r="S451" s="11"/>
      <c r="T451" s="11"/>
      <c r="U451" s="11"/>
      <c r="AJ451">
        <f>INDEX(CALLiTE_SHASTA_LEVEL2_4!$E$1024:$E$1035, MATCH($B451,CALLiTE_SHASTA_LEVEL2_4!$C$1024:$C$1035,0), 1)</f>
        <v>650</v>
      </c>
      <c r="AK451">
        <f>INDEX(CALLiTE_SHASTA_LEVEL2_4!$F$1024:$F$1035, MATCH($B451,CALLiTE_SHASTA_LEVEL2_4!$C$1024:$C$1035,0), 1)</f>
        <v>3200</v>
      </c>
      <c r="AL451" s="7"/>
    </row>
    <row r="452" spans="1:38">
      <c r="A452" s="1">
        <v>44117</v>
      </c>
      <c r="B452" s="6">
        <f t="shared" si="6"/>
        <v>10</v>
      </c>
      <c r="F452" s="11">
        <f>INDEX(DEM_D6_PWR!$I$3:$I$14, MATCH($B452,DEM_D6_PWR!$H$3:$H$14,0), 1)</f>
        <v>0.69999998807907104</v>
      </c>
      <c r="S452" s="11"/>
      <c r="T452" s="11"/>
      <c r="U452" s="11"/>
      <c r="AJ452">
        <f>INDEX(CALLiTE_SHASTA_LEVEL2_4!$E$1024:$E$1035, MATCH($B452,CALLiTE_SHASTA_LEVEL2_4!$C$1024:$C$1035,0), 1)</f>
        <v>650</v>
      </c>
      <c r="AK452">
        <f>INDEX(CALLiTE_SHASTA_LEVEL2_4!$F$1024:$F$1035, MATCH($B452,CALLiTE_SHASTA_LEVEL2_4!$C$1024:$C$1035,0), 1)</f>
        <v>3200</v>
      </c>
      <c r="AL452" s="7"/>
    </row>
    <row r="453" spans="1:38">
      <c r="A453" s="1">
        <v>44118</v>
      </c>
      <c r="B453" s="6">
        <f t="shared" si="6"/>
        <v>10</v>
      </c>
      <c r="F453" s="11">
        <f>INDEX(DEM_D6_PWR!$I$3:$I$14, MATCH($B453,DEM_D6_PWR!$H$3:$H$14,0), 1)</f>
        <v>0.69999998807907104</v>
      </c>
      <c r="S453" s="11"/>
      <c r="T453" s="11"/>
      <c r="U453" s="11"/>
      <c r="AJ453">
        <f>INDEX(CALLiTE_SHASTA_LEVEL2_4!$E$1024:$E$1035, MATCH($B453,CALLiTE_SHASTA_LEVEL2_4!$C$1024:$C$1035,0), 1)</f>
        <v>650</v>
      </c>
      <c r="AK453">
        <f>INDEX(CALLiTE_SHASTA_LEVEL2_4!$F$1024:$F$1035, MATCH($B453,CALLiTE_SHASTA_LEVEL2_4!$C$1024:$C$1035,0), 1)</f>
        <v>3200</v>
      </c>
      <c r="AL453" s="7"/>
    </row>
    <row r="454" spans="1:38">
      <c r="A454" s="1">
        <v>44119</v>
      </c>
      <c r="B454" s="6">
        <f t="shared" si="6"/>
        <v>10</v>
      </c>
      <c r="F454" s="11">
        <f>INDEX(DEM_D6_PWR!$I$3:$I$14, MATCH($B454,DEM_D6_PWR!$H$3:$H$14,0), 1)</f>
        <v>0.69999998807907104</v>
      </c>
      <c r="S454" s="11"/>
      <c r="T454" s="11"/>
      <c r="U454" s="11"/>
      <c r="AJ454">
        <f>INDEX(CALLiTE_SHASTA_LEVEL2_4!$E$1024:$E$1035, MATCH($B454,CALLiTE_SHASTA_LEVEL2_4!$C$1024:$C$1035,0), 1)</f>
        <v>650</v>
      </c>
      <c r="AK454">
        <f>INDEX(CALLiTE_SHASTA_LEVEL2_4!$F$1024:$F$1035, MATCH($B454,CALLiTE_SHASTA_LEVEL2_4!$C$1024:$C$1035,0), 1)</f>
        <v>3200</v>
      </c>
      <c r="AL454" s="7"/>
    </row>
    <row r="455" spans="1:38">
      <c r="A455" s="1">
        <v>44120</v>
      </c>
      <c r="B455" s="6">
        <f t="shared" si="6"/>
        <v>10</v>
      </c>
      <c r="F455" s="11">
        <f>INDEX(DEM_D6_PWR!$I$3:$I$14, MATCH($B455,DEM_D6_PWR!$H$3:$H$14,0), 1)</f>
        <v>0.69999998807907104</v>
      </c>
      <c r="S455" s="11"/>
      <c r="T455" s="11"/>
      <c r="U455" s="11"/>
      <c r="AJ455">
        <f>INDEX(CALLiTE_SHASTA_LEVEL2_4!$E$1024:$E$1035, MATCH($B455,CALLiTE_SHASTA_LEVEL2_4!$C$1024:$C$1035,0), 1)</f>
        <v>650</v>
      </c>
      <c r="AK455">
        <f>INDEX(CALLiTE_SHASTA_LEVEL2_4!$F$1024:$F$1035, MATCH($B455,CALLiTE_SHASTA_LEVEL2_4!$C$1024:$C$1035,0), 1)</f>
        <v>3200</v>
      </c>
      <c r="AL455" s="7"/>
    </row>
    <row r="456" spans="1:38">
      <c r="A456" s="1">
        <v>44121</v>
      </c>
      <c r="B456" s="6">
        <f t="shared" si="6"/>
        <v>10</v>
      </c>
      <c r="F456" s="11">
        <f>INDEX(DEM_D6_PWR!$I$3:$I$14, MATCH($B456,DEM_D6_PWR!$H$3:$H$14,0), 1)</f>
        <v>0.69999998807907104</v>
      </c>
      <c r="S456" s="11"/>
      <c r="T456" s="11"/>
      <c r="U456" s="11"/>
      <c r="AJ456">
        <f>INDEX(CALLiTE_SHASTA_LEVEL2_4!$E$1024:$E$1035, MATCH($B456,CALLiTE_SHASTA_LEVEL2_4!$C$1024:$C$1035,0), 1)</f>
        <v>650</v>
      </c>
      <c r="AK456">
        <f>INDEX(CALLiTE_SHASTA_LEVEL2_4!$F$1024:$F$1035, MATCH($B456,CALLiTE_SHASTA_LEVEL2_4!$C$1024:$C$1035,0), 1)</f>
        <v>3200</v>
      </c>
      <c r="AL456" s="7"/>
    </row>
    <row r="457" spans="1:38">
      <c r="A457" s="1">
        <v>44122</v>
      </c>
      <c r="B457" s="6">
        <f t="shared" si="6"/>
        <v>10</v>
      </c>
      <c r="F457" s="11">
        <f>INDEX(DEM_D6_PWR!$I$3:$I$14, MATCH($B457,DEM_D6_PWR!$H$3:$H$14,0), 1)</f>
        <v>0.69999998807907104</v>
      </c>
      <c r="S457" s="11"/>
      <c r="T457" s="11"/>
      <c r="U457" s="11"/>
      <c r="AJ457">
        <f>INDEX(CALLiTE_SHASTA_LEVEL2_4!$E$1024:$E$1035, MATCH($B457,CALLiTE_SHASTA_LEVEL2_4!$C$1024:$C$1035,0), 1)</f>
        <v>650</v>
      </c>
      <c r="AK457">
        <f>INDEX(CALLiTE_SHASTA_LEVEL2_4!$F$1024:$F$1035, MATCH($B457,CALLiTE_SHASTA_LEVEL2_4!$C$1024:$C$1035,0), 1)</f>
        <v>3200</v>
      </c>
      <c r="AL457" s="7"/>
    </row>
    <row r="458" spans="1:38">
      <c r="A458" s="1">
        <v>44123</v>
      </c>
      <c r="B458" s="6">
        <f t="shared" si="6"/>
        <v>10</v>
      </c>
      <c r="F458" s="11">
        <f>INDEX(DEM_D6_PWR!$I$3:$I$14, MATCH($B458,DEM_D6_PWR!$H$3:$H$14,0), 1)</f>
        <v>0.69999998807907104</v>
      </c>
      <c r="S458" s="11"/>
      <c r="T458" s="11"/>
      <c r="U458" s="11"/>
      <c r="AJ458">
        <f>INDEX(CALLiTE_SHASTA_LEVEL2_4!$E$1024:$E$1035, MATCH($B458,CALLiTE_SHASTA_LEVEL2_4!$C$1024:$C$1035,0), 1)</f>
        <v>650</v>
      </c>
      <c r="AK458">
        <f>INDEX(CALLiTE_SHASTA_LEVEL2_4!$F$1024:$F$1035, MATCH($B458,CALLiTE_SHASTA_LEVEL2_4!$C$1024:$C$1035,0), 1)</f>
        <v>3200</v>
      </c>
      <c r="AL458" s="7"/>
    </row>
    <row r="459" spans="1:38">
      <c r="A459" s="1">
        <v>44124</v>
      </c>
      <c r="B459" s="6">
        <f t="shared" si="6"/>
        <v>10</v>
      </c>
      <c r="F459" s="11">
        <f>INDEX(DEM_D6_PWR!$I$3:$I$14, MATCH($B459,DEM_D6_PWR!$H$3:$H$14,0), 1)</f>
        <v>0.69999998807907104</v>
      </c>
      <c r="S459" s="11"/>
      <c r="T459" s="11"/>
      <c r="U459" s="11"/>
      <c r="AJ459">
        <f>INDEX(CALLiTE_SHASTA_LEVEL2_4!$E$1024:$E$1035, MATCH($B459,CALLiTE_SHASTA_LEVEL2_4!$C$1024:$C$1035,0), 1)</f>
        <v>650</v>
      </c>
      <c r="AK459">
        <f>INDEX(CALLiTE_SHASTA_LEVEL2_4!$F$1024:$F$1035, MATCH($B459,CALLiTE_SHASTA_LEVEL2_4!$C$1024:$C$1035,0), 1)</f>
        <v>3200</v>
      </c>
      <c r="AL459" s="7"/>
    </row>
    <row r="460" spans="1:38">
      <c r="A460" s="1">
        <v>44125</v>
      </c>
      <c r="B460" s="6">
        <f t="shared" si="6"/>
        <v>10</v>
      </c>
      <c r="F460" s="11">
        <f>INDEX(DEM_D6_PWR!$I$3:$I$14, MATCH($B460,DEM_D6_PWR!$H$3:$H$14,0), 1)</f>
        <v>0.69999998807907104</v>
      </c>
      <c r="S460" s="11"/>
      <c r="T460" s="11"/>
      <c r="U460" s="11"/>
      <c r="AJ460">
        <f>INDEX(CALLiTE_SHASTA_LEVEL2_4!$E$1024:$E$1035, MATCH($B460,CALLiTE_SHASTA_LEVEL2_4!$C$1024:$C$1035,0), 1)</f>
        <v>650</v>
      </c>
      <c r="AK460">
        <f>INDEX(CALLiTE_SHASTA_LEVEL2_4!$F$1024:$F$1035, MATCH($B460,CALLiTE_SHASTA_LEVEL2_4!$C$1024:$C$1035,0), 1)</f>
        <v>3200</v>
      </c>
      <c r="AL460" s="7"/>
    </row>
    <row r="461" spans="1:38">
      <c r="A461" s="1">
        <v>44126</v>
      </c>
      <c r="B461" s="6">
        <f t="shared" ref="B461:B524" si="7">MONTH(A461)</f>
        <v>10</v>
      </c>
      <c r="F461" s="11">
        <f>INDEX(DEM_D6_PWR!$I$3:$I$14, MATCH($B461,DEM_D6_PWR!$H$3:$H$14,0), 1)</f>
        <v>0.69999998807907104</v>
      </c>
      <c r="S461" s="11"/>
      <c r="T461" s="11"/>
      <c r="U461" s="11"/>
      <c r="AJ461">
        <f>INDEX(CALLiTE_SHASTA_LEVEL2_4!$E$1024:$E$1035, MATCH($B461,CALLiTE_SHASTA_LEVEL2_4!$C$1024:$C$1035,0), 1)</f>
        <v>650</v>
      </c>
      <c r="AK461">
        <f>INDEX(CALLiTE_SHASTA_LEVEL2_4!$F$1024:$F$1035, MATCH($B461,CALLiTE_SHASTA_LEVEL2_4!$C$1024:$C$1035,0), 1)</f>
        <v>3200</v>
      </c>
      <c r="AL461" s="7"/>
    </row>
    <row r="462" spans="1:38">
      <c r="A462" s="1">
        <v>44127</v>
      </c>
      <c r="B462" s="6">
        <f t="shared" si="7"/>
        <v>10</v>
      </c>
      <c r="F462" s="11">
        <f>INDEX(DEM_D6_PWR!$I$3:$I$14, MATCH($B462,DEM_D6_PWR!$H$3:$H$14,0), 1)</f>
        <v>0.69999998807907104</v>
      </c>
      <c r="S462" s="11"/>
      <c r="T462" s="11"/>
      <c r="U462" s="11"/>
      <c r="AJ462">
        <f>INDEX(CALLiTE_SHASTA_LEVEL2_4!$E$1024:$E$1035, MATCH($B462,CALLiTE_SHASTA_LEVEL2_4!$C$1024:$C$1035,0), 1)</f>
        <v>650</v>
      </c>
      <c r="AK462">
        <f>INDEX(CALLiTE_SHASTA_LEVEL2_4!$F$1024:$F$1035, MATCH($B462,CALLiTE_SHASTA_LEVEL2_4!$C$1024:$C$1035,0), 1)</f>
        <v>3200</v>
      </c>
      <c r="AL462" s="7"/>
    </row>
    <row r="463" spans="1:38">
      <c r="A463" s="1">
        <v>44128</v>
      </c>
      <c r="B463" s="6">
        <f t="shared" si="7"/>
        <v>10</v>
      </c>
      <c r="F463" s="11">
        <f>INDEX(DEM_D6_PWR!$I$3:$I$14, MATCH($B463,DEM_D6_PWR!$H$3:$H$14,0), 1)</f>
        <v>0.69999998807907104</v>
      </c>
      <c r="S463" s="11"/>
      <c r="T463" s="11"/>
      <c r="U463" s="11"/>
      <c r="AJ463">
        <f>INDEX(CALLiTE_SHASTA_LEVEL2_4!$E$1024:$E$1035, MATCH($B463,CALLiTE_SHASTA_LEVEL2_4!$C$1024:$C$1035,0), 1)</f>
        <v>650</v>
      </c>
      <c r="AK463">
        <f>INDEX(CALLiTE_SHASTA_LEVEL2_4!$F$1024:$F$1035, MATCH($B463,CALLiTE_SHASTA_LEVEL2_4!$C$1024:$C$1035,0), 1)</f>
        <v>3200</v>
      </c>
      <c r="AL463" s="7"/>
    </row>
    <row r="464" spans="1:38">
      <c r="A464" s="1">
        <v>44129</v>
      </c>
      <c r="B464" s="6">
        <f t="shared" si="7"/>
        <v>10</v>
      </c>
      <c r="F464" s="11">
        <f>INDEX(DEM_D6_PWR!$I$3:$I$14, MATCH($B464,DEM_D6_PWR!$H$3:$H$14,0), 1)</f>
        <v>0.69999998807907104</v>
      </c>
      <c r="S464" s="11"/>
      <c r="T464" s="11"/>
      <c r="U464" s="11"/>
      <c r="AJ464">
        <f>INDEX(CALLiTE_SHASTA_LEVEL2_4!$E$1024:$E$1035, MATCH($B464,CALLiTE_SHASTA_LEVEL2_4!$C$1024:$C$1035,0), 1)</f>
        <v>650</v>
      </c>
      <c r="AK464">
        <f>INDEX(CALLiTE_SHASTA_LEVEL2_4!$F$1024:$F$1035, MATCH($B464,CALLiTE_SHASTA_LEVEL2_4!$C$1024:$C$1035,0), 1)</f>
        <v>3200</v>
      </c>
      <c r="AL464" s="7"/>
    </row>
    <row r="465" spans="1:38">
      <c r="A465" s="1">
        <v>44130</v>
      </c>
      <c r="B465" s="6">
        <f t="shared" si="7"/>
        <v>10</v>
      </c>
      <c r="F465" s="11">
        <f>INDEX(DEM_D6_PWR!$I$3:$I$14, MATCH($B465,DEM_D6_PWR!$H$3:$H$14,0), 1)</f>
        <v>0.69999998807907104</v>
      </c>
      <c r="S465" s="11"/>
      <c r="T465" s="11"/>
      <c r="U465" s="11"/>
      <c r="AJ465">
        <f>INDEX(CALLiTE_SHASTA_LEVEL2_4!$E$1024:$E$1035, MATCH($B465,CALLiTE_SHASTA_LEVEL2_4!$C$1024:$C$1035,0), 1)</f>
        <v>650</v>
      </c>
      <c r="AK465">
        <f>INDEX(CALLiTE_SHASTA_LEVEL2_4!$F$1024:$F$1035, MATCH($B465,CALLiTE_SHASTA_LEVEL2_4!$C$1024:$C$1035,0), 1)</f>
        <v>3200</v>
      </c>
      <c r="AL465" s="7"/>
    </row>
    <row r="466" spans="1:38">
      <c r="A466" s="1">
        <v>44131</v>
      </c>
      <c r="B466" s="6">
        <f t="shared" si="7"/>
        <v>10</v>
      </c>
      <c r="F466" s="11">
        <f>INDEX(DEM_D6_PWR!$I$3:$I$14, MATCH($B466,DEM_D6_PWR!$H$3:$H$14,0), 1)</f>
        <v>0.69999998807907104</v>
      </c>
      <c r="S466" s="11"/>
      <c r="T466" s="11"/>
      <c r="U466" s="11"/>
      <c r="AJ466">
        <f>INDEX(CALLiTE_SHASTA_LEVEL2_4!$E$1024:$E$1035, MATCH($B466,CALLiTE_SHASTA_LEVEL2_4!$C$1024:$C$1035,0), 1)</f>
        <v>650</v>
      </c>
      <c r="AK466">
        <f>INDEX(CALLiTE_SHASTA_LEVEL2_4!$F$1024:$F$1035, MATCH($B466,CALLiTE_SHASTA_LEVEL2_4!$C$1024:$C$1035,0), 1)</f>
        <v>3200</v>
      </c>
      <c r="AL466" s="7"/>
    </row>
    <row r="467" spans="1:38">
      <c r="A467" s="1">
        <v>44132</v>
      </c>
      <c r="B467" s="6">
        <f t="shared" si="7"/>
        <v>10</v>
      </c>
      <c r="F467" s="11">
        <f>INDEX(DEM_D6_PWR!$I$3:$I$14, MATCH($B467,DEM_D6_PWR!$H$3:$H$14,0), 1)</f>
        <v>0.69999998807907104</v>
      </c>
      <c r="S467" s="11"/>
      <c r="T467" s="11"/>
      <c r="U467" s="11"/>
      <c r="AJ467">
        <f>INDEX(CALLiTE_SHASTA_LEVEL2_4!$E$1024:$E$1035, MATCH($B467,CALLiTE_SHASTA_LEVEL2_4!$C$1024:$C$1035,0), 1)</f>
        <v>650</v>
      </c>
      <c r="AK467">
        <f>INDEX(CALLiTE_SHASTA_LEVEL2_4!$F$1024:$F$1035, MATCH($B467,CALLiTE_SHASTA_LEVEL2_4!$C$1024:$C$1035,0), 1)</f>
        <v>3200</v>
      </c>
      <c r="AL467" s="7"/>
    </row>
    <row r="468" spans="1:38">
      <c r="A468" s="1">
        <v>44133</v>
      </c>
      <c r="B468" s="6">
        <f t="shared" si="7"/>
        <v>10</v>
      </c>
      <c r="F468" s="11">
        <f>INDEX(DEM_D6_PWR!$I$3:$I$14, MATCH($B468,DEM_D6_PWR!$H$3:$H$14,0), 1)</f>
        <v>0.69999998807907104</v>
      </c>
      <c r="S468" s="11"/>
      <c r="T468" s="11"/>
      <c r="U468" s="11"/>
      <c r="AJ468">
        <f>INDEX(CALLiTE_SHASTA_LEVEL2_4!$E$1024:$E$1035, MATCH($B468,CALLiTE_SHASTA_LEVEL2_4!$C$1024:$C$1035,0), 1)</f>
        <v>650</v>
      </c>
      <c r="AK468">
        <f>INDEX(CALLiTE_SHASTA_LEVEL2_4!$F$1024:$F$1035, MATCH($B468,CALLiTE_SHASTA_LEVEL2_4!$C$1024:$C$1035,0), 1)</f>
        <v>3200</v>
      </c>
      <c r="AL468" s="7"/>
    </row>
    <row r="469" spans="1:38">
      <c r="A469" s="1">
        <v>44134</v>
      </c>
      <c r="B469" s="6">
        <f t="shared" si="7"/>
        <v>10</v>
      </c>
      <c r="F469" s="11">
        <f>INDEX(DEM_D6_PWR!$I$3:$I$14, MATCH($B469,DEM_D6_PWR!$H$3:$H$14,0), 1)</f>
        <v>0.69999998807907104</v>
      </c>
      <c r="S469" s="11"/>
      <c r="T469" s="11"/>
      <c r="U469" s="11"/>
      <c r="AJ469">
        <f>INDEX(CALLiTE_SHASTA_LEVEL2_4!$E$1024:$E$1035, MATCH($B469,CALLiTE_SHASTA_LEVEL2_4!$C$1024:$C$1035,0), 1)</f>
        <v>650</v>
      </c>
      <c r="AK469">
        <f>INDEX(CALLiTE_SHASTA_LEVEL2_4!$F$1024:$F$1035, MATCH($B469,CALLiTE_SHASTA_LEVEL2_4!$C$1024:$C$1035,0), 1)</f>
        <v>3200</v>
      </c>
      <c r="AL469" s="7"/>
    </row>
    <row r="470" spans="1:38">
      <c r="A470" s="1">
        <v>44135</v>
      </c>
      <c r="B470" s="6">
        <f t="shared" si="7"/>
        <v>10</v>
      </c>
      <c r="F470" s="11">
        <f>INDEX(DEM_D6_PWR!$I$3:$I$14, MATCH($B470,DEM_D6_PWR!$H$3:$H$14,0), 1)</f>
        <v>0.69999998807907104</v>
      </c>
      <c r="S470" s="11"/>
      <c r="T470" s="11"/>
      <c r="U470" s="11"/>
      <c r="AJ470">
        <f>INDEX(CALLiTE_SHASTA_LEVEL2_4!$E$1024:$E$1035, MATCH($B470,CALLiTE_SHASTA_LEVEL2_4!$C$1024:$C$1035,0), 1)</f>
        <v>650</v>
      </c>
      <c r="AK470">
        <f>INDEX(CALLiTE_SHASTA_LEVEL2_4!$F$1024:$F$1035, MATCH($B470,CALLiTE_SHASTA_LEVEL2_4!$C$1024:$C$1035,0), 1)</f>
        <v>3200</v>
      </c>
      <c r="AL470" s="7"/>
    </row>
    <row r="471" spans="1:38">
      <c r="A471" s="1">
        <v>44136</v>
      </c>
      <c r="B471" s="6">
        <f t="shared" si="7"/>
        <v>11</v>
      </c>
      <c r="F471" s="11">
        <f>INDEX(DEM_D6_PWR!$I$3:$I$14, MATCH($B471,DEM_D6_PWR!$H$3:$H$14,0), 1)</f>
        <v>0</v>
      </c>
      <c r="S471" s="11"/>
      <c r="T471" s="11"/>
      <c r="U471" s="11"/>
      <c r="AJ471">
        <f>INDEX(CALLiTE_SHASTA_LEVEL2_4!$E$1024:$E$1035, MATCH($B471,CALLiTE_SHASTA_LEVEL2_4!$C$1024:$C$1035,0), 1)</f>
        <v>650</v>
      </c>
      <c r="AK471">
        <f>INDEX(CALLiTE_SHASTA_LEVEL2_4!$F$1024:$F$1035, MATCH($B471,CALLiTE_SHASTA_LEVEL2_4!$C$1024:$C$1035,0), 1)</f>
        <v>3200</v>
      </c>
      <c r="AL471" s="7"/>
    </row>
    <row r="472" spans="1:38">
      <c r="A472" s="1">
        <v>44137</v>
      </c>
      <c r="B472" s="6">
        <f t="shared" si="7"/>
        <v>11</v>
      </c>
      <c r="F472" s="11">
        <f>INDEX(DEM_D6_PWR!$I$3:$I$14, MATCH($B472,DEM_D6_PWR!$H$3:$H$14,0), 1)</f>
        <v>0</v>
      </c>
      <c r="S472" s="11"/>
      <c r="T472" s="11"/>
      <c r="U472" s="11"/>
      <c r="AJ472">
        <f>INDEX(CALLiTE_SHASTA_LEVEL2_4!$E$1024:$E$1035, MATCH($B472,CALLiTE_SHASTA_LEVEL2_4!$C$1024:$C$1035,0), 1)</f>
        <v>650</v>
      </c>
      <c r="AK472">
        <f>INDEX(CALLiTE_SHASTA_LEVEL2_4!$F$1024:$F$1035, MATCH($B472,CALLiTE_SHASTA_LEVEL2_4!$C$1024:$C$1035,0), 1)</f>
        <v>3200</v>
      </c>
      <c r="AL472" s="7"/>
    </row>
    <row r="473" spans="1:38">
      <c r="A473" s="1">
        <v>44138</v>
      </c>
      <c r="B473" s="6">
        <f t="shared" si="7"/>
        <v>11</v>
      </c>
      <c r="F473" s="11">
        <f>INDEX(DEM_D6_PWR!$I$3:$I$14, MATCH($B473,DEM_D6_PWR!$H$3:$H$14,0), 1)</f>
        <v>0</v>
      </c>
      <c r="S473" s="11"/>
      <c r="T473" s="11"/>
      <c r="U473" s="11"/>
      <c r="AJ473">
        <f>INDEX(CALLiTE_SHASTA_LEVEL2_4!$E$1024:$E$1035, MATCH($B473,CALLiTE_SHASTA_LEVEL2_4!$C$1024:$C$1035,0), 1)</f>
        <v>650</v>
      </c>
      <c r="AK473">
        <f>INDEX(CALLiTE_SHASTA_LEVEL2_4!$F$1024:$F$1035, MATCH($B473,CALLiTE_SHASTA_LEVEL2_4!$C$1024:$C$1035,0), 1)</f>
        <v>3200</v>
      </c>
      <c r="AL473" s="7"/>
    </row>
    <row r="474" spans="1:38">
      <c r="A474" s="1">
        <v>44139</v>
      </c>
      <c r="B474" s="6">
        <f t="shared" si="7"/>
        <v>11</v>
      </c>
      <c r="F474" s="11">
        <f>INDEX(DEM_D6_PWR!$I$3:$I$14, MATCH($B474,DEM_D6_PWR!$H$3:$H$14,0), 1)</f>
        <v>0</v>
      </c>
      <c r="S474" s="11"/>
      <c r="T474" s="11"/>
      <c r="U474" s="11"/>
      <c r="AJ474">
        <f>INDEX(CALLiTE_SHASTA_LEVEL2_4!$E$1024:$E$1035, MATCH($B474,CALLiTE_SHASTA_LEVEL2_4!$C$1024:$C$1035,0), 1)</f>
        <v>650</v>
      </c>
      <c r="AK474">
        <f>INDEX(CALLiTE_SHASTA_LEVEL2_4!$F$1024:$F$1035, MATCH($B474,CALLiTE_SHASTA_LEVEL2_4!$C$1024:$C$1035,0), 1)</f>
        <v>3200</v>
      </c>
      <c r="AL474" s="7"/>
    </row>
    <row r="475" spans="1:38">
      <c r="A475" s="1">
        <v>44140</v>
      </c>
      <c r="B475" s="6">
        <f t="shared" si="7"/>
        <v>11</v>
      </c>
      <c r="F475" s="11">
        <f>INDEX(DEM_D6_PWR!$I$3:$I$14, MATCH($B475,DEM_D6_PWR!$H$3:$H$14,0), 1)</f>
        <v>0</v>
      </c>
      <c r="S475" s="11"/>
      <c r="T475" s="11"/>
      <c r="U475" s="11"/>
      <c r="AJ475">
        <f>INDEX(CALLiTE_SHASTA_LEVEL2_4!$E$1024:$E$1035, MATCH($B475,CALLiTE_SHASTA_LEVEL2_4!$C$1024:$C$1035,0), 1)</f>
        <v>650</v>
      </c>
      <c r="AK475">
        <f>INDEX(CALLiTE_SHASTA_LEVEL2_4!$F$1024:$F$1035, MATCH($B475,CALLiTE_SHASTA_LEVEL2_4!$C$1024:$C$1035,0), 1)</f>
        <v>3200</v>
      </c>
      <c r="AL475" s="7"/>
    </row>
    <row r="476" spans="1:38">
      <c r="A476" s="1">
        <v>44141</v>
      </c>
      <c r="B476" s="6">
        <f t="shared" si="7"/>
        <v>11</v>
      </c>
      <c r="F476" s="11">
        <f>INDEX(DEM_D6_PWR!$I$3:$I$14, MATCH($B476,DEM_D6_PWR!$H$3:$H$14,0), 1)</f>
        <v>0</v>
      </c>
      <c r="S476" s="11"/>
      <c r="T476" s="11"/>
      <c r="U476" s="11"/>
      <c r="AJ476">
        <f>INDEX(CALLiTE_SHASTA_LEVEL2_4!$E$1024:$E$1035, MATCH($B476,CALLiTE_SHASTA_LEVEL2_4!$C$1024:$C$1035,0), 1)</f>
        <v>650</v>
      </c>
      <c r="AK476">
        <f>INDEX(CALLiTE_SHASTA_LEVEL2_4!$F$1024:$F$1035, MATCH($B476,CALLiTE_SHASTA_LEVEL2_4!$C$1024:$C$1035,0), 1)</f>
        <v>3200</v>
      </c>
      <c r="AL476" s="7"/>
    </row>
    <row r="477" spans="1:38">
      <c r="A477" s="1">
        <v>44142</v>
      </c>
      <c r="B477" s="6">
        <f t="shared" si="7"/>
        <v>11</v>
      </c>
      <c r="F477" s="11">
        <f>INDEX(DEM_D6_PWR!$I$3:$I$14, MATCH($B477,DEM_D6_PWR!$H$3:$H$14,0), 1)</f>
        <v>0</v>
      </c>
      <c r="S477" s="11"/>
      <c r="T477" s="11"/>
      <c r="U477" s="11"/>
      <c r="AJ477">
        <f>INDEX(CALLiTE_SHASTA_LEVEL2_4!$E$1024:$E$1035, MATCH($B477,CALLiTE_SHASTA_LEVEL2_4!$C$1024:$C$1035,0), 1)</f>
        <v>650</v>
      </c>
      <c r="AK477">
        <f>INDEX(CALLiTE_SHASTA_LEVEL2_4!$F$1024:$F$1035, MATCH($B477,CALLiTE_SHASTA_LEVEL2_4!$C$1024:$C$1035,0), 1)</f>
        <v>3200</v>
      </c>
      <c r="AL477" s="7"/>
    </row>
    <row r="478" spans="1:38">
      <c r="A478" s="1">
        <v>44143</v>
      </c>
      <c r="B478" s="6">
        <f t="shared" si="7"/>
        <v>11</v>
      </c>
      <c r="F478" s="11">
        <f>INDEX(DEM_D6_PWR!$I$3:$I$14, MATCH($B478,DEM_D6_PWR!$H$3:$H$14,0), 1)</f>
        <v>0</v>
      </c>
      <c r="S478" s="11"/>
      <c r="T478" s="11"/>
      <c r="U478" s="11"/>
      <c r="AJ478">
        <f>INDEX(CALLiTE_SHASTA_LEVEL2_4!$E$1024:$E$1035, MATCH($B478,CALLiTE_SHASTA_LEVEL2_4!$C$1024:$C$1035,0), 1)</f>
        <v>650</v>
      </c>
      <c r="AK478">
        <f>INDEX(CALLiTE_SHASTA_LEVEL2_4!$F$1024:$F$1035, MATCH($B478,CALLiTE_SHASTA_LEVEL2_4!$C$1024:$C$1035,0), 1)</f>
        <v>3200</v>
      </c>
      <c r="AL478" s="7"/>
    </row>
    <row r="479" spans="1:38">
      <c r="A479" s="1">
        <v>44144</v>
      </c>
      <c r="B479" s="6">
        <f t="shared" si="7"/>
        <v>11</v>
      </c>
      <c r="F479" s="11">
        <f>INDEX(DEM_D6_PWR!$I$3:$I$14, MATCH($B479,DEM_D6_PWR!$H$3:$H$14,0), 1)</f>
        <v>0</v>
      </c>
      <c r="S479" s="11"/>
      <c r="T479" s="11"/>
      <c r="U479" s="11"/>
      <c r="AJ479">
        <f>INDEX(CALLiTE_SHASTA_LEVEL2_4!$E$1024:$E$1035, MATCH($B479,CALLiTE_SHASTA_LEVEL2_4!$C$1024:$C$1035,0), 1)</f>
        <v>650</v>
      </c>
      <c r="AK479">
        <f>INDEX(CALLiTE_SHASTA_LEVEL2_4!$F$1024:$F$1035, MATCH($B479,CALLiTE_SHASTA_LEVEL2_4!$C$1024:$C$1035,0), 1)</f>
        <v>3200</v>
      </c>
      <c r="AL479" s="7"/>
    </row>
    <row r="480" spans="1:38">
      <c r="A480" s="1">
        <v>44145</v>
      </c>
      <c r="B480" s="6">
        <f t="shared" si="7"/>
        <v>11</v>
      </c>
      <c r="F480" s="11">
        <f>INDEX(DEM_D6_PWR!$I$3:$I$14, MATCH($B480,DEM_D6_PWR!$H$3:$H$14,0), 1)</f>
        <v>0</v>
      </c>
      <c r="S480" s="11"/>
      <c r="T480" s="11"/>
      <c r="U480" s="11"/>
      <c r="AJ480">
        <f>INDEX(CALLiTE_SHASTA_LEVEL2_4!$E$1024:$E$1035, MATCH($B480,CALLiTE_SHASTA_LEVEL2_4!$C$1024:$C$1035,0), 1)</f>
        <v>650</v>
      </c>
      <c r="AK480">
        <f>INDEX(CALLiTE_SHASTA_LEVEL2_4!$F$1024:$F$1035, MATCH($B480,CALLiTE_SHASTA_LEVEL2_4!$C$1024:$C$1035,0), 1)</f>
        <v>3200</v>
      </c>
      <c r="AL480" s="7"/>
    </row>
    <row r="481" spans="1:38">
      <c r="A481" s="1">
        <v>44146</v>
      </c>
      <c r="B481" s="6">
        <f t="shared" si="7"/>
        <v>11</v>
      </c>
      <c r="F481" s="11">
        <f>INDEX(DEM_D6_PWR!$I$3:$I$14, MATCH($B481,DEM_D6_PWR!$H$3:$H$14,0), 1)</f>
        <v>0</v>
      </c>
      <c r="S481" s="11"/>
      <c r="T481" s="11"/>
      <c r="U481" s="11"/>
      <c r="AJ481">
        <f>INDEX(CALLiTE_SHASTA_LEVEL2_4!$E$1024:$E$1035, MATCH($B481,CALLiTE_SHASTA_LEVEL2_4!$C$1024:$C$1035,0), 1)</f>
        <v>650</v>
      </c>
      <c r="AK481">
        <f>INDEX(CALLiTE_SHASTA_LEVEL2_4!$F$1024:$F$1035, MATCH($B481,CALLiTE_SHASTA_LEVEL2_4!$C$1024:$C$1035,0), 1)</f>
        <v>3200</v>
      </c>
      <c r="AL481" s="7"/>
    </row>
    <row r="482" spans="1:38">
      <c r="A482" s="1">
        <v>44147</v>
      </c>
      <c r="B482" s="6">
        <f t="shared" si="7"/>
        <v>11</v>
      </c>
      <c r="F482" s="11">
        <f>INDEX(DEM_D6_PWR!$I$3:$I$14, MATCH($B482,DEM_D6_PWR!$H$3:$H$14,0), 1)</f>
        <v>0</v>
      </c>
      <c r="S482" s="11"/>
      <c r="T482" s="11"/>
      <c r="U482" s="11"/>
      <c r="AJ482">
        <f>INDEX(CALLiTE_SHASTA_LEVEL2_4!$E$1024:$E$1035, MATCH($B482,CALLiTE_SHASTA_LEVEL2_4!$C$1024:$C$1035,0), 1)</f>
        <v>650</v>
      </c>
      <c r="AK482">
        <f>INDEX(CALLiTE_SHASTA_LEVEL2_4!$F$1024:$F$1035, MATCH($B482,CALLiTE_SHASTA_LEVEL2_4!$C$1024:$C$1035,0), 1)</f>
        <v>3200</v>
      </c>
      <c r="AL482" s="7"/>
    </row>
    <row r="483" spans="1:38">
      <c r="A483" s="1">
        <v>44148</v>
      </c>
      <c r="B483" s="6">
        <f t="shared" si="7"/>
        <v>11</v>
      </c>
      <c r="F483" s="11">
        <f>INDEX(DEM_D6_PWR!$I$3:$I$14, MATCH($B483,DEM_D6_PWR!$H$3:$H$14,0), 1)</f>
        <v>0</v>
      </c>
      <c r="S483" s="11"/>
      <c r="T483" s="11"/>
      <c r="U483" s="11"/>
      <c r="AJ483">
        <f>INDEX(CALLiTE_SHASTA_LEVEL2_4!$E$1024:$E$1035, MATCH($B483,CALLiTE_SHASTA_LEVEL2_4!$C$1024:$C$1035,0), 1)</f>
        <v>650</v>
      </c>
      <c r="AK483">
        <f>INDEX(CALLiTE_SHASTA_LEVEL2_4!$F$1024:$F$1035, MATCH($B483,CALLiTE_SHASTA_LEVEL2_4!$C$1024:$C$1035,0), 1)</f>
        <v>3200</v>
      </c>
      <c r="AL483" s="7"/>
    </row>
    <row r="484" spans="1:38">
      <c r="A484" s="1">
        <v>44149</v>
      </c>
      <c r="B484" s="6">
        <f t="shared" si="7"/>
        <v>11</v>
      </c>
      <c r="F484" s="11">
        <f>INDEX(DEM_D6_PWR!$I$3:$I$14, MATCH($B484,DEM_D6_PWR!$H$3:$H$14,0), 1)</f>
        <v>0</v>
      </c>
      <c r="S484" s="11"/>
      <c r="T484" s="11"/>
      <c r="U484" s="11"/>
      <c r="AJ484">
        <f>INDEX(CALLiTE_SHASTA_LEVEL2_4!$E$1024:$E$1035, MATCH($B484,CALLiTE_SHASTA_LEVEL2_4!$C$1024:$C$1035,0), 1)</f>
        <v>650</v>
      </c>
      <c r="AK484">
        <f>INDEX(CALLiTE_SHASTA_LEVEL2_4!$F$1024:$F$1035, MATCH($B484,CALLiTE_SHASTA_LEVEL2_4!$C$1024:$C$1035,0), 1)</f>
        <v>3200</v>
      </c>
      <c r="AL484" s="7"/>
    </row>
    <row r="485" spans="1:38">
      <c r="A485" s="1">
        <v>44150</v>
      </c>
      <c r="B485" s="6">
        <f t="shared" si="7"/>
        <v>11</v>
      </c>
      <c r="F485" s="11">
        <f>INDEX(DEM_D6_PWR!$I$3:$I$14, MATCH($B485,DEM_D6_PWR!$H$3:$H$14,0), 1)</f>
        <v>0</v>
      </c>
      <c r="S485" s="11"/>
      <c r="T485" s="11"/>
      <c r="U485" s="11"/>
      <c r="AJ485">
        <f>INDEX(CALLiTE_SHASTA_LEVEL2_4!$E$1024:$E$1035, MATCH($B485,CALLiTE_SHASTA_LEVEL2_4!$C$1024:$C$1035,0), 1)</f>
        <v>650</v>
      </c>
      <c r="AK485">
        <f>INDEX(CALLiTE_SHASTA_LEVEL2_4!$F$1024:$F$1035, MATCH($B485,CALLiTE_SHASTA_LEVEL2_4!$C$1024:$C$1035,0), 1)</f>
        <v>3200</v>
      </c>
      <c r="AL485" s="7"/>
    </row>
    <row r="486" spans="1:38">
      <c r="A486" s="1">
        <v>44151</v>
      </c>
      <c r="B486" s="6">
        <f t="shared" si="7"/>
        <v>11</v>
      </c>
      <c r="F486" s="11">
        <f>INDEX(DEM_D6_PWR!$I$3:$I$14, MATCH($B486,DEM_D6_PWR!$H$3:$H$14,0), 1)</f>
        <v>0</v>
      </c>
      <c r="S486" s="11"/>
      <c r="T486" s="11"/>
      <c r="U486" s="11"/>
      <c r="AJ486">
        <f>INDEX(CALLiTE_SHASTA_LEVEL2_4!$E$1024:$E$1035, MATCH($B486,CALLiTE_SHASTA_LEVEL2_4!$C$1024:$C$1035,0), 1)</f>
        <v>650</v>
      </c>
      <c r="AK486">
        <f>INDEX(CALLiTE_SHASTA_LEVEL2_4!$F$1024:$F$1035, MATCH($B486,CALLiTE_SHASTA_LEVEL2_4!$C$1024:$C$1035,0), 1)</f>
        <v>3200</v>
      </c>
      <c r="AL486" s="7"/>
    </row>
    <row r="487" spans="1:38">
      <c r="A487" s="1">
        <v>44152</v>
      </c>
      <c r="B487" s="6">
        <f t="shared" si="7"/>
        <v>11</v>
      </c>
      <c r="F487" s="11">
        <f>INDEX(DEM_D6_PWR!$I$3:$I$14, MATCH($B487,DEM_D6_PWR!$H$3:$H$14,0), 1)</f>
        <v>0</v>
      </c>
      <c r="S487" s="11"/>
      <c r="T487" s="11"/>
      <c r="U487" s="11"/>
      <c r="AJ487">
        <f>INDEX(CALLiTE_SHASTA_LEVEL2_4!$E$1024:$E$1035, MATCH($B487,CALLiTE_SHASTA_LEVEL2_4!$C$1024:$C$1035,0), 1)</f>
        <v>650</v>
      </c>
      <c r="AK487">
        <f>INDEX(CALLiTE_SHASTA_LEVEL2_4!$F$1024:$F$1035, MATCH($B487,CALLiTE_SHASTA_LEVEL2_4!$C$1024:$C$1035,0), 1)</f>
        <v>3200</v>
      </c>
      <c r="AL487" s="7"/>
    </row>
    <row r="488" spans="1:38">
      <c r="A488" s="1">
        <v>44153</v>
      </c>
      <c r="B488" s="6">
        <f t="shared" si="7"/>
        <v>11</v>
      </c>
      <c r="F488" s="11">
        <f>INDEX(DEM_D6_PWR!$I$3:$I$14, MATCH($B488,DEM_D6_PWR!$H$3:$H$14,0), 1)</f>
        <v>0</v>
      </c>
      <c r="S488" s="11"/>
      <c r="T488" s="11"/>
      <c r="U488" s="11"/>
      <c r="AJ488">
        <f>INDEX(CALLiTE_SHASTA_LEVEL2_4!$E$1024:$E$1035, MATCH($B488,CALLiTE_SHASTA_LEVEL2_4!$C$1024:$C$1035,0), 1)</f>
        <v>650</v>
      </c>
      <c r="AK488">
        <f>INDEX(CALLiTE_SHASTA_LEVEL2_4!$F$1024:$F$1035, MATCH($B488,CALLiTE_SHASTA_LEVEL2_4!$C$1024:$C$1035,0), 1)</f>
        <v>3200</v>
      </c>
      <c r="AL488" s="7"/>
    </row>
    <row r="489" spans="1:38">
      <c r="A489" s="1">
        <v>44154</v>
      </c>
      <c r="B489" s="6">
        <f t="shared" si="7"/>
        <v>11</v>
      </c>
      <c r="F489" s="11">
        <f>INDEX(DEM_D6_PWR!$I$3:$I$14, MATCH($B489,DEM_D6_PWR!$H$3:$H$14,0), 1)</f>
        <v>0</v>
      </c>
      <c r="S489" s="11"/>
      <c r="T489" s="11"/>
      <c r="U489" s="11"/>
      <c r="AJ489">
        <f>INDEX(CALLiTE_SHASTA_LEVEL2_4!$E$1024:$E$1035, MATCH($B489,CALLiTE_SHASTA_LEVEL2_4!$C$1024:$C$1035,0), 1)</f>
        <v>650</v>
      </c>
      <c r="AK489">
        <f>INDEX(CALLiTE_SHASTA_LEVEL2_4!$F$1024:$F$1035, MATCH($B489,CALLiTE_SHASTA_LEVEL2_4!$C$1024:$C$1035,0), 1)</f>
        <v>3200</v>
      </c>
      <c r="AL489" s="7"/>
    </row>
    <row r="490" spans="1:38">
      <c r="A490" s="1">
        <v>44155</v>
      </c>
      <c r="B490" s="6">
        <f t="shared" si="7"/>
        <v>11</v>
      </c>
      <c r="F490" s="11">
        <f>INDEX(DEM_D6_PWR!$I$3:$I$14, MATCH($B490,DEM_D6_PWR!$H$3:$H$14,0), 1)</f>
        <v>0</v>
      </c>
      <c r="S490" s="11"/>
      <c r="T490" s="11"/>
      <c r="U490" s="11"/>
      <c r="AJ490">
        <f>INDEX(CALLiTE_SHASTA_LEVEL2_4!$E$1024:$E$1035, MATCH($B490,CALLiTE_SHASTA_LEVEL2_4!$C$1024:$C$1035,0), 1)</f>
        <v>650</v>
      </c>
      <c r="AK490">
        <f>INDEX(CALLiTE_SHASTA_LEVEL2_4!$F$1024:$F$1035, MATCH($B490,CALLiTE_SHASTA_LEVEL2_4!$C$1024:$C$1035,0), 1)</f>
        <v>3200</v>
      </c>
      <c r="AL490" s="7"/>
    </row>
    <row r="491" spans="1:38">
      <c r="A491" s="1">
        <v>44156</v>
      </c>
      <c r="B491" s="6">
        <f t="shared" si="7"/>
        <v>11</v>
      </c>
      <c r="F491" s="11">
        <f>INDEX(DEM_D6_PWR!$I$3:$I$14, MATCH($B491,DEM_D6_PWR!$H$3:$H$14,0), 1)</f>
        <v>0</v>
      </c>
      <c r="S491" s="11"/>
      <c r="T491" s="11"/>
      <c r="U491" s="11"/>
      <c r="AJ491">
        <f>INDEX(CALLiTE_SHASTA_LEVEL2_4!$E$1024:$E$1035, MATCH($B491,CALLiTE_SHASTA_LEVEL2_4!$C$1024:$C$1035,0), 1)</f>
        <v>650</v>
      </c>
      <c r="AK491">
        <f>INDEX(CALLiTE_SHASTA_LEVEL2_4!$F$1024:$F$1035, MATCH($B491,CALLiTE_SHASTA_LEVEL2_4!$C$1024:$C$1035,0), 1)</f>
        <v>3200</v>
      </c>
      <c r="AL491" s="7"/>
    </row>
    <row r="492" spans="1:38">
      <c r="A492" s="1">
        <v>44157</v>
      </c>
      <c r="B492" s="6">
        <f t="shared" si="7"/>
        <v>11</v>
      </c>
      <c r="F492" s="11">
        <f>INDEX(DEM_D6_PWR!$I$3:$I$14, MATCH($B492,DEM_D6_PWR!$H$3:$H$14,0), 1)</f>
        <v>0</v>
      </c>
      <c r="S492" s="11"/>
      <c r="T492" s="11"/>
      <c r="U492" s="11"/>
      <c r="AJ492">
        <f>INDEX(CALLiTE_SHASTA_LEVEL2_4!$E$1024:$E$1035, MATCH($B492,CALLiTE_SHASTA_LEVEL2_4!$C$1024:$C$1035,0), 1)</f>
        <v>650</v>
      </c>
      <c r="AK492">
        <f>INDEX(CALLiTE_SHASTA_LEVEL2_4!$F$1024:$F$1035, MATCH($B492,CALLiTE_SHASTA_LEVEL2_4!$C$1024:$C$1035,0), 1)</f>
        <v>3200</v>
      </c>
      <c r="AL492" s="7"/>
    </row>
    <row r="493" spans="1:38">
      <c r="A493" s="1">
        <v>44158</v>
      </c>
      <c r="B493" s="6">
        <f t="shared" si="7"/>
        <v>11</v>
      </c>
      <c r="F493" s="11">
        <f>INDEX(DEM_D6_PWR!$I$3:$I$14, MATCH($B493,DEM_D6_PWR!$H$3:$H$14,0), 1)</f>
        <v>0</v>
      </c>
      <c r="S493" s="11"/>
      <c r="T493" s="11"/>
      <c r="U493" s="11"/>
      <c r="AJ493">
        <f>INDEX(CALLiTE_SHASTA_LEVEL2_4!$E$1024:$E$1035, MATCH($B493,CALLiTE_SHASTA_LEVEL2_4!$C$1024:$C$1035,0), 1)</f>
        <v>650</v>
      </c>
      <c r="AK493">
        <f>INDEX(CALLiTE_SHASTA_LEVEL2_4!$F$1024:$F$1035, MATCH($B493,CALLiTE_SHASTA_LEVEL2_4!$C$1024:$C$1035,0), 1)</f>
        <v>3200</v>
      </c>
      <c r="AL493" s="7"/>
    </row>
    <row r="494" spans="1:38">
      <c r="A494" s="1">
        <v>44159</v>
      </c>
      <c r="B494" s="6">
        <f t="shared" si="7"/>
        <v>11</v>
      </c>
      <c r="F494" s="11">
        <f>INDEX(DEM_D6_PWR!$I$3:$I$14, MATCH($B494,DEM_D6_PWR!$H$3:$H$14,0), 1)</f>
        <v>0</v>
      </c>
      <c r="S494" s="11"/>
      <c r="T494" s="11"/>
      <c r="U494" s="11"/>
      <c r="AJ494">
        <f>INDEX(CALLiTE_SHASTA_LEVEL2_4!$E$1024:$E$1035, MATCH($B494,CALLiTE_SHASTA_LEVEL2_4!$C$1024:$C$1035,0), 1)</f>
        <v>650</v>
      </c>
      <c r="AK494">
        <f>INDEX(CALLiTE_SHASTA_LEVEL2_4!$F$1024:$F$1035, MATCH($B494,CALLiTE_SHASTA_LEVEL2_4!$C$1024:$C$1035,0), 1)</f>
        <v>3200</v>
      </c>
      <c r="AL494" s="7"/>
    </row>
    <row r="495" spans="1:38">
      <c r="A495" s="1">
        <v>44160</v>
      </c>
      <c r="B495" s="6">
        <f t="shared" si="7"/>
        <v>11</v>
      </c>
      <c r="F495" s="11">
        <f>INDEX(DEM_D6_PWR!$I$3:$I$14, MATCH($B495,DEM_D6_PWR!$H$3:$H$14,0), 1)</f>
        <v>0</v>
      </c>
      <c r="S495" s="11"/>
      <c r="T495" s="11"/>
      <c r="U495" s="11"/>
      <c r="AJ495">
        <f>INDEX(CALLiTE_SHASTA_LEVEL2_4!$E$1024:$E$1035, MATCH($B495,CALLiTE_SHASTA_LEVEL2_4!$C$1024:$C$1035,0), 1)</f>
        <v>650</v>
      </c>
      <c r="AK495">
        <f>INDEX(CALLiTE_SHASTA_LEVEL2_4!$F$1024:$F$1035, MATCH($B495,CALLiTE_SHASTA_LEVEL2_4!$C$1024:$C$1035,0), 1)</f>
        <v>3200</v>
      </c>
      <c r="AL495" s="7"/>
    </row>
    <row r="496" spans="1:38">
      <c r="A496" s="1">
        <v>44161</v>
      </c>
      <c r="B496" s="6">
        <f t="shared" si="7"/>
        <v>11</v>
      </c>
      <c r="F496" s="11">
        <f>INDEX(DEM_D6_PWR!$I$3:$I$14, MATCH($B496,DEM_D6_PWR!$H$3:$H$14,0), 1)</f>
        <v>0</v>
      </c>
      <c r="S496" s="11"/>
      <c r="T496" s="11"/>
      <c r="U496" s="11"/>
      <c r="AJ496">
        <f>INDEX(CALLiTE_SHASTA_LEVEL2_4!$E$1024:$E$1035, MATCH($B496,CALLiTE_SHASTA_LEVEL2_4!$C$1024:$C$1035,0), 1)</f>
        <v>650</v>
      </c>
      <c r="AK496">
        <f>INDEX(CALLiTE_SHASTA_LEVEL2_4!$F$1024:$F$1035, MATCH($B496,CALLiTE_SHASTA_LEVEL2_4!$C$1024:$C$1035,0), 1)</f>
        <v>3200</v>
      </c>
      <c r="AL496" s="7"/>
    </row>
    <row r="497" spans="1:38">
      <c r="A497" s="1">
        <v>44162</v>
      </c>
      <c r="B497" s="6">
        <f t="shared" si="7"/>
        <v>11</v>
      </c>
      <c r="F497" s="11">
        <f>INDEX(DEM_D6_PWR!$I$3:$I$14, MATCH($B497,DEM_D6_PWR!$H$3:$H$14,0), 1)</f>
        <v>0</v>
      </c>
      <c r="S497" s="11"/>
      <c r="T497" s="11"/>
      <c r="U497" s="11"/>
      <c r="AJ497">
        <f>INDEX(CALLiTE_SHASTA_LEVEL2_4!$E$1024:$E$1035, MATCH($B497,CALLiTE_SHASTA_LEVEL2_4!$C$1024:$C$1035,0), 1)</f>
        <v>650</v>
      </c>
      <c r="AK497">
        <f>INDEX(CALLiTE_SHASTA_LEVEL2_4!$F$1024:$F$1035, MATCH($B497,CALLiTE_SHASTA_LEVEL2_4!$C$1024:$C$1035,0), 1)</f>
        <v>3200</v>
      </c>
      <c r="AL497" s="7"/>
    </row>
    <row r="498" spans="1:38">
      <c r="A498" s="1">
        <v>44163</v>
      </c>
      <c r="B498" s="6">
        <f t="shared" si="7"/>
        <v>11</v>
      </c>
      <c r="F498" s="11">
        <f>INDEX(DEM_D6_PWR!$I$3:$I$14, MATCH($B498,DEM_D6_PWR!$H$3:$H$14,0), 1)</f>
        <v>0</v>
      </c>
      <c r="S498" s="11"/>
      <c r="T498" s="11"/>
      <c r="U498" s="11"/>
      <c r="AJ498">
        <f>INDEX(CALLiTE_SHASTA_LEVEL2_4!$E$1024:$E$1035, MATCH($B498,CALLiTE_SHASTA_LEVEL2_4!$C$1024:$C$1035,0), 1)</f>
        <v>650</v>
      </c>
      <c r="AK498">
        <f>INDEX(CALLiTE_SHASTA_LEVEL2_4!$F$1024:$F$1035, MATCH($B498,CALLiTE_SHASTA_LEVEL2_4!$C$1024:$C$1035,0), 1)</f>
        <v>3200</v>
      </c>
      <c r="AL498" s="7"/>
    </row>
    <row r="499" spans="1:38">
      <c r="A499" s="1">
        <v>44164</v>
      </c>
      <c r="B499" s="6">
        <f t="shared" si="7"/>
        <v>11</v>
      </c>
      <c r="F499" s="11">
        <f>INDEX(DEM_D6_PWR!$I$3:$I$14, MATCH($B499,DEM_D6_PWR!$H$3:$H$14,0), 1)</f>
        <v>0</v>
      </c>
      <c r="S499" s="11"/>
      <c r="T499" s="11"/>
      <c r="U499" s="11"/>
      <c r="AJ499">
        <f>INDEX(CALLiTE_SHASTA_LEVEL2_4!$E$1024:$E$1035, MATCH($B499,CALLiTE_SHASTA_LEVEL2_4!$C$1024:$C$1035,0), 1)</f>
        <v>650</v>
      </c>
      <c r="AK499">
        <f>INDEX(CALLiTE_SHASTA_LEVEL2_4!$F$1024:$F$1035, MATCH($B499,CALLiTE_SHASTA_LEVEL2_4!$C$1024:$C$1035,0), 1)</f>
        <v>3200</v>
      </c>
      <c r="AL499" s="7"/>
    </row>
    <row r="500" spans="1:38">
      <c r="A500" s="1">
        <v>44165</v>
      </c>
      <c r="B500" s="6">
        <f t="shared" si="7"/>
        <v>11</v>
      </c>
      <c r="F500" s="11">
        <f>INDEX(DEM_D6_PWR!$I$3:$I$14, MATCH($B500,DEM_D6_PWR!$H$3:$H$14,0), 1)</f>
        <v>0</v>
      </c>
      <c r="S500" s="11"/>
      <c r="T500" s="11"/>
      <c r="U500" s="11"/>
      <c r="AJ500">
        <f>INDEX(CALLiTE_SHASTA_LEVEL2_4!$E$1024:$E$1035, MATCH($B500,CALLiTE_SHASTA_LEVEL2_4!$C$1024:$C$1035,0), 1)</f>
        <v>650</v>
      </c>
      <c r="AK500">
        <f>INDEX(CALLiTE_SHASTA_LEVEL2_4!$F$1024:$F$1035, MATCH($B500,CALLiTE_SHASTA_LEVEL2_4!$C$1024:$C$1035,0), 1)</f>
        <v>3200</v>
      </c>
      <c r="AL500" s="7"/>
    </row>
    <row r="501" spans="1:38">
      <c r="A501" s="1">
        <v>44166</v>
      </c>
      <c r="B501" s="6">
        <f t="shared" si="7"/>
        <v>12</v>
      </c>
      <c r="F501" s="11">
        <f>INDEX(DEM_D6_PWR!$I$3:$I$14, MATCH($B501,DEM_D6_PWR!$H$3:$H$14,0), 1)</f>
        <v>0</v>
      </c>
      <c r="S501" s="11"/>
      <c r="T501" s="11"/>
      <c r="U501" s="11"/>
      <c r="AJ501">
        <f>INDEX(CALLiTE_SHASTA_LEVEL2_4!$E$1024:$E$1035, MATCH($B501,CALLiTE_SHASTA_LEVEL2_4!$C$1024:$C$1035,0), 1)</f>
        <v>650</v>
      </c>
      <c r="AK501">
        <f>INDEX(CALLiTE_SHASTA_LEVEL2_4!$F$1024:$F$1035, MATCH($B501,CALLiTE_SHASTA_LEVEL2_4!$C$1024:$C$1035,0), 1)</f>
        <v>3348</v>
      </c>
      <c r="AL501" s="7"/>
    </row>
    <row r="502" spans="1:38">
      <c r="A502" s="1">
        <v>44167</v>
      </c>
      <c r="B502" s="6">
        <f t="shared" si="7"/>
        <v>12</v>
      </c>
      <c r="F502" s="11">
        <f>INDEX(DEM_D6_PWR!$I$3:$I$14, MATCH($B502,DEM_D6_PWR!$H$3:$H$14,0), 1)</f>
        <v>0</v>
      </c>
      <c r="S502" s="11"/>
      <c r="T502" s="11"/>
      <c r="U502" s="11"/>
      <c r="AJ502">
        <f>INDEX(CALLiTE_SHASTA_LEVEL2_4!$E$1024:$E$1035, MATCH($B502,CALLiTE_SHASTA_LEVEL2_4!$C$1024:$C$1035,0), 1)</f>
        <v>650</v>
      </c>
      <c r="AK502">
        <f>INDEX(CALLiTE_SHASTA_LEVEL2_4!$F$1024:$F$1035, MATCH($B502,CALLiTE_SHASTA_LEVEL2_4!$C$1024:$C$1035,0), 1)</f>
        <v>3348</v>
      </c>
      <c r="AL502" s="7"/>
    </row>
    <row r="503" spans="1:38">
      <c r="A503" s="1">
        <v>44168</v>
      </c>
      <c r="B503" s="6">
        <f t="shared" si="7"/>
        <v>12</v>
      </c>
      <c r="F503" s="11">
        <f>INDEX(DEM_D6_PWR!$I$3:$I$14, MATCH($B503,DEM_D6_PWR!$H$3:$H$14,0), 1)</f>
        <v>0</v>
      </c>
      <c r="S503" s="11"/>
      <c r="T503" s="11"/>
      <c r="U503" s="11"/>
      <c r="AJ503">
        <f>INDEX(CALLiTE_SHASTA_LEVEL2_4!$E$1024:$E$1035, MATCH($B503,CALLiTE_SHASTA_LEVEL2_4!$C$1024:$C$1035,0), 1)</f>
        <v>650</v>
      </c>
      <c r="AK503">
        <f>INDEX(CALLiTE_SHASTA_LEVEL2_4!$F$1024:$F$1035, MATCH($B503,CALLiTE_SHASTA_LEVEL2_4!$C$1024:$C$1035,0), 1)</f>
        <v>3348</v>
      </c>
      <c r="AL503" s="7"/>
    </row>
    <row r="504" spans="1:38">
      <c r="A504" s="1">
        <v>44169</v>
      </c>
      <c r="B504" s="6">
        <f t="shared" si="7"/>
        <v>12</v>
      </c>
      <c r="F504" s="11">
        <f>INDEX(DEM_D6_PWR!$I$3:$I$14, MATCH($B504,DEM_D6_PWR!$H$3:$H$14,0), 1)</f>
        <v>0</v>
      </c>
      <c r="S504" s="11"/>
      <c r="T504" s="11"/>
      <c r="U504" s="11"/>
      <c r="AJ504">
        <f>INDEX(CALLiTE_SHASTA_LEVEL2_4!$E$1024:$E$1035, MATCH($B504,CALLiTE_SHASTA_LEVEL2_4!$C$1024:$C$1035,0), 1)</f>
        <v>650</v>
      </c>
      <c r="AK504">
        <f>INDEX(CALLiTE_SHASTA_LEVEL2_4!$F$1024:$F$1035, MATCH($B504,CALLiTE_SHASTA_LEVEL2_4!$C$1024:$C$1035,0), 1)</f>
        <v>3348</v>
      </c>
      <c r="AL504" s="7"/>
    </row>
    <row r="505" spans="1:38">
      <c r="A505" s="1">
        <v>44170</v>
      </c>
      <c r="B505" s="6">
        <f t="shared" si="7"/>
        <v>12</v>
      </c>
      <c r="F505" s="11">
        <f>INDEX(DEM_D6_PWR!$I$3:$I$14, MATCH($B505,DEM_D6_PWR!$H$3:$H$14,0), 1)</f>
        <v>0</v>
      </c>
      <c r="S505" s="11"/>
      <c r="T505" s="11"/>
      <c r="U505" s="11"/>
      <c r="AJ505">
        <f>INDEX(CALLiTE_SHASTA_LEVEL2_4!$E$1024:$E$1035, MATCH($B505,CALLiTE_SHASTA_LEVEL2_4!$C$1024:$C$1035,0), 1)</f>
        <v>650</v>
      </c>
      <c r="AK505">
        <f>INDEX(CALLiTE_SHASTA_LEVEL2_4!$F$1024:$F$1035, MATCH($B505,CALLiTE_SHASTA_LEVEL2_4!$C$1024:$C$1035,0), 1)</f>
        <v>3348</v>
      </c>
      <c r="AL505" s="7"/>
    </row>
    <row r="506" spans="1:38">
      <c r="A506" s="1">
        <v>44171</v>
      </c>
      <c r="B506" s="6">
        <f t="shared" si="7"/>
        <v>12</v>
      </c>
      <c r="F506" s="11">
        <f>INDEX(DEM_D6_PWR!$I$3:$I$14, MATCH($B506,DEM_D6_PWR!$H$3:$H$14,0), 1)</f>
        <v>0</v>
      </c>
      <c r="S506" s="11"/>
      <c r="T506" s="11"/>
      <c r="U506" s="11"/>
      <c r="AJ506">
        <f>INDEX(CALLiTE_SHASTA_LEVEL2_4!$E$1024:$E$1035, MATCH($B506,CALLiTE_SHASTA_LEVEL2_4!$C$1024:$C$1035,0), 1)</f>
        <v>650</v>
      </c>
      <c r="AK506">
        <f>INDEX(CALLiTE_SHASTA_LEVEL2_4!$F$1024:$F$1035, MATCH($B506,CALLiTE_SHASTA_LEVEL2_4!$C$1024:$C$1035,0), 1)</f>
        <v>3348</v>
      </c>
      <c r="AL506" s="7"/>
    </row>
    <row r="507" spans="1:38">
      <c r="A507" s="1">
        <v>44172</v>
      </c>
      <c r="B507" s="6">
        <f t="shared" si="7"/>
        <v>12</v>
      </c>
      <c r="F507" s="11">
        <f>INDEX(DEM_D6_PWR!$I$3:$I$14, MATCH($B507,DEM_D6_PWR!$H$3:$H$14,0), 1)</f>
        <v>0</v>
      </c>
      <c r="S507" s="11"/>
      <c r="T507" s="11"/>
      <c r="U507" s="11"/>
      <c r="AJ507">
        <f>INDEX(CALLiTE_SHASTA_LEVEL2_4!$E$1024:$E$1035, MATCH($B507,CALLiTE_SHASTA_LEVEL2_4!$C$1024:$C$1035,0), 1)</f>
        <v>650</v>
      </c>
      <c r="AK507">
        <f>INDEX(CALLiTE_SHASTA_LEVEL2_4!$F$1024:$F$1035, MATCH($B507,CALLiTE_SHASTA_LEVEL2_4!$C$1024:$C$1035,0), 1)</f>
        <v>3348</v>
      </c>
      <c r="AL507" s="7"/>
    </row>
    <row r="508" spans="1:38">
      <c r="A508" s="1">
        <v>44173</v>
      </c>
      <c r="B508" s="6">
        <f t="shared" si="7"/>
        <v>12</v>
      </c>
      <c r="F508" s="11">
        <f>INDEX(DEM_D6_PWR!$I$3:$I$14, MATCH($B508,DEM_D6_PWR!$H$3:$H$14,0), 1)</f>
        <v>0</v>
      </c>
      <c r="S508" s="11"/>
      <c r="T508" s="11"/>
      <c r="U508" s="11"/>
      <c r="AJ508">
        <f>INDEX(CALLiTE_SHASTA_LEVEL2_4!$E$1024:$E$1035, MATCH($B508,CALLiTE_SHASTA_LEVEL2_4!$C$1024:$C$1035,0), 1)</f>
        <v>650</v>
      </c>
      <c r="AK508">
        <f>INDEX(CALLiTE_SHASTA_LEVEL2_4!$F$1024:$F$1035, MATCH($B508,CALLiTE_SHASTA_LEVEL2_4!$C$1024:$C$1035,0), 1)</f>
        <v>3348</v>
      </c>
      <c r="AL508" s="7"/>
    </row>
    <row r="509" spans="1:38">
      <c r="A509" s="1">
        <v>44174</v>
      </c>
      <c r="B509" s="6">
        <f t="shared" si="7"/>
        <v>12</v>
      </c>
      <c r="F509" s="11">
        <f>INDEX(DEM_D6_PWR!$I$3:$I$14, MATCH($B509,DEM_D6_PWR!$H$3:$H$14,0), 1)</f>
        <v>0</v>
      </c>
      <c r="S509" s="11"/>
      <c r="T509" s="11"/>
      <c r="U509" s="11"/>
      <c r="AJ509">
        <f>INDEX(CALLiTE_SHASTA_LEVEL2_4!$E$1024:$E$1035, MATCH($B509,CALLiTE_SHASTA_LEVEL2_4!$C$1024:$C$1035,0), 1)</f>
        <v>650</v>
      </c>
      <c r="AK509">
        <f>INDEX(CALLiTE_SHASTA_LEVEL2_4!$F$1024:$F$1035, MATCH($B509,CALLiTE_SHASTA_LEVEL2_4!$C$1024:$C$1035,0), 1)</f>
        <v>3348</v>
      </c>
      <c r="AL509" s="7"/>
    </row>
    <row r="510" spans="1:38">
      <c r="A510" s="1">
        <v>44175</v>
      </c>
      <c r="B510" s="6">
        <f t="shared" si="7"/>
        <v>12</v>
      </c>
      <c r="F510" s="11">
        <f>INDEX(DEM_D6_PWR!$I$3:$I$14, MATCH($B510,DEM_D6_PWR!$H$3:$H$14,0), 1)</f>
        <v>0</v>
      </c>
      <c r="S510" s="11"/>
      <c r="T510" s="11"/>
      <c r="U510" s="11"/>
      <c r="AJ510">
        <f>INDEX(CALLiTE_SHASTA_LEVEL2_4!$E$1024:$E$1035, MATCH($B510,CALLiTE_SHASTA_LEVEL2_4!$C$1024:$C$1035,0), 1)</f>
        <v>650</v>
      </c>
      <c r="AK510">
        <f>INDEX(CALLiTE_SHASTA_LEVEL2_4!$F$1024:$F$1035, MATCH($B510,CALLiTE_SHASTA_LEVEL2_4!$C$1024:$C$1035,0), 1)</f>
        <v>3348</v>
      </c>
      <c r="AL510" s="7"/>
    </row>
    <row r="511" spans="1:38">
      <c r="A511" s="1">
        <v>44176</v>
      </c>
      <c r="B511" s="6">
        <f t="shared" si="7"/>
        <v>12</v>
      </c>
      <c r="F511" s="11">
        <f>INDEX(DEM_D6_PWR!$I$3:$I$14, MATCH($B511,DEM_D6_PWR!$H$3:$H$14,0), 1)</f>
        <v>0</v>
      </c>
      <c r="S511" s="11"/>
      <c r="T511" s="11"/>
      <c r="U511" s="11"/>
      <c r="AJ511">
        <f>INDEX(CALLiTE_SHASTA_LEVEL2_4!$E$1024:$E$1035, MATCH($B511,CALLiTE_SHASTA_LEVEL2_4!$C$1024:$C$1035,0), 1)</f>
        <v>650</v>
      </c>
      <c r="AK511">
        <f>INDEX(CALLiTE_SHASTA_LEVEL2_4!$F$1024:$F$1035, MATCH($B511,CALLiTE_SHASTA_LEVEL2_4!$C$1024:$C$1035,0), 1)</f>
        <v>3348</v>
      </c>
      <c r="AL511" s="7"/>
    </row>
    <row r="512" spans="1:38">
      <c r="A512" s="1">
        <v>44177</v>
      </c>
      <c r="B512" s="6">
        <f t="shared" si="7"/>
        <v>12</v>
      </c>
      <c r="F512" s="11">
        <f>INDEX(DEM_D6_PWR!$I$3:$I$14, MATCH($B512,DEM_D6_PWR!$H$3:$H$14,0), 1)</f>
        <v>0</v>
      </c>
      <c r="S512" s="11"/>
      <c r="T512" s="11"/>
      <c r="U512" s="11"/>
      <c r="AJ512">
        <f>INDEX(CALLiTE_SHASTA_LEVEL2_4!$E$1024:$E$1035, MATCH($B512,CALLiTE_SHASTA_LEVEL2_4!$C$1024:$C$1035,0), 1)</f>
        <v>650</v>
      </c>
      <c r="AK512">
        <f>INDEX(CALLiTE_SHASTA_LEVEL2_4!$F$1024:$F$1035, MATCH($B512,CALLiTE_SHASTA_LEVEL2_4!$C$1024:$C$1035,0), 1)</f>
        <v>3348</v>
      </c>
      <c r="AL512" s="7"/>
    </row>
    <row r="513" spans="1:38">
      <c r="A513" s="1">
        <v>44178</v>
      </c>
      <c r="B513" s="6">
        <f t="shared" si="7"/>
        <v>12</v>
      </c>
      <c r="F513" s="11">
        <f>INDEX(DEM_D6_PWR!$I$3:$I$14, MATCH($B513,DEM_D6_PWR!$H$3:$H$14,0), 1)</f>
        <v>0</v>
      </c>
      <c r="S513" s="11"/>
      <c r="T513" s="11"/>
      <c r="U513" s="11"/>
      <c r="AJ513">
        <f>INDEX(CALLiTE_SHASTA_LEVEL2_4!$E$1024:$E$1035, MATCH($B513,CALLiTE_SHASTA_LEVEL2_4!$C$1024:$C$1035,0), 1)</f>
        <v>650</v>
      </c>
      <c r="AK513">
        <f>INDEX(CALLiTE_SHASTA_LEVEL2_4!$F$1024:$F$1035, MATCH($B513,CALLiTE_SHASTA_LEVEL2_4!$C$1024:$C$1035,0), 1)</f>
        <v>3348</v>
      </c>
      <c r="AL513" s="7"/>
    </row>
    <row r="514" spans="1:38">
      <c r="A514" s="1">
        <v>44179</v>
      </c>
      <c r="B514" s="6">
        <f t="shared" si="7"/>
        <v>12</v>
      </c>
      <c r="F514" s="11">
        <f>INDEX(DEM_D6_PWR!$I$3:$I$14, MATCH($B514,DEM_D6_PWR!$H$3:$H$14,0), 1)</f>
        <v>0</v>
      </c>
      <c r="S514" s="11"/>
      <c r="T514" s="11"/>
      <c r="U514" s="11"/>
      <c r="AJ514">
        <f>INDEX(CALLiTE_SHASTA_LEVEL2_4!$E$1024:$E$1035, MATCH($B514,CALLiTE_SHASTA_LEVEL2_4!$C$1024:$C$1035,0), 1)</f>
        <v>650</v>
      </c>
      <c r="AK514">
        <f>INDEX(CALLiTE_SHASTA_LEVEL2_4!$F$1024:$F$1035, MATCH($B514,CALLiTE_SHASTA_LEVEL2_4!$C$1024:$C$1035,0), 1)</f>
        <v>3348</v>
      </c>
      <c r="AL514" s="7"/>
    </row>
    <row r="515" spans="1:38">
      <c r="A515" s="1">
        <v>44180</v>
      </c>
      <c r="B515" s="6">
        <f t="shared" si="7"/>
        <v>12</v>
      </c>
      <c r="F515" s="11">
        <f>INDEX(DEM_D6_PWR!$I$3:$I$14, MATCH($B515,DEM_D6_PWR!$H$3:$H$14,0), 1)</f>
        <v>0</v>
      </c>
      <c r="S515" s="11"/>
      <c r="T515" s="11"/>
      <c r="U515" s="11"/>
      <c r="AJ515">
        <f>INDEX(CALLiTE_SHASTA_LEVEL2_4!$E$1024:$E$1035, MATCH($B515,CALLiTE_SHASTA_LEVEL2_4!$C$1024:$C$1035,0), 1)</f>
        <v>650</v>
      </c>
      <c r="AK515">
        <f>INDEX(CALLiTE_SHASTA_LEVEL2_4!$F$1024:$F$1035, MATCH($B515,CALLiTE_SHASTA_LEVEL2_4!$C$1024:$C$1035,0), 1)</f>
        <v>3348</v>
      </c>
      <c r="AL515" s="7"/>
    </row>
    <row r="516" spans="1:38">
      <c r="A516" s="1">
        <v>44181</v>
      </c>
      <c r="B516" s="6">
        <f t="shared" si="7"/>
        <v>12</v>
      </c>
      <c r="F516" s="11">
        <f>INDEX(DEM_D6_PWR!$I$3:$I$14, MATCH($B516,DEM_D6_PWR!$H$3:$H$14,0), 1)</f>
        <v>0</v>
      </c>
      <c r="S516" s="11"/>
      <c r="T516" s="11"/>
      <c r="U516" s="11"/>
      <c r="AJ516">
        <f>INDEX(CALLiTE_SHASTA_LEVEL2_4!$E$1024:$E$1035, MATCH($B516,CALLiTE_SHASTA_LEVEL2_4!$C$1024:$C$1035,0), 1)</f>
        <v>650</v>
      </c>
      <c r="AK516">
        <f>INDEX(CALLiTE_SHASTA_LEVEL2_4!$F$1024:$F$1035, MATCH($B516,CALLiTE_SHASTA_LEVEL2_4!$C$1024:$C$1035,0), 1)</f>
        <v>3348</v>
      </c>
      <c r="AL516" s="7"/>
    </row>
    <row r="517" spans="1:38">
      <c r="A517" s="1">
        <v>44182</v>
      </c>
      <c r="B517" s="6">
        <f t="shared" si="7"/>
        <v>12</v>
      </c>
      <c r="F517" s="11">
        <f>INDEX(DEM_D6_PWR!$I$3:$I$14, MATCH($B517,DEM_D6_PWR!$H$3:$H$14,0), 1)</f>
        <v>0</v>
      </c>
      <c r="S517" s="11"/>
      <c r="T517" s="11"/>
      <c r="U517" s="11"/>
      <c r="AJ517">
        <f>INDEX(CALLiTE_SHASTA_LEVEL2_4!$E$1024:$E$1035, MATCH($B517,CALLiTE_SHASTA_LEVEL2_4!$C$1024:$C$1035,0), 1)</f>
        <v>650</v>
      </c>
      <c r="AK517">
        <f>INDEX(CALLiTE_SHASTA_LEVEL2_4!$F$1024:$F$1035, MATCH($B517,CALLiTE_SHASTA_LEVEL2_4!$C$1024:$C$1035,0), 1)</f>
        <v>3348</v>
      </c>
      <c r="AL517" s="7"/>
    </row>
    <row r="518" spans="1:38">
      <c r="A518" s="1">
        <v>44183</v>
      </c>
      <c r="B518" s="6">
        <f t="shared" si="7"/>
        <v>12</v>
      </c>
      <c r="F518" s="11">
        <f>INDEX(DEM_D6_PWR!$I$3:$I$14, MATCH($B518,DEM_D6_PWR!$H$3:$H$14,0), 1)</f>
        <v>0</v>
      </c>
      <c r="S518" s="11"/>
      <c r="T518" s="11"/>
      <c r="U518" s="11"/>
      <c r="AJ518">
        <f>INDEX(CALLiTE_SHASTA_LEVEL2_4!$E$1024:$E$1035, MATCH($B518,CALLiTE_SHASTA_LEVEL2_4!$C$1024:$C$1035,0), 1)</f>
        <v>650</v>
      </c>
      <c r="AK518">
        <f>INDEX(CALLiTE_SHASTA_LEVEL2_4!$F$1024:$F$1035, MATCH($B518,CALLiTE_SHASTA_LEVEL2_4!$C$1024:$C$1035,0), 1)</f>
        <v>3348</v>
      </c>
      <c r="AL518" s="7"/>
    </row>
    <row r="519" spans="1:38">
      <c r="A519" s="1">
        <v>44184</v>
      </c>
      <c r="B519" s="6">
        <f t="shared" si="7"/>
        <v>12</v>
      </c>
      <c r="F519" s="11">
        <f>INDEX(DEM_D6_PWR!$I$3:$I$14, MATCH($B519,DEM_D6_PWR!$H$3:$H$14,0), 1)</f>
        <v>0</v>
      </c>
      <c r="S519" s="11"/>
      <c r="T519" s="11"/>
      <c r="U519" s="11"/>
      <c r="AJ519">
        <f>INDEX(CALLiTE_SHASTA_LEVEL2_4!$E$1024:$E$1035, MATCH($B519,CALLiTE_SHASTA_LEVEL2_4!$C$1024:$C$1035,0), 1)</f>
        <v>650</v>
      </c>
      <c r="AK519">
        <f>INDEX(CALLiTE_SHASTA_LEVEL2_4!$F$1024:$F$1035, MATCH($B519,CALLiTE_SHASTA_LEVEL2_4!$C$1024:$C$1035,0), 1)</f>
        <v>3348</v>
      </c>
      <c r="AL519" s="7"/>
    </row>
    <row r="520" spans="1:38">
      <c r="A520" s="1">
        <v>44185</v>
      </c>
      <c r="B520" s="6">
        <f t="shared" si="7"/>
        <v>12</v>
      </c>
      <c r="F520" s="11">
        <f>INDEX(DEM_D6_PWR!$I$3:$I$14, MATCH($B520,DEM_D6_PWR!$H$3:$H$14,0), 1)</f>
        <v>0</v>
      </c>
      <c r="S520" s="11"/>
      <c r="T520" s="11"/>
      <c r="U520" s="11"/>
      <c r="AJ520">
        <f>INDEX(CALLiTE_SHASTA_LEVEL2_4!$E$1024:$E$1035, MATCH($B520,CALLiTE_SHASTA_LEVEL2_4!$C$1024:$C$1035,0), 1)</f>
        <v>650</v>
      </c>
      <c r="AK520">
        <f>INDEX(CALLiTE_SHASTA_LEVEL2_4!$F$1024:$F$1035, MATCH($B520,CALLiTE_SHASTA_LEVEL2_4!$C$1024:$C$1035,0), 1)</f>
        <v>3348</v>
      </c>
      <c r="AL520" s="7"/>
    </row>
    <row r="521" spans="1:38">
      <c r="A521" s="1">
        <v>44186</v>
      </c>
      <c r="B521" s="6">
        <f t="shared" si="7"/>
        <v>12</v>
      </c>
      <c r="F521" s="11">
        <f>INDEX(DEM_D6_PWR!$I$3:$I$14, MATCH($B521,DEM_D6_PWR!$H$3:$H$14,0), 1)</f>
        <v>0</v>
      </c>
      <c r="S521" s="11"/>
      <c r="T521" s="11"/>
      <c r="U521" s="11"/>
      <c r="AJ521">
        <f>INDEX(CALLiTE_SHASTA_LEVEL2_4!$E$1024:$E$1035, MATCH($B521,CALLiTE_SHASTA_LEVEL2_4!$C$1024:$C$1035,0), 1)</f>
        <v>650</v>
      </c>
      <c r="AK521">
        <f>INDEX(CALLiTE_SHASTA_LEVEL2_4!$F$1024:$F$1035, MATCH($B521,CALLiTE_SHASTA_LEVEL2_4!$C$1024:$C$1035,0), 1)</f>
        <v>3348</v>
      </c>
      <c r="AL521" s="7"/>
    </row>
    <row r="522" spans="1:38">
      <c r="A522" s="1">
        <v>44187</v>
      </c>
      <c r="B522" s="6">
        <f t="shared" si="7"/>
        <v>12</v>
      </c>
      <c r="F522" s="11">
        <f>INDEX(DEM_D6_PWR!$I$3:$I$14, MATCH($B522,DEM_D6_PWR!$H$3:$H$14,0), 1)</f>
        <v>0</v>
      </c>
      <c r="S522" s="11"/>
      <c r="T522" s="11"/>
      <c r="U522" s="11"/>
      <c r="AJ522">
        <f>INDEX(CALLiTE_SHASTA_LEVEL2_4!$E$1024:$E$1035, MATCH($B522,CALLiTE_SHASTA_LEVEL2_4!$C$1024:$C$1035,0), 1)</f>
        <v>650</v>
      </c>
      <c r="AK522">
        <f>INDEX(CALLiTE_SHASTA_LEVEL2_4!$F$1024:$F$1035, MATCH($B522,CALLiTE_SHASTA_LEVEL2_4!$C$1024:$C$1035,0), 1)</f>
        <v>3348</v>
      </c>
      <c r="AL522" s="7"/>
    </row>
    <row r="523" spans="1:38">
      <c r="A523" s="1">
        <v>44188</v>
      </c>
      <c r="B523" s="6">
        <f t="shared" si="7"/>
        <v>12</v>
      </c>
      <c r="F523" s="11">
        <f>INDEX(DEM_D6_PWR!$I$3:$I$14, MATCH($B523,DEM_D6_PWR!$H$3:$H$14,0), 1)</f>
        <v>0</v>
      </c>
      <c r="S523" s="11"/>
      <c r="T523" s="11"/>
      <c r="U523" s="11"/>
      <c r="AJ523">
        <f>INDEX(CALLiTE_SHASTA_LEVEL2_4!$E$1024:$E$1035, MATCH($B523,CALLiTE_SHASTA_LEVEL2_4!$C$1024:$C$1035,0), 1)</f>
        <v>650</v>
      </c>
      <c r="AK523">
        <f>INDEX(CALLiTE_SHASTA_LEVEL2_4!$F$1024:$F$1035, MATCH($B523,CALLiTE_SHASTA_LEVEL2_4!$C$1024:$C$1035,0), 1)</f>
        <v>3348</v>
      </c>
      <c r="AL523" s="7"/>
    </row>
    <row r="524" spans="1:38">
      <c r="A524" s="1">
        <v>44189</v>
      </c>
      <c r="B524" s="6">
        <f t="shared" si="7"/>
        <v>12</v>
      </c>
      <c r="F524" s="11">
        <f>INDEX(DEM_D6_PWR!$I$3:$I$14, MATCH($B524,DEM_D6_PWR!$H$3:$H$14,0), 1)</f>
        <v>0</v>
      </c>
      <c r="S524" s="11"/>
      <c r="T524" s="11"/>
      <c r="U524" s="11"/>
      <c r="AJ524">
        <f>INDEX(CALLiTE_SHASTA_LEVEL2_4!$E$1024:$E$1035, MATCH($B524,CALLiTE_SHASTA_LEVEL2_4!$C$1024:$C$1035,0), 1)</f>
        <v>650</v>
      </c>
      <c r="AK524">
        <f>INDEX(CALLiTE_SHASTA_LEVEL2_4!$F$1024:$F$1035, MATCH($B524,CALLiTE_SHASTA_LEVEL2_4!$C$1024:$C$1035,0), 1)</f>
        <v>3348</v>
      </c>
      <c r="AL524" s="7"/>
    </row>
    <row r="525" spans="1:38">
      <c r="A525" s="1">
        <v>44190</v>
      </c>
      <c r="B525" s="6">
        <f t="shared" ref="B525:B588" si="8">MONTH(A525)</f>
        <v>12</v>
      </c>
      <c r="F525" s="11">
        <f>INDEX(DEM_D6_PWR!$I$3:$I$14, MATCH($B525,DEM_D6_PWR!$H$3:$H$14,0), 1)</f>
        <v>0</v>
      </c>
      <c r="S525" s="11"/>
      <c r="T525" s="11"/>
      <c r="U525" s="11"/>
      <c r="AJ525">
        <f>INDEX(CALLiTE_SHASTA_LEVEL2_4!$E$1024:$E$1035, MATCH($B525,CALLiTE_SHASTA_LEVEL2_4!$C$1024:$C$1035,0), 1)</f>
        <v>650</v>
      </c>
      <c r="AK525">
        <f>INDEX(CALLiTE_SHASTA_LEVEL2_4!$F$1024:$F$1035, MATCH($B525,CALLiTE_SHASTA_LEVEL2_4!$C$1024:$C$1035,0), 1)</f>
        <v>3348</v>
      </c>
      <c r="AL525" s="7"/>
    </row>
    <row r="526" spans="1:38">
      <c r="A526" s="1">
        <v>44191</v>
      </c>
      <c r="B526" s="6">
        <f t="shared" si="8"/>
        <v>12</v>
      </c>
      <c r="F526" s="11">
        <f>INDEX(DEM_D6_PWR!$I$3:$I$14, MATCH($B526,DEM_D6_PWR!$H$3:$H$14,0), 1)</f>
        <v>0</v>
      </c>
      <c r="S526" s="11"/>
      <c r="T526" s="11"/>
      <c r="U526" s="11"/>
      <c r="AJ526">
        <f>INDEX(CALLiTE_SHASTA_LEVEL2_4!$E$1024:$E$1035, MATCH($B526,CALLiTE_SHASTA_LEVEL2_4!$C$1024:$C$1035,0), 1)</f>
        <v>650</v>
      </c>
      <c r="AK526">
        <f>INDEX(CALLiTE_SHASTA_LEVEL2_4!$F$1024:$F$1035, MATCH($B526,CALLiTE_SHASTA_LEVEL2_4!$C$1024:$C$1035,0), 1)</f>
        <v>3348</v>
      </c>
      <c r="AL526" s="7"/>
    </row>
    <row r="527" spans="1:38">
      <c r="A527" s="1">
        <v>44192</v>
      </c>
      <c r="B527" s="6">
        <f t="shared" si="8"/>
        <v>12</v>
      </c>
      <c r="F527" s="11">
        <f>INDEX(DEM_D6_PWR!$I$3:$I$14, MATCH($B527,DEM_D6_PWR!$H$3:$H$14,0), 1)</f>
        <v>0</v>
      </c>
      <c r="S527" s="11"/>
      <c r="T527" s="11"/>
      <c r="U527" s="11"/>
      <c r="AJ527">
        <f>INDEX(CALLiTE_SHASTA_LEVEL2_4!$E$1024:$E$1035, MATCH($B527,CALLiTE_SHASTA_LEVEL2_4!$C$1024:$C$1035,0), 1)</f>
        <v>650</v>
      </c>
      <c r="AK527">
        <f>INDEX(CALLiTE_SHASTA_LEVEL2_4!$F$1024:$F$1035, MATCH($B527,CALLiTE_SHASTA_LEVEL2_4!$C$1024:$C$1035,0), 1)</f>
        <v>3348</v>
      </c>
      <c r="AL527" s="7"/>
    </row>
    <row r="528" spans="1:38">
      <c r="A528" s="1">
        <v>44193</v>
      </c>
      <c r="B528" s="6">
        <f t="shared" si="8"/>
        <v>12</v>
      </c>
      <c r="F528" s="11">
        <f>INDEX(DEM_D6_PWR!$I$3:$I$14, MATCH($B528,DEM_D6_PWR!$H$3:$H$14,0), 1)</f>
        <v>0</v>
      </c>
      <c r="S528" s="11"/>
      <c r="T528" s="11"/>
      <c r="U528" s="11"/>
      <c r="AJ528">
        <f>INDEX(CALLiTE_SHASTA_LEVEL2_4!$E$1024:$E$1035, MATCH($B528,CALLiTE_SHASTA_LEVEL2_4!$C$1024:$C$1035,0), 1)</f>
        <v>650</v>
      </c>
      <c r="AK528">
        <f>INDEX(CALLiTE_SHASTA_LEVEL2_4!$F$1024:$F$1035, MATCH($B528,CALLiTE_SHASTA_LEVEL2_4!$C$1024:$C$1035,0), 1)</f>
        <v>3348</v>
      </c>
      <c r="AL528" s="7"/>
    </row>
    <row r="529" spans="1:38">
      <c r="A529" s="1">
        <v>44194</v>
      </c>
      <c r="B529" s="6">
        <f t="shared" si="8"/>
        <v>12</v>
      </c>
      <c r="F529" s="11">
        <f>INDEX(DEM_D6_PWR!$I$3:$I$14, MATCH($B529,DEM_D6_PWR!$H$3:$H$14,0), 1)</f>
        <v>0</v>
      </c>
      <c r="S529" s="11"/>
      <c r="T529" s="11"/>
      <c r="U529" s="11"/>
      <c r="AJ529">
        <f>INDEX(CALLiTE_SHASTA_LEVEL2_4!$E$1024:$E$1035, MATCH($B529,CALLiTE_SHASTA_LEVEL2_4!$C$1024:$C$1035,0), 1)</f>
        <v>650</v>
      </c>
      <c r="AK529">
        <f>INDEX(CALLiTE_SHASTA_LEVEL2_4!$F$1024:$F$1035, MATCH($B529,CALLiTE_SHASTA_LEVEL2_4!$C$1024:$C$1035,0), 1)</f>
        <v>3348</v>
      </c>
      <c r="AL529" s="7"/>
    </row>
    <row r="530" spans="1:38">
      <c r="A530" s="1">
        <v>44195</v>
      </c>
      <c r="B530" s="6">
        <f t="shared" si="8"/>
        <v>12</v>
      </c>
      <c r="F530" s="11">
        <f>INDEX(DEM_D6_PWR!$I$3:$I$14, MATCH($B530,DEM_D6_PWR!$H$3:$H$14,0), 1)</f>
        <v>0</v>
      </c>
      <c r="S530" s="11"/>
      <c r="T530" s="11"/>
      <c r="U530" s="11"/>
      <c r="AJ530">
        <f>INDEX(CALLiTE_SHASTA_LEVEL2_4!$E$1024:$E$1035, MATCH($B530,CALLiTE_SHASTA_LEVEL2_4!$C$1024:$C$1035,0), 1)</f>
        <v>650</v>
      </c>
      <c r="AK530">
        <f>INDEX(CALLiTE_SHASTA_LEVEL2_4!$F$1024:$F$1035, MATCH($B530,CALLiTE_SHASTA_LEVEL2_4!$C$1024:$C$1035,0), 1)</f>
        <v>3348</v>
      </c>
      <c r="AL530" s="7"/>
    </row>
    <row r="531" spans="1:38">
      <c r="A531" s="1">
        <v>44196</v>
      </c>
      <c r="B531" s="6">
        <f t="shared" si="8"/>
        <v>12</v>
      </c>
      <c r="F531" s="11">
        <f>INDEX(DEM_D6_PWR!$I$3:$I$14, MATCH($B531,DEM_D6_PWR!$H$3:$H$14,0), 1)</f>
        <v>0</v>
      </c>
      <c r="S531" s="11"/>
      <c r="T531" s="11"/>
      <c r="U531" s="11"/>
      <c r="AJ531">
        <f>INDEX(CALLiTE_SHASTA_LEVEL2_4!$E$1024:$E$1035, MATCH($B531,CALLiTE_SHASTA_LEVEL2_4!$C$1024:$C$1035,0), 1)</f>
        <v>650</v>
      </c>
      <c r="AK531">
        <f>INDEX(CALLiTE_SHASTA_LEVEL2_4!$F$1024:$F$1035, MATCH($B531,CALLiTE_SHASTA_LEVEL2_4!$C$1024:$C$1035,0), 1)</f>
        <v>3348</v>
      </c>
      <c r="AL531" s="7"/>
    </row>
    <row r="532" spans="1:38">
      <c r="A532" s="1">
        <v>44197</v>
      </c>
      <c r="B532" s="6">
        <f t="shared" si="8"/>
        <v>1</v>
      </c>
      <c r="F532" s="11">
        <f>INDEX(DEM_D6_PWR!$I$3:$I$14, MATCH($B532,DEM_D6_PWR!$H$3:$H$14,0), 1)</f>
        <v>0</v>
      </c>
      <c r="S532" s="11"/>
      <c r="T532" s="11"/>
      <c r="U532" s="11"/>
      <c r="AJ532">
        <f>INDEX(CALLiTE_SHASTA_LEVEL2_4!$E$1024:$E$1035, MATCH($B532,CALLiTE_SHASTA_LEVEL2_4!$C$1024:$C$1035,0), 1)</f>
        <v>1700</v>
      </c>
      <c r="AK532">
        <f>INDEX(CALLiTE_SHASTA_LEVEL2_4!$F$1024:$F$1035, MATCH($B532,CALLiTE_SHASTA_LEVEL2_4!$C$1024:$C$1035,0), 1)</f>
        <v>3782</v>
      </c>
      <c r="AL532" s="7"/>
    </row>
    <row r="533" spans="1:38">
      <c r="A533" s="1">
        <v>44198</v>
      </c>
      <c r="B533" s="6">
        <f t="shared" si="8"/>
        <v>1</v>
      </c>
      <c r="F533" s="11">
        <f>INDEX(DEM_D6_PWR!$I$3:$I$14, MATCH($B533,DEM_D6_PWR!$H$3:$H$14,0), 1)</f>
        <v>0</v>
      </c>
      <c r="S533" s="11"/>
      <c r="T533" s="11"/>
      <c r="U533" s="11"/>
      <c r="AJ533">
        <f>INDEX(CALLiTE_SHASTA_LEVEL2_4!$E$1024:$E$1035, MATCH($B533,CALLiTE_SHASTA_LEVEL2_4!$C$1024:$C$1035,0), 1)</f>
        <v>1700</v>
      </c>
      <c r="AK533">
        <f>INDEX(CALLiTE_SHASTA_LEVEL2_4!$F$1024:$F$1035, MATCH($B533,CALLiTE_SHASTA_LEVEL2_4!$C$1024:$C$1035,0), 1)</f>
        <v>3782</v>
      </c>
      <c r="AL533" s="7"/>
    </row>
    <row r="534" spans="1:38">
      <c r="A534" s="1">
        <v>44199</v>
      </c>
      <c r="B534" s="6">
        <f t="shared" si="8"/>
        <v>1</v>
      </c>
      <c r="F534" s="11">
        <f>INDEX(DEM_D6_PWR!$I$3:$I$14, MATCH($B534,DEM_D6_PWR!$H$3:$H$14,0), 1)</f>
        <v>0</v>
      </c>
      <c r="S534" s="11"/>
      <c r="T534" s="11"/>
      <c r="U534" s="11"/>
      <c r="AJ534">
        <f>INDEX(CALLiTE_SHASTA_LEVEL2_4!$E$1024:$E$1035, MATCH($B534,CALLiTE_SHASTA_LEVEL2_4!$C$1024:$C$1035,0), 1)</f>
        <v>1700</v>
      </c>
      <c r="AK534">
        <f>INDEX(CALLiTE_SHASTA_LEVEL2_4!$F$1024:$F$1035, MATCH($B534,CALLiTE_SHASTA_LEVEL2_4!$C$1024:$C$1035,0), 1)</f>
        <v>3782</v>
      </c>
      <c r="AL534" s="7"/>
    </row>
    <row r="535" spans="1:38">
      <c r="A535" s="1">
        <v>44200</v>
      </c>
      <c r="B535" s="6">
        <f t="shared" si="8"/>
        <v>1</v>
      </c>
      <c r="F535" s="11">
        <f>INDEX(DEM_D6_PWR!$I$3:$I$14, MATCH($B535,DEM_D6_PWR!$H$3:$H$14,0), 1)</f>
        <v>0</v>
      </c>
      <c r="S535" s="11"/>
      <c r="T535" s="11"/>
      <c r="U535" s="11"/>
      <c r="AJ535">
        <f>INDEX(CALLiTE_SHASTA_LEVEL2_4!$E$1024:$E$1035, MATCH($B535,CALLiTE_SHASTA_LEVEL2_4!$C$1024:$C$1035,0), 1)</f>
        <v>1700</v>
      </c>
      <c r="AK535">
        <f>INDEX(CALLiTE_SHASTA_LEVEL2_4!$F$1024:$F$1035, MATCH($B535,CALLiTE_SHASTA_LEVEL2_4!$C$1024:$C$1035,0), 1)</f>
        <v>3782</v>
      </c>
      <c r="AL535" s="7"/>
    </row>
    <row r="536" spans="1:38">
      <c r="A536" s="1">
        <v>44201</v>
      </c>
      <c r="B536" s="6">
        <f t="shared" si="8"/>
        <v>1</v>
      </c>
      <c r="F536" s="11">
        <f>INDEX(DEM_D6_PWR!$I$3:$I$14, MATCH($B536,DEM_D6_PWR!$H$3:$H$14,0), 1)</f>
        <v>0</v>
      </c>
      <c r="S536" s="11"/>
      <c r="T536" s="11"/>
      <c r="U536" s="11"/>
      <c r="AJ536">
        <f>INDEX(CALLiTE_SHASTA_LEVEL2_4!$E$1024:$E$1035, MATCH($B536,CALLiTE_SHASTA_LEVEL2_4!$C$1024:$C$1035,0), 1)</f>
        <v>1700</v>
      </c>
      <c r="AK536">
        <f>INDEX(CALLiTE_SHASTA_LEVEL2_4!$F$1024:$F$1035, MATCH($B536,CALLiTE_SHASTA_LEVEL2_4!$C$1024:$C$1035,0), 1)</f>
        <v>3782</v>
      </c>
      <c r="AL536" s="7"/>
    </row>
    <row r="537" spans="1:38">
      <c r="A537" s="1">
        <v>44202</v>
      </c>
      <c r="B537" s="6">
        <f t="shared" si="8"/>
        <v>1</v>
      </c>
      <c r="F537" s="11">
        <f>INDEX(DEM_D6_PWR!$I$3:$I$14, MATCH($B537,DEM_D6_PWR!$H$3:$H$14,0), 1)</f>
        <v>0</v>
      </c>
      <c r="S537" s="11"/>
      <c r="T537" s="11"/>
      <c r="U537" s="11"/>
      <c r="AJ537">
        <f>INDEX(CALLiTE_SHASTA_LEVEL2_4!$E$1024:$E$1035, MATCH($B537,CALLiTE_SHASTA_LEVEL2_4!$C$1024:$C$1035,0), 1)</f>
        <v>1700</v>
      </c>
      <c r="AK537">
        <f>INDEX(CALLiTE_SHASTA_LEVEL2_4!$F$1024:$F$1035, MATCH($B537,CALLiTE_SHASTA_LEVEL2_4!$C$1024:$C$1035,0), 1)</f>
        <v>3782</v>
      </c>
      <c r="AL537" s="7"/>
    </row>
    <row r="538" spans="1:38">
      <c r="A538" s="1">
        <v>44203</v>
      </c>
      <c r="B538" s="6">
        <f t="shared" si="8"/>
        <v>1</v>
      </c>
      <c r="F538" s="11">
        <f>INDEX(DEM_D6_PWR!$I$3:$I$14, MATCH($B538,DEM_D6_PWR!$H$3:$H$14,0), 1)</f>
        <v>0</v>
      </c>
      <c r="S538" s="11"/>
      <c r="T538" s="11"/>
      <c r="U538" s="11"/>
      <c r="AJ538">
        <f>INDEX(CALLiTE_SHASTA_LEVEL2_4!$E$1024:$E$1035, MATCH($B538,CALLiTE_SHASTA_LEVEL2_4!$C$1024:$C$1035,0), 1)</f>
        <v>1700</v>
      </c>
      <c r="AK538">
        <f>INDEX(CALLiTE_SHASTA_LEVEL2_4!$F$1024:$F$1035, MATCH($B538,CALLiTE_SHASTA_LEVEL2_4!$C$1024:$C$1035,0), 1)</f>
        <v>3782</v>
      </c>
      <c r="AL538" s="7"/>
    </row>
    <row r="539" spans="1:38">
      <c r="A539" s="1">
        <v>44204</v>
      </c>
      <c r="B539" s="6">
        <f t="shared" si="8"/>
        <v>1</v>
      </c>
      <c r="F539" s="11">
        <f>INDEX(DEM_D6_PWR!$I$3:$I$14, MATCH($B539,DEM_D6_PWR!$H$3:$H$14,0), 1)</f>
        <v>0</v>
      </c>
      <c r="S539" s="11"/>
      <c r="T539" s="11"/>
      <c r="U539" s="11"/>
      <c r="AJ539">
        <f>INDEX(CALLiTE_SHASTA_LEVEL2_4!$E$1024:$E$1035, MATCH($B539,CALLiTE_SHASTA_LEVEL2_4!$C$1024:$C$1035,0), 1)</f>
        <v>1700</v>
      </c>
      <c r="AK539">
        <f>INDEX(CALLiTE_SHASTA_LEVEL2_4!$F$1024:$F$1035, MATCH($B539,CALLiTE_SHASTA_LEVEL2_4!$C$1024:$C$1035,0), 1)</f>
        <v>3782</v>
      </c>
      <c r="AL539" s="7"/>
    </row>
    <row r="540" spans="1:38">
      <c r="A540" s="1">
        <v>44205</v>
      </c>
      <c r="B540" s="6">
        <f t="shared" si="8"/>
        <v>1</v>
      </c>
      <c r="F540" s="11">
        <f>INDEX(DEM_D6_PWR!$I$3:$I$14, MATCH($B540,DEM_D6_PWR!$H$3:$H$14,0), 1)</f>
        <v>0</v>
      </c>
      <c r="S540" s="11"/>
      <c r="T540" s="11"/>
      <c r="U540" s="11"/>
      <c r="AJ540">
        <f>INDEX(CALLiTE_SHASTA_LEVEL2_4!$E$1024:$E$1035, MATCH($B540,CALLiTE_SHASTA_LEVEL2_4!$C$1024:$C$1035,0), 1)</f>
        <v>1700</v>
      </c>
      <c r="AK540">
        <f>INDEX(CALLiTE_SHASTA_LEVEL2_4!$F$1024:$F$1035, MATCH($B540,CALLiTE_SHASTA_LEVEL2_4!$C$1024:$C$1035,0), 1)</f>
        <v>3782</v>
      </c>
      <c r="AL540" s="7"/>
    </row>
    <row r="541" spans="1:38">
      <c r="A541" s="1">
        <v>44206</v>
      </c>
      <c r="B541" s="6">
        <f t="shared" si="8"/>
        <v>1</v>
      </c>
      <c r="F541" s="11">
        <f>INDEX(DEM_D6_PWR!$I$3:$I$14, MATCH($B541,DEM_D6_PWR!$H$3:$H$14,0), 1)</f>
        <v>0</v>
      </c>
      <c r="S541" s="11"/>
      <c r="T541" s="11"/>
      <c r="U541" s="11"/>
      <c r="AJ541">
        <f>INDEX(CALLiTE_SHASTA_LEVEL2_4!$E$1024:$E$1035, MATCH($B541,CALLiTE_SHASTA_LEVEL2_4!$C$1024:$C$1035,0), 1)</f>
        <v>1700</v>
      </c>
      <c r="AK541">
        <f>INDEX(CALLiTE_SHASTA_LEVEL2_4!$F$1024:$F$1035, MATCH($B541,CALLiTE_SHASTA_LEVEL2_4!$C$1024:$C$1035,0), 1)</f>
        <v>3782</v>
      </c>
      <c r="AL541" s="7"/>
    </row>
    <row r="542" spans="1:38">
      <c r="A542" s="1">
        <v>44207</v>
      </c>
      <c r="B542" s="6">
        <f t="shared" si="8"/>
        <v>1</v>
      </c>
      <c r="F542" s="11">
        <f>INDEX(DEM_D6_PWR!$I$3:$I$14, MATCH($B542,DEM_D6_PWR!$H$3:$H$14,0), 1)</f>
        <v>0</v>
      </c>
      <c r="S542" s="11"/>
      <c r="T542" s="11"/>
      <c r="U542" s="11"/>
      <c r="AJ542">
        <f>INDEX(CALLiTE_SHASTA_LEVEL2_4!$E$1024:$E$1035, MATCH($B542,CALLiTE_SHASTA_LEVEL2_4!$C$1024:$C$1035,0), 1)</f>
        <v>1700</v>
      </c>
      <c r="AK542">
        <f>INDEX(CALLiTE_SHASTA_LEVEL2_4!$F$1024:$F$1035, MATCH($B542,CALLiTE_SHASTA_LEVEL2_4!$C$1024:$C$1035,0), 1)</f>
        <v>3782</v>
      </c>
      <c r="AL542" s="7"/>
    </row>
    <row r="543" spans="1:38">
      <c r="A543" s="1">
        <v>44208</v>
      </c>
      <c r="B543" s="6">
        <f t="shared" si="8"/>
        <v>1</v>
      </c>
      <c r="F543" s="11">
        <f>INDEX(DEM_D6_PWR!$I$3:$I$14, MATCH($B543,DEM_D6_PWR!$H$3:$H$14,0), 1)</f>
        <v>0</v>
      </c>
      <c r="S543" s="11"/>
      <c r="T543" s="11"/>
      <c r="U543" s="11"/>
      <c r="AJ543">
        <f>INDEX(CALLiTE_SHASTA_LEVEL2_4!$E$1024:$E$1035, MATCH($B543,CALLiTE_SHASTA_LEVEL2_4!$C$1024:$C$1035,0), 1)</f>
        <v>1700</v>
      </c>
      <c r="AK543">
        <f>INDEX(CALLiTE_SHASTA_LEVEL2_4!$F$1024:$F$1035, MATCH($B543,CALLiTE_SHASTA_LEVEL2_4!$C$1024:$C$1035,0), 1)</f>
        <v>3782</v>
      </c>
      <c r="AL543" s="7"/>
    </row>
    <row r="544" spans="1:38">
      <c r="A544" s="1">
        <v>44209</v>
      </c>
      <c r="B544" s="6">
        <f t="shared" si="8"/>
        <v>1</v>
      </c>
      <c r="F544" s="11">
        <f>INDEX(DEM_D6_PWR!$I$3:$I$14, MATCH($B544,DEM_D6_PWR!$H$3:$H$14,0), 1)</f>
        <v>0</v>
      </c>
      <c r="S544" s="11"/>
      <c r="T544" s="11"/>
      <c r="U544" s="11"/>
      <c r="AJ544">
        <f>INDEX(CALLiTE_SHASTA_LEVEL2_4!$E$1024:$E$1035, MATCH($B544,CALLiTE_SHASTA_LEVEL2_4!$C$1024:$C$1035,0), 1)</f>
        <v>1700</v>
      </c>
      <c r="AK544">
        <f>INDEX(CALLiTE_SHASTA_LEVEL2_4!$F$1024:$F$1035, MATCH($B544,CALLiTE_SHASTA_LEVEL2_4!$C$1024:$C$1035,0), 1)</f>
        <v>3782</v>
      </c>
      <c r="AL544" s="7"/>
    </row>
    <row r="545" spans="1:38">
      <c r="A545" s="1">
        <v>44210</v>
      </c>
      <c r="B545" s="6">
        <f t="shared" si="8"/>
        <v>1</v>
      </c>
      <c r="F545" s="11">
        <f>INDEX(DEM_D6_PWR!$I$3:$I$14, MATCH($B545,DEM_D6_PWR!$H$3:$H$14,0), 1)</f>
        <v>0</v>
      </c>
      <c r="S545" s="11"/>
      <c r="T545" s="11"/>
      <c r="U545" s="11"/>
      <c r="AJ545">
        <f>INDEX(CALLiTE_SHASTA_LEVEL2_4!$E$1024:$E$1035, MATCH($B545,CALLiTE_SHASTA_LEVEL2_4!$C$1024:$C$1035,0), 1)</f>
        <v>1700</v>
      </c>
      <c r="AK545">
        <f>INDEX(CALLiTE_SHASTA_LEVEL2_4!$F$1024:$F$1035, MATCH($B545,CALLiTE_SHASTA_LEVEL2_4!$C$1024:$C$1035,0), 1)</f>
        <v>3782</v>
      </c>
      <c r="AL545" s="7"/>
    </row>
    <row r="546" spans="1:38">
      <c r="A546" s="1">
        <v>44211</v>
      </c>
      <c r="B546" s="6">
        <f t="shared" si="8"/>
        <v>1</v>
      </c>
      <c r="F546" s="11">
        <f>INDEX(DEM_D6_PWR!$I$3:$I$14, MATCH($B546,DEM_D6_PWR!$H$3:$H$14,0), 1)</f>
        <v>0</v>
      </c>
      <c r="S546" s="11"/>
      <c r="T546" s="11"/>
      <c r="U546" s="11"/>
      <c r="AJ546">
        <f>INDEX(CALLiTE_SHASTA_LEVEL2_4!$E$1024:$E$1035, MATCH($B546,CALLiTE_SHASTA_LEVEL2_4!$C$1024:$C$1035,0), 1)</f>
        <v>1700</v>
      </c>
      <c r="AK546">
        <f>INDEX(CALLiTE_SHASTA_LEVEL2_4!$F$1024:$F$1035, MATCH($B546,CALLiTE_SHASTA_LEVEL2_4!$C$1024:$C$1035,0), 1)</f>
        <v>3782</v>
      </c>
      <c r="AL546" s="7"/>
    </row>
    <row r="547" spans="1:38">
      <c r="A547" s="1">
        <v>44212</v>
      </c>
      <c r="B547" s="6">
        <f t="shared" si="8"/>
        <v>1</v>
      </c>
      <c r="F547" s="11">
        <f>INDEX(DEM_D6_PWR!$I$3:$I$14, MATCH($B547,DEM_D6_PWR!$H$3:$H$14,0), 1)</f>
        <v>0</v>
      </c>
      <c r="S547" s="11"/>
      <c r="T547" s="11"/>
      <c r="U547" s="11"/>
      <c r="AJ547">
        <f>INDEX(CALLiTE_SHASTA_LEVEL2_4!$E$1024:$E$1035, MATCH($B547,CALLiTE_SHASTA_LEVEL2_4!$C$1024:$C$1035,0), 1)</f>
        <v>1700</v>
      </c>
      <c r="AK547">
        <f>INDEX(CALLiTE_SHASTA_LEVEL2_4!$F$1024:$F$1035, MATCH($B547,CALLiTE_SHASTA_LEVEL2_4!$C$1024:$C$1035,0), 1)</f>
        <v>3782</v>
      </c>
      <c r="AL547" s="7"/>
    </row>
    <row r="548" spans="1:38">
      <c r="A548" s="1">
        <v>44213</v>
      </c>
      <c r="B548" s="6">
        <f t="shared" si="8"/>
        <v>1</v>
      </c>
      <c r="F548" s="11">
        <f>INDEX(DEM_D6_PWR!$I$3:$I$14, MATCH($B548,DEM_D6_PWR!$H$3:$H$14,0), 1)</f>
        <v>0</v>
      </c>
      <c r="S548" s="11"/>
      <c r="T548" s="11"/>
      <c r="U548" s="11"/>
      <c r="AJ548">
        <f>INDEX(CALLiTE_SHASTA_LEVEL2_4!$E$1024:$E$1035, MATCH($B548,CALLiTE_SHASTA_LEVEL2_4!$C$1024:$C$1035,0), 1)</f>
        <v>1700</v>
      </c>
      <c r="AK548">
        <f>INDEX(CALLiTE_SHASTA_LEVEL2_4!$F$1024:$F$1035, MATCH($B548,CALLiTE_SHASTA_LEVEL2_4!$C$1024:$C$1035,0), 1)</f>
        <v>3782</v>
      </c>
      <c r="AL548" s="7"/>
    </row>
    <row r="549" spans="1:38">
      <c r="A549" s="1">
        <v>44214</v>
      </c>
      <c r="B549" s="6">
        <f t="shared" si="8"/>
        <v>1</v>
      </c>
      <c r="F549" s="11">
        <f>INDEX(DEM_D6_PWR!$I$3:$I$14, MATCH($B549,DEM_D6_PWR!$H$3:$H$14,0), 1)</f>
        <v>0</v>
      </c>
      <c r="S549" s="11"/>
      <c r="T549" s="11"/>
      <c r="U549" s="11"/>
      <c r="AJ549">
        <f>INDEX(CALLiTE_SHASTA_LEVEL2_4!$E$1024:$E$1035, MATCH($B549,CALLiTE_SHASTA_LEVEL2_4!$C$1024:$C$1035,0), 1)</f>
        <v>1700</v>
      </c>
      <c r="AK549">
        <f>INDEX(CALLiTE_SHASTA_LEVEL2_4!$F$1024:$F$1035, MATCH($B549,CALLiTE_SHASTA_LEVEL2_4!$C$1024:$C$1035,0), 1)</f>
        <v>3782</v>
      </c>
      <c r="AL549" s="7"/>
    </row>
    <row r="550" spans="1:38">
      <c r="A550" s="1">
        <v>44215</v>
      </c>
      <c r="B550" s="6">
        <f t="shared" si="8"/>
        <v>1</v>
      </c>
      <c r="F550" s="11">
        <f>INDEX(DEM_D6_PWR!$I$3:$I$14, MATCH($B550,DEM_D6_PWR!$H$3:$H$14,0), 1)</f>
        <v>0</v>
      </c>
      <c r="S550" s="11"/>
      <c r="T550" s="11"/>
      <c r="U550" s="11"/>
      <c r="AJ550">
        <f>INDEX(CALLiTE_SHASTA_LEVEL2_4!$E$1024:$E$1035, MATCH($B550,CALLiTE_SHASTA_LEVEL2_4!$C$1024:$C$1035,0), 1)</f>
        <v>1700</v>
      </c>
      <c r="AK550">
        <f>INDEX(CALLiTE_SHASTA_LEVEL2_4!$F$1024:$F$1035, MATCH($B550,CALLiTE_SHASTA_LEVEL2_4!$C$1024:$C$1035,0), 1)</f>
        <v>3782</v>
      </c>
      <c r="AL550" s="7"/>
    </row>
    <row r="551" spans="1:38">
      <c r="A551" s="1">
        <v>44216</v>
      </c>
      <c r="B551" s="6">
        <f t="shared" si="8"/>
        <v>1</v>
      </c>
      <c r="F551" s="11">
        <f>INDEX(DEM_D6_PWR!$I$3:$I$14, MATCH($B551,DEM_D6_PWR!$H$3:$H$14,0), 1)</f>
        <v>0</v>
      </c>
      <c r="S551" s="11"/>
      <c r="T551" s="11"/>
      <c r="U551" s="11"/>
      <c r="AJ551">
        <f>INDEX(CALLiTE_SHASTA_LEVEL2_4!$E$1024:$E$1035, MATCH($B551,CALLiTE_SHASTA_LEVEL2_4!$C$1024:$C$1035,0), 1)</f>
        <v>1700</v>
      </c>
      <c r="AK551">
        <f>INDEX(CALLiTE_SHASTA_LEVEL2_4!$F$1024:$F$1035, MATCH($B551,CALLiTE_SHASTA_LEVEL2_4!$C$1024:$C$1035,0), 1)</f>
        <v>3782</v>
      </c>
      <c r="AL551" s="7"/>
    </row>
    <row r="552" spans="1:38">
      <c r="A552" s="1">
        <v>44217</v>
      </c>
      <c r="B552" s="6">
        <f t="shared" si="8"/>
        <v>1</v>
      </c>
      <c r="F552" s="11">
        <f>INDEX(DEM_D6_PWR!$I$3:$I$14, MATCH($B552,DEM_D6_PWR!$H$3:$H$14,0), 1)</f>
        <v>0</v>
      </c>
      <c r="S552" s="11"/>
      <c r="T552" s="11"/>
      <c r="U552" s="11"/>
      <c r="AJ552">
        <f>INDEX(CALLiTE_SHASTA_LEVEL2_4!$E$1024:$E$1035, MATCH($B552,CALLiTE_SHASTA_LEVEL2_4!$C$1024:$C$1035,0), 1)</f>
        <v>1700</v>
      </c>
      <c r="AK552">
        <f>INDEX(CALLiTE_SHASTA_LEVEL2_4!$F$1024:$F$1035, MATCH($B552,CALLiTE_SHASTA_LEVEL2_4!$C$1024:$C$1035,0), 1)</f>
        <v>3782</v>
      </c>
      <c r="AL552" s="7"/>
    </row>
    <row r="553" spans="1:38">
      <c r="A553" s="1">
        <v>44218</v>
      </c>
      <c r="B553" s="6">
        <f t="shared" si="8"/>
        <v>1</v>
      </c>
      <c r="F553" s="11">
        <f>INDEX(DEM_D6_PWR!$I$3:$I$14, MATCH($B553,DEM_D6_PWR!$H$3:$H$14,0), 1)</f>
        <v>0</v>
      </c>
      <c r="S553" s="11"/>
      <c r="T553" s="11"/>
      <c r="U553" s="11"/>
      <c r="AJ553">
        <f>INDEX(CALLiTE_SHASTA_LEVEL2_4!$E$1024:$E$1035, MATCH($B553,CALLiTE_SHASTA_LEVEL2_4!$C$1024:$C$1035,0), 1)</f>
        <v>1700</v>
      </c>
      <c r="AK553">
        <f>INDEX(CALLiTE_SHASTA_LEVEL2_4!$F$1024:$F$1035, MATCH($B553,CALLiTE_SHASTA_LEVEL2_4!$C$1024:$C$1035,0), 1)</f>
        <v>3782</v>
      </c>
      <c r="AL553" s="7"/>
    </row>
    <row r="554" spans="1:38">
      <c r="A554" s="1">
        <v>44219</v>
      </c>
      <c r="B554" s="6">
        <f t="shared" si="8"/>
        <v>1</v>
      </c>
      <c r="F554" s="11">
        <f>INDEX(DEM_D6_PWR!$I$3:$I$14, MATCH($B554,DEM_D6_PWR!$H$3:$H$14,0), 1)</f>
        <v>0</v>
      </c>
      <c r="S554" s="11"/>
      <c r="T554" s="11"/>
      <c r="U554" s="11"/>
      <c r="AJ554">
        <f>INDEX(CALLiTE_SHASTA_LEVEL2_4!$E$1024:$E$1035, MATCH($B554,CALLiTE_SHASTA_LEVEL2_4!$C$1024:$C$1035,0), 1)</f>
        <v>1700</v>
      </c>
      <c r="AK554">
        <f>INDEX(CALLiTE_SHASTA_LEVEL2_4!$F$1024:$F$1035, MATCH($B554,CALLiTE_SHASTA_LEVEL2_4!$C$1024:$C$1035,0), 1)</f>
        <v>3782</v>
      </c>
      <c r="AL554" s="7"/>
    </row>
    <row r="555" spans="1:38">
      <c r="A555" s="1">
        <v>44220</v>
      </c>
      <c r="B555" s="6">
        <f t="shared" si="8"/>
        <v>1</v>
      </c>
      <c r="F555" s="11">
        <f>INDEX(DEM_D6_PWR!$I$3:$I$14, MATCH($B555,DEM_D6_PWR!$H$3:$H$14,0), 1)</f>
        <v>0</v>
      </c>
      <c r="S555" s="11"/>
      <c r="T555" s="11"/>
      <c r="U555" s="11"/>
      <c r="AJ555">
        <f>INDEX(CALLiTE_SHASTA_LEVEL2_4!$E$1024:$E$1035, MATCH($B555,CALLiTE_SHASTA_LEVEL2_4!$C$1024:$C$1035,0), 1)</f>
        <v>1700</v>
      </c>
      <c r="AK555">
        <f>INDEX(CALLiTE_SHASTA_LEVEL2_4!$F$1024:$F$1035, MATCH($B555,CALLiTE_SHASTA_LEVEL2_4!$C$1024:$C$1035,0), 1)</f>
        <v>3782</v>
      </c>
      <c r="AL555" s="7"/>
    </row>
    <row r="556" spans="1:38">
      <c r="A556" s="1">
        <v>44221</v>
      </c>
      <c r="B556" s="6">
        <f t="shared" si="8"/>
        <v>1</v>
      </c>
      <c r="F556" s="11">
        <f>INDEX(DEM_D6_PWR!$I$3:$I$14, MATCH($B556,DEM_D6_PWR!$H$3:$H$14,0), 1)</f>
        <v>0</v>
      </c>
      <c r="S556" s="11"/>
      <c r="T556" s="11"/>
      <c r="U556" s="11"/>
      <c r="AJ556">
        <f>INDEX(CALLiTE_SHASTA_LEVEL2_4!$E$1024:$E$1035, MATCH($B556,CALLiTE_SHASTA_LEVEL2_4!$C$1024:$C$1035,0), 1)</f>
        <v>1700</v>
      </c>
      <c r="AK556">
        <f>INDEX(CALLiTE_SHASTA_LEVEL2_4!$F$1024:$F$1035, MATCH($B556,CALLiTE_SHASTA_LEVEL2_4!$C$1024:$C$1035,0), 1)</f>
        <v>3782</v>
      </c>
      <c r="AL556" s="7"/>
    </row>
    <row r="557" spans="1:38">
      <c r="A557" s="1">
        <v>44222</v>
      </c>
      <c r="B557" s="6">
        <f t="shared" si="8"/>
        <v>1</v>
      </c>
      <c r="F557" s="11">
        <f>INDEX(DEM_D6_PWR!$I$3:$I$14, MATCH($B557,DEM_D6_PWR!$H$3:$H$14,0), 1)</f>
        <v>0</v>
      </c>
      <c r="S557" s="11"/>
      <c r="T557" s="11"/>
      <c r="U557" s="11"/>
      <c r="AJ557">
        <f>INDEX(CALLiTE_SHASTA_LEVEL2_4!$E$1024:$E$1035, MATCH($B557,CALLiTE_SHASTA_LEVEL2_4!$C$1024:$C$1035,0), 1)</f>
        <v>1700</v>
      </c>
      <c r="AK557">
        <f>INDEX(CALLiTE_SHASTA_LEVEL2_4!$F$1024:$F$1035, MATCH($B557,CALLiTE_SHASTA_LEVEL2_4!$C$1024:$C$1035,0), 1)</f>
        <v>3782</v>
      </c>
      <c r="AL557" s="7"/>
    </row>
    <row r="558" spans="1:38">
      <c r="A558" s="1">
        <v>44223</v>
      </c>
      <c r="B558" s="6">
        <f t="shared" si="8"/>
        <v>1</v>
      </c>
      <c r="F558" s="11">
        <f>INDEX(DEM_D6_PWR!$I$3:$I$14, MATCH($B558,DEM_D6_PWR!$H$3:$H$14,0), 1)</f>
        <v>0</v>
      </c>
      <c r="S558" s="11"/>
      <c r="T558" s="11"/>
      <c r="U558" s="11"/>
      <c r="AJ558">
        <f>INDEX(CALLiTE_SHASTA_LEVEL2_4!$E$1024:$E$1035, MATCH($B558,CALLiTE_SHASTA_LEVEL2_4!$C$1024:$C$1035,0), 1)</f>
        <v>1700</v>
      </c>
      <c r="AK558">
        <f>INDEX(CALLiTE_SHASTA_LEVEL2_4!$F$1024:$F$1035, MATCH($B558,CALLiTE_SHASTA_LEVEL2_4!$C$1024:$C$1035,0), 1)</f>
        <v>3782</v>
      </c>
      <c r="AL558" s="7"/>
    </row>
    <row r="559" spans="1:38">
      <c r="A559" s="1">
        <v>44224</v>
      </c>
      <c r="B559" s="6">
        <f t="shared" si="8"/>
        <v>1</v>
      </c>
      <c r="F559" s="11">
        <f>INDEX(DEM_D6_PWR!$I$3:$I$14, MATCH($B559,DEM_D6_PWR!$H$3:$H$14,0), 1)</f>
        <v>0</v>
      </c>
      <c r="S559" s="11"/>
      <c r="T559" s="11"/>
      <c r="U559" s="11"/>
      <c r="AJ559">
        <f>INDEX(CALLiTE_SHASTA_LEVEL2_4!$E$1024:$E$1035, MATCH($B559,CALLiTE_SHASTA_LEVEL2_4!$C$1024:$C$1035,0), 1)</f>
        <v>1700</v>
      </c>
      <c r="AK559">
        <f>INDEX(CALLiTE_SHASTA_LEVEL2_4!$F$1024:$F$1035, MATCH($B559,CALLiTE_SHASTA_LEVEL2_4!$C$1024:$C$1035,0), 1)</f>
        <v>3782</v>
      </c>
      <c r="AL559" s="7"/>
    </row>
    <row r="560" spans="1:38">
      <c r="A560" s="1">
        <v>44225</v>
      </c>
      <c r="B560" s="6">
        <f t="shared" si="8"/>
        <v>1</v>
      </c>
      <c r="F560" s="11">
        <f>INDEX(DEM_D6_PWR!$I$3:$I$14, MATCH($B560,DEM_D6_PWR!$H$3:$H$14,0), 1)</f>
        <v>0</v>
      </c>
      <c r="S560" s="11"/>
      <c r="T560" s="11"/>
      <c r="U560" s="11"/>
      <c r="AJ560">
        <f>INDEX(CALLiTE_SHASTA_LEVEL2_4!$E$1024:$E$1035, MATCH($B560,CALLiTE_SHASTA_LEVEL2_4!$C$1024:$C$1035,0), 1)</f>
        <v>1700</v>
      </c>
      <c r="AK560">
        <f>INDEX(CALLiTE_SHASTA_LEVEL2_4!$F$1024:$F$1035, MATCH($B560,CALLiTE_SHASTA_LEVEL2_4!$C$1024:$C$1035,0), 1)</f>
        <v>3782</v>
      </c>
      <c r="AL560" s="7"/>
    </row>
    <row r="561" spans="1:38">
      <c r="A561" s="1">
        <v>44226</v>
      </c>
      <c r="B561" s="6">
        <f t="shared" si="8"/>
        <v>1</v>
      </c>
      <c r="F561" s="11">
        <f>INDEX(DEM_D6_PWR!$I$3:$I$14, MATCH($B561,DEM_D6_PWR!$H$3:$H$14,0), 1)</f>
        <v>0</v>
      </c>
      <c r="S561" s="11"/>
      <c r="T561" s="11"/>
      <c r="U561" s="11"/>
      <c r="AJ561">
        <f>INDEX(CALLiTE_SHASTA_LEVEL2_4!$E$1024:$E$1035, MATCH($B561,CALLiTE_SHASTA_LEVEL2_4!$C$1024:$C$1035,0), 1)</f>
        <v>1700</v>
      </c>
      <c r="AK561">
        <f>INDEX(CALLiTE_SHASTA_LEVEL2_4!$F$1024:$F$1035, MATCH($B561,CALLiTE_SHASTA_LEVEL2_4!$C$1024:$C$1035,0), 1)</f>
        <v>3782</v>
      </c>
      <c r="AL561" s="7"/>
    </row>
    <row r="562" spans="1:38">
      <c r="A562" s="1">
        <v>44227</v>
      </c>
      <c r="B562" s="6">
        <f t="shared" si="8"/>
        <v>1</v>
      </c>
      <c r="F562" s="11">
        <f>INDEX(DEM_D6_PWR!$I$3:$I$14, MATCH($B562,DEM_D6_PWR!$H$3:$H$14,0), 1)</f>
        <v>0</v>
      </c>
      <c r="S562" s="11"/>
      <c r="T562" s="11"/>
      <c r="U562" s="11"/>
      <c r="AJ562">
        <f>INDEX(CALLiTE_SHASTA_LEVEL2_4!$E$1024:$E$1035, MATCH($B562,CALLiTE_SHASTA_LEVEL2_4!$C$1024:$C$1035,0), 1)</f>
        <v>1700</v>
      </c>
      <c r="AK562">
        <f>INDEX(CALLiTE_SHASTA_LEVEL2_4!$F$1024:$F$1035, MATCH($B562,CALLiTE_SHASTA_LEVEL2_4!$C$1024:$C$1035,0), 1)</f>
        <v>3782</v>
      </c>
      <c r="AL562" s="7"/>
    </row>
    <row r="563" spans="1:38">
      <c r="A563" s="1">
        <v>44228</v>
      </c>
      <c r="B563" s="6">
        <f t="shared" si="8"/>
        <v>2</v>
      </c>
      <c r="F563" s="11">
        <f>INDEX(DEM_D6_PWR!$I$3:$I$14, MATCH($B563,DEM_D6_PWR!$H$3:$H$14,0), 1)</f>
        <v>0</v>
      </c>
      <c r="S563" s="11"/>
      <c r="T563" s="11"/>
      <c r="U563" s="11"/>
      <c r="AJ563">
        <f>INDEX(CALLiTE_SHASTA_LEVEL2_4!$E$1024:$E$1035, MATCH($B563,CALLiTE_SHASTA_LEVEL2_4!$C$1024:$C$1035,0), 1)</f>
        <v>1700</v>
      </c>
      <c r="AK563">
        <f>INDEX(CALLiTE_SHASTA_LEVEL2_4!$F$1024:$F$1035, MATCH($B563,CALLiTE_SHASTA_LEVEL2_4!$C$1024:$C$1035,0), 1)</f>
        <v>4054</v>
      </c>
      <c r="AL563" s="7"/>
    </row>
    <row r="564" spans="1:38">
      <c r="A564" s="1">
        <v>44229</v>
      </c>
      <c r="B564" s="6">
        <f t="shared" si="8"/>
        <v>2</v>
      </c>
      <c r="F564" s="11">
        <f>INDEX(DEM_D6_PWR!$I$3:$I$14, MATCH($B564,DEM_D6_PWR!$H$3:$H$14,0), 1)</f>
        <v>0</v>
      </c>
      <c r="S564" s="11"/>
      <c r="T564" s="11"/>
      <c r="U564" s="11"/>
      <c r="AJ564">
        <f>INDEX(CALLiTE_SHASTA_LEVEL2_4!$E$1024:$E$1035, MATCH($B564,CALLiTE_SHASTA_LEVEL2_4!$C$1024:$C$1035,0), 1)</f>
        <v>1700</v>
      </c>
      <c r="AK564">
        <f>INDEX(CALLiTE_SHASTA_LEVEL2_4!$F$1024:$F$1035, MATCH($B564,CALLiTE_SHASTA_LEVEL2_4!$C$1024:$C$1035,0), 1)</f>
        <v>4054</v>
      </c>
      <c r="AL564" s="7"/>
    </row>
    <row r="565" spans="1:38">
      <c r="A565" s="1">
        <v>44230</v>
      </c>
      <c r="B565" s="6">
        <f t="shared" si="8"/>
        <v>2</v>
      </c>
      <c r="F565" s="11">
        <f>INDEX(DEM_D6_PWR!$I$3:$I$14, MATCH($B565,DEM_D6_PWR!$H$3:$H$14,0), 1)</f>
        <v>0</v>
      </c>
      <c r="S565" s="11"/>
      <c r="T565" s="11"/>
      <c r="U565" s="11"/>
      <c r="AJ565">
        <f>INDEX(CALLiTE_SHASTA_LEVEL2_4!$E$1024:$E$1035, MATCH($B565,CALLiTE_SHASTA_LEVEL2_4!$C$1024:$C$1035,0), 1)</f>
        <v>1700</v>
      </c>
      <c r="AK565">
        <f>INDEX(CALLiTE_SHASTA_LEVEL2_4!$F$1024:$F$1035, MATCH($B565,CALLiTE_SHASTA_LEVEL2_4!$C$1024:$C$1035,0), 1)</f>
        <v>4054</v>
      </c>
      <c r="AL565" s="7"/>
    </row>
    <row r="566" spans="1:38">
      <c r="A566" s="1">
        <v>44231</v>
      </c>
      <c r="B566" s="6">
        <f t="shared" si="8"/>
        <v>2</v>
      </c>
      <c r="F566" s="11">
        <f>INDEX(DEM_D6_PWR!$I$3:$I$14, MATCH($B566,DEM_D6_PWR!$H$3:$H$14,0), 1)</f>
        <v>0</v>
      </c>
      <c r="S566" s="11"/>
      <c r="T566" s="11"/>
      <c r="U566" s="11"/>
      <c r="AJ566">
        <f>INDEX(CALLiTE_SHASTA_LEVEL2_4!$E$1024:$E$1035, MATCH($B566,CALLiTE_SHASTA_LEVEL2_4!$C$1024:$C$1035,0), 1)</f>
        <v>1700</v>
      </c>
      <c r="AK566">
        <f>INDEX(CALLiTE_SHASTA_LEVEL2_4!$F$1024:$F$1035, MATCH($B566,CALLiTE_SHASTA_LEVEL2_4!$C$1024:$C$1035,0), 1)</f>
        <v>4054</v>
      </c>
      <c r="AL566" s="7"/>
    </row>
    <row r="567" spans="1:38">
      <c r="A567" s="1">
        <v>44232</v>
      </c>
      <c r="B567" s="6">
        <f t="shared" si="8"/>
        <v>2</v>
      </c>
      <c r="F567" s="11">
        <f>INDEX(DEM_D6_PWR!$I$3:$I$14, MATCH($B567,DEM_D6_PWR!$H$3:$H$14,0), 1)</f>
        <v>0</v>
      </c>
      <c r="S567" s="11"/>
      <c r="T567" s="11"/>
      <c r="U567" s="11"/>
      <c r="AJ567">
        <f>INDEX(CALLiTE_SHASTA_LEVEL2_4!$E$1024:$E$1035, MATCH($B567,CALLiTE_SHASTA_LEVEL2_4!$C$1024:$C$1035,0), 1)</f>
        <v>1700</v>
      </c>
      <c r="AK567">
        <f>INDEX(CALLiTE_SHASTA_LEVEL2_4!$F$1024:$F$1035, MATCH($B567,CALLiTE_SHASTA_LEVEL2_4!$C$1024:$C$1035,0), 1)</f>
        <v>4054</v>
      </c>
      <c r="AL567" s="7"/>
    </row>
    <row r="568" spans="1:38">
      <c r="A568" s="1">
        <v>44233</v>
      </c>
      <c r="B568" s="6">
        <f t="shared" si="8"/>
        <v>2</v>
      </c>
      <c r="F568" s="11">
        <f>INDEX(DEM_D6_PWR!$I$3:$I$14, MATCH($B568,DEM_D6_PWR!$H$3:$H$14,0), 1)</f>
        <v>0</v>
      </c>
      <c r="S568" s="11"/>
      <c r="T568" s="11"/>
      <c r="U568" s="11"/>
      <c r="AJ568">
        <f>INDEX(CALLiTE_SHASTA_LEVEL2_4!$E$1024:$E$1035, MATCH($B568,CALLiTE_SHASTA_LEVEL2_4!$C$1024:$C$1035,0), 1)</f>
        <v>1700</v>
      </c>
      <c r="AK568">
        <f>INDEX(CALLiTE_SHASTA_LEVEL2_4!$F$1024:$F$1035, MATCH($B568,CALLiTE_SHASTA_LEVEL2_4!$C$1024:$C$1035,0), 1)</f>
        <v>4054</v>
      </c>
      <c r="AL568" s="7"/>
    </row>
    <row r="569" spans="1:38">
      <c r="A569" s="1">
        <v>44234</v>
      </c>
      <c r="B569" s="6">
        <f t="shared" si="8"/>
        <v>2</v>
      </c>
      <c r="F569" s="11">
        <f>INDEX(DEM_D6_PWR!$I$3:$I$14, MATCH($B569,DEM_D6_PWR!$H$3:$H$14,0), 1)</f>
        <v>0</v>
      </c>
      <c r="S569" s="11"/>
      <c r="T569" s="11"/>
      <c r="U569" s="11"/>
      <c r="AJ569">
        <f>INDEX(CALLiTE_SHASTA_LEVEL2_4!$E$1024:$E$1035, MATCH($B569,CALLiTE_SHASTA_LEVEL2_4!$C$1024:$C$1035,0), 1)</f>
        <v>1700</v>
      </c>
      <c r="AK569">
        <f>INDEX(CALLiTE_SHASTA_LEVEL2_4!$F$1024:$F$1035, MATCH($B569,CALLiTE_SHASTA_LEVEL2_4!$C$1024:$C$1035,0), 1)</f>
        <v>4054</v>
      </c>
      <c r="AL569" s="7"/>
    </row>
    <row r="570" spans="1:38">
      <c r="A570" s="1">
        <v>44235</v>
      </c>
      <c r="B570" s="6">
        <f t="shared" si="8"/>
        <v>2</v>
      </c>
      <c r="F570" s="11">
        <f>INDEX(DEM_D6_PWR!$I$3:$I$14, MATCH($B570,DEM_D6_PWR!$H$3:$H$14,0), 1)</f>
        <v>0</v>
      </c>
      <c r="S570" s="11"/>
      <c r="T570" s="11"/>
      <c r="U570" s="11"/>
      <c r="AJ570">
        <f>INDEX(CALLiTE_SHASTA_LEVEL2_4!$E$1024:$E$1035, MATCH($B570,CALLiTE_SHASTA_LEVEL2_4!$C$1024:$C$1035,0), 1)</f>
        <v>1700</v>
      </c>
      <c r="AK570">
        <f>INDEX(CALLiTE_SHASTA_LEVEL2_4!$F$1024:$F$1035, MATCH($B570,CALLiTE_SHASTA_LEVEL2_4!$C$1024:$C$1035,0), 1)</f>
        <v>4054</v>
      </c>
      <c r="AL570" s="7"/>
    </row>
    <row r="571" spans="1:38">
      <c r="A571" s="1">
        <v>44236</v>
      </c>
      <c r="B571" s="6">
        <f t="shared" si="8"/>
        <v>2</v>
      </c>
      <c r="F571" s="11">
        <f>INDEX(DEM_D6_PWR!$I$3:$I$14, MATCH($B571,DEM_D6_PWR!$H$3:$H$14,0), 1)</f>
        <v>0</v>
      </c>
      <c r="S571" s="11"/>
      <c r="T571" s="11"/>
      <c r="U571" s="11"/>
      <c r="AJ571">
        <f>INDEX(CALLiTE_SHASTA_LEVEL2_4!$E$1024:$E$1035, MATCH($B571,CALLiTE_SHASTA_LEVEL2_4!$C$1024:$C$1035,0), 1)</f>
        <v>1700</v>
      </c>
      <c r="AK571">
        <f>INDEX(CALLiTE_SHASTA_LEVEL2_4!$F$1024:$F$1035, MATCH($B571,CALLiTE_SHASTA_LEVEL2_4!$C$1024:$C$1035,0), 1)</f>
        <v>4054</v>
      </c>
      <c r="AL571" s="7"/>
    </row>
    <row r="572" spans="1:38">
      <c r="A572" s="1">
        <v>44237</v>
      </c>
      <c r="B572" s="6">
        <f t="shared" si="8"/>
        <v>2</v>
      </c>
      <c r="F572" s="11">
        <f>INDEX(DEM_D6_PWR!$I$3:$I$14, MATCH($B572,DEM_D6_PWR!$H$3:$H$14,0), 1)</f>
        <v>0</v>
      </c>
      <c r="S572" s="11"/>
      <c r="T572" s="11"/>
      <c r="U572" s="11"/>
      <c r="AJ572">
        <f>INDEX(CALLiTE_SHASTA_LEVEL2_4!$E$1024:$E$1035, MATCH($B572,CALLiTE_SHASTA_LEVEL2_4!$C$1024:$C$1035,0), 1)</f>
        <v>1700</v>
      </c>
      <c r="AK572">
        <f>INDEX(CALLiTE_SHASTA_LEVEL2_4!$F$1024:$F$1035, MATCH($B572,CALLiTE_SHASTA_LEVEL2_4!$C$1024:$C$1035,0), 1)</f>
        <v>4054</v>
      </c>
      <c r="AL572" s="7"/>
    </row>
    <row r="573" spans="1:38">
      <c r="A573" s="1">
        <v>44238</v>
      </c>
      <c r="B573" s="6">
        <f t="shared" si="8"/>
        <v>2</v>
      </c>
      <c r="F573" s="11">
        <f>INDEX(DEM_D6_PWR!$I$3:$I$14, MATCH($B573,DEM_D6_PWR!$H$3:$H$14,0), 1)</f>
        <v>0</v>
      </c>
      <c r="S573" s="11"/>
      <c r="T573" s="11"/>
      <c r="U573" s="11"/>
      <c r="AJ573">
        <f>INDEX(CALLiTE_SHASTA_LEVEL2_4!$E$1024:$E$1035, MATCH($B573,CALLiTE_SHASTA_LEVEL2_4!$C$1024:$C$1035,0), 1)</f>
        <v>1700</v>
      </c>
      <c r="AK573">
        <f>INDEX(CALLiTE_SHASTA_LEVEL2_4!$F$1024:$F$1035, MATCH($B573,CALLiTE_SHASTA_LEVEL2_4!$C$1024:$C$1035,0), 1)</f>
        <v>4054</v>
      </c>
      <c r="AL573" s="7"/>
    </row>
    <row r="574" spans="1:38">
      <c r="A574" s="1">
        <v>44239</v>
      </c>
      <c r="B574" s="6">
        <f t="shared" si="8"/>
        <v>2</v>
      </c>
      <c r="F574" s="11">
        <f>INDEX(DEM_D6_PWR!$I$3:$I$14, MATCH($B574,DEM_D6_PWR!$H$3:$H$14,0), 1)</f>
        <v>0</v>
      </c>
      <c r="S574" s="11"/>
      <c r="T574" s="11"/>
      <c r="U574" s="11"/>
      <c r="AJ574">
        <f>INDEX(CALLiTE_SHASTA_LEVEL2_4!$E$1024:$E$1035, MATCH($B574,CALLiTE_SHASTA_LEVEL2_4!$C$1024:$C$1035,0), 1)</f>
        <v>1700</v>
      </c>
      <c r="AK574">
        <f>INDEX(CALLiTE_SHASTA_LEVEL2_4!$F$1024:$F$1035, MATCH($B574,CALLiTE_SHASTA_LEVEL2_4!$C$1024:$C$1035,0), 1)</f>
        <v>4054</v>
      </c>
      <c r="AL574" s="7"/>
    </row>
    <row r="575" spans="1:38">
      <c r="A575" s="1">
        <v>44240</v>
      </c>
      <c r="B575" s="6">
        <f t="shared" si="8"/>
        <v>2</v>
      </c>
      <c r="F575" s="11">
        <f>INDEX(DEM_D6_PWR!$I$3:$I$14, MATCH($B575,DEM_D6_PWR!$H$3:$H$14,0), 1)</f>
        <v>0</v>
      </c>
      <c r="S575" s="11"/>
      <c r="T575" s="11"/>
      <c r="U575" s="11"/>
      <c r="AJ575">
        <f>INDEX(CALLiTE_SHASTA_LEVEL2_4!$E$1024:$E$1035, MATCH($B575,CALLiTE_SHASTA_LEVEL2_4!$C$1024:$C$1035,0), 1)</f>
        <v>1700</v>
      </c>
      <c r="AK575">
        <f>INDEX(CALLiTE_SHASTA_LEVEL2_4!$F$1024:$F$1035, MATCH($B575,CALLiTE_SHASTA_LEVEL2_4!$C$1024:$C$1035,0), 1)</f>
        <v>4054</v>
      </c>
      <c r="AL575" s="7"/>
    </row>
    <row r="576" spans="1:38">
      <c r="A576" s="1">
        <v>44241</v>
      </c>
      <c r="B576" s="6">
        <f t="shared" si="8"/>
        <v>2</v>
      </c>
      <c r="F576" s="11">
        <f>INDEX(DEM_D6_PWR!$I$3:$I$14, MATCH($B576,DEM_D6_PWR!$H$3:$H$14,0), 1)</f>
        <v>0</v>
      </c>
      <c r="S576" s="11"/>
      <c r="T576" s="11"/>
      <c r="U576" s="11"/>
      <c r="AJ576">
        <f>INDEX(CALLiTE_SHASTA_LEVEL2_4!$E$1024:$E$1035, MATCH($B576,CALLiTE_SHASTA_LEVEL2_4!$C$1024:$C$1035,0), 1)</f>
        <v>1700</v>
      </c>
      <c r="AK576">
        <f>INDEX(CALLiTE_SHASTA_LEVEL2_4!$F$1024:$F$1035, MATCH($B576,CALLiTE_SHASTA_LEVEL2_4!$C$1024:$C$1035,0), 1)</f>
        <v>4054</v>
      </c>
      <c r="AL576" s="7"/>
    </row>
    <row r="577" spans="1:38">
      <c r="A577" s="1">
        <v>44242</v>
      </c>
      <c r="B577" s="6">
        <f t="shared" si="8"/>
        <v>2</v>
      </c>
      <c r="F577" s="11">
        <f>INDEX(DEM_D6_PWR!$I$3:$I$14, MATCH($B577,DEM_D6_PWR!$H$3:$H$14,0), 1)</f>
        <v>0</v>
      </c>
      <c r="S577" s="11"/>
      <c r="T577" s="11"/>
      <c r="U577" s="11"/>
      <c r="AJ577">
        <f>INDEX(CALLiTE_SHASTA_LEVEL2_4!$E$1024:$E$1035, MATCH($B577,CALLiTE_SHASTA_LEVEL2_4!$C$1024:$C$1035,0), 1)</f>
        <v>1700</v>
      </c>
      <c r="AK577">
        <f>INDEX(CALLiTE_SHASTA_LEVEL2_4!$F$1024:$F$1035, MATCH($B577,CALLiTE_SHASTA_LEVEL2_4!$C$1024:$C$1035,0), 1)</f>
        <v>4054</v>
      </c>
      <c r="AL577" s="7"/>
    </row>
    <row r="578" spans="1:38">
      <c r="A578" s="1">
        <v>44243</v>
      </c>
      <c r="B578" s="6">
        <f t="shared" si="8"/>
        <v>2</v>
      </c>
      <c r="F578" s="11">
        <f>INDEX(DEM_D6_PWR!$I$3:$I$14, MATCH($B578,DEM_D6_PWR!$H$3:$H$14,0), 1)</f>
        <v>0</v>
      </c>
      <c r="S578" s="11"/>
      <c r="T578" s="11"/>
      <c r="U578" s="11"/>
      <c r="AJ578">
        <f>INDEX(CALLiTE_SHASTA_LEVEL2_4!$E$1024:$E$1035, MATCH($B578,CALLiTE_SHASTA_LEVEL2_4!$C$1024:$C$1035,0), 1)</f>
        <v>1700</v>
      </c>
      <c r="AK578">
        <f>INDEX(CALLiTE_SHASTA_LEVEL2_4!$F$1024:$F$1035, MATCH($B578,CALLiTE_SHASTA_LEVEL2_4!$C$1024:$C$1035,0), 1)</f>
        <v>4054</v>
      </c>
      <c r="AL578" s="7"/>
    </row>
    <row r="579" spans="1:38">
      <c r="A579" s="1">
        <v>44244</v>
      </c>
      <c r="B579" s="6">
        <f t="shared" si="8"/>
        <v>2</v>
      </c>
      <c r="F579" s="11">
        <f>INDEX(DEM_D6_PWR!$I$3:$I$14, MATCH($B579,DEM_D6_PWR!$H$3:$H$14,0), 1)</f>
        <v>0</v>
      </c>
      <c r="S579" s="11"/>
      <c r="T579" s="11"/>
      <c r="U579" s="11"/>
      <c r="AJ579">
        <f>INDEX(CALLiTE_SHASTA_LEVEL2_4!$E$1024:$E$1035, MATCH($B579,CALLiTE_SHASTA_LEVEL2_4!$C$1024:$C$1035,0), 1)</f>
        <v>1700</v>
      </c>
      <c r="AK579">
        <f>INDEX(CALLiTE_SHASTA_LEVEL2_4!$F$1024:$F$1035, MATCH($B579,CALLiTE_SHASTA_LEVEL2_4!$C$1024:$C$1035,0), 1)</f>
        <v>4054</v>
      </c>
      <c r="AL579" s="7"/>
    </row>
    <row r="580" spans="1:38">
      <c r="A580" s="1">
        <v>44245</v>
      </c>
      <c r="B580" s="6">
        <f t="shared" si="8"/>
        <v>2</v>
      </c>
      <c r="F580" s="11">
        <f>INDEX(DEM_D6_PWR!$I$3:$I$14, MATCH($B580,DEM_D6_PWR!$H$3:$H$14,0), 1)</f>
        <v>0</v>
      </c>
      <c r="S580" s="11"/>
      <c r="T580" s="11"/>
      <c r="U580" s="11"/>
      <c r="AJ580">
        <f>INDEX(CALLiTE_SHASTA_LEVEL2_4!$E$1024:$E$1035, MATCH($B580,CALLiTE_SHASTA_LEVEL2_4!$C$1024:$C$1035,0), 1)</f>
        <v>1700</v>
      </c>
      <c r="AK580">
        <f>INDEX(CALLiTE_SHASTA_LEVEL2_4!$F$1024:$F$1035, MATCH($B580,CALLiTE_SHASTA_LEVEL2_4!$C$1024:$C$1035,0), 1)</f>
        <v>4054</v>
      </c>
      <c r="AL580" s="7"/>
    </row>
    <row r="581" spans="1:38">
      <c r="A581" s="1">
        <v>44246</v>
      </c>
      <c r="B581" s="6">
        <f t="shared" si="8"/>
        <v>2</v>
      </c>
      <c r="F581" s="11">
        <f>INDEX(DEM_D6_PWR!$I$3:$I$14, MATCH($B581,DEM_D6_PWR!$H$3:$H$14,0), 1)</f>
        <v>0</v>
      </c>
      <c r="S581" s="11"/>
      <c r="T581" s="11"/>
      <c r="U581" s="11"/>
      <c r="AJ581">
        <f>INDEX(CALLiTE_SHASTA_LEVEL2_4!$E$1024:$E$1035, MATCH($B581,CALLiTE_SHASTA_LEVEL2_4!$C$1024:$C$1035,0), 1)</f>
        <v>1700</v>
      </c>
      <c r="AK581">
        <f>INDEX(CALLiTE_SHASTA_LEVEL2_4!$F$1024:$F$1035, MATCH($B581,CALLiTE_SHASTA_LEVEL2_4!$C$1024:$C$1035,0), 1)</f>
        <v>4054</v>
      </c>
      <c r="AL581" s="7"/>
    </row>
    <row r="582" spans="1:38">
      <c r="A582" s="1">
        <v>44247</v>
      </c>
      <c r="B582" s="6">
        <f t="shared" si="8"/>
        <v>2</v>
      </c>
      <c r="F582" s="11">
        <f>INDEX(DEM_D6_PWR!$I$3:$I$14, MATCH($B582,DEM_D6_PWR!$H$3:$H$14,0), 1)</f>
        <v>0</v>
      </c>
      <c r="S582" s="11"/>
      <c r="T582" s="11"/>
      <c r="U582" s="11"/>
      <c r="AJ582">
        <f>INDEX(CALLiTE_SHASTA_LEVEL2_4!$E$1024:$E$1035, MATCH($B582,CALLiTE_SHASTA_LEVEL2_4!$C$1024:$C$1035,0), 1)</f>
        <v>1700</v>
      </c>
      <c r="AK582">
        <f>INDEX(CALLiTE_SHASTA_LEVEL2_4!$F$1024:$F$1035, MATCH($B582,CALLiTE_SHASTA_LEVEL2_4!$C$1024:$C$1035,0), 1)</f>
        <v>4054</v>
      </c>
      <c r="AL582" s="7"/>
    </row>
    <row r="583" spans="1:38">
      <c r="A583" s="1">
        <v>44248</v>
      </c>
      <c r="B583" s="6">
        <f t="shared" si="8"/>
        <v>2</v>
      </c>
      <c r="F583" s="11">
        <f>INDEX(DEM_D6_PWR!$I$3:$I$14, MATCH($B583,DEM_D6_PWR!$H$3:$H$14,0), 1)</f>
        <v>0</v>
      </c>
      <c r="S583" s="11"/>
      <c r="T583" s="11"/>
      <c r="U583" s="11"/>
      <c r="AJ583">
        <f>INDEX(CALLiTE_SHASTA_LEVEL2_4!$E$1024:$E$1035, MATCH($B583,CALLiTE_SHASTA_LEVEL2_4!$C$1024:$C$1035,0), 1)</f>
        <v>1700</v>
      </c>
      <c r="AK583">
        <f>INDEX(CALLiTE_SHASTA_LEVEL2_4!$F$1024:$F$1035, MATCH($B583,CALLiTE_SHASTA_LEVEL2_4!$C$1024:$C$1035,0), 1)</f>
        <v>4054</v>
      </c>
      <c r="AL583" s="7"/>
    </row>
    <row r="584" spans="1:38">
      <c r="A584" s="1">
        <v>44249</v>
      </c>
      <c r="B584" s="6">
        <f t="shared" si="8"/>
        <v>2</v>
      </c>
      <c r="F584" s="11">
        <f>INDEX(DEM_D6_PWR!$I$3:$I$14, MATCH($B584,DEM_D6_PWR!$H$3:$H$14,0), 1)</f>
        <v>0</v>
      </c>
      <c r="S584" s="11"/>
      <c r="T584" s="11"/>
      <c r="U584" s="11"/>
      <c r="AJ584">
        <f>INDEX(CALLiTE_SHASTA_LEVEL2_4!$E$1024:$E$1035, MATCH($B584,CALLiTE_SHASTA_LEVEL2_4!$C$1024:$C$1035,0), 1)</f>
        <v>1700</v>
      </c>
      <c r="AK584">
        <f>INDEX(CALLiTE_SHASTA_LEVEL2_4!$F$1024:$F$1035, MATCH($B584,CALLiTE_SHASTA_LEVEL2_4!$C$1024:$C$1035,0), 1)</f>
        <v>4054</v>
      </c>
      <c r="AL584" s="7"/>
    </row>
    <row r="585" spans="1:38">
      <c r="A585" s="1">
        <v>44250</v>
      </c>
      <c r="B585" s="6">
        <f t="shared" si="8"/>
        <v>2</v>
      </c>
      <c r="F585" s="11">
        <f>INDEX(DEM_D6_PWR!$I$3:$I$14, MATCH($B585,DEM_D6_PWR!$H$3:$H$14,0), 1)</f>
        <v>0</v>
      </c>
      <c r="S585" s="11"/>
      <c r="T585" s="11"/>
      <c r="U585" s="11"/>
      <c r="AJ585">
        <f>INDEX(CALLiTE_SHASTA_LEVEL2_4!$E$1024:$E$1035, MATCH($B585,CALLiTE_SHASTA_LEVEL2_4!$C$1024:$C$1035,0), 1)</f>
        <v>1700</v>
      </c>
      <c r="AK585">
        <f>INDEX(CALLiTE_SHASTA_LEVEL2_4!$F$1024:$F$1035, MATCH($B585,CALLiTE_SHASTA_LEVEL2_4!$C$1024:$C$1035,0), 1)</f>
        <v>4054</v>
      </c>
      <c r="AL585" s="7"/>
    </row>
    <row r="586" spans="1:38">
      <c r="A586" s="1">
        <v>44251</v>
      </c>
      <c r="B586" s="6">
        <f t="shared" si="8"/>
        <v>2</v>
      </c>
      <c r="F586" s="11">
        <f>INDEX(DEM_D6_PWR!$I$3:$I$14, MATCH($B586,DEM_D6_PWR!$H$3:$H$14,0), 1)</f>
        <v>0</v>
      </c>
      <c r="S586" s="11"/>
      <c r="T586" s="11"/>
      <c r="U586" s="11"/>
      <c r="AJ586">
        <f>INDEX(CALLiTE_SHASTA_LEVEL2_4!$E$1024:$E$1035, MATCH($B586,CALLiTE_SHASTA_LEVEL2_4!$C$1024:$C$1035,0), 1)</f>
        <v>1700</v>
      </c>
      <c r="AK586">
        <f>INDEX(CALLiTE_SHASTA_LEVEL2_4!$F$1024:$F$1035, MATCH($B586,CALLiTE_SHASTA_LEVEL2_4!$C$1024:$C$1035,0), 1)</f>
        <v>4054</v>
      </c>
      <c r="AL586" s="7"/>
    </row>
    <row r="587" spans="1:38">
      <c r="A587" s="1">
        <v>44252</v>
      </c>
      <c r="B587" s="6">
        <f t="shared" si="8"/>
        <v>2</v>
      </c>
      <c r="F587" s="11">
        <f>INDEX(DEM_D6_PWR!$I$3:$I$14, MATCH($B587,DEM_D6_PWR!$H$3:$H$14,0), 1)</f>
        <v>0</v>
      </c>
      <c r="S587" s="11"/>
      <c r="T587" s="11"/>
      <c r="U587" s="11"/>
      <c r="AJ587">
        <f>INDEX(CALLiTE_SHASTA_LEVEL2_4!$E$1024:$E$1035, MATCH($B587,CALLiTE_SHASTA_LEVEL2_4!$C$1024:$C$1035,0), 1)</f>
        <v>1700</v>
      </c>
      <c r="AK587">
        <f>INDEX(CALLiTE_SHASTA_LEVEL2_4!$F$1024:$F$1035, MATCH($B587,CALLiTE_SHASTA_LEVEL2_4!$C$1024:$C$1035,0), 1)</f>
        <v>4054</v>
      </c>
      <c r="AL587" s="7"/>
    </row>
    <row r="588" spans="1:38">
      <c r="A588" s="1">
        <v>44253</v>
      </c>
      <c r="B588" s="6">
        <f t="shared" si="8"/>
        <v>2</v>
      </c>
      <c r="F588" s="11">
        <f>INDEX(DEM_D6_PWR!$I$3:$I$14, MATCH($B588,DEM_D6_PWR!$H$3:$H$14,0), 1)</f>
        <v>0</v>
      </c>
      <c r="S588" s="11"/>
      <c r="T588" s="11"/>
      <c r="U588" s="11"/>
      <c r="AJ588">
        <f>INDEX(CALLiTE_SHASTA_LEVEL2_4!$E$1024:$E$1035, MATCH($B588,CALLiTE_SHASTA_LEVEL2_4!$C$1024:$C$1035,0), 1)</f>
        <v>1700</v>
      </c>
      <c r="AK588">
        <f>INDEX(CALLiTE_SHASTA_LEVEL2_4!$F$1024:$F$1035, MATCH($B588,CALLiTE_SHASTA_LEVEL2_4!$C$1024:$C$1035,0), 1)</f>
        <v>4054</v>
      </c>
      <c r="AL588" s="7"/>
    </row>
    <row r="589" spans="1:38">
      <c r="A589" s="1">
        <v>44254</v>
      </c>
      <c r="B589" s="6">
        <f t="shared" ref="B589:B652" si="9">MONTH(A589)</f>
        <v>2</v>
      </c>
      <c r="F589" s="11">
        <f>INDEX(DEM_D6_PWR!$I$3:$I$14, MATCH($B589,DEM_D6_PWR!$H$3:$H$14,0), 1)</f>
        <v>0</v>
      </c>
      <c r="S589" s="11"/>
      <c r="T589" s="11"/>
      <c r="U589" s="11"/>
      <c r="AJ589">
        <f>INDEX(CALLiTE_SHASTA_LEVEL2_4!$E$1024:$E$1035, MATCH($B589,CALLiTE_SHASTA_LEVEL2_4!$C$1024:$C$1035,0), 1)</f>
        <v>1700</v>
      </c>
      <c r="AK589">
        <f>INDEX(CALLiTE_SHASTA_LEVEL2_4!$F$1024:$F$1035, MATCH($B589,CALLiTE_SHASTA_LEVEL2_4!$C$1024:$C$1035,0), 1)</f>
        <v>4054</v>
      </c>
      <c r="AL589" s="7"/>
    </row>
    <row r="590" spans="1:38">
      <c r="A590" s="1">
        <v>44255</v>
      </c>
      <c r="B590" s="6">
        <f t="shared" si="9"/>
        <v>2</v>
      </c>
      <c r="F590" s="11">
        <f>INDEX(DEM_D6_PWR!$I$3:$I$14, MATCH($B590,DEM_D6_PWR!$H$3:$H$14,0), 1)</f>
        <v>0</v>
      </c>
      <c r="S590" s="11"/>
      <c r="T590" s="11"/>
      <c r="U590" s="11"/>
      <c r="AJ590">
        <f>INDEX(CALLiTE_SHASTA_LEVEL2_4!$E$1024:$E$1035, MATCH($B590,CALLiTE_SHASTA_LEVEL2_4!$C$1024:$C$1035,0), 1)</f>
        <v>1700</v>
      </c>
      <c r="AK590">
        <f>INDEX(CALLiTE_SHASTA_LEVEL2_4!$F$1024:$F$1035, MATCH($B590,CALLiTE_SHASTA_LEVEL2_4!$C$1024:$C$1035,0), 1)</f>
        <v>4054</v>
      </c>
      <c r="AL590" s="7"/>
    </row>
    <row r="591" spans="1:38">
      <c r="A591" s="1">
        <v>44256</v>
      </c>
      <c r="B591" s="6">
        <f t="shared" si="9"/>
        <v>3</v>
      </c>
      <c r="F591" s="11">
        <f>INDEX(DEM_D6_PWR!$I$3:$I$14, MATCH($B591,DEM_D6_PWR!$H$3:$H$14,0), 1)</f>
        <v>0</v>
      </c>
      <c r="S591" s="11"/>
      <c r="T591" s="11"/>
      <c r="U591" s="11"/>
      <c r="AJ591">
        <f>INDEX(CALLiTE_SHASTA_LEVEL2_4!$E$1024:$E$1035, MATCH($B591,CALLiTE_SHASTA_LEVEL2_4!$C$1024:$C$1035,0), 1)</f>
        <v>1700</v>
      </c>
      <c r="AK591">
        <f>INDEX(CALLiTE_SHASTA_LEVEL2_4!$F$1024:$F$1035, MATCH($B591,CALLiTE_SHASTA_LEVEL2_4!$C$1024:$C$1035,0), 1)</f>
        <v>4450</v>
      </c>
      <c r="AL591" s="7"/>
    </row>
    <row r="592" spans="1:38">
      <c r="A592" s="1">
        <v>44257</v>
      </c>
      <c r="B592" s="6">
        <f t="shared" si="9"/>
        <v>3</v>
      </c>
      <c r="F592" s="11">
        <f>INDEX(DEM_D6_PWR!$I$3:$I$14, MATCH($B592,DEM_D6_PWR!$H$3:$H$14,0), 1)</f>
        <v>0</v>
      </c>
      <c r="S592" s="11"/>
      <c r="T592" s="11"/>
      <c r="U592" s="11"/>
      <c r="AJ592">
        <f>INDEX(CALLiTE_SHASTA_LEVEL2_4!$E$1024:$E$1035, MATCH($B592,CALLiTE_SHASTA_LEVEL2_4!$C$1024:$C$1035,0), 1)</f>
        <v>1700</v>
      </c>
      <c r="AK592">
        <f>INDEX(CALLiTE_SHASTA_LEVEL2_4!$F$1024:$F$1035, MATCH($B592,CALLiTE_SHASTA_LEVEL2_4!$C$1024:$C$1035,0), 1)</f>
        <v>4450</v>
      </c>
      <c r="AL592" s="7"/>
    </row>
    <row r="593" spans="1:38">
      <c r="A593" s="1">
        <v>44258</v>
      </c>
      <c r="B593" s="6">
        <f t="shared" si="9"/>
        <v>3</v>
      </c>
      <c r="F593" s="11">
        <f>INDEX(DEM_D6_PWR!$I$3:$I$14, MATCH($B593,DEM_D6_PWR!$H$3:$H$14,0), 1)</f>
        <v>0</v>
      </c>
      <c r="S593" s="11"/>
      <c r="T593" s="11"/>
      <c r="U593" s="11"/>
      <c r="AJ593">
        <f>INDEX(CALLiTE_SHASTA_LEVEL2_4!$E$1024:$E$1035, MATCH($B593,CALLiTE_SHASTA_LEVEL2_4!$C$1024:$C$1035,0), 1)</f>
        <v>1700</v>
      </c>
      <c r="AK593">
        <f>INDEX(CALLiTE_SHASTA_LEVEL2_4!$F$1024:$F$1035, MATCH($B593,CALLiTE_SHASTA_LEVEL2_4!$C$1024:$C$1035,0), 1)</f>
        <v>4450</v>
      </c>
      <c r="AL593" s="7"/>
    </row>
    <row r="594" spans="1:38">
      <c r="A594" s="1">
        <v>44259</v>
      </c>
      <c r="B594" s="6">
        <f t="shared" si="9"/>
        <v>3</v>
      </c>
      <c r="F594" s="11">
        <f>INDEX(DEM_D6_PWR!$I$3:$I$14, MATCH($B594,DEM_D6_PWR!$H$3:$H$14,0), 1)</f>
        <v>0</v>
      </c>
      <c r="S594" s="11"/>
      <c r="T594" s="11"/>
      <c r="U594" s="11"/>
      <c r="AJ594">
        <f>INDEX(CALLiTE_SHASTA_LEVEL2_4!$E$1024:$E$1035, MATCH($B594,CALLiTE_SHASTA_LEVEL2_4!$C$1024:$C$1035,0), 1)</f>
        <v>1700</v>
      </c>
      <c r="AK594">
        <f>INDEX(CALLiTE_SHASTA_LEVEL2_4!$F$1024:$F$1035, MATCH($B594,CALLiTE_SHASTA_LEVEL2_4!$C$1024:$C$1035,0), 1)</f>
        <v>4450</v>
      </c>
      <c r="AL594" s="7"/>
    </row>
    <row r="595" spans="1:38">
      <c r="A595" s="1">
        <v>44260</v>
      </c>
      <c r="B595" s="6">
        <f t="shared" si="9"/>
        <v>3</v>
      </c>
      <c r="F595" s="11">
        <f>INDEX(DEM_D6_PWR!$I$3:$I$14, MATCH($B595,DEM_D6_PWR!$H$3:$H$14,0), 1)</f>
        <v>0</v>
      </c>
      <c r="S595" s="11"/>
      <c r="T595" s="11"/>
      <c r="U595" s="11"/>
      <c r="AJ595">
        <f>INDEX(CALLiTE_SHASTA_LEVEL2_4!$E$1024:$E$1035, MATCH($B595,CALLiTE_SHASTA_LEVEL2_4!$C$1024:$C$1035,0), 1)</f>
        <v>1700</v>
      </c>
      <c r="AK595">
        <f>INDEX(CALLiTE_SHASTA_LEVEL2_4!$F$1024:$F$1035, MATCH($B595,CALLiTE_SHASTA_LEVEL2_4!$C$1024:$C$1035,0), 1)</f>
        <v>4450</v>
      </c>
      <c r="AL595" s="7"/>
    </row>
    <row r="596" spans="1:38">
      <c r="A596" s="1">
        <v>44261</v>
      </c>
      <c r="B596" s="6">
        <f t="shared" si="9"/>
        <v>3</v>
      </c>
      <c r="F596" s="11">
        <f>INDEX(DEM_D6_PWR!$I$3:$I$14, MATCH($B596,DEM_D6_PWR!$H$3:$H$14,0), 1)</f>
        <v>0</v>
      </c>
      <c r="S596" s="11"/>
      <c r="T596" s="11"/>
      <c r="U596" s="11"/>
      <c r="AJ596">
        <f>INDEX(CALLiTE_SHASTA_LEVEL2_4!$E$1024:$E$1035, MATCH($B596,CALLiTE_SHASTA_LEVEL2_4!$C$1024:$C$1035,0), 1)</f>
        <v>1700</v>
      </c>
      <c r="AK596">
        <f>INDEX(CALLiTE_SHASTA_LEVEL2_4!$F$1024:$F$1035, MATCH($B596,CALLiTE_SHASTA_LEVEL2_4!$C$1024:$C$1035,0), 1)</f>
        <v>4450</v>
      </c>
      <c r="AL596" s="7"/>
    </row>
    <row r="597" spans="1:38">
      <c r="A597" s="1">
        <v>44262</v>
      </c>
      <c r="B597" s="6">
        <f t="shared" si="9"/>
        <v>3</v>
      </c>
      <c r="F597" s="11">
        <f>INDEX(DEM_D6_PWR!$I$3:$I$14, MATCH($B597,DEM_D6_PWR!$H$3:$H$14,0), 1)</f>
        <v>0</v>
      </c>
      <c r="S597" s="11"/>
      <c r="T597" s="11"/>
      <c r="U597" s="11"/>
      <c r="AJ597">
        <f>INDEX(CALLiTE_SHASTA_LEVEL2_4!$E$1024:$E$1035, MATCH($B597,CALLiTE_SHASTA_LEVEL2_4!$C$1024:$C$1035,0), 1)</f>
        <v>1700</v>
      </c>
      <c r="AK597">
        <f>INDEX(CALLiTE_SHASTA_LEVEL2_4!$F$1024:$F$1035, MATCH($B597,CALLiTE_SHASTA_LEVEL2_4!$C$1024:$C$1035,0), 1)</f>
        <v>4450</v>
      </c>
      <c r="AL597" s="7"/>
    </row>
    <row r="598" spans="1:38">
      <c r="A598" s="1">
        <v>44263</v>
      </c>
      <c r="B598" s="6">
        <f t="shared" si="9"/>
        <v>3</v>
      </c>
      <c r="F598" s="11">
        <f>INDEX(DEM_D6_PWR!$I$3:$I$14, MATCH($B598,DEM_D6_PWR!$H$3:$H$14,0), 1)</f>
        <v>0</v>
      </c>
      <c r="S598" s="11"/>
      <c r="T598" s="11"/>
      <c r="U598" s="11"/>
      <c r="AJ598">
        <f>INDEX(CALLiTE_SHASTA_LEVEL2_4!$E$1024:$E$1035, MATCH($B598,CALLiTE_SHASTA_LEVEL2_4!$C$1024:$C$1035,0), 1)</f>
        <v>1700</v>
      </c>
      <c r="AK598">
        <f>INDEX(CALLiTE_SHASTA_LEVEL2_4!$F$1024:$F$1035, MATCH($B598,CALLiTE_SHASTA_LEVEL2_4!$C$1024:$C$1035,0), 1)</f>
        <v>4450</v>
      </c>
      <c r="AL598" s="7"/>
    </row>
    <row r="599" spans="1:38">
      <c r="A599" s="1">
        <v>44264</v>
      </c>
      <c r="B599" s="6">
        <f t="shared" si="9"/>
        <v>3</v>
      </c>
      <c r="F599" s="11">
        <f>INDEX(DEM_D6_PWR!$I$3:$I$14, MATCH($B599,DEM_D6_PWR!$H$3:$H$14,0), 1)</f>
        <v>0</v>
      </c>
      <c r="S599" s="11"/>
      <c r="T599" s="11"/>
      <c r="U599" s="11"/>
      <c r="AJ599">
        <f>INDEX(CALLiTE_SHASTA_LEVEL2_4!$E$1024:$E$1035, MATCH($B599,CALLiTE_SHASTA_LEVEL2_4!$C$1024:$C$1035,0), 1)</f>
        <v>1700</v>
      </c>
      <c r="AK599">
        <f>INDEX(CALLiTE_SHASTA_LEVEL2_4!$F$1024:$F$1035, MATCH($B599,CALLiTE_SHASTA_LEVEL2_4!$C$1024:$C$1035,0), 1)</f>
        <v>4450</v>
      </c>
      <c r="AL599" s="7"/>
    </row>
    <row r="600" spans="1:38">
      <c r="A600" s="1">
        <v>44265</v>
      </c>
      <c r="B600" s="6">
        <f t="shared" si="9"/>
        <v>3</v>
      </c>
      <c r="F600" s="11">
        <f>INDEX(DEM_D6_PWR!$I$3:$I$14, MATCH($B600,DEM_D6_PWR!$H$3:$H$14,0), 1)</f>
        <v>0</v>
      </c>
      <c r="S600" s="11"/>
      <c r="T600" s="11"/>
      <c r="U600" s="11"/>
      <c r="AJ600">
        <f>INDEX(CALLiTE_SHASTA_LEVEL2_4!$E$1024:$E$1035, MATCH($B600,CALLiTE_SHASTA_LEVEL2_4!$C$1024:$C$1035,0), 1)</f>
        <v>1700</v>
      </c>
      <c r="AK600">
        <f>INDEX(CALLiTE_SHASTA_LEVEL2_4!$F$1024:$F$1035, MATCH($B600,CALLiTE_SHASTA_LEVEL2_4!$C$1024:$C$1035,0), 1)</f>
        <v>4450</v>
      </c>
      <c r="AL600" s="7"/>
    </row>
    <row r="601" spans="1:38">
      <c r="A601" s="1">
        <v>44266</v>
      </c>
      <c r="B601" s="6">
        <f t="shared" si="9"/>
        <v>3</v>
      </c>
      <c r="F601" s="11">
        <f>INDEX(DEM_D6_PWR!$I$3:$I$14, MATCH($B601,DEM_D6_PWR!$H$3:$H$14,0), 1)</f>
        <v>0</v>
      </c>
      <c r="S601" s="11"/>
      <c r="T601" s="11"/>
      <c r="U601" s="11"/>
      <c r="AJ601">
        <f>INDEX(CALLiTE_SHASTA_LEVEL2_4!$E$1024:$E$1035, MATCH($B601,CALLiTE_SHASTA_LEVEL2_4!$C$1024:$C$1035,0), 1)</f>
        <v>1700</v>
      </c>
      <c r="AK601">
        <f>INDEX(CALLiTE_SHASTA_LEVEL2_4!$F$1024:$F$1035, MATCH($B601,CALLiTE_SHASTA_LEVEL2_4!$C$1024:$C$1035,0), 1)</f>
        <v>4450</v>
      </c>
      <c r="AL601" s="7"/>
    </row>
    <row r="602" spans="1:38">
      <c r="A602" s="1">
        <v>44267</v>
      </c>
      <c r="B602" s="6">
        <f t="shared" si="9"/>
        <v>3</v>
      </c>
      <c r="F602" s="11">
        <f>INDEX(DEM_D6_PWR!$I$3:$I$14, MATCH($B602,DEM_D6_PWR!$H$3:$H$14,0), 1)</f>
        <v>0</v>
      </c>
      <c r="S602" s="11"/>
      <c r="T602" s="11"/>
      <c r="U602" s="11"/>
      <c r="AJ602">
        <f>INDEX(CALLiTE_SHASTA_LEVEL2_4!$E$1024:$E$1035, MATCH($B602,CALLiTE_SHASTA_LEVEL2_4!$C$1024:$C$1035,0), 1)</f>
        <v>1700</v>
      </c>
      <c r="AK602">
        <f>INDEX(CALLiTE_SHASTA_LEVEL2_4!$F$1024:$F$1035, MATCH($B602,CALLiTE_SHASTA_LEVEL2_4!$C$1024:$C$1035,0), 1)</f>
        <v>4450</v>
      </c>
      <c r="AL602" s="7"/>
    </row>
    <row r="603" spans="1:38">
      <c r="A603" s="1">
        <v>44268</v>
      </c>
      <c r="B603" s="6">
        <f t="shared" si="9"/>
        <v>3</v>
      </c>
      <c r="F603" s="11">
        <f>INDEX(DEM_D6_PWR!$I$3:$I$14, MATCH($B603,DEM_D6_PWR!$H$3:$H$14,0), 1)</f>
        <v>0</v>
      </c>
      <c r="S603" s="11"/>
      <c r="T603" s="11"/>
      <c r="U603" s="11"/>
      <c r="AJ603">
        <f>INDEX(CALLiTE_SHASTA_LEVEL2_4!$E$1024:$E$1035, MATCH($B603,CALLiTE_SHASTA_LEVEL2_4!$C$1024:$C$1035,0), 1)</f>
        <v>1700</v>
      </c>
      <c r="AK603">
        <f>INDEX(CALLiTE_SHASTA_LEVEL2_4!$F$1024:$F$1035, MATCH($B603,CALLiTE_SHASTA_LEVEL2_4!$C$1024:$C$1035,0), 1)</f>
        <v>4450</v>
      </c>
      <c r="AL603" s="7"/>
    </row>
    <row r="604" spans="1:38">
      <c r="A604" s="1">
        <v>44269</v>
      </c>
      <c r="B604" s="6">
        <f t="shared" si="9"/>
        <v>3</v>
      </c>
      <c r="F604" s="11">
        <f>INDEX(DEM_D6_PWR!$I$3:$I$14, MATCH($B604,DEM_D6_PWR!$H$3:$H$14,0), 1)</f>
        <v>0</v>
      </c>
      <c r="S604" s="11"/>
      <c r="T604" s="11"/>
      <c r="U604" s="11"/>
      <c r="AJ604">
        <f>INDEX(CALLiTE_SHASTA_LEVEL2_4!$E$1024:$E$1035, MATCH($B604,CALLiTE_SHASTA_LEVEL2_4!$C$1024:$C$1035,0), 1)</f>
        <v>1700</v>
      </c>
      <c r="AK604">
        <f>INDEX(CALLiTE_SHASTA_LEVEL2_4!$F$1024:$F$1035, MATCH($B604,CALLiTE_SHASTA_LEVEL2_4!$C$1024:$C$1035,0), 1)</f>
        <v>4450</v>
      </c>
      <c r="AL604" s="7"/>
    </row>
    <row r="605" spans="1:38">
      <c r="A605" s="1">
        <v>44270</v>
      </c>
      <c r="B605" s="6">
        <f t="shared" si="9"/>
        <v>3</v>
      </c>
      <c r="F605" s="11">
        <f>INDEX(DEM_D6_PWR!$I$3:$I$14, MATCH($B605,DEM_D6_PWR!$H$3:$H$14,0), 1)</f>
        <v>0</v>
      </c>
      <c r="S605" s="11"/>
      <c r="T605" s="11"/>
      <c r="U605" s="11"/>
      <c r="AJ605">
        <f>INDEX(CALLiTE_SHASTA_LEVEL2_4!$E$1024:$E$1035, MATCH($B605,CALLiTE_SHASTA_LEVEL2_4!$C$1024:$C$1035,0), 1)</f>
        <v>1700</v>
      </c>
      <c r="AK605">
        <f>INDEX(CALLiTE_SHASTA_LEVEL2_4!$F$1024:$F$1035, MATCH($B605,CALLiTE_SHASTA_LEVEL2_4!$C$1024:$C$1035,0), 1)</f>
        <v>4450</v>
      </c>
      <c r="AL605" s="7"/>
    </row>
    <row r="606" spans="1:38">
      <c r="A606" s="1">
        <v>44271</v>
      </c>
      <c r="B606" s="6">
        <f t="shared" si="9"/>
        <v>3</v>
      </c>
      <c r="F606" s="11">
        <f>INDEX(DEM_D6_PWR!$I$3:$I$14, MATCH($B606,DEM_D6_PWR!$H$3:$H$14,0), 1)</f>
        <v>0</v>
      </c>
      <c r="S606" s="11"/>
      <c r="T606" s="11"/>
      <c r="U606" s="11"/>
      <c r="AJ606">
        <f>INDEX(CALLiTE_SHASTA_LEVEL2_4!$E$1024:$E$1035, MATCH($B606,CALLiTE_SHASTA_LEVEL2_4!$C$1024:$C$1035,0), 1)</f>
        <v>1700</v>
      </c>
      <c r="AK606">
        <f>INDEX(CALLiTE_SHASTA_LEVEL2_4!$F$1024:$F$1035, MATCH($B606,CALLiTE_SHASTA_LEVEL2_4!$C$1024:$C$1035,0), 1)</f>
        <v>4450</v>
      </c>
      <c r="AL606" s="7"/>
    </row>
    <row r="607" spans="1:38">
      <c r="A607" s="1">
        <v>44272</v>
      </c>
      <c r="B607" s="6">
        <f t="shared" si="9"/>
        <v>3</v>
      </c>
      <c r="F607" s="11">
        <f>INDEX(DEM_D6_PWR!$I$3:$I$14, MATCH($B607,DEM_D6_PWR!$H$3:$H$14,0), 1)</f>
        <v>0</v>
      </c>
      <c r="S607" s="11"/>
      <c r="T607" s="11"/>
      <c r="U607" s="11"/>
      <c r="AJ607">
        <f>INDEX(CALLiTE_SHASTA_LEVEL2_4!$E$1024:$E$1035, MATCH($B607,CALLiTE_SHASTA_LEVEL2_4!$C$1024:$C$1035,0), 1)</f>
        <v>1700</v>
      </c>
      <c r="AK607">
        <f>INDEX(CALLiTE_SHASTA_LEVEL2_4!$F$1024:$F$1035, MATCH($B607,CALLiTE_SHASTA_LEVEL2_4!$C$1024:$C$1035,0), 1)</f>
        <v>4450</v>
      </c>
      <c r="AL607" s="7"/>
    </row>
    <row r="608" spans="1:38">
      <c r="A608" s="1">
        <v>44273</v>
      </c>
      <c r="B608" s="6">
        <f t="shared" si="9"/>
        <v>3</v>
      </c>
      <c r="F608" s="11">
        <f>INDEX(DEM_D6_PWR!$I$3:$I$14, MATCH($B608,DEM_D6_PWR!$H$3:$H$14,0), 1)</f>
        <v>0</v>
      </c>
      <c r="S608" s="11"/>
      <c r="T608" s="11"/>
      <c r="U608" s="11"/>
      <c r="AJ608">
        <f>INDEX(CALLiTE_SHASTA_LEVEL2_4!$E$1024:$E$1035, MATCH($B608,CALLiTE_SHASTA_LEVEL2_4!$C$1024:$C$1035,0), 1)</f>
        <v>1700</v>
      </c>
      <c r="AK608">
        <f>INDEX(CALLiTE_SHASTA_LEVEL2_4!$F$1024:$F$1035, MATCH($B608,CALLiTE_SHASTA_LEVEL2_4!$C$1024:$C$1035,0), 1)</f>
        <v>4450</v>
      </c>
      <c r="AL608" s="7"/>
    </row>
    <row r="609" spans="1:38">
      <c r="A609" s="1">
        <v>44274</v>
      </c>
      <c r="B609" s="6">
        <f t="shared" si="9"/>
        <v>3</v>
      </c>
      <c r="F609" s="11">
        <f>INDEX(DEM_D6_PWR!$I$3:$I$14, MATCH($B609,DEM_D6_PWR!$H$3:$H$14,0), 1)</f>
        <v>0</v>
      </c>
      <c r="S609" s="11"/>
      <c r="T609" s="11"/>
      <c r="U609" s="11"/>
      <c r="AJ609">
        <f>INDEX(CALLiTE_SHASTA_LEVEL2_4!$E$1024:$E$1035, MATCH($B609,CALLiTE_SHASTA_LEVEL2_4!$C$1024:$C$1035,0), 1)</f>
        <v>1700</v>
      </c>
      <c r="AK609">
        <f>INDEX(CALLiTE_SHASTA_LEVEL2_4!$F$1024:$F$1035, MATCH($B609,CALLiTE_SHASTA_LEVEL2_4!$C$1024:$C$1035,0), 1)</f>
        <v>4450</v>
      </c>
      <c r="AL609" s="7"/>
    </row>
    <row r="610" spans="1:38">
      <c r="A610" s="1">
        <v>44275</v>
      </c>
      <c r="B610" s="6">
        <f t="shared" si="9"/>
        <v>3</v>
      </c>
      <c r="F610" s="11">
        <f>INDEX(DEM_D6_PWR!$I$3:$I$14, MATCH($B610,DEM_D6_PWR!$H$3:$H$14,0), 1)</f>
        <v>0</v>
      </c>
      <c r="S610" s="11"/>
      <c r="T610" s="11"/>
      <c r="U610" s="11"/>
      <c r="AJ610">
        <f>INDEX(CALLiTE_SHASTA_LEVEL2_4!$E$1024:$E$1035, MATCH($B610,CALLiTE_SHASTA_LEVEL2_4!$C$1024:$C$1035,0), 1)</f>
        <v>1700</v>
      </c>
      <c r="AK610">
        <f>INDEX(CALLiTE_SHASTA_LEVEL2_4!$F$1024:$F$1035, MATCH($B610,CALLiTE_SHASTA_LEVEL2_4!$C$1024:$C$1035,0), 1)</f>
        <v>4450</v>
      </c>
      <c r="AL610" s="7"/>
    </row>
    <row r="611" spans="1:38">
      <c r="A611" s="1">
        <v>44276</v>
      </c>
      <c r="B611" s="6">
        <f t="shared" si="9"/>
        <v>3</v>
      </c>
      <c r="F611" s="11">
        <f>INDEX(DEM_D6_PWR!$I$3:$I$14, MATCH($B611,DEM_D6_PWR!$H$3:$H$14,0), 1)</f>
        <v>0</v>
      </c>
      <c r="S611" s="11"/>
      <c r="T611" s="11"/>
      <c r="U611" s="11"/>
      <c r="AJ611">
        <f>INDEX(CALLiTE_SHASTA_LEVEL2_4!$E$1024:$E$1035, MATCH($B611,CALLiTE_SHASTA_LEVEL2_4!$C$1024:$C$1035,0), 1)</f>
        <v>1700</v>
      </c>
      <c r="AK611">
        <f>INDEX(CALLiTE_SHASTA_LEVEL2_4!$F$1024:$F$1035, MATCH($B611,CALLiTE_SHASTA_LEVEL2_4!$C$1024:$C$1035,0), 1)</f>
        <v>4450</v>
      </c>
      <c r="AL611" s="7"/>
    </row>
    <row r="612" spans="1:38">
      <c r="A612" s="1">
        <v>44277</v>
      </c>
      <c r="B612" s="6">
        <f t="shared" si="9"/>
        <v>3</v>
      </c>
      <c r="F612" s="11">
        <f>INDEX(DEM_D6_PWR!$I$3:$I$14, MATCH($B612,DEM_D6_PWR!$H$3:$H$14,0), 1)</f>
        <v>0</v>
      </c>
      <c r="S612" s="11"/>
      <c r="T612" s="11"/>
      <c r="U612" s="11"/>
      <c r="AJ612">
        <f>INDEX(CALLiTE_SHASTA_LEVEL2_4!$E$1024:$E$1035, MATCH($B612,CALLiTE_SHASTA_LEVEL2_4!$C$1024:$C$1035,0), 1)</f>
        <v>1700</v>
      </c>
      <c r="AK612">
        <f>INDEX(CALLiTE_SHASTA_LEVEL2_4!$F$1024:$F$1035, MATCH($B612,CALLiTE_SHASTA_LEVEL2_4!$C$1024:$C$1035,0), 1)</f>
        <v>4450</v>
      </c>
      <c r="AL612" s="7"/>
    </row>
    <row r="613" spans="1:38">
      <c r="A613" s="1">
        <v>44278</v>
      </c>
      <c r="B613" s="6">
        <f t="shared" si="9"/>
        <v>3</v>
      </c>
      <c r="F613" s="11">
        <f>INDEX(DEM_D6_PWR!$I$3:$I$14, MATCH($B613,DEM_D6_PWR!$H$3:$H$14,0), 1)</f>
        <v>0</v>
      </c>
      <c r="S613" s="11"/>
      <c r="T613" s="11"/>
      <c r="U613" s="11"/>
      <c r="AJ613">
        <f>INDEX(CALLiTE_SHASTA_LEVEL2_4!$E$1024:$E$1035, MATCH($B613,CALLiTE_SHASTA_LEVEL2_4!$C$1024:$C$1035,0), 1)</f>
        <v>1700</v>
      </c>
      <c r="AK613">
        <f>INDEX(CALLiTE_SHASTA_LEVEL2_4!$F$1024:$F$1035, MATCH($B613,CALLiTE_SHASTA_LEVEL2_4!$C$1024:$C$1035,0), 1)</f>
        <v>4450</v>
      </c>
      <c r="AL613" s="7"/>
    </row>
    <row r="614" spans="1:38">
      <c r="A614" s="1">
        <v>44279</v>
      </c>
      <c r="B614" s="6">
        <f t="shared" si="9"/>
        <v>3</v>
      </c>
      <c r="F614" s="11">
        <f>INDEX(DEM_D6_PWR!$I$3:$I$14, MATCH($B614,DEM_D6_PWR!$H$3:$H$14,0), 1)</f>
        <v>0</v>
      </c>
      <c r="S614" s="11"/>
      <c r="T614" s="11"/>
      <c r="U614" s="11"/>
      <c r="AJ614">
        <f>INDEX(CALLiTE_SHASTA_LEVEL2_4!$E$1024:$E$1035, MATCH($B614,CALLiTE_SHASTA_LEVEL2_4!$C$1024:$C$1035,0), 1)</f>
        <v>1700</v>
      </c>
      <c r="AK614">
        <f>INDEX(CALLiTE_SHASTA_LEVEL2_4!$F$1024:$F$1035, MATCH($B614,CALLiTE_SHASTA_LEVEL2_4!$C$1024:$C$1035,0), 1)</f>
        <v>4450</v>
      </c>
      <c r="AL614" s="7"/>
    </row>
    <row r="615" spans="1:38">
      <c r="A615" s="1">
        <v>44280</v>
      </c>
      <c r="B615" s="6">
        <f t="shared" si="9"/>
        <v>3</v>
      </c>
      <c r="F615" s="11">
        <f>INDEX(DEM_D6_PWR!$I$3:$I$14, MATCH($B615,DEM_D6_PWR!$H$3:$H$14,0), 1)</f>
        <v>0</v>
      </c>
      <c r="S615" s="11"/>
      <c r="T615" s="11"/>
      <c r="U615" s="11"/>
      <c r="AJ615">
        <f>INDEX(CALLiTE_SHASTA_LEVEL2_4!$E$1024:$E$1035, MATCH($B615,CALLiTE_SHASTA_LEVEL2_4!$C$1024:$C$1035,0), 1)</f>
        <v>1700</v>
      </c>
      <c r="AK615">
        <f>INDEX(CALLiTE_SHASTA_LEVEL2_4!$F$1024:$F$1035, MATCH($B615,CALLiTE_SHASTA_LEVEL2_4!$C$1024:$C$1035,0), 1)</f>
        <v>4450</v>
      </c>
      <c r="AL615" s="7"/>
    </row>
    <row r="616" spans="1:38">
      <c r="A616" s="1">
        <v>44281</v>
      </c>
      <c r="B616" s="6">
        <f t="shared" si="9"/>
        <v>3</v>
      </c>
      <c r="F616" s="11">
        <f>INDEX(DEM_D6_PWR!$I$3:$I$14, MATCH($B616,DEM_D6_PWR!$H$3:$H$14,0), 1)</f>
        <v>0</v>
      </c>
      <c r="S616" s="11"/>
      <c r="T616" s="11"/>
      <c r="U616" s="11"/>
      <c r="AJ616">
        <f>INDEX(CALLiTE_SHASTA_LEVEL2_4!$E$1024:$E$1035, MATCH($B616,CALLiTE_SHASTA_LEVEL2_4!$C$1024:$C$1035,0), 1)</f>
        <v>1700</v>
      </c>
      <c r="AK616">
        <f>INDEX(CALLiTE_SHASTA_LEVEL2_4!$F$1024:$F$1035, MATCH($B616,CALLiTE_SHASTA_LEVEL2_4!$C$1024:$C$1035,0), 1)</f>
        <v>4450</v>
      </c>
      <c r="AL616" s="7"/>
    </row>
    <row r="617" spans="1:38">
      <c r="A617" s="1">
        <v>44282</v>
      </c>
      <c r="B617" s="6">
        <f t="shared" si="9"/>
        <v>3</v>
      </c>
      <c r="F617" s="11">
        <f>INDEX(DEM_D6_PWR!$I$3:$I$14, MATCH($B617,DEM_D6_PWR!$H$3:$H$14,0), 1)</f>
        <v>0</v>
      </c>
      <c r="S617" s="11"/>
      <c r="T617" s="11"/>
      <c r="U617" s="11"/>
      <c r="AJ617">
        <f>INDEX(CALLiTE_SHASTA_LEVEL2_4!$E$1024:$E$1035, MATCH($B617,CALLiTE_SHASTA_LEVEL2_4!$C$1024:$C$1035,0), 1)</f>
        <v>1700</v>
      </c>
      <c r="AK617">
        <f>INDEX(CALLiTE_SHASTA_LEVEL2_4!$F$1024:$F$1035, MATCH($B617,CALLiTE_SHASTA_LEVEL2_4!$C$1024:$C$1035,0), 1)</f>
        <v>4450</v>
      </c>
      <c r="AL617" s="7"/>
    </row>
    <row r="618" spans="1:38">
      <c r="A618" s="1">
        <v>44283</v>
      </c>
      <c r="B618" s="6">
        <f t="shared" si="9"/>
        <v>3</v>
      </c>
      <c r="F618" s="11">
        <f>INDEX(DEM_D6_PWR!$I$3:$I$14, MATCH($B618,DEM_D6_PWR!$H$3:$H$14,0), 1)</f>
        <v>0</v>
      </c>
      <c r="S618" s="11"/>
      <c r="T618" s="11"/>
      <c r="U618" s="11"/>
      <c r="AJ618">
        <f>INDEX(CALLiTE_SHASTA_LEVEL2_4!$E$1024:$E$1035, MATCH($B618,CALLiTE_SHASTA_LEVEL2_4!$C$1024:$C$1035,0), 1)</f>
        <v>1700</v>
      </c>
      <c r="AK618">
        <f>INDEX(CALLiTE_SHASTA_LEVEL2_4!$F$1024:$F$1035, MATCH($B618,CALLiTE_SHASTA_LEVEL2_4!$C$1024:$C$1035,0), 1)</f>
        <v>4450</v>
      </c>
      <c r="AL618" s="7"/>
    </row>
    <row r="619" spans="1:38">
      <c r="A619" s="1">
        <v>44284</v>
      </c>
      <c r="B619" s="6">
        <f t="shared" si="9"/>
        <v>3</v>
      </c>
      <c r="F619" s="11">
        <f>INDEX(DEM_D6_PWR!$I$3:$I$14, MATCH($B619,DEM_D6_PWR!$H$3:$H$14,0), 1)</f>
        <v>0</v>
      </c>
      <c r="S619" s="11"/>
      <c r="T619" s="11"/>
      <c r="U619" s="11"/>
      <c r="AJ619">
        <f>INDEX(CALLiTE_SHASTA_LEVEL2_4!$E$1024:$E$1035, MATCH($B619,CALLiTE_SHASTA_LEVEL2_4!$C$1024:$C$1035,0), 1)</f>
        <v>1700</v>
      </c>
      <c r="AK619">
        <f>INDEX(CALLiTE_SHASTA_LEVEL2_4!$F$1024:$F$1035, MATCH($B619,CALLiTE_SHASTA_LEVEL2_4!$C$1024:$C$1035,0), 1)</f>
        <v>4450</v>
      </c>
      <c r="AL619" s="7"/>
    </row>
    <row r="620" spans="1:38">
      <c r="A620" s="1">
        <v>44285</v>
      </c>
      <c r="B620" s="6">
        <f t="shared" si="9"/>
        <v>3</v>
      </c>
      <c r="F620" s="11">
        <f>INDEX(DEM_D6_PWR!$I$3:$I$14, MATCH($B620,DEM_D6_PWR!$H$3:$H$14,0), 1)</f>
        <v>0</v>
      </c>
      <c r="S620" s="11"/>
      <c r="T620" s="11"/>
      <c r="U620" s="11"/>
      <c r="AJ620">
        <f>INDEX(CALLiTE_SHASTA_LEVEL2_4!$E$1024:$E$1035, MATCH($B620,CALLiTE_SHASTA_LEVEL2_4!$C$1024:$C$1035,0), 1)</f>
        <v>1700</v>
      </c>
      <c r="AK620">
        <f>INDEX(CALLiTE_SHASTA_LEVEL2_4!$F$1024:$F$1035, MATCH($B620,CALLiTE_SHASTA_LEVEL2_4!$C$1024:$C$1035,0), 1)</f>
        <v>4450</v>
      </c>
      <c r="AL620" s="7"/>
    </row>
    <row r="621" spans="1:38">
      <c r="A621" s="1">
        <v>44286</v>
      </c>
      <c r="B621" s="6">
        <f t="shared" si="9"/>
        <v>3</v>
      </c>
      <c r="F621" s="11">
        <f>INDEX(DEM_D6_PWR!$I$3:$I$14, MATCH($B621,DEM_D6_PWR!$H$3:$H$14,0), 1)</f>
        <v>0</v>
      </c>
      <c r="S621" s="11"/>
      <c r="T621" s="11"/>
      <c r="U621" s="11"/>
      <c r="AJ621">
        <f>INDEX(CALLiTE_SHASTA_LEVEL2_4!$E$1024:$E$1035, MATCH($B621,CALLiTE_SHASTA_LEVEL2_4!$C$1024:$C$1035,0), 1)</f>
        <v>1700</v>
      </c>
      <c r="AK621">
        <f>INDEX(CALLiTE_SHASTA_LEVEL2_4!$F$1024:$F$1035, MATCH($B621,CALLiTE_SHASTA_LEVEL2_4!$C$1024:$C$1035,0), 1)</f>
        <v>4450</v>
      </c>
      <c r="AL621" s="7"/>
    </row>
    <row r="622" spans="1:38">
      <c r="A622" s="1">
        <v>44287</v>
      </c>
      <c r="B622" s="6">
        <f t="shared" si="9"/>
        <v>4</v>
      </c>
      <c r="F622" s="11">
        <f>INDEX(DEM_D6_PWR!$I$3:$I$14, MATCH($B622,DEM_D6_PWR!$H$3:$H$14,0), 1)</f>
        <v>1.9900000095367432</v>
      </c>
      <c r="S622" s="11"/>
      <c r="T622" s="11"/>
      <c r="U622" s="11"/>
      <c r="AJ622">
        <f>INDEX(CALLiTE_SHASTA_LEVEL2_4!$E$1024:$E$1035, MATCH($B622,CALLiTE_SHASTA_LEVEL2_4!$C$1024:$C$1035,0), 1)</f>
        <v>1700</v>
      </c>
      <c r="AK622">
        <f>INDEX(CALLiTE_SHASTA_LEVEL2_4!$F$1024:$F$1035, MATCH($B622,CALLiTE_SHASTA_LEVEL2_4!$C$1024:$C$1035,0), 1)</f>
        <v>4552</v>
      </c>
      <c r="AL622" s="7"/>
    </row>
    <row r="623" spans="1:38">
      <c r="A623" s="1">
        <v>44288</v>
      </c>
      <c r="B623" s="6">
        <f t="shared" si="9"/>
        <v>4</v>
      </c>
      <c r="F623" s="11">
        <f>INDEX(DEM_D6_PWR!$I$3:$I$14, MATCH($B623,DEM_D6_PWR!$H$3:$H$14,0), 1)</f>
        <v>1.9900000095367432</v>
      </c>
      <c r="S623" s="11"/>
      <c r="T623" s="11"/>
      <c r="U623" s="11"/>
      <c r="AJ623">
        <f>INDEX(CALLiTE_SHASTA_LEVEL2_4!$E$1024:$E$1035, MATCH($B623,CALLiTE_SHASTA_LEVEL2_4!$C$1024:$C$1035,0), 1)</f>
        <v>1700</v>
      </c>
      <c r="AK623">
        <f>INDEX(CALLiTE_SHASTA_LEVEL2_4!$F$1024:$F$1035, MATCH($B623,CALLiTE_SHASTA_LEVEL2_4!$C$1024:$C$1035,0), 1)</f>
        <v>4552</v>
      </c>
      <c r="AL623" s="7"/>
    </row>
    <row r="624" spans="1:38">
      <c r="A624" s="1">
        <v>44289</v>
      </c>
      <c r="B624" s="6">
        <f t="shared" si="9"/>
        <v>4</v>
      </c>
      <c r="F624" s="11">
        <f>INDEX(DEM_D6_PWR!$I$3:$I$14, MATCH($B624,DEM_D6_PWR!$H$3:$H$14,0), 1)</f>
        <v>1.9900000095367432</v>
      </c>
      <c r="S624" s="11"/>
      <c r="T624" s="11"/>
      <c r="U624" s="11"/>
      <c r="AJ624">
        <f>INDEX(CALLiTE_SHASTA_LEVEL2_4!$E$1024:$E$1035, MATCH($B624,CALLiTE_SHASTA_LEVEL2_4!$C$1024:$C$1035,0), 1)</f>
        <v>1700</v>
      </c>
      <c r="AK624">
        <f>INDEX(CALLiTE_SHASTA_LEVEL2_4!$F$1024:$F$1035, MATCH($B624,CALLiTE_SHASTA_LEVEL2_4!$C$1024:$C$1035,0), 1)</f>
        <v>4552</v>
      </c>
      <c r="AL624" s="7"/>
    </row>
    <row r="625" spans="1:38">
      <c r="A625" s="1">
        <v>44290</v>
      </c>
      <c r="B625" s="6">
        <f t="shared" si="9"/>
        <v>4</v>
      </c>
      <c r="F625" s="11">
        <f>INDEX(DEM_D6_PWR!$I$3:$I$14, MATCH($B625,DEM_D6_PWR!$H$3:$H$14,0), 1)</f>
        <v>1.9900000095367432</v>
      </c>
      <c r="S625" s="11"/>
      <c r="T625" s="11"/>
      <c r="U625" s="11"/>
      <c r="AJ625">
        <f>INDEX(CALLiTE_SHASTA_LEVEL2_4!$E$1024:$E$1035, MATCH($B625,CALLiTE_SHASTA_LEVEL2_4!$C$1024:$C$1035,0), 1)</f>
        <v>1700</v>
      </c>
      <c r="AK625">
        <f>INDEX(CALLiTE_SHASTA_LEVEL2_4!$F$1024:$F$1035, MATCH($B625,CALLiTE_SHASTA_LEVEL2_4!$C$1024:$C$1035,0), 1)</f>
        <v>4552</v>
      </c>
      <c r="AL625" s="7"/>
    </row>
    <row r="626" spans="1:38">
      <c r="A626" s="1">
        <v>44291</v>
      </c>
      <c r="B626" s="6">
        <f t="shared" si="9"/>
        <v>4</v>
      </c>
      <c r="F626" s="11">
        <f>INDEX(DEM_D6_PWR!$I$3:$I$14, MATCH($B626,DEM_D6_PWR!$H$3:$H$14,0), 1)</f>
        <v>1.9900000095367432</v>
      </c>
      <c r="S626" s="11"/>
      <c r="T626" s="11"/>
      <c r="U626" s="11"/>
      <c r="AJ626">
        <f>INDEX(CALLiTE_SHASTA_LEVEL2_4!$E$1024:$E$1035, MATCH($B626,CALLiTE_SHASTA_LEVEL2_4!$C$1024:$C$1035,0), 1)</f>
        <v>1700</v>
      </c>
      <c r="AK626">
        <f>INDEX(CALLiTE_SHASTA_LEVEL2_4!$F$1024:$F$1035, MATCH($B626,CALLiTE_SHASTA_LEVEL2_4!$C$1024:$C$1035,0), 1)</f>
        <v>4552</v>
      </c>
      <c r="AL626" s="7"/>
    </row>
    <row r="627" spans="1:38">
      <c r="A627" s="1">
        <v>44292</v>
      </c>
      <c r="B627" s="6">
        <f t="shared" si="9"/>
        <v>4</v>
      </c>
      <c r="F627" s="11">
        <f>INDEX(DEM_D6_PWR!$I$3:$I$14, MATCH($B627,DEM_D6_PWR!$H$3:$H$14,0), 1)</f>
        <v>1.9900000095367432</v>
      </c>
      <c r="S627" s="11"/>
      <c r="T627" s="11"/>
      <c r="U627" s="11"/>
      <c r="AJ627">
        <f>INDEX(CALLiTE_SHASTA_LEVEL2_4!$E$1024:$E$1035, MATCH($B627,CALLiTE_SHASTA_LEVEL2_4!$C$1024:$C$1035,0), 1)</f>
        <v>1700</v>
      </c>
      <c r="AK627">
        <f>INDEX(CALLiTE_SHASTA_LEVEL2_4!$F$1024:$F$1035, MATCH($B627,CALLiTE_SHASTA_LEVEL2_4!$C$1024:$C$1035,0), 1)</f>
        <v>4552</v>
      </c>
      <c r="AL627" s="7"/>
    </row>
    <row r="628" spans="1:38">
      <c r="A628" s="1">
        <v>44293</v>
      </c>
      <c r="B628" s="6">
        <f t="shared" si="9"/>
        <v>4</v>
      </c>
      <c r="F628" s="11">
        <f>INDEX(DEM_D6_PWR!$I$3:$I$14, MATCH($B628,DEM_D6_PWR!$H$3:$H$14,0), 1)</f>
        <v>1.9900000095367432</v>
      </c>
      <c r="S628" s="11"/>
      <c r="T628" s="11"/>
      <c r="U628" s="11"/>
      <c r="AJ628">
        <f>INDEX(CALLiTE_SHASTA_LEVEL2_4!$E$1024:$E$1035, MATCH($B628,CALLiTE_SHASTA_LEVEL2_4!$C$1024:$C$1035,0), 1)</f>
        <v>1700</v>
      </c>
      <c r="AK628">
        <f>INDEX(CALLiTE_SHASTA_LEVEL2_4!$F$1024:$F$1035, MATCH($B628,CALLiTE_SHASTA_LEVEL2_4!$C$1024:$C$1035,0), 1)</f>
        <v>4552</v>
      </c>
      <c r="AL628" s="7"/>
    </row>
    <row r="629" spans="1:38">
      <c r="A629" s="1">
        <v>44294</v>
      </c>
      <c r="B629" s="6">
        <f t="shared" si="9"/>
        <v>4</v>
      </c>
      <c r="F629" s="11">
        <f>INDEX(DEM_D6_PWR!$I$3:$I$14, MATCH($B629,DEM_D6_PWR!$H$3:$H$14,0), 1)</f>
        <v>1.9900000095367432</v>
      </c>
      <c r="S629" s="11"/>
      <c r="T629" s="11"/>
      <c r="U629" s="11"/>
      <c r="AJ629">
        <f>INDEX(CALLiTE_SHASTA_LEVEL2_4!$E$1024:$E$1035, MATCH($B629,CALLiTE_SHASTA_LEVEL2_4!$C$1024:$C$1035,0), 1)</f>
        <v>1700</v>
      </c>
      <c r="AK629">
        <f>INDEX(CALLiTE_SHASTA_LEVEL2_4!$F$1024:$F$1035, MATCH($B629,CALLiTE_SHASTA_LEVEL2_4!$C$1024:$C$1035,0), 1)</f>
        <v>4552</v>
      </c>
      <c r="AL629" s="7"/>
    </row>
    <row r="630" spans="1:38">
      <c r="A630" s="1">
        <v>44295</v>
      </c>
      <c r="B630" s="6">
        <f t="shared" si="9"/>
        <v>4</v>
      </c>
      <c r="F630" s="11">
        <f>INDEX(DEM_D6_PWR!$I$3:$I$14, MATCH($B630,DEM_D6_PWR!$H$3:$H$14,0), 1)</f>
        <v>1.9900000095367432</v>
      </c>
      <c r="S630" s="11"/>
      <c r="T630" s="11"/>
      <c r="U630" s="11"/>
      <c r="AJ630">
        <f>INDEX(CALLiTE_SHASTA_LEVEL2_4!$E$1024:$E$1035, MATCH($B630,CALLiTE_SHASTA_LEVEL2_4!$C$1024:$C$1035,0), 1)</f>
        <v>1700</v>
      </c>
      <c r="AK630">
        <f>INDEX(CALLiTE_SHASTA_LEVEL2_4!$F$1024:$F$1035, MATCH($B630,CALLiTE_SHASTA_LEVEL2_4!$C$1024:$C$1035,0), 1)</f>
        <v>4552</v>
      </c>
      <c r="AL630" s="7"/>
    </row>
    <row r="631" spans="1:38">
      <c r="A631" s="1">
        <v>44296</v>
      </c>
      <c r="B631" s="6">
        <f t="shared" si="9"/>
        <v>4</v>
      </c>
      <c r="F631" s="11">
        <f>INDEX(DEM_D6_PWR!$I$3:$I$14, MATCH($B631,DEM_D6_PWR!$H$3:$H$14,0), 1)</f>
        <v>1.9900000095367432</v>
      </c>
      <c r="S631" s="11"/>
      <c r="T631" s="11"/>
      <c r="U631" s="11"/>
      <c r="AJ631">
        <f>INDEX(CALLiTE_SHASTA_LEVEL2_4!$E$1024:$E$1035, MATCH($B631,CALLiTE_SHASTA_LEVEL2_4!$C$1024:$C$1035,0), 1)</f>
        <v>1700</v>
      </c>
      <c r="AK631">
        <f>INDEX(CALLiTE_SHASTA_LEVEL2_4!$F$1024:$F$1035, MATCH($B631,CALLiTE_SHASTA_LEVEL2_4!$C$1024:$C$1035,0), 1)</f>
        <v>4552</v>
      </c>
      <c r="AL631" s="7"/>
    </row>
    <row r="632" spans="1:38">
      <c r="A632" s="1">
        <v>44297</v>
      </c>
      <c r="B632" s="6">
        <f t="shared" si="9"/>
        <v>4</v>
      </c>
      <c r="F632" s="11">
        <f>INDEX(DEM_D6_PWR!$I$3:$I$14, MATCH($B632,DEM_D6_PWR!$H$3:$H$14,0), 1)</f>
        <v>1.9900000095367432</v>
      </c>
      <c r="S632" s="11"/>
      <c r="T632" s="11"/>
      <c r="U632" s="11"/>
      <c r="AJ632">
        <f>INDEX(CALLiTE_SHASTA_LEVEL2_4!$E$1024:$E$1035, MATCH($B632,CALLiTE_SHASTA_LEVEL2_4!$C$1024:$C$1035,0), 1)</f>
        <v>1700</v>
      </c>
      <c r="AK632">
        <f>INDEX(CALLiTE_SHASTA_LEVEL2_4!$F$1024:$F$1035, MATCH($B632,CALLiTE_SHASTA_LEVEL2_4!$C$1024:$C$1035,0), 1)</f>
        <v>4552</v>
      </c>
      <c r="AL632" s="7"/>
    </row>
    <row r="633" spans="1:38">
      <c r="A633" s="1">
        <v>44298</v>
      </c>
      <c r="B633" s="6">
        <f t="shared" si="9"/>
        <v>4</v>
      </c>
      <c r="F633" s="11">
        <f>INDEX(DEM_D6_PWR!$I$3:$I$14, MATCH($B633,DEM_D6_PWR!$H$3:$H$14,0), 1)</f>
        <v>1.9900000095367432</v>
      </c>
      <c r="S633" s="11"/>
      <c r="T633" s="11"/>
      <c r="U633" s="11"/>
      <c r="AJ633">
        <f>INDEX(CALLiTE_SHASTA_LEVEL2_4!$E$1024:$E$1035, MATCH($B633,CALLiTE_SHASTA_LEVEL2_4!$C$1024:$C$1035,0), 1)</f>
        <v>1700</v>
      </c>
      <c r="AK633">
        <f>INDEX(CALLiTE_SHASTA_LEVEL2_4!$F$1024:$F$1035, MATCH($B633,CALLiTE_SHASTA_LEVEL2_4!$C$1024:$C$1035,0), 1)</f>
        <v>4552</v>
      </c>
      <c r="AL633" s="7"/>
    </row>
    <row r="634" spans="1:38">
      <c r="A634" s="1">
        <v>44299</v>
      </c>
      <c r="B634" s="6">
        <f t="shared" si="9"/>
        <v>4</v>
      </c>
      <c r="F634" s="11">
        <f>INDEX(DEM_D6_PWR!$I$3:$I$14, MATCH($B634,DEM_D6_PWR!$H$3:$H$14,0), 1)</f>
        <v>1.9900000095367432</v>
      </c>
      <c r="S634" s="11"/>
      <c r="T634" s="11"/>
      <c r="U634" s="11"/>
      <c r="AJ634">
        <f>INDEX(CALLiTE_SHASTA_LEVEL2_4!$E$1024:$E$1035, MATCH($B634,CALLiTE_SHASTA_LEVEL2_4!$C$1024:$C$1035,0), 1)</f>
        <v>1700</v>
      </c>
      <c r="AK634">
        <f>INDEX(CALLiTE_SHASTA_LEVEL2_4!$F$1024:$F$1035, MATCH($B634,CALLiTE_SHASTA_LEVEL2_4!$C$1024:$C$1035,0), 1)</f>
        <v>4552</v>
      </c>
      <c r="AL634" s="7"/>
    </row>
    <row r="635" spans="1:38">
      <c r="A635" s="1">
        <v>44300</v>
      </c>
      <c r="B635" s="6">
        <f t="shared" si="9"/>
        <v>4</v>
      </c>
      <c r="F635" s="11">
        <f>INDEX(DEM_D6_PWR!$I$3:$I$14, MATCH($B635,DEM_D6_PWR!$H$3:$H$14,0), 1)</f>
        <v>1.9900000095367432</v>
      </c>
      <c r="S635" s="11"/>
      <c r="T635" s="11"/>
      <c r="U635" s="11"/>
      <c r="AJ635">
        <f>INDEX(CALLiTE_SHASTA_LEVEL2_4!$E$1024:$E$1035, MATCH($B635,CALLiTE_SHASTA_LEVEL2_4!$C$1024:$C$1035,0), 1)</f>
        <v>1700</v>
      </c>
      <c r="AK635">
        <f>INDEX(CALLiTE_SHASTA_LEVEL2_4!$F$1024:$F$1035, MATCH($B635,CALLiTE_SHASTA_LEVEL2_4!$C$1024:$C$1035,0), 1)</f>
        <v>4552</v>
      </c>
      <c r="AL635" s="7"/>
    </row>
    <row r="636" spans="1:38">
      <c r="A636" s="1">
        <v>44301</v>
      </c>
      <c r="B636" s="6">
        <f t="shared" si="9"/>
        <v>4</v>
      </c>
      <c r="F636" s="11">
        <f>INDEX(DEM_D6_PWR!$I$3:$I$14, MATCH($B636,DEM_D6_PWR!$H$3:$H$14,0), 1)</f>
        <v>1.9900000095367432</v>
      </c>
      <c r="S636" s="11"/>
      <c r="T636" s="11"/>
      <c r="U636" s="11"/>
      <c r="AJ636">
        <f>INDEX(CALLiTE_SHASTA_LEVEL2_4!$E$1024:$E$1035, MATCH($B636,CALLiTE_SHASTA_LEVEL2_4!$C$1024:$C$1035,0), 1)</f>
        <v>1700</v>
      </c>
      <c r="AK636">
        <f>INDEX(CALLiTE_SHASTA_LEVEL2_4!$F$1024:$F$1035, MATCH($B636,CALLiTE_SHASTA_LEVEL2_4!$C$1024:$C$1035,0), 1)</f>
        <v>4552</v>
      </c>
      <c r="AL636" s="7"/>
    </row>
    <row r="637" spans="1:38">
      <c r="A637" s="1">
        <v>44302</v>
      </c>
      <c r="B637" s="6">
        <f t="shared" si="9"/>
        <v>4</v>
      </c>
      <c r="F637" s="11">
        <f>INDEX(DEM_D6_PWR!$I$3:$I$14, MATCH($B637,DEM_D6_PWR!$H$3:$H$14,0), 1)</f>
        <v>1.9900000095367432</v>
      </c>
      <c r="S637" s="11"/>
      <c r="T637" s="11"/>
      <c r="U637" s="11"/>
      <c r="AJ637">
        <f>INDEX(CALLiTE_SHASTA_LEVEL2_4!$E$1024:$E$1035, MATCH($B637,CALLiTE_SHASTA_LEVEL2_4!$C$1024:$C$1035,0), 1)</f>
        <v>1700</v>
      </c>
      <c r="AK637">
        <f>INDEX(CALLiTE_SHASTA_LEVEL2_4!$F$1024:$F$1035, MATCH($B637,CALLiTE_SHASTA_LEVEL2_4!$C$1024:$C$1035,0), 1)</f>
        <v>4552</v>
      </c>
      <c r="AL637" s="7"/>
    </row>
    <row r="638" spans="1:38">
      <c r="A638" s="1">
        <v>44303</v>
      </c>
      <c r="B638" s="6">
        <f t="shared" si="9"/>
        <v>4</v>
      </c>
      <c r="F638" s="11">
        <f>INDEX(DEM_D6_PWR!$I$3:$I$14, MATCH($B638,DEM_D6_PWR!$H$3:$H$14,0), 1)</f>
        <v>1.9900000095367432</v>
      </c>
      <c r="S638" s="11"/>
      <c r="T638" s="11"/>
      <c r="U638" s="11"/>
      <c r="AJ638">
        <f>INDEX(CALLiTE_SHASTA_LEVEL2_4!$E$1024:$E$1035, MATCH($B638,CALLiTE_SHASTA_LEVEL2_4!$C$1024:$C$1035,0), 1)</f>
        <v>1700</v>
      </c>
      <c r="AK638">
        <f>INDEX(CALLiTE_SHASTA_LEVEL2_4!$F$1024:$F$1035, MATCH($B638,CALLiTE_SHASTA_LEVEL2_4!$C$1024:$C$1035,0), 1)</f>
        <v>4552</v>
      </c>
      <c r="AL638" s="7"/>
    </row>
    <row r="639" spans="1:38">
      <c r="A639" s="1">
        <v>44304</v>
      </c>
      <c r="B639" s="6">
        <f t="shared" si="9"/>
        <v>4</v>
      </c>
      <c r="F639" s="11">
        <f>INDEX(DEM_D6_PWR!$I$3:$I$14, MATCH($B639,DEM_D6_PWR!$H$3:$H$14,0), 1)</f>
        <v>1.9900000095367432</v>
      </c>
      <c r="S639" s="11"/>
      <c r="T639" s="11"/>
      <c r="U639" s="11"/>
      <c r="AJ639">
        <f>INDEX(CALLiTE_SHASTA_LEVEL2_4!$E$1024:$E$1035, MATCH($B639,CALLiTE_SHASTA_LEVEL2_4!$C$1024:$C$1035,0), 1)</f>
        <v>1700</v>
      </c>
      <c r="AK639">
        <f>INDEX(CALLiTE_SHASTA_LEVEL2_4!$F$1024:$F$1035, MATCH($B639,CALLiTE_SHASTA_LEVEL2_4!$C$1024:$C$1035,0), 1)</f>
        <v>4552</v>
      </c>
      <c r="AL639" s="7"/>
    </row>
    <row r="640" spans="1:38">
      <c r="A640" s="1">
        <v>44305</v>
      </c>
      <c r="B640" s="6">
        <f t="shared" si="9"/>
        <v>4</v>
      </c>
      <c r="F640" s="11">
        <f>INDEX(DEM_D6_PWR!$I$3:$I$14, MATCH($B640,DEM_D6_PWR!$H$3:$H$14,0), 1)</f>
        <v>1.9900000095367432</v>
      </c>
      <c r="S640" s="11"/>
      <c r="T640" s="11"/>
      <c r="U640" s="11"/>
      <c r="AJ640">
        <f>INDEX(CALLiTE_SHASTA_LEVEL2_4!$E$1024:$E$1035, MATCH($B640,CALLiTE_SHASTA_LEVEL2_4!$C$1024:$C$1035,0), 1)</f>
        <v>1700</v>
      </c>
      <c r="AK640">
        <f>INDEX(CALLiTE_SHASTA_LEVEL2_4!$F$1024:$F$1035, MATCH($B640,CALLiTE_SHASTA_LEVEL2_4!$C$1024:$C$1035,0), 1)</f>
        <v>4552</v>
      </c>
      <c r="AL640" s="7"/>
    </row>
    <row r="641" spans="1:38">
      <c r="A641" s="1">
        <v>44306</v>
      </c>
      <c r="B641" s="6">
        <f t="shared" si="9"/>
        <v>4</v>
      </c>
      <c r="F641" s="11">
        <f>INDEX(DEM_D6_PWR!$I$3:$I$14, MATCH($B641,DEM_D6_PWR!$H$3:$H$14,0), 1)</f>
        <v>1.9900000095367432</v>
      </c>
      <c r="S641" s="11"/>
      <c r="T641" s="11"/>
      <c r="U641" s="11"/>
      <c r="AJ641">
        <f>INDEX(CALLiTE_SHASTA_LEVEL2_4!$E$1024:$E$1035, MATCH($B641,CALLiTE_SHASTA_LEVEL2_4!$C$1024:$C$1035,0), 1)</f>
        <v>1700</v>
      </c>
      <c r="AK641">
        <f>INDEX(CALLiTE_SHASTA_LEVEL2_4!$F$1024:$F$1035, MATCH($B641,CALLiTE_SHASTA_LEVEL2_4!$C$1024:$C$1035,0), 1)</f>
        <v>4552</v>
      </c>
      <c r="AL641" s="7"/>
    </row>
    <row r="642" spans="1:38">
      <c r="A642" s="1">
        <v>44307</v>
      </c>
      <c r="B642" s="6">
        <f t="shared" si="9"/>
        <v>4</v>
      </c>
      <c r="F642" s="11">
        <f>INDEX(DEM_D6_PWR!$I$3:$I$14, MATCH($B642,DEM_D6_PWR!$H$3:$H$14,0), 1)</f>
        <v>1.9900000095367432</v>
      </c>
      <c r="S642" s="11"/>
      <c r="T642" s="11"/>
      <c r="U642" s="11"/>
      <c r="AJ642">
        <f>INDEX(CALLiTE_SHASTA_LEVEL2_4!$E$1024:$E$1035, MATCH($B642,CALLiTE_SHASTA_LEVEL2_4!$C$1024:$C$1035,0), 1)</f>
        <v>1700</v>
      </c>
      <c r="AK642">
        <f>INDEX(CALLiTE_SHASTA_LEVEL2_4!$F$1024:$F$1035, MATCH($B642,CALLiTE_SHASTA_LEVEL2_4!$C$1024:$C$1035,0), 1)</f>
        <v>4552</v>
      </c>
      <c r="AL642" s="7"/>
    </row>
    <row r="643" spans="1:38">
      <c r="A643" s="1">
        <v>44308</v>
      </c>
      <c r="B643" s="6">
        <f t="shared" si="9"/>
        <v>4</v>
      </c>
      <c r="F643" s="11">
        <f>INDEX(DEM_D6_PWR!$I$3:$I$14, MATCH($B643,DEM_D6_PWR!$H$3:$H$14,0), 1)</f>
        <v>1.9900000095367432</v>
      </c>
      <c r="S643" s="11"/>
      <c r="T643" s="11"/>
      <c r="U643" s="11"/>
      <c r="AJ643">
        <f>INDEX(CALLiTE_SHASTA_LEVEL2_4!$E$1024:$E$1035, MATCH($B643,CALLiTE_SHASTA_LEVEL2_4!$C$1024:$C$1035,0), 1)</f>
        <v>1700</v>
      </c>
      <c r="AK643">
        <f>INDEX(CALLiTE_SHASTA_LEVEL2_4!$F$1024:$F$1035, MATCH($B643,CALLiTE_SHASTA_LEVEL2_4!$C$1024:$C$1035,0), 1)</f>
        <v>4552</v>
      </c>
      <c r="AL643" s="7"/>
    </row>
    <row r="644" spans="1:38">
      <c r="A644" s="1">
        <v>44309</v>
      </c>
      <c r="B644" s="6">
        <f t="shared" si="9"/>
        <v>4</v>
      </c>
      <c r="F644" s="11">
        <f>INDEX(DEM_D6_PWR!$I$3:$I$14, MATCH($B644,DEM_D6_PWR!$H$3:$H$14,0), 1)</f>
        <v>1.9900000095367432</v>
      </c>
      <c r="S644" s="11"/>
      <c r="T644" s="11"/>
      <c r="U644" s="11"/>
      <c r="AJ644">
        <f>INDEX(CALLiTE_SHASTA_LEVEL2_4!$E$1024:$E$1035, MATCH($B644,CALLiTE_SHASTA_LEVEL2_4!$C$1024:$C$1035,0), 1)</f>
        <v>1700</v>
      </c>
      <c r="AK644">
        <f>INDEX(CALLiTE_SHASTA_LEVEL2_4!$F$1024:$F$1035, MATCH($B644,CALLiTE_SHASTA_LEVEL2_4!$C$1024:$C$1035,0), 1)</f>
        <v>4552</v>
      </c>
      <c r="AL644" s="7"/>
    </row>
    <row r="645" spans="1:38">
      <c r="A645" s="1">
        <v>44310</v>
      </c>
      <c r="B645" s="6">
        <f t="shared" si="9"/>
        <v>4</v>
      </c>
      <c r="F645" s="11">
        <f>INDEX(DEM_D6_PWR!$I$3:$I$14, MATCH($B645,DEM_D6_PWR!$H$3:$H$14,0), 1)</f>
        <v>1.9900000095367432</v>
      </c>
      <c r="S645" s="11"/>
      <c r="T645" s="11"/>
      <c r="U645" s="11"/>
      <c r="AJ645">
        <f>INDEX(CALLiTE_SHASTA_LEVEL2_4!$E$1024:$E$1035, MATCH($B645,CALLiTE_SHASTA_LEVEL2_4!$C$1024:$C$1035,0), 1)</f>
        <v>1700</v>
      </c>
      <c r="AK645">
        <f>INDEX(CALLiTE_SHASTA_LEVEL2_4!$F$1024:$F$1035, MATCH($B645,CALLiTE_SHASTA_LEVEL2_4!$C$1024:$C$1035,0), 1)</f>
        <v>4552</v>
      </c>
      <c r="AL645" s="7"/>
    </row>
    <row r="646" spans="1:38">
      <c r="A646" s="1">
        <v>44311</v>
      </c>
      <c r="B646" s="6">
        <f t="shared" si="9"/>
        <v>4</v>
      </c>
      <c r="F646" s="11">
        <f>INDEX(DEM_D6_PWR!$I$3:$I$14, MATCH($B646,DEM_D6_PWR!$H$3:$H$14,0), 1)</f>
        <v>1.9900000095367432</v>
      </c>
      <c r="S646" s="11"/>
      <c r="T646" s="11"/>
      <c r="U646" s="11"/>
      <c r="AJ646">
        <f>INDEX(CALLiTE_SHASTA_LEVEL2_4!$E$1024:$E$1035, MATCH($B646,CALLiTE_SHASTA_LEVEL2_4!$C$1024:$C$1035,0), 1)</f>
        <v>1700</v>
      </c>
      <c r="AK646">
        <f>INDEX(CALLiTE_SHASTA_LEVEL2_4!$F$1024:$F$1035, MATCH($B646,CALLiTE_SHASTA_LEVEL2_4!$C$1024:$C$1035,0), 1)</f>
        <v>4552</v>
      </c>
      <c r="AL646" s="7"/>
    </row>
    <row r="647" spans="1:38">
      <c r="A647" s="1">
        <v>44312</v>
      </c>
      <c r="B647" s="6">
        <f t="shared" si="9"/>
        <v>4</v>
      </c>
      <c r="F647" s="11">
        <f>INDEX(DEM_D6_PWR!$I$3:$I$14, MATCH($B647,DEM_D6_PWR!$H$3:$H$14,0), 1)</f>
        <v>1.9900000095367432</v>
      </c>
      <c r="S647" s="11"/>
      <c r="T647" s="11"/>
      <c r="U647" s="11"/>
      <c r="AJ647">
        <f>INDEX(CALLiTE_SHASTA_LEVEL2_4!$E$1024:$E$1035, MATCH($B647,CALLiTE_SHASTA_LEVEL2_4!$C$1024:$C$1035,0), 1)</f>
        <v>1700</v>
      </c>
      <c r="AK647">
        <f>INDEX(CALLiTE_SHASTA_LEVEL2_4!$F$1024:$F$1035, MATCH($B647,CALLiTE_SHASTA_LEVEL2_4!$C$1024:$C$1035,0), 1)</f>
        <v>4552</v>
      </c>
      <c r="AL647" s="7"/>
    </row>
    <row r="648" spans="1:38">
      <c r="A648" s="1">
        <v>44313</v>
      </c>
      <c r="B648" s="6">
        <f t="shared" si="9"/>
        <v>4</v>
      </c>
      <c r="F648" s="11">
        <f>INDEX(DEM_D6_PWR!$I$3:$I$14, MATCH($B648,DEM_D6_PWR!$H$3:$H$14,0), 1)</f>
        <v>1.9900000095367432</v>
      </c>
      <c r="S648" s="11"/>
      <c r="T648" s="11"/>
      <c r="U648" s="11"/>
      <c r="AJ648">
        <f>INDEX(CALLiTE_SHASTA_LEVEL2_4!$E$1024:$E$1035, MATCH($B648,CALLiTE_SHASTA_LEVEL2_4!$C$1024:$C$1035,0), 1)</f>
        <v>1700</v>
      </c>
      <c r="AK648">
        <f>INDEX(CALLiTE_SHASTA_LEVEL2_4!$F$1024:$F$1035, MATCH($B648,CALLiTE_SHASTA_LEVEL2_4!$C$1024:$C$1035,0), 1)</f>
        <v>4552</v>
      </c>
      <c r="AL648" s="7"/>
    </row>
    <row r="649" spans="1:38">
      <c r="A649" s="1">
        <v>44314</v>
      </c>
      <c r="B649" s="6">
        <f t="shared" si="9"/>
        <v>4</v>
      </c>
      <c r="F649" s="11">
        <f>INDEX(DEM_D6_PWR!$I$3:$I$14, MATCH($B649,DEM_D6_PWR!$H$3:$H$14,0), 1)</f>
        <v>1.9900000095367432</v>
      </c>
      <c r="S649" s="11"/>
      <c r="T649" s="11"/>
      <c r="U649" s="11"/>
      <c r="AJ649">
        <f>INDEX(CALLiTE_SHASTA_LEVEL2_4!$E$1024:$E$1035, MATCH($B649,CALLiTE_SHASTA_LEVEL2_4!$C$1024:$C$1035,0), 1)</f>
        <v>1700</v>
      </c>
      <c r="AK649">
        <f>INDEX(CALLiTE_SHASTA_LEVEL2_4!$F$1024:$F$1035, MATCH($B649,CALLiTE_SHASTA_LEVEL2_4!$C$1024:$C$1035,0), 1)</f>
        <v>4552</v>
      </c>
      <c r="AL649" s="7"/>
    </row>
    <row r="650" spans="1:38">
      <c r="A650" s="1">
        <v>44315</v>
      </c>
      <c r="B650" s="6">
        <f t="shared" si="9"/>
        <v>4</v>
      </c>
      <c r="F650" s="11">
        <f>INDEX(DEM_D6_PWR!$I$3:$I$14, MATCH($B650,DEM_D6_PWR!$H$3:$H$14,0), 1)</f>
        <v>1.9900000095367432</v>
      </c>
      <c r="S650" s="11"/>
      <c r="T650" s="11"/>
      <c r="U650" s="11"/>
      <c r="AJ650">
        <f>INDEX(CALLiTE_SHASTA_LEVEL2_4!$E$1024:$E$1035, MATCH($B650,CALLiTE_SHASTA_LEVEL2_4!$C$1024:$C$1035,0), 1)</f>
        <v>1700</v>
      </c>
      <c r="AK650">
        <f>INDEX(CALLiTE_SHASTA_LEVEL2_4!$F$1024:$F$1035, MATCH($B650,CALLiTE_SHASTA_LEVEL2_4!$C$1024:$C$1035,0), 1)</f>
        <v>4552</v>
      </c>
      <c r="AL650" s="7"/>
    </row>
    <row r="651" spans="1:38">
      <c r="A651" s="1">
        <v>44316</v>
      </c>
      <c r="B651" s="6">
        <f t="shared" si="9"/>
        <v>4</v>
      </c>
      <c r="F651" s="11">
        <f>INDEX(DEM_D6_PWR!$I$3:$I$14, MATCH($B651,DEM_D6_PWR!$H$3:$H$14,0), 1)</f>
        <v>1.9900000095367432</v>
      </c>
      <c r="S651" s="11"/>
      <c r="T651" s="11"/>
      <c r="U651" s="11"/>
      <c r="AJ651">
        <f>INDEX(CALLiTE_SHASTA_LEVEL2_4!$E$1024:$E$1035, MATCH($B651,CALLiTE_SHASTA_LEVEL2_4!$C$1024:$C$1035,0), 1)</f>
        <v>1700</v>
      </c>
      <c r="AK651">
        <f>INDEX(CALLiTE_SHASTA_LEVEL2_4!$F$1024:$F$1035, MATCH($B651,CALLiTE_SHASTA_LEVEL2_4!$C$1024:$C$1035,0), 1)</f>
        <v>4552</v>
      </c>
      <c r="AL651" s="7"/>
    </row>
    <row r="652" spans="1:38">
      <c r="A652" s="1">
        <v>44317</v>
      </c>
      <c r="B652" s="6">
        <f t="shared" si="9"/>
        <v>5</v>
      </c>
      <c r="F652" s="11">
        <f>INDEX(DEM_D6_PWR!$I$3:$I$14, MATCH($B652,DEM_D6_PWR!$H$3:$H$14,0), 1)</f>
        <v>3.0699999332427979</v>
      </c>
      <c r="S652" s="11"/>
      <c r="T652" s="11"/>
      <c r="U652" s="11"/>
      <c r="AJ652">
        <f>INDEX(CALLiTE_SHASTA_LEVEL2_4!$E$1024:$E$1035, MATCH($B652,CALLiTE_SHASTA_LEVEL2_4!$C$1024:$C$1035,0), 1)</f>
        <v>1700</v>
      </c>
      <c r="AK652">
        <f>INDEX(CALLiTE_SHASTA_LEVEL2_4!$F$1024:$F$1035, MATCH($B652,CALLiTE_SHASTA_LEVEL2_4!$C$1024:$C$1035,0), 1)</f>
        <v>4552</v>
      </c>
      <c r="AL652" s="7"/>
    </row>
    <row r="653" spans="1:38">
      <c r="A653" s="1">
        <v>44318</v>
      </c>
      <c r="B653" s="6">
        <f t="shared" ref="B653:B716" si="10">MONTH(A653)</f>
        <v>5</v>
      </c>
      <c r="F653" s="11">
        <f>INDEX(DEM_D6_PWR!$I$3:$I$14, MATCH($B653,DEM_D6_PWR!$H$3:$H$14,0), 1)</f>
        <v>3.0699999332427979</v>
      </c>
      <c r="S653" s="11"/>
      <c r="T653" s="11"/>
      <c r="U653" s="11"/>
      <c r="AJ653">
        <f>INDEX(CALLiTE_SHASTA_LEVEL2_4!$E$1024:$E$1035, MATCH($B653,CALLiTE_SHASTA_LEVEL2_4!$C$1024:$C$1035,0), 1)</f>
        <v>1700</v>
      </c>
      <c r="AK653">
        <f>INDEX(CALLiTE_SHASTA_LEVEL2_4!$F$1024:$F$1035, MATCH($B653,CALLiTE_SHASTA_LEVEL2_4!$C$1024:$C$1035,0), 1)</f>
        <v>4552</v>
      </c>
      <c r="AL653" s="7"/>
    </row>
    <row r="654" spans="1:38">
      <c r="A654" s="1">
        <v>44319</v>
      </c>
      <c r="B654" s="6">
        <f t="shared" si="10"/>
        <v>5</v>
      </c>
      <c r="F654" s="11">
        <f>INDEX(DEM_D6_PWR!$I$3:$I$14, MATCH($B654,DEM_D6_PWR!$H$3:$H$14,0), 1)</f>
        <v>3.0699999332427979</v>
      </c>
      <c r="S654" s="11"/>
      <c r="T654" s="11"/>
      <c r="U654" s="11"/>
      <c r="AJ654">
        <f>INDEX(CALLiTE_SHASTA_LEVEL2_4!$E$1024:$E$1035, MATCH($B654,CALLiTE_SHASTA_LEVEL2_4!$C$1024:$C$1035,0), 1)</f>
        <v>1700</v>
      </c>
      <c r="AK654">
        <f>INDEX(CALLiTE_SHASTA_LEVEL2_4!$F$1024:$F$1035, MATCH($B654,CALLiTE_SHASTA_LEVEL2_4!$C$1024:$C$1035,0), 1)</f>
        <v>4552</v>
      </c>
      <c r="AL654" s="7"/>
    </row>
    <row r="655" spans="1:38">
      <c r="A655" s="1">
        <v>44320</v>
      </c>
      <c r="B655" s="6">
        <f t="shared" si="10"/>
        <v>5</v>
      </c>
      <c r="F655" s="11">
        <f>INDEX(DEM_D6_PWR!$I$3:$I$14, MATCH($B655,DEM_D6_PWR!$H$3:$H$14,0), 1)</f>
        <v>3.0699999332427979</v>
      </c>
      <c r="S655" s="11"/>
      <c r="T655" s="11"/>
      <c r="U655" s="11"/>
      <c r="AJ655">
        <f>INDEX(CALLiTE_SHASTA_LEVEL2_4!$E$1024:$E$1035, MATCH($B655,CALLiTE_SHASTA_LEVEL2_4!$C$1024:$C$1035,0), 1)</f>
        <v>1700</v>
      </c>
      <c r="AK655">
        <f>INDEX(CALLiTE_SHASTA_LEVEL2_4!$F$1024:$F$1035, MATCH($B655,CALLiTE_SHASTA_LEVEL2_4!$C$1024:$C$1035,0), 1)</f>
        <v>4552</v>
      </c>
      <c r="AL655" s="7"/>
    </row>
    <row r="656" spans="1:38">
      <c r="A656" s="1">
        <v>44321</v>
      </c>
      <c r="B656" s="6">
        <f t="shared" si="10"/>
        <v>5</v>
      </c>
      <c r="F656" s="11">
        <f>INDEX(DEM_D6_PWR!$I$3:$I$14, MATCH($B656,DEM_D6_PWR!$H$3:$H$14,0), 1)</f>
        <v>3.0699999332427979</v>
      </c>
      <c r="S656" s="11"/>
      <c r="T656" s="11"/>
      <c r="U656" s="11"/>
      <c r="AJ656">
        <f>INDEX(CALLiTE_SHASTA_LEVEL2_4!$E$1024:$E$1035, MATCH($B656,CALLiTE_SHASTA_LEVEL2_4!$C$1024:$C$1035,0), 1)</f>
        <v>1700</v>
      </c>
      <c r="AK656">
        <f>INDEX(CALLiTE_SHASTA_LEVEL2_4!$F$1024:$F$1035, MATCH($B656,CALLiTE_SHASTA_LEVEL2_4!$C$1024:$C$1035,0), 1)</f>
        <v>4552</v>
      </c>
      <c r="AL656" s="7"/>
    </row>
    <row r="657" spans="1:38">
      <c r="A657" s="1">
        <v>44322</v>
      </c>
      <c r="B657" s="6">
        <f t="shared" si="10"/>
        <v>5</v>
      </c>
      <c r="F657" s="11">
        <f>INDEX(DEM_D6_PWR!$I$3:$I$14, MATCH($B657,DEM_D6_PWR!$H$3:$H$14,0), 1)</f>
        <v>3.0699999332427979</v>
      </c>
      <c r="S657" s="11"/>
      <c r="T657" s="11"/>
      <c r="U657" s="11"/>
      <c r="AJ657">
        <f>INDEX(CALLiTE_SHASTA_LEVEL2_4!$E$1024:$E$1035, MATCH($B657,CALLiTE_SHASTA_LEVEL2_4!$C$1024:$C$1035,0), 1)</f>
        <v>1700</v>
      </c>
      <c r="AK657">
        <f>INDEX(CALLiTE_SHASTA_LEVEL2_4!$F$1024:$F$1035, MATCH($B657,CALLiTE_SHASTA_LEVEL2_4!$C$1024:$C$1035,0), 1)</f>
        <v>4552</v>
      </c>
      <c r="AL657" s="7"/>
    </row>
    <row r="658" spans="1:38">
      <c r="A658" s="1">
        <v>44323</v>
      </c>
      <c r="B658" s="6">
        <f t="shared" si="10"/>
        <v>5</v>
      </c>
      <c r="F658" s="11">
        <f>INDEX(DEM_D6_PWR!$I$3:$I$14, MATCH($B658,DEM_D6_PWR!$H$3:$H$14,0), 1)</f>
        <v>3.0699999332427979</v>
      </c>
      <c r="S658" s="11"/>
      <c r="T658" s="11"/>
      <c r="U658" s="11"/>
      <c r="AJ658">
        <f>INDEX(CALLiTE_SHASTA_LEVEL2_4!$E$1024:$E$1035, MATCH($B658,CALLiTE_SHASTA_LEVEL2_4!$C$1024:$C$1035,0), 1)</f>
        <v>1700</v>
      </c>
      <c r="AK658">
        <f>INDEX(CALLiTE_SHASTA_LEVEL2_4!$F$1024:$F$1035, MATCH($B658,CALLiTE_SHASTA_LEVEL2_4!$C$1024:$C$1035,0), 1)</f>
        <v>4552</v>
      </c>
      <c r="AL658" s="7"/>
    </row>
    <row r="659" spans="1:38">
      <c r="A659" s="1">
        <v>44324</v>
      </c>
      <c r="B659" s="6">
        <f t="shared" si="10"/>
        <v>5</v>
      </c>
      <c r="F659" s="11">
        <f>INDEX(DEM_D6_PWR!$I$3:$I$14, MATCH($B659,DEM_D6_PWR!$H$3:$H$14,0), 1)</f>
        <v>3.0699999332427979</v>
      </c>
      <c r="S659" s="11"/>
      <c r="T659" s="11"/>
      <c r="U659" s="11"/>
      <c r="AJ659">
        <f>INDEX(CALLiTE_SHASTA_LEVEL2_4!$E$1024:$E$1035, MATCH($B659,CALLiTE_SHASTA_LEVEL2_4!$C$1024:$C$1035,0), 1)</f>
        <v>1700</v>
      </c>
      <c r="AK659">
        <f>INDEX(CALLiTE_SHASTA_LEVEL2_4!$F$1024:$F$1035, MATCH($B659,CALLiTE_SHASTA_LEVEL2_4!$C$1024:$C$1035,0), 1)</f>
        <v>4552</v>
      </c>
      <c r="AL659" s="7"/>
    </row>
    <row r="660" spans="1:38">
      <c r="A660" s="1">
        <v>44325</v>
      </c>
      <c r="B660" s="6">
        <f t="shared" si="10"/>
        <v>5</v>
      </c>
      <c r="F660" s="11">
        <f>INDEX(DEM_D6_PWR!$I$3:$I$14, MATCH($B660,DEM_D6_PWR!$H$3:$H$14,0), 1)</f>
        <v>3.0699999332427979</v>
      </c>
      <c r="S660" s="11"/>
      <c r="T660" s="11"/>
      <c r="U660" s="11"/>
      <c r="AJ660">
        <f>INDEX(CALLiTE_SHASTA_LEVEL2_4!$E$1024:$E$1035, MATCH($B660,CALLiTE_SHASTA_LEVEL2_4!$C$1024:$C$1035,0), 1)</f>
        <v>1700</v>
      </c>
      <c r="AK660">
        <f>INDEX(CALLiTE_SHASTA_LEVEL2_4!$F$1024:$F$1035, MATCH($B660,CALLiTE_SHASTA_LEVEL2_4!$C$1024:$C$1035,0), 1)</f>
        <v>4552</v>
      </c>
      <c r="AL660" s="7"/>
    </row>
    <row r="661" spans="1:38">
      <c r="A661" s="1">
        <v>44326</v>
      </c>
      <c r="B661" s="6">
        <f t="shared" si="10"/>
        <v>5</v>
      </c>
      <c r="F661" s="11">
        <f>INDEX(DEM_D6_PWR!$I$3:$I$14, MATCH($B661,DEM_D6_PWR!$H$3:$H$14,0), 1)</f>
        <v>3.0699999332427979</v>
      </c>
      <c r="S661" s="11"/>
      <c r="T661" s="11"/>
      <c r="U661" s="11"/>
      <c r="AJ661">
        <f>INDEX(CALLiTE_SHASTA_LEVEL2_4!$E$1024:$E$1035, MATCH($B661,CALLiTE_SHASTA_LEVEL2_4!$C$1024:$C$1035,0), 1)</f>
        <v>1700</v>
      </c>
      <c r="AK661">
        <f>INDEX(CALLiTE_SHASTA_LEVEL2_4!$F$1024:$F$1035, MATCH($B661,CALLiTE_SHASTA_LEVEL2_4!$C$1024:$C$1035,0), 1)</f>
        <v>4552</v>
      </c>
      <c r="AL661" s="7"/>
    </row>
    <row r="662" spans="1:38">
      <c r="A662" s="1">
        <v>44327</v>
      </c>
      <c r="B662" s="6">
        <f t="shared" si="10"/>
        <v>5</v>
      </c>
      <c r="F662" s="11">
        <f>INDEX(DEM_D6_PWR!$I$3:$I$14, MATCH($B662,DEM_D6_PWR!$H$3:$H$14,0), 1)</f>
        <v>3.0699999332427979</v>
      </c>
      <c r="S662" s="11"/>
      <c r="T662" s="11"/>
      <c r="U662" s="11"/>
      <c r="AJ662">
        <f>INDEX(CALLiTE_SHASTA_LEVEL2_4!$E$1024:$E$1035, MATCH($B662,CALLiTE_SHASTA_LEVEL2_4!$C$1024:$C$1035,0), 1)</f>
        <v>1700</v>
      </c>
      <c r="AK662">
        <f>INDEX(CALLiTE_SHASTA_LEVEL2_4!$F$1024:$F$1035, MATCH($B662,CALLiTE_SHASTA_LEVEL2_4!$C$1024:$C$1035,0), 1)</f>
        <v>4552</v>
      </c>
      <c r="AL662" s="7"/>
    </row>
    <row r="663" spans="1:38">
      <c r="A663" s="1">
        <v>44328</v>
      </c>
      <c r="B663" s="6">
        <f t="shared" si="10"/>
        <v>5</v>
      </c>
      <c r="F663" s="11">
        <f>INDEX(DEM_D6_PWR!$I$3:$I$14, MATCH($B663,DEM_D6_PWR!$H$3:$H$14,0), 1)</f>
        <v>3.0699999332427979</v>
      </c>
      <c r="S663" s="11"/>
      <c r="T663" s="11"/>
      <c r="U663" s="11"/>
      <c r="AJ663">
        <f>INDEX(CALLiTE_SHASTA_LEVEL2_4!$E$1024:$E$1035, MATCH($B663,CALLiTE_SHASTA_LEVEL2_4!$C$1024:$C$1035,0), 1)</f>
        <v>1700</v>
      </c>
      <c r="AK663">
        <f>INDEX(CALLiTE_SHASTA_LEVEL2_4!$F$1024:$F$1035, MATCH($B663,CALLiTE_SHASTA_LEVEL2_4!$C$1024:$C$1035,0), 1)</f>
        <v>4552</v>
      </c>
      <c r="AL663" s="7"/>
    </row>
    <row r="664" spans="1:38">
      <c r="A664" s="1">
        <v>44329</v>
      </c>
      <c r="B664" s="6">
        <f t="shared" si="10"/>
        <v>5</v>
      </c>
      <c r="F664" s="11">
        <f>INDEX(DEM_D6_PWR!$I$3:$I$14, MATCH($B664,DEM_D6_PWR!$H$3:$H$14,0), 1)</f>
        <v>3.0699999332427979</v>
      </c>
      <c r="S664" s="11"/>
      <c r="T664" s="11"/>
      <c r="U664" s="11"/>
      <c r="AJ664">
        <f>INDEX(CALLiTE_SHASTA_LEVEL2_4!$E$1024:$E$1035, MATCH($B664,CALLiTE_SHASTA_LEVEL2_4!$C$1024:$C$1035,0), 1)</f>
        <v>1700</v>
      </c>
      <c r="AK664">
        <f>INDEX(CALLiTE_SHASTA_LEVEL2_4!$F$1024:$F$1035, MATCH($B664,CALLiTE_SHASTA_LEVEL2_4!$C$1024:$C$1035,0), 1)</f>
        <v>4552</v>
      </c>
      <c r="AL664" s="7"/>
    </row>
    <row r="665" spans="1:38">
      <c r="A665" s="1">
        <v>44330</v>
      </c>
      <c r="B665" s="6">
        <f t="shared" si="10"/>
        <v>5</v>
      </c>
      <c r="F665" s="11">
        <f>INDEX(DEM_D6_PWR!$I$3:$I$14, MATCH($B665,DEM_D6_PWR!$H$3:$H$14,0), 1)</f>
        <v>3.0699999332427979</v>
      </c>
      <c r="S665" s="11"/>
      <c r="T665" s="11"/>
      <c r="U665" s="11"/>
      <c r="AJ665">
        <f>INDEX(CALLiTE_SHASTA_LEVEL2_4!$E$1024:$E$1035, MATCH($B665,CALLiTE_SHASTA_LEVEL2_4!$C$1024:$C$1035,0), 1)</f>
        <v>1700</v>
      </c>
      <c r="AK665">
        <f>INDEX(CALLiTE_SHASTA_LEVEL2_4!$F$1024:$F$1035, MATCH($B665,CALLiTE_SHASTA_LEVEL2_4!$C$1024:$C$1035,0), 1)</f>
        <v>4552</v>
      </c>
      <c r="AL665" s="7"/>
    </row>
    <row r="666" spans="1:38">
      <c r="A666" s="1">
        <v>44331</v>
      </c>
      <c r="B666" s="6">
        <f t="shared" si="10"/>
        <v>5</v>
      </c>
      <c r="F666" s="11">
        <f>INDEX(DEM_D6_PWR!$I$3:$I$14, MATCH($B666,DEM_D6_PWR!$H$3:$H$14,0), 1)</f>
        <v>3.0699999332427979</v>
      </c>
      <c r="S666" s="11"/>
      <c r="T666" s="11"/>
      <c r="U666" s="11"/>
      <c r="AJ666">
        <f>INDEX(CALLiTE_SHASTA_LEVEL2_4!$E$1024:$E$1035, MATCH($B666,CALLiTE_SHASTA_LEVEL2_4!$C$1024:$C$1035,0), 1)</f>
        <v>1700</v>
      </c>
      <c r="AK666">
        <f>INDEX(CALLiTE_SHASTA_LEVEL2_4!$F$1024:$F$1035, MATCH($B666,CALLiTE_SHASTA_LEVEL2_4!$C$1024:$C$1035,0), 1)</f>
        <v>4552</v>
      </c>
      <c r="AL666" s="7"/>
    </row>
    <row r="667" spans="1:38">
      <c r="A667" s="1">
        <v>44332</v>
      </c>
      <c r="B667" s="6">
        <f t="shared" si="10"/>
        <v>5</v>
      </c>
      <c r="F667" s="11">
        <f>INDEX(DEM_D6_PWR!$I$3:$I$14, MATCH($B667,DEM_D6_PWR!$H$3:$H$14,0), 1)</f>
        <v>3.0699999332427979</v>
      </c>
      <c r="S667" s="11"/>
      <c r="T667" s="11"/>
      <c r="U667" s="11"/>
      <c r="AJ667">
        <f>INDEX(CALLiTE_SHASTA_LEVEL2_4!$E$1024:$E$1035, MATCH($B667,CALLiTE_SHASTA_LEVEL2_4!$C$1024:$C$1035,0), 1)</f>
        <v>1700</v>
      </c>
      <c r="AK667">
        <f>INDEX(CALLiTE_SHASTA_LEVEL2_4!$F$1024:$F$1035, MATCH($B667,CALLiTE_SHASTA_LEVEL2_4!$C$1024:$C$1035,0), 1)</f>
        <v>4552</v>
      </c>
      <c r="AL667" s="7"/>
    </row>
    <row r="668" spans="1:38">
      <c r="A668" s="1">
        <v>44333</v>
      </c>
      <c r="B668" s="6">
        <f t="shared" si="10"/>
        <v>5</v>
      </c>
      <c r="F668" s="11">
        <f>INDEX(DEM_D6_PWR!$I$3:$I$14, MATCH($B668,DEM_D6_PWR!$H$3:$H$14,0), 1)</f>
        <v>3.0699999332427979</v>
      </c>
      <c r="S668" s="11"/>
      <c r="T668" s="11"/>
      <c r="U668" s="11"/>
      <c r="AJ668">
        <f>INDEX(CALLiTE_SHASTA_LEVEL2_4!$E$1024:$E$1035, MATCH($B668,CALLiTE_SHASTA_LEVEL2_4!$C$1024:$C$1035,0), 1)</f>
        <v>1700</v>
      </c>
      <c r="AK668">
        <f>INDEX(CALLiTE_SHASTA_LEVEL2_4!$F$1024:$F$1035, MATCH($B668,CALLiTE_SHASTA_LEVEL2_4!$C$1024:$C$1035,0), 1)</f>
        <v>4552</v>
      </c>
      <c r="AL668" s="7"/>
    </row>
    <row r="669" spans="1:38">
      <c r="A669" s="1">
        <v>44334</v>
      </c>
      <c r="B669" s="6">
        <f t="shared" si="10"/>
        <v>5</v>
      </c>
      <c r="F669" s="11">
        <f>INDEX(DEM_D6_PWR!$I$3:$I$14, MATCH($B669,DEM_D6_PWR!$H$3:$H$14,0), 1)</f>
        <v>3.0699999332427979</v>
      </c>
      <c r="S669" s="11"/>
      <c r="T669" s="11"/>
      <c r="U669" s="11"/>
      <c r="AJ669">
        <f>INDEX(CALLiTE_SHASTA_LEVEL2_4!$E$1024:$E$1035, MATCH($B669,CALLiTE_SHASTA_LEVEL2_4!$C$1024:$C$1035,0), 1)</f>
        <v>1700</v>
      </c>
      <c r="AK669">
        <f>INDEX(CALLiTE_SHASTA_LEVEL2_4!$F$1024:$F$1035, MATCH($B669,CALLiTE_SHASTA_LEVEL2_4!$C$1024:$C$1035,0), 1)</f>
        <v>4552</v>
      </c>
      <c r="AL669" s="7"/>
    </row>
    <row r="670" spans="1:38">
      <c r="A670" s="1">
        <v>44335</v>
      </c>
      <c r="B670" s="6">
        <f t="shared" si="10"/>
        <v>5</v>
      </c>
      <c r="F670" s="11">
        <f>INDEX(DEM_D6_PWR!$I$3:$I$14, MATCH($B670,DEM_D6_PWR!$H$3:$H$14,0), 1)</f>
        <v>3.0699999332427979</v>
      </c>
      <c r="S670" s="11"/>
      <c r="T670" s="11"/>
      <c r="U670" s="11"/>
      <c r="AJ670">
        <f>INDEX(CALLiTE_SHASTA_LEVEL2_4!$E$1024:$E$1035, MATCH($B670,CALLiTE_SHASTA_LEVEL2_4!$C$1024:$C$1035,0), 1)</f>
        <v>1700</v>
      </c>
      <c r="AK670">
        <f>INDEX(CALLiTE_SHASTA_LEVEL2_4!$F$1024:$F$1035, MATCH($B670,CALLiTE_SHASTA_LEVEL2_4!$C$1024:$C$1035,0), 1)</f>
        <v>4552</v>
      </c>
      <c r="AL670" s="7"/>
    </row>
    <row r="671" spans="1:38">
      <c r="A671" s="1">
        <v>44336</v>
      </c>
      <c r="B671" s="6">
        <f t="shared" si="10"/>
        <v>5</v>
      </c>
      <c r="F671" s="11">
        <f>INDEX(DEM_D6_PWR!$I$3:$I$14, MATCH($B671,DEM_D6_PWR!$H$3:$H$14,0), 1)</f>
        <v>3.0699999332427979</v>
      </c>
      <c r="S671" s="11"/>
      <c r="T671" s="11"/>
      <c r="U671" s="11"/>
      <c r="AJ671">
        <f>INDEX(CALLiTE_SHASTA_LEVEL2_4!$E$1024:$E$1035, MATCH($B671,CALLiTE_SHASTA_LEVEL2_4!$C$1024:$C$1035,0), 1)</f>
        <v>1700</v>
      </c>
      <c r="AK671">
        <f>INDEX(CALLiTE_SHASTA_LEVEL2_4!$F$1024:$F$1035, MATCH($B671,CALLiTE_SHASTA_LEVEL2_4!$C$1024:$C$1035,0), 1)</f>
        <v>4552</v>
      </c>
      <c r="AL671" s="7"/>
    </row>
    <row r="672" spans="1:38">
      <c r="A672" s="1">
        <v>44337</v>
      </c>
      <c r="B672" s="6">
        <f t="shared" si="10"/>
        <v>5</v>
      </c>
      <c r="F672" s="11">
        <f>INDEX(DEM_D6_PWR!$I$3:$I$14, MATCH($B672,DEM_D6_PWR!$H$3:$H$14,0), 1)</f>
        <v>3.0699999332427979</v>
      </c>
      <c r="S672" s="11"/>
      <c r="T672" s="11"/>
      <c r="U672" s="11"/>
      <c r="AJ672">
        <f>INDEX(CALLiTE_SHASTA_LEVEL2_4!$E$1024:$E$1035, MATCH($B672,CALLiTE_SHASTA_LEVEL2_4!$C$1024:$C$1035,0), 1)</f>
        <v>1700</v>
      </c>
      <c r="AK672">
        <f>INDEX(CALLiTE_SHASTA_LEVEL2_4!$F$1024:$F$1035, MATCH($B672,CALLiTE_SHASTA_LEVEL2_4!$C$1024:$C$1035,0), 1)</f>
        <v>4552</v>
      </c>
      <c r="AL672" s="7"/>
    </row>
    <row r="673" spans="1:38">
      <c r="A673" s="1">
        <v>44338</v>
      </c>
      <c r="B673" s="6">
        <f t="shared" si="10"/>
        <v>5</v>
      </c>
      <c r="F673" s="11">
        <f>INDEX(DEM_D6_PWR!$I$3:$I$14, MATCH($B673,DEM_D6_PWR!$H$3:$H$14,0), 1)</f>
        <v>3.0699999332427979</v>
      </c>
      <c r="S673" s="11"/>
      <c r="T673" s="11"/>
      <c r="U673" s="11"/>
      <c r="AJ673">
        <f>INDEX(CALLiTE_SHASTA_LEVEL2_4!$E$1024:$E$1035, MATCH($B673,CALLiTE_SHASTA_LEVEL2_4!$C$1024:$C$1035,0), 1)</f>
        <v>1700</v>
      </c>
      <c r="AK673">
        <f>INDEX(CALLiTE_SHASTA_LEVEL2_4!$F$1024:$F$1035, MATCH($B673,CALLiTE_SHASTA_LEVEL2_4!$C$1024:$C$1035,0), 1)</f>
        <v>4552</v>
      </c>
      <c r="AL673" s="7"/>
    </row>
    <row r="674" spans="1:38">
      <c r="A674" s="1">
        <v>44339</v>
      </c>
      <c r="B674" s="6">
        <f t="shared" si="10"/>
        <v>5</v>
      </c>
      <c r="F674" s="11">
        <f>INDEX(DEM_D6_PWR!$I$3:$I$14, MATCH($B674,DEM_D6_PWR!$H$3:$H$14,0), 1)</f>
        <v>3.0699999332427979</v>
      </c>
      <c r="S674" s="11"/>
      <c r="T674" s="11"/>
      <c r="U674" s="11"/>
      <c r="AJ674">
        <f>INDEX(CALLiTE_SHASTA_LEVEL2_4!$E$1024:$E$1035, MATCH($B674,CALLiTE_SHASTA_LEVEL2_4!$C$1024:$C$1035,0), 1)</f>
        <v>1700</v>
      </c>
      <c r="AK674">
        <f>INDEX(CALLiTE_SHASTA_LEVEL2_4!$F$1024:$F$1035, MATCH($B674,CALLiTE_SHASTA_LEVEL2_4!$C$1024:$C$1035,0), 1)</f>
        <v>4552</v>
      </c>
      <c r="AL674" s="7"/>
    </row>
    <row r="675" spans="1:38">
      <c r="A675" s="1">
        <v>44340</v>
      </c>
      <c r="B675" s="6">
        <f t="shared" si="10"/>
        <v>5</v>
      </c>
      <c r="F675" s="11">
        <f>INDEX(DEM_D6_PWR!$I$3:$I$14, MATCH($B675,DEM_D6_PWR!$H$3:$H$14,0), 1)</f>
        <v>3.0699999332427979</v>
      </c>
      <c r="S675" s="11"/>
      <c r="T675" s="11"/>
      <c r="U675" s="11"/>
      <c r="AJ675">
        <f>INDEX(CALLiTE_SHASTA_LEVEL2_4!$E$1024:$E$1035, MATCH($B675,CALLiTE_SHASTA_LEVEL2_4!$C$1024:$C$1035,0), 1)</f>
        <v>1700</v>
      </c>
      <c r="AK675">
        <f>INDEX(CALLiTE_SHASTA_LEVEL2_4!$F$1024:$F$1035, MATCH($B675,CALLiTE_SHASTA_LEVEL2_4!$C$1024:$C$1035,0), 1)</f>
        <v>4552</v>
      </c>
      <c r="AL675" s="7"/>
    </row>
    <row r="676" spans="1:38">
      <c r="A676" s="1">
        <v>44341</v>
      </c>
      <c r="B676" s="6">
        <f t="shared" si="10"/>
        <v>5</v>
      </c>
      <c r="F676" s="11">
        <f>INDEX(DEM_D6_PWR!$I$3:$I$14, MATCH($B676,DEM_D6_PWR!$H$3:$H$14,0), 1)</f>
        <v>3.0699999332427979</v>
      </c>
      <c r="S676" s="11"/>
      <c r="T676" s="11"/>
      <c r="U676" s="11"/>
      <c r="AJ676">
        <f>INDEX(CALLiTE_SHASTA_LEVEL2_4!$E$1024:$E$1035, MATCH($B676,CALLiTE_SHASTA_LEVEL2_4!$C$1024:$C$1035,0), 1)</f>
        <v>1700</v>
      </c>
      <c r="AK676">
        <f>INDEX(CALLiTE_SHASTA_LEVEL2_4!$F$1024:$F$1035, MATCH($B676,CALLiTE_SHASTA_LEVEL2_4!$C$1024:$C$1035,0), 1)</f>
        <v>4552</v>
      </c>
      <c r="AL676" s="7"/>
    </row>
    <row r="677" spans="1:38">
      <c r="A677" s="1">
        <v>44342</v>
      </c>
      <c r="B677" s="6">
        <f t="shared" si="10"/>
        <v>5</v>
      </c>
      <c r="F677" s="11">
        <f>INDEX(DEM_D6_PWR!$I$3:$I$14, MATCH($B677,DEM_D6_PWR!$H$3:$H$14,0), 1)</f>
        <v>3.0699999332427979</v>
      </c>
      <c r="S677" s="11"/>
      <c r="T677" s="11"/>
      <c r="U677" s="11"/>
      <c r="AJ677">
        <f>INDEX(CALLiTE_SHASTA_LEVEL2_4!$E$1024:$E$1035, MATCH($B677,CALLiTE_SHASTA_LEVEL2_4!$C$1024:$C$1035,0), 1)</f>
        <v>1700</v>
      </c>
      <c r="AK677">
        <f>INDEX(CALLiTE_SHASTA_LEVEL2_4!$F$1024:$F$1035, MATCH($B677,CALLiTE_SHASTA_LEVEL2_4!$C$1024:$C$1035,0), 1)</f>
        <v>4552</v>
      </c>
      <c r="AL677" s="7"/>
    </row>
    <row r="678" spans="1:38">
      <c r="A678" s="1">
        <v>44343</v>
      </c>
      <c r="B678" s="6">
        <f t="shared" si="10"/>
        <v>5</v>
      </c>
      <c r="F678" s="11">
        <f>INDEX(DEM_D6_PWR!$I$3:$I$14, MATCH($B678,DEM_D6_PWR!$H$3:$H$14,0), 1)</f>
        <v>3.0699999332427979</v>
      </c>
      <c r="S678" s="11"/>
      <c r="T678" s="11"/>
      <c r="U678" s="11"/>
      <c r="AJ678">
        <f>INDEX(CALLiTE_SHASTA_LEVEL2_4!$E$1024:$E$1035, MATCH($B678,CALLiTE_SHASTA_LEVEL2_4!$C$1024:$C$1035,0), 1)</f>
        <v>1700</v>
      </c>
      <c r="AK678">
        <f>INDEX(CALLiTE_SHASTA_LEVEL2_4!$F$1024:$F$1035, MATCH($B678,CALLiTE_SHASTA_LEVEL2_4!$C$1024:$C$1035,0), 1)</f>
        <v>4552</v>
      </c>
      <c r="AL678" s="7"/>
    </row>
    <row r="679" spans="1:38">
      <c r="A679" s="1">
        <v>44344</v>
      </c>
      <c r="B679" s="6">
        <f t="shared" si="10"/>
        <v>5</v>
      </c>
      <c r="F679" s="11">
        <f>INDEX(DEM_D6_PWR!$I$3:$I$14, MATCH($B679,DEM_D6_PWR!$H$3:$H$14,0), 1)</f>
        <v>3.0699999332427979</v>
      </c>
      <c r="S679" s="11"/>
      <c r="T679" s="11"/>
      <c r="U679" s="11"/>
      <c r="AJ679">
        <f>INDEX(CALLiTE_SHASTA_LEVEL2_4!$E$1024:$E$1035, MATCH($B679,CALLiTE_SHASTA_LEVEL2_4!$C$1024:$C$1035,0), 1)</f>
        <v>1700</v>
      </c>
      <c r="AK679">
        <f>INDEX(CALLiTE_SHASTA_LEVEL2_4!$F$1024:$F$1035, MATCH($B679,CALLiTE_SHASTA_LEVEL2_4!$C$1024:$C$1035,0), 1)</f>
        <v>4552</v>
      </c>
      <c r="AL679" s="7"/>
    </row>
    <row r="680" spans="1:38">
      <c r="A680" s="1">
        <v>44345</v>
      </c>
      <c r="B680" s="6">
        <f t="shared" si="10"/>
        <v>5</v>
      </c>
      <c r="F680" s="11">
        <f>INDEX(DEM_D6_PWR!$I$3:$I$14, MATCH($B680,DEM_D6_PWR!$H$3:$H$14,0), 1)</f>
        <v>3.0699999332427979</v>
      </c>
      <c r="S680" s="11"/>
      <c r="T680" s="11"/>
      <c r="U680" s="11"/>
      <c r="AJ680">
        <f>INDEX(CALLiTE_SHASTA_LEVEL2_4!$E$1024:$E$1035, MATCH($B680,CALLiTE_SHASTA_LEVEL2_4!$C$1024:$C$1035,0), 1)</f>
        <v>1700</v>
      </c>
      <c r="AK680">
        <f>INDEX(CALLiTE_SHASTA_LEVEL2_4!$F$1024:$F$1035, MATCH($B680,CALLiTE_SHASTA_LEVEL2_4!$C$1024:$C$1035,0), 1)</f>
        <v>4552</v>
      </c>
      <c r="AL680" s="7"/>
    </row>
    <row r="681" spans="1:38">
      <c r="A681" s="1">
        <v>44346</v>
      </c>
      <c r="B681" s="6">
        <f t="shared" si="10"/>
        <v>5</v>
      </c>
      <c r="F681" s="11">
        <f>INDEX(DEM_D6_PWR!$I$3:$I$14, MATCH($B681,DEM_D6_PWR!$H$3:$H$14,0), 1)</f>
        <v>3.0699999332427979</v>
      </c>
      <c r="S681" s="11"/>
      <c r="T681" s="11"/>
      <c r="U681" s="11"/>
      <c r="AJ681">
        <f>INDEX(CALLiTE_SHASTA_LEVEL2_4!$E$1024:$E$1035, MATCH($B681,CALLiTE_SHASTA_LEVEL2_4!$C$1024:$C$1035,0), 1)</f>
        <v>1700</v>
      </c>
      <c r="AK681">
        <f>INDEX(CALLiTE_SHASTA_LEVEL2_4!$F$1024:$F$1035, MATCH($B681,CALLiTE_SHASTA_LEVEL2_4!$C$1024:$C$1035,0), 1)</f>
        <v>4552</v>
      </c>
      <c r="AL681" s="7"/>
    </row>
    <row r="682" spans="1:38">
      <c r="A682" s="1">
        <v>44347</v>
      </c>
      <c r="B682" s="6">
        <f t="shared" si="10"/>
        <v>5</v>
      </c>
      <c r="F682" s="11">
        <f>INDEX(DEM_D6_PWR!$I$3:$I$14, MATCH($B682,DEM_D6_PWR!$H$3:$H$14,0), 1)</f>
        <v>3.0699999332427979</v>
      </c>
      <c r="S682" s="11"/>
      <c r="T682" s="11"/>
      <c r="U682" s="11"/>
      <c r="AJ682">
        <f>INDEX(CALLiTE_SHASTA_LEVEL2_4!$E$1024:$E$1035, MATCH($B682,CALLiTE_SHASTA_LEVEL2_4!$C$1024:$C$1035,0), 1)</f>
        <v>1700</v>
      </c>
      <c r="AK682">
        <f>INDEX(CALLiTE_SHASTA_LEVEL2_4!$F$1024:$F$1035, MATCH($B682,CALLiTE_SHASTA_LEVEL2_4!$C$1024:$C$1035,0), 1)</f>
        <v>4552</v>
      </c>
      <c r="AL682" s="7"/>
    </row>
    <row r="683" spans="1:38">
      <c r="A683" s="1">
        <v>44348</v>
      </c>
      <c r="B683" s="6">
        <f t="shared" si="10"/>
        <v>6</v>
      </c>
      <c r="F683" s="11">
        <f>INDEX(DEM_D6_PWR!$I$3:$I$14, MATCH($B683,DEM_D6_PWR!$H$3:$H$14,0), 1)</f>
        <v>3.619999885559082</v>
      </c>
      <c r="S683" s="11"/>
      <c r="T683" s="11"/>
      <c r="U683" s="11"/>
      <c r="AJ683">
        <f>INDEX(CALLiTE_SHASTA_LEVEL2_4!$E$1024:$E$1035, MATCH($B683,CALLiTE_SHASTA_LEVEL2_4!$C$1024:$C$1035,0), 1)</f>
        <v>1700</v>
      </c>
      <c r="AK683">
        <f>INDEX(CALLiTE_SHASTA_LEVEL2_4!$F$1024:$F$1035, MATCH($B683,CALLiTE_SHASTA_LEVEL2_4!$C$1024:$C$1035,0), 1)</f>
        <v>3200</v>
      </c>
      <c r="AL683" s="7"/>
    </row>
    <row r="684" spans="1:38">
      <c r="A684" s="1">
        <v>44349</v>
      </c>
      <c r="B684" s="6">
        <f t="shared" si="10"/>
        <v>6</v>
      </c>
      <c r="F684" s="11">
        <f>INDEX(DEM_D6_PWR!$I$3:$I$14, MATCH($B684,DEM_D6_PWR!$H$3:$H$14,0), 1)</f>
        <v>3.619999885559082</v>
      </c>
      <c r="S684" s="11"/>
      <c r="T684" s="11"/>
      <c r="U684" s="11"/>
      <c r="AJ684">
        <f>INDEX(CALLiTE_SHASTA_LEVEL2_4!$E$1024:$E$1035, MATCH($B684,CALLiTE_SHASTA_LEVEL2_4!$C$1024:$C$1035,0), 1)</f>
        <v>1700</v>
      </c>
      <c r="AK684">
        <f>INDEX(CALLiTE_SHASTA_LEVEL2_4!$F$1024:$F$1035, MATCH($B684,CALLiTE_SHASTA_LEVEL2_4!$C$1024:$C$1035,0), 1)</f>
        <v>3200</v>
      </c>
      <c r="AL684" s="7"/>
    </row>
    <row r="685" spans="1:38">
      <c r="A685" s="1">
        <v>44350</v>
      </c>
      <c r="B685" s="6">
        <f t="shared" si="10"/>
        <v>6</v>
      </c>
      <c r="F685" s="11">
        <f>INDEX(DEM_D6_PWR!$I$3:$I$14, MATCH($B685,DEM_D6_PWR!$H$3:$H$14,0), 1)</f>
        <v>3.619999885559082</v>
      </c>
      <c r="S685" s="11"/>
      <c r="T685" s="11"/>
      <c r="U685" s="11"/>
      <c r="AJ685">
        <f>INDEX(CALLiTE_SHASTA_LEVEL2_4!$E$1024:$E$1035, MATCH($B685,CALLiTE_SHASTA_LEVEL2_4!$C$1024:$C$1035,0), 1)</f>
        <v>1700</v>
      </c>
      <c r="AK685">
        <f>INDEX(CALLiTE_SHASTA_LEVEL2_4!$F$1024:$F$1035, MATCH($B685,CALLiTE_SHASTA_LEVEL2_4!$C$1024:$C$1035,0), 1)</f>
        <v>3200</v>
      </c>
      <c r="AL685" s="7"/>
    </row>
    <row r="686" spans="1:38">
      <c r="A686" s="1">
        <v>44351</v>
      </c>
      <c r="B686" s="6">
        <f t="shared" si="10"/>
        <v>6</v>
      </c>
      <c r="F686" s="11">
        <f>INDEX(DEM_D6_PWR!$I$3:$I$14, MATCH($B686,DEM_D6_PWR!$H$3:$H$14,0), 1)</f>
        <v>3.619999885559082</v>
      </c>
      <c r="S686" s="11"/>
      <c r="T686" s="11"/>
      <c r="U686" s="11"/>
      <c r="AJ686">
        <f>INDEX(CALLiTE_SHASTA_LEVEL2_4!$E$1024:$E$1035, MATCH($B686,CALLiTE_SHASTA_LEVEL2_4!$C$1024:$C$1035,0), 1)</f>
        <v>1700</v>
      </c>
      <c r="AK686">
        <f>INDEX(CALLiTE_SHASTA_LEVEL2_4!$F$1024:$F$1035, MATCH($B686,CALLiTE_SHASTA_LEVEL2_4!$C$1024:$C$1035,0), 1)</f>
        <v>3200</v>
      </c>
      <c r="AL686" s="7"/>
    </row>
    <row r="687" spans="1:38">
      <c r="A687" s="1">
        <v>44352</v>
      </c>
      <c r="B687" s="6">
        <f t="shared" si="10"/>
        <v>6</v>
      </c>
      <c r="F687" s="11">
        <f>INDEX(DEM_D6_PWR!$I$3:$I$14, MATCH($B687,DEM_D6_PWR!$H$3:$H$14,0), 1)</f>
        <v>3.619999885559082</v>
      </c>
      <c r="S687" s="11"/>
      <c r="T687" s="11"/>
      <c r="U687" s="11"/>
      <c r="AJ687">
        <f>INDEX(CALLiTE_SHASTA_LEVEL2_4!$E$1024:$E$1035, MATCH($B687,CALLiTE_SHASTA_LEVEL2_4!$C$1024:$C$1035,0), 1)</f>
        <v>1700</v>
      </c>
      <c r="AK687">
        <f>INDEX(CALLiTE_SHASTA_LEVEL2_4!$F$1024:$F$1035, MATCH($B687,CALLiTE_SHASTA_LEVEL2_4!$C$1024:$C$1035,0), 1)</f>
        <v>3200</v>
      </c>
      <c r="AL687" s="7"/>
    </row>
    <row r="688" spans="1:38">
      <c r="A688" s="1">
        <v>44353</v>
      </c>
      <c r="B688" s="6">
        <f t="shared" si="10"/>
        <v>6</v>
      </c>
      <c r="F688" s="11">
        <f>INDEX(DEM_D6_PWR!$I$3:$I$14, MATCH($B688,DEM_D6_PWR!$H$3:$H$14,0), 1)</f>
        <v>3.619999885559082</v>
      </c>
      <c r="S688" s="11"/>
      <c r="T688" s="11"/>
      <c r="U688" s="11"/>
      <c r="AJ688">
        <f>INDEX(CALLiTE_SHASTA_LEVEL2_4!$E$1024:$E$1035, MATCH($B688,CALLiTE_SHASTA_LEVEL2_4!$C$1024:$C$1035,0), 1)</f>
        <v>1700</v>
      </c>
      <c r="AK688">
        <f>INDEX(CALLiTE_SHASTA_LEVEL2_4!$F$1024:$F$1035, MATCH($B688,CALLiTE_SHASTA_LEVEL2_4!$C$1024:$C$1035,0), 1)</f>
        <v>3200</v>
      </c>
      <c r="AL688" s="7"/>
    </row>
    <row r="689" spans="1:38">
      <c r="A689" s="1">
        <v>44354</v>
      </c>
      <c r="B689" s="6">
        <f t="shared" si="10"/>
        <v>6</v>
      </c>
      <c r="F689" s="11">
        <f>INDEX(DEM_D6_PWR!$I$3:$I$14, MATCH($B689,DEM_D6_PWR!$H$3:$H$14,0), 1)</f>
        <v>3.619999885559082</v>
      </c>
      <c r="S689" s="11"/>
      <c r="T689" s="11"/>
      <c r="U689" s="11"/>
      <c r="AJ689">
        <f>INDEX(CALLiTE_SHASTA_LEVEL2_4!$E$1024:$E$1035, MATCH($B689,CALLiTE_SHASTA_LEVEL2_4!$C$1024:$C$1035,0), 1)</f>
        <v>1700</v>
      </c>
      <c r="AK689">
        <f>INDEX(CALLiTE_SHASTA_LEVEL2_4!$F$1024:$F$1035, MATCH($B689,CALLiTE_SHASTA_LEVEL2_4!$C$1024:$C$1035,0), 1)</f>
        <v>3200</v>
      </c>
      <c r="AL689" s="7"/>
    </row>
    <row r="690" spans="1:38">
      <c r="A690" s="1">
        <v>44355</v>
      </c>
      <c r="B690" s="6">
        <f t="shared" si="10"/>
        <v>6</v>
      </c>
      <c r="F690" s="11">
        <f>INDEX(DEM_D6_PWR!$I$3:$I$14, MATCH($B690,DEM_D6_PWR!$H$3:$H$14,0), 1)</f>
        <v>3.619999885559082</v>
      </c>
      <c r="S690" s="11"/>
      <c r="T690" s="11"/>
      <c r="U690" s="11"/>
      <c r="AJ690">
        <f>INDEX(CALLiTE_SHASTA_LEVEL2_4!$E$1024:$E$1035, MATCH($B690,CALLiTE_SHASTA_LEVEL2_4!$C$1024:$C$1035,0), 1)</f>
        <v>1700</v>
      </c>
      <c r="AK690">
        <f>INDEX(CALLiTE_SHASTA_LEVEL2_4!$F$1024:$F$1035, MATCH($B690,CALLiTE_SHASTA_LEVEL2_4!$C$1024:$C$1035,0), 1)</f>
        <v>3200</v>
      </c>
      <c r="AL690" s="7"/>
    </row>
    <row r="691" spans="1:38">
      <c r="A691" s="1">
        <v>44356</v>
      </c>
      <c r="B691" s="6">
        <f t="shared" si="10"/>
        <v>6</v>
      </c>
      <c r="F691" s="11">
        <f>INDEX(DEM_D6_PWR!$I$3:$I$14, MATCH($B691,DEM_D6_PWR!$H$3:$H$14,0), 1)</f>
        <v>3.619999885559082</v>
      </c>
      <c r="S691" s="11"/>
      <c r="T691" s="11"/>
      <c r="U691" s="11"/>
      <c r="AJ691">
        <f>INDEX(CALLiTE_SHASTA_LEVEL2_4!$E$1024:$E$1035, MATCH($B691,CALLiTE_SHASTA_LEVEL2_4!$C$1024:$C$1035,0), 1)</f>
        <v>1700</v>
      </c>
      <c r="AK691">
        <f>INDEX(CALLiTE_SHASTA_LEVEL2_4!$F$1024:$F$1035, MATCH($B691,CALLiTE_SHASTA_LEVEL2_4!$C$1024:$C$1035,0), 1)</f>
        <v>3200</v>
      </c>
      <c r="AL691" s="7"/>
    </row>
    <row r="692" spans="1:38">
      <c r="A692" s="1">
        <v>44357</v>
      </c>
      <c r="B692" s="6">
        <f t="shared" si="10"/>
        <v>6</v>
      </c>
      <c r="F692" s="11">
        <f>INDEX(DEM_D6_PWR!$I$3:$I$14, MATCH($B692,DEM_D6_PWR!$H$3:$H$14,0), 1)</f>
        <v>3.619999885559082</v>
      </c>
      <c r="S692" s="11"/>
      <c r="T692" s="11"/>
      <c r="U692" s="11"/>
      <c r="AJ692">
        <f>INDEX(CALLiTE_SHASTA_LEVEL2_4!$E$1024:$E$1035, MATCH($B692,CALLiTE_SHASTA_LEVEL2_4!$C$1024:$C$1035,0), 1)</f>
        <v>1700</v>
      </c>
      <c r="AK692">
        <f>INDEX(CALLiTE_SHASTA_LEVEL2_4!$F$1024:$F$1035, MATCH($B692,CALLiTE_SHASTA_LEVEL2_4!$C$1024:$C$1035,0), 1)</f>
        <v>3200</v>
      </c>
      <c r="AL692" s="7"/>
    </row>
    <row r="693" spans="1:38">
      <c r="A693" s="1">
        <v>44358</v>
      </c>
      <c r="B693" s="6">
        <f t="shared" si="10"/>
        <v>6</v>
      </c>
      <c r="F693" s="11">
        <f>INDEX(DEM_D6_PWR!$I$3:$I$14, MATCH($B693,DEM_D6_PWR!$H$3:$H$14,0), 1)</f>
        <v>3.619999885559082</v>
      </c>
      <c r="S693" s="11"/>
      <c r="T693" s="11"/>
      <c r="U693" s="11"/>
      <c r="AJ693">
        <f>INDEX(CALLiTE_SHASTA_LEVEL2_4!$E$1024:$E$1035, MATCH($B693,CALLiTE_SHASTA_LEVEL2_4!$C$1024:$C$1035,0), 1)</f>
        <v>1700</v>
      </c>
      <c r="AK693">
        <f>INDEX(CALLiTE_SHASTA_LEVEL2_4!$F$1024:$F$1035, MATCH($B693,CALLiTE_SHASTA_LEVEL2_4!$C$1024:$C$1035,0), 1)</f>
        <v>3200</v>
      </c>
      <c r="AL693" s="7"/>
    </row>
    <row r="694" spans="1:38">
      <c r="A694" s="1">
        <v>44359</v>
      </c>
      <c r="B694" s="6">
        <f t="shared" si="10"/>
        <v>6</v>
      </c>
      <c r="F694" s="11">
        <f>INDEX(DEM_D6_PWR!$I$3:$I$14, MATCH($B694,DEM_D6_PWR!$H$3:$H$14,0), 1)</f>
        <v>3.619999885559082</v>
      </c>
      <c r="S694" s="11"/>
      <c r="T694" s="11"/>
      <c r="U694" s="11"/>
      <c r="AJ694">
        <f>INDEX(CALLiTE_SHASTA_LEVEL2_4!$E$1024:$E$1035, MATCH($B694,CALLiTE_SHASTA_LEVEL2_4!$C$1024:$C$1035,0), 1)</f>
        <v>1700</v>
      </c>
      <c r="AK694">
        <f>INDEX(CALLiTE_SHASTA_LEVEL2_4!$F$1024:$F$1035, MATCH($B694,CALLiTE_SHASTA_LEVEL2_4!$C$1024:$C$1035,0), 1)</f>
        <v>3200</v>
      </c>
      <c r="AL694" s="7"/>
    </row>
    <row r="695" spans="1:38">
      <c r="A695" s="1">
        <v>44360</v>
      </c>
      <c r="B695" s="6">
        <f t="shared" si="10"/>
        <v>6</v>
      </c>
      <c r="F695" s="11">
        <f>INDEX(DEM_D6_PWR!$I$3:$I$14, MATCH($B695,DEM_D6_PWR!$H$3:$H$14,0), 1)</f>
        <v>3.619999885559082</v>
      </c>
      <c r="S695" s="11"/>
      <c r="T695" s="11"/>
      <c r="U695" s="11"/>
      <c r="AJ695">
        <f>INDEX(CALLiTE_SHASTA_LEVEL2_4!$E$1024:$E$1035, MATCH($B695,CALLiTE_SHASTA_LEVEL2_4!$C$1024:$C$1035,0), 1)</f>
        <v>1700</v>
      </c>
      <c r="AK695">
        <f>INDEX(CALLiTE_SHASTA_LEVEL2_4!$F$1024:$F$1035, MATCH($B695,CALLiTE_SHASTA_LEVEL2_4!$C$1024:$C$1035,0), 1)</f>
        <v>3200</v>
      </c>
      <c r="AL695" s="7"/>
    </row>
    <row r="696" spans="1:38">
      <c r="A696" s="1">
        <v>44361</v>
      </c>
      <c r="B696" s="6">
        <f t="shared" si="10"/>
        <v>6</v>
      </c>
      <c r="F696" s="11">
        <f>INDEX(DEM_D6_PWR!$I$3:$I$14, MATCH($B696,DEM_D6_PWR!$H$3:$H$14,0), 1)</f>
        <v>3.619999885559082</v>
      </c>
      <c r="S696" s="11"/>
      <c r="T696" s="11"/>
      <c r="U696" s="11"/>
      <c r="AJ696">
        <f>INDEX(CALLiTE_SHASTA_LEVEL2_4!$E$1024:$E$1035, MATCH($B696,CALLiTE_SHASTA_LEVEL2_4!$C$1024:$C$1035,0), 1)</f>
        <v>1700</v>
      </c>
      <c r="AK696">
        <f>INDEX(CALLiTE_SHASTA_LEVEL2_4!$F$1024:$F$1035, MATCH($B696,CALLiTE_SHASTA_LEVEL2_4!$C$1024:$C$1035,0), 1)</f>
        <v>3200</v>
      </c>
      <c r="AL696" s="7"/>
    </row>
    <row r="697" spans="1:38">
      <c r="A697" s="1">
        <v>44362</v>
      </c>
      <c r="B697" s="6">
        <f t="shared" si="10"/>
        <v>6</v>
      </c>
      <c r="F697" s="11">
        <f>INDEX(DEM_D6_PWR!$I$3:$I$14, MATCH($B697,DEM_D6_PWR!$H$3:$H$14,0), 1)</f>
        <v>3.619999885559082</v>
      </c>
      <c r="S697" s="11"/>
      <c r="T697" s="11"/>
      <c r="U697" s="11"/>
      <c r="AJ697">
        <f>INDEX(CALLiTE_SHASTA_LEVEL2_4!$E$1024:$E$1035, MATCH($B697,CALLiTE_SHASTA_LEVEL2_4!$C$1024:$C$1035,0), 1)</f>
        <v>1700</v>
      </c>
      <c r="AK697">
        <f>INDEX(CALLiTE_SHASTA_LEVEL2_4!$F$1024:$F$1035, MATCH($B697,CALLiTE_SHASTA_LEVEL2_4!$C$1024:$C$1035,0), 1)</f>
        <v>3200</v>
      </c>
      <c r="AL697" s="7"/>
    </row>
    <row r="698" spans="1:38">
      <c r="A698" s="1">
        <v>44363</v>
      </c>
      <c r="B698" s="6">
        <f t="shared" si="10"/>
        <v>6</v>
      </c>
      <c r="F698" s="11">
        <f>INDEX(DEM_D6_PWR!$I$3:$I$14, MATCH($B698,DEM_D6_PWR!$H$3:$H$14,0), 1)</f>
        <v>3.619999885559082</v>
      </c>
      <c r="S698" s="11"/>
      <c r="T698" s="11"/>
      <c r="U698" s="11"/>
      <c r="AJ698">
        <f>INDEX(CALLiTE_SHASTA_LEVEL2_4!$E$1024:$E$1035, MATCH($B698,CALLiTE_SHASTA_LEVEL2_4!$C$1024:$C$1035,0), 1)</f>
        <v>1700</v>
      </c>
      <c r="AK698">
        <f>INDEX(CALLiTE_SHASTA_LEVEL2_4!$F$1024:$F$1035, MATCH($B698,CALLiTE_SHASTA_LEVEL2_4!$C$1024:$C$1035,0), 1)</f>
        <v>3200</v>
      </c>
      <c r="AL698" s="7"/>
    </row>
    <row r="699" spans="1:38">
      <c r="A699" s="1">
        <v>44364</v>
      </c>
      <c r="B699" s="6">
        <f t="shared" si="10"/>
        <v>6</v>
      </c>
      <c r="F699" s="11">
        <f>INDEX(DEM_D6_PWR!$I$3:$I$14, MATCH($B699,DEM_D6_PWR!$H$3:$H$14,0), 1)</f>
        <v>3.619999885559082</v>
      </c>
      <c r="S699" s="11"/>
      <c r="T699" s="11"/>
      <c r="U699" s="11"/>
      <c r="AJ699">
        <f>INDEX(CALLiTE_SHASTA_LEVEL2_4!$E$1024:$E$1035, MATCH($B699,CALLiTE_SHASTA_LEVEL2_4!$C$1024:$C$1035,0), 1)</f>
        <v>1700</v>
      </c>
      <c r="AK699">
        <f>INDEX(CALLiTE_SHASTA_LEVEL2_4!$F$1024:$F$1035, MATCH($B699,CALLiTE_SHASTA_LEVEL2_4!$C$1024:$C$1035,0), 1)</f>
        <v>3200</v>
      </c>
      <c r="AL699" s="7"/>
    </row>
    <row r="700" spans="1:38">
      <c r="A700" s="1">
        <v>44365</v>
      </c>
      <c r="B700" s="6">
        <f t="shared" si="10"/>
        <v>6</v>
      </c>
      <c r="F700" s="11">
        <f>INDEX(DEM_D6_PWR!$I$3:$I$14, MATCH($B700,DEM_D6_PWR!$H$3:$H$14,0), 1)</f>
        <v>3.619999885559082</v>
      </c>
      <c r="S700" s="11"/>
      <c r="T700" s="11"/>
      <c r="U700" s="11"/>
      <c r="AJ700">
        <f>INDEX(CALLiTE_SHASTA_LEVEL2_4!$E$1024:$E$1035, MATCH($B700,CALLiTE_SHASTA_LEVEL2_4!$C$1024:$C$1035,0), 1)</f>
        <v>1700</v>
      </c>
      <c r="AK700">
        <f>INDEX(CALLiTE_SHASTA_LEVEL2_4!$F$1024:$F$1035, MATCH($B700,CALLiTE_SHASTA_LEVEL2_4!$C$1024:$C$1035,0), 1)</f>
        <v>3200</v>
      </c>
      <c r="AL700" s="7"/>
    </row>
    <row r="701" spans="1:38">
      <c r="A701" s="1">
        <v>44366</v>
      </c>
      <c r="B701" s="6">
        <f t="shared" si="10"/>
        <v>6</v>
      </c>
      <c r="F701" s="11">
        <f>INDEX(DEM_D6_PWR!$I$3:$I$14, MATCH($B701,DEM_D6_PWR!$H$3:$H$14,0), 1)</f>
        <v>3.619999885559082</v>
      </c>
      <c r="S701" s="11"/>
      <c r="T701" s="11"/>
      <c r="U701" s="11"/>
      <c r="AJ701">
        <f>INDEX(CALLiTE_SHASTA_LEVEL2_4!$E$1024:$E$1035, MATCH($B701,CALLiTE_SHASTA_LEVEL2_4!$C$1024:$C$1035,0), 1)</f>
        <v>1700</v>
      </c>
      <c r="AK701">
        <f>INDEX(CALLiTE_SHASTA_LEVEL2_4!$F$1024:$F$1035, MATCH($B701,CALLiTE_SHASTA_LEVEL2_4!$C$1024:$C$1035,0), 1)</f>
        <v>3200</v>
      </c>
      <c r="AL701" s="7"/>
    </row>
    <row r="702" spans="1:38">
      <c r="A702" s="1">
        <v>44367</v>
      </c>
      <c r="B702" s="6">
        <f t="shared" si="10"/>
        <v>6</v>
      </c>
      <c r="F702" s="11">
        <f>INDEX(DEM_D6_PWR!$I$3:$I$14, MATCH($B702,DEM_D6_PWR!$H$3:$H$14,0), 1)</f>
        <v>3.619999885559082</v>
      </c>
      <c r="S702" s="11"/>
      <c r="T702" s="11"/>
      <c r="U702" s="11"/>
      <c r="AJ702">
        <f>INDEX(CALLiTE_SHASTA_LEVEL2_4!$E$1024:$E$1035, MATCH($B702,CALLiTE_SHASTA_LEVEL2_4!$C$1024:$C$1035,0), 1)</f>
        <v>1700</v>
      </c>
      <c r="AK702">
        <f>INDEX(CALLiTE_SHASTA_LEVEL2_4!$F$1024:$F$1035, MATCH($B702,CALLiTE_SHASTA_LEVEL2_4!$C$1024:$C$1035,0), 1)</f>
        <v>3200</v>
      </c>
      <c r="AL702" s="7"/>
    </row>
    <row r="703" spans="1:38">
      <c r="A703" s="1">
        <v>44368</v>
      </c>
      <c r="B703" s="6">
        <f t="shared" si="10"/>
        <v>6</v>
      </c>
      <c r="F703" s="11">
        <f>INDEX(DEM_D6_PWR!$I$3:$I$14, MATCH($B703,DEM_D6_PWR!$H$3:$H$14,0), 1)</f>
        <v>3.619999885559082</v>
      </c>
      <c r="S703" s="11"/>
      <c r="T703" s="11"/>
      <c r="U703" s="11"/>
      <c r="AJ703">
        <f>INDEX(CALLiTE_SHASTA_LEVEL2_4!$E$1024:$E$1035, MATCH($B703,CALLiTE_SHASTA_LEVEL2_4!$C$1024:$C$1035,0), 1)</f>
        <v>1700</v>
      </c>
      <c r="AK703">
        <f>INDEX(CALLiTE_SHASTA_LEVEL2_4!$F$1024:$F$1035, MATCH($B703,CALLiTE_SHASTA_LEVEL2_4!$C$1024:$C$1035,0), 1)</f>
        <v>3200</v>
      </c>
      <c r="AL703" s="7"/>
    </row>
    <row r="704" spans="1:38">
      <c r="A704" s="1">
        <v>44369</v>
      </c>
      <c r="B704" s="6">
        <f t="shared" si="10"/>
        <v>6</v>
      </c>
      <c r="F704" s="11">
        <f>INDEX(DEM_D6_PWR!$I$3:$I$14, MATCH($B704,DEM_D6_PWR!$H$3:$H$14,0), 1)</f>
        <v>3.619999885559082</v>
      </c>
      <c r="S704" s="11"/>
      <c r="T704" s="11"/>
      <c r="U704" s="11"/>
      <c r="AJ704">
        <f>INDEX(CALLiTE_SHASTA_LEVEL2_4!$E$1024:$E$1035, MATCH($B704,CALLiTE_SHASTA_LEVEL2_4!$C$1024:$C$1035,0), 1)</f>
        <v>1700</v>
      </c>
      <c r="AK704">
        <f>INDEX(CALLiTE_SHASTA_LEVEL2_4!$F$1024:$F$1035, MATCH($B704,CALLiTE_SHASTA_LEVEL2_4!$C$1024:$C$1035,0), 1)</f>
        <v>3200</v>
      </c>
      <c r="AL704" s="7"/>
    </row>
    <row r="705" spans="1:38">
      <c r="A705" s="1">
        <v>44370</v>
      </c>
      <c r="B705" s="6">
        <f t="shared" si="10"/>
        <v>6</v>
      </c>
      <c r="F705" s="11">
        <f>INDEX(DEM_D6_PWR!$I$3:$I$14, MATCH($B705,DEM_D6_PWR!$H$3:$H$14,0), 1)</f>
        <v>3.619999885559082</v>
      </c>
      <c r="S705" s="11"/>
      <c r="T705" s="11"/>
      <c r="U705" s="11"/>
      <c r="AJ705">
        <f>INDEX(CALLiTE_SHASTA_LEVEL2_4!$E$1024:$E$1035, MATCH($B705,CALLiTE_SHASTA_LEVEL2_4!$C$1024:$C$1035,0), 1)</f>
        <v>1700</v>
      </c>
      <c r="AK705">
        <f>INDEX(CALLiTE_SHASTA_LEVEL2_4!$F$1024:$F$1035, MATCH($B705,CALLiTE_SHASTA_LEVEL2_4!$C$1024:$C$1035,0), 1)</f>
        <v>3200</v>
      </c>
      <c r="AL705" s="7"/>
    </row>
    <row r="706" spans="1:38">
      <c r="A706" s="1">
        <v>44371</v>
      </c>
      <c r="B706" s="6">
        <f t="shared" si="10"/>
        <v>6</v>
      </c>
      <c r="F706" s="11">
        <f>INDEX(DEM_D6_PWR!$I$3:$I$14, MATCH($B706,DEM_D6_PWR!$H$3:$H$14,0), 1)</f>
        <v>3.619999885559082</v>
      </c>
      <c r="S706" s="11"/>
      <c r="T706" s="11"/>
      <c r="U706" s="11"/>
      <c r="AJ706">
        <f>INDEX(CALLiTE_SHASTA_LEVEL2_4!$E$1024:$E$1035, MATCH($B706,CALLiTE_SHASTA_LEVEL2_4!$C$1024:$C$1035,0), 1)</f>
        <v>1700</v>
      </c>
      <c r="AK706">
        <f>INDEX(CALLiTE_SHASTA_LEVEL2_4!$F$1024:$F$1035, MATCH($B706,CALLiTE_SHASTA_LEVEL2_4!$C$1024:$C$1035,0), 1)</f>
        <v>3200</v>
      </c>
      <c r="AL706" s="7"/>
    </row>
    <row r="707" spans="1:38">
      <c r="A707" s="1">
        <v>44372</v>
      </c>
      <c r="B707" s="6">
        <f t="shared" si="10"/>
        <v>6</v>
      </c>
      <c r="F707" s="11">
        <f>INDEX(DEM_D6_PWR!$I$3:$I$14, MATCH($B707,DEM_D6_PWR!$H$3:$H$14,0), 1)</f>
        <v>3.619999885559082</v>
      </c>
      <c r="S707" s="11"/>
      <c r="T707" s="11"/>
      <c r="U707" s="11"/>
      <c r="AJ707">
        <f>INDEX(CALLiTE_SHASTA_LEVEL2_4!$E$1024:$E$1035, MATCH($B707,CALLiTE_SHASTA_LEVEL2_4!$C$1024:$C$1035,0), 1)</f>
        <v>1700</v>
      </c>
      <c r="AK707">
        <f>INDEX(CALLiTE_SHASTA_LEVEL2_4!$F$1024:$F$1035, MATCH($B707,CALLiTE_SHASTA_LEVEL2_4!$C$1024:$C$1035,0), 1)</f>
        <v>3200</v>
      </c>
      <c r="AL707" s="7"/>
    </row>
    <row r="708" spans="1:38">
      <c r="A708" s="1">
        <v>44373</v>
      </c>
      <c r="B708" s="6">
        <f t="shared" si="10"/>
        <v>6</v>
      </c>
      <c r="F708" s="11">
        <f>INDEX(DEM_D6_PWR!$I$3:$I$14, MATCH($B708,DEM_D6_PWR!$H$3:$H$14,0), 1)</f>
        <v>3.619999885559082</v>
      </c>
      <c r="S708" s="11"/>
      <c r="T708" s="11"/>
      <c r="U708" s="11"/>
      <c r="AJ708">
        <f>INDEX(CALLiTE_SHASTA_LEVEL2_4!$E$1024:$E$1035, MATCH($B708,CALLiTE_SHASTA_LEVEL2_4!$C$1024:$C$1035,0), 1)</f>
        <v>1700</v>
      </c>
      <c r="AK708">
        <f>INDEX(CALLiTE_SHASTA_LEVEL2_4!$F$1024:$F$1035, MATCH($B708,CALLiTE_SHASTA_LEVEL2_4!$C$1024:$C$1035,0), 1)</f>
        <v>3200</v>
      </c>
      <c r="AL708" s="7"/>
    </row>
    <row r="709" spans="1:38">
      <c r="A709" s="1">
        <v>44374</v>
      </c>
      <c r="B709" s="6">
        <f t="shared" si="10"/>
        <v>6</v>
      </c>
      <c r="F709" s="11">
        <f>INDEX(DEM_D6_PWR!$I$3:$I$14, MATCH($B709,DEM_D6_PWR!$H$3:$H$14,0), 1)</f>
        <v>3.619999885559082</v>
      </c>
      <c r="S709" s="11"/>
      <c r="T709" s="11"/>
      <c r="U709" s="11"/>
      <c r="AJ709">
        <f>INDEX(CALLiTE_SHASTA_LEVEL2_4!$E$1024:$E$1035, MATCH($B709,CALLiTE_SHASTA_LEVEL2_4!$C$1024:$C$1035,0), 1)</f>
        <v>1700</v>
      </c>
      <c r="AK709">
        <f>INDEX(CALLiTE_SHASTA_LEVEL2_4!$F$1024:$F$1035, MATCH($B709,CALLiTE_SHASTA_LEVEL2_4!$C$1024:$C$1035,0), 1)</f>
        <v>3200</v>
      </c>
      <c r="AL709" s="7"/>
    </row>
    <row r="710" spans="1:38">
      <c r="A710" s="1">
        <v>44375</v>
      </c>
      <c r="B710" s="6">
        <f t="shared" si="10"/>
        <v>6</v>
      </c>
      <c r="F710" s="11">
        <f>INDEX(DEM_D6_PWR!$I$3:$I$14, MATCH($B710,DEM_D6_PWR!$H$3:$H$14,0), 1)</f>
        <v>3.619999885559082</v>
      </c>
      <c r="S710" s="11"/>
      <c r="T710" s="11"/>
      <c r="U710" s="11"/>
      <c r="AJ710">
        <f>INDEX(CALLiTE_SHASTA_LEVEL2_4!$E$1024:$E$1035, MATCH($B710,CALLiTE_SHASTA_LEVEL2_4!$C$1024:$C$1035,0), 1)</f>
        <v>1700</v>
      </c>
      <c r="AK710">
        <f>INDEX(CALLiTE_SHASTA_LEVEL2_4!$F$1024:$F$1035, MATCH($B710,CALLiTE_SHASTA_LEVEL2_4!$C$1024:$C$1035,0), 1)</f>
        <v>3200</v>
      </c>
      <c r="AL710" s="7"/>
    </row>
    <row r="711" spans="1:38">
      <c r="A711" s="1">
        <v>44376</v>
      </c>
      <c r="B711" s="6">
        <f t="shared" si="10"/>
        <v>6</v>
      </c>
      <c r="F711" s="11">
        <f>INDEX(DEM_D6_PWR!$I$3:$I$14, MATCH($B711,DEM_D6_PWR!$H$3:$H$14,0), 1)</f>
        <v>3.619999885559082</v>
      </c>
      <c r="S711" s="11"/>
      <c r="T711" s="11"/>
      <c r="U711" s="11"/>
      <c r="AJ711">
        <f>INDEX(CALLiTE_SHASTA_LEVEL2_4!$E$1024:$E$1035, MATCH($B711,CALLiTE_SHASTA_LEVEL2_4!$C$1024:$C$1035,0), 1)</f>
        <v>1700</v>
      </c>
      <c r="AK711">
        <f>INDEX(CALLiTE_SHASTA_LEVEL2_4!$F$1024:$F$1035, MATCH($B711,CALLiTE_SHASTA_LEVEL2_4!$C$1024:$C$1035,0), 1)</f>
        <v>3200</v>
      </c>
      <c r="AL711" s="7"/>
    </row>
    <row r="712" spans="1:38">
      <c r="A712" s="1">
        <v>44377</v>
      </c>
      <c r="B712" s="6">
        <f t="shared" si="10"/>
        <v>6</v>
      </c>
      <c r="F712" s="11">
        <f>INDEX(DEM_D6_PWR!$I$3:$I$14, MATCH($B712,DEM_D6_PWR!$H$3:$H$14,0), 1)</f>
        <v>3.619999885559082</v>
      </c>
      <c r="S712" s="11"/>
      <c r="T712" s="11"/>
      <c r="U712" s="11"/>
      <c r="AJ712">
        <f>INDEX(CALLiTE_SHASTA_LEVEL2_4!$E$1024:$E$1035, MATCH($B712,CALLiTE_SHASTA_LEVEL2_4!$C$1024:$C$1035,0), 1)</f>
        <v>1700</v>
      </c>
      <c r="AK712">
        <f>INDEX(CALLiTE_SHASTA_LEVEL2_4!$F$1024:$F$1035, MATCH($B712,CALLiTE_SHASTA_LEVEL2_4!$C$1024:$C$1035,0), 1)</f>
        <v>3200</v>
      </c>
      <c r="AL712" s="7"/>
    </row>
    <row r="713" spans="1:38">
      <c r="A713" s="1">
        <v>44378</v>
      </c>
      <c r="B713" s="6">
        <f t="shared" si="10"/>
        <v>7</v>
      </c>
      <c r="F713" s="11">
        <f>INDEX(DEM_D6_PWR!$I$3:$I$14, MATCH($B713,DEM_D6_PWR!$H$3:$H$14,0), 1)</f>
        <v>3.4600000381469727</v>
      </c>
      <c r="S713" s="11"/>
      <c r="T713" s="11"/>
      <c r="U713" s="11"/>
      <c r="AJ713">
        <f>INDEX(CALLiTE_SHASTA_LEVEL2_4!$E$1024:$E$1035, MATCH($B713,CALLiTE_SHASTA_LEVEL2_4!$C$1024:$C$1035,0), 1)</f>
        <v>1700</v>
      </c>
      <c r="AK713">
        <f>INDEX(CALLiTE_SHASTA_LEVEL2_4!$F$1024:$F$1035, MATCH($B713,CALLiTE_SHASTA_LEVEL2_4!$C$1024:$C$1035,0), 1)</f>
        <v>3200</v>
      </c>
      <c r="AL713" s="7"/>
    </row>
    <row r="714" spans="1:38">
      <c r="A714" s="1">
        <v>44379</v>
      </c>
      <c r="B714" s="6">
        <f t="shared" si="10"/>
        <v>7</v>
      </c>
      <c r="F714" s="11">
        <f>INDEX(DEM_D6_PWR!$I$3:$I$14, MATCH($B714,DEM_D6_PWR!$H$3:$H$14,0), 1)</f>
        <v>3.4600000381469727</v>
      </c>
      <c r="S714" s="11"/>
      <c r="T714" s="11"/>
      <c r="U714" s="11"/>
      <c r="AJ714">
        <f>INDEX(CALLiTE_SHASTA_LEVEL2_4!$E$1024:$E$1035, MATCH($B714,CALLiTE_SHASTA_LEVEL2_4!$C$1024:$C$1035,0), 1)</f>
        <v>1700</v>
      </c>
      <c r="AK714">
        <f>INDEX(CALLiTE_SHASTA_LEVEL2_4!$F$1024:$F$1035, MATCH($B714,CALLiTE_SHASTA_LEVEL2_4!$C$1024:$C$1035,0), 1)</f>
        <v>3200</v>
      </c>
      <c r="AL714" s="7"/>
    </row>
    <row r="715" spans="1:38">
      <c r="A715" s="1">
        <v>44380</v>
      </c>
      <c r="B715" s="6">
        <f t="shared" si="10"/>
        <v>7</v>
      </c>
      <c r="F715" s="11">
        <f>INDEX(DEM_D6_PWR!$I$3:$I$14, MATCH($B715,DEM_D6_PWR!$H$3:$H$14,0), 1)</f>
        <v>3.4600000381469727</v>
      </c>
      <c r="S715" s="11"/>
      <c r="T715" s="11"/>
      <c r="U715" s="11"/>
      <c r="AJ715">
        <f>INDEX(CALLiTE_SHASTA_LEVEL2_4!$E$1024:$E$1035, MATCH($B715,CALLiTE_SHASTA_LEVEL2_4!$C$1024:$C$1035,0), 1)</f>
        <v>1700</v>
      </c>
      <c r="AK715">
        <f>INDEX(CALLiTE_SHASTA_LEVEL2_4!$F$1024:$F$1035, MATCH($B715,CALLiTE_SHASTA_LEVEL2_4!$C$1024:$C$1035,0), 1)</f>
        <v>3200</v>
      </c>
      <c r="AL715" s="7"/>
    </row>
    <row r="716" spans="1:38">
      <c r="A716" s="1">
        <v>44381</v>
      </c>
      <c r="B716" s="6">
        <f t="shared" si="10"/>
        <v>7</v>
      </c>
      <c r="F716" s="11">
        <f>INDEX(DEM_D6_PWR!$I$3:$I$14, MATCH($B716,DEM_D6_PWR!$H$3:$H$14,0), 1)</f>
        <v>3.4600000381469727</v>
      </c>
      <c r="S716" s="11"/>
      <c r="T716" s="11"/>
      <c r="U716" s="11"/>
      <c r="AJ716">
        <f>INDEX(CALLiTE_SHASTA_LEVEL2_4!$E$1024:$E$1035, MATCH($B716,CALLiTE_SHASTA_LEVEL2_4!$C$1024:$C$1035,0), 1)</f>
        <v>1700</v>
      </c>
      <c r="AK716">
        <f>INDEX(CALLiTE_SHASTA_LEVEL2_4!$F$1024:$F$1035, MATCH($B716,CALLiTE_SHASTA_LEVEL2_4!$C$1024:$C$1035,0), 1)</f>
        <v>3200</v>
      </c>
      <c r="AL716" s="7"/>
    </row>
    <row r="717" spans="1:38">
      <c r="A717" s="1">
        <v>44382</v>
      </c>
      <c r="B717" s="6">
        <f t="shared" ref="B717:B774" si="11">MONTH(A717)</f>
        <v>7</v>
      </c>
      <c r="F717" s="11">
        <f>INDEX(DEM_D6_PWR!$I$3:$I$14, MATCH($B717,DEM_D6_PWR!$H$3:$H$14,0), 1)</f>
        <v>3.4600000381469727</v>
      </c>
      <c r="S717" s="11"/>
      <c r="T717" s="11"/>
      <c r="U717" s="11"/>
      <c r="AJ717">
        <f>INDEX(CALLiTE_SHASTA_LEVEL2_4!$E$1024:$E$1035, MATCH($B717,CALLiTE_SHASTA_LEVEL2_4!$C$1024:$C$1035,0), 1)</f>
        <v>1700</v>
      </c>
      <c r="AK717">
        <f>INDEX(CALLiTE_SHASTA_LEVEL2_4!$F$1024:$F$1035, MATCH($B717,CALLiTE_SHASTA_LEVEL2_4!$C$1024:$C$1035,0), 1)</f>
        <v>3200</v>
      </c>
      <c r="AL717" s="7"/>
    </row>
    <row r="718" spans="1:38">
      <c r="A718" s="1">
        <v>44383</v>
      </c>
      <c r="B718" s="6">
        <f t="shared" si="11"/>
        <v>7</v>
      </c>
      <c r="F718" s="11">
        <f>INDEX(DEM_D6_PWR!$I$3:$I$14, MATCH($B718,DEM_D6_PWR!$H$3:$H$14,0), 1)</f>
        <v>3.4600000381469727</v>
      </c>
      <c r="S718" s="11"/>
      <c r="T718" s="11"/>
      <c r="U718" s="11"/>
      <c r="AJ718">
        <f>INDEX(CALLiTE_SHASTA_LEVEL2_4!$E$1024:$E$1035, MATCH($B718,CALLiTE_SHASTA_LEVEL2_4!$C$1024:$C$1035,0), 1)</f>
        <v>1700</v>
      </c>
      <c r="AK718">
        <f>INDEX(CALLiTE_SHASTA_LEVEL2_4!$F$1024:$F$1035, MATCH($B718,CALLiTE_SHASTA_LEVEL2_4!$C$1024:$C$1035,0), 1)</f>
        <v>3200</v>
      </c>
      <c r="AL718" s="7"/>
    </row>
    <row r="719" spans="1:38">
      <c r="A719" s="1">
        <v>44384</v>
      </c>
      <c r="B719" s="6">
        <f t="shared" si="11"/>
        <v>7</v>
      </c>
      <c r="F719" s="11">
        <f>INDEX(DEM_D6_PWR!$I$3:$I$14, MATCH($B719,DEM_D6_PWR!$H$3:$H$14,0), 1)</f>
        <v>3.4600000381469727</v>
      </c>
      <c r="S719" s="11"/>
      <c r="T719" s="11"/>
      <c r="U719" s="11"/>
      <c r="AJ719">
        <f>INDEX(CALLiTE_SHASTA_LEVEL2_4!$E$1024:$E$1035, MATCH($B719,CALLiTE_SHASTA_LEVEL2_4!$C$1024:$C$1035,0), 1)</f>
        <v>1700</v>
      </c>
      <c r="AK719">
        <f>INDEX(CALLiTE_SHASTA_LEVEL2_4!$F$1024:$F$1035, MATCH($B719,CALLiTE_SHASTA_LEVEL2_4!$C$1024:$C$1035,0), 1)</f>
        <v>3200</v>
      </c>
      <c r="AL719" s="7"/>
    </row>
    <row r="720" spans="1:38">
      <c r="A720" s="1">
        <v>44385</v>
      </c>
      <c r="B720" s="6">
        <f t="shared" si="11"/>
        <v>7</v>
      </c>
      <c r="F720" s="11">
        <f>INDEX(DEM_D6_PWR!$I$3:$I$14, MATCH($B720,DEM_D6_PWR!$H$3:$H$14,0), 1)</f>
        <v>3.4600000381469727</v>
      </c>
      <c r="S720" s="11"/>
      <c r="T720" s="11"/>
      <c r="U720" s="11"/>
      <c r="AJ720">
        <f>INDEX(CALLiTE_SHASTA_LEVEL2_4!$E$1024:$E$1035, MATCH($B720,CALLiTE_SHASTA_LEVEL2_4!$C$1024:$C$1035,0), 1)</f>
        <v>1700</v>
      </c>
      <c r="AK720">
        <f>INDEX(CALLiTE_SHASTA_LEVEL2_4!$F$1024:$F$1035, MATCH($B720,CALLiTE_SHASTA_LEVEL2_4!$C$1024:$C$1035,0), 1)</f>
        <v>3200</v>
      </c>
      <c r="AL720" s="7"/>
    </row>
    <row r="721" spans="1:38">
      <c r="A721" s="1">
        <v>44386</v>
      </c>
      <c r="B721" s="6">
        <f t="shared" si="11"/>
        <v>7</v>
      </c>
      <c r="F721" s="11">
        <f>INDEX(DEM_D6_PWR!$I$3:$I$14, MATCH($B721,DEM_D6_PWR!$H$3:$H$14,0), 1)</f>
        <v>3.4600000381469727</v>
      </c>
      <c r="S721" s="11"/>
      <c r="T721" s="11"/>
      <c r="U721" s="11"/>
      <c r="AJ721">
        <f>INDEX(CALLiTE_SHASTA_LEVEL2_4!$E$1024:$E$1035, MATCH($B721,CALLiTE_SHASTA_LEVEL2_4!$C$1024:$C$1035,0), 1)</f>
        <v>1700</v>
      </c>
      <c r="AK721">
        <f>INDEX(CALLiTE_SHASTA_LEVEL2_4!$F$1024:$F$1035, MATCH($B721,CALLiTE_SHASTA_LEVEL2_4!$C$1024:$C$1035,0), 1)</f>
        <v>3200</v>
      </c>
      <c r="AL721" s="7"/>
    </row>
    <row r="722" spans="1:38">
      <c r="A722" s="1">
        <v>44387</v>
      </c>
      <c r="B722" s="6">
        <f t="shared" si="11"/>
        <v>7</v>
      </c>
      <c r="F722" s="11">
        <f>INDEX(DEM_D6_PWR!$I$3:$I$14, MATCH($B722,DEM_D6_PWR!$H$3:$H$14,0), 1)</f>
        <v>3.4600000381469727</v>
      </c>
      <c r="S722" s="11"/>
      <c r="T722" s="11"/>
      <c r="U722" s="11"/>
      <c r="AJ722">
        <f>INDEX(CALLiTE_SHASTA_LEVEL2_4!$E$1024:$E$1035, MATCH($B722,CALLiTE_SHASTA_LEVEL2_4!$C$1024:$C$1035,0), 1)</f>
        <v>1700</v>
      </c>
      <c r="AK722">
        <f>INDEX(CALLiTE_SHASTA_LEVEL2_4!$F$1024:$F$1035, MATCH($B722,CALLiTE_SHASTA_LEVEL2_4!$C$1024:$C$1035,0), 1)</f>
        <v>3200</v>
      </c>
      <c r="AL722" s="7"/>
    </row>
    <row r="723" spans="1:38">
      <c r="A723" s="1">
        <v>44388</v>
      </c>
      <c r="B723" s="6">
        <f t="shared" si="11"/>
        <v>7</v>
      </c>
      <c r="F723" s="11">
        <f>INDEX(DEM_D6_PWR!$I$3:$I$14, MATCH($B723,DEM_D6_PWR!$H$3:$H$14,0), 1)</f>
        <v>3.4600000381469727</v>
      </c>
      <c r="S723" s="11"/>
      <c r="T723" s="11"/>
      <c r="U723" s="11"/>
      <c r="AJ723">
        <f>INDEX(CALLiTE_SHASTA_LEVEL2_4!$E$1024:$E$1035, MATCH($B723,CALLiTE_SHASTA_LEVEL2_4!$C$1024:$C$1035,0), 1)</f>
        <v>1700</v>
      </c>
      <c r="AK723">
        <f>INDEX(CALLiTE_SHASTA_LEVEL2_4!$F$1024:$F$1035, MATCH($B723,CALLiTE_SHASTA_LEVEL2_4!$C$1024:$C$1035,0), 1)</f>
        <v>3200</v>
      </c>
      <c r="AL723" s="7"/>
    </row>
    <row r="724" spans="1:38">
      <c r="A724" s="1">
        <v>44389</v>
      </c>
      <c r="B724" s="6">
        <f t="shared" si="11"/>
        <v>7</v>
      </c>
      <c r="F724" s="11">
        <f>INDEX(DEM_D6_PWR!$I$3:$I$14, MATCH($B724,DEM_D6_PWR!$H$3:$H$14,0), 1)</f>
        <v>3.4600000381469727</v>
      </c>
      <c r="S724" s="11"/>
      <c r="T724" s="11"/>
      <c r="U724" s="11"/>
      <c r="AJ724">
        <f>INDEX(CALLiTE_SHASTA_LEVEL2_4!$E$1024:$E$1035, MATCH($B724,CALLiTE_SHASTA_LEVEL2_4!$C$1024:$C$1035,0), 1)</f>
        <v>1700</v>
      </c>
      <c r="AK724">
        <f>INDEX(CALLiTE_SHASTA_LEVEL2_4!$F$1024:$F$1035, MATCH($B724,CALLiTE_SHASTA_LEVEL2_4!$C$1024:$C$1035,0), 1)</f>
        <v>3200</v>
      </c>
      <c r="AL724" s="7"/>
    </row>
    <row r="725" spans="1:38">
      <c r="A725" s="1">
        <v>44390</v>
      </c>
      <c r="B725" s="6">
        <f t="shared" si="11"/>
        <v>7</v>
      </c>
      <c r="F725" s="11">
        <f>INDEX(DEM_D6_PWR!$I$3:$I$14, MATCH($B725,DEM_D6_PWR!$H$3:$H$14,0), 1)</f>
        <v>3.4600000381469727</v>
      </c>
      <c r="S725" s="11"/>
      <c r="T725" s="11"/>
      <c r="U725" s="11"/>
      <c r="AJ725">
        <f>INDEX(CALLiTE_SHASTA_LEVEL2_4!$E$1024:$E$1035, MATCH($B725,CALLiTE_SHASTA_LEVEL2_4!$C$1024:$C$1035,0), 1)</f>
        <v>1700</v>
      </c>
      <c r="AK725">
        <f>INDEX(CALLiTE_SHASTA_LEVEL2_4!$F$1024:$F$1035, MATCH($B725,CALLiTE_SHASTA_LEVEL2_4!$C$1024:$C$1035,0), 1)</f>
        <v>3200</v>
      </c>
      <c r="AL725" s="7"/>
    </row>
    <row r="726" spans="1:38">
      <c r="A726" s="1">
        <v>44391</v>
      </c>
      <c r="B726" s="6">
        <f t="shared" si="11"/>
        <v>7</v>
      </c>
      <c r="F726" s="11">
        <f>INDEX(DEM_D6_PWR!$I$3:$I$14, MATCH($B726,DEM_D6_PWR!$H$3:$H$14,0), 1)</f>
        <v>3.4600000381469727</v>
      </c>
      <c r="S726" s="11"/>
      <c r="T726" s="11"/>
      <c r="U726" s="11"/>
      <c r="AJ726">
        <f>INDEX(CALLiTE_SHASTA_LEVEL2_4!$E$1024:$E$1035, MATCH($B726,CALLiTE_SHASTA_LEVEL2_4!$C$1024:$C$1035,0), 1)</f>
        <v>1700</v>
      </c>
      <c r="AK726">
        <f>INDEX(CALLiTE_SHASTA_LEVEL2_4!$F$1024:$F$1035, MATCH($B726,CALLiTE_SHASTA_LEVEL2_4!$C$1024:$C$1035,0), 1)</f>
        <v>3200</v>
      </c>
      <c r="AL726" s="7"/>
    </row>
    <row r="727" spans="1:38">
      <c r="A727" s="1">
        <v>44392</v>
      </c>
      <c r="B727" s="6">
        <f t="shared" si="11"/>
        <v>7</v>
      </c>
      <c r="F727" s="11">
        <f>INDEX(DEM_D6_PWR!$I$3:$I$14, MATCH($B727,DEM_D6_PWR!$H$3:$H$14,0), 1)</f>
        <v>3.4600000381469727</v>
      </c>
      <c r="S727" s="11"/>
      <c r="T727" s="11"/>
      <c r="U727" s="11"/>
      <c r="AJ727">
        <f>INDEX(CALLiTE_SHASTA_LEVEL2_4!$E$1024:$E$1035, MATCH($B727,CALLiTE_SHASTA_LEVEL2_4!$C$1024:$C$1035,0), 1)</f>
        <v>1700</v>
      </c>
      <c r="AK727">
        <f>INDEX(CALLiTE_SHASTA_LEVEL2_4!$F$1024:$F$1035, MATCH($B727,CALLiTE_SHASTA_LEVEL2_4!$C$1024:$C$1035,0), 1)</f>
        <v>3200</v>
      </c>
      <c r="AL727" s="7"/>
    </row>
    <row r="728" spans="1:38">
      <c r="A728" s="1">
        <v>44393</v>
      </c>
      <c r="B728" s="6">
        <f t="shared" si="11"/>
        <v>7</v>
      </c>
      <c r="F728" s="11">
        <f>INDEX(DEM_D6_PWR!$I$3:$I$14, MATCH($B728,DEM_D6_PWR!$H$3:$H$14,0), 1)</f>
        <v>3.4600000381469727</v>
      </c>
      <c r="S728" s="11"/>
      <c r="T728" s="11"/>
      <c r="U728" s="11"/>
      <c r="AJ728">
        <f>INDEX(CALLiTE_SHASTA_LEVEL2_4!$E$1024:$E$1035, MATCH($B728,CALLiTE_SHASTA_LEVEL2_4!$C$1024:$C$1035,0), 1)</f>
        <v>1700</v>
      </c>
      <c r="AK728">
        <f>INDEX(CALLiTE_SHASTA_LEVEL2_4!$F$1024:$F$1035, MATCH($B728,CALLiTE_SHASTA_LEVEL2_4!$C$1024:$C$1035,0), 1)</f>
        <v>3200</v>
      </c>
      <c r="AL728" s="7"/>
    </row>
    <row r="729" spans="1:38">
      <c r="A729" s="1">
        <v>44394</v>
      </c>
      <c r="B729" s="6">
        <f t="shared" si="11"/>
        <v>7</v>
      </c>
      <c r="F729" s="11">
        <f>INDEX(DEM_D6_PWR!$I$3:$I$14, MATCH($B729,DEM_D6_PWR!$H$3:$H$14,0), 1)</f>
        <v>3.4600000381469727</v>
      </c>
      <c r="S729" s="11"/>
      <c r="T729" s="11"/>
      <c r="U729" s="11"/>
      <c r="AJ729">
        <f>INDEX(CALLiTE_SHASTA_LEVEL2_4!$E$1024:$E$1035, MATCH($B729,CALLiTE_SHASTA_LEVEL2_4!$C$1024:$C$1035,0), 1)</f>
        <v>1700</v>
      </c>
      <c r="AK729">
        <f>INDEX(CALLiTE_SHASTA_LEVEL2_4!$F$1024:$F$1035, MATCH($B729,CALLiTE_SHASTA_LEVEL2_4!$C$1024:$C$1035,0), 1)</f>
        <v>3200</v>
      </c>
      <c r="AL729" s="7"/>
    </row>
    <row r="730" spans="1:38">
      <c r="A730" s="1">
        <v>44395</v>
      </c>
      <c r="B730" s="6">
        <f t="shared" si="11"/>
        <v>7</v>
      </c>
      <c r="F730" s="11">
        <f>INDEX(DEM_D6_PWR!$I$3:$I$14, MATCH($B730,DEM_D6_PWR!$H$3:$H$14,0), 1)</f>
        <v>3.4600000381469727</v>
      </c>
      <c r="S730" s="11"/>
      <c r="T730" s="11"/>
      <c r="U730" s="11"/>
      <c r="AJ730">
        <f>INDEX(CALLiTE_SHASTA_LEVEL2_4!$E$1024:$E$1035, MATCH($B730,CALLiTE_SHASTA_LEVEL2_4!$C$1024:$C$1035,0), 1)</f>
        <v>1700</v>
      </c>
      <c r="AK730">
        <f>INDEX(CALLiTE_SHASTA_LEVEL2_4!$F$1024:$F$1035, MATCH($B730,CALLiTE_SHASTA_LEVEL2_4!$C$1024:$C$1035,0), 1)</f>
        <v>3200</v>
      </c>
      <c r="AL730" s="7"/>
    </row>
    <row r="731" spans="1:38">
      <c r="A731" s="1">
        <v>44396</v>
      </c>
      <c r="B731" s="6">
        <f t="shared" si="11"/>
        <v>7</v>
      </c>
      <c r="F731" s="11">
        <f>INDEX(DEM_D6_PWR!$I$3:$I$14, MATCH($B731,DEM_D6_PWR!$H$3:$H$14,0), 1)</f>
        <v>3.4600000381469727</v>
      </c>
      <c r="S731" s="11"/>
      <c r="T731" s="11"/>
      <c r="U731" s="11"/>
      <c r="AJ731">
        <f>INDEX(CALLiTE_SHASTA_LEVEL2_4!$E$1024:$E$1035, MATCH($B731,CALLiTE_SHASTA_LEVEL2_4!$C$1024:$C$1035,0), 1)</f>
        <v>1700</v>
      </c>
      <c r="AK731">
        <f>INDEX(CALLiTE_SHASTA_LEVEL2_4!$F$1024:$F$1035, MATCH($B731,CALLiTE_SHASTA_LEVEL2_4!$C$1024:$C$1035,0), 1)</f>
        <v>3200</v>
      </c>
      <c r="AL731" s="7"/>
    </row>
    <row r="732" spans="1:38">
      <c r="A732" s="1">
        <v>44397</v>
      </c>
      <c r="B732" s="6">
        <f t="shared" si="11"/>
        <v>7</v>
      </c>
      <c r="F732" s="11">
        <f>INDEX(DEM_D6_PWR!$I$3:$I$14, MATCH($B732,DEM_D6_PWR!$H$3:$H$14,0), 1)</f>
        <v>3.4600000381469727</v>
      </c>
      <c r="S732" s="11"/>
      <c r="T732" s="11"/>
      <c r="U732" s="11"/>
      <c r="AJ732">
        <f>INDEX(CALLiTE_SHASTA_LEVEL2_4!$E$1024:$E$1035, MATCH($B732,CALLiTE_SHASTA_LEVEL2_4!$C$1024:$C$1035,0), 1)</f>
        <v>1700</v>
      </c>
      <c r="AK732">
        <f>INDEX(CALLiTE_SHASTA_LEVEL2_4!$F$1024:$F$1035, MATCH($B732,CALLiTE_SHASTA_LEVEL2_4!$C$1024:$C$1035,0), 1)</f>
        <v>3200</v>
      </c>
      <c r="AL732" s="7"/>
    </row>
    <row r="733" spans="1:38">
      <c r="A733" s="1">
        <v>44398</v>
      </c>
      <c r="B733" s="6">
        <f t="shared" si="11"/>
        <v>7</v>
      </c>
      <c r="F733" s="11">
        <f>INDEX(DEM_D6_PWR!$I$3:$I$14, MATCH($B733,DEM_D6_PWR!$H$3:$H$14,0), 1)</f>
        <v>3.4600000381469727</v>
      </c>
      <c r="S733" s="11"/>
      <c r="T733" s="11"/>
      <c r="U733" s="11"/>
      <c r="AJ733">
        <f>INDEX(CALLiTE_SHASTA_LEVEL2_4!$E$1024:$E$1035, MATCH($B733,CALLiTE_SHASTA_LEVEL2_4!$C$1024:$C$1035,0), 1)</f>
        <v>1700</v>
      </c>
      <c r="AK733">
        <f>INDEX(CALLiTE_SHASTA_LEVEL2_4!$F$1024:$F$1035, MATCH($B733,CALLiTE_SHASTA_LEVEL2_4!$C$1024:$C$1035,0), 1)</f>
        <v>3200</v>
      </c>
      <c r="AL733" s="7"/>
    </row>
    <row r="734" spans="1:38">
      <c r="A734" s="1">
        <v>44399</v>
      </c>
      <c r="B734" s="6">
        <f t="shared" si="11"/>
        <v>7</v>
      </c>
      <c r="F734" s="11">
        <f>INDEX(DEM_D6_PWR!$I$3:$I$14, MATCH($B734,DEM_D6_PWR!$H$3:$H$14,0), 1)</f>
        <v>3.4600000381469727</v>
      </c>
      <c r="S734" s="11"/>
      <c r="T734" s="11"/>
      <c r="U734" s="11"/>
      <c r="AJ734">
        <f>INDEX(CALLiTE_SHASTA_LEVEL2_4!$E$1024:$E$1035, MATCH($B734,CALLiTE_SHASTA_LEVEL2_4!$C$1024:$C$1035,0), 1)</f>
        <v>1700</v>
      </c>
      <c r="AK734">
        <f>INDEX(CALLiTE_SHASTA_LEVEL2_4!$F$1024:$F$1035, MATCH($B734,CALLiTE_SHASTA_LEVEL2_4!$C$1024:$C$1035,0), 1)</f>
        <v>3200</v>
      </c>
      <c r="AL734" s="7"/>
    </row>
    <row r="735" spans="1:38">
      <c r="A735" s="1">
        <v>44400</v>
      </c>
      <c r="B735" s="6">
        <f t="shared" si="11"/>
        <v>7</v>
      </c>
      <c r="F735" s="11">
        <f>INDEX(DEM_D6_PWR!$I$3:$I$14, MATCH($B735,DEM_D6_PWR!$H$3:$H$14,0), 1)</f>
        <v>3.4600000381469727</v>
      </c>
      <c r="S735" s="11"/>
      <c r="T735" s="11"/>
      <c r="U735" s="11"/>
      <c r="AJ735">
        <f>INDEX(CALLiTE_SHASTA_LEVEL2_4!$E$1024:$E$1035, MATCH($B735,CALLiTE_SHASTA_LEVEL2_4!$C$1024:$C$1035,0), 1)</f>
        <v>1700</v>
      </c>
      <c r="AK735">
        <f>INDEX(CALLiTE_SHASTA_LEVEL2_4!$F$1024:$F$1035, MATCH($B735,CALLiTE_SHASTA_LEVEL2_4!$C$1024:$C$1035,0), 1)</f>
        <v>3200</v>
      </c>
      <c r="AL735" s="7"/>
    </row>
    <row r="736" spans="1:38">
      <c r="A736" s="1">
        <v>44401</v>
      </c>
      <c r="B736" s="6">
        <f t="shared" si="11"/>
        <v>7</v>
      </c>
      <c r="F736" s="11">
        <f>INDEX(DEM_D6_PWR!$I$3:$I$14, MATCH($B736,DEM_D6_PWR!$H$3:$H$14,0), 1)</f>
        <v>3.4600000381469727</v>
      </c>
      <c r="S736" s="11"/>
      <c r="T736" s="11"/>
      <c r="U736" s="11"/>
      <c r="AJ736">
        <f>INDEX(CALLiTE_SHASTA_LEVEL2_4!$E$1024:$E$1035, MATCH($B736,CALLiTE_SHASTA_LEVEL2_4!$C$1024:$C$1035,0), 1)</f>
        <v>1700</v>
      </c>
      <c r="AK736">
        <f>INDEX(CALLiTE_SHASTA_LEVEL2_4!$F$1024:$F$1035, MATCH($B736,CALLiTE_SHASTA_LEVEL2_4!$C$1024:$C$1035,0), 1)</f>
        <v>3200</v>
      </c>
      <c r="AL736" s="7"/>
    </row>
    <row r="737" spans="1:38">
      <c r="A737" s="1">
        <v>44402</v>
      </c>
      <c r="B737" s="6">
        <f t="shared" si="11"/>
        <v>7</v>
      </c>
      <c r="F737" s="11">
        <f>INDEX(DEM_D6_PWR!$I$3:$I$14, MATCH($B737,DEM_D6_PWR!$H$3:$H$14,0), 1)</f>
        <v>3.4600000381469727</v>
      </c>
      <c r="S737" s="11"/>
      <c r="T737" s="11"/>
      <c r="U737" s="11"/>
      <c r="AJ737">
        <f>INDEX(CALLiTE_SHASTA_LEVEL2_4!$E$1024:$E$1035, MATCH($B737,CALLiTE_SHASTA_LEVEL2_4!$C$1024:$C$1035,0), 1)</f>
        <v>1700</v>
      </c>
      <c r="AK737">
        <f>INDEX(CALLiTE_SHASTA_LEVEL2_4!$F$1024:$F$1035, MATCH($B737,CALLiTE_SHASTA_LEVEL2_4!$C$1024:$C$1035,0), 1)</f>
        <v>3200</v>
      </c>
      <c r="AL737" s="7"/>
    </row>
    <row r="738" spans="1:38">
      <c r="A738" s="1">
        <v>44403</v>
      </c>
      <c r="B738" s="6">
        <f t="shared" si="11"/>
        <v>7</v>
      </c>
      <c r="F738" s="11">
        <f>INDEX(DEM_D6_PWR!$I$3:$I$14, MATCH($B738,DEM_D6_PWR!$H$3:$H$14,0), 1)</f>
        <v>3.4600000381469727</v>
      </c>
      <c r="S738" s="11"/>
      <c r="T738" s="11"/>
      <c r="U738" s="11"/>
      <c r="AJ738">
        <f>INDEX(CALLiTE_SHASTA_LEVEL2_4!$E$1024:$E$1035, MATCH($B738,CALLiTE_SHASTA_LEVEL2_4!$C$1024:$C$1035,0), 1)</f>
        <v>1700</v>
      </c>
      <c r="AK738">
        <f>INDEX(CALLiTE_SHASTA_LEVEL2_4!$F$1024:$F$1035, MATCH($B738,CALLiTE_SHASTA_LEVEL2_4!$C$1024:$C$1035,0), 1)</f>
        <v>3200</v>
      </c>
      <c r="AL738" s="7"/>
    </row>
    <row r="739" spans="1:38">
      <c r="A739" s="1">
        <v>44404</v>
      </c>
      <c r="B739" s="6">
        <f t="shared" si="11"/>
        <v>7</v>
      </c>
      <c r="F739" s="11">
        <f>INDEX(DEM_D6_PWR!$I$3:$I$14, MATCH($B739,DEM_D6_PWR!$H$3:$H$14,0), 1)</f>
        <v>3.4600000381469727</v>
      </c>
      <c r="S739" s="11"/>
      <c r="T739" s="11"/>
      <c r="U739" s="11"/>
      <c r="AJ739">
        <f>INDEX(CALLiTE_SHASTA_LEVEL2_4!$E$1024:$E$1035, MATCH($B739,CALLiTE_SHASTA_LEVEL2_4!$C$1024:$C$1035,0), 1)</f>
        <v>1700</v>
      </c>
      <c r="AK739">
        <f>INDEX(CALLiTE_SHASTA_LEVEL2_4!$F$1024:$F$1035, MATCH($B739,CALLiTE_SHASTA_LEVEL2_4!$C$1024:$C$1035,0), 1)</f>
        <v>3200</v>
      </c>
      <c r="AL739" s="7"/>
    </row>
    <row r="740" spans="1:38">
      <c r="A740" s="1">
        <v>44405</v>
      </c>
      <c r="B740" s="6">
        <f t="shared" si="11"/>
        <v>7</v>
      </c>
      <c r="F740" s="11">
        <f>INDEX(DEM_D6_PWR!$I$3:$I$14, MATCH($B740,DEM_D6_PWR!$H$3:$H$14,0), 1)</f>
        <v>3.4600000381469727</v>
      </c>
      <c r="S740" s="11"/>
      <c r="T740" s="11"/>
      <c r="U740" s="11"/>
      <c r="AJ740">
        <f>INDEX(CALLiTE_SHASTA_LEVEL2_4!$E$1024:$E$1035, MATCH($B740,CALLiTE_SHASTA_LEVEL2_4!$C$1024:$C$1035,0), 1)</f>
        <v>1700</v>
      </c>
      <c r="AK740">
        <f>INDEX(CALLiTE_SHASTA_LEVEL2_4!$F$1024:$F$1035, MATCH($B740,CALLiTE_SHASTA_LEVEL2_4!$C$1024:$C$1035,0), 1)</f>
        <v>3200</v>
      </c>
      <c r="AL740" s="7"/>
    </row>
    <row r="741" spans="1:38">
      <c r="A741" s="1">
        <v>44406</v>
      </c>
      <c r="B741" s="6">
        <f t="shared" si="11"/>
        <v>7</v>
      </c>
      <c r="F741" s="11">
        <f>INDEX(DEM_D6_PWR!$I$3:$I$14, MATCH($B741,DEM_D6_PWR!$H$3:$H$14,0), 1)</f>
        <v>3.4600000381469727</v>
      </c>
      <c r="S741" s="11"/>
      <c r="T741" s="11"/>
      <c r="U741" s="11"/>
      <c r="AJ741">
        <f>INDEX(CALLiTE_SHASTA_LEVEL2_4!$E$1024:$E$1035, MATCH($B741,CALLiTE_SHASTA_LEVEL2_4!$C$1024:$C$1035,0), 1)</f>
        <v>1700</v>
      </c>
      <c r="AK741">
        <f>INDEX(CALLiTE_SHASTA_LEVEL2_4!$F$1024:$F$1035, MATCH($B741,CALLiTE_SHASTA_LEVEL2_4!$C$1024:$C$1035,0), 1)</f>
        <v>3200</v>
      </c>
      <c r="AL741" s="7"/>
    </row>
    <row r="742" spans="1:38">
      <c r="A742" s="1">
        <v>44407</v>
      </c>
      <c r="B742" s="6">
        <f t="shared" si="11"/>
        <v>7</v>
      </c>
      <c r="F742" s="11">
        <f>INDEX(DEM_D6_PWR!$I$3:$I$14, MATCH($B742,DEM_D6_PWR!$H$3:$H$14,0), 1)</f>
        <v>3.4600000381469727</v>
      </c>
      <c r="S742" s="11"/>
      <c r="T742" s="11"/>
      <c r="U742" s="11"/>
      <c r="AJ742">
        <f>INDEX(CALLiTE_SHASTA_LEVEL2_4!$E$1024:$E$1035, MATCH($B742,CALLiTE_SHASTA_LEVEL2_4!$C$1024:$C$1035,0), 1)</f>
        <v>1700</v>
      </c>
      <c r="AK742">
        <f>INDEX(CALLiTE_SHASTA_LEVEL2_4!$F$1024:$F$1035, MATCH($B742,CALLiTE_SHASTA_LEVEL2_4!$C$1024:$C$1035,0), 1)</f>
        <v>3200</v>
      </c>
      <c r="AL742" s="7"/>
    </row>
    <row r="743" spans="1:38">
      <c r="A743" s="1">
        <v>44408</v>
      </c>
      <c r="B743" s="6">
        <f t="shared" si="11"/>
        <v>7</v>
      </c>
      <c r="F743" s="11">
        <f>INDEX(DEM_D6_PWR!$I$3:$I$14, MATCH($B743,DEM_D6_PWR!$H$3:$H$14,0), 1)</f>
        <v>3.4600000381469727</v>
      </c>
      <c r="S743" s="11"/>
      <c r="T743" s="11"/>
      <c r="U743" s="11"/>
      <c r="AJ743">
        <f>INDEX(CALLiTE_SHASTA_LEVEL2_4!$E$1024:$E$1035, MATCH($B743,CALLiTE_SHASTA_LEVEL2_4!$C$1024:$C$1035,0), 1)</f>
        <v>1700</v>
      </c>
      <c r="AK743">
        <f>INDEX(CALLiTE_SHASTA_LEVEL2_4!$F$1024:$F$1035, MATCH($B743,CALLiTE_SHASTA_LEVEL2_4!$C$1024:$C$1035,0), 1)</f>
        <v>3200</v>
      </c>
      <c r="AL743" s="7"/>
    </row>
    <row r="744" spans="1:38">
      <c r="A744" s="1">
        <v>44409</v>
      </c>
      <c r="B744" s="6">
        <f t="shared" si="11"/>
        <v>8</v>
      </c>
      <c r="F744" s="11">
        <f>INDEX(DEM_D6_PWR!$I$3:$I$14, MATCH($B744,DEM_D6_PWR!$H$3:$H$14,0), 1)</f>
        <v>2.7599999904632568</v>
      </c>
      <c r="S744" s="11"/>
      <c r="T744" s="11"/>
      <c r="U744" s="11"/>
      <c r="AJ744">
        <f>INDEX(CALLiTE_SHASTA_LEVEL2_4!$E$1024:$E$1035, MATCH($B744,CALLiTE_SHASTA_LEVEL2_4!$C$1024:$C$1035,0), 1)</f>
        <v>1700</v>
      </c>
      <c r="AK744">
        <f>INDEX(CALLiTE_SHASTA_LEVEL2_4!$F$1024:$F$1035, MATCH($B744,CALLiTE_SHASTA_LEVEL2_4!$C$1024:$C$1035,0), 1)</f>
        <v>3200</v>
      </c>
      <c r="AL744" s="7"/>
    </row>
    <row r="745" spans="1:38">
      <c r="A745" s="1">
        <v>44410</v>
      </c>
      <c r="B745" s="6">
        <f t="shared" si="11"/>
        <v>8</v>
      </c>
      <c r="F745" s="11">
        <f>INDEX(DEM_D6_PWR!$I$3:$I$14, MATCH($B745,DEM_D6_PWR!$H$3:$H$14,0), 1)</f>
        <v>2.7599999904632568</v>
      </c>
      <c r="S745" s="11"/>
      <c r="T745" s="11"/>
      <c r="U745" s="11"/>
      <c r="AJ745">
        <f>INDEX(CALLiTE_SHASTA_LEVEL2_4!$E$1024:$E$1035, MATCH($B745,CALLiTE_SHASTA_LEVEL2_4!$C$1024:$C$1035,0), 1)</f>
        <v>1700</v>
      </c>
      <c r="AK745">
        <f>INDEX(CALLiTE_SHASTA_LEVEL2_4!$F$1024:$F$1035, MATCH($B745,CALLiTE_SHASTA_LEVEL2_4!$C$1024:$C$1035,0), 1)</f>
        <v>3200</v>
      </c>
      <c r="AL745" s="7"/>
    </row>
    <row r="746" spans="1:38">
      <c r="A746" s="1">
        <v>44411</v>
      </c>
      <c r="B746" s="6">
        <f t="shared" si="11"/>
        <v>8</v>
      </c>
      <c r="F746" s="11">
        <f>INDEX(DEM_D6_PWR!$I$3:$I$14, MATCH($B746,DEM_D6_PWR!$H$3:$H$14,0), 1)</f>
        <v>2.7599999904632568</v>
      </c>
      <c r="S746" s="11"/>
      <c r="T746" s="11"/>
      <c r="U746" s="11"/>
      <c r="AJ746">
        <f>INDEX(CALLiTE_SHASTA_LEVEL2_4!$E$1024:$E$1035, MATCH($B746,CALLiTE_SHASTA_LEVEL2_4!$C$1024:$C$1035,0), 1)</f>
        <v>1700</v>
      </c>
      <c r="AK746">
        <f>INDEX(CALLiTE_SHASTA_LEVEL2_4!$F$1024:$F$1035, MATCH($B746,CALLiTE_SHASTA_LEVEL2_4!$C$1024:$C$1035,0), 1)</f>
        <v>3200</v>
      </c>
      <c r="AL746" s="7"/>
    </row>
    <row r="747" spans="1:38">
      <c r="A747" s="1">
        <v>44412</v>
      </c>
      <c r="B747" s="6">
        <f t="shared" si="11"/>
        <v>8</v>
      </c>
      <c r="F747" s="11">
        <f>INDEX(DEM_D6_PWR!$I$3:$I$14, MATCH($B747,DEM_D6_PWR!$H$3:$H$14,0), 1)</f>
        <v>2.7599999904632568</v>
      </c>
      <c r="S747" s="11"/>
      <c r="T747" s="11"/>
      <c r="U747" s="11"/>
      <c r="AJ747">
        <f>INDEX(CALLiTE_SHASTA_LEVEL2_4!$E$1024:$E$1035, MATCH($B747,CALLiTE_SHASTA_LEVEL2_4!$C$1024:$C$1035,0), 1)</f>
        <v>1700</v>
      </c>
      <c r="AK747">
        <f>INDEX(CALLiTE_SHASTA_LEVEL2_4!$F$1024:$F$1035, MATCH($B747,CALLiTE_SHASTA_LEVEL2_4!$C$1024:$C$1035,0), 1)</f>
        <v>3200</v>
      </c>
      <c r="AL747" s="7"/>
    </row>
    <row r="748" spans="1:38">
      <c r="A748" s="1">
        <v>44413</v>
      </c>
      <c r="B748" s="6">
        <f t="shared" si="11"/>
        <v>8</v>
      </c>
      <c r="F748" s="11">
        <f>INDEX(DEM_D6_PWR!$I$3:$I$14, MATCH($B748,DEM_D6_PWR!$H$3:$H$14,0), 1)</f>
        <v>2.7599999904632568</v>
      </c>
      <c r="S748" s="11"/>
      <c r="T748" s="11"/>
      <c r="U748" s="11"/>
      <c r="AJ748">
        <f>INDEX(CALLiTE_SHASTA_LEVEL2_4!$E$1024:$E$1035, MATCH($B748,CALLiTE_SHASTA_LEVEL2_4!$C$1024:$C$1035,0), 1)</f>
        <v>1700</v>
      </c>
      <c r="AK748">
        <f>INDEX(CALLiTE_SHASTA_LEVEL2_4!$F$1024:$F$1035, MATCH($B748,CALLiTE_SHASTA_LEVEL2_4!$C$1024:$C$1035,0), 1)</f>
        <v>3200</v>
      </c>
      <c r="AL748" s="7"/>
    </row>
    <row r="749" spans="1:38">
      <c r="A749" s="1">
        <v>44414</v>
      </c>
      <c r="B749" s="6">
        <f t="shared" si="11"/>
        <v>8</v>
      </c>
      <c r="F749" s="11">
        <f>INDEX(DEM_D6_PWR!$I$3:$I$14, MATCH($B749,DEM_D6_PWR!$H$3:$H$14,0), 1)</f>
        <v>2.7599999904632568</v>
      </c>
      <c r="S749" s="11"/>
      <c r="T749" s="11"/>
      <c r="U749" s="11"/>
      <c r="AJ749">
        <f>INDEX(CALLiTE_SHASTA_LEVEL2_4!$E$1024:$E$1035, MATCH($B749,CALLiTE_SHASTA_LEVEL2_4!$C$1024:$C$1035,0), 1)</f>
        <v>1700</v>
      </c>
      <c r="AK749">
        <f>INDEX(CALLiTE_SHASTA_LEVEL2_4!$F$1024:$F$1035, MATCH($B749,CALLiTE_SHASTA_LEVEL2_4!$C$1024:$C$1035,0), 1)</f>
        <v>3200</v>
      </c>
      <c r="AL749" s="7"/>
    </row>
    <row r="750" spans="1:38">
      <c r="A750" s="1">
        <v>44415</v>
      </c>
      <c r="B750" s="6">
        <f t="shared" si="11"/>
        <v>8</v>
      </c>
      <c r="F750" s="11">
        <f>INDEX(DEM_D6_PWR!$I$3:$I$14, MATCH($B750,DEM_D6_PWR!$H$3:$H$14,0), 1)</f>
        <v>2.7599999904632568</v>
      </c>
      <c r="S750" s="11"/>
      <c r="T750" s="11"/>
      <c r="U750" s="11"/>
      <c r="AJ750">
        <f>INDEX(CALLiTE_SHASTA_LEVEL2_4!$E$1024:$E$1035, MATCH($B750,CALLiTE_SHASTA_LEVEL2_4!$C$1024:$C$1035,0), 1)</f>
        <v>1700</v>
      </c>
      <c r="AK750">
        <f>INDEX(CALLiTE_SHASTA_LEVEL2_4!$F$1024:$F$1035, MATCH($B750,CALLiTE_SHASTA_LEVEL2_4!$C$1024:$C$1035,0), 1)</f>
        <v>3200</v>
      </c>
      <c r="AL750" s="7"/>
    </row>
    <row r="751" spans="1:38">
      <c r="A751" s="1">
        <v>44416</v>
      </c>
      <c r="B751" s="6">
        <f t="shared" si="11"/>
        <v>8</v>
      </c>
      <c r="F751" s="11">
        <f>INDEX(DEM_D6_PWR!$I$3:$I$14, MATCH($B751,DEM_D6_PWR!$H$3:$H$14,0), 1)</f>
        <v>2.7599999904632568</v>
      </c>
      <c r="S751" s="11"/>
      <c r="T751" s="11"/>
      <c r="U751" s="11"/>
      <c r="AJ751">
        <f>INDEX(CALLiTE_SHASTA_LEVEL2_4!$E$1024:$E$1035, MATCH($B751,CALLiTE_SHASTA_LEVEL2_4!$C$1024:$C$1035,0), 1)</f>
        <v>1700</v>
      </c>
      <c r="AK751">
        <f>INDEX(CALLiTE_SHASTA_LEVEL2_4!$F$1024:$F$1035, MATCH($B751,CALLiTE_SHASTA_LEVEL2_4!$C$1024:$C$1035,0), 1)</f>
        <v>3200</v>
      </c>
      <c r="AL751" s="7"/>
    </row>
    <row r="752" spans="1:38">
      <c r="A752" s="1">
        <v>44417</v>
      </c>
      <c r="B752" s="6">
        <f t="shared" si="11"/>
        <v>8</v>
      </c>
      <c r="F752" s="11">
        <f>INDEX(DEM_D6_PWR!$I$3:$I$14, MATCH($B752,DEM_D6_PWR!$H$3:$H$14,0), 1)</f>
        <v>2.7599999904632568</v>
      </c>
      <c r="S752" s="11"/>
      <c r="T752" s="11"/>
      <c r="U752" s="11"/>
      <c r="AJ752">
        <f>INDEX(CALLiTE_SHASTA_LEVEL2_4!$E$1024:$E$1035, MATCH($B752,CALLiTE_SHASTA_LEVEL2_4!$C$1024:$C$1035,0), 1)</f>
        <v>1700</v>
      </c>
      <c r="AK752">
        <f>INDEX(CALLiTE_SHASTA_LEVEL2_4!$F$1024:$F$1035, MATCH($B752,CALLiTE_SHASTA_LEVEL2_4!$C$1024:$C$1035,0), 1)</f>
        <v>3200</v>
      </c>
      <c r="AL752" s="7"/>
    </row>
    <row r="753" spans="1:38">
      <c r="A753" s="1">
        <v>44418</v>
      </c>
      <c r="B753" s="6">
        <f t="shared" si="11"/>
        <v>8</v>
      </c>
      <c r="F753" s="11">
        <f>INDEX(DEM_D6_PWR!$I$3:$I$14, MATCH($B753,DEM_D6_PWR!$H$3:$H$14,0), 1)</f>
        <v>2.7599999904632568</v>
      </c>
      <c r="S753" s="11"/>
      <c r="T753" s="11"/>
      <c r="U753" s="11"/>
      <c r="AJ753">
        <f>INDEX(CALLiTE_SHASTA_LEVEL2_4!$E$1024:$E$1035, MATCH($B753,CALLiTE_SHASTA_LEVEL2_4!$C$1024:$C$1035,0), 1)</f>
        <v>1700</v>
      </c>
      <c r="AK753">
        <f>INDEX(CALLiTE_SHASTA_LEVEL2_4!$F$1024:$F$1035, MATCH($B753,CALLiTE_SHASTA_LEVEL2_4!$C$1024:$C$1035,0), 1)</f>
        <v>3200</v>
      </c>
      <c r="AL753" s="7"/>
    </row>
    <row r="754" spans="1:38">
      <c r="A754" s="1">
        <v>44419</v>
      </c>
      <c r="B754" s="6">
        <f t="shared" si="11"/>
        <v>8</v>
      </c>
      <c r="F754" s="11">
        <f>INDEX(DEM_D6_PWR!$I$3:$I$14, MATCH($B754,DEM_D6_PWR!$H$3:$H$14,0), 1)</f>
        <v>2.7599999904632568</v>
      </c>
      <c r="S754" s="11"/>
      <c r="T754" s="11"/>
      <c r="U754" s="11"/>
      <c r="AJ754">
        <f>INDEX(CALLiTE_SHASTA_LEVEL2_4!$E$1024:$E$1035, MATCH($B754,CALLiTE_SHASTA_LEVEL2_4!$C$1024:$C$1035,0), 1)</f>
        <v>1700</v>
      </c>
      <c r="AK754">
        <f>INDEX(CALLiTE_SHASTA_LEVEL2_4!$F$1024:$F$1035, MATCH($B754,CALLiTE_SHASTA_LEVEL2_4!$C$1024:$C$1035,0), 1)</f>
        <v>3200</v>
      </c>
      <c r="AL754" s="7"/>
    </row>
    <row r="755" spans="1:38">
      <c r="A755" s="1">
        <v>44420</v>
      </c>
      <c r="B755" s="6">
        <f t="shared" si="11"/>
        <v>8</v>
      </c>
      <c r="F755" s="11">
        <f>INDEX(DEM_D6_PWR!$I$3:$I$14, MATCH($B755,DEM_D6_PWR!$H$3:$H$14,0), 1)</f>
        <v>2.7599999904632568</v>
      </c>
      <c r="S755" s="11"/>
      <c r="T755" s="11"/>
      <c r="U755" s="11"/>
      <c r="AJ755">
        <f>INDEX(CALLiTE_SHASTA_LEVEL2_4!$E$1024:$E$1035, MATCH($B755,CALLiTE_SHASTA_LEVEL2_4!$C$1024:$C$1035,0), 1)</f>
        <v>1700</v>
      </c>
      <c r="AK755">
        <f>INDEX(CALLiTE_SHASTA_LEVEL2_4!$F$1024:$F$1035, MATCH($B755,CALLiTE_SHASTA_LEVEL2_4!$C$1024:$C$1035,0), 1)</f>
        <v>3200</v>
      </c>
      <c r="AL755" s="7"/>
    </row>
    <row r="756" spans="1:38">
      <c r="A756" s="1">
        <v>44421</v>
      </c>
      <c r="B756" s="6">
        <f t="shared" si="11"/>
        <v>8</v>
      </c>
      <c r="F756" s="11">
        <f>INDEX(DEM_D6_PWR!$I$3:$I$14, MATCH($B756,DEM_D6_PWR!$H$3:$H$14,0), 1)</f>
        <v>2.7599999904632568</v>
      </c>
      <c r="S756" s="11"/>
      <c r="T756" s="11"/>
      <c r="U756" s="11"/>
      <c r="AJ756">
        <f>INDEX(CALLiTE_SHASTA_LEVEL2_4!$E$1024:$E$1035, MATCH($B756,CALLiTE_SHASTA_LEVEL2_4!$C$1024:$C$1035,0), 1)</f>
        <v>1700</v>
      </c>
      <c r="AK756">
        <f>INDEX(CALLiTE_SHASTA_LEVEL2_4!$F$1024:$F$1035, MATCH($B756,CALLiTE_SHASTA_LEVEL2_4!$C$1024:$C$1035,0), 1)</f>
        <v>3200</v>
      </c>
      <c r="AL756" s="7"/>
    </row>
    <row r="757" spans="1:38">
      <c r="A757" s="1">
        <v>44422</v>
      </c>
      <c r="B757" s="6">
        <f t="shared" si="11"/>
        <v>8</v>
      </c>
      <c r="F757" s="11">
        <f>INDEX(DEM_D6_PWR!$I$3:$I$14, MATCH($B757,DEM_D6_PWR!$H$3:$H$14,0), 1)</f>
        <v>2.7599999904632568</v>
      </c>
      <c r="S757" s="11"/>
      <c r="T757" s="11"/>
      <c r="U757" s="11"/>
      <c r="AJ757">
        <f>INDEX(CALLiTE_SHASTA_LEVEL2_4!$E$1024:$E$1035, MATCH($B757,CALLiTE_SHASTA_LEVEL2_4!$C$1024:$C$1035,0), 1)</f>
        <v>1700</v>
      </c>
      <c r="AK757">
        <f>INDEX(CALLiTE_SHASTA_LEVEL2_4!$F$1024:$F$1035, MATCH($B757,CALLiTE_SHASTA_LEVEL2_4!$C$1024:$C$1035,0), 1)</f>
        <v>3200</v>
      </c>
      <c r="AL757" s="7"/>
    </row>
    <row r="758" spans="1:38">
      <c r="A758" s="1">
        <v>44423</v>
      </c>
      <c r="B758" s="6">
        <f t="shared" si="11"/>
        <v>8</v>
      </c>
      <c r="F758" s="11">
        <f>INDEX(DEM_D6_PWR!$I$3:$I$14, MATCH($B758,DEM_D6_PWR!$H$3:$H$14,0), 1)</f>
        <v>2.7599999904632568</v>
      </c>
      <c r="S758" s="11"/>
      <c r="T758" s="11"/>
      <c r="U758" s="11"/>
      <c r="AJ758">
        <f>INDEX(CALLiTE_SHASTA_LEVEL2_4!$E$1024:$E$1035, MATCH($B758,CALLiTE_SHASTA_LEVEL2_4!$C$1024:$C$1035,0), 1)</f>
        <v>1700</v>
      </c>
      <c r="AK758">
        <f>INDEX(CALLiTE_SHASTA_LEVEL2_4!$F$1024:$F$1035, MATCH($B758,CALLiTE_SHASTA_LEVEL2_4!$C$1024:$C$1035,0), 1)</f>
        <v>3200</v>
      </c>
      <c r="AL758" s="7"/>
    </row>
    <row r="759" spans="1:38">
      <c r="A759" s="1">
        <v>44424</v>
      </c>
      <c r="B759" s="6">
        <f t="shared" si="11"/>
        <v>8</v>
      </c>
      <c r="F759" s="11">
        <f>INDEX(DEM_D6_PWR!$I$3:$I$14, MATCH($B759,DEM_D6_PWR!$H$3:$H$14,0), 1)</f>
        <v>2.7599999904632568</v>
      </c>
      <c r="S759" s="11"/>
      <c r="T759" s="11"/>
      <c r="U759" s="11"/>
      <c r="AJ759">
        <f>INDEX(CALLiTE_SHASTA_LEVEL2_4!$E$1024:$E$1035, MATCH($B759,CALLiTE_SHASTA_LEVEL2_4!$C$1024:$C$1035,0), 1)</f>
        <v>1700</v>
      </c>
      <c r="AK759">
        <f>INDEX(CALLiTE_SHASTA_LEVEL2_4!$F$1024:$F$1035, MATCH($B759,CALLiTE_SHASTA_LEVEL2_4!$C$1024:$C$1035,0), 1)</f>
        <v>3200</v>
      </c>
      <c r="AL759" s="7"/>
    </row>
    <row r="760" spans="1:38">
      <c r="A760" s="1">
        <v>44425</v>
      </c>
      <c r="B760" s="6">
        <f t="shared" si="11"/>
        <v>8</v>
      </c>
      <c r="F760" s="11">
        <f>INDEX(DEM_D6_PWR!$I$3:$I$14, MATCH($B760,DEM_D6_PWR!$H$3:$H$14,0), 1)</f>
        <v>2.7599999904632568</v>
      </c>
      <c r="S760" s="11"/>
      <c r="T760" s="11"/>
      <c r="U760" s="11"/>
      <c r="AJ760">
        <f>INDEX(CALLiTE_SHASTA_LEVEL2_4!$E$1024:$E$1035, MATCH($B760,CALLiTE_SHASTA_LEVEL2_4!$C$1024:$C$1035,0), 1)</f>
        <v>1700</v>
      </c>
      <c r="AK760">
        <f>INDEX(CALLiTE_SHASTA_LEVEL2_4!$F$1024:$F$1035, MATCH($B760,CALLiTE_SHASTA_LEVEL2_4!$C$1024:$C$1035,0), 1)</f>
        <v>3200</v>
      </c>
      <c r="AL760" s="7"/>
    </row>
    <row r="761" spans="1:38">
      <c r="A761" s="1">
        <v>44426</v>
      </c>
      <c r="B761" s="6">
        <f t="shared" si="11"/>
        <v>8</v>
      </c>
      <c r="F761" s="11">
        <f>INDEX(DEM_D6_PWR!$I$3:$I$14, MATCH($B761,DEM_D6_PWR!$H$3:$H$14,0), 1)</f>
        <v>2.7599999904632568</v>
      </c>
      <c r="S761" s="11"/>
      <c r="T761" s="11"/>
      <c r="U761" s="11"/>
      <c r="AJ761">
        <f>INDEX(CALLiTE_SHASTA_LEVEL2_4!$E$1024:$E$1035, MATCH($B761,CALLiTE_SHASTA_LEVEL2_4!$C$1024:$C$1035,0), 1)</f>
        <v>1700</v>
      </c>
      <c r="AK761">
        <f>INDEX(CALLiTE_SHASTA_LEVEL2_4!$F$1024:$F$1035, MATCH($B761,CALLiTE_SHASTA_LEVEL2_4!$C$1024:$C$1035,0), 1)</f>
        <v>3200</v>
      </c>
      <c r="AL761" s="7"/>
    </row>
    <row r="762" spans="1:38">
      <c r="A762" s="1">
        <v>44427</v>
      </c>
      <c r="B762" s="6">
        <f t="shared" si="11"/>
        <v>8</v>
      </c>
      <c r="F762" s="11">
        <f>INDEX(DEM_D6_PWR!$I$3:$I$14, MATCH($B762,DEM_D6_PWR!$H$3:$H$14,0), 1)</f>
        <v>2.7599999904632568</v>
      </c>
      <c r="S762" s="11"/>
      <c r="T762" s="11"/>
      <c r="U762" s="11"/>
      <c r="AJ762">
        <f>INDEX(CALLiTE_SHASTA_LEVEL2_4!$E$1024:$E$1035, MATCH($B762,CALLiTE_SHASTA_LEVEL2_4!$C$1024:$C$1035,0), 1)</f>
        <v>1700</v>
      </c>
      <c r="AK762">
        <f>INDEX(CALLiTE_SHASTA_LEVEL2_4!$F$1024:$F$1035, MATCH($B762,CALLiTE_SHASTA_LEVEL2_4!$C$1024:$C$1035,0), 1)</f>
        <v>3200</v>
      </c>
      <c r="AL762" s="7"/>
    </row>
    <row r="763" spans="1:38">
      <c r="A763" s="1">
        <v>44428</v>
      </c>
      <c r="B763" s="6">
        <f t="shared" si="11"/>
        <v>8</v>
      </c>
      <c r="F763" s="11">
        <f>INDEX(DEM_D6_PWR!$I$3:$I$14, MATCH($B763,DEM_D6_PWR!$H$3:$H$14,0), 1)</f>
        <v>2.7599999904632568</v>
      </c>
      <c r="S763" s="11"/>
      <c r="T763" s="11"/>
      <c r="U763" s="11"/>
      <c r="AJ763">
        <f>INDEX(CALLiTE_SHASTA_LEVEL2_4!$E$1024:$E$1035, MATCH($B763,CALLiTE_SHASTA_LEVEL2_4!$C$1024:$C$1035,0), 1)</f>
        <v>1700</v>
      </c>
      <c r="AK763">
        <f>INDEX(CALLiTE_SHASTA_LEVEL2_4!$F$1024:$F$1035, MATCH($B763,CALLiTE_SHASTA_LEVEL2_4!$C$1024:$C$1035,0), 1)</f>
        <v>3200</v>
      </c>
      <c r="AL763" s="7"/>
    </row>
    <row r="764" spans="1:38">
      <c r="A764" s="1">
        <v>44429</v>
      </c>
      <c r="B764" s="6">
        <f t="shared" si="11"/>
        <v>8</v>
      </c>
      <c r="F764" s="11">
        <f>INDEX(DEM_D6_PWR!$I$3:$I$14, MATCH($B764,DEM_D6_PWR!$H$3:$H$14,0), 1)</f>
        <v>2.7599999904632568</v>
      </c>
      <c r="S764" s="11"/>
      <c r="T764" s="11"/>
      <c r="U764" s="11"/>
      <c r="AJ764">
        <f>INDEX(CALLiTE_SHASTA_LEVEL2_4!$E$1024:$E$1035, MATCH($B764,CALLiTE_SHASTA_LEVEL2_4!$C$1024:$C$1035,0), 1)</f>
        <v>1700</v>
      </c>
      <c r="AK764">
        <f>INDEX(CALLiTE_SHASTA_LEVEL2_4!$F$1024:$F$1035, MATCH($B764,CALLiTE_SHASTA_LEVEL2_4!$C$1024:$C$1035,0), 1)</f>
        <v>3200</v>
      </c>
      <c r="AL764" s="7"/>
    </row>
    <row r="765" spans="1:38">
      <c r="A765" s="1">
        <v>44430</v>
      </c>
      <c r="B765" s="6">
        <f t="shared" si="11"/>
        <v>8</v>
      </c>
      <c r="F765" s="11">
        <f>INDEX(DEM_D6_PWR!$I$3:$I$14, MATCH($B765,DEM_D6_PWR!$H$3:$H$14,0), 1)</f>
        <v>2.7599999904632568</v>
      </c>
      <c r="S765" s="11"/>
      <c r="T765" s="11"/>
      <c r="U765" s="11"/>
      <c r="AJ765">
        <f>INDEX(CALLiTE_SHASTA_LEVEL2_4!$E$1024:$E$1035, MATCH($B765,CALLiTE_SHASTA_LEVEL2_4!$C$1024:$C$1035,0), 1)</f>
        <v>1700</v>
      </c>
      <c r="AK765">
        <f>INDEX(CALLiTE_SHASTA_LEVEL2_4!$F$1024:$F$1035, MATCH($B765,CALLiTE_SHASTA_LEVEL2_4!$C$1024:$C$1035,0), 1)</f>
        <v>3200</v>
      </c>
      <c r="AL765" s="7"/>
    </row>
    <row r="766" spans="1:38">
      <c r="A766" s="1">
        <v>44431</v>
      </c>
      <c r="B766" s="6">
        <f t="shared" si="11"/>
        <v>8</v>
      </c>
      <c r="F766" s="11">
        <f>INDEX(DEM_D6_PWR!$I$3:$I$14, MATCH($B766,DEM_D6_PWR!$H$3:$H$14,0), 1)</f>
        <v>2.7599999904632568</v>
      </c>
      <c r="S766" s="11"/>
      <c r="T766" s="11"/>
      <c r="U766" s="11"/>
      <c r="AJ766">
        <f>INDEX(CALLiTE_SHASTA_LEVEL2_4!$E$1024:$E$1035, MATCH($B766,CALLiTE_SHASTA_LEVEL2_4!$C$1024:$C$1035,0), 1)</f>
        <v>1700</v>
      </c>
      <c r="AK766">
        <f>INDEX(CALLiTE_SHASTA_LEVEL2_4!$F$1024:$F$1035, MATCH($B766,CALLiTE_SHASTA_LEVEL2_4!$C$1024:$C$1035,0), 1)</f>
        <v>3200</v>
      </c>
      <c r="AL766" s="7"/>
    </row>
    <row r="767" spans="1:38">
      <c r="A767" s="1">
        <v>44432</v>
      </c>
      <c r="B767" s="6">
        <f t="shared" si="11"/>
        <v>8</v>
      </c>
      <c r="F767" s="11">
        <f>INDEX(DEM_D6_PWR!$I$3:$I$14, MATCH($B767,DEM_D6_PWR!$H$3:$H$14,0), 1)</f>
        <v>2.7599999904632568</v>
      </c>
      <c r="S767" s="11"/>
      <c r="T767" s="11"/>
      <c r="U767" s="11"/>
      <c r="AJ767">
        <f>INDEX(CALLiTE_SHASTA_LEVEL2_4!$E$1024:$E$1035, MATCH($B767,CALLiTE_SHASTA_LEVEL2_4!$C$1024:$C$1035,0), 1)</f>
        <v>1700</v>
      </c>
      <c r="AK767">
        <f>INDEX(CALLiTE_SHASTA_LEVEL2_4!$F$1024:$F$1035, MATCH($B767,CALLiTE_SHASTA_LEVEL2_4!$C$1024:$C$1035,0), 1)</f>
        <v>3200</v>
      </c>
      <c r="AL767" s="7"/>
    </row>
    <row r="768" spans="1:38">
      <c r="A768" s="1">
        <v>44433</v>
      </c>
      <c r="B768" s="6">
        <f t="shared" si="11"/>
        <v>8</v>
      </c>
      <c r="F768" s="11">
        <f>INDEX(DEM_D6_PWR!$I$3:$I$14, MATCH($B768,DEM_D6_PWR!$H$3:$H$14,0), 1)</f>
        <v>2.7599999904632568</v>
      </c>
      <c r="S768" s="11"/>
      <c r="T768" s="11"/>
      <c r="U768" s="11"/>
      <c r="AJ768">
        <f>INDEX(CALLiTE_SHASTA_LEVEL2_4!$E$1024:$E$1035, MATCH($B768,CALLiTE_SHASTA_LEVEL2_4!$C$1024:$C$1035,0), 1)</f>
        <v>1700</v>
      </c>
      <c r="AK768">
        <f>INDEX(CALLiTE_SHASTA_LEVEL2_4!$F$1024:$F$1035, MATCH($B768,CALLiTE_SHASTA_LEVEL2_4!$C$1024:$C$1035,0), 1)</f>
        <v>3200</v>
      </c>
      <c r="AL768" s="7"/>
    </row>
    <row r="769" spans="1:38">
      <c r="A769" s="1">
        <v>44434</v>
      </c>
      <c r="B769" s="6">
        <f t="shared" si="11"/>
        <v>8</v>
      </c>
      <c r="F769" s="11">
        <f>INDEX(DEM_D6_PWR!$I$3:$I$14, MATCH($B769,DEM_D6_PWR!$H$3:$H$14,0), 1)</f>
        <v>2.7599999904632568</v>
      </c>
      <c r="S769" s="11"/>
      <c r="T769" s="11"/>
      <c r="U769" s="11"/>
      <c r="AJ769">
        <f>INDEX(CALLiTE_SHASTA_LEVEL2_4!$E$1024:$E$1035, MATCH($B769,CALLiTE_SHASTA_LEVEL2_4!$C$1024:$C$1035,0), 1)</f>
        <v>1700</v>
      </c>
      <c r="AK769">
        <f>INDEX(CALLiTE_SHASTA_LEVEL2_4!$F$1024:$F$1035, MATCH($B769,CALLiTE_SHASTA_LEVEL2_4!$C$1024:$C$1035,0), 1)</f>
        <v>3200</v>
      </c>
      <c r="AL769" s="7"/>
    </row>
    <row r="770" spans="1:38">
      <c r="A770" s="1">
        <v>44435</v>
      </c>
      <c r="B770" s="6">
        <f t="shared" si="11"/>
        <v>8</v>
      </c>
      <c r="F770" s="11">
        <f>INDEX(DEM_D6_PWR!$I$3:$I$14, MATCH($B770,DEM_D6_PWR!$H$3:$H$14,0), 1)</f>
        <v>2.7599999904632568</v>
      </c>
      <c r="S770" s="11"/>
      <c r="T770" s="11"/>
      <c r="U770" s="11"/>
      <c r="AJ770">
        <f>INDEX(CALLiTE_SHASTA_LEVEL2_4!$E$1024:$E$1035, MATCH($B770,CALLiTE_SHASTA_LEVEL2_4!$C$1024:$C$1035,0), 1)</f>
        <v>1700</v>
      </c>
      <c r="AK770">
        <f>INDEX(CALLiTE_SHASTA_LEVEL2_4!$F$1024:$F$1035, MATCH($B770,CALLiTE_SHASTA_LEVEL2_4!$C$1024:$C$1035,0), 1)</f>
        <v>3200</v>
      </c>
      <c r="AL770" s="7"/>
    </row>
    <row r="771" spans="1:38">
      <c r="A771" s="1">
        <v>44436</v>
      </c>
      <c r="B771" s="6">
        <f t="shared" si="11"/>
        <v>8</v>
      </c>
      <c r="F771" s="11">
        <f>INDEX(DEM_D6_PWR!$I$3:$I$14, MATCH($B771,DEM_D6_PWR!$H$3:$H$14,0), 1)</f>
        <v>2.7599999904632568</v>
      </c>
      <c r="S771" s="11"/>
      <c r="T771" s="11"/>
      <c r="U771" s="11"/>
      <c r="AJ771">
        <f>INDEX(CALLiTE_SHASTA_LEVEL2_4!$E$1024:$E$1035, MATCH($B771,CALLiTE_SHASTA_LEVEL2_4!$C$1024:$C$1035,0), 1)</f>
        <v>1700</v>
      </c>
      <c r="AK771">
        <f>INDEX(CALLiTE_SHASTA_LEVEL2_4!$F$1024:$F$1035, MATCH($B771,CALLiTE_SHASTA_LEVEL2_4!$C$1024:$C$1035,0), 1)</f>
        <v>3200</v>
      </c>
      <c r="AL771" s="7"/>
    </row>
    <row r="772" spans="1:38">
      <c r="A772" s="1">
        <v>44437</v>
      </c>
      <c r="B772" s="6">
        <f t="shared" si="11"/>
        <v>8</v>
      </c>
      <c r="F772" s="11">
        <f>INDEX(DEM_D6_PWR!$I$3:$I$14, MATCH($B772,DEM_D6_PWR!$H$3:$H$14,0), 1)</f>
        <v>2.7599999904632568</v>
      </c>
      <c r="S772" s="11"/>
      <c r="T772" s="11"/>
      <c r="U772" s="11"/>
      <c r="AJ772">
        <f>INDEX(CALLiTE_SHASTA_LEVEL2_4!$E$1024:$E$1035, MATCH($B772,CALLiTE_SHASTA_LEVEL2_4!$C$1024:$C$1035,0), 1)</f>
        <v>1700</v>
      </c>
      <c r="AK772">
        <f>INDEX(CALLiTE_SHASTA_LEVEL2_4!$F$1024:$F$1035, MATCH($B772,CALLiTE_SHASTA_LEVEL2_4!$C$1024:$C$1035,0), 1)</f>
        <v>3200</v>
      </c>
      <c r="AL772" s="7"/>
    </row>
    <row r="773" spans="1:38">
      <c r="A773" s="1">
        <v>44438</v>
      </c>
      <c r="B773" s="6">
        <f t="shared" si="11"/>
        <v>8</v>
      </c>
      <c r="F773" s="11">
        <f>INDEX(DEM_D6_PWR!$I$3:$I$14, MATCH($B773,DEM_D6_PWR!$H$3:$H$14,0), 1)</f>
        <v>2.7599999904632568</v>
      </c>
      <c r="S773" s="11"/>
      <c r="T773" s="11"/>
      <c r="U773" s="11"/>
      <c r="AJ773">
        <f>INDEX(CALLiTE_SHASTA_LEVEL2_4!$E$1024:$E$1035, MATCH($B773,CALLiTE_SHASTA_LEVEL2_4!$C$1024:$C$1035,0), 1)</f>
        <v>1700</v>
      </c>
      <c r="AK773">
        <f>INDEX(CALLiTE_SHASTA_LEVEL2_4!$F$1024:$F$1035, MATCH($B773,CALLiTE_SHASTA_LEVEL2_4!$C$1024:$C$1035,0), 1)</f>
        <v>3200</v>
      </c>
      <c r="AL773" s="7"/>
    </row>
    <row r="774" spans="1:38">
      <c r="A774" s="1">
        <v>44439</v>
      </c>
      <c r="B774" s="6">
        <f t="shared" si="11"/>
        <v>8</v>
      </c>
      <c r="F774" s="11">
        <f>INDEX(DEM_D6_PWR!$I$3:$I$14, MATCH($B774,DEM_D6_PWR!$H$3:$H$14,0), 1)</f>
        <v>2.7599999904632568</v>
      </c>
      <c r="S774" s="11"/>
      <c r="T774" s="11"/>
      <c r="U774" s="11"/>
      <c r="AJ774">
        <f>INDEX(CALLiTE_SHASTA_LEVEL2_4!$E$1024:$E$1035, MATCH($B774,CALLiTE_SHASTA_LEVEL2_4!$C$1024:$C$1035,0), 1)</f>
        <v>1700</v>
      </c>
      <c r="AK774">
        <f>INDEX(CALLiTE_SHASTA_LEVEL2_4!$F$1024:$F$1035, MATCH($B774,CALLiTE_SHASTA_LEVEL2_4!$C$1024:$C$1035,0), 1)</f>
        <v>3200</v>
      </c>
      <c r="AL774" s="7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1D11-8FFD-40BC-A579-E42FCC4C36C9}">
  <dimension ref="A1:Q398"/>
  <sheetViews>
    <sheetView workbookViewId="0"/>
  </sheetViews>
  <sheetFormatPr defaultRowHeight="15"/>
  <cols>
    <col min="1" max="1" width="14.140625" customWidth="1"/>
    <col min="2" max="2" width="12.7109375" customWidth="1"/>
    <col min="3" max="3" width="19.140625" customWidth="1"/>
    <col min="4" max="4" width="15.42578125" customWidth="1"/>
    <col min="5" max="6" width="13.5703125" bestFit="1" customWidth="1"/>
    <col min="7" max="8" width="13.5703125" customWidth="1"/>
    <col min="9" max="9" width="9" customWidth="1"/>
    <col min="10" max="10" width="13.5703125" customWidth="1"/>
    <col min="11" max="11" width="8.5703125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456</v>
      </c>
      <c r="H1" t="s">
        <v>441</v>
      </c>
      <c r="I1" t="s">
        <v>16</v>
      </c>
      <c r="J1" t="s">
        <v>17</v>
      </c>
      <c r="K1" t="s">
        <v>18</v>
      </c>
      <c r="Q1" t="s">
        <v>476</v>
      </c>
    </row>
    <row r="2" spans="1:17">
      <c r="A2" s="2" t="s">
        <v>469</v>
      </c>
      <c r="B2" t="s">
        <v>20</v>
      </c>
      <c r="C2">
        <v>85</v>
      </c>
      <c r="D2" t="s">
        <v>470</v>
      </c>
      <c r="E2" t="s">
        <v>26</v>
      </c>
      <c r="F2" t="s">
        <v>26</v>
      </c>
      <c r="G2" s="1">
        <v>43678</v>
      </c>
      <c r="H2" s="6">
        <f>MONTH(G2)</f>
        <v>8</v>
      </c>
      <c r="I2">
        <v>7500</v>
      </c>
      <c r="J2" t="s">
        <v>21</v>
      </c>
      <c r="K2" t="s">
        <v>10</v>
      </c>
    </row>
    <row r="3" spans="1:17">
      <c r="A3" s="2" t="s">
        <v>469</v>
      </c>
      <c r="B3" t="s">
        <v>20</v>
      </c>
      <c r="C3">
        <v>85</v>
      </c>
      <c r="D3" t="s">
        <v>470</v>
      </c>
      <c r="E3" t="s">
        <v>28</v>
      </c>
      <c r="F3" t="s">
        <v>28</v>
      </c>
      <c r="G3" s="1">
        <v>43679</v>
      </c>
      <c r="H3" s="6">
        <f t="shared" ref="H3:H66" si="0">MONTH(G3)</f>
        <v>8</v>
      </c>
      <c r="I3">
        <v>7500</v>
      </c>
      <c r="J3" t="s">
        <v>21</v>
      </c>
      <c r="K3" t="s">
        <v>10</v>
      </c>
    </row>
    <row r="4" spans="1:17">
      <c r="A4" s="2" t="s">
        <v>469</v>
      </c>
      <c r="B4" t="s">
        <v>20</v>
      </c>
      <c r="C4">
        <v>85</v>
      </c>
      <c r="D4" t="s">
        <v>470</v>
      </c>
      <c r="E4" t="s">
        <v>43</v>
      </c>
      <c r="F4" t="s">
        <v>43</v>
      </c>
      <c r="G4" s="1">
        <v>43680</v>
      </c>
      <c r="H4" s="6">
        <f t="shared" si="0"/>
        <v>8</v>
      </c>
      <c r="I4">
        <v>7500</v>
      </c>
      <c r="J4" t="s">
        <v>21</v>
      </c>
      <c r="K4" t="s">
        <v>10</v>
      </c>
    </row>
    <row r="5" spans="1:17">
      <c r="A5" s="2" t="s">
        <v>469</v>
      </c>
      <c r="B5" t="s">
        <v>20</v>
      </c>
      <c r="C5">
        <v>85</v>
      </c>
      <c r="D5" t="s">
        <v>470</v>
      </c>
      <c r="E5" t="s">
        <v>44</v>
      </c>
      <c r="F5" t="s">
        <v>44</v>
      </c>
      <c r="G5" s="1">
        <v>43681</v>
      </c>
      <c r="H5" s="6">
        <f t="shared" si="0"/>
        <v>8</v>
      </c>
      <c r="I5">
        <v>7500</v>
      </c>
      <c r="J5" t="s">
        <v>21</v>
      </c>
      <c r="K5" t="s">
        <v>10</v>
      </c>
    </row>
    <row r="6" spans="1:17">
      <c r="A6" s="2" t="s">
        <v>469</v>
      </c>
      <c r="B6" t="s">
        <v>20</v>
      </c>
      <c r="C6">
        <v>85</v>
      </c>
      <c r="D6" t="s">
        <v>470</v>
      </c>
      <c r="E6" t="s">
        <v>45</v>
      </c>
      <c r="F6" t="s">
        <v>45</v>
      </c>
      <c r="G6" s="1">
        <v>43682</v>
      </c>
      <c r="H6" s="6">
        <f t="shared" si="0"/>
        <v>8</v>
      </c>
      <c r="I6">
        <v>8000</v>
      </c>
      <c r="J6" t="s">
        <v>21</v>
      </c>
      <c r="K6" t="s">
        <v>10</v>
      </c>
    </row>
    <row r="7" spans="1:17">
      <c r="A7" s="2" t="s">
        <v>469</v>
      </c>
      <c r="B7" t="s">
        <v>20</v>
      </c>
      <c r="C7">
        <v>85</v>
      </c>
      <c r="D7" t="s">
        <v>470</v>
      </c>
      <c r="E7" t="s">
        <v>46</v>
      </c>
      <c r="F7" t="s">
        <v>46</v>
      </c>
      <c r="G7" s="1">
        <v>43683</v>
      </c>
      <c r="H7" s="6">
        <f t="shared" si="0"/>
        <v>8</v>
      </c>
      <c r="I7">
        <v>8500</v>
      </c>
      <c r="J7" t="s">
        <v>21</v>
      </c>
      <c r="K7" t="s">
        <v>10</v>
      </c>
    </row>
    <row r="8" spans="1:17">
      <c r="A8" s="2" t="s">
        <v>469</v>
      </c>
      <c r="B8" t="s">
        <v>20</v>
      </c>
      <c r="C8">
        <v>85</v>
      </c>
      <c r="D8" t="s">
        <v>470</v>
      </c>
      <c r="E8" t="s">
        <v>47</v>
      </c>
      <c r="F8" t="s">
        <v>47</v>
      </c>
      <c r="G8" s="1">
        <v>43684</v>
      </c>
      <c r="H8" s="6">
        <f t="shared" si="0"/>
        <v>8</v>
      </c>
      <c r="I8">
        <v>8354</v>
      </c>
      <c r="J8" t="s">
        <v>21</v>
      </c>
      <c r="K8" t="s">
        <v>10</v>
      </c>
    </row>
    <row r="9" spans="1:17">
      <c r="A9" s="2" t="s">
        <v>469</v>
      </c>
      <c r="B9" t="s">
        <v>20</v>
      </c>
      <c r="C9">
        <v>85</v>
      </c>
      <c r="D9" t="s">
        <v>470</v>
      </c>
      <c r="E9" t="s">
        <v>48</v>
      </c>
      <c r="F9" t="s">
        <v>48</v>
      </c>
      <c r="G9" s="1">
        <v>43685</v>
      </c>
      <c r="H9" s="6">
        <f t="shared" si="0"/>
        <v>8</v>
      </c>
      <c r="I9">
        <v>7750</v>
      </c>
      <c r="J9" t="s">
        <v>21</v>
      </c>
      <c r="K9" t="s">
        <v>10</v>
      </c>
    </row>
    <row r="10" spans="1:17">
      <c r="A10" s="2" t="s">
        <v>469</v>
      </c>
      <c r="B10" t="s">
        <v>20</v>
      </c>
      <c r="C10">
        <v>85</v>
      </c>
      <c r="D10" t="s">
        <v>470</v>
      </c>
      <c r="E10" t="s">
        <v>49</v>
      </c>
      <c r="F10" t="s">
        <v>49</v>
      </c>
      <c r="G10" s="1">
        <v>43686</v>
      </c>
      <c r="H10" s="6">
        <f t="shared" si="0"/>
        <v>8</v>
      </c>
      <c r="I10">
        <v>7500</v>
      </c>
      <c r="J10" t="s">
        <v>21</v>
      </c>
      <c r="K10" t="s">
        <v>10</v>
      </c>
    </row>
    <row r="11" spans="1:17">
      <c r="A11" s="2" t="s">
        <v>469</v>
      </c>
      <c r="B11" t="s">
        <v>20</v>
      </c>
      <c r="C11">
        <v>85</v>
      </c>
      <c r="D11" t="s">
        <v>470</v>
      </c>
      <c r="E11" t="s">
        <v>50</v>
      </c>
      <c r="F11" t="s">
        <v>50</v>
      </c>
      <c r="G11" s="1">
        <v>43687</v>
      </c>
      <c r="H11" s="6">
        <f t="shared" si="0"/>
        <v>8</v>
      </c>
      <c r="I11">
        <v>7500</v>
      </c>
      <c r="J11" t="s">
        <v>21</v>
      </c>
      <c r="K11" t="s">
        <v>10</v>
      </c>
    </row>
    <row r="12" spans="1:17">
      <c r="A12" s="2" t="s">
        <v>469</v>
      </c>
      <c r="B12" t="s">
        <v>20</v>
      </c>
      <c r="C12">
        <v>85</v>
      </c>
      <c r="D12" t="s">
        <v>470</v>
      </c>
      <c r="E12" t="s">
        <v>51</v>
      </c>
      <c r="F12" t="s">
        <v>51</v>
      </c>
      <c r="G12" s="1">
        <v>43688</v>
      </c>
      <c r="H12" s="6">
        <f t="shared" si="0"/>
        <v>8</v>
      </c>
      <c r="I12">
        <v>7500</v>
      </c>
      <c r="J12" t="s">
        <v>21</v>
      </c>
      <c r="K12" t="s">
        <v>10</v>
      </c>
    </row>
    <row r="13" spans="1:17">
      <c r="A13" s="2" t="s">
        <v>469</v>
      </c>
      <c r="B13" t="s">
        <v>20</v>
      </c>
      <c r="C13">
        <v>85</v>
      </c>
      <c r="D13" t="s">
        <v>470</v>
      </c>
      <c r="E13" t="s">
        <v>52</v>
      </c>
      <c r="F13" t="s">
        <v>52</v>
      </c>
      <c r="G13" s="1">
        <v>43689</v>
      </c>
      <c r="H13" s="6">
        <f t="shared" si="0"/>
        <v>8</v>
      </c>
      <c r="I13">
        <v>7500</v>
      </c>
      <c r="J13" t="s">
        <v>21</v>
      </c>
      <c r="K13" t="s">
        <v>10</v>
      </c>
    </row>
    <row r="14" spans="1:17">
      <c r="A14" s="2" t="s">
        <v>469</v>
      </c>
      <c r="B14" t="s">
        <v>20</v>
      </c>
      <c r="C14">
        <v>85</v>
      </c>
      <c r="D14" t="s">
        <v>470</v>
      </c>
      <c r="E14" t="s">
        <v>53</v>
      </c>
      <c r="F14" t="s">
        <v>53</v>
      </c>
      <c r="G14" s="1">
        <v>43690</v>
      </c>
      <c r="H14" s="6">
        <f t="shared" si="0"/>
        <v>8</v>
      </c>
      <c r="I14">
        <v>7500</v>
      </c>
      <c r="J14" t="s">
        <v>21</v>
      </c>
      <c r="K14" t="s">
        <v>10</v>
      </c>
    </row>
    <row r="15" spans="1:17">
      <c r="A15" s="2" t="s">
        <v>469</v>
      </c>
      <c r="B15" t="s">
        <v>20</v>
      </c>
      <c r="C15">
        <v>85</v>
      </c>
      <c r="D15" t="s">
        <v>470</v>
      </c>
      <c r="E15" t="s">
        <v>54</v>
      </c>
      <c r="F15" t="s">
        <v>54</v>
      </c>
      <c r="G15" s="1">
        <v>43691</v>
      </c>
      <c r="H15" s="6">
        <f t="shared" si="0"/>
        <v>8</v>
      </c>
      <c r="I15">
        <v>7500</v>
      </c>
      <c r="J15" t="s">
        <v>21</v>
      </c>
      <c r="K15" t="s">
        <v>10</v>
      </c>
    </row>
    <row r="16" spans="1:17">
      <c r="A16" s="2" t="s">
        <v>469</v>
      </c>
      <c r="B16" t="s">
        <v>20</v>
      </c>
      <c r="C16">
        <v>85</v>
      </c>
      <c r="D16" t="s">
        <v>470</v>
      </c>
      <c r="E16" t="s">
        <v>55</v>
      </c>
      <c r="F16" t="s">
        <v>55</v>
      </c>
      <c r="G16" s="1">
        <v>43692</v>
      </c>
      <c r="H16" s="6">
        <f t="shared" si="0"/>
        <v>8</v>
      </c>
      <c r="I16">
        <v>7450</v>
      </c>
      <c r="J16" t="s">
        <v>21</v>
      </c>
      <c r="K16" t="s">
        <v>10</v>
      </c>
    </row>
    <row r="17" spans="1:11">
      <c r="A17" s="2" t="s">
        <v>469</v>
      </c>
      <c r="B17" t="s">
        <v>20</v>
      </c>
      <c r="C17">
        <v>85</v>
      </c>
      <c r="D17" t="s">
        <v>470</v>
      </c>
      <c r="E17" t="s">
        <v>56</v>
      </c>
      <c r="F17" t="s">
        <v>56</v>
      </c>
      <c r="G17" s="1">
        <v>43693</v>
      </c>
      <c r="H17" s="6">
        <f t="shared" si="0"/>
        <v>8</v>
      </c>
      <c r="I17">
        <v>7500</v>
      </c>
      <c r="J17" t="s">
        <v>21</v>
      </c>
      <c r="K17" t="s">
        <v>10</v>
      </c>
    </row>
    <row r="18" spans="1:11">
      <c r="A18" s="2" t="s">
        <v>469</v>
      </c>
      <c r="B18" t="s">
        <v>20</v>
      </c>
      <c r="C18">
        <v>85</v>
      </c>
      <c r="D18" t="s">
        <v>470</v>
      </c>
      <c r="E18" t="s">
        <v>57</v>
      </c>
      <c r="F18" t="s">
        <v>57</v>
      </c>
      <c r="G18" s="1">
        <v>43694</v>
      </c>
      <c r="H18" s="6">
        <f t="shared" si="0"/>
        <v>8</v>
      </c>
      <c r="I18">
        <v>7500</v>
      </c>
      <c r="J18" t="s">
        <v>21</v>
      </c>
      <c r="K18" t="s">
        <v>10</v>
      </c>
    </row>
    <row r="19" spans="1:11">
      <c r="A19" s="2" t="s">
        <v>469</v>
      </c>
      <c r="B19" t="s">
        <v>20</v>
      </c>
      <c r="C19">
        <v>85</v>
      </c>
      <c r="D19" t="s">
        <v>470</v>
      </c>
      <c r="E19" t="s">
        <v>58</v>
      </c>
      <c r="F19" t="s">
        <v>58</v>
      </c>
      <c r="G19" s="1">
        <v>43695</v>
      </c>
      <c r="H19" s="6">
        <f t="shared" si="0"/>
        <v>8</v>
      </c>
      <c r="I19">
        <v>7500</v>
      </c>
      <c r="J19" t="s">
        <v>21</v>
      </c>
      <c r="K19" t="s">
        <v>10</v>
      </c>
    </row>
    <row r="20" spans="1:11">
      <c r="A20" s="2" t="s">
        <v>469</v>
      </c>
      <c r="B20" t="s">
        <v>20</v>
      </c>
      <c r="C20">
        <v>85</v>
      </c>
      <c r="D20" t="s">
        <v>470</v>
      </c>
      <c r="E20" t="s">
        <v>59</v>
      </c>
      <c r="F20" t="s">
        <v>59</v>
      </c>
      <c r="G20" s="1">
        <v>43696</v>
      </c>
      <c r="H20" s="6">
        <f t="shared" si="0"/>
        <v>8</v>
      </c>
      <c r="I20">
        <v>7500</v>
      </c>
      <c r="J20" t="s">
        <v>21</v>
      </c>
      <c r="K20" t="s">
        <v>10</v>
      </c>
    </row>
    <row r="21" spans="1:11">
      <c r="A21" s="2" t="s">
        <v>469</v>
      </c>
      <c r="B21" t="s">
        <v>20</v>
      </c>
      <c r="C21">
        <v>85</v>
      </c>
      <c r="D21" t="s">
        <v>470</v>
      </c>
      <c r="E21" t="s">
        <v>60</v>
      </c>
      <c r="F21" t="s">
        <v>60</v>
      </c>
      <c r="G21" s="1">
        <v>43697</v>
      </c>
      <c r="H21" s="6">
        <f t="shared" si="0"/>
        <v>8</v>
      </c>
      <c r="I21">
        <v>7500</v>
      </c>
      <c r="J21" t="s">
        <v>21</v>
      </c>
      <c r="K21" t="s">
        <v>10</v>
      </c>
    </row>
    <row r="22" spans="1:11">
      <c r="A22" s="2" t="s">
        <v>469</v>
      </c>
      <c r="B22" t="s">
        <v>20</v>
      </c>
      <c r="C22">
        <v>85</v>
      </c>
      <c r="D22" t="s">
        <v>470</v>
      </c>
      <c r="E22" t="s">
        <v>61</v>
      </c>
      <c r="F22" t="s">
        <v>61</v>
      </c>
      <c r="G22" s="1">
        <v>43698</v>
      </c>
      <c r="H22" s="6">
        <f t="shared" si="0"/>
        <v>8</v>
      </c>
      <c r="I22">
        <v>7500</v>
      </c>
      <c r="J22" t="s">
        <v>21</v>
      </c>
      <c r="K22" t="s">
        <v>10</v>
      </c>
    </row>
    <row r="23" spans="1:11">
      <c r="A23" s="2" t="s">
        <v>469</v>
      </c>
      <c r="B23" t="s">
        <v>20</v>
      </c>
      <c r="C23">
        <v>85</v>
      </c>
      <c r="D23" t="s">
        <v>470</v>
      </c>
      <c r="E23" t="s">
        <v>62</v>
      </c>
      <c r="F23" t="s">
        <v>62</v>
      </c>
      <c r="G23" s="1">
        <v>43699</v>
      </c>
      <c r="H23" s="6">
        <f t="shared" si="0"/>
        <v>8</v>
      </c>
      <c r="I23">
        <v>7500</v>
      </c>
      <c r="J23" t="s">
        <v>21</v>
      </c>
      <c r="K23" t="s">
        <v>10</v>
      </c>
    </row>
    <row r="24" spans="1:11">
      <c r="A24" s="2" t="s">
        <v>469</v>
      </c>
      <c r="B24" t="s">
        <v>20</v>
      </c>
      <c r="C24">
        <v>85</v>
      </c>
      <c r="D24" t="s">
        <v>470</v>
      </c>
      <c r="E24" t="s">
        <v>63</v>
      </c>
      <c r="F24" t="s">
        <v>63</v>
      </c>
      <c r="G24" s="1">
        <v>43700</v>
      </c>
      <c r="H24" s="6">
        <f t="shared" si="0"/>
        <v>8</v>
      </c>
      <c r="I24">
        <v>7500</v>
      </c>
      <c r="J24" t="s">
        <v>21</v>
      </c>
      <c r="K24" t="s">
        <v>10</v>
      </c>
    </row>
    <row r="25" spans="1:11">
      <c r="A25" s="2" t="s">
        <v>469</v>
      </c>
      <c r="B25" t="s">
        <v>20</v>
      </c>
      <c r="C25">
        <v>85</v>
      </c>
      <c r="D25" t="s">
        <v>470</v>
      </c>
      <c r="E25" t="s">
        <v>64</v>
      </c>
      <c r="F25" t="s">
        <v>64</v>
      </c>
      <c r="G25" s="1">
        <v>43701</v>
      </c>
      <c r="H25" s="6">
        <f t="shared" si="0"/>
        <v>8</v>
      </c>
      <c r="I25">
        <v>7500</v>
      </c>
      <c r="J25" t="s">
        <v>21</v>
      </c>
      <c r="K25" t="s">
        <v>10</v>
      </c>
    </row>
    <row r="26" spans="1:11">
      <c r="A26" s="2" t="s">
        <v>469</v>
      </c>
      <c r="B26" t="s">
        <v>20</v>
      </c>
      <c r="C26">
        <v>85</v>
      </c>
      <c r="D26" t="s">
        <v>470</v>
      </c>
      <c r="E26" t="s">
        <v>65</v>
      </c>
      <c r="F26" t="s">
        <v>65</v>
      </c>
      <c r="G26" s="1">
        <v>43702</v>
      </c>
      <c r="H26" s="6">
        <f t="shared" si="0"/>
        <v>8</v>
      </c>
      <c r="I26">
        <v>7500</v>
      </c>
      <c r="J26" t="s">
        <v>21</v>
      </c>
      <c r="K26" t="s">
        <v>10</v>
      </c>
    </row>
    <row r="27" spans="1:11">
      <c r="A27" s="2" t="s">
        <v>469</v>
      </c>
      <c r="B27" t="s">
        <v>20</v>
      </c>
      <c r="C27">
        <v>85</v>
      </c>
      <c r="D27" t="s">
        <v>470</v>
      </c>
      <c r="E27" t="s">
        <v>66</v>
      </c>
      <c r="F27" t="s">
        <v>66</v>
      </c>
      <c r="G27" s="1">
        <v>43703</v>
      </c>
      <c r="H27" s="6">
        <f t="shared" si="0"/>
        <v>8</v>
      </c>
      <c r="I27">
        <v>7500</v>
      </c>
      <c r="J27" t="s">
        <v>21</v>
      </c>
      <c r="K27" t="s">
        <v>10</v>
      </c>
    </row>
    <row r="28" spans="1:11">
      <c r="A28" s="2" t="s">
        <v>469</v>
      </c>
      <c r="B28" t="s">
        <v>20</v>
      </c>
      <c r="C28">
        <v>85</v>
      </c>
      <c r="D28" t="s">
        <v>470</v>
      </c>
      <c r="E28" t="s">
        <v>67</v>
      </c>
      <c r="F28" t="s">
        <v>67</v>
      </c>
      <c r="G28" s="1">
        <v>43704</v>
      </c>
      <c r="H28" s="6">
        <f t="shared" si="0"/>
        <v>8</v>
      </c>
      <c r="I28">
        <v>7500</v>
      </c>
      <c r="J28" t="s">
        <v>21</v>
      </c>
      <c r="K28" t="s">
        <v>10</v>
      </c>
    </row>
    <row r="29" spans="1:11">
      <c r="A29" s="2" t="s">
        <v>469</v>
      </c>
      <c r="B29" t="s">
        <v>20</v>
      </c>
      <c r="C29">
        <v>85</v>
      </c>
      <c r="D29" t="s">
        <v>470</v>
      </c>
      <c r="E29" t="s">
        <v>68</v>
      </c>
      <c r="F29" t="s">
        <v>68</v>
      </c>
      <c r="G29" s="1">
        <v>43705</v>
      </c>
      <c r="H29" s="6">
        <f t="shared" si="0"/>
        <v>8</v>
      </c>
      <c r="I29">
        <v>7458</v>
      </c>
      <c r="J29" t="s">
        <v>21</v>
      </c>
      <c r="K29" t="s">
        <v>10</v>
      </c>
    </row>
    <row r="30" spans="1:11">
      <c r="A30" s="2" t="s">
        <v>469</v>
      </c>
      <c r="B30" t="s">
        <v>20</v>
      </c>
      <c r="C30">
        <v>85</v>
      </c>
      <c r="D30" t="s">
        <v>470</v>
      </c>
      <c r="E30" t="s">
        <v>69</v>
      </c>
      <c r="F30" t="s">
        <v>69</v>
      </c>
      <c r="G30" s="1">
        <v>43706</v>
      </c>
      <c r="H30" s="6">
        <f t="shared" si="0"/>
        <v>8</v>
      </c>
      <c r="I30">
        <v>7458</v>
      </c>
      <c r="J30" t="s">
        <v>21</v>
      </c>
      <c r="K30" t="s">
        <v>10</v>
      </c>
    </row>
    <row r="31" spans="1:11">
      <c r="A31" s="2" t="s">
        <v>469</v>
      </c>
      <c r="B31" t="s">
        <v>20</v>
      </c>
      <c r="C31">
        <v>85</v>
      </c>
      <c r="D31" t="s">
        <v>470</v>
      </c>
      <c r="E31" t="s">
        <v>70</v>
      </c>
      <c r="F31" t="s">
        <v>70</v>
      </c>
      <c r="G31" s="1">
        <v>43707</v>
      </c>
      <c r="H31" s="6">
        <f t="shared" si="0"/>
        <v>8</v>
      </c>
      <c r="I31">
        <v>7892</v>
      </c>
      <c r="J31" t="s">
        <v>21</v>
      </c>
      <c r="K31" t="s">
        <v>10</v>
      </c>
    </row>
    <row r="32" spans="1:11">
      <c r="A32" s="2" t="s">
        <v>469</v>
      </c>
      <c r="B32" t="s">
        <v>20</v>
      </c>
      <c r="C32">
        <v>85</v>
      </c>
      <c r="D32" t="s">
        <v>470</v>
      </c>
      <c r="E32" t="s">
        <v>71</v>
      </c>
      <c r="F32" t="s">
        <v>71</v>
      </c>
      <c r="G32" s="1">
        <v>43708</v>
      </c>
      <c r="H32" s="6">
        <f t="shared" si="0"/>
        <v>8</v>
      </c>
      <c r="I32">
        <v>8500</v>
      </c>
      <c r="J32" t="s">
        <v>21</v>
      </c>
      <c r="K32" t="s">
        <v>10</v>
      </c>
    </row>
    <row r="33" spans="1:11">
      <c r="A33" s="2" t="s">
        <v>469</v>
      </c>
      <c r="B33" t="s">
        <v>20</v>
      </c>
      <c r="C33">
        <v>85</v>
      </c>
      <c r="D33" t="s">
        <v>470</v>
      </c>
      <c r="E33" t="s">
        <v>72</v>
      </c>
      <c r="F33" t="s">
        <v>72</v>
      </c>
      <c r="G33" s="1">
        <v>43709</v>
      </c>
      <c r="H33" s="6">
        <f t="shared" si="0"/>
        <v>9</v>
      </c>
      <c r="I33">
        <v>8500</v>
      </c>
      <c r="J33" t="s">
        <v>21</v>
      </c>
      <c r="K33" t="s">
        <v>10</v>
      </c>
    </row>
    <row r="34" spans="1:11">
      <c r="A34" s="2" t="s">
        <v>469</v>
      </c>
      <c r="B34" t="s">
        <v>20</v>
      </c>
      <c r="C34">
        <v>85</v>
      </c>
      <c r="D34" t="s">
        <v>470</v>
      </c>
      <c r="E34" t="s">
        <v>73</v>
      </c>
      <c r="F34" t="s">
        <v>73</v>
      </c>
      <c r="G34" s="1">
        <v>43710</v>
      </c>
      <c r="H34" s="6">
        <f t="shared" si="0"/>
        <v>9</v>
      </c>
      <c r="I34">
        <v>8500</v>
      </c>
      <c r="J34" t="s">
        <v>21</v>
      </c>
      <c r="K34" t="s">
        <v>10</v>
      </c>
    </row>
    <row r="35" spans="1:11">
      <c r="A35" s="2" t="s">
        <v>469</v>
      </c>
      <c r="B35" t="s">
        <v>20</v>
      </c>
      <c r="C35">
        <v>85</v>
      </c>
      <c r="D35" t="s">
        <v>470</v>
      </c>
      <c r="E35" t="s">
        <v>74</v>
      </c>
      <c r="F35" t="s">
        <v>74</v>
      </c>
      <c r="G35" s="1">
        <v>43711</v>
      </c>
      <c r="H35" s="6">
        <f t="shared" si="0"/>
        <v>9</v>
      </c>
      <c r="I35">
        <v>8475</v>
      </c>
      <c r="J35" t="s">
        <v>21</v>
      </c>
      <c r="K35" t="s">
        <v>10</v>
      </c>
    </row>
    <row r="36" spans="1:11">
      <c r="A36" s="2" t="s">
        <v>469</v>
      </c>
      <c r="B36" t="s">
        <v>20</v>
      </c>
      <c r="C36">
        <v>85</v>
      </c>
      <c r="D36" t="s">
        <v>470</v>
      </c>
      <c r="E36" t="s">
        <v>75</v>
      </c>
      <c r="F36" t="s">
        <v>75</v>
      </c>
      <c r="G36" s="1">
        <v>43712</v>
      </c>
      <c r="H36" s="6">
        <f t="shared" si="0"/>
        <v>9</v>
      </c>
      <c r="I36">
        <v>8474</v>
      </c>
      <c r="J36" t="s">
        <v>21</v>
      </c>
      <c r="K36" t="s">
        <v>10</v>
      </c>
    </row>
    <row r="37" spans="1:11">
      <c r="A37" s="2" t="s">
        <v>469</v>
      </c>
      <c r="B37" t="s">
        <v>20</v>
      </c>
      <c r="C37">
        <v>85</v>
      </c>
      <c r="D37" t="s">
        <v>470</v>
      </c>
      <c r="E37" t="s">
        <v>76</v>
      </c>
      <c r="F37" t="s">
        <v>76</v>
      </c>
      <c r="G37" s="1">
        <v>43713</v>
      </c>
      <c r="H37" s="6">
        <f t="shared" si="0"/>
        <v>9</v>
      </c>
      <c r="I37">
        <v>8474</v>
      </c>
      <c r="J37" t="s">
        <v>21</v>
      </c>
      <c r="K37" t="s">
        <v>10</v>
      </c>
    </row>
    <row r="38" spans="1:11">
      <c r="A38" s="2" t="s">
        <v>469</v>
      </c>
      <c r="B38" t="s">
        <v>20</v>
      </c>
      <c r="C38">
        <v>85</v>
      </c>
      <c r="D38" t="s">
        <v>470</v>
      </c>
      <c r="E38" t="s">
        <v>77</v>
      </c>
      <c r="F38" t="s">
        <v>77</v>
      </c>
      <c r="G38" s="1">
        <v>43714</v>
      </c>
      <c r="H38" s="6">
        <f t="shared" si="0"/>
        <v>9</v>
      </c>
      <c r="I38">
        <v>8475</v>
      </c>
      <c r="J38" t="s">
        <v>21</v>
      </c>
      <c r="K38" t="s">
        <v>10</v>
      </c>
    </row>
    <row r="39" spans="1:11">
      <c r="A39" s="2" t="s">
        <v>469</v>
      </c>
      <c r="B39" t="s">
        <v>20</v>
      </c>
      <c r="C39">
        <v>85</v>
      </c>
      <c r="D39" t="s">
        <v>470</v>
      </c>
      <c r="E39" t="s">
        <v>78</v>
      </c>
      <c r="F39" t="s">
        <v>78</v>
      </c>
      <c r="G39" s="1">
        <v>43715</v>
      </c>
      <c r="H39" s="6">
        <f t="shared" si="0"/>
        <v>9</v>
      </c>
      <c r="I39">
        <v>8483</v>
      </c>
      <c r="J39" t="s">
        <v>21</v>
      </c>
      <c r="K39" t="s">
        <v>10</v>
      </c>
    </row>
    <row r="40" spans="1:11">
      <c r="A40" s="2" t="s">
        <v>469</v>
      </c>
      <c r="B40" t="s">
        <v>20</v>
      </c>
      <c r="C40">
        <v>85</v>
      </c>
      <c r="D40" t="s">
        <v>470</v>
      </c>
      <c r="E40" t="s">
        <v>79</v>
      </c>
      <c r="F40" t="s">
        <v>79</v>
      </c>
      <c r="G40" s="1">
        <v>43716</v>
      </c>
      <c r="H40" s="6">
        <f t="shared" si="0"/>
        <v>9</v>
      </c>
      <c r="I40">
        <v>8500</v>
      </c>
      <c r="J40" t="s">
        <v>21</v>
      </c>
      <c r="K40" t="s">
        <v>10</v>
      </c>
    </row>
    <row r="41" spans="1:11">
      <c r="A41" s="2" t="s">
        <v>469</v>
      </c>
      <c r="B41" t="s">
        <v>20</v>
      </c>
      <c r="C41">
        <v>85</v>
      </c>
      <c r="D41" t="s">
        <v>470</v>
      </c>
      <c r="E41" t="s">
        <v>80</v>
      </c>
      <c r="F41" t="s">
        <v>80</v>
      </c>
      <c r="G41" s="1">
        <v>43717</v>
      </c>
      <c r="H41" s="6">
        <f t="shared" si="0"/>
        <v>9</v>
      </c>
      <c r="I41">
        <v>8500</v>
      </c>
      <c r="J41" t="s">
        <v>21</v>
      </c>
      <c r="K41" t="s">
        <v>10</v>
      </c>
    </row>
    <row r="42" spans="1:11">
      <c r="A42" s="2" t="s">
        <v>469</v>
      </c>
      <c r="B42" t="s">
        <v>20</v>
      </c>
      <c r="C42">
        <v>85</v>
      </c>
      <c r="D42" t="s">
        <v>470</v>
      </c>
      <c r="E42" t="s">
        <v>81</v>
      </c>
      <c r="F42" t="s">
        <v>81</v>
      </c>
      <c r="G42" s="1">
        <v>43718</v>
      </c>
      <c r="H42" s="6">
        <f t="shared" si="0"/>
        <v>9</v>
      </c>
      <c r="I42">
        <v>8500</v>
      </c>
      <c r="J42" t="s">
        <v>21</v>
      </c>
      <c r="K42" t="s">
        <v>10</v>
      </c>
    </row>
    <row r="43" spans="1:11">
      <c r="A43" s="2" t="s">
        <v>469</v>
      </c>
      <c r="B43" t="s">
        <v>20</v>
      </c>
      <c r="C43">
        <v>85</v>
      </c>
      <c r="D43" t="s">
        <v>470</v>
      </c>
      <c r="E43" t="s">
        <v>82</v>
      </c>
      <c r="F43" t="s">
        <v>82</v>
      </c>
      <c r="G43" s="1">
        <v>43719</v>
      </c>
      <c r="H43" s="6">
        <f t="shared" si="0"/>
        <v>9</v>
      </c>
      <c r="I43">
        <v>8500</v>
      </c>
      <c r="J43" t="s">
        <v>21</v>
      </c>
      <c r="K43" t="s">
        <v>10</v>
      </c>
    </row>
    <row r="44" spans="1:11">
      <c r="A44" s="2" t="s">
        <v>469</v>
      </c>
      <c r="B44" t="s">
        <v>20</v>
      </c>
      <c r="C44">
        <v>85</v>
      </c>
      <c r="D44" t="s">
        <v>470</v>
      </c>
      <c r="E44" t="s">
        <v>83</v>
      </c>
      <c r="F44" t="s">
        <v>83</v>
      </c>
      <c r="G44" s="1">
        <v>43720</v>
      </c>
      <c r="H44" s="6">
        <f t="shared" si="0"/>
        <v>9</v>
      </c>
      <c r="I44">
        <v>8500</v>
      </c>
      <c r="J44" t="s">
        <v>21</v>
      </c>
      <c r="K44" t="s">
        <v>10</v>
      </c>
    </row>
    <row r="45" spans="1:11">
      <c r="A45" s="2" t="s">
        <v>469</v>
      </c>
      <c r="B45" t="s">
        <v>20</v>
      </c>
      <c r="C45">
        <v>85</v>
      </c>
      <c r="D45" t="s">
        <v>470</v>
      </c>
      <c r="E45" t="s">
        <v>84</v>
      </c>
      <c r="F45" t="s">
        <v>84</v>
      </c>
      <c r="G45" s="1">
        <v>43721</v>
      </c>
      <c r="H45" s="6">
        <f t="shared" si="0"/>
        <v>9</v>
      </c>
      <c r="I45">
        <v>8750</v>
      </c>
      <c r="J45" t="s">
        <v>21</v>
      </c>
      <c r="K45" t="s">
        <v>10</v>
      </c>
    </row>
    <row r="46" spans="1:11">
      <c r="A46" s="2" t="s">
        <v>469</v>
      </c>
      <c r="B46" t="s">
        <v>20</v>
      </c>
      <c r="C46">
        <v>85</v>
      </c>
      <c r="D46" t="s">
        <v>470</v>
      </c>
      <c r="E46" t="s">
        <v>85</v>
      </c>
      <c r="F46" t="s">
        <v>85</v>
      </c>
      <c r="G46" s="1">
        <v>43722</v>
      </c>
      <c r="H46" s="6">
        <f t="shared" si="0"/>
        <v>9</v>
      </c>
      <c r="I46">
        <v>9000</v>
      </c>
      <c r="J46" t="s">
        <v>21</v>
      </c>
      <c r="K46" t="s">
        <v>10</v>
      </c>
    </row>
    <row r="47" spans="1:11">
      <c r="A47" s="2" t="s">
        <v>469</v>
      </c>
      <c r="B47" t="s">
        <v>20</v>
      </c>
      <c r="C47">
        <v>85</v>
      </c>
      <c r="D47" t="s">
        <v>470</v>
      </c>
      <c r="E47" t="s">
        <v>86</v>
      </c>
      <c r="F47" t="s">
        <v>86</v>
      </c>
      <c r="G47" s="1">
        <v>43723</v>
      </c>
      <c r="H47" s="6">
        <f t="shared" si="0"/>
        <v>9</v>
      </c>
      <c r="I47">
        <v>9000</v>
      </c>
      <c r="J47" t="s">
        <v>21</v>
      </c>
      <c r="K47" t="s">
        <v>10</v>
      </c>
    </row>
    <row r="48" spans="1:11">
      <c r="A48" s="2" t="s">
        <v>469</v>
      </c>
      <c r="B48" t="s">
        <v>20</v>
      </c>
      <c r="C48">
        <v>85</v>
      </c>
      <c r="D48" t="s">
        <v>470</v>
      </c>
      <c r="E48" t="s">
        <v>87</v>
      </c>
      <c r="F48" t="s">
        <v>87</v>
      </c>
      <c r="G48" s="1">
        <v>43724</v>
      </c>
      <c r="H48" s="6">
        <f t="shared" si="0"/>
        <v>9</v>
      </c>
      <c r="I48">
        <v>9000</v>
      </c>
      <c r="J48" t="s">
        <v>21</v>
      </c>
      <c r="K48" t="s">
        <v>10</v>
      </c>
    </row>
    <row r="49" spans="1:11">
      <c r="A49" s="2" t="s">
        <v>469</v>
      </c>
      <c r="B49" t="s">
        <v>20</v>
      </c>
      <c r="C49">
        <v>85</v>
      </c>
      <c r="D49" t="s">
        <v>470</v>
      </c>
      <c r="E49" t="s">
        <v>88</v>
      </c>
      <c r="F49" t="s">
        <v>88</v>
      </c>
      <c r="G49" s="1">
        <v>43725</v>
      </c>
      <c r="H49" s="6">
        <f t="shared" si="0"/>
        <v>9</v>
      </c>
      <c r="I49">
        <v>9000</v>
      </c>
      <c r="J49" t="s">
        <v>21</v>
      </c>
      <c r="K49" t="s">
        <v>10</v>
      </c>
    </row>
    <row r="50" spans="1:11">
      <c r="A50" s="2" t="s">
        <v>469</v>
      </c>
      <c r="B50" t="s">
        <v>20</v>
      </c>
      <c r="C50">
        <v>85</v>
      </c>
      <c r="D50" t="s">
        <v>470</v>
      </c>
      <c r="E50" t="s">
        <v>89</v>
      </c>
      <c r="F50" t="s">
        <v>89</v>
      </c>
      <c r="G50" s="1">
        <v>43726</v>
      </c>
      <c r="H50" s="6">
        <f t="shared" si="0"/>
        <v>9</v>
      </c>
      <c r="I50">
        <v>9000</v>
      </c>
      <c r="J50" t="s">
        <v>21</v>
      </c>
      <c r="K50" t="s">
        <v>10</v>
      </c>
    </row>
    <row r="51" spans="1:11">
      <c r="A51" s="2" t="s">
        <v>469</v>
      </c>
      <c r="B51" t="s">
        <v>20</v>
      </c>
      <c r="C51">
        <v>85</v>
      </c>
      <c r="D51" t="s">
        <v>470</v>
      </c>
      <c r="E51" t="s">
        <v>90</v>
      </c>
      <c r="F51" t="s">
        <v>90</v>
      </c>
      <c r="G51" s="1">
        <v>43727</v>
      </c>
      <c r="H51" s="6">
        <f t="shared" si="0"/>
        <v>9</v>
      </c>
      <c r="I51">
        <v>9000</v>
      </c>
      <c r="J51" t="s">
        <v>21</v>
      </c>
      <c r="K51" t="s">
        <v>10</v>
      </c>
    </row>
    <row r="52" spans="1:11">
      <c r="A52" s="2" t="s">
        <v>469</v>
      </c>
      <c r="B52" t="s">
        <v>20</v>
      </c>
      <c r="C52">
        <v>85</v>
      </c>
      <c r="D52" t="s">
        <v>470</v>
      </c>
      <c r="E52" t="s">
        <v>91</v>
      </c>
      <c r="F52" t="s">
        <v>91</v>
      </c>
      <c r="G52" s="1">
        <v>43728</v>
      </c>
      <c r="H52" s="6">
        <f t="shared" si="0"/>
        <v>9</v>
      </c>
      <c r="I52">
        <v>8500</v>
      </c>
      <c r="J52" t="s">
        <v>21</v>
      </c>
      <c r="K52" t="s">
        <v>10</v>
      </c>
    </row>
    <row r="53" spans="1:11">
      <c r="A53" s="2" t="s">
        <v>469</v>
      </c>
      <c r="B53" t="s">
        <v>20</v>
      </c>
      <c r="C53">
        <v>85</v>
      </c>
      <c r="D53" t="s">
        <v>470</v>
      </c>
      <c r="E53" t="s">
        <v>92</v>
      </c>
      <c r="F53" t="s">
        <v>92</v>
      </c>
      <c r="G53" s="1">
        <v>43729</v>
      </c>
      <c r="H53" s="6">
        <f t="shared" si="0"/>
        <v>9</v>
      </c>
      <c r="I53">
        <v>8000</v>
      </c>
      <c r="J53" t="s">
        <v>21</v>
      </c>
      <c r="K53" t="s">
        <v>10</v>
      </c>
    </row>
    <row r="54" spans="1:11">
      <c r="A54" s="2" t="s">
        <v>469</v>
      </c>
      <c r="B54" t="s">
        <v>20</v>
      </c>
      <c r="C54">
        <v>85</v>
      </c>
      <c r="D54" t="s">
        <v>470</v>
      </c>
      <c r="E54" t="s">
        <v>93</v>
      </c>
      <c r="F54" t="s">
        <v>93</v>
      </c>
      <c r="G54" s="1">
        <v>43730</v>
      </c>
      <c r="H54" s="6">
        <f t="shared" si="0"/>
        <v>9</v>
      </c>
      <c r="I54">
        <v>8000</v>
      </c>
      <c r="J54" t="s">
        <v>21</v>
      </c>
      <c r="K54" t="s">
        <v>10</v>
      </c>
    </row>
    <row r="55" spans="1:11">
      <c r="A55" s="2" t="s">
        <v>469</v>
      </c>
      <c r="B55" t="s">
        <v>20</v>
      </c>
      <c r="C55">
        <v>85</v>
      </c>
      <c r="D55" t="s">
        <v>470</v>
      </c>
      <c r="E55" t="s">
        <v>94</v>
      </c>
      <c r="F55" t="s">
        <v>94</v>
      </c>
      <c r="G55" s="1">
        <v>43731</v>
      </c>
      <c r="H55" s="6">
        <f t="shared" si="0"/>
        <v>9</v>
      </c>
      <c r="I55">
        <v>8000</v>
      </c>
      <c r="J55" t="s">
        <v>21</v>
      </c>
      <c r="K55" t="s">
        <v>10</v>
      </c>
    </row>
    <row r="56" spans="1:11">
      <c r="A56" s="2" t="s">
        <v>469</v>
      </c>
      <c r="B56" t="s">
        <v>20</v>
      </c>
      <c r="C56">
        <v>85</v>
      </c>
      <c r="D56" t="s">
        <v>470</v>
      </c>
      <c r="E56" t="s">
        <v>95</v>
      </c>
      <c r="F56" t="s">
        <v>95</v>
      </c>
      <c r="G56" s="1">
        <v>43732</v>
      </c>
      <c r="H56" s="6">
        <f t="shared" si="0"/>
        <v>9</v>
      </c>
      <c r="I56">
        <v>8000</v>
      </c>
      <c r="J56" t="s">
        <v>21</v>
      </c>
      <c r="K56" t="s">
        <v>10</v>
      </c>
    </row>
    <row r="57" spans="1:11">
      <c r="A57" s="2" t="s">
        <v>469</v>
      </c>
      <c r="B57" t="s">
        <v>20</v>
      </c>
      <c r="C57">
        <v>85</v>
      </c>
      <c r="D57" t="s">
        <v>470</v>
      </c>
      <c r="E57" t="s">
        <v>96</v>
      </c>
      <c r="F57" t="s">
        <v>96</v>
      </c>
      <c r="G57" s="1">
        <v>43733</v>
      </c>
      <c r="H57" s="6">
        <f t="shared" si="0"/>
        <v>9</v>
      </c>
      <c r="I57">
        <v>8000</v>
      </c>
      <c r="J57" t="s">
        <v>21</v>
      </c>
      <c r="K57" t="s">
        <v>10</v>
      </c>
    </row>
    <row r="58" spans="1:11">
      <c r="A58" s="2" t="s">
        <v>469</v>
      </c>
      <c r="B58" t="s">
        <v>20</v>
      </c>
      <c r="C58">
        <v>85</v>
      </c>
      <c r="D58" t="s">
        <v>470</v>
      </c>
      <c r="E58" t="s">
        <v>97</v>
      </c>
      <c r="F58" t="s">
        <v>97</v>
      </c>
      <c r="G58" s="1">
        <v>43734</v>
      </c>
      <c r="H58" s="6">
        <f t="shared" si="0"/>
        <v>9</v>
      </c>
      <c r="I58">
        <v>8000</v>
      </c>
      <c r="J58" t="s">
        <v>21</v>
      </c>
      <c r="K58" t="s">
        <v>10</v>
      </c>
    </row>
    <row r="59" spans="1:11">
      <c r="A59" s="2" t="s">
        <v>469</v>
      </c>
      <c r="B59" t="s">
        <v>20</v>
      </c>
      <c r="C59">
        <v>85</v>
      </c>
      <c r="D59" t="s">
        <v>470</v>
      </c>
      <c r="E59" t="s">
        <v>98</v>
      </c>
      <c r="F59" t="s">
        <v>98</v>
      </c>
      <c r="G59" s="1">
        <v>43735</v>
      </c>
      <c r="H59" s="6">
        <f t="shared" si="0"/>
        <v>9</v>
      </c>
      <c r="I59">
        <v>8000</v>
      </c>
      <c r="J59" t="s">
        <v>21</v>
      </c>
      <c r="K59" t="s">
        <v>10</v>
      </c>
    </row>
    <row r="60" spans="1:11">
      <c r="A60" s="2" t="s">
        <v>469</v>
      </c>
      <c r="B60" t="s">
        <v>20</v>
      </c>
      <c r="C60">
        <v>85</v>
      </c>
      <c r="D60" t="s">
        <v>470</v>
      </c>
      <c r="E60" t="s">
        <v>99</v>
      </c>
      <c r="F60" t="s">
        <v>99</v>
      </c>
      <c r="G60" s="1">
        <v>43736</v>
      </c>
      <c r="H60" s="6">
        <f t="shared" si="0"/>
        <v>9</v>
      </c>
      <c r="I60">
        <v>8000</v>
      </c>
      <c r="J60" t="s">
        <v>21</v>
      </c>
      <c r="K60" t="s">
        <v>10</v>
      </c>
    </row>
    <row r="61" spans="1:11">
      <c r="A61" s="2" t="s">
        <v>469</v>
      </c>
      <c r="B61" t="s">
        <v>20</v>
      </c>
      <c r="C61">
        <v>85</v>
      </c>
      <c r="D61" t="s">
        <v>470</v>
      </c>
      <c r="E61" t="s">
        <v>100</v>
      </c>
      <c r="F61" t="s">
        <v>100</v>
      </c>
      <c r="G61" s="1">
        <v>43737</v>
      </c>
      <c r="H61" s="6">
        <f t="shared" si="0"/>
        <v>9</v>
      </c>
      <c r="I61">
        <v>8000</v>
      </c>
      <c r="J61" t="s">
        <v>21</v>
      </c>
      <c r="K61" t="s">
        <v>10</v>
      </c>
    </row>
    <row r="62" spans="1:11">
      <c r="A62" s="2" t="s">
        <v>469</v>
      </c>
      <c r="B62" t="s">
        <v>20</v>
      </c>
      <c r="C62">
        <v>85</v>
      </c>
      <c r="D62" t="s">
        <v>470</v>
      </c>
      <c r="E62" t="s">
        <v>101</v>
      </c>
      <c r="F62" t="s">
        <v>101</v>
      </c>
      <c r="G62" s="1">
        <v>43738</v>
      </c>
      <c r="H62" s="6">
        <f t="shared" si="0"/>
        <v>9</v>
      </c>
      <c r="I62">
        <v>8000</v>
      </c>
      <c r="J62" t="s">
        <v>21</v>
      </c>
      <c r="K62" t="s">
        <v>10</v>
      </c>
    </row>
    <row r="63" spans="1:11">
      <c r="A63" s="2" t="s">
        <v>469</v>
      </c>
      <c r="B63" t="s">
        <v>20</v>
      </c>
      <c r="C63">
        <v>85</v>
      </c>
      <c r="D63" t="s">
        <v>470</v>
      </c>
      <c r="E63" t="s">
        <v>102</v>
      </c>
      <c r="F63" t="s">
        <v>102</v>
      </c>
      <c r="G63" s="1">
        <v>43739</v>
      </c>
      <c r="H63" s="6">
        <f t="shared" si="0"/>
        <v>10</v>
      </c>
      <c r="I63">
        <v>8000</v>
      </c>
      <c r="J63" t="s">
        <v>21</v>
      </c>
      <c r="K63" t="s">
        <v>10</v>
      </c>
    </row>
    <row r="64" spans="1:11">
      <c r="A64" s="2" t="s">
        <v>469</v>
      </c>
      <c r="B64" t="s">
        <v>20</v>
      </c>
      <c r="C64">
        <v>85</v>
      </c>
      <c r="D64" t="s">
        <v>470</v>
      </c>
      <c r="E64" t="s">
        <v>103</v>
      </c>
      <c r="F64" t="s">
        <v>103</v>
      </c>
      <c r="G64" s="1">
        <v>43740</v>
      </c>
      <c r="H64" s="6">
        <f t="shared" si="0"/>
        <v>10</v>
      </c>
      <c r="I64">
        <v>8000</v>
      </c>
      <c r="J64" t="s">
        <v>21</v>
      </c>
      <c r="K64" t="s">
        <v>10</v>
      </c>
    </row>
    <row r="65" spans="1:11">
      <c r="A65" s="2" t="s">
        <v>469</v>
      </c>
      <c r="B65" t="s">
        <v>20</v>
      </c>
      <c r="C65">
        <v>85</v>
      </c>
      <c r="D65" t="s">
        <v>470</v>
      </c>
      <c r="E65" t="s">
        <v>104</v>
      </c>
      <c r="F65" t="s">
        <v>104</v>
      </c>
      <c r="G65" s="1">
        <v>43741</v>
      </c>
      <c r="H65" s="6">
        <f t="shared" si="0"/>
        <v>10</v>
      </c>
      <c r="I65">
        <v>8000</v>
      </c>
      <c r="J65" t="s">
        <v>21</v>
      </c>
      <c r="K65" t="s">
        <v>10</v>
      </c>
    </row>
    <row r="66" spans="1:11">
      <c r="A66" s="2" t="s">
        <v>469</v>
      </c>
      <c r="B66" t="s">
        <v>20</v>
      </c>
      <c r="C66">
        <v>85</v>
      </c>
      <c r="D66" t="s">
        <v>470</v>
      </c>
      <c r="E66" t="s">
        <v>105</v>
      </c>
      <c r="F66" t="s">
        <v>105</v>
      </c>
      <c r="G66" s="1">
        <v>43742</v>
      </c>
      <c r="H66" s="6">
        <f t="shared" si="0"/>
        <v>10</v>
      </c>
      <c r="I66">
        <v>7729</v>
      </c>
      <c r="J66" t="s">
        <v>21</v>
      </c>
      <c r="K66" t="s">
        <v>10</v>
      </c>
    </row>
    <row r="67" spans="1:11">
      <c r="A67" s="2" t="s">
        <v>469</v>
      </c>
      <c r="B67" t="s">
        <v>20</v>
      </c>
      <c r="C67">
        <v>85</v>
      </c>
      <c r="D67" t="s">
        <v>470</v>
      </c>
      <c r="E67" t="s">
        <v>106</v>
      </c>
      <c r="F67" t="s">
        <v>106</v>
      </c>
      <c r="G67" s="1">
        <v>43743</v>
      </c>
      <c r="H67" s="6">
        <f t="shared" ref="H67:H130" si="1">MONTH(G67)</f>
        <v>10</v>
      </c>
      <c r="I67">
        <v>7450</v>
      </c>
      <c r="J67" t="s">
        <v>21</v>
      </c>
      <c r="K67" t="s">
        <v>10</v>
      </c>
    </row>
    <row r="68" spans="1:11">
      <c r="A68" s="2" t="s">
        <v>469</v>
      </c>
      <c r="B68" t="s">
        <v>20</v>
      </c>
      <c r="C68">
        <v>85</v>
      </c>
      <c r="D68" t="s">
        <v>470</v>
      </c>
      <c r="E68" t="s">
        <v>107</v>
      </c>
      <c r="F68" t="s">
        <v>107</v>
      </c>
      <c r="G68" s="1">
        <v>43744</v>
      </c>
      <c r="H68" s="6">
        <f t="shared" si="1"/>
        <v>10</v>
      </c>
      <c r="I68">
        <v>7450</v>
      </c>
      <c r="J68" t="s">
        <v>21</v>
      </c>
      <c r="K68" t="s">
        <v>10</v>
      </c>
    </row>
    <row r="69" spans="1:11">
      <c r="A69" s="2" t="s">
        <v>469</v>
      </c>
      <c r="B69" t="s">
        <v>20</v>
      </c>
      <c r="C69">
        <v>85</v>
      </c>
      <c r="D69" t="s">
        <v>470</v>
      </c>
      <c r="E69" t="s">
        <v>108</v>
      </c>
      <c r="F69" t="s">
        <v>108</v>
      </c>
      <c r="G69" s="1">
        <v>43745</v>
      </c>
      <c r="H69" s="6">
        <f t="shared" si="1"/>
        <v>10</v>
      </c>
      <c r="I69">
        <v>6950</v>
      </c>
      <c r="J69" t="s">
        <v>21</v>
      </c>
      <c r="K69" t="s">
        <v>10</v>
      </c>
    </row>
    <row r="70" spans="1:11">
      <c r="A70" s="2" t="s">
        <v>469</v>
      </c>
      <c r="B70" t="s">
        <v>20</v>
      </c>
      <c r="C70">
        <v>85</v>
      </c>
      <c r="D70" t="s">
        <v>470</v>
      </c>
      <c r="E70" t="s">
        <v>109</v>
      </c>
      <c r="F70" t="s">
        <v>109</v>
      </c>
      <c r="G70" s="1">
        <v>43746</v>
      </c>
      <c r="H70" s="6">
        <f t="shared" si="1"/>
        <v>10</v>
      </c>
      <c r="I70">
        <v>5950</v>
      </c>
      <c r="J70" t="s">
        <v>21</v>
      </c>
      <c r="K70" t="s">
        <v>10</v>
      </c>
    </row>
    <row r="71" spans="1:11">
      <c r="A71" s="2" t="s">
        <v>469</v>
      </c>
      <c r="B71" t="s">
        <v>20</v>
      </c>
      <c r="C71">
        <v>85</v>
      </c>
      <c r="D71" t="s">
        <v>470</v>
      </c>
      <c r="E71" t="s">
        <v>110</v>
      </c>
      <c r="F71" t="s">
        <v>110</v>
      </c>
      <c r="G71" s="1">
        <v>43747</v>
      </c>
      <c r="H71" s="6">
        <f t="shared" si="1"/>
        <v>10</v>
      </c>
      <c r="I71">
        <v>4950</v>
      </c>
      <c r="J71" t="s">
        <v>21</v>
      </c>
      <c r="K71" t="s">
        <v>10</v>
      </c>
    </row>
    <row r="72" spans="1:11">
      <c r="A72" s="2" t="s">
        <v>469</v>
      </c>
      <c r="B72" t="s">
        <v>20</v>
      </c>
      <c r="C72">
        <v>85</v>
      </c>
      <c r="D72" t="s">
        <v>470</v>
      </c>
      <c r="E72" t="s">
        <v>111</v>
      </c>
      <c r="F72" t="s">
        <v>111</v>
      </c>
      <c r="G72" s="1">
        <v>43748</v>
      </c>
      <c r="H72" s="6">
        <f t="shared" si="1"/>
        <v>10</v>
      </c>
      <c r="I72">
        <v>3950</v>
      </c>
      <c r="J72" t="s">
        <v>21</v>
      </c>
      <c r="K72" t="s">
        <v>10</v>
      </c>
    </row>
    <row r="73" spans="1:11">
      <c r="A73" s="2" t="s">
        <v>469</v>
      </c>
      <c r="B73" t="s">
        <v>20</v>
      </c>
      <c r="C73">
        <v>85</v>
      </c>
      <c r="D73" t="s">
        <v>470</v>
      </c>
      <c r="E73" t="s">
        <v>112</v>
      </c>
      <c r="F73" t="s">
        <v>112</v>
      </c>
      <c r="G73" s="1">
        <v>43749</v>
      </c>
      <c r="H73" s="6">
        <f t="shared" si="1"/>
        <v>10</v>
      </c>
      <c r="I73">
        <v>3200</v>
      </c>
      <c r="J73" t="s">
        <v>21</v>
      </c>
      <c r="K73" t="s">
        <v>10</v>
      </c>
    </row>
    <row r="74" spans="1:11">
      <c r="A74" s="2" t="s">
        <v>469</v>
      </c>
      <c r="B74" t="s">
        <v>20</v>
      </c>
      <c r="C74">
        <v>85</v>
      </c>
      <c r="D74" t="s">
        <v>470</v>
      </c>
      <c r="E74" t="s">
        <v>113</v>
      </c>
      <c r="F74" t="s">
        <v>113</v>
      </c>
      <c r="G74" s="1">
        <v>43750</v>
      </c>
      <c r="H74" s="6">
        <f t="shared" si="1"/>
        <v>10</v>
      </c>
      <c r="I74">
        <v>2950</v>
      </c>
      <c r="J74" t="s">
        <v>21</v>
      </c>
      <c r="K74" t="s">
        <v>10</v>
      </c>
    </row>
    <row r="75" spans="1:11">
      <c r="A75" s="2" t="s">
        <v>469</v>
      </c>
      <c r="B75" t="s">
        <v>20</v>
      </c>
      <c r="C75">
        <v>85</v>
      </c>
      <c r="D75" t="s">
        <v>470</v>
      </c>
      <c r="E75" t="s">
        <v>114</v>
      </c>
      <c r="F75" t="s">
        <v>114</v>
      </c>
      <c r="G75" s="1">
        <v>43751</v>
      </c>
      <c r="H75" s="6">
        <f t="shared" si="1"/>
        <v>10</v>
      </c>
      <c r="I75">
        <v>2950</v>
      </c>
      <c r="J75" t="s">
        <v>21</v>
      </c>
      <c r="K75" t="s">
        <v>10</v>
      </c>
    </row>
    <row r="76" spans="1:11">
      <c r="A76" s="2" t="s">
        <v>469</v>
      </c>
      <c r="B76" t="s">
        <v>20</v>
      </c>
      <c r="C76">
        <v>85</v>
      </c>
      <c r="D76" t="s">
        <v>470</v>
      </c>
      <c r="E76" t="s">
        <v>115</v>
      </c>
      <c r="F76" t="s">
        <v>115</v>
      </c>
      <c r="G76" s="1">
        <v>43752</v>
      </c>
      <c r="H76" s="6">
        <f t="shared" si="1"/>
        <v>10</v>
      </c>
      <c r="I76">
        <v>2700</v>
      </c>
      <c r="J76" t="s">
        <v>21</v>
      </c>
      <c r="K76" t="s">
        <v>10</v>
      </c>
    </row>
    <row r="77" spans="1:11">
      <c r="A77" s="2" t="s">
        <v>469</v>
      </c>
      <c r="B77" t="s">
        <v>20</v>
      </c>
      <c r="C77">
        <v>85</v>
      </c>
      <c r="D77" t="s">
        <v>470</v>
      </c>
      <c r="E77" t="s">
        <v>116</v>
      </c>
      <c r="F77" t="s">
        <v>116</v>
      </c>
      <c r="G77" s="1">
        <v>43753</v>
      </c>
      <c r="H77" s="6">
        <f t="shared" si="1"/>
        <v>10</v>
      </c>
      <c r="I77">
        <v>2450</v>
      </c>
      <c r="J77" t="s">
        <v>21</v>
      </c>
      <c r="K77" t="s">
        <v>10</v>
      </c>
    </row>
    <row r="78" spans="1:11">
      <c r="A78" s="2" t="s">
        <v>469</v>
      </c>
      <c r="B78" t="s">
        <v>20</v>
      </c>
      <c r="C78">
        <v>85</v>
      </c>
      <c r="D78" t="s">
        <v>470</v>
      </c>
      <c r="E78" t="s">
        <v>117</v>
      </c>
      <c r="F78" t="s">
        <v>117</v>
      </c>
      <c r="G78" s="1">
        <v>43754</v>
      </c>
      <c r="H78" s="6">
        <f t="shared" si="1"/>
        <v>10</v>
      </c>
      <c r="I78">
        <v>2450</v>
      </c>
      <c r="J78" t="s">
        <v>21</v>
      </c>
      <c r="K78" t="s">
        <v>10</v>
      </c>
    </row>
    <row r="79" spans="1:11">
      <c r="A79" s="2" t="s">
        <v>469</v>
      </c>
      <c r="B79" t="s">
        <v>20</v>
      </c>
      <c r="C79">
        <v>85</v>
      </c>
      <c r="D79" t="s">
        <v>470</v>
      </c>
      <c r="E79" t="s">
        <v>118</v>
      </c>
      <c r="F79" t="s">
        <v>118</v>
      </c>
      <c r="G79" s="1">
        <v>43755</v>
      </c>
      <c r="H79" s="6">
        <f t="shared" si="1"/>
        <v>10</v>
      </c>
      <c r="I79">
        <v>2450</v>
      </c>
      <c r="J79" t="s">
        <v>21</v>
      </c>
      <c r="K79" t="s">
        <v>10</v>
      </c>
    </row>
    <row r="80" spans="1:11">
      <c r="A80" s="2" t="s">
        <v>469</v>
      </c>
      <c r="B80" t="s">
        <v>20</v>
      </c>
      <c r="C80">
        <v>85</v>
      </c>
      <c r="D80" t="s">
        <v>470</v>
      </c>
      <c r="E80" t="s">
        <v>119</v>
      </c>
      <c r="F80" t="s">
        <v>119</v>
      </c>
      <c r="G80" s="1">
        <v>43756</v>
      </c>
      <c r="H80" s="6">
        <f t="shared" si="1"/>
        <v>10</v>
      </c>
      <c r="I80">
        <v>2450</v>
      </c>
      <c r="J80" t="s">
        <v>21</v>
      </c>
      <c r="K80" t="s">
        <v>10</v>
      </c>
    </row>
    <row r="81" spans="1:11">
      <c r="A81" s="2" t="s">
        <v>469</v>
      </c>
      <c r="B81" t="s">
        <v>20</v>
      </c>
      <c r="C81">
        <v>85</v>
      </c>
      <c r="D81" t="s">
        <v>470</v>
      </c>
      <c r="E81" t="s">
        <v>120</v>
      </c>
      <c r="F81" t="s">
        <v>120</v>
      </c>
      <c r="G81" s="1">
        <v>43757</v>
      </c>
      <c r="H81" s="6">
        <f t="shared" si="1"/>
        <v>10</v>
      </c>
      <c r="I81">
        <v>2450</v>
      </c>
      <c r="J81" t="s">
        <v>21</v>
      </c>
      <c r="K81" t="s">
        <v>10</v>
      </c>
    </row>
    <row r="82" spans="1:11">
      <c r="A82" s="2" t="s">
        <v>469</v>
      </c>
      <c r="B82" t="s">
        <v>20</v>
      </c>
      <c r="C82">
        <v>85</v>
      </c>
      <c r="D82" t="s">
        <v>470</v>
      </c>
      <c r="E82" t="s">
        <v>121</v>
      </c>
      <c r="F82" t="s">
        <v>121</v>
      </c>
      <c r="G82" s="1">
        <v>43758</v>
      </c>
      <c r="H82" s="6">
        <f t="shared" si="1"/>
        <v>10</v>
      </c>
      <c r="I82">
        <v>2450</v>
      </c>
      <c r="J82" t="s">
        <v>21</v>
      </c>
      <c r="K82" t="s">
        <v>10</v>
      </c>
    </row>
    <row r="83" spans="1:11">
      <c r="A83" s="2" t="s">
        <v>469</v>
      </c>
      <c r="B83" t="s">
        <v>20</v>
      </c>
      <c r="C83">
        <v>85</v>
      </c>
      <c r="D83" t="s">
        <v>470</v>
      </c>
      <c r="E83" t="s">
        <v>122</v>
      </c>
      <c r="F83" t="s">
        <v>122</v>
      </c>
      <c r="G83" s="1">
        <v>43759</v>
      </c>
      <c r="H83" s="6">
        <f t="shared" si="1"/>
        <v>10</v>
      </c>
      <c r="I83">
        <v>2450</v>
      </c>
      <c r="J83" t="s">
        <v>21</v>
      </c>
      <c r="K83" t="s">
        <v>10</v>
      </c>
    </row>
    <row r="84" spans="1:11">
      <c r="A84" s="2" t="s">
        <v>469</v>
      </c>
      <c r="B84" t="s">
        <v>20</v>
      </c>
      <c r="C84">
        <v>85</v>
      </c>
      <c r="D84" t="s">
        <v>470</v>
      </c>
      <c r="E84" t="s">
        <v>123</v>
      </c>
      <c r="F84" t="s">
        <v>123</v>
      </c>
      <c r="G84" s="1">
        <v>43760</v>
      </c>
      <c r="H84" s="6">
        <f t="shared" si="1"/>
        <v>10</v>
      </c>
      <c r="I84">
        <v>2450</v>
      </c>
      <c r="J84" t="s">
        <v>21</v>
      </c>
      <c r="K84" t="s">
        <v>10</v>
      </c>
    </row>
    <row r="85" spans="1:11">
      <c r="A85" s="2" t="s">
        <v>469</v>
      </c>
      <c r="B85" t="s">
        <v>20</v>
      </c>
      <c r="C85">
        <v>85</v>
      </c>
      <c r="D85" t="s">
        <v>470</v>
      </c>
      <c r="E85" t="s">
        <v>124</v>
      </c>
      <c r="F85" t="s">
        <v>124</v>
      </c>
      <c r="G85" s="1">
        <v>43761</v>
      </c>
      <c r="H85" s="6">
        <f t="shared" si="1"/>
        <v>10</v>
      </c>
      <c r="I85">
        <v>2450</v>
      </c>
      <c r="J85" t="s">
        <v>21</v>
      </c>
      <c r="K85" t="s">
        <v>10</v>
      </c>
    </row>
    <row r="86" spans="1:11">
      <c r="A86" s="2" t="s">
        <v>469</v>
      </c>
      <c r="B86" t="s">
        <v>20</v>
      </c>
      <c r="C86">
        <v>85</v>
      </c>
      <c r="D86" t="s">
        <v>470</v>
      </c>
      <c r="E86" t="s">
        <v>125</v>
      </c>
      <c r="F86" t="s">
        <v>125</v>
      </c>
      <c r="G86" s="1">
        <v>43762</v>
      </c>
      <c r="H86" s="6">
        <f t="shared" si="1"/>
        <v>10</v>
      </c>
      <c r="I86">
        <v>2450</v>
      </c>
      <c r="J86" t="s">
        <v>21</v>
      </c>
      <c r="K86" t="s">
        <v>10</v>
      </c>
    </row>
    <row r="87" spans="1:11">
      <c r="A87" s="2" t="s">
        <v>469</v>
      </c>
      <c r="B87" t="s">
        <v>20</v>
      </c>
      <c r="C87">
        <v>85</v>
      </c>
      <c r="D87" t="s">
        <v>470</v>
      </c>
      <c r="E87" t="s">
        <v>126</v>
      </c>
      <c r="F87" t="s">
        <v>126</v>
      </c>
      <c r="G87" s="1">
        <v>43763</v>
      </c>
      <c r="H87" s="6">
        <f t="shared" si="1"/>
        <v>10</v>
      </c>
      <c r="I87">
        <v>2450</v>
      </c>
      <c r="J87" t="s">
        <v>21</v>
      </c>
      <c r="K87" t="s">
        <v>10</v>
      </c>
    </row>
    <row r="88" spans="1:11">
      <c r="A88" s="2" t="s">
        <v>469</v>
      </c>
      <c r="B88" t="s">
        <v>20</v>
      </c>
      <c r="C88">
        <v>85</v>
      </c>
      <c r="D88" t="s">
        <v>470</v>
      </c>
      <c r="E88" t="s">
        <v>127</v>
      </c>
      <c r="F88" t="s">
        <v>127</v>
      </c>
      <c r="G88" s="1">
        <v>43764</v>
      </c>
      <c r="H88" s="6">
        <f t="shared" si="1"/>
        <v>10</v>
      </c>
      <c r="I88">
        <v>2450</v>
      </c>
      <c r="J88" t="s">
        <v>21</v>
      </c>
      <c r="K88" t="s">
        <v>10</v>
      </c>
    </row>
    <row r="89" spans="1:11">
      <c r="A89" s="2" t="s">
        <v>469</v>
      </c>
      <c r="B89" t="s">
        <v>20</v>
      </c>
      <c r="C89">
        <v>85</v>
      </c>
      <c r="D89" t="s">
        <v>470</v>
      </c>
      <c r="E89" t="s">
        <v>128</v>
      </c>
      <c r="F89" t="s">
        <v>128</v>
      </c>
      <c r="G89" s="1">
        <v>43765</v>
      </c>
      <c r="H89" s="6">
        <f t="shared" si="1"/>
        <v>10</v>
      </c>
      <c r="I89">
        <v>2450</v>
      </c>
      <c r="J89" t="s">
        <v>21</v>
      </c>
      <c r="K89" t="s">
        <v>10</v>
      </c>
    </row>
    <row r="90" spans="1:11">
      <c r="A90" s="2" t="s">
        <v>469</v>
      </c>
      <c r="B90" t="s">
        <v>20</v>
      </c>
      <c r="C90">
        <v>85</v>
      </c>
      <c r="D90" t="s">
        <v>470</v>
      </c>
      <c r="E90" t="s">
        <v>129</v>
      </c>
      <c r="F90" t="s">
        <v>129</v>
      </c>
      <c r="G90" s="1">
        <v>43766</v>
      </c>
      <c r="H90" s="6">
        <f t="shared" si="1"/>
        <v>10</v>
      </c>
      <c r="I90">
        <v>2450</v>
      </c>
      <c r="J90" t="s">
        <v>21</v>
      </c>
      <c r="K90" t="s">
        <v>10</v>
      </c>
    </row>
    <row r="91" spans="1:11">
      <c r="A91" s="2" t="s">
        <v>469</v>
      </c>
      <c r="B91" t="s">
        <v>20</v>
      </c>
      <c r="C91">
        <v>85</v>
      </c>
      <c r="D91" t="s">
        <v>470</v>
      </c>
      <c r="E91" t="s">
        <v>130</v>
      </c>
      <c r="F91" t="s">
        <v>130</v>
      </c>
      <c r="G91" s="1">
        <v>43767</v>
      </c>
      <c r="H91" s="6">
        <f t="shared" si="1"/>
        <v>10</v>
      </c>
      <c r="I91">
        <v>2450</v>
      </c>
      <c r="J91" t="s">
        <v>21</v>
      </c>
      <c r="K91" t="s">
        <v>10</v>
      </c>
    </row>
    <row r="92" spans="1:11">
      <c r="A92" s="2" t="s">
        <v>469</v>
      </c>
      <c r="B92" t="s">
        <v>20</v>
      </c>
      <c r="C92">
        <v>85</v>
      </c>
      <c r="D92" t="s">
        <v>470</v>
      </c>
      <c r="E92" t="s">
        <v>131</v>
      </c>
      <c r="F92" t="s">
        <v>131</v>
      </c>
      <c r="G92" s="1">
        <v>43768</v>
      </c>
      <c r="H92" s="6">
        <f t="shared" si="1"/>
        <v>10</v>
      </c>
      <c r="I92">
        <v>2450</v>
      </c>
      <c r="J92" t="s">
        <v>21</v>
      </c>
      <c r="K92" t="s">
        <v>10</v>
      </c>
    </row>
    <row r="93" spans="1:11">
      <c r="A93" s="2" t="s">
        <v>469</v>
      </c>
      <c r="B93" t="s">
        <v>20</v>
      </c>
      <c r="C93">
        <v>85</v>
      </c>
      <c r="D93" t="s">
        <v>470</v>
      </c>
      <c r="E93" t="s">
        <v>132</v>
      </c>
      <c r="F93" t="s">
        <v>132</v>
      </c>
      <c r="G93" s="1">
        <v>43769</v>
      </c>
      <c r="H93" s="6">
        <f t="shared" si="1"/>
        <v>10</v>
      </c>
      <c r="I93">
        <v>2450</v>
      </c>
      <c r="J93" t="s">
        <v>21</v>
      </c>
      <c r="K93" t="s">
        <v>10</v>
      </c>
    </row>
    <row r="94" spans="1:11">
      <c r="A94" s="2" t="s">
        <v>469</v>
      </c>
      <c r="B94" t="s">
        <v>20</v>
      </c>
      <c r="C94">
        <v>85</v>
      </c>
      <c r="D94" t="s">
        <v>470</v>
      </c>
      <c r="E94" t="s">
        <v>133</v>
      </c>
      <c r="F94" t="s">
        <v>133</v>
      </c>
      <c r="G94" s="1">
        <v>43770</v>
      </c>
      <c r="H94" s="6">
        <f t="shared" si="1"/>
        <v>11</v>
      </c>
      <c r="I94">
        <v>2450</v>
      </c>
      <c r="J94" t="s">
        <v>21</v>
      </c>
      <c r="K94" t="s">
        <v>10</v>
      </c>
    </row>
    <row r="95" spans="1:11">
      <c r="A95" s="2" t="s">
        <v>469</v>
      </c>
      <c r="B95" t="s">
        <v>20</v>
      </c>
      <c r="C95">
        <v>85</v>
      </c>
      <c r="D95" t="s">
        <v>470</v>
      </c>
      <c r="E95" t="s">
        <v>134</v>
      </c>
      <c r="F95" t="s">
        <v>134</v>
      </c>
      <c r="G95" s="1">
        <v>43771</v>
      </c>
      <c r="H95" s="6">
        <f t="shared" si="1"/>
        <v>11</v>
      </c>
      <c r="I95">
        <v>2450</v>
      </c>
      <c r="J95" t="s">
        <v>21</v>
      </c>
      <c r="K95" t="s">
        <v>10</v>
      </c>
    </row>
    <row r="96" spans="1:11">
      <c r="A96" s="2" t="s">
        <v>469</v>
      </c>
      <c r="B96" t="s">
        <v>20</v>
      </c>
      <c r="C96">
        <v>85</v>
      </c>
      <c r="D96" t="s">
        <v>470</v>
      </c>
      <c r="E96" t="s">
        <v>135</v>
      </c>
      <c r="F96" t="s">
        <v>135</v>
      </c>
      <c r="G96" s="1">
        <v>43772</v>
      </c>
      <c r="H96" s="6">
        <f t="shared" si="1"/>
        <v>11</v>
      </c>
      <c r="I96">
        <v>2552</v>
      </c>
      <c r="J96" t="s">
        <v>21</v>
      </c>
      <c r="K96" t="s">
        <v>10</v>
      </c>
    </row>
    <row r="97" spans="1:11">
      <c r="A97" s="2" t="s">
        <v>469</v>
      </c>
      <c r="B97" t="s">
        <v>20</v>
      </c>
      <c r="C97">
        <v>85</v>
      </c>
      <c r="D97" t="s">
        <v>470</v>
      </c>
      <c r="E97" t="s">
        <v>136</v>
      </c>
      <c r="F97" t="s">
        <v>136</v>
      </c>
      <c r="G97" s="1">
        <v>43773</v>
      </c>
      <c r="H97" s="6">
        <f t="shared" si="1"/>
        <v>11</v>
      </c>
      <c r="I97">
        <v>2450</v>
      </c>
      <c r="J97" t="s">
        <v>21</v>
      </c>
      <c r="K97" t="s">
        <v>10</v>
      </c>
    </row>
    <row r="98" spans="1:11">
      <c r="A98" s="2" t="s">
        <v>469</v>
      </c>
      <c r="B98" t="s">
        <v>20</v>
      </c>
      <c r="C98">
        <v>85</v>
      </c>
      <c r="D98" t="s">
        <v>470</v>
      </c>
      <c r="E98" t="s">
        <v>137</v>
      </c>
      <c r="F98" t="s">
        <v>137</v>
      </c>
      <c r="G98" s="1">
        <v>43774</v>
      </c>
      <c r="H98" s="6">
        <f t="shared" si="1"/>
        <v>11</v>
      </c>
      <c r="I98">
        <v>2450</v>
      </c>
      <c r="J98" t="s">
        <v>21</v>
      </c>
      <c r="K98" t="s">
        <v>10</v>
      </c>
    </row>
    <row r="99" spans="1:11">
      <c r="A99" s="2" t="s">
        <v>469</v>
      </c>
      <c r="B99" t="s">
        <v>20</v>
      </c>
      <c r="C99">
        <v>85</v>
      </c>
      <c r="D99" t="s">
        <v>470</v>
      </c>
      <c r="E99" t="s">
        <v>138</v>
      </c>
      <c r="F99" t="s">
        <v>138</v>
      </c>
      <c r="G99" s="1">
        <v>43775</v>
      </c>
      <c r="H99" s="6">
        <f t="shared" si="1"/>
        <v>11</v>
      </c>
      <c r="I99">
        <v>2450</v>
      </c>
      <c r="J99" t="s">
        <v>21</v>
      </c>
      <c r="K99" t="s">
        <v>10</v>
      </c>
    </row>
    <row r="100" spans="1:11">
      <c r="A100" s="2" t="s">
        <v>469</v>
      </c>
      <c r="B100" t="s">
        <v>20</v>
      </c>
      <c r="C100">
        <v>85</v>
      </c>
      <c r="D100" t="s">
        <v>470</v>
      </c>
      <c r="E100" t="s">
        <v>139</v>
      </c>
      <c r="F100" t="s">
        <v>139</v>
      </c>
      <c r="G100" s="1">
        <v>43776</v>
      </c>
      <c r="H100" s="6">
        <f t="shared" si="1"/>
        <v>11</v>
      </c>
      <c r="I100">
        <v>2450</v>
      </c>
      <c r="J100" t="s">
        <v>21</v>
      </c>
      <c r="K100" t="s">
        <v>10</v>
      </c>
    </row>
    <row r="101" spans="1:11">
      <c r="A101" s="2" t="s">
        <v>469</v>
      </c>
      <c r="B101" t="s">
        <v>20</v>
      </c>
      <c r="C101">
        <v>85</v>
      </c>
      <c r="D101" t="s">
        <v>470</v>
      </c>
      <c r="E101" t="s">
        <v>140</v>
      </c>
      <c r="F101" t="s">
        <v>140</v>
      </c>
      <c r="G101" s="1">
        <v>43777</v>
      </c>
      <c r="H101" s="6">
        <f t="shared" si="1"/>
        <v>11</v>
      </c>
      <c r="I101">
        <v>2450</v>
      </c>
      <c r="J101" t="s">
        <v>21</v>
      </c>
      <c r="K101" t="s">
        <v>10</v>
      </c>
    </row>
    <row r="102" spans="1:11">
      <c r="A102" s="2" t="s">
        <v>469</v>
      </c>
      <c r="B102" t="s">
        <v>20</v>
      </c>
      <c r="C102">
        <v>85</v>
      </c>
      <c r="D102" t="s">
        <v>470</v>
      </c>
      <c r="E102" t="s">
        <v>141</v>
      </c>
      <c r="F102" t="s">
        <v>141</v>
      </c>
      <c r="G102" s="1">
        <v>43778</v>
      </c>
      <c r="H102" s="6">
        <f t="shared" si="1"/>
        <v>11</v>
      </c>
      <c r="I102">
        <v>2450</v>
      </c>
      <c r="J102" t="s">
        <v>21</v>
      </c>
      <c r="K102" t="s">
        <v>10</v>
      </c>
    </row>
    <row r="103" spans="1:11">
      <c r="A103" s="2" t="s">
        <v>469</v>
      </c>
      <c r="B103" t="s">
        <v>20</v>
      </c>
      <c r="C103">
        <v>85</v>
      </c>
      <c r="D103" t="s">
        <v>470</v>
      </c>
      <c r="E103" t="s">
        <v>142</v>
      </c>
      <c r="F103" t="s">
        <v>142</v>
      </c>
      <c r="G103" s="1">
        <v>43779</v>
      </c>
      <c r="H103" s="6">
        <f t="shared" si="1"/>
        <v>11</v>
      </c>
      <c r="I103">
        <v>2450</v>
      </c>
      <c r="J103" t="s">
        <v>21</v>
      </c>
      <c r="K103" t="s">
        <v>10</v>
      </c>
    </row>
    <row r="104" spans="1:11">
      <c r="A104" s="2" t="s">
        <v>469</v>
      </c>
      <c r="B104" t="s">
        <v>20</v>
      </c>
      <c r="C104">
        <v>85</v>
      </c>
      <c r="D104" t="s">
        <v>470</v>
      </c>
      <c r="E104" t="s">
        <v>143</v>
      </c>
      <c r="F104" t="s">
        <v>143</v>
      </c>
      <c r="G104" s="1">
        <v>43780</v>
      </c>
      <c r="H104" s="6">
        <f t="shared" si="1"/>
        <v>11</v>
      </c>
      <c r="I104">
        <v>2972</v>
      </c>
      <c r="J104" t="s">
        <v>21</v>
      </c>
      <c r="K104" t="s">
        <v>10</v>
      </c>
    </row>
    <row r="105" spans="1:11">
      <c r="A105" s="2" t="s">
        <v>469</v>
      </c>
      <c r="B105" t="s">
        <v>20</v>
      </c>
      <c r="C105">
        <v>85</v>
      </c>
      <c r="D105" t="s">
        <v>470</v>
      </c>
      <c r="E105" t="s">
        <v>144</v>
      </c>
      <c r="F105" t="s">
        <v>144</v>
      </c>
      <c r="G105" s="1">
        <v>43781</v>
      </c>
      <c r="H105" s="6">
        <f t="shared" si="1"/>
        <v>11</v>
      </c>
      <c r="I105">
        <v>2450</v>
      </c>
      <c r="J105" t="s">
        <v>21</v>
      </c>
      <c r="K105" t="s">
        <v>10</v>
      </c>
    </row>
    <row r="106" spans="1:11">
      <c r="A106" s="2" t="s">
        <v>469</v>
      </c>
      <c r="B106" t="s">
        <v>20</v>
      </c>
      <c r="C106">
        <v>85</v>
      </c>
      <c r="D106" t="s">
        <v>470</v>
      </c>
      <c r="E106" t="s">
        <v>145</v>
      </c>
      <c r="F106" t="s">
        <v>145</v>
      </c>
      <c r="G106" s="1">
        <v>43782</v>
      </c>
      <c r="H106" s="6">
        <f t="shared" si="1"/>
        <v>11</v>
      </c>
      <c r="I106">
        <v>2450</v>
      </c>
      <c r="J106" t="s">
        <v>21</v>
      </c>
      <c r="K106" t="s">
        <v>10</v>
      </c>
    </row>
    <row r="107" spans="1:11">
      <c r="A107" s="2" t="s">
        <v>469</v>
      </c>
      <c r="B107" t="s">
        <v>20</v>
      </c>
      <c r="C107">
        <v>85</v>
      </c>
      <c r="D107" t="s">
        <v>470</v>
      </c>
      <c r="E107" t="s">
        <v>146</v>
      </c>
      <c r="F107" t="s">
        <v>146</v>
      </c>
      <c r="G107" s="1">
        <v>43783</v>
      </c>
      <c r="H107" s="6">
        <f t="shared" si="1"/>
        <v>11</v>
      </c>
      <c r="I107">
        <v>2450</v>
      </c>
      <c r="J107" t="s">
        <v>21</v>
      </c>
      <c r="K107" t="s">
        <v>10</v>
      </c>
    </row>
    <row r="108" spans="1:11">
      <c r="A108" s="2" t="s">
        <v>469</v>
      </c>
      <c r="B108" t="s">
        <v>20</v>
      </c>
      <c r="C108">
        <v>85</v>
      </c>
      <c r="D108" t="s">
        <v>470</v>
      </c>
      <c r="E108" t="s">
        <v>147</v>
      </c>
      <c r="F108" t="s">
        <v>147</v>
      </c>
      <c r="G108" s="1">
        <v>43784</v>
      </c>
      <c r="H108" s="6">
        <f t="shared" si="1"/>
        <v>11</v>
      </c>
      <c r="I108">
        <v>2450</v>
      </c>
      <c r="J108" t="s">
        <v>21</v>
      </c>
      <c r="K108" t="s">
        <v>10</v>
      </c>
    </row>
    <row r="109" spans="1:11">
      <c r="A109" s="2" t="s">
        <v>469</v>
      </c>
      <c r="B109" t="s">
        <v>20</v>
      </c>
      <c r="C109">
        <v>85</v>
      </c>
      <c r="D109" t="s">
        <v>470</v>
      </c>
      <c r="E109" t="s">
        <v>148</v>
      </c>
      <c r="F109" t="s">
        <v>148</v>
      </c>
      <c r="G109" s="1">
        <v>43785</v>
      </c>
      <c r="H109" s="6">
        <f t="shared" si="1"/>
        <v>11</v>
      </c>
      <c r="I109">
        <v>2450</v>
      </c>
      <c r="J109" t="s">
        <v>21</v>
      </c>
      <c r="K109" t="s">
        <v>10</v>
      </c>
    </row>
    <row r="110" spans="1:11">
      <c r="A110" s="2" t="s">
        <v>469</v>
      </c>
      <c r="B110" t="s">
        <v>20</v>
      </c>
      <c r="C110">
        <v>85</v>
      </c>
      <c r="D110" t="s">
        <v>470</v>
      </c>
      <c r="E110" t="s">
        <v>149</v>
      </c>
      <c r="F110" t="s">
        <v>149</v>
      </c>
      <c r="G110" s="1">
        <v>43786</v>
      </c>
      <c r="H110" s="6">
        <f t="shared" si="1"/>
        <v>11</v>
      </c>
      <c r="I110">
        <v>2450</v>
      </c>
      <c r="J110" t="s">
        <v>21</v>
      </c>
      <c r="K110" t="s">
        <v>10</v>
      </c>
    </row>
    <row r="111" spans="1:11">
      <c r="A111" s="2" t="s">
        <v>469</v>
      </c>
      <c r="B111" t="s">
        <v>20</v>
      </c>
      <c r="C111">
        <v>85</v>
      </c>
      <c r="D111" t="s">
        <v>470</v>
      </c>
      <c r="E111" t="s">
        <v>150</v>
      </c>
      <c r="F111" t="s">
        <v>150</v>
      </c>
      <c r="G111" s="1">
        <v>43787</v>
      </c>
      <c r="H111" s="6">
        <f t="shared" si="1"/>
        <v>11</v>
      </c>
      <c r="I111">
        <v>2450</v>
      </c>
      <c r="J111" t="s">
        <v>21</v>
      </c>
      <c r="K111" t="s">
        <v>10</v>
      </c>
    </row>
    <row r="112" spans="1:11">
      <c r="A112" s="2" t="s">
        <v>469</v>
      </c>
      <c r="B112" t="s">
        <v>20</v>
      </c>
      <c r="C112">
        <v>85</v>
      </c>
      <c r="D112" t="s">
        <v>470</v>
      </c>
      <c r="E112" t="s">
        <v>151</v>
      </c>
      <c r="F112" t="s">
        <v>151</v>
      </c>
      <c r="G112" s="1">
        <v>43788</v>
      </c>
      <c r="H112" s="6">
        <f t="shared" si="1"/>
        <v>11</v>
      </c>
      <c r="I112">
        <v>2450</v>
      </c>
      <c r="J112" t="s">
        <v>21</v>
      </c>
      <c r="K112" t="s">
        <v>10</v>
      </c>
    </row>
    <row r="113" spans="1:11">
      <c r="A113" s="2" t="s">
        <v>469</v>
      </c>
      <c r="B113" t="s">
        <v>20</v>
      </c>
      <c r="C113">
        <v>85</v>
      </c>
      <c r="D113" t="s">
        <v>470</v>
      </c>
      <c r="E113" t="s">
        <v>152</v>
      </c>
      <c r="F113" t="s">
        <v>152</v>
      </c>
      <c r="G113" s="1">
        <v>43789</v>
      </c>
      <c r="H113" s="6">
        <f t="shared" si="1"/>
        <v>11</v>
      </c>
      <c r="I113">
        <v>2450</v>
      </c>
      <c r="J113" t="s">
        <v>21</v>
      </c>
      <c r="K113" t="s">
        <v>10</v>
      </c>
    </row>
    <row r="114" spans="1:11">
      <c r="A114" s="2" t="s">
        <v>469</v>
      </c>
      <c r="B114" t="s">
        <v>20</v>
      </c>
      <c r="C114">
        <v>85</v>
      </c>
      <c r="D114" t="s">
        <v>470</v>
      </c>
      <c r="E114" t="s">
        <v>153</v>
      </c>
      <c r="F114" t="s">
        <v>153</v>
      </c>
      <c r="G114" s="1">
        <v>43790</v>
      </c>
      <c r="H114" s="6">
        <f t="shared" si="1"/>
        <v>11</v>
      </c>
      <c r="I114">
        <v>2450</v>
      </c>
      <c r="J114" t="s">
        <v>21</v>
      </c>
      <c r="K114" t="s">
        <v>10</v>
      </c>
    </row>
    <row r="115" spans="1:11">
      <c r="A115" s="2" t="s">
        <v>469</v>
      </c>
      <c r="B115" t="s">
        <v>20</v>
      </c>
      <c r="C115">
        <v>85</v>
      </c>
      <c r="D115" t="s">
        <v>470</v>
      </c>
      <c r="E115" t="s">
        <v>154</v>
      </c>
      <c r="F115" t="s">
        <v>154</v>
      </c>
      <c r="G115" s="1">
        <v>43791</v>
      </c>
      <c r="H115" s="6">
        <f t="shared" si="1"/>
        <v>11</v>
      </c>
      <c r="I115">
        <v>2450</v>
      </c>
      <c r="J115" t="s">
        <v>21</v>
      </c>
      <c r="K115" t="s">
        <v>10</v>
      </c>
    </row>
    <row r="116" spans="1:11">
      <c r="A116" s="2" t="s">
        <v>469</v>
      </c>
      <c r="B116" t="s">
        <v>20</v>
      </c>
      <c r="C116">
        <v>85</v>
      </c>
      <c r="D116" t="s">
        <v>470</v>
      </c>
      <c r="E116" t="s">
        <v>155</v>
      </c>
      <c r="F116" t="s">
        <v>155</v>
      </c>
      <c r="G116" s="1">
        <v>43792</v>
      </c>
      <c r="H116" s="6">
        <f t="shared" si="1"/>
        <v>11</v>
      </c>
      <c r="I116">
        <v>2450</v>
      </c>
      <c r="J116" t="s">
        <v>21</v>
      </c>
      <c r="K116" t="s">
        <v>10</v>
      </c>
    </row>
    <row r="117" spans="1:11">
      <c r="A117" s="2" t="s">
        <v>469</v>
      </c>
      <c r="B117" t="s">
        <v>20</v>
      </c>
      <c r="C117">
        <v>85</v>
      </c>
      <c r="D117" t="s">
        <v>470</v>
      </c>
      <c r="E117" t="s">
        <v>156</v>
      </c>
      <c r="F117" t="s">
        <v>156</v>
      </c>
      <c r="G117" s="1">
        <v>43793</v>
      </c>
      <c r="H117" s="6">
        <f t="shared" si="1"/>
        <v>11</v>
      </c>
      <c r="I117">
        <v>2450</v>
      </c>
      <c r="J117" t="s">
        <v>21</v>
      </c>
      <c r="K117" t="s">
        <v>10</v>
      </c>
    </row>
    <row r="118" spans="1:11">
      <c r="A118" s="2" t="s">
        <v>469</v>
      </c>
      <c r="B118" t="s">
        <v>20</v>
      </c>
      <c r="C118">
        <v>85</v>
      </c>
      <c r="D118" t="s">
        <v>470</v>
      </c>
      <c r="E118" t="s">
        <v>157</v>
      </c>
      <c r="F118" t="s">
        <v>157</v>
      </c>
      <c r="G118" s="1">
        <v>43794</v>
      </c>
      <c r="H118" s="6">
        <f t="shared" si="1"/>
        <v>11</v>
      </c>
      <c r="I118">
        <v>2450</v>
      </c>
      <c r="J118" t="s">
        <v>21</v>
      </c>
      <c r="K118" t="s">
        <v>10</v>
      </c>
    </row>
    <row r="119" spans="1:11">
      <c r="A119" s="2" t="s">
        <v>469</v>
      </c>
      <c r="B119" t="s">
        <v>20</v>
      </c>
      <c r="C119">
        <v>85</v>
      </c>
      <c r="D119" t="s">
        <v>470</v>
      </c>
      <c r="E119" t="s">
        <v>158</v>
      </c>
      <c r="F119" t="s">
        <v>158</v>
      </c>
      <c r="G119" s="1">
        <v>43795</v>
      </c>
      <c r="H119" s="6">
        <f t="shared" si="1"/>
        <v>11</v>
      </c>
      <c r="I119">
        <v>2450</v>
      </c>
      <c r="J119" t="s">
        <v>21</v>
      </c>
      <c r="K119" t="s">
        <v>10</v>
      </c>
    </row>
    <row r="120" spans="1:11">
      <c r="A120" s="2" t="s">
        <v>469</v>
      </c>
      <c r="B120" t="s">
        <v>20</v>
      </c>
      <c r="C120">
        <v>85</v>
      </c>
      <c r="D120" t="s">
        <v>470</v>
      </c>
      <c r="E120" t="s">
        <v>159</v>
      </c>
      <c r="F120" t="s">
        <v>159</v>
      </c>
      <c r="G120" s="1">
        <v>43796</v>
      </c>
      <c r="H120" s="6">
        <f t="shared" si="1"/>
        <v>11</v>
      </c>
      <c r="I120">
        <v>2450</v>
      </c>
      <c r="J120" t="s">
        <v>21</v>
      </c>
      <c r="K120" t="s">
        <v>10</v>
      </c>
    </row>
    <row r="121" spans="1:11">
      <c r="A121" s="2" t="s">
        <v>469</v>
      </c>
      <c r="B121" t="s">
        <v>20</v>
      </c>
      <c r="C121">
        <v>85</v>
      </c>
      <c r="D121" t="s">
        <v>470</v>
      </c>
      <c r="E121" t="s">
        <v>160</v>
      </c>
      <c r="F121" t="s">
        <v>160</v>
      </c>
      <c r="G121" s="1">
        <v>43797</v>
      </c>
      <c r="H121" s="6">
        <f t="shared" si="1"/>
        <v>11</v>
      </c>
      <c r="I121">
        <v>2450</v>
      </c>
      <c r="J121" t="s">
        <v>21</v>
      </c>
      <c r="K121" t="s">
        <v>10</v>
      </c>
    </row>
    <row r="122" spans="1:11">
      <c r="A122" s="2" t="s">
        <v>469</v>
      </c>
      <c r="B122" t="s">
        <v>20</v>
      </c>
      <c r="C122">
        <v>85</v>
      </c>
      <c r="D122" t="s">
        <v>470</v>
      </c>
      <c r="E122" t="s">
        <v>161</v>
      </c>
      <c r="F122" t="s">
        <v>161</v>
      </c>
      <c r="G122" s="1">
        <v>43798</v>
      </c>
      <c r="H122" s="6">
        <f t="shared" si="1"/>
        <v>11</v>
      </c>
      <c r="I122">
        <v>2450</v>
      </c>
      <c r="J122" t="s">
        <v>21</v>
      </c>
      <c r="K122" t="s">
        <v>10</v>
      </c>
    </row>
    <row r="123" spans="1:11">
      <c r="A123" s="2" t="s">
        <v>469</v>
      </c>
      <c r="B123" t="s">
        <v>20</v>
      </c>
      <c r="C123">
        <v>85</v>
      </c>
      <c r="D123" t="s">
        <v>470</v>
      </c>
      <c r="E123" t="s">
        <v>162</v>
      </c>
      <c r="F123" t="s">
        <v>162</v>
      </c>
      <c r="G123" s="1">
        <v>43799</v>
      </c>
      <c r="H123" s="6">
        <f t="shared" si="1"/>
        <v>11</v>
      </c>
      <c r="I123">
        <v>2450</v>
      </c>
      <c r="J123" t="s">
        <v>21</v>
      </c>
      <c r="K123" t="s">
        <v>10</v>
      </c>
    </row>
    <row r="124" spans="1:11">
      <c r="A124" s="2" t="s">
        <v>469</v>
      </c>
      <c r="B124" t="s">
        <v>20</v>
      </c>
      <c r="C124">
        <v>85</v>
      </c>
      <c r="D124" t="s">
        <v>470</v>
      </c>
      <c r="E124" t="s">
        <v>163</v>
      </c>
      <c r="F124" t="s">
        <v>163</v>
      </c>
      <c r="G124" s="1">
        <v>43800</v>
      </c>
      <c r="H124" s="6">
        <f t="shared" si="1"/>
        <v>12</v>
      </c>
      <c r="I124">
        <v>2725</v>
      </c>
      <c r="J124" t="s">
        <v>21</v>
      </c>
      <c r="K124" t="s">
        <v>10</v>
      </c>
    </row>
    <row r="125" spans="1:11">
      <c r="A125" s="2" t="s">
        <v>469</v>
      </c>
      <c r="B125" t="s">
        <v>20</v>
      </c>
      <c r="C125">
        <v>85</v>
      </c>
      <c r="D125" t="s">
        <v>470</v>
      </c>
      <c r="E125" t="s">
        <v>164</v>
      </c>
      <c r="F125" t="s">
        <v>164</v>
      </c>
      <c r="G125" s="1">
        <v>43801</v>
      </c>
      <c r="H125" s="6">
        <f t="shared" si="1"/>
        <v>12</v>
      </c>
      <c r="I125">
        <v>3000</v>
      </c>
      <c r="J125" t="s">
        <v>21</v>
      </c>
      <c r="K125" t="s">
        <v>10</v>
      </c>
    </row>
    <row r="126" spans="1:11">
      <c r="A126" s="2" t="s">
        <v>469</v>
      </c>
      <c r="B126" t="s">
        <v>20</v>
      </c>
      <c r="C126">
        <v>85</v>
      </c>
      <c r="D126" t="s">
        <v>470</v>
      </c>
      <c r="E126" t="s">
        <v>165</v>
      </c>
      <c r="F126" t="s">
        <v>165</v>
      </c>
      <c r="G126" s="1">
        <v>43802</v>
      </c>
      <c r="H126" s="6">
        <f t="shared" si="1"/>
        <v>12</v>
      </c>
      <c r="I126">
        <v>3000</v>
      </c>
      <c r="J126" t="s">
        <v>21</v>
      </c>
      <c r="K126" t="s">
        <v>10</v>
      </c>
    </row>
    <row r="127" spans="1:11">
      <c r="A127" s="2" t="s">
        <v>469</v>
      </c>
      <c r="B127" t="s">
        <v>20</v>
      </c>
      <c r="C127">
        <v>85</v>
      </c>
      <c r="D127" t="s">
        <v>470</v>
      </c>
      <c r="E127" t="s">
        <v>166</v>
      </c>
      <c r="F127" t="s">
        <v>166</v>
      </c>
      <c r="G127" s="1">
        <v>43803</v>
      </c>
      <c r="H127" s="6">
        <f t="shared" si="1"/>
        <v>12</v>
      </c>
      <c r="I127">
        <v>3000</v>
      </c>
      <c r="J127" t="s">
        <v>21</v>
      </c>
      <c r="K127" t="s">
        <v>10</v>
      </c>
    </row>
    <row r="128" spans="1:11">
      <c r="A128" s="2" t="s">
        <v>469</v>
      </c>
      <c r="B128" t="s">
        <v>20</v>
      </c>
      <c r="C128">
        <v>85</v>
      </c>
      <c r="D128" t="s">
        <v>470</v>
      </c>
      <c r="E128" t="s">
        <v>167</v>
      </c>
      <c r="F128" t="s">
        <v>167</v>
      </c>
      <c r="G128" s="1">
        <v>43804</v>
      </c>
      <c r="H128" s="6">
        <f t="shared" si="1"/>
        <v>12</v>
      </c>
      <c r="I128">
        <v>2750</v>
      </c>
      <c r="J128" t="s">
        <v>21</v>
      </c>
      <c r="K128" t="s">
        <v>10</v>
      </c>
    </row>
    <row r="129" spans="1:11">
      <c r="A129" s="2" t="s">
        <v>469</v>
      </c>
      <c r="B129" t="s">
        <v>20</v>
      </c>
      <c r="C129">
        <v>85</v>
      </c>
      <c r="D129" t="s">
        <v>470</v>
      </c>
      <c r="E129" t="s">
        <v>168</v>
      </c>
      <c r="F129" t="s">
        <v>168</v>
      </c>
      <c r="G129" s="1">
        <v>43805</v>
      </c>
      <c r="H129" s="6">
        <f t="shared" si="1"/>
        <v>12</v>
      </c>
      <c r="I129">
        <v>2500</v>
      </c>
      <c r="J129" t="s">
        <v>21</v>
      </c>
      <c r="K129" t="s">
        <v>10</v>
      </c>
    </row>
    <row r="130" spans="1:11">
      <c r="A130" s="2" t="s">
        <v>469</v>
      </c>
      <c r="B130" t="s">
        <v>20</v>
      </c>
      <c r="C130">
        <v>85</v>
      </c>
      <c r="D130" t="s">
        <v>470</v>
      </c>
      <c r="E130" t="s">
        <v>169</v>
      </c>
      <c r="F130" t="s">
        <v>169</v>
      </c>
      <c r="G130" s="1">
        <v>43806</v>
      </c>
      <c r="H130" s="6">
        <f t="shared" si="1"/>
        <v>12</v>
      </c>
      <c r="I130">
        <v>2500</v>
      </c>
      <c r="J130" t="s">
        <v>21</v>
      </c>
      <c r="K130" t="s">
        <v>10</v>
      </c>
    </row>
    <row r="131" spans="1:11">
      <c r="A131" s="2" t="s">
        <v>469</v>
      </c>
      <c r="B131" t="s">
        <v>20</v>
      </c>
      <c r="C131">
        <v>85</v>
      </c>
      <c r="D131" t="s">
        <v>470</v>
      </c>
      <c r="E131" t="s">
        <v>170</v>
      </c>
      <c r="F131" t="s">
        <v>170</v>
      </c>
      <c r="G131" s="1">
        <v>43807</v>
      </c>
      <c r="H131" s="6">
        <f t="shared" ref="H131:H194" si="2">MONTH(G131)</f>
        <v>12</v>
      </c>
      <c r="I131">
        <v>2500</v>
      </c>
      <c r="J131" t="s">
        <v>21</v>
      </c>
      <c r="K131" t="s">
        <v>10</v>
      </c>
    </row>
    <row r="132" spans="1:11">
      <c r="A132" s="2" t="s">
        <v>469</v>
      </c>
      <c r="B132" t="s">
        <v>20</v>
      </c>
      <c r="C132">
        <v>85</v>
      </c>
      <c r="D132" t="s">
        <v>470</v>
      </c>
      <c r="E132" t="s">
        <v>171</v>
      </c>
      <c r="F132" t="s">
        <v>171</v>
      </c>
      <c r="G132" s="1">
        <v>43808</v>
      </c>
      <c r="H132" s="6">
        <f t="shared" si="2"/>
        <v>12</v>
      </c>
      <c r="I132">
        <v>2500</v>
      </c>
      <c r="J132" t="s">
        <v>21</v>
      </c>
      <c r="K132" t="s">
        <v>10</v>
      </c>
    </row>
    <row r="133" spans="1:11">
      <c r="A133" s="2" t="s">
        <v>469</v>
      </c>
      <c r="B133" t="s">
        <v>20</v>
      </c>
      <c r="C133">
        <v>85</v>
      </c>
      <c r="D133" t="s">
        <v>470</v>
      </c>
      <c r="E133" t="s">
        <v>172</v>
      </c>
      <c r="F133" t="s">
        <v>172</v>
      </c>
      <c r="G133" s="1">
        <v>43809</v>
      </c>
      <c r="H133" s="6">
        <f t="shared" si="2"/>
        <v>12</v>
      </c>
      <c r="I133">
        <v>2500</v>
      </c>
      <c r="J133" t="s">
        <v>21</v>
      </c>
      <c r="K133" t="s">
        <v>10</v>
      </c>
    </row>
    <row r="134" spans="1:11">
      <c r="A134" s="2" t="s">
        <v>469</v>
      </c>
      <c r="B134" t="s">
        <v>20</v>
      </c>
      <c r="C134">
        <v>85</v>
      </c>
      <c r="D134" t="s">
        <v>470</v>
      </c>
      <c r="E134" t="s">
        <v>173</v>
      </c>
      <c r="F134" t="s">
        <v>173</v>
      </c>
      <c r="G134" s="1">
        <v>43810</v>
      </c>
      <c r="H134" s="6">
        <f t="shared" si="2"/>
        <v>12</v>
      </c>
      <c r="I134">
        <v>2500</v>
      </c>
      <c r="J134" t="s">
        <v>21</v>
      </c>
      <c r="K134" t="s">
        <v>10</v>
      </c>
    </row>
    <row r="135" spans="1:11">
      <c r="A135" s="2" t="s">
        <v>469</v>
      </c>
      <c r="B135" t="s">
        <v>20</v>
      </c>
      <c r="C135">
        <v>85</v>
      </c>
      <c r="D135" t="s">
        <v>470</v>
      </c>
      <c r="E135" t="s">
        <v>174</v>
      </c>
      <c r="F135" t="s">
        <v>174</v>
      </c>
      <c r="G135" s="1">
        <v>43811</v>
      </c>
      <c r="H135" s="6">
        <f t="shared" si="2"/>
        <v>12</v>
      </c>
      <c r="I135">
        <v>2500</v>
      </c>
      <c r="J135" t="s">
        <v>21</v>
      </c>
      <c r="K135" t="s">
        <v>10</v>
      </c>
    </row>
    <row r="136" spans="1:11">
      <c r="A136" s="2" t="s">
        <v>469</v>
      </c>
      <c r="B136" t="s">
        <v>20</v>
      </c>
      <c r="C136">
        <v>85</v>
      </c>
      <c r="D136" t="s">
        <v>470</v>
      </c>
      <c r="E136" t="s">
        <v>175</v>
      </c>
      <c r="F136" t="s">
        <v>175</v>
      </c>
      <c r="G136" s="1">
        <v>43812</v>
      </c>
      <c r="H136" s="6">
        <f t="shared" si="2"/>
        <v>12</v>
      </c>
      <c r="I136">
        <v>2500</v>
      </c>
      <c r="J136" t="s">
        <v>21</v>
      </c>
      <c r="K136" t="s">
        <v>10</v>
      </c>
    </row>
    <row r="137" spans="1:11">
      <c r="A137" s="2" t="s">
        <v>469</v>
      </c>
      <c r="B137" t="s">
        <v>20</v>
      </c>
      <c r="C137">
        <v>85</v>
      </c>
      <c r="D137" t="s">
        <v>470</v>
      </c>
      <c r="E137" t="s">
        <v>176</v>
      </c>
      <c r="F137" t="s">
        <v>176</v>
      </c>
      <c r="G137" s="1">
        <v>43813</v>
      </c>
      <c r="H137" s="6">
        <f t="shared" si="2"/>
        <v>12</v>
      </c>
      <c r="I137">
        <v>2500</v>
      </c>
      <c r="J137" t="s">
        <v>21</v>
      </c>
      <c r="K137" t="s">
        <v>10</v>
      </c>
    </row>
    <row r="138" spans="1:11">
      <c r="A138" s="2" t="s">
        <v>469</v>
      </c>
      <c r="B138" t="s">
        <v>20</v>
      </c>
      <c r="C138">
        <v>85</v>
      </c>
      <c r="D138" t="s">
        <v>470</v>
      </c>
      <c r="E138" t="s">
        <v>177</v>
      </c>
      <c r="F138" t="s">
        <v>177</v>
      </c>
      <c r="G138" s="1">
        <v>43814</v>
      </c>
      <c r="H138" s="6">
        <f t="shared" si="2"/>
        <v>12</v>
      </c>
      <c r="I138">
        <v>2500</v>
      </c>
      <c r="J138" t="s">
        <v>21</v>
      </c>
      <c r="K138" t="s">
        <v>10</v>
      </c>
    </row>
    <row r="139" spans="1:11">
      <c r="A139" s="2" t="s">
        <v>469</v>
      </c>
      <c r="B139" t="s">
        <v>20</v>
      </c>
      <c r="C139">
        <v>85</v>
      </c>
      <c r="D139" t="s">
        <v>470</v>
      </c>
      <c r="E139" t="s">
        <v>178</v>
      </c>
      <c r="F139" t="s">
        <v>178</v>
      </c>
      <c r="G139" s="1">
        <v>43815</v>
      </c>
      <c r="H139" s="6">
        <f t="shared" si="2"/>
        <v>12</v>
      </c>
      <c r="I139">
        <v>2500</v>
      </c>
      <c r="J139" t="s">
        <v>21</v>
      </c>
      <c r="K139" t="s">
        <v>10</v>
      </c>
    </row>
    <row r="140" spans="1:11">
      <c r="A140" s="2" t="s">
        <v>469</v>
      </c>
      <c r="B140" t="s">
        <v>20</v>
      </c>
      <c r="C140">
        <v>85</v>
      </c>
      <c r="D140" t="s">
        <v>470</v>
      </c>
      <c r="E140" t="s">
        <v>179</v>
      </c>
      <c r="F140" t="s">
        <v>179</v>
      </c>
      <c r="G140" s="1">
        <v>43816</v>
      </c>
      <c r="H140" s="6">
        <f t="shared" si="2"/>
        <v>12</v>
      </c>
      <c r="I140">
        <v>2500</v>
      </c>
      <c r="J140" t="s">
        <v>21</v>
      </c>
      <c r="K140" t="s">
        <v>10</v>
      </c>
    </row>
    <row r="141" spans="1:11">
      <c r="A141" s="2" t="s">
        <v>469</v>
      </c>
      <c r="B141" t="s">
        <v>20</v>
      </c>
      <c r="C141">
        <v>85</v>
      </c>
      <c r="D141" t="s">
        <v>470</v>
      </c>
      <c r="E141" t="s">
        <v>180</v>
      </c>
      <c r="F141" t="s">
        <v>180</v>
      </c>
      <c r="G141" s="1">
        <v>43817</v>
      </c>
      <c r="H141" s="6">
        <f t="shared" si="2"/>
        <v>12</v>
      </c>
      <c r="I141">
        <v>2500</v>
      </c>
      <c r="J141" t="s">
        <v>21</v>
      </c>
      <c r="K141" t="s">
        <v>10</v>
      </c>
    </row>
    <row r="142" spans="1:11">
      <c r="A142" s="2" t="s">
        <v>469</v>
      </c>
      <c r="B142" t="s">
        <v>20</v>
      </c>
      <c r="C142">
        <v>85</v>
      </c>
      <c r="D142" t="s">
        <v>470</v>
      </c>
      <c r="E142" t="s">
        <v>181</v>
      </c>
      <c r="F142" t="s">
        <v>181</v>
      </c>
      <c r="G142" s="1">
        <v>43818</v>
      </c>
      <c r="H142" s="6">
        <f t="shared" si="2"/>
        <v>12</v>
      </c>
      <c r="I142">
        <v>2500</v>
      </c>
      <c r="J142" t="s">
        <v>21</v>
      </c>
      <c r="K142" t="s">
        <v>10</v>
      </c>
    </row>
    <row r="143" spans="1:11">
      <c r="A143" s="2" t="s">
        <v>469</v>
      </c>
      <c r="B143" t="s">
        <v>20</v>
      </c>
      <c r="C143">
        <v>85</v>
      </c>
      <c r="D143" t="s">
        <v>470</v>
      </c>
      <c r="E143" t="s">
        <v>182</v>
      </c>
      <c r="F143" t="s">
        <v>182</v>
      </c>
      <c r="G143" s="1">
        <v>43819</v>
      </c>
      <c r="H143" s="6">
        <f t="shared" si="2"/>
        <v>12</v>
      </c>
      <c r="I143">
        <v>2400</v>
      </c>
      <c r="J143" t="s">
        <v>21</v>
      </c>
      <c r="K143" t="s">
        <v>10</v>
      </c>
    </row>
    <row r="144" spans="1:11">
      <c r="A144" s="2" t="s">
        <v>469</v>
      </c>
      <c r="B144" t="s">
        <v>20</v>
      </c>
      <c r="C144">
        <v>85</v>
      </c>
      <c r="D144" t="s">
        <v>470</v>
      </c>
      <c r="E144" t="s">
        <v>183</v>
      </c>
      <c r="F144" t="s">
        <v>183</v>
      </c>
      <c r="G144" s="1">
        <v>43820</v>
      </c>
      <c r="H144" s="6">
        <f t="shared" si="2"/>
        <v>12</v>
      </c>
      <c r="I144">
        <v>2300</v>
      </c>
      <c r="J144" t="s">
        <v>21</v>
      </c>
      <c r="K144" t="s">
        <v>10</v>
      </c>
    </row>
    <row r="145" spans="1:11">
      <c r="A145" s="2" t="s">
        <v>469</v>
      </c>
      <c r="B145" t="s">
        <v>20</v>
      </c>
      <c r="C145">
        <v>85</v>
      </c>
      <c r="D145" t="s">
        <v>470</v>
      </c>
      <c r="E145" t="s">
        <v>184</v>
      </c>
      <c r="F145" t="s">
        <v>184</v>
      </c>
      <c r="G145" s="1">
        <v>43821</v>
      </c>
      <c r="H145" s="6">
        <f t="shared" si="2"/>
        <v>12</v>
      </c>
      <c r="I145">
        <v>2300</v>
      </c>
      <c r="J145" t="s">
        <v>21</v>
      </c>
      <c r="K145" t="s">
        <v>10</v>
      </c>
    </row>
    <row r="146" spans="1:11">
      <c r="A146" s="2" t="s">
        <v>469</v>
      </c>
      <c r="B146" t="s">
        <v>20</v>
      </c>
      <c r="C146">
        <v>85</v>
      </c>
      <c r="D146" t="s">
        <v>470</v>
      </c>
      <c r="E146" t="s">
        <v>185</v>
      </c>
      <c r="F146" t="s">
        <v>185</v>
      </c>
      <c r="G146" s="1">
        <v>43822</v>
      </c>
      <c r="H146" s="6">
        <f t="shared" si="2"/>
        <v>12</v>
      </c>
      <c r="I146">
        <v>2300</v>
      </c>
      <c r="J146" t="s">
        <v>21</v>
      </c>
      <c r="K146" t="s">
        <v>10</v>
      </c>
    </row>
    <row r="147" spans="1:11">
      <c r="A147" s="2" t="s">
        <v>469</v>
      </c>
      <c r="B147" t="s">
        <v>20</v>
      </c>
      <c r="C147">
        <v>85</v>
      </c>
      <c r="D147" t="s">
        <v>470</v>
      </c>
      <c r="E147" t="s">
        <v>186</v>
      </c>
      <c r="F147" t="s">
        <v>186</v>
      </c>
      <c r="G147" s="1">
        <v>43823</v>
      </c>
      <c r="H147" s="6">
        <f t="shared" si="2"/>
        <v>12</v>
      </c>
      <c r="I147">
        <v>2175</v>
      </c>
      <c r="J147" t="s">
        <v>21</v>
      </c>
      <c r="K147" t="s">
        <v>10</v>
      </c>
    </row>
    <row r="148" spans="1:11">
      <c r="A148" s="2" t="s">
        <v>469</v>
      </c>
      <c r="B148" t="s">
        <v>20</v>
      </c>
      <c r="C148">
        <v>85</v>
      </c>
      <c r="D148" t="s">
        <v>470</v>
      </c>
      <c r="E148" t="s">
        <v>187</v>
      </c>
      <c r="F148" t="s">
        <v>187</v>
      </c>
      <c r="G148" s="1">
        <v>43824</v>
      </c>
      <c r="H148" s="6">
        <f t="shared" si="2"/>
        <v>12</v>
      </c>
      <c r="I148">
        <v>2100</v>
      </c>
      <c r="J148" t="s">
        <v>21</v>
      </c>
      <c r="K148" t="s">
        <v>10</v>
      </c>
    </row>
    <row r="149" spans="1:11">
      <c r="A149" s="2" t="s">
        <v>469</v>
      </c>
      <c r="B149" t="s">
        <v>20</v>
      </c>
      <c r="C149">
        <v>85</v>
      </c>
      <c r="D149" t="s">
        <v>470</v>
      </c>
      <c r="E149" t="s">
        <v>188</v>
      </c>
      <c r="F149" t="s">
        <v>188</v>
      </c>
      <c r="G149" s="1">
        <v>43825</v>
      </c>
      <c r="H149" s="6">
        <f t="shared" si="2"/>
        <v>12</v>
      </c>
      <c r="I149">
        <v>2050</v>
      </c>
      <c r="J149" t="s">
        <v>21</v>
      </c>
      <c r="K149" t="s">
        <v>10</v>
      </c>
    </row>
    <row r="150" spans="1:11">
      <c r="A150" s="2" t="s">
        <v>469</v>
      </c>
      <c r="B150" t="s">
        <v>20</v>
      </c>
      <c r="C150">
        <v>85</v>
      </c>
      <c r="D150" t="s">
        <v>470</v>
      </c>
      <c r="E150" t="s">
        <v>189</v>
      </c>
      <c r="F150" t="s">
        <v>189</v>
      </c>
      <c r="G150" s="1">
        <v>43826</v>
      </c>
      <c r="H150" s="6">
        <f t="shared" si="2"/>
        <v>12</v>
      </c>
      <c r="I150">
        <v>2000</v>
      </c>
      <c r="J150" t="s">
        <v>21</v>
      </c>
      <c r="K150" t="s">
        <v>10</v>
      </c>
    </row>
    <row r="151" spans="1:11">
      <c r="A151" s="2" t="s">
        <v>469</v>
      </c>
      <c r="B151" t="s">
        <v>20</v>
      </c>
      <c r="C151">
        <v>85</v>
      </c>
      <c r="D151" t="s">
        <v>470</v>
      </c>
      <c r="E151" t="s">
        <v>190</v>
      </c>
      <c r="F151" t="s">
        <v>190</v>
      </c>
      <c r="G151" s="1">
        <v>43827</v>
      </c>
      <c r="H151" s="6">
        <f t="shared" si="2"/>
        <v>12</v>
      </c>
      <c r="I151">
        <v>2000</v>
      </c>
      <c r="J151" t="s">
        <v>21</v>
      </c>
      <c r="K151" t="s">
        <v>10</v>
      </c>
    </row>
    <row r="152" spans="1:11">
      <c r="A152" s="2" t="s">
        <v>469</v>
      </c>
      <c r="B152" t="s">
        <v>20</v>
      </c>
      <c r="C152">
        <v>85</v>
      </c>
      <c r="D152" t="s">
        <v>470</v>
      </c>
      <c r="E152" t="s">
        <v>191</v>
      </c>
      <c r="F152" t="s">
        <v>191</v>
      </c>
      <c r="G152" s="1">
        <v>43828</v>
      </c>
      <c r="H152" s="6">
        <f t="shared" si="2"/>
        <v>12</v>
      </c>
      <c r="I152">
        <v>2000</v>
      </c>
      <c r="J152" t="s">
        <v>21</v>
      </c>
      <c r="K152" t="s">
        <v>10</v>
      </c>
    </row>
    <row r="153" spans="1:11">
      <c r="A153" s="2" t="s">
        <v>469</v>
      </c>
      <c r="B153" t="s">
        <v>20</v>
      </c>
      <c r="C153">
        <v>85</v>
      </c>
      <c r="D153" t="s">
        <v>470</v>
      </c>
      <c r="E153" t="s">
        <v>192</v>
      </c>
      <c r="F153" t="s">
        <v>192</v>
      </c>
      <c r="G153" s="1">
        <v>43829</v>
      </c>
      <c r="H153" s="6">
        <f t="shared" si="2"/>
        <v>12</v>
      </c>
      <c r="I153">
        <v>2000</v>
      </c>
      <c r="J153" t="s">
        <v>21</v>
      </c>
      <c r="K153" t="s">
        <v>10</v>
      </c>
    </row>
    <row r="154" spans="1:11">
      <c r="A154" s="2" t="s">
        <v>469</v>
      </c>
      <c r="B154" t="s">
        <v>20</v>
      </c>
      <c r="C154">
        <v>85</v>
      </c>
      <c r="D154" t="s">
        <v>470</v>
      </c>
      <c r="E154" t="s">
        <v>193</v>
      </c>
      <c r="F154" t="s">
        <v>193</v>
      </c>
      <c r="G154" s="1">
        <v>43830</v>
      </c>
      <c r="H154" s="6">
        <f t="shared" si="2"/>
        <v>12</v>
      </c>
      <c r="I154">
        <v>2000</v>
      </c>
      <c r="J154" t="s">
        <v>21</v>
      </c>
      <c r="K154" t="s">
        <v>10</v>
      </c>
    </row>
    <row r="155" spans="1:11">
      <c r="A155" s="2" t="s">
        <v>469</v>
      </c>
      <c r="B155" t="s">
        <v>20</v>
      </c>
      <c r="C155">
        <v>85</v>
      </c>
      <c r="D155" t="s">
        <v>470</v>
      </c>
      <c r="E155" t="s">
        <v>471</v>
      </c>
      <c r="F155" t="s">
        <v>471</v>
      </c>
      <c r="G155" s="1">
        <v>43831</v>
      </c>
      <c r="H155" s="6">
        <f t="shared" si="2"/>
        <v>1</v>
      </c>
      <c r="I155">
        <v>2000</v>
      </c>
      <c r="J155" t="s">
        <v>21</v>
      </c>
      <c r="K155" t="s">
        <v>10</v>
      </c>
    </row>
    <row r="156" spans="1:11">
      <c r="A156" s="2" t="s">
        <v>469</v>
      </c>
      <c r="B156" t="s">
        <v>20</v>
      </c>
      <c r="C156">
        <v>85</v>
      </c>
      <c r="D156" t="s">
        <v>470</v>
      </c>
      <c r="E156" t="s">
        <v>194</v>
      </c>
      <c r="F156" t="s">
        <v>194</v>
      </c>
      <c r="G156" s="1">
        <v>43832</v>
      </c>
      <c r="H156" s="6">
        <f t="shared" si="2"/>
        <v>1</v>
      </c>
      <c r="I156">
        <v>2000</v>
      </c>
      <c r="J156" t="s">
        <v>21</v>
      </c>
      <c r="K156" t="s">
        <v>10</v>
      </c>
    </row>
    <row r="157" spans="1:11">
      <c r="A157" s="2" t="s">
        <v>469</v>
      </c>
      <c r="B157" t="s">
        <v>20</v>
      </c>
      <c r="C157">
        <v>85</v>
      </c>
      <c r="D157" t="s">
        <v>470</v>
      </c>
      <c r="E157" t="s">
        <v>195</v>
      </c>
      <c r="F157" t="s">
        <v>195</v>
      </c>
      <c r="G157" s="1">
        <v>43833</v>
      </c>
      <c r="H157" s="6">
        <f t="shared" si="2"/>
        <v>1</v>
      </c>
      <c r="I157">
        <v>2000</v>
      </c>
      <c r="J157" t="s">
        <v>21</v>
      </c>
      <c r="K157" t="s">
        <v>10</v>
      </c>
    </row>
    <row r="158" spans="1:11">
      <c r="A158" s="2" t="s">
        <v>469</v>
      </c>
      <c r="B158" t="s">
        <v>20</v>
      </c>
      <c r="C158">
        <v>85</v>
      </c>
      <c r="D158" t="s">
        <v>470</v>
      </c>
      <c r="E158" t="s">
        <v>196</v>
      </c>
      <c r="F158" t="s">
        <v>196</v>
      </c>
      <c r="G158" s="1">
        <v>43834</v>
      </c>
      <c r="H158" s="6">
        <f t="shared" si="2"/>
        <v>1</v>
      </c>
      <c r="I158">
        <v>2000</v>
      </c>
      <c r="J158" t="s">
        <v>21</v>
      </c>
      <c r="K158" t="s">
        <v>10</v>
      </c>
    </row>
    <row r="159" spans="1:11">
      <c r="A159" s="2" t="s">
        <v>469</v>
      </c>
      <c r="B159" t="s">
        <v>20</v>
      </c>
      <c r="C159">
        <v>85</v>
      </c>
      <c r="D159" t="s">
        <v>470</v>
      </c>
      <c r="E159" t="s">
        <v>197</v>
      </c>
      <c r="F159" t="s">
        <v>197</v>
      </c>
      <c r="G159" s="1">
        <v>43835</v>
      </c>
      <c r="H159" s="6">
        <f t="shared" si="2"/>
        <v>1</v>
      </c>
      <c r="I159">
        <v>2000</v>
      </c>
      <c r="J159" t="s">
        <v>21</v>
      </c>
      <c r="K159" t="s">
        <v>10</v>
      </c>
    </row>
    <row r="160" spans="1:11">
      <c r="A160" s="2" t="s">
        <v>469</v>
      </c>
      <c r="B160" t="s">
        <v>20</v>
      </c>
      <c r="C160">
        <v>85</v>
      </c>
      <c r="D160" t="s">
        <v>470</v>
      </c>
      <c r="E160" t="s">
        <v>198</v>
      </c>
      <c r="F160" t="s">
        <v>198</v>
      </c>
      <c r="G160" s="1">
        <v>43836</v>
      </c>
      <c r="H160" s="6">
        <f t="shared" si="2"/>
        <v>1</v>
      </c>
      <c r="I160">
        <v>2000</v>
      </c>
      <c r="J160" t="s">
        <v>21</v>
      </c>
      <c r="K160" t="s">
        <v>10</v>
      </c>
    </row>
    <row r="161" spans="1:11">
      <c r="A161" s="2" t="s">
        <v>469</v>
      </c>
      <c r="B161" t="s">
        <v>20</v>
      </c>
      <c r="C161">
        <v>85</v>
      </c>
      <c r="D161" t="s">
        <v>470</v>
      </c>
      <c r="E161" t="s">
        <v>199</v>
      </c>
      <c r="F161" t="s">
        <v>199</v>
      </c>
      <c r="G161" s="1">
        <v>43837</v>
      </c>
      <c r="H161" s="6">
        <f t="shared" si="2"/>
        <v>1</v>
      </c>
      <c r="I161">
        <v>2000</v>
      </c>
      <c r="J161" t="s">
        <v>21</v>
      </c>
      <c r="K161" t="s">
        <v>10</v>
      </c>
    </row>
    <row r="162" spans="1:11">
      <c r="A162" s="2" t="s">
        <v>469</v>
      </c>
      <c r="B162" t="s">
        <v>20</v>
      </c>
      <c r="C162">
        <v>85</v>
      </c>
      <c r="D162" t="s">
        <v>470</v>
      </c>
      <c r="E162" t="s">
        <v>200</v>
      </c>
      <c r="F162" t="s">
        <v>200</v>
      </c>
      <c r="G162" s="1">
        <v>43838</v>
      </c>
      <c r="H162" s="6">
        <f t="shared" si="2"/>
        <v>1</v>
      </c>
      <c r="I162">
        <v>2000</v>
      </c>
      <c r="J162" t="s">
        <v>21</v>
      </c>
      <c r="K162" t="s">
        <v>10</v>
      </c>
    </row>
    <row r="163" spans="1:11">
      <c r="A163" s="2" t="s">
        <v>469</v>
      </c>
      <c r="B163" t="s">
        <v>20</v>
      </c>
      <c r="C163">
        <v>85</v>
      </c>
      <c r="D163" t="s">
        <v>470</v>
      </c>
      <c r="E163" t="s">
        <v>201</v>
      </c>
      <c r="F163" t="s">
        <v>201</v>
      </c>
      <c r="G163" s="1">
        <v>43839</v>
      </c>
      <c r="H163" s="6">
        <f t="shared" si="2"/>
        <v>1</v>
      </c>
      <c r="I163">
        <v>2000</v>
      </c>
      <c r="J163" t="s">
        <v>21</v>
      </c>
      <c r="K163" t="s">
        <v>10</v>
      </c>
    </row>
    <row r="164" spans="1:11">
      <c r="A164" s="2" t="s">
        <v>469</v>
      </c>
      <c r="B164" t="s">
        <v>20</v>
      </c>
      <c r="C164">
        <v>85</v>
      </c>
      <c r="D164" t="s">
        <v>470</v>
      </c>
      <c r="E164" t="s">
        <v>202</v>
      </c>
      <c r="F164" t="s">
        <v>202</v>
      </c>
      <c r="G164" s="1">
        <v>43840</v>
      </c>
      <c r="H164" s="6">
        <f t="shared" si="2"/>
        <v>1</v>
      </c>
      <c r="I164">
        <v>2000</v>
      </c>
      <c r="J164" t="s">
        <v>21</v>
      </c>
      <c r="K164" t="s">
        <v>10</v>
      </c>
    </row>
    <row r="165" spans="1:11">
      <c r="A165" s="2" t="s">
        <v>469</v>
      </c>
      <c r="B165" t="s">
        <v>20</v>
      </c>
      <c r="C165">
        <v>85</v>
      </c>
      <c r="D165" t="s">
        <v>470</v>
      </c>
      <c r="E165" t="s">
        <v>203</v>
      </c>
      <c r="F165" t="s">
        <v>203</v>
      </c>
      <c r="G165" s="1">
        <v>43841</v>
      </c>
      <c r="H165" s="6">
        <f t="shared" si="2"/>
        <v>1</v>
      </c>
      <c r="I165">
        <v>2000</v>
      </c>
      <c r="J165" t="s">
        <v>21</v>
      </c>
      <c r="K165" t="s">
        <v>10</v>
      </c>
    </row>
    <row r="166" spans="1:11">
      <c r="A166" s="2" t="s">
        <v>469</v>
      </c>
      <c r="B166" t="s">
        <v>20</v>
      </c>
      <c r="C166">
        <v>85</v>
      </c>
      <c r="D166" t="s">
        <v>470</v>
      </c>
      <c r="E166" t="s">
        <v>204</v>
      </c>
      <c r="F166" t="s">
        <v>204</v>
      </c>
      <c r="G166" s="1">
        <v>43842</v>
      </c>
      <c r="H166" s="6">
        <f t="shared" si="2"/>
        <v>1</v>
      </c>
      <c r="I166">
        <v>2000</v>
      </c>
      <c r="J166" t="s">
        <v>21</v>
      </c>
      <c r="K166" t="s">
        <v>10</v>
      </c>
    </row>
    <row r="167" spans="1:11">
      <c r="A167" s="2" t="s">
        <v>469</v>
      </c>
      <c r="B167" t="s">
        <v>20</v>
      </c>
      <c r="C167">
        <v>85</v>
      </c>
      <c r="D167" t="s">
        <v>470</v>
      </c>
      <c r="E167" t="s">
        <v>205</v>
      </c>
      <c r="F167" t="s">
        <v>205</v>
      </c>
      <c r="G167" s="1">
        <v>43843</v>
      </c>
      <c r="H167" s="6">
        <f t="shared" si="2"/>
        <v>1</v>
      </c>
      <c r="I167">
        <v>2000</v>
      </c>
      <c r="J167" t="s">
        <v>21</v>
      </c>
      <c r="K167" t="s">
        <v>10</v>
      </c>
    </row>
    <row r="168" spans="1:11">
      <c r="A168" s="2" t="s">
        <v>469</v>
      </c>
      <c r="B168" t="s">
        <v>20</v>
      </c>
      <c r="C168">
        <v>85</v>
      </c>
      <c r="D168" t="s">
        <v>470</v>
      </c>
      <c r="E168" t="s">
        <v>206</v>
      </c>
      <c r="F168" t="s">
        <v>206</v>
      </c>
      <c r="G168" s="1">
        <v>43844</v>
      </c>
      <c r="H168" s="6">
        <f t="shared" si="2"/>
        <v>1</v>
      </c>
      <c r="I168">
        <v>2000</v>
      </c>
      <c r="J168" t="s">
        <v>21</v>
      </c>
      <c r="K168" t="s">
        <v>10</v>
      </c>
    </row>
    <row r="169" spans="1:11">
      <c r="A169" s="2" t="s">
        <v>469</v>
      </c>
      <c r="B169" t="s">
        <v>20</v>
      </c>
      <c r="C169">
        <v>85</v>
      </c>
      <c r="D169" t="s">
        <v>470</v>
      </c>
      <c r="E169" t="s">
        <v>207</v>
      </c>
      <c r="F169" t="s">
        <v>207</v>
      </c>
      <c r="G169" s="1">
        <v>43845</v>
      </c>
      <c r="H169" s="6">
        <f t="shared" si="2"/>
        <v>1</v>
      </c>
      <c r="I169">
        <v>2000</v>
      </c>
      <c r="J169" t="s">
        <v>21</v>
      </c>
      <c r="K169" t="s">
        <v>10</v>
      </c>
    </row>
    <row r="170" spans="1:11">
      <c r="A170" s="2" t="s">
        <v>469</v>
      </c>
      <c r="B170" t="s">
        <v>20</v>
      </c>
      <c r="C170">
        <v>85</v>
      </c>
      <c r="D170" t="s">
        <v>470</v>
      </c>
      <c r="E170" t="s">
        <v>208</v>
      </c>
      <c r="F170" t="s">
        <v>208</v>
      </c>
      <c r="G170" s="1">
        <v>43846</v>
      </c>
      <c r="H170" s="6">
        <f t="shared" si="2"/>
        <v>1</v>
      </c>
      <c r="I170">
        <v>2000</v>
      </c>
      <c r="J170" t="s">
        <v>21</v>
      </c>
      <c r="K170" t="s">
        <v>10</v>
      </c>
    </row>
    <row r="171" spans="1:11">
      <c r="A171" s="2" t="s">
        <v>469</v>
      </c>
      <c r="B171" t="s">
        <v>20</v>
      </c>
      <c r="C171">
        <v>85</v>
      </c>
      <c r="D171" t="s">
        <v>470</v>
      </c>
      <c r="E171" t="s">
        <v>209</v>
      </c>
      <c r="F171" t="s">
        <v>209</v>
      </c>
      <c r="G171" s="1">
        <v>43847</v>
      </c>
      <c r="H171" s="6">
        <f t="shared" si="2"/>
        <v>1</v>
      </c>
      <c r="I171">
        <v>2000</v>
      </c>
      <c r="J171" t="s">
        <v>21</v>
      </c>
      <c r="K171" t="s">
        <v>10</v>
      </c>
    </row>
    <row r="172" spans="1:11">
      <c r="A172" s="2" t="s">
        <v>469</v>
      </c>
      <c r="B172" t="s">
        <v>20</v>
      </c>
      <c r="C172">
        <v>85</v>
      </c>
      <c r="D172" t="s">
        <v>470</v>
      </c>
      <c r="E172" t="s">
        <v>210</v>
      </c>
      <c r="F172" t="s">
        <v>210</v>
      </c>
      <c r="G172" s="1">
        <v>43848</v>
      </c>
      <c r="H172" s="6">
        <f t="shared" si="2"/>
        <v>1</v>
      </c>
      <c r="I172">
        <v>2000</v>
      </c>
      <c r="J172" t="s">
        <v>21</v>
      </c>
      <c r="K172" t="s">
        <v>10</v>
      </c>
    </row>
    <row r="173" spans="1:11">
      <c r="A173" s="2" t="s">
        <v>469</v>
      </c>
      <c r="B173" t="s">
        <v>20</v>
      </c>
      <c r="C173">
        <v>85</v>
      </c>
      <c r="D173" t="s">
        <v>470</v>
      </c>
      <c r="E173" t="s">
        <v>211</v>
      </c>
      <c r="F173" t="s">
        <v>211</v>
      </c>
      <c r="G173" s="1">
        <v>43849</v>
      </c>
      <c r="H173" s="6">
        <f t="shared" si="2"/>
        <v>1</v>
      </c>
      <c r="I173">
        <v>2000</v>
      </c>
      <c r="J173" t="s">
        <v>21</v>
      </c>
      <c r="K173" t="s">
        <v>10</v>
      </c>
    </row>
    <row r="174" spans="1:11">
      <c r="A174" s="2" t="s">
        <v>469</v>
      </c>
      <c r="B174" t="s">
        <v>20</v>
      </c>
      <c r="C174">
        <v>85</v>
      </c>
      <c r="D174" t="s">
        <v>470</v>
      </c>
      <c r="E174" t="s">
        <v>212</v>
      </c>
      <c r="F174" t="s">
        <v>212</v>
      </c>
      <c r="G174" s="1">
        <v>43850</v>
      </c>
      <c r="H174" s="6">
        <f t="shared" si="2"/>
        <v>1</v>
      </c>
      <c r="I174">
        <v>2000</v>
      </c>
      <c r="J174" t="s">
        <v>21</v>
      </c>
      <c r="K174" t="s">
        <v>10</v>
      </c>
    </row>
    <row r="175" spans="1:11">
      <c r="A175" s="2" t="s">
        <v>469</v>
      </c>
      <c r="B175" t="s">
        <v>20</v>
      </c>
      <c r="C175">
        <v>85</v>
      </c>
      <c r="D175" t="s">
        <v>470</v>
      </c>
      <c r="E175" t="s">
        <v>213</v>
      </c>
      <c r="F175" t="s">
        <v>213</v>
      </c>
      <c r="G175" s="1">
        <v>43851</v>
      </c>
      <c r="H175" s="6">
        <f t="shared" si="2"/>
        <v>1</v>
      </c>
      <c r="I175">
        <v>1925</v>
      </c>
      <c r="J175" t="s">
        <v>21</v>
      </c>
      <c r="K175" t="s">
        <v>10</v>
      </c>
    </row>
    <row r="176" spans="1:11">
      <c r="A176" s="2" t="s">
        <v>469</v>
      </c>
      <c r="B176" t="s">
        <v>20</v>
      </c>
      <c r="C176">
        <v>85</v>
      </c>
      <c r="D176" t="s">
        <v>470</v>
      </c>
      <c r="E176" t="s">
        <v>214</v>
      </c>
      <c r="F176" t="s">
        <v>214</v>
      </c>
      <c r="G176" s="1">
        <v>43852</v>
      </c>
      <c r="H176" s="6">
        <f t="shared" si="2"/>
        <v>1</v>
      </c>
      <c r="I176">
        <v>1800</v>
      </c>
      <c r="J176" t="s">
        <v>21</v>
      </c>
      <c r="K176" t="s">
        <v>10</v>
      </c>
    </row>
    <row r="177" spans="1:11">
      <c r="A177" s="2" t="s">
        <v>469</v>
      </c>
      <c r="B177" t="s">
        <v>20</v>
      </c>
      <c r="C177">
        <v>85</v>
      </c>
      <c r="D177" t="s">
        <v>470</v>
      </c>
      <c r="E177" t="s">
        <v>215</v>
      </c>
      <c r="F177" t="s">
        <v>215</v>
      </c>
      <c r="G177" s="1">
        <v>43853</v>
      </c>
      <c r="H177" s="6">
        <f t="shared" si="2"/>
        <v>1</v>
      </c>
      <c r="I177">
        <v>1750</v>
      </c>
      <c r="J177" t="s">
        <v>21</v>
      </c>
      <c r="K177" t="s">
        <v>10</v>
      </c>
    </row>
    <row r="178" spans="1:11">
      <c r="A178" s="2" t="s">
        <v>469</v>
      </c>
      <c r="B178" t="s">
        <v>20</v>
      </c>
      <c r="C178">
        <v>85</v>
      </c>
      <c r="D178" t="s">
        <v>470</v>
      </c>
      <c r="E178" t="s">
        <v>216</v>
      </c>
      <c r="F178" t="s">
        <v>216</v>
      </c>
      <c r="G178" s="1">
        <v>43854</v>
      </c>
      <c r="H178" s="6">
        <f t="shared" si="2"/>
        <v>1</v>
      </c>
      <c r="I178">
        <v>1750</v>
      </c>
      <c r="J178" t="s">
        <v>21</v>
      </c>
      <c r="K178" t="s">
        <v>10</v>
      </c>
    </row>
    <row r="179" spans="1:11">
      <c r="A179" s="2" t="s">
        <v>469</v>
      </c>
      <c r="B179" t="s">
        <v>20</v>
      </c>
      <c r="C179">
        <v>85</v>
      </c>
      <c r="D179" t="s">
        <v>470</v>
      </c>
      <c r="E179" t="s">
        <v>217</v>
      </c>
      <c r="F179" t="s">
        <v>217</v>
      </c>
      <c r="G179" s="1">
        <v>43855</v>
      </c>
      <c r="H179" s="6">
        <f t="shared" si="2"/>
        <v>1</v>
      </c>
      <c r="I179">
        <v>1750</v>
      </c>
      <c r="J179" t="s">
        <v>21</v>
      </c>
      <c r="K179" t="s">
        <v>10</v>
      </c>
    </row>
    <row r="180" spans="1:11">
      <c r="A180" s="2" t="s">
        <v>469</v>
      </c>
      <c r="B180" t="s">
        <v>20</v>
      </c>
      <c r="C180">
        <v>85</v>
      </c>
      <c r="D180" t="s">
        <v>470</v>
      </c>
      <c r="E180" t="s">
        <v>218</v>
      </c>
      <c r="F180" t="s">
        <v>218</v>
      </c>
      <c r="G180" s="1">
        <v>43856</v>
      </c>
      <c r="H180" s="6">
        <f t="shared" si="2"/>
        <v>1</v>
      </c>
      <c r="I180">
        <v>1750</v>
      </c>
      <c r="J180" t="s">
        <v>21</v>
      </c>
      <c r="K180" t="s">
        <v>10</v>
      </c>
    </row>
    <row r="181" spans="1:11">
      <c r="A181" s="2" t="s">
        <v>469</v>
      </c>
      <c r="B181" t="s">
        <v>20</v>
      </c>
      <c r="C181">
        <v>85</v>
      </c>
      <c r="D181" t="s">
        <v>470</v>
      </c>
      <c r="E181" t="s">
        <v>219</v>
      </c>
      <c r="F181" t="s">
        <v>219</v>
      </c>
      <c r="G181" s="1">
        <v>43857</v>
      </c>
      <c r="H181" s="6">
        <f t="shared" si="2"/>
        <v>1</v>
      </c>
      <c r="I181">
        <v>1750</v>
      </c>
      <c r="J181" t="s">
        <v>21</v>
      </c>
      <c r="K181" t="s">
        <v>10</v>
      </c>
    </row>
    <row r="182" spans="1:11">
      <c r="A182" s="2" t="s">
        <v>469</v>
      </c>
      <c r="B182" t="s">
        <v>20</v>
      </c>
      <c r="C182">
        <v>85</v>
      </c>
      <c r="D182" t="s">
        <v>470</v>
      </c>
      <c r="E182" t="s">
        <v>220</v>
      </c>
      <c r="F182" t="s">
        <v>220</v>
      </c>
      <c r="G182" s="1">
        <v>43858</v>
      </c>
      <c r="H182" s="6">
        <f t="shared" si="2"/>
        <v>1</v>
      </c>
      <c r="I182">
        <v>1750</v>
      </c>
      <c r="J182" t="s">
        <v>21</v>
      </c>
      <c r="K182" t="s">
        <v>10</v>
      </c>
    </row>
    <row r="183" spans="1:11">
      <c r="A183" s="2" t="s">
        <v>469</v>
      </c>
      <c r="B183" t="s">
        <v>20</v>
      </c>
      <c r="C183">
        <v>85</v>
      </c>
      <c r="D183" t="s">
        <v>470</v>
      </c>
      <c r="E183" t="s">
        <v>221</v>
      </c>
      <c r="F183" t="s">
        <v>221</v>
      </c>
      <c r="G183" s="1">
        <v>43859</v>
      </c>
      <c r="H183" s="6">
        <f t="shared" si="2"/>
        <v>1</v>
      </c>
      <c r="I183">
        <v>1750</v>
      </c>
      <c r="J183" t="s">
        <v>21</v>
      </c>
      <c r="K183" t="s">
        <v>10</v>
      </c>
    </row>
    <row r="184" spans="1:11">
      <c r="A184" s="2" t="s">
        <v>469</v>
      </c>
      <c r="B184" t="s">
        <v>20</v>
      </c>
      <c r="C184">
        <v>85</v>
      </c>
      <c r="D184" t="s">
        <v>470</v>
      </c>
      <c r="E184" t="s">
        <v>222</v>
      </c>
      <c r="F184" t="s">
        <v>222</v>
      </c>
      <c r="G184" s="1">
        <v>43860</v>
      </c>
      <c r="H184" s="6">
        <f t="shared" si="2"/>
        <v>1</v>
      </c>
      <c r="I184">
        <v>1750</v>
      </c>
      <c r="J184" t="s">
        <v>21</v>
      </c>
      <c r="K184" t="s">
        <v>10</v>
      </c>
    </row>
    <row r="185" spans="1:11">
      <c r="A185" s="2" t="s">
        <v>469</v>
      </c>
      <c r="B185" t="s">
        <v>20</v>
      </c>
      <c r="C185">
        <v>85</v>
      </c>
      <c r="D185" t="s">
        <v>470</v>
      </c>
      <c r="E185" t="s">
        <v>223</v>
      </c>
      <c r="F185" t="s">
        <v>223</v>
      </c>
      <c r="G185" s="1">
        <v>43861</v>
      </c>
      <c r="H185" s="6">
        <f t="shared" si="2"/>
        <v>1</v>
      </c>
      <c r="I185">
        <v>1750</v>
      </c>
      <c r="J185" t="s">
        <v>21</v>
      </c>
      <c r="K185" t="s">
        <v>10</v>
      </c>
    </row>
    <row r="186" spans="1:11">
      <c r="A186" s="2" t="s">
        <v>469</v>
      </c>
      <c r="B186" t="s">
        <v>20</v>
      </c>
      <c r="C186">
        <v>85</v>
      </c>
      <c r="D186" t="s">
        <v>470</v>
      </c>
      <c r="E186" t="s">
        <v>224</v>
      </c>
      <c r="F186" t="s">
        <v>224</v>
      </c>
      <c r="G186" s="1">
        <v>43862</v>
      </c>
      <c r="H186" s="6">
        <f t="shared" si="2"/>
        <v>2</v>
      </c>
      <c r="I186">
        <v>1750</v>
      </c>
      <c r="J186" t="s">
        <v>21</v>
      </c>
      <c r="K186" t="s">
        <v>10</v>
      </c>
    </row>
    <row r="187" spans="1:11">
      <c r="A187" s="2" t="s">
        <v>469</v>
      </c>
      <c r="B187" t="s">
        <v>20</v>
      </c>
      <c r="C187">
        <v>85</v>
      </c>
      <c r="D187" t="s">
        <v>470</v>
      </c>
      <c r="E187" t="s">
        <v>225</v>
      </c>
      <c r="F187" t="s">
        <v>225</v>
      </c>
      <c r="G187" s="1">
        <v>43863</v>
      </c>
      <c r="H187" s="6">
        <f t="shared" si="2"/>
        <v>2</v>
      </c>
      <c r="I187">
        <v>1750</v>
      </c>
      <c r="J187" t="s">
        <v>21</v>
      </c>
      <c r="K187" t="s">
        <v>10</v>
      </c>
    </row>
    <row r="188" spans="1:11">
      <c r="A188" s="2" t="s">
        <v>469</v>
      </c>
      <c r="B188" t="s">
        <v>20</v>
      </c>
      <c r="C188">
        <v>85</v>
      </c>
      <c r="D188" t="s">
        <v>470</v>
      </c>
      <c r="E188" t="s">
        <v>226</v>
      </c>
      <c r="F188" t="s">
        <v>226</v>
      </c>
      <c r="G188" s="1">
        <v>43864</v>
      </c>
      <c r="H188" s="6">
        <f t="shared" si="2"/>
        <v>2</v>
      </c>
      <c r="I188">
        <v>1750</v>
      </c>
      <c r="J188" t="s">
        <v>21</v>
      </c>
      <c r="K188" t="s">
        <v>10</v>
      </c>
    </row>
    <row r="189" spans="1:11">
      <c r="A189" s="2" t="s">
        <v>469</v>
      </c>
      <c r="B189" t="s">
        <v>20</v>
      </c>
      <c r="C189">
        <v>85</v>
      </c>
      <c r="D189" t="s">
        <v>470</v>
      </c>
      <c r="E189" t="s">
        <v>227</v>
      </c>
      <c r="F189" t="s">
        <v>227</v>
      </c>
      <c r="G189" s="1">
        <v>43865</v>
      </c>
      <c r="H189" s="6">
        <f t="shared" si="2"/>
        <v>2</v>
      </c>
      <c r="I189">
        <v>1750</v>
      </c>
      <c r="J189" t="s">
        <v>21</v>
      </c>
      <c r="K189" t="s">
        <v>10</v>
      </c>
    </row>
    <row r="190" spans="1:11">
      <c r="A190" s="2" t="s">
        <v>469</v>
      </c>
      <c r="B190" t="s">
        <v>20</v>
      </c>
      <c r="C190">
        <v>85</v>
      </c>
      <c r="D190" t="s">
        <v>470</v>
      </c>
      <c r="E190" t="s">
        <v>228</v>
      </c>
      <c r="F190" t="s">
        <v>228</v>
      </c>
      <c r="G190" s="1">
        <v>43866</v>
      </c>
      <c r="H190" s="6">
        <f t="shared" si="2"/>
        <v>2</v>
      </c>
      <c r="I190">
        <v>1750</v>
      </c>
      <c r="J190" t="s">
        <v>21</v>
      </c>
      <c r="K190" t="s">
        <v>10</v>
      </c>
    </row>
    <row r="191" spans="1:11">
      <c r="A191" s="2" t="s">
        <v>469</v>
      </c>
      <c r="B191" t="s">
        <v>20</v>
      </c>
      <c r="C191">
        <v>85</v>
      </c>
      <c r="D191" t="s">
        <v>470</v>
      </c>
      <c r="E191" t="s">
        <v>229</v>
      </c>
      <c r="F191" t="s">
        <v>229</v>
      </c>
      <c r="G191" s="1">
        <v>43867</v>
      </c>
      <c r="H191" s="6">
        <f t="shared" si="2"/>
        <v>2</v>
      </c>
      <c r="I191">
        <v>1750</v>
      </c>
      <c r="J191" t="s">
        <v>21</v>
      </c>
      <c r="K191" t="s">
        <v>10</v>
      </c>
    </row>
    <row r="192" spans="1:11">
      <c r="A192" s="2" t="s">
        <v>469</v>
      </c>
      <c r="B192" t="s">
        <v>20</v>
      </c>
      <c r="C192">
        <v>85</v>
      </c>
      <c r="D192" t="s">
        <v>470</v>
      </c>
      <c r="E192" t="s">
        <v>230</v>
      </c>
      <c r="F192" t="s">
        <v>230</v>
      </c>
      <c r="G192" s="1">
        <v>43868</v>
      </c>
      <c r="H192" s="6">
        <f t="shared" si="2"/>
        <v>2</v>
      </c>
      <c r="I192">
        <v>1750</v>
      </c>
      <c r="J192" t="s">
        <v>21</v>
      </c>
      <c r="K192" t="s">
        <v>10</v>
      </c>
    </row>
    <row r="193" spans="1:11">
      <c r="A193" s="2" t="s">
        <v>469</v>
      </c>
      <c r="B193" t="s">
        <v>20</v>
      </c>
      <c r="C193">
        <v>85</v>
      </c>
      <c r="D193" t="s">
        <v>470</v>
      </c>
      <c r="E193" t="s">
        <v>231</v>
      </c>
      <c r="F193" t="s">
        <v>231</v>
      </c>
      <c r="G193" s="1">
        <v>43869</v>
      </c>
      <c r="H193" s="6">
        <f t="shared" si="2"/>
        <v>2</v>
      </c>
      <c r="I193">
        <v>1750</v>
      </c>
      <c r="J193" t="s">
        <v>21</v>
      </c>
      <c r="K193" t="s">
        <v>10</v>
      </c>
    </row>
    <row r="194" spans="1:11">
      <c r="A194" s="2" t="s">
        <v>469</v>
      </c>
      <c r="B194" t="s">
        <v>20</v>
      </c>
      <c r="C194">
        <v>85</v>
      </c>
      <c r="D194" t="s">
        <v>470</v>
      </c>
      <c r="E194" t="s">
        <v>232</v>
      </c>
      <c r="F194" t="s">
        <v>232</v>
      </c>
      <c r="G194" s="1">
        <v>43870</v>
      </c>
      <c r="H194" s="6">
        <f t="shared" si="2"/>
        <v>2</v>
      </c>
      <c r="I194">
        <v>1750</v>
      </c>
      <c r="J194" t="s">
        <v>21</v>
      </c>
      <c r="K194" t="s">
        <v>10</v>
      </c>
    </row>
    <row r="195" spans="1:11">
      <c r="A195" s="2" t="s">
        <v>469</v>
      </c>
      <c r="B195" t="s">
        <v>20</v>
      </c>
      <c r="C195">
        <v>85</v>
      </c>
      <c r="D195" t="s">
        <v>470</v>
      </c>
      <c r="E195" t="s">
        <v>233</v>
      </c>
      <c r="F195" t="s">
        <v>233</v>
      </c>
      <c r="G195" s="1">
        <v>43871</v>
      </c>
      <c r="H195" s="6">
        <f t="shared" ref="H195:H258" si="3">MONTH(G195)</f>
        <v>2</v>
      </c>
      <c r="I195">
        <v>1750</v>
      </c>
      <c r="J195" t="s">
        <v>21</v>
      </c>
      <c r="K195" t="s">
        <v>10</v>
      </c>
    </row>
    <row r="196" spans="1:11">
      <c r="A196" s="2" t="s">
        <v>469</v>
      </c>
      <c r="B196" t="s">
        <v>20</v>
      </c>
      <c r="C196">
        <v>85</v>
      </c>
      <c r="D196" t="s">
        <v>470</v>
      </c>
      <c r="E196" t="s">
        <v>234</v>
      </c>
      <c r="F196" t="s">
        <v>234</v>
      </c>
      <c r="G196" s="1">
        <v>43872</v>
      </c>
      <c r="H196" s="6">
        <f t="shared" si="3"/>
        <v>2</v>
      </c>
      <c r="I196">
        <v>1750</v>
      </c>
      <c r="J196" t="s">
        <v>21</v>
      </c>
      <c r="K196" t="s">
        <v>10</v>
      </c>
    </row>
    <row r="197" spans="1:11">
      <c r="A197" s="2" t="s">
        <v>469</v>
      </c>
      <c r="B197" t="s">
        <v>20</v>
      </c>
      <c r="C197">
        <v>85</v>
      </c>
      <c r="D197" t="s">
        <v>470</v>
      </c>
      <c r="E197" t="s">
        <v>235</v>
      </c>
      <c r="F197" t="s">
        <v>235</v>
      </c>
      <c r="G197" s="1">
        <v>43873</v>
      </c>
      <c r="H197" s="6">
        <f t="shared" si="3"/>
        <v>2</v>
      </c>
      <c r="I197">
        <v>1750</v>
      </c>
      <c r="J197" t="s">
        <v>21</v>
      </c>
      <c r="K197" t="s">
        <v>10</v>
      </c>
    </row>
    <row r="198" spans="1:11">
      <c r="A198" s="2" t="s">
        <v>469</v>
      </c>
      <c r="B198" t="s">
        <v>20</v>
      </c>
      <c r="C198">
        <v>85</v>
      </c>
      <c r="D198" t="s">
        <v>470</v>
      </c>
      <c r="E198" t="s">
        <v>236</v>
      </c>
      <c r="F198" t="s">
        <v>236</v>
      </c>
      <c r="G198" s="1">
        <v>43874</v>
      </c>
      <c r="H198" s="6">
        <f t="shared" si="3"/>
        <v>2</v>
      </c>
      <c r="I198">
        <v>1750</v>
      </c>
      <c r="J198" t="s">
        <v>21</v>
      </c>
      <c r="K198" t="s">
        <v>10</v>
      </c>
    </row>
    <row r="199" spans="1:11">
      <c r="A199" s="2" t="s">
        <v>469</v>
      </c>
      <c r="B199" t="s">
        <v>20</v>
      </c>
      <c r="C199">
        <v>85</v>
      </c>
      <c r="D199" t="s">
        <v>470</v>
      </c>
      <c r="E199" t="s">
        <v>237</v>
      </c>
      <c r="F199" t="s">
        <v>237</v>
      </c>
      <c r="G199" s="1">
        <v>43875</v>
      </c>
      <c r="H199" s="6">
        <f t="shared" si="3"/>
        <v>2</v>
      </c>
      <c r="I199">
        <v>1750</v>
      </c>
      <c r="J199" t="s">
        <v>21</v>
      </c>
      <c r="K199" t="s">
        <v>10</v>
      </c>
    </row>
    <row r="200" spans="1:11">
      <c r="A200" s="2" t="s">
        <v>469</v>
      </c>
      <c r="B200" t="s">
        <v>20</v>
      </c>
      <c r="C200">
        <v>85</v>
      </c>
      <c r="D200" t="s">
        <v>470</v>
      </c>
      <c r="E200" t="s">
        <v>238</v>
      </c>
      <c r="F200" t="s">
        <v>238</v>
      </c>
      <c r="G200" s="1">
        <v>43876</v>
      </c>
      <c r="H200" s="6">
        <f t="shared" si="3"/>
        <v>2</v>
      </c>
      <c r="I200">
        <v>1750</v>
      </c>
      <c r="J200" t="s">
        <v>21</v>
      </c>
      <c r="K200" t="s">
        <v>10</v>
      </c>
    </row>
    <row r="201" spans="1:11">
      <c r="A201" s="2" t="s">
        <v>469</v>
      </c>
      <c r="B201" t="s">
        <v>20</v>
      </c>
      <c r="C201">
        <v>85</v>
      </c>
      <c r="D201" t="s">
        <v>470</v>
      </c>
      <c r="E201" t="s">
        <v>239</v>
      </c>
      <c r="F201" t="s">
        <v>239</v>
      </c>
      <c r="G201" s="1">
        <v>43877</v>
      </c>
      <c r="H201" s="6">
        <f t="shared" si="3"/>
        <v>2</v>
      </c>
      <c r="I201">
        <v>1750</v>
      </c>
      <c r="J201" t="s">
        <v>21</v>
      </c>
      <c r="K201" t="s">
        <v>10</v>
      </c>
    </row>
    <row r="202" spans="1:11">
      <c r="A202" s="2" t="s">
        <v>469</v>
      </c>
      <c r="B202" t="s">
        <v>20</v>
      </c>
      <c r="C202">
        <v>85</v>
      </c>
      <c r="D202" t="s">
        <v>470</v>
      </c>
      <c r="E202" t="s">
        <v>240</v>
      </c>
      <c r="F202" t="s">
        <v>240</v>
      </c>
      <c r="G202" s="1">
        <v>43878</v>
      </c>
      <c r="H202" s="6">
        <f t="shared" si="3"/>
        <v>2</v>
      </c>
      <c r="I202">
        <v>1750</v>
      </c>
      <c r="J202" t="s">
        <v>21</v>
      </c>
      <c r="K202" t="s">
        <v>10</v>
      </c>
    </row>
    <row r="203" spans="1:11">
      <c r="A203" s="2" t="s">
        <v>469</v>
      </c>
      <c r="B203" t="s">
        <v>20</v>
      </c>
      <c r="C203">
        <v>85</v>
      </c>
      <c r="D203" t="s">
        <v>470</v>
      </c>
      <c r="E203" t="s">
        <v>241</v>
      </c>
      <c r="F203" t="s">
        <v>241</v>
      </c>
      <c r="G203" s="1">
        <v>43879</v>
      </c>
      <c r="H203" s="6">
        <f t="shared" si="3"/>
        <v>2</v>
      </c>
      <c r="I203">
        <v>1750</v>
      </c>
      <c r="J203" t="s">
        <v>21</v>
      </c>
      <c r="K203" t="s">
        <v>10</v>
      </c>
    </row>
    <row r="204" spans="1:11">
      <c r="A204" s="2" t="s">
        <v>469</v>
      </c>
      <c r="B204" t="s">
        <v>20</v>
      </c>
      <c r="C204">
        <v>85</v>
      </c>
      <c r="D204" t="s">
        <v>470</v>
      </c>
      <c r="E204" t="s">
        <v>242</v>
      </c>
      <c r="F204" t="s">
        <v>242</v>
      </c>
      <c r="G204" s="1">
        <v>43880</v>
      </c>
      <c r="H204" s="6">
        <f t="shared" si="3"/>
        <v>2</v>
      </c>
      <c r="I204">
        <v>1750</v>
      </c>
      <c r="J204" t="s">
        <v>21</v>
      </c>
      <c r="K204" t="s">
        <v>10</v>
      </c>
    </row>
    <row r="205" spans="1:11">
      <c r="A205" s="2" t="s">
        <v>469</v>
      </c>
      <c r="B205" t="s">
        <v>20</v>
      </c>
      <c r="C205">
        <v>85</v>
      </c>
      <c r="D205" t="s">
        <v>470</v>
      </c>
      <c r="E205" t="s">
        <v>243</v>
      </c>
      <c r="F205" t="s">
        <v>243</v>
      </c>
      <c r="G205" s="1">
        <v>43881</v>
      </c>
      <c r="H205" s="6">
        <f t="shared" si="3"/>
        <v>2</v>
      </c>
      <c r="I205">
        <v>1750</v>
      </c>
      <c r="J205" t="s">
        <v>21</v>
      </c>
      <c r="K205" t="s">
        <v>10</v>
      </c>
    </row>
    <row r="206" spans="1:11">
      <c r="A206" s="2" t="s">
        <v>469</v>
      </c>
      <c r="B206" t="s">
        <v>20</v>
      </c>
      <c r="C206">
        <v>85</v>
      </c>
      <c r="D206" t="s">
        <v>470</v>
      </c>
      <c r="E206" t="s">
        <v>244</v>
      </c>
      <c r="F206" t="s">
        <v>244</v>
      </c>
      <c r="G206" s="1">
        <v>43882</v>
      </c>
      <c r="H206" s="6">
        <f t="shared" si="3"/>
        <v>2</v>
      </c>
      <c r="I206">
        <v>1979</v>
      </c>
      <c r="J206" t="s">
        <v>21</v>
      </c>
      <c r="K206" t="s">
        <v>10</v>
      </c>
    </row>
    <row r="207" spans="1:11">
      <c r="A207" s="2" t="s">
        <v>469</v>
      </c>
      <c r="B207" t="s">
        <v>20</v>
      </c>
      <c r="C207">
        <v>85</v>
      </c>
      <c r="D207" t="s">
        <v>470</v>
      </c>
      <c r="E207" t="s">
        <v>245</v>
      </c>
      <c r="F207" t="s">
        <v>245</v>
      </c>
      <c r="G207" s="1">
        <v>43883</v>
      </c>
      <c r="H207" s="6">
        <f t="shared" si="3"/>
        <v>2</v>
      </c>
      <c r="I207">
        <v>2250</v>
      </c>
      <c r="J207" t="s">
        <v>21</v>
      </c>
      <c r="K207" t="s">
        <v>10</v>
      </c>
    </row>
    <row r="208" spans="1:11">
      <c r="A208" s="2" t="s">
        <v>469</v>
      </c>
      <c r="B208" t="s">
        <v>20</v>
      </c>
      <c r="C208">
        <v>85</v>
      </c>
      <c r="D208" t="s">
        <v>470</v>
      </c>
      <c r="E208" t="s">
        <v>246</v>
      </c>
      <c r="F208" t="s">
        <v>246</v>
      </c>
      <c r="G208" s="1">
        <v>43884</v>
      </c>
      <c r="H208" s="6">
        <f t="shared" si="3"/>
        <v>2</v>
      </c>
      <c r="I208">
        <v>2250</v>
      </c>
      <c r="J208" t="s">
        <v>21</v>
      </c>
      <c r="K208" t="s">
        <v>10</v>
      </c>
    </row>
    <row r="209" spans="1:11">
      <c r="A209" s="2" t="s">
        <v>469</v>
      </c>
      <c r="B209" t="s">
        <v>20</v>
      </c>
      <c r="C209">
        <v>85</v>
      </c>
      <c r="D209" t="s">
        <v>470</v>
      </c>
      <c r="E209" t="s">
        <v>247</v>
      </c>
      <c r="F209" t="s">
        <v>247</v>
      </c>
      <c r="G209" s="1">
        <v>43885</v>
      </c>
      <c r="H209" s="6">
        <f t="shared" si="3"/>
        <v>2</v>
      </c>
      <c r="I209">
        <v>2250</v>
      </c>
      <c r="J209" t="s">
        <v>21</v>
      </c>
      <c r="K209" t="s">
        <v>10</v>
      </c>
    </row>
    <row r="210" spans="1:11">
      <c r="A210" s="2" t="s">
        <v>469</v>
      </c>
      <c r="B210" t="s">
        <v>20</v>
      </c>
      <c r="C210">
        <v>85</v>
      </c>
      <c r="D210" t="s">
        <v>470</v>
      </c>
      <c r="E210" t="s">
        <v>248</v>
      </c>
      <c r="F210" t="s">
        <v>248</v>
      </c>
      <c r="G210" s="1">
        <v>43886</v>
      </c>
      <c r="H210" s="6">
        <f t="shared" si="3"/>
        <v>2</v>
      </c>
      <c r="I210">
        <v>2250</v>
      </c>
      <c r="J210" t="s">
        <v>21</v>
      </c>
      <c r="K210" t="s">
        <v>10</v>
      </c>
    </row>
    <row r="211" spans="1:11">
      <c r="A211" s="2" t="s">
        <v>469</v>
      </c>
      <c r="B211" t="s">
        <v>20</v>
      </c>
      <c r="C211">
        <v>85</v>
      </c>
      <c r="D211" t="s">
        <v>470</v>
      </c>
      <c r="E211" t="s">
        <v>249</v>
      </c>
      <c r="F211" t="s">
        <v>249</v>
      </c>
      <c r="G211" s="1">
        <v>43887</v>
      </c>
      <c r="H211" s="6">
        <f t="shared" si="3"/>
        <v>2</v>
      </c>
      <c r="I211">
        <v>2250</v>
      </c>
      <c r="J211" t="s">
        <v>21</v>
      </c>
      <c r="K211" t="s">
        <v>10</v>
      </c>
    </row>
    <row r="212" spans="1:11">
      <c r="A212" s="2" t="s">
        <v>469</v>
      </c>
      <c r="B212" t="s">
        <v>20</v>
      </c>
      <c r="C212">
        <v>85</v>
      </c>
      <c r="D212" t="s">
        <v>470</v>
      </c>
      <c r="E212" t="s">
        <v>250</v>
      </c>
      <c r="F212" t="s">
        <v>250</v>
      </c>
      <c r="G212" s="1">
        <v>43888</v>
      </c>
      <c r="H212" s="6">
        <f t="shared" si="3"/>
        <v>2</v>
      </c>
      <c r="I212">
        <v>2250</v>
      </c>
      <c r="J212" t="s">
        <v>21</v>
      </c>
      <c r="K212" t="s">
        <v>10</v>
      </c>
    </row>
    <row r="213" spans="1:11">
      <c r="A213" s="2" t="s">
        <v>469</v>
      </c>
      <c r="B213" t="s">
        <v>20</v>
      </c>
      <c r="C213">
        <v>85</v>
      </c>
      <c r="D213" t="s">
        <v>470</v>
      </c>
      <c r="E213" t="s">
        <v>251</v>
      </c>
      <c r="F213" t="s">
        <v>251</v>
      </c>
      <c r="G213" s="1">
        <v>43889</v>
      </c>
      <c r="H213" s="6">
        <f t="shared" si="3"/>
        <v>2</v>
      </c>
      <c r="I213">
        <v>2250</v>
      </c>
      <c r="J213" t="s">
        <v>21</v>
      </c>
      <c r="K213" t="s">
        <v>10</v>
      </c>
    </row>
    <row r="214" spans="1:11">
      <c r="A214" s="2" t="s">
        <v>469</v>
      </c>
      <c r="B214" t="s">
        <v>20</v>
      </c>
      <c r="C214">
        <v>85</v>
      </c>
      <c r="D214" t="s">
        <v>470</v>
      </c>
      <c r="E214" t="s">
        <v>252</v>
      </c>
      <c r="F214" t="s">
        <v>252</v>
      </c>
      <c r="G214" s="1">
        <v>43890</v>
      </c>
      <c r="H214" s="6">
        <f t="shared" si="3"/>
        <v>2</v>
      </c>
      <c r="I214">
        <v>2250</v>
      </c>
      <c r="J214" t="s">
        <v>21</v>
      </c>
      <c r="K214" t="s">
        <v>10</v>
      </c>
    </row>
    <row r="215" spans="1:11">
      <c r="A215" s="2" t="s">
        <v>469</v>
      </c>
      <c r="B215" t="s">
        <v>20</v>
      </c>
      <c r="C215">
        <v>85</v>
      </c>
      <c r="D215" t="s">
        <v>470</v>
      </c>
      <c r="E215" t="s">
        <v>253</v>
      </c>
      <c r="F215" t="s">
        <v>253</v>
      </c>
      <c r="G215" s="1">
        <v>43891</v>
      </c>
      <c r="H215" s="6">
        <f t="shared" si="3"/>
        <v>3</v>
      </c>
      <c r="I215">
        <v>2250</v>
      </c>
      <c r="J215" t="s">
        <v>21</v>
      </c>
      <c r="K215" t="s">
        <v>10</v>
      </c>
    </row>
    <row r="216" spans="1:11">
      <c r="A216" s="2" t="s">
        <v>469</v>
      </c>
      <c r="B216" t="s">
        <v>20</v>
      </c>
      <c r="C216">
        <v>85</v>
      </c>
      <c r="D216" t="s">
        <v>470</v>
      </c>
      <c r="E216" t="s">
        <v>254</v>
      </c>
      <c r="F216" t="s">
        <v>254</v>
      </c>
      <c r="G216" s="1">
        <v>43892</v>
      </c>
      <c r="H216" s="6">
        <f t="shared" si="3"/>
        <v>3</v>
      </c>
      <c r="I216">
        <v>2250</v>
      </c>
      <c r="J216" t="s">
        <v>21</v>
      </c>
      <c r="K216" t="s">
        <v>10</v>
      </c>
    </row>
    <row r="217" spans="1:11">
      <c r="A217" s="2" t="s">
        <v>469</v>
      </c>
      <c r="B217" t="s">
        <v>20</v>
      </c>
      <c r="C217">
        <v>85</v>
      </c>
      <c r="D217" t="s">
        <v>470</v>
      </c>
      <c r="E217" t="s">
        <v>255</v>
      </c>
      <c r="F217" t="s">
        <v>255</v>
      </c>
      <c r="G217" s="1">
        <v>43893</v>
      </c>
      <c r="H217" s="6">
        <f t="shared" si="3"/>
        <v>3</v>
      </c>
      <c r="I217">
        <v>2250</v>
      </c>
      <c r="J217" t="s">
        <v>21</v>
      </c>
      <c r="K217" t="s">
        <v>10</v>
      </c>
    </row>
    <row r="218" spans="1:11">
      <c r="A218" s="2" t="s">
        <v>469</v>
      </c>
      <c r="B218" t="s">
        <v>20</v>
      </c>
      <c r="C218">
        <v>85</v>
      </c>
      <c r="D218" t="s">
        <v>470</v>
      </c>
      <c r="E218" t="s">
        <v>256</v>
      </c>
      <c r="F218" t="s">
        <v>256</v>
      </c>
      <c r="G218" s="1">
        <v>43894</v>
      </c>
      <c r="H218" s="6">
        <f t="shared" si="3"/>
        <v>3</v>
      </c>
      <c r="I218">
        <v>2360</v>
      </c>
      <c r="J218" t="s">
        <v>21</v>
      </c>
      <c r="K218" t="s">
        <v>10</v>
      </c>
    </row>
    <row r="219" spans="1:11">
      <c r="A219" s="2" t="s">
        <v>469</v>
      </c>
      <c r="B219" t="s">
        <v>20</v>
      </c>
      <c r="C219">
        <v>85</v>
      </c>
      <c r="D219" t="s">
        <v>470</v>
      </c>
      <c r="E219" t="s">
        <v>257</v>
      </c>
      <c r="F219" t="s">
        <v>257</v>
      </c>
      <c r="G219" s="1">
        <v>43895</v>
      </c>
      <c r="H219" s="6">
        <f t="shared" si="3"/>
        <v>3</v>
      </c>
      <c r="I219">
        <v>2117</v>
      </c>
      <c r="J219" t="s">
        <v>21</v>
      </c>
      <c r="K219" t="s">
        <v>10</v>
      </c>
    </row>
    <row r="220" spans="1:11">
      <c r="A220" s="2" t="s">
        <v>469</v>
      </c>
      <c r="B220" t="s">
        <v>20</v>
      </c>
      <c r="C220">
        <v>85</v>
      </c>
      <c r="D220" t="s">
        <v>470</v>
      </c>
      <c r="E220" t="s">
        <v>258</v>
      </c>
      <c r="F220" t="s">
        <v>258</v>
      </c>
      <c r="G220" s="1">
        <v>43896</v>
      </c>
      <c r="H220" s="6">
        <f t="shared" si="3"/>
        <v>3</v>
      </c>
      <c r="I220">
        <v>1950</v>
      </c>
      <c r="J220" t="s">
        <v>21</v>
      </c>
      <c r="K220" t="s">
        <v>10</v>
      </c>
    </row>
    <row r="221" spans="1:11">
      <c r="A221" s="2" t="s">
        <v>469</v>
      </c>
      <c r="B221" t="s">
        <v>20</v>
      </c>
      <c r="C221">
        <v>85</v>
      </c>
      <c r="D221" t="s">
        <v>470</v>
      </c>
      <c r="E221" t="s">
        <v>259</v>
      </c>
      <c r="F221" t="s">
        <v>259</v>
      </c>
      <c r="G221" s="1">
        <v>43897</v>
      </c>
      <c r="H221" s="6">
        <f t="shared" si="3"/>
        <v>3</v>
      </c>
      <c r="I221">
        <v>1800</v>
      </c>
      <c r="J221" t="s">
        <v>21</v>
      </c>
      <c r="K221" t="s">
        <v>10</v>
      </c>
    </row>
    <row r="222" spans="1:11">
      <c r="A222" s="2" t="s">
        <v>469</v>
      </c>
      <c r="B222" t="s">
        <v>20</v>
      </c>
      <c r="C222">
        <v>85</v>
      </c>
      <c r="D222" t="s">
        <v>470</v>
      </c>
      <c r="E222" t="s">
        <v>260</v>
      </c>
      <c r="F222" t="s">
        <v>260</v>
      </c>
      <c r="G222" s="1">
        <v>43898</v>
      </c>
      <c r="H222" s="6">
        <f t="shared" si="3"/>
        <v>3</v>
      </c>
      <c r="I222">
        <v>1677</v>
      </c>
      <c r="J222" t="s">
        <v>21</v>
      </c>
      <c r="K222" t="s">
        <v>10</v>
      </c>
    </row>
    <row r="223" spans="1:11">
      <c r="A223" s="2" t="s">
        <v>469</v>
      </c>
      <c r="B223" t="s">
        <v>20</v>
      </c>
      <c r="C223">
        <v>85</v>
      </c>
      <c r="D223" t="s">
        <v>470</v>
      </c>
      <c r="E223" t="s">
        <v>261</v>
      </c>
      <c r="F223" t="s">
        <v>261</v>
      </c>
      <c r="G223" s="1">
        <v>43899</v>
      </c>
      <c r="H223" s="6">
        <f t="shared" si="3"/>
        <v>3</v>
      </c>
      <c r="I223">
        <v>1750</v>
      </c>
      <c r="J223" t="s">
        <v>21</v>
      </c>
      <c r="K223" t="s">
        <v>10</v>
      </c>
    </row>
    <row r="224" spans="1:11">
      <c r="A224" s="2" t="s">
        <v>469</v>
      </c>
      <c r="B224" t="s">
        <v>20</v>
      </c>
      <c r="C224">
        <v>85</v>
      </c>
      <c r="D224" t="s">
        <v>470</v>
      </c>
      <c r="E224" t="s">
        <v>262</v>
      </c>
      <c r="F224" t="s">
        <v>262</v>
      </c>
      <c r="G224" s="1">
        <v>43900</v>
      </c>
      <c r="H224" s="6">
        <f t="shared" si="3"/>
        <v>3</v>
      </c>
      <c r="I224">
        <v>1750</v>
      </c>
      <c r="J224" t="s">
        <v>21</v>
      </c>
      <c r="K224" t="s">
        <v>10</v>
      </c>
    </row>
    <row r="225" spans="1:11">
      <c r="A225" s="2" t="s">
        <v>469</v>
      </c>
      <c r="B225" t="s">
        <v>20</v>
      </c>
      <c r="C225">
        <v>85</v>
      </c>
      <c r="D225" t="s">
        <v>470</v>
      </c>
      <c r="E225" t="s">
        <v>263</v>
      </c>
      <c r="F225" t="s">
        <v>263</v>
      </c>
      <c r="G225" s="1">
        <v>43901</v>
      </c>
      <c r="H225" s="6">
        <f t="shared" si="3"/>
        <v>3</v>
      </c>
      <c r="I225">
        <v>1750</v>
      </c>
      <c r="J225" t="s">
        <v>21</v>
      </c>
      <c r="K225" t="s">
        <v>10</v>
      </c>
    </row>
    <row r="226" spans="1:11">
      <c r="A226" s="2" t="s">
        <v>469</v>
      </c>
      <c r="B226" t="s">
        <v>20</v>
      </c>
      <c r="C226">
        <v>85</v>
      </c>
      <c r="D226" t="s">
        <v>470</v>
      </c>
      <c r="E226" t="s">
        <v>264</v>
      </c>
      <c r="F226" t="s">
        <v>264</v>
      </c>
      <c r="G226" s="1">
        <v>43902</v>
      </c>
      <c r="H226" s="6">
        <f t="shared" si="3"/>
        <v>3</v>
      </c>
      <c r="I226">
        <v>1750</v>
      </c>
      <c r="J226" t="s">
        <v>21</v>
      </c>
      <c r="K226" t="s">
        <v>10</v>
      </c>
    </row>
    <row r="227" spans="1:11">
      <c r="A227" s="2" t="s">
        <v>469</v>
      </c>
      <c r="B227" t="s">
        <v>20</v>
      </c>
      <c r="C227">
        <v>85</v>
      </c>
      <c r="D227" t="s">
        <v>470</v>
      </c>
      <c r="E227" t="s">
        <v>265</v>
      </c>
      <c r="F227" t="s">
        <v>265</v>
      </c>
      <c r="G227" s="1">
        <v>43903</v>
      </c>
      <c r="H227" s="6">
        <f t="shared" si="3"/>
        <v>3</v>
      </c>
      <c r="I227">
        <v>1750</v>
      </c>
      <c r="J227" t="s">
        <v>21</v>
      </c>
      <c r="K227" t="s">
        <v>10</v>
      </c>
    </row>
    <row r="228" spans="1:11">
      <c r="A228" s="2" t="s">
        <v>469</v>
      </c>
      <c r="B228" t="s">
        <v>20</v>
      </c>
      <c r="C228">
        <v>85</v>
      </c>
      <c r="D228" t="s">
        <v>470</v>
      </c>
      <c r="E228" t="s">
        <v>266</v>
      </c>
      <c r="F228" t="s">
        <v>266</v>
      </c>
      <c r="G228" s="1">
        <v>43904</v>
      </c>
      <c r="H228" s="6">
        <f t="shared" si="3"/>
        <v>3</v>
      </c>
      <c r="I228">
        <v>1750</v>
      </c>
      <c r="J228" t="s">
        <v>21</v>
      </c>
      <c r="K228" t="s">
        <v>10</v>
      </c>
    </row>
    <row r="229" spans="1:11">
      <c r="A229" s="2" t="s">
        <v>469</v>
      </c>
      <c r="B229" t="s">
        <v>20</v>
      </c>
      <c r="C229">
        <v>85</v>
      </c>
      <c r="D229" t="s">
        <v>470</v>
      </c>
      <c r="E229" t="s">
        <v>267</v>
      </c>
      <c r="F229" t="s">
        <v>267</v>
      </c>
      <c r="G229" s="1">
        <v>43905</v>
      </c>
      <c r="H229" s="6">
        <f t="shared" si="3"/>
        <v>3</v>
      </c>
      <c r="I229">
        <v>1750</v>
      </c>
      <c r="J229" t="s">
        <v>21</v>
      </c>
      <c r="K229" t="s">
        <v>10</v>
      </c>
    </row>
    <row r="230" spans="1:11">
      <c r="A230" s="2" t="s">
        <v>469</v>
      </c>
      <c r="B230" t="s">
        <v>20</v>
      </c>
      <c r="C230">
        <v>85</v>
      </c>
      <c r="D230" t="s">
        <v>470</v>
      </c>
      <c r="E230" t="s">
        <v>268</v>
      </c>
      <c r="F230" t="s">
        <v>268</v>
      </c>
      <c r="G230" s="1">
        <v>43906</v>
      </c>
      <c r="H230" s="6">
        <f t="shared" si="3"/>
        <v>3</v>
      </c>
      <c r="I230">
        <v>1750</v>
      </c>
      <c r="J230" t="s">
        <v>21</v>
      </c>
      <c r="K230" t="s">
        <v>10</v>
      </c>
    </row>
    <row r="231" spans="1:11">
      <c r="A231" s="2" t="s">
        <v>469</v>
      </c>
      <c r="B231" t="s">
        <v>20</v>
      </c>
      <c r="C231">
        <v>85</v>
      </c>
      <c r="D231" t="s">
        <v>470</v>
      </c>
      <c r="E231" t="s">
        <v>269</v>
      </c>
      <c r="F231" t="s">
        <v>269</v>
      </c>
      <c r="G231" s="1">
        <v>43907</v>
      </c>
      <c r="H231" s="6">
        <f t="shared" si="3"/>
        <v>3</v>
      </c>
      <c r="I231">
        <v>1750</v>
      </c>
      <c r="J231" t="s">
        <v>21</v>
      </c>
      <c r="K231" t="s">
        <v>10</v>
      </c>
    </row>
    <row r="232" spans="1:11">
      <c r="A232" s="2" t="s">
        <v>469</v>
      </c>
      <c r="B232" t="s">
        <v>20</v>
      </c>
      <c r="C232">
        <v>85</v>
      </c>
      <c r="D232" t="s">
        <v>470</v>
      </c>
      <c r="E232" t="s">
        <v>270</v>
      </c>
      <c r="F232" t="s">
        <v>270</v>
      </c>
      <c r="G232" s="1">
        <v>43908</v>
      </c>
      <c r="H232" s="6">
        <f t="shared" si="3"/>
        <v>3</v>
      </c>
      <c r="I232">
        <v>1750</v>
      </c>
      <c r="J232" t="s">
        <v>21</v>
      </c>
      <c r="K232" t="s">
        <v>10</v>
      </c>
    </row>
    <row r="233" spans="1:11">
      <c r="A233" s="2" t="s">
        <v>469</v>
      </c>
      <c r="B233" t="s">
        <v>20</v>
      </c>
      <c r="C233">
        <v>85</v>
      </c>
      <c r="D233" t="s">
        <v>470</v>
      </c>
      <c r="E233" t="s">
        <v>271</v>
      </c>
      <c r="F233" t="s">
        <v>271</v>
      </c>
      <c r="G233" s="1">
        <v>43909</v>
      </c>
      <c r="H233" s="6">
        <f t="shared" si="3"/>
        <v>3</v>
      </c>
      <c r="I233">
        <v>1750</v>
      </c>
      <c r="J233" t="s">
        <v>21</v>
      </c>
      <c r="K233" t="s">
        <v>10</v>
      </c>
    </row>
    <row r="234" spans="1:11">
      <c r="A234" s="2" t="s">
        <v>469</v>
      </c>
      <c r="B234" t="s">
        <v>20</v>
      </c>
      <c r="C234">
        <v>85</v>
      </c>
      <c r="D234" t="s">
        <v>470</v>
      </c>
      <c r="E234" t="s">
        <v>272</v>
      </c>
      <c r="F234" t="s">
        <v>272</v>
      </c>
      <c r="G234" s="1">
        <v>43910</v>
      </c>
      <c r="H234" s="6">
        <f t="shared" si="3"/>
        <v>3</v>
      </c>
      <c r="I234">
        <v>1750</v>
      </c>
      <c r="J234" t="s">
        <v>21</v>
      </c>
      <c r="K234" t="s">
        <v>10</v>
      </c>
    </row>
    <row r="235" spans="1:11">
      <c r="A235" s="2" t="s">
        <v>469</v>
      </c>
      <c r="B235" t="s">
        <v>20</v>
      </c>
      <c r="C235">
        <v>85</v>
      </c>
      <c r="D235" t="s">
        <v>470</v>
      </c>
      <c r="E235" t="s">
        <v>273</v>
      </c>
      <c r="F235" t="s">
        <v>273</v>
      </c>
      <c r="G235" s="1">
        <v>43911</v>
      </c>
      <c r="H235" s="6">
        <f t="shared" si="3"/>
        <v>3</v>
      </c>
      <c r="I235">
        <v>1750</v>
      </c>
      <c r="J235" t="s">
        <v>21</v>
      </c>
      <c r="K235" t="s">
        <v>10</v>
      </c>
    </row>
    <row r="236" spans="1:11">
      <c r="A236" s="2" t="s">
        <v>469</v>
      </c>
      <c r="B236" t="s">
        <v>20</v>
      </c>
      <c r="C236">
        <v>85</v>
      </c>
      <c r="D236" t="s">
        <v>470</v>
      </c>
      <c r="E236" t="s">
        <v>274</v>
      </c>
      <c r="F236" t="s">
        <v>274</v>
      </c>
      <c r="G236" s="1">
        <v>43912</v>
      </c>
      <c r="H236" s="6">
        <f t="shared" si="3"/>
        <v>3</v>
      </c>
      <c r="I236">
        <v>1750</v>
      </c>
      <c r="J236" t="s">
        <v>21</v>
      </c>
      <c r="K236" t="s">
        <v>10</v>
      </c>
    </row>
    <row r="237" spans="1:11">
      <c r="A237" s="2" t="s">
        <v>469</v>
      </c>
      <c r="B237" t="s">
        <v>20</v>
      </c>
      <c r="C237">
        <v>85</v>
      </c>
      <c r="D237" t="s">
        <v>470</v>
      </c>
      <c r="E237" t="s">
        <v>275</v>
      </c>
      <c r="F237" t="s">
        <v>275</v>
      </c>
      <c r="G237" s="1">
        <v>43913</v>
      </c>
      <c r="H237" s="6">
        <f t="shared" si="3"/>
        <v>3</v>
      </c>
      <c r="I237">
        <v>1750</v>
      </c>
      <c r="J237" t="s">
        <v>21</v>
      </c>
      <c r="K237" t="s">
        <v>10</v>
      </c>
    </row>
    <row r="238" spans="1:11">
      <c r="A238" s="2" t="s">
        <v>469</v>
      </c>
      <c r="B238" t="s">
        <v>20</v>
      </c>
      <c r="C238">
        <v>85</v>
      </c>
      <c r="D238" t="s">
        <v>470</v>
      </c>
      <c r="E238" t="s">
        <v>276</v>
      </c>
      <c r="F238" t="s">
        <v>276</v>
      </c>
      <c r="G238" s="1">
        <v>43914</v>
      </c>
      <c r="H238" s="6">
        <f t="shared" si="3"/>
        <v>3</v>
      </c>
      <c r="I238">
        <v>1750</v>
      </c>
      <c r="J238" t="s">
        <v>21</v>
      </c>
      <c r="K238" t="s">
        <v>10</v>
      </c>
    </row>
    <row r="239" spans="1:11">
      <c r="A239" s="2" t="s">
        <v>469</v>
      </c>
      <c r="B239" t="s">
        <v>20</v>
      </c>
      <c r="C239">
        <v>85</v>
      </c>
      <c r="D239" t="s">
        <v>470</v>
      </c>
      <c r="E239" t="s">
        <v>277</v>
      </c>
      <c r="F239" t="s">
        <v>277</v>
      </c>
      <c r="G239" s="1">
        <v>43915</v>
      </c>
      <c r="H239" s="6">
        <f t="shared" si="3"/>
        <v>3</v>
      </c>
      <c r="I239">
        <v>1750</v>
      </c>
      <c r="J239" t="s">
        <v>21</v>
      </c>
      <c r="K239" t="s">
        <v>10</v>
      </c>
    </row>
    <row r="240" spans="1:11">
      <c r="A240" s="2" t="s">
        <v>469</v>
      </c>
      <c r="B240" t="s">
        <v>20</v>
      </c>
      <c r="C240">
        <v>85</v>
      </c>
      <c r="D240" t="s">
        <v>470</v>
      </c>
      <c r="E240" t="s">
        <v>278</v>
      </c>
      <c r="F240" t="s">
        <v>278</v>
      </c>
      <c r="G240" s="1">
        <v>43916</v>
      </c>
      <c r="H240" s="6">
        <f t="shared" si="3"/>
        <v>3</v>
      </c>
      <c r="I240">
        <v>1750</v>
      </c>
      <c r="J240" t="s">
        <v>21</v>
      </c>
      <c r="K240" t="s">
        <v>10</v>
      </c>
    </row>
    <row r="241" spans="1:11">
      <c r="A241" s="2" t="s">
        <v>469</v>
      </c>
      <c r="B241" t="s">
        <v>20</v>
      </c>
      <c r="C241">
        <v>85</v>
      </c>
      <c r="D241" t="s">
        <v>470</v>
      </c>
      <c r="E241" t="s">
        <v>279</v>
      </c>
      <c r="F241" t="s">
        <v>279</v>
      </c>
      <c r="G241" s="1">
        <v>43917</v>
      </c>
      <c r="H241" s="6">
        <f t="shared" si="3"/>
        <v>3</v>
      </c>
      <c r="I241">
        <v>1750</v>
      </c>
      <c r="J241" t="s">
        <v>21</v>
      </c>
      <c r="K241" t="s">
        <v>10</v>
      </c>
    </row>
    <row r="242" spans="1:11">
      <c r="A242" s="2" t="s">
        <v>469</v>
      </c>
      <c r="B242" t="s">
        <v>20</v>
      </c>
      <c r="C242">
        <v>85</v>
      </c>
      <c r="D242" t="s">
        <v>470</v>
      </c>
      <c r="E242" t="s">
        <v>280</v>
      </c>
      <c r="F242" t="s">
        <v>280</v>
      </c>
      <c r="G242" s="1">
        <v>43918</v>
      </c>
      <c r="H242" s="6">
        <f t="shared" si="3"/>
        <v>3</v>
      </c>
      <c r="I242">
        <v>1750</v>
      </c>
      <c r="J242" t="s">
        <v>21</v>
      </c>
      <c r="K242" t="s">
        <v>10</v>
      </c>
    </row>
    <row r="243" spans="1:11">
      <c r="A243" s="2" t="s">
        <v>469</v>
      </c>
      <c r="B243" t="s">
        <v>20</v>
      </c>
      <c r="C243">
        <v>85</v>
      </c>
      <c r="D243" t="s">
        <v>470</v>
      </c>
      <c r="E243" t="s">
        <v>281</v>
      </c>
      <c r="F243" t="s">
        <v>281</v>
      </c>
      <c r="G243" s="1">
        <v>43919</v>
      </c>
      <c r="H243" s="6">
        <f t="shared" si="3"/>
        <v>3</v>
      </c>
      <c r="I243">
        <v>1750</v>
      </c>
      <c r="J243" t="s">
        <v>21</v>
      </c>
      <c r="K243" t="s">
        <v>10</v>
      </c>
    </row>
    <row r="244" spans="1:11">
      <c r="A244" s="2" t="s">
        <v>469</v>
      </c>
      <c r="B244" t="s">
        <v>20</v>
      </c>
      <c r="C244">
        <v>85</v>
      </c>
      <c r="D244" t="s">
        <v>470</v>
      </c>
      <c r="E244" t="s">
        <v>282</v>
      </c>
      <c r="F244" t="s">
        <v>282</v>
      </c>
      <c r="G244" s="1">
        <v>43920</v>
      </c>
      <c r="H244" s="6">
        <f t="shared" si="3"/>
        <v>3</v>
      </c>
      <c r="I244">
        <v>1750</v>
      </c>
      <c r="J244" t="s">
        <v>21</v>
      </c>
      <c r="K244" t="s">
        <v>10</v>
      </c>
    </row>
    <row r="245" spans="1:11">
      <c r="A245" s="2" t="s">
        <v>469</v>
      </c>
      <c r="B245" t="s">
        <v>20</v>
      </c>
      <c r="C245">
        <v>85</v>
      </c>
      <c r="D245" t="s">
        <v>470</v>
      </c>
      <c r="E245" t="s">
        <v>283</v>
      </c>
      <c r="F245" t="s">
        <v>283</v>
      </c>
      <c r="G245" s="1">
        <v>43921</v>
      </c>
      <c r="H245" s="6">
        <f t="shared" si="3"/>
        <v>3</v>
      </c>
      <c r="I245">
        <v>1750</v>
      </c>
      <c r="J245" t="s">
        <v>21</v>
      </c>
      <c r="K245" t="s">
        <v>10</v>
      </c>
    </row>
    <row r="246" spans="1:11">
      <c r="A246" s="2" t="s">
        <v>469</v>
      </c>
      <c r="B246" t="s">
        <v>20</v>
      </c>
      <c r="C246">
        <v>85</v>
      </c>
      <c r="D246" t="s">
        <v>470</v>
      </c>
      <c r="E246" t="s">
        <v>284</v>
      </c>
      <c r="F246" t="s">
        <v>284</v>
      </c>
      <c r="G246" s="1">
        <v>43922</v>
      </c>
      <c r="H246" s="6">
        <f t="shared" si="3"/>
        <v>4</v>
      </c>
      <c r="I246">
        <v>1750</v>
      </c>
      <c r="J246" t="s">
        <v>21</v>
      </c>
      <c r="K246" t="s">
        <v>10</v>
      </c>
    </row>
    <row r="247" spans="1:11">
      <c r="A247" s="2" t="s">
        <v>469</v>
      </c>
      <c r="B247" t="s">
        <v>20</v>
      </c>
      <c r="C247">
        <v>85</v>
      </c>
      <c r="D247" t="s">
        <v>470</v>
      </c>
      <c r="E247" t="s">
        <v>285</v>
      </c>
      <c r="F247" t="s">
        <v>285</v>
      </c>
      <c r="G247" s="1">
        <v>43923</v>
      </c>
      <c r="H247" s="6">
        <f t="shared" si="3"/>
        <v>4</v>
      </c>
      <c r="I247">
        <v>1750</v>
      </c>
      <c r="J247" t="s">
        <v>21</v>
      </c>
      <c r="K247" t="s">
        <v>10</v>
      </c>
    </row>
    <row r="248" spans="1:11">
      <c r="A248" s="2" t="s">
        <v>469</v>
      </c>
      <c r="B248" t="s">
        <v>20</v>
      </c>
      <c r="C248">
        <v>85</v>
      </c>
      <c r="D248" t="s">
        <v>470</v>
      </c>
      <c r="E248" t="s">
        <v>286</v>
      </c>
      <c r="F248" t="s">
        <v>286</v>
      </c>
      <c r="G248" s="1">
        <v>43924</v>
      </c>
      <c r="H248" s="6">
        <f t="shared" si="3"/>
        <v>4</v>
      </c>
      <c r="I248">
        <v>1791</v>
      </c>
      <c r="J248" t="s">
        <v>21</v>
      </c>
      <c r="K248" t="s">
        <v>10</v>
      </c>
    </row>
    <row r="249" spans="1:11">
      <c r="A249" s="2" t="s">
        <v>469</v>
      </c>
      <c r="B249" t="s">
        <v>20</v>
      </c>
      <c r="C249">
        <v>85</v>
      </c>
      <c r="D249" t="s">
        <v>470</v>
      </c>
      <c r="E249" t="s">
        <v>287</v>
      </c>
      <c r="F249" t="s">
        <v>287</v>
      </c>
      <c r="G249" s="1">
        <v>43925</v>
      </c>
      <c r="H249" s="6">
        <f t="shared" si="3"/>
        <v>4</v>
      </c>
      <c r="I249">
        <v>1750</v>
      </c>
      <c r="J249" t="s">
        <v>21</v>
      </c>
      <c r="K249" t="s">
        <v>10</v>
      </c>
    </row>
    <row r="250" spans="1:11">
      <c r="A250" s="2" t="s">
        <v>469</v>
      </c>
      <c r="B250" t="s">
        <v>20</v>
      </c>
      <c r="C250">
        <v>85</v>
      </c>
      <c r="D250" t="s">
        <v>470</v>
      </c>
      <c r="E250" t="s">
        <v>288</v>
      </c>
      <c r="F250" t="s">
        <v>288</v>
      </c>
      <c r="G250" s="1">
        <v>43926</v>
      </c>
      <c r="H250" s="6">
        <f t="shared" si="3"/>
        <v>4</v>
      </c>
      <c r="I250">
        <v>1750</v>
      </c>
      <c r="J250" t="s">
        <v>21</v>
      </c>
      <c r="K250" t="s">
        <v>10</v>
      </c>
    </row>
    <row r="251" spans="1:11">
      <c r="A251" s="2" t="s">
        <v>469</v>
      </c>
      <c r="B251" t="s">
        <v>20</v>
      </c>
      <c r="C251">
        <v>85</v>
      </c>
      <c r="D251" t="s">
        <v>470</v>
      </c>
      <c r="E251" t="s">
        <v>289</v>
      </c>
      <c r="F251" t="s">
        <v>289</v>
      </c>
      <c r="G251" s="1">
        <v>43927</v>
      </c>
      <c r="H251" s="6">
        <f t="shared" si="3"/>
        <v>4</v>
      </c>
      <c r="I251">
        <v>1750</v>
      </c>
      <c r="J251" t="s">
        <v>21</v>
      </c>
      <c r="K251" t="s">
        <v>10</v>
      </c>
    </row>
    <row r="252" spans="1:11">
      <c r="A252" s="2" t="s">
        <v>469</v>
      </c>
      <c r="B252" t="s">
        <v>20</v>
      </c>
      <c r="C252">
        <v>85</v>
      </c>
      <c r="D252" t="s">
        <v>470</v>
      </c>
      <c r="E252" t="s">
        <v>290</v>
      </c>
      <c r="F252" t="s">
        <v>290</v>
      </c>
      <c r="G252" s="1">
        <v>43928</v>
      </c>
      <c r="H252" s="6">
        <f t="shared" si="3"/>
        <v>4</v>
      </c>
      <c r="I252">
        <v>1750</v>
      </c>
      <c r="J252" t="s">
        <v>21</v>
      </c>
      <c r="K252" t="s">
        <v>10</v>
      </c>
    </row>
    <row r="253" spans="1:11">
      <c r="A253" s="2" t="s">
        <v>469</v>
      </c>
      <c r="B253" t="s">
        <v>20</v>
      </c>
      <c r="C253">
        <v>85</v>
      </c>
      <c r="D253" t="s">
        <v>470</v>
      </c>
      <c r="E253" t="s">
        <v>291</v>
      </c>
      <c r="F253" t="s">
        <v>291</v>
      </c>
      <c r="G253" s="1">
        <v>43929</v>
      </c>
      <c r="H253" s="6">
        <f t="shared" si="3"/>
        <v>4</v>
      </c>
      <c r="I253">
        <v>1750</v>
      </c>
      <c r="J253" t="s">
        <v>21</v>
      </c>
      <c r="K253" t="s">
        <v>10</v>
      </c>
    </row>
    <row r="254" spans="1:11">
      <c r="A254" s="2" t="s">
        <v>469</v>
      </c>
      <c r="B254" t="s">
        <v>20</v>
      </c>
      <c r="C254">
        <v>85</v>
      </c>
      <c r="D254" t="s">
        <v>470</v>
      </c>
      <c r="E254" t="s">
        <v>292</v>
      </c>
      <c r="F254" t="s">
        <v>292</v>
      </c>
      <c r="G254" s="1">
        <v>43930</v>
      </c>
      <c r="H254" s="6">
        <f t="shared" si="3"/>
        <v>4</v>
      </c>
      <c r="I254">
        <v>1750</v>
      </c>
      <c r="J254" t="s">
        <v>21</v>
      </c>
      <c r="K254" t="s">
        <v>10</v>
      </c>
    </row>
    <row r="255" spans="1:11">
      <c r="A255" s="2" t="s">
        <v>469</v>
      </c>
      <c r="B255" t="s">
        <v>20</v>
      </c>
      <c r="C255">
        <v>85</v>
      </c>
      <c r="D255" t="s">
        <v>470</v>
      </c>
      <c r="E255" t="s">
        <v>293</v>
      </c>
      <c r="F255" t="s">
        <v>293</v>
      </c>
      <c r="G255" s="1">
        <v>43931</v>
      </c>
      <c r="H255" s="6">
        <f t="shared" si="3"/>
        <v>4</v>
      </c>
      <c r="I255">
        <v>1650</v>
      </c>
      <c r="J255" t="s">
        <v>21</v>
      </c>
      <c r="K255" t="s">
        <v>10</v>
      </c>
    </row>
    <row r="256" spans="1:11">
      <c r="A256" s="2" t="s">
        <v>469</v>
      </c>
      <c r="B256" t="s">
        <v>20</v>
      </c>
      <c r="C256">
        <v>85</v>
      </c>
      <c r="D256" t="s">
        <v>470</v>
      </c>
      <c r="E256" t="s">
        <v>294</v>
      </c>
      <c r="F256" t="s">
        <v>294</v>
      </c>
      <c r="G256" s="1">
        <v>43932</v>
      </c>
      <c r="H256" s="6">
        <f t="shared" si="3"/>
        <v>4</v>
      </c>
      <c r="I256">
        <v>1550</v>
      </c>
      <c r="J256" t="s">
        <v>21</v>
      </c>
      <c r="K256" t="s">
        <v>10</v>
      </c>
    </row>
    <row r="257" spans="1:11">
      <c r="A257" s="2" t="s">
        <v>469</v>
      </c>
      <c r="B257" t="s">
        <v>20</v>
      </c>
      <c r="C257">
        <v>85</v>
      </c>
      <c r="D257" t="s">
        <v>470</v>
      </c>
      <c r="E257" t="s">
        <v>295</v>
      </c>
      <c r="F257" t="s">
        <v>295</v>
      </c>
      <c r="G257" s="1">
        <v>43933</v>
      </c>
      <c r="H257" s="6">
        <f t="shared" si="3"/>
        <v>4</v>
      </c>
      <c r="I257">
        <v>1550</v>
      </c>
      <c r="J257" t="s">
        <v>21</v>
      </c>
      <c r="K257" t="s">
        <v>10</v>
      </c>
    </row>
    <row r="258" spans="1:11">
      <c r="A258" s="2" t="s">
        <v>469</v>
      </c>
      <c r="B258" t="s">
        <v>20</v>
      </c>
      <c r="C258">
        <v>85</v>
      </c>
      <c r="D258" t="s">
        <v>470</v>
      </c>
      <c r="E258" t="s">
        <v>296</v>
      </c>
      <c r="F258" t="s">
        <v>296</v>
      </c>
      <c r="G258" s="1">
        <v>43934</v>
      </c>
      <c r="H258" s="6">
        <f t="shared" si="3"/>
        <v>4</v>
      </c>
      <c r="I258">
        <v>1550</v>
      </c>
      <c r="J258" t="s">
        <v>21</v>
      </c>
      <c r="K258" t="s">
        <v>10</v>
      </c>
    </row>
    <row r="259" spans="1:11">
      <c r="A259" s="2" t="s">
        <v>469</v>
      </c>
      <c r="B259" t="s">
        <v>20</v>
      </c>
      <c r="C259">
        <v>85</v>
      </c>
      <c r="D259" t="s">
        <v>470</v>
      </c>
      <c r="E259" t="s">
        <v>297</v>
      </c>
      <c r="F259" t="s">
        <v>297</v>
      </c>
      <c r="G259" s="1">
        <v>43935</v>
      </c>
      <c r="H259" s="6">
        <f t="shared" ref="H259:H322" si="4">MONTH(G259)</f>
        <v>4</v>
      </c>
      <c r="I259">
        <v>1550</v>
      </c>
      <c r="J259" t="s">
        <v>21</v>
      </c>
      <c r="K259" t="s">
        <v>10</v>
      </c>
    </row>
    <row r="260" spans="1:11">
      <c r="A260" s="2" t="s">
        <v>469</v>
      </c>
      <c r="B260" t="s">
        <v>20</v>
      </c>
      <c r="C260">
        <v>85</v>
      </c>
      <c r="D260" t="s">
        <v>470</v>
      </c>
      <c r="E260" t="s">
        <v>298</v>
      </c>
      <c r="F260" t="s">
        <v>298</v>
      </c>
      <c r="G260" s="1">
        <v>43936</v>
      </c>
      <c r="H260" s="6">
        <f t="shared" si="4"/>
        <v>4</v>
      </c>
      <c r="I260">
        <v>1550</v>
      </c>
      <c r="J260" t="s">
        <v>21</v>
      </c>
      <c r="K260" t="s">
        <v>10</v>
      </c>
    </row>
    <row r="261" spans="1:11">
      <c r="A261" s="2" t="s">
        <v>469</v>
      </c>
      <c r="B261" t="s">
        <v>20</v>
      </c>
      <c r="C261">
        <v>85</v>
      </c>
      <c r="D261" t="s">
        <v>470</v>
      </c>
      <c r="E261" t="s">
        <v>299</v>
      </c>
      <c r="F261" t="s">
        <v>299</v>
      </c>
      <c r="G261" s="1">
        <v>43937</v>
      </c>
      <c r="H261" s="6">
        <f t="shared" si="4"/>
        <v>4</v>
      </c>
      <c r="I261">
        <v>1550</v>
      </c>
      <c r="J261" t="s">
        <v>21</v>
      </c>
      <c r="K261" t="s">
        <v>10</v>
      </c>
    </row>
    <row r="262" spans="1:11">
      <c r="A262" s="2" t="s">
        <v>469</v>
      </c>
      <c r="B262" t="s">
        <v>20</v>
      </c>
      <c r="C262">
        <v>85</v>
      </c>
      <c r="D262" t="s">
        <v>470</v>
      </c>
      <c r="E262" t="s">
        <v>300</v>
      </c>
      <c r="F262" t="s">
        <v>300</v>
      </c>
      <c r="G262" s="1">
        <v>43938</v>
      </c>
      <c r="H262" s="6">
        <f t="shared" si="4"/>
        <v>4</v>
      </c>
      <c r="I262">
        <v>1533</v>
      </c>
      <c r="J262" t="s">
        <v>21</v>
      </c>
      <c r="K262" t="s">
        <v>10</v>
      </c>
    </row>
    <row r="263" spans="1:11">
      <c r="A263" s="2" t="s">
        <v>469</v>
      </c>
      <c r="B263" t="s">
        <v>20</v>
      </c>
      <c r="C263">
        <v>85</v>
      </c>
      <c r="D263" t="s">
        <v>470</v>
      </c>
      <c r="E263" t="s">
        <v>301</v>
      </c>
      <c r="F263" t="s">
        <v>301</v>
      </c>
      <c r="G263" s="1">
        <v>43939</v>
      </c>
      <c r="H263" s="6">
        <f t="shared" si="4"/>
        <v>4</v>
      </c>
      <c r="I263">
        <v>1550</v>
      </c>
      <c r="J263" t="s">
        <v>21</v>
      </c>
      <c r="K263" t="s">
        <v>10</v>
      </c>
    </row>
    <row r="264" spans="1:11">
      <c r="A264" s="2" t="s">
        <v>469</v>
      </c>
      <c r="B264" t="s">
        <v>20</v>
      </c>
      <c r="C264">
        <v>85</v>
      </c>
      <c r="D264" t="s">
        <v>470</v>
      </c>
      <c r="E264" t="s">
        <v>302</v>
      </c>
      <c r="F264" t="s">
        <v>302</v>
      </c>
      <c r="G264" s="1">
        <v>43940</v>
      </c>
      <c r="H264" s="6">
        <f t="shared" si="4"/>
        <v>4</v>
      </c>
      <c r="I264">
        <v>1550</v>
      </c>
      <c r="J264" t="s">
        <v>21</v>
      </c>
      <c r="K264" t="s">
        <v>10</v>
      </c>
    </row>
    <row r="265" spans="1:11">
      <c r="A265" s="2" t="s">
        <v>469</v>
      </c>
      <c r="B265" t="s">
        <v>20</v>
      </c>
      <c r="C265">
        <v>85</v>
      </c>
      <c r="D265" t="s">
        <v>470</v>
      </c>
      <c r="E265" t="s">
        <v>472</v>
      </c>
      <c r="F265" t="s">
        <v>472</v>
      </c>
      <c r="G265" s="1">
        <v>43941</v>
      </c>
      <c r="H265" s="6">
        <f t="shared" si="4"/>
        <v>4</v>
      </c>
      <c r="I265">
        <v>1533</v>
      </c>
      <c r="J265" t="s">
        <v>21</v>
      </c>
      <c r="K265" t="s">
        <v>10</v>
      </c>
    </row>
    <row r="266" spans="1:11">
      <c r="A266" s="2" t="s">
        <v>469</v>
      </c>
      <c r="B266" t="s">
        <v>20</v>
      </c>
      <c r="C266">
        <v>85</v>
      </c>
      <c r="D266" t="s">
        <v>470</v>
      </c>
      <c r="E266" t="s">
        <v>303</v>
      </c>
      <c r="F266" t="s">
        <v>303</v>
      </c>
      <c r="G266" s="1">
        <v>43942</v>
      </c>
      <c r="H266" s="6">
        <f t="shared" si="4"/>
        <v>4</v>
      </c>
      <c r="I266">
        <v>1534</v>
      </c>
      <c r="J266" t="s">
        <v>21</v>
      </c>
      <c r="K266" t="s">
        <v>10</v>
      </c>
    </row>
    <row r="267" spans="1:11">
      <c r="A267" s="2" t="s">
        <v>469</v>
      </c>
      <c r="B267" t="s">
        <v>20</v>
      </c>
      <c r="C267">
        <v>85</v>
      </c>
      <c r="D267" t="s">
        <v>470</v>
      </c>
      <c r="E267" t="s">
        <v>304</v>
      </c>
      <c r="F267" t="s">
        <v>304</v>
      </c>
      <c r="G267" s="1">
        <v>43943</v>
      </c>
      <c r="H267" s="6">
        <f t="shared" si="4"/>
        <v>4</v>
      </c>
      <c r="I267">
        <v>1546</v>
      </c>
      <c r="J267" t="s">
        <v>21</v>
      </c>
      <c r="K267" t="s">
        <v>10</v>
      </c>
    </row>
    <row r="268" spans="1:11">
      <c r="A268" s="2" t="s">
        <v>469</v>
      </c>
      <c r="B268" t="s">
        <v>20</v>
      </c>
      <c r="C268">
        <v>85</v>
      </c>
      <c r="D268" t="s">
        <v>470</v>
      </c>
      <c r="E268" t="s">
        <v>305</v>
      </c>
      <c r="F268" t="s">
        <v>305</v>
      </c>
      <c r="G268" s="1">
        <v>43944</v>
      </c>
      <c r="H268" s="6">
        <f t="shared" si="4"/>
        <v>4</v>
      </c>
      <c r="I268">
        <v>1550</v>
      </c>
      <c r="J268" t="s">
        <v>21</v>
      </c>
      <c r="K268" t="s">
        <v>10</v>
      </c>
    </row>
    <row r="269" spans="1:11">
      <c r="A269" s="2" t="s">
        <v>469</v>
      </c>
      <c r="B269" t="s">
        <v>20</v>
      </c>
      <c r="C269">
        <v>85</v>
      </c>
      <c r="D269" t="s">
        <v>470</v>
      </c>
      <c r="E269" t="s">
        <v>306</v>
      </c>
      <c r="F269" t="s">
        <v>306</v>
      </c>
      <c r="G269" s="1">
        <v>43945</v>
      </c>
      <c r="H269" s="6">
        <f t="shared" si="4"/>
        <v>4</v>
      </c>
      <c r="I269">
        <v>1550</v>
      </c>
      <c r="J269" t="s">
        <v>21</v>
      </c>
      <c r="K269" t="s">
        <v>10</v>
      </c>
    </row>
    <row r="270" spans="1:11">
      <c r="A270" s="2" t="s">
        <v>469</v>
      </c>
      <c r="B270" t="s">
        <v>20</v>
      </c>
      <c r="C270">
        <v>85</v>
      </c>
      <c r="D270" t="s">
        <v>470</v>
      </c>
      <c r="E270" t="s">
        <v>473</v>
      </c>
      <c r="F270" t="s">
        <v>473</v>
      </c>
      <c r="G270" s="1">
        <v>43946</v>
      </c>
      <c r="H270" s="6">
        <f t="shared" si="4"/>
        <v>4</v>
      </c>
      <c r="I270">
        <v>1550</v>
      </c>
      <c r="J270" t="s">
        <v>21</v>
      </c>
      <c r="K270" t="s">
        <v>10</v>
      </c>
    </row>
    <row r="271" spans="1:11">
      <c r="A271" s="2" t="s">
        <v>469</v>
      </c>
      <c r="B271" t="s">
        <v>20</v>
      </c>
      <c r="C271">
        <v>85</v>
      </c>
      <c r="D271" t="s">
        <v>470</v>
      </c>
      <c r="E271" t="s">
        <v>307</v>
      </c>
      <c r="F271" t="s">
        <v>307</v>
      </c>
      <c r="G271" s="1">
        <v>43947</v>
      </c>
      <c r="H271" s="6">
        <f t="shared" si="4"/>
        <v>4</v>
      </c>
      <c r="I271">
        <v>1550</v>
      </c>
      <c r="J271" t="s">
        <v>21</v>
      </c>
      <c r="K271" t="s">
        <v>10</v>
      </c>
    </row>
    <row r="272" spans="1:11">
      <c r="A272" s="2" t="s">
        <v>469</v>
      </c>
      <c r="B272" t="s">
        <v>20</v>
      </c>
      <c r="C272">
        <v>85</v>
      </c>
      <c r="D272" t="s">
        <v>470</v>
      </c>
      <c r="E272" t="s">
        <v>308</v>
      </c>
      <c r="F272" t="s">
        <v>308</v>
      </c>
      <c r="G272" s="1">
        <v>43948</v>
      </c>
      <c r="H272" s="6">
        <f t="shared" si="4"/>
        <v>4</v>
      </c>
      <c r="I272">
        <v>1550</v>
      </c>
      <c r="J272" t="s">
        <v>21</v>
      </c>
      <c r="K272" t="s">
        <v>10</v>
      </c>
    </row>
    <row r="273" spans="1:11">
      <c r="A273" s="2" t="s">
        <v>469</v>
      </c>
      <c r="B273" t="s">
        <v>20</v>
      </c>
      <c r="C273">
        <v>85</v>
      </c>
      <c r="D273" t="s">
        <v>470</v>
      </c>
      <c r="E273" t="s">
        <v>309</v>
      </c>
      <c r="F273" t="s">
        <v>309</v>
      </c>
      <c r="G273" s="1">
        <v>43949</v>
      </c>
      <c r="H273" s="6">
        <f t="shared" si="4"/>
        <v>4</v>
      </c>
      <c r="I273">
        <v>1550</v>
      </c>
      <c r="J273" t="s">
        <v>21</v>
      </c>
      <c r="K273" t="s">
        <v>10</v>
      </c>
    </row>
    <row r="274" spans="1:11">
      <c r="A274" s="2" t="s">
        <v>469</v>
      </c>
      <c r="B274" t="s">
        <v>20</v>
      </c>
      <c r="C274">
        <v>85</v>
      </c>
      <c r="D274" t="s">
        <v>470</v>
      </c>
      <c r="E274" t="s">
        <v>310</v>
      </c>
      <c r="F274" t="s">
        <v>310</v>
      </c>
      <c r="G274" s="1">
        <v>43950</v>
      </c>
      <c r="H274" s="6">
        <f t="shared" si="4"/>
        <v>4</v>
      </c>
      <c r="I274">
        <v>1550</v>
      </c>
      <c r="J274" t="s">
        <v>21</v>
      </c>
      <c r="K274" t="s">
        <v>10</v>
      </c>
    </row>
    <row r="275" spans="1:11">
      <c r="A275" s="2" t="s">
        <v>469</v>
      </c>
      <c r="B275" t="s">
        <v>20</v>
      </c>
      <c r="C275">
        <v>85</v>
      </c>
      <c r="D275" t="s">
        <v>470</v>
      </c>
      <c r="E275" t="s">
        <v>474</v>
      </c>
      <c r="F275" t="s">
        <v>474</v>
      </c>
      <c r="G275" s="1">
        <v>43951</v>
      </c>
      <c r="H275" s="6">
        <f t="shared" si="4"/>
        <v>4</v>
      </c>
      <c r="I275">
        <v>1550</v>
      </c>
      <c r="J275" t="s">
        <v>21</v>
      </c>
      <c r="K275" t="s">
        <v>10</v>
      </c>
    </row>
    <row r="276" spans="1:11">
      <c r="A276" s="2" t="s">
        <v>469</v>
      </c>
      <c r="B276" t="s">
        <v>20</v>
      </c>
      <c r="C276">
        <v>85</v>
      </c>
      <c r="D276" t="s">
        <v>470</v>
      </c>
      <c r="E276" t="s">
        <v>311</v>
      </c>
      <c r="F276" t="s">
        <v>311</v>
      </c>
      <c r="G276" s="1">
        <v>43952</v>
      </c>
      <c r="H276" s="6">
        <f t="shared" si="4"/>
        <v>5</v>
      </c>
      <c r="I276">
        <v>1550</v>
      </c>
      <c r="J276" t="s">
        <v>21</v>
      </c>
      <c r="K276" t="s">
        <v>10</v>
      </c>
    </row>
    <row r="277" spans="1:11">
      <c r="A277" s="2" t="s">
        <v>469</v>
      </c>
      <c r="B277" t="s">
        <v>20</v>
      </c>
      <c r="C277">
        <v>85</v>
      </c>
      <c r="D277" t="s">
        <v>470</v>
      </c>
      <c r="E277" t="s">
        <v>312</v>
      </c>
      <c r="F277" t="s">
        <v>312</v>
      </c>
      <c r="G277" s="1">
        <v>43953</v>
      </c>
      <c r="H277" s="6">
        <f t="shared" si="4"/>
        <v>5</v>
      </c>
      <c r="I277">
        <v>1550</v>
      </c>
      <c r="J277" t="s">
        <v>21</v>
      </c>
      <c r="K277" t="s">
        <v>10</v>
      </c>
    </row>
    <row r="278" spans="1:11">
      <c r="A278" s="2" t="s">
        <v>469</v>
      </c>
      <c r="B278" t="s">
        <v>20</v>
      </c>
      <c r="C278">
        <v>85</v>
      </c>
      <c r="D278" t="s">
        <v>470</v>
      </c>
      <c r="E278" t="s">
        <v>313</v>
      </c>
      <c r="F278" t="s">
        <v>313</v>
      </c>
      <c r="G278" s="1">
        <v>43954</v>
      </c>
      <c r="H278" s="6">
        <f t="shared" si="4"/>
        <v>5</v>
      </c>
      <c r="I278">
        <v>1550</v>
      </c>
      <c r="J278" t="s">
        <v>21</v>
      </c>
      <c r="K278" t="s">
        <v>10</v>
      </c>
    </row>
    <row r="279" spans="1:11">
      <c r="A279" s="2" t="s">
        <v>469</v>
      </c>
      <c r="B279" t="s">
        <v>20</v>
      </c>
      <c r="C279">
        <v>85</v>
      </c>
      <c r="D279" t="s">
        <v>470</v>
      </c>
      <c r="E279" t="s">
        <v>475</v>
      </c>
      <c r="F279" t="s">
        <v>475</v>
      </c>
      <c r="G279" s="1">
        <v>43955</v>
      </c>
      <c r="H279" s="6">
        <f t="shared" si="4"/>
        <v>5</v>
      </c>
      <c r="I279">
        <v>1550</v>
      </c>
      <c r="J279" t="s">
        <v>21</v>
      </c>
      <c r="K279" t="s">
        <v>10</v>
      </c>
    </row>
    <row r="280" spans="1:11">
      <c r="A280" s="2" t="s">
        <v>469</v>
      </c>
      <c r="B280" t="s">
        <v>20</v>
      </c>
      <c r="C280">
        <v>85</v>
      </c>
      <c r="D280" t="s">
        <v>470</v>
      </c>
      <c r="E280" t="s">
        <v>314</v>
      </c>
      <c r="F280" t="s">
        <v>314</v>
      </c>
      <c r="G280" s="1">
        <v>43956</v>
      </c>
      <c r="H280" s="6">
        <f t="shared" si="4"/>
        <v>5</v>
      </c>
      <c r="I280">
        <v>1550</v>
      </c>
      <c r="J280" t="s">
        <v>21</v>
      </c>
      <c r="K280" t="s">
        <v>10</v>
      </c>
    </row>
    <row r="281" spans="1:11">
      <c r="A281" s="2" t="s">
        <v>469</v>
      </c>
      <c r="B281" t="s">
        <v>20</v>
      </c>
      <c r="C281">
        <v>85</v>
      </c>
      <c r="D281" t="s">
        <v>470</v>
      </c>
      <c r="E281" t="s">
        <v>315</v>
      </c>
      <c r="F281" t="s">
        <v>315</v>
      </c>
      <c r="G281" s="1">
        <v>43957</v>
      </c>
      <c r="H281" s="6">
        <f t="shared" si="4"/>
        <v>5</v>
      </c>
      <c r="I281">
        <v>1550</v>
      </c>
      <c r="J281" t="s">
        <v>21</v>
      </c>
      <c r="K281" t="s">
        <v>10</v>
      </c>
    </row>
    <row r="282" spans="1:11">
      <c r="A282" s="2" t="s">
        <v>469</v>
      </c>
      <c r="B282" t="s">
        <v>20</v>
      </c>
      <c r="C282">
        <v>85</v>
      </c>
      <c r="D282" t="s">
        <v>470</v>
      </c>
      <c r="E282" t="s">
        <v>316</v>
      </c>
      <c r="F282" t="s">
        <v>316</v>
      </c>
      <c r="G282" s="1">
        <v>43958</v>
      </c>
      <c r="H282" s="6">
        <f t="shared" si="4"/>
        <v>5</v>
      </c>
      <c r="I282">
        <v>1550</v>
      </c>
      <c r="J282" t="s">
        <v>21</v>
      </c>
      <c r="K282" t="s">
        <v>10</v>
      </c>
    </row>
    <row r="283" spans="1:11">
      <c r="A283" s="2" t="s">
        <v>469</v>
      </c>
      <c r="B283" t="s">
        <v>20</v>
      </c>
      <c r="C283">
        <v>85</v>
      </c>
      <c r="D283" t="s">
        <v>470</v>
      </c>
      <c r="E283" t="s">
        <v>317</v>
      </c>
      <c r="F283" t="s">
        <v>317</v>
      </c>
      <c r="G283" s="1">
        <v>43959</v>
      </c>
      <c r="H283" s="6">
        <f t="shared" si="4"/>
        <v>5</v>
      </c>
      <c r="I283">
        <v>1550</v>
      </c>
      <c r="J283" t="s">
        <v>21</v>
      </c>
      <c r="K283" t="s">
        <v>10</v>
      </c>
    </row>
    <row r="284" spans="1:11">
      <c r="A284" s="2" t="s">
        <v>469</v>
      </c>
      <c r="B284" t="s">
        <v>20</v>
      </c>
      <c r="C284">
        <v>85</v>
      </c>
      <c r="D284" t="s">
        <v>470</v>
      </c>
      <c r="E284" t="s">
        <v>318</v>
      </c>
      <c r="F284" t="s">
        <v>318</v>
      </c>
      <c r="G284" s="1">
        <v>43960</v>
      </c>
      <c r="H284" s="6">
        <f t="shared" si="4"/>
        <v>5</v>
      </c>
      <c r="I284">
        <v>1550</v>
      </c>
      <c r="J284" t="s">
        <v>21</v>
      </c>
      <c r="K284" t="s">
        <v>10</v>
      </c>
    </row>
    <row r="285" spans="1:11">
      <c r="A285" s="2" t="s">
        <v>469</v>
      </c>
      <c r="B285" t="s">
        <v>20</v>
      </c>
      <c r="C285">
        <v>85</v>
      </c>
      <c r="D285" t="s">
        <v>470</v>
      </c>
      <c r="E285" t="s">
        <v>319</v>
      </c>
      <c r="F285" t="s">
        <v>319</v>
      </c>
      <c r="G285" s="1">
        <v>43961</v>
      </c>
      <c r="H285" s="6">
        <f t="shared" si="4"/>
        <v>5</v>
      </c>
      <c r="I285">
        <v>1550</v>
      </c>
      <c r="J285" t="s">
        <v>21</v>
      </c>
      <c r="K285" t="s">
        <v>10</v>
      </c>
    </row>
    <row r="286" spans="1:11">
      <c r="A286" s="2" t="s">
        <v>469</v>
      </c>
      <c r="B286" t="s">
        <v>20</v>
      </c>
      <c r="C286">
        <v>85</v>
      </c>
      <c r="D286" t="s">
        <v>470</v>
      </c>
      <c r="E286" t="s">
        <v>320</v>
      </c>
      <c r="F286" t="s">
        <v>320</v>
      </c>
      <c r="G286" s="1">
        <v>43962</v>
      </c>
      <c r="H286" s="6">
        <f t="shared" si="4"/>
        <v>5</v>
      </c>
      <c r="I286">
        <v>1758</v>
      </c>
      <c r="J286" t="s">
        <v>21</v>
      </c>
      <c r="K286" t="s">
        <v>10</v>
      </c>
    </row>
    <row r="287" spans="1:11">
      <c r="A287" s="2" t="s">
        <v>469</v>
      </c>
      <c r="B287" t="s">
        <v>20</v>
      </c>
      <c r="C287">
        <v>85</v>
      </c>
      <c r="D287" t="s">
        <v>470</v>
      </c>
      <c r="E287" t="s">
        <v>321</v>
      </c>
      <c r="F287" t="s">
        <v>321</v>
      </c>
      <c r="G287" s="1">
        <v>43963</v>
      </c>
      <c r="H287" s="6">
        <f t="shared" si="4"/>
        <v>5</v>
      </c>
      <c r="I287">
        <v>2050</v>
      </c>
      <c r="J287" t="s">
        <v>21</v>
      </c>
      <c r="K287" t="s">
        <v>10</v>
      </c>
    </row>
    <row r="288" spans="1:11">
      <c r="A288" s="2" t="s">
        <v>469</v>
      </c>
      <c r="B288" t="s">
        <v>20</v>
      </c>
      <c r="C288">
        <v>85</v>
      </c>
      <c r="D288" t="s">
        <v>470</v>
      </c>
      <c r="E288" t="s">
        <v>322</v>
      </c>
      <c r="F288" t="s">
        <v>322</v>
      </c>
      <c r="G288" s="1">
        <v>43964</v>
      </c>
      <c r="H288" s="6">
        <f t="shared" si="4"/>
        <v>5</v>
      </c>
      <c r="I288">
        <v>2045</v>
      </c>
      <c r="J288" t="s">
        <v>21</v>
      </c>
      <c r="K288" t="s">
        <v>10</v>
      </c>
    </row>
    <row r="289" spans="1:11">
      <c r="A289" s="2" t="s">
        <v>469</v>
      </c>
      <c r="B289" t="s">
        <v>20</v>
      </c>
      <c r="C289">
        <v>85</v>
      </c>
      <c r="D289" t="s">
        <v>470</v>
      </c>
      <c r="E289" t="s">
        <v>323</v>
      </c>
      <c r="F289" t="s">
        <v>323</v>
      </c>
      <c r="G289" s="1">
        <v>43965</v>
      </c>
      <c r="H289" s="6">
        <f t="shared" si="4"/>
        <v>5</v>
      </c>
      <c r="I289">
        <v>2709</v>
      </c>
      <c r="J289" t="s">
        <v>21</v>
      </c>
      <c r="K289" t="s">
        <v>10</v>
      </c>
    </row>
    <row r="290" spans="1:11">
      <c r="A290" s="2" t="s">
        <v>469</v>
      </c>
      <c r="B290" t="s">
        <v>20</v>
      </c>
      <c r="C290">
        <v>85</v>
      </c>
      <c r="D290" t="s">
        <v>470</v>
      </c>
      <c r="E290" t="s">
        <v>324</v>
      </c>
      <c r="F290" t="s">
        <v>324</v>
      </c>
      <c r="G290" s="1">
        <v>43966</v>
      </c>
      <c r="H290" s="6">
        <f t="shared" si="4"/>
        <v>5</v>
      </c>
      <c r="I290">
        <v>2050</v>
      </c>
      <c r="J290" t="s">
        <v>21</v>
      </c>
      <c r="K290" t="s">
        <v>10</v>
      </c>
    </row>
    <row r="291" spans="1:11">
      <c r="A291" s="2" t="s">
        <v>469</v>
      </c>
      <c r="B291" t="s">
        <v>20</v>
      </c>
      <c r="C291">
        <v>85</v>
      </c>
      <c r="D291" t="s">
        <v>470</v>
      </c>
      <c r="E291" t="s">
        <v>325</v>
      </c>
      <c r="F291" t="s">
        <v>325</v>
      </c>
      <c r="G291" s="1">
        <v>43967</v>
      </c>
      <c r="H291" s="6">
        <f t="shared" si="4"/>
        <v>5</v>
      </c>
      <c r="I291">
        <v>2050</v>
      </c>
      <c r="J291" t="s">
        <v>21</v>
      </c>
      <c r="K291" t="s">
        <v>10</v>
      </c>
    </row>
    <row r="292" spans="1:11">
      <c r="A292" s="2" t="s">
        <v>469</v>
      </c>
      <c r="B292" t="s">
        <v>20</v>
      </c>
      <c r="C292">
        <v>85</v>
      </c>
      <c r="D292" t="s">
        <v>470</v>
      </c>
      <c r="E292" t="s">
        <v>326</v>
      </c>
      <c r="F292" t="s">
        <v>326</v>
      </c>
      <c r="G292" s="1">
        <v>43968</v>
      </c>
      <c r="H292" s="6">
        <f t="shared" si="4"/>
        <v>5</v>
      </c>
      <c r="I292">
        <v>2050</v>
      </c>
      <c r="J292" t="s">
        <v>21</v>
      </c>
      <c r="K292" t="s">
        <v>10</v>
      </c>
    </row>
    <row r="293" spans="1:11">
      <c r="A293" s="2" t="s">
        <v>469</v>
      </c>
      <c r="B293" t="s">
        <v>20</v>
      </c>
      <c r="C293">
        <v>85</v>
      </c>
      <c r="D293" t="s">
        <v>470</v>
      </c>
      <c r="E293" t="s">
        <v>327</v>
      </c>
      <c r="F293" t="s">
        <v>327</v>
      </c>
      <c r="G293" s="1">
        <v>43969</v>
      </c>
      <c r="H293" s="6">
        <f t="shared" si="4"/>
        <v>5</v>
      </c>
      <c r="I293">
        <v>2050</v>
      </c>
      <c r="J293" t="s">
        <v>21</v>
      </c>
      <c r="K293" t="s">
        <v>10</v>
      </c>
    </row>
    <row r="294" spans="1:11">
      <c r="A294" s="2" t="s">
        <v>469</v>
      </c>
      <c r="B294" t="s">
        <v>20</v>
      </c>
      <c r="C294">
        <v>85</v>
      </c>
      <c r="D294" t="s">
        <v>470</v>
      </c>
      <c r="E294" t="s">
        <v>328</v>
      </c>
      <c r="F294" t="s">
        <v>328</v>
      </c>
      <c r="G294" s="1">
        <v>43970</v>
      </c>
      <c r="H294" s="6">
        <f t="shared" si="4"/>
        <v>5</v>
      </c>
      <c r="I294">
        <v>2050</v>
      </c>
      <c r="J294" t="s">
        <v>21</v>
      </c>
      <c r="K294" t="s">
        <v>10</v>
      </c>
    </row>
    <row r="295" spans="1:11">
      <c r="A295" s="2" t="s">
        <v>469</v>
      </c>
      <c r="B295" t="s">
        <v>20</v>
      </c>
      <c r="C295">
        <v>85</v>
      </c>
      <c r="D295" t="s">
        <v>470</v>
      </c>
      <c r="E295" t="s">
        <v>329</v>
      </c>
      <c r="F295" t="s">
        <v>329</v>
      </c>
      <c r="G295" s="1">
        <v>43971</v>
      </c>
      <c r="H295" s="6">
        <f t="shared" si="4"/>
        <v>5</v>
      </c>
      <c r="I295">
        <v>2050</v>
      </c>
      <c r="J295" t="s">
        <v>21</v>
      </c>
      <c r="K295" t="s">
        <v>10</v>
      </c>
    </row>
    <row r="296" spans="1:11">
      <c r="A296" s="2" t="s">
        <v>469</v>
      </c>
      <c r="B296" t="s">
        <v>20</v>
      </c>
      <c r="C296">
        <v>85</v>
      </c>
      <c r="D296" t="s">
        <v>470</v>
      </c>
      <c r="E296" t="s">
        <v>330</v>
      </c>
      <c r="F296" t="s">
        <v>330</v>
      </c>
      <c r="G296" s="1">
        <v>43972</v>
      </c>
      <c r="H296" s="6">
        <f t="shared" si="4"/>
        <v>5</v>
      </c>
      <c r="I296">
        <v>2050</v>
      </c>
      <c r="J296" t="s">
        <v>21</v>
      </c>
      <c r="K296" t="s">
        <v>10</v>
      </c>
    </row>
    <row r="297" spans="1:11">
      <c r="A297" s="2" t="s">
        <v>469</v>
      </c>
      <c r="B297" t="s">
        <v>20</v>
      </c>
      <c r="C297">
        <v>85</v>
      </c>
      <c r="D297" t="s">
        <v>470</v>
      </c>
      <c r="E297" t="s">
        <v>331</v>
      </c>
      <c r="F297" t="s">
        <v>331</v>
      </c>
      <c r="G297" s="1">
        <v>43973</v>
      </c>
      <c r="H297" s="6">
        <f t="shared" si="4"/>
        <v>5</v>
      </c>
      <c r="I297">
        <v>2050</v>
      </c>
      <c r="J297" t="s">
        <v>21</v>
      </c>
      <c r="K297" t="s">
        <v>10</v>
      </c>
    </row>
    <row r="298" spans="1:11">
      <c r="A298" s="2" t="s">
        <v>469</v>
      </c>
      <c r="B298" t="s">
        <v>20</v>
      </c>
      <c r="C298">
        <v>85</v>
      </c>
      <c r="D298" t="s">
        <v>470</v>
      </c>
      <c r="E298" t="s">
        <v>332</v>
      </c>
      <c r="F298" t="s">
        <v>332</v>
      </c>
      <c r="G298" s="1">
        <v>43974</v>
      </c>
      <c r="H298" s="6">
        <f t="shared" si="4"/>
        <v>5</v>
      </c>
      <c r="I298">
        <v>2050</v>
      </c>
      <c r="J298" t="s">
        <v>21</v>
      </c>
      <c r="K298" t="s">
        <v>10</v>
      </c>
    </row>
    <row r="299" spans="1:11">
      <c r="A299" s="2" t="s">
        <v>469</v>
      </c>
      <c r="B299" t="s">
        <v>20</v>
      </c>
      <c r="C299">
        <v>85</v>
      </c>
      <c r="D299" t="s">
        <v>470</v>
      </c>
      <c r="E299" t="s">
        <v>333</v>
      </c>
      <c r="F299" t="s">
        <v>333</v>
      </c>
      <c r="G299" s="1">
        <v>43975</v>
      </c>
      <c r="H299" s="6">
        <f t="shared" si="4"/>
        <v>5</v>
      </c>
      <c r="I299">
        <v>2050</v>
      </c>
      <c r="J299" t="s">
        <v>21</v>
      </c>
      <c r="K299" t="s">
        <v>10</v>
      </c>
    </row>
    <row r="300" spans="1:11">
      <c r="A300" s="2" t="s">
        <v>469</v>
      </c>
      <c r="B300" t="s">
        <v>20</v>
      </c>
      <c r="C300">
        <v>85</v>
      </c>
      <c r="D300" t="s">
        <v>470</v>
      </c>
      <c r="E300" t="s">
        <v>334</v>
      </c>
      <c r="F300" t="s">
        <v>334</v>
      </c>
      <c r="G300" s="1">
        <v>43976</v>
      </c>
      <c r="H300" s="6">
        <f t="shared" si="4"/>
        <v>5</v>
      </c>
      <c r="I300">
        <v>2050</v>
      </c>
      <c r="J300" t="s">
        <v>21</v>
      </c>
      <c r="K300" t="s">
        <v>10</v>
      </c>
    </row>
    <row r="301" spans="1:11">
      <c r="A301" s="2" t="s">
        <v>469</v>
      </c>
      <c r="B301" t="s">
        <v>20</v>
      </c>
      <c r="C301">
        <v>85</v>
      </c>
      <c r="D301" t="s">
        <v>470</v>
      </c>
      <c r="E301" t="s">
        <v>335</v>
      </c>
      <c r="F301" t="s">
        <v>335</v>
      </c>
      <c r="G301" s="1">
        <v>43977</v>
      </c>
      <c r="H301" s="6">
        <f t="shared" si="4"/>
        <v>5</v>
      </c>
      <c r="I301">
        <v>2050</v>
      </c>
      <c r="J301" t="s">
        <v>21</v>
      </c>
      <c r="K301" t="s">
        <v>10</v>
      </c>
    </row>
    <row r="302" spans="1:11">
      <c r="A302" s="2" t="s">
        <v>469</v>
      </c>
      <c r="B302" t="s">
        <v>20</v>
      </c>
      <c r="C302">
        <v>85</v>
      </c>
      <c r="D302" t="s">
        <v>470</v>
      </c>
      <c r="E302" t="s">
        <v>336</v>
      </c>
      <c r="F302" t="s">
        <v>336</v>
      </c>
      <c r="G302" s="1">
        <v>43978</v>
      </c>
      <c r="H302" s="6">
        <f t="shared" si="4"/>
        <v>5</v>
      </c>
      <c r="I302">
        <v>2050</v>
      </c>
      <c r="J302" t="s">
        <v>21</v>
      </c>
      <c r="K302" t="s">
        <v>10</v>
      </c>
    </row>
    <row r="303" spans="1:11">
      <c r="A303" s="2" t="s">
        <v>469</v>
      </c>
      <c r="B303" t="s">
        <v>20</v>
      </c>
      <c r="C303">
        <v>85</v>
      </c>
      <c r="D303" t="s">
        <v>470</v>
      </c>
      <c r="E303" t="s">
        <v>337</v>
      </c>
      <c r="F303" t="s">
        <v>337</v>
      </c>
      <c r="G303" s="1">
        <v>43979</v>
      </c>
      <c r="H303" s="6">
        <f t="shared" si="4"/>
        <v>5</v>
      </c>
      <c r="I303">
        <v>2050</v>
      </c>
      <c r="J303" t="s">
        <v>21</v>
      </c>
      <c r="K303" t="s">
        <v>10</v>
      </c>
    </row>
    <row r="304" spans="1:11">
      <c r="A304" s="2" t="s">
        <v>469</v>
      </c>
      <c r="B304" t="s">
        <v>20</v>
      </c>
      <c r="C304">
        <v>85</v>
      </c>
      <c r="D304" t="s">
        <v>470</v>
      </c>
      <c r="E304" t="s">
        <v>338</v>
      </c>
      <c r="F304" t="s">
        <v>338</v>
      </c>
      <c r="G304" s="1">
        <v>43980</v>
      </c>
      <c r="H304" s="6">
        <f t="shared" si="4"/>
        <v>5</v>
      </c>
      <c r="I304">
        <v>2271</v>
      </c>
      <c r="J304" t="s">
        <v>21</v>
      </c>
      <c r="K304" t="s">
        <v>10</v>
      </c>
    </row>
    <row r="305" spans="1:11">
      <c r="A305" s="2" t="s">
        <v>469</v>
      </c>
      <c r="B305" t="s">
        <v>20</v>
      </c>
      <c r="C305">
        <v>85</v>
      </c>
      <c r="D305" t="s">
        <v>470</v>
      </c>
      <c r="E305" t="s">
        <v>339</v>
      </c>
      <c r="F305" t="s">
        <v>339</v>
      </c>
      <c r="G305" s="1">
        <v>43981</v>
      </c>
      <c r="H305" s="6">
        <f t="shared" si="4"/>
        <v>5</v>
      </c>
      <c r="I305">
        <v>2500</v>
      </c>
      <c r="J305" t="s">
        <v>21</v>
      </c>
      <c r="K305" t="s">
        <v>10</v>
      </c>
    </row>
    <row r="306" spans="1:11">
      <c r="A306" s="2" t="s">
        <v>469</v>
      </c>
      <c r="B306" t="s">
        <v>20</v>
      </c>
      <c r="C306">
        <v>85</v>
      </c>
      <c r="D306" t="s">
        <v>470</v>
      </c>
      <c r="E306" t="s">
        <v>340</v>
      </c>
      <c r="F306" t="s">
        <v>340</v>
      </c>
      <c r="G306" s="1">
        <v>43982</v>
      </c>
      <c r="H306" s="6">
        <f t="shared" si="4"/>
        <v>5</v>
      </c>
      <c r="I306">
        <v>2500</v>
      </c>
      <c r="J306" t="s">
        <v>21</v>
      </c>
      <c r="K306" t="s">
        <v>10</v>
      </c>
    </row>
    <row r="307" spans="1:11">
      <c r="A307" s="2" t="s">
        <v>469</v>
      </c>
      <c r="B307" t="s">
        <v>20</v>
      </c>
      <c r="C307">
        <v>85</v>
      </c>
      <c r="D307" t="s">
        <v>470</v>
      </c>
      <c r="E307" t="s">
        <v>341</v>
      </c>
      <c r="F307" t="s">
        <v>341</v>
      </c>
      <c r="G307" s="1">
        <v>43983</v>
      </c>
      <c r="H307" s="6">
        <f t="shared" si="4"/>
        <v>6</v>
      </c>
      <c r="I307">
        <v>2750</v>
      </c>
      <c r="J307" t="s">
        <v>21</v>
      </c>
      <c r="K307" t="s">
        <v>10</v>
      </c>
    </row>
    <row r="308" spans="1:11">
      <c r="A308" s="2" t="s">
        <v>469</v>
      </c>
      <c r="B308" t="s">
        <v>20</v>
      </c>
      <c r="C308">
        <v>85</v>
      </c>
      <c r="D308" t="s">
        <v>470</v>
      </c>
      <c r="E308" t="s">
        <v>342</v>
      </c>
      <c r="F308" t="s">
        <v>342</v>
      </c>
      <c r="G308" s="1">
        <v>43984</v>
      </c>
      <c r="H308" s="6">
        <f t="shared" si="4"/>
        <v>6</v>
      </c>
      <c r="I308">
        <v>3025</v>
      </c>
      <c r="J308" t="s">
        <v>21</v>
      </c>
      <c r="K308" t="s">
        <v>10</v>
      </c>
    </row>
    <row r="309" spans="1:11">
      <c r="A309" s="2" t="s">
        <v>469</v>
      </c>
      <c r="B309" t="s">
        <v>20</v>
      </c>
      <c r="C309">
        <v>85</v>
      </c>
      <c r="D309" t="s">
        <v>470</v>
      </c>
      <c r="E309" t="s">
        <v>343</v>
      </c>
      <c r="F309" t="s">
        <v>343</v>
      </c>
      <c r="G309" s="1">
        <v>43985</v>
      </c>
      <c r="H309" s="6">
        <f t="shared" si="4"/>
        <v>6</v>
      </c>
      <c r="I309">
        <v>3000</v>
      </c>
      <c r="J309" t="s">
        <v>21</v>
      </c>
      <c r="K309" t="s">
        <v>10</v>
      </c>
    </row>
    <row r="310" spans="1:11">
      <c r="A310" s="2" t="s">
        <v>469</v>
      </c>
      <c r="B310" t="s">
        <v>20</v>
      </c>
      <c r="C310">
        <v>85</v>
      </c>
      <c r="D310" t="s">
        <v>470</v>
      </c>
      <c r="E310" t="s">
        <v>344</v>
      </c>
      <c r="F310" t="s">
        <v>344</v>
      </c>
      <c r="G310" s="1">
        <v>43986</v>
      </c>
      <c r="H310" s="6">
        <f t="shared" si="4"/>
        <v>6</v>
      </c>
      <c r="I310">
        <v>3000</v>
      </c>
      <c r="J310" t="s">
        <v>21</v>
      </c>
      <c r="K310" t="s">
        <v>10</v>
      </c>
    </row>
    <row r="311" spans="1:11">
      <c r="A311" s="2" t="s">
        <v>469</v>
      </c>
      <c r="B311" t="s">
        <v>20</v>
      </c>
      <c r="C311">
        <v>85</v>
      </c>
      <c r="D311" t="s">
        <v>470</v>
      </c>
      <c r="E311" t="s">
        <v>345</v>
      </c>
      <c r="F311" t="s">
        <v>345</v>
      </c>
      <c r="G311" s="1">
        <v>43987</v>
      </c>
      <c r="H311" s="6">
        <f t="shared" si="4"/>
        <v>6</v>
      </c>
      <c r="I311">
        <v>3000</v>
      </c>
      <c r="J311" t="s">
        <v>21</v>
      </c>
      <c r="K311" t="s">
        <v>10</v>
      </c>
    </row>
    <row r="312" spans="1:11">
      <c r="A312" s="2" t="s">
        <v>469</v>
      </c>
      <c r="B312" t="s">
        <v>20</v>
      </c>
      <c r="C312">
        <v>85</v>
      </c>
      <c r="D312" t="s">
        <v>470</v>
      </c>
      <c r="E312" t="s">
        <v>346</v>
      </c>
      <c r="F312" t="s">
        <v>346</v>
      </c>
      <c r="G312" s="1">
        <v>43988</v>
      </c>
      <c r="H312" s="6">
        <f t="shared" si="4"/>
        <v>6</v>
      </c>
      <c r="I312">
        <v>3000</v>
      </c>
      <c r="J312" t="s">
        <v>21</v>
      </c>
      <c r="K312" t="s">
        <v>10</v>
      </c>
    </row>
    <row r="313" spans="1:11">
      <c r="A313" s="2" t="s">
        <v>469</v>
      </c>
      <c r="B313" t="s">
        <v>20</v>
      </c>
      <c r="C313">
        <v>85</v>
      </c>
      <c r="D313" t="s">
        <v>470</v>
      </c>
      <c r="E313" t="s">
        <v>347</v>
      </c>
      <c r="F313" t="s">
        <v>347</v>
      </c>
      <c r="G313" s="1">
        <v>43989</v>
      </c>
      <c r="H313" s="6">
        <f t="shared" si="4"/>
        <v>6</v>
      </c>
      <c r="I313">
        <v>3000</v>
      </c>
      <c r="J313" t="s">
        <v>21</v>
      </c>
      <c r="K313" t="s">
        <v>10</v>
      </c>
    </row>
    <row r="314" spans="1:11">
      <c r="A314" s="2" t="s">
        <v>469</v>
      </c>
      <c r="B314" t="s">
        <v>20</v>
      </c>
      <c r="C314">
        <v>85</v>
      </c>
      <c r="D314" t="s">
        <v>470</v>
      </c>
      <c r="E314" t="s">
        <v>348</v>
      </c>
      <c r="F314" t="s">
        <v>348</v>
      </c>
      <c r="G314" s="1">
        <v>43990</v>
      </c>
      <c r="H314" s="6">
        <f t="shared" si="4"/>
        <v>6</v>
      </c>
      <c r="I314">
        <v>2975</v>
      </c>
      <c r="J314" t="s">
        <v>21</v>
      </c>
      <c r="K314" t="s">
        <v>10</v>
      </c>
    </row>
    <row r="315" spans="1:11">
      <c r="A315" s="2" t="s">
        <v>469</v>
      </c>
      <c r="B315" t="s">
        <v>20</v>
      </c>
      <c r="C315">
        <v>85</v>
      </c>
      <c r="D315" t="s">
        <v>470</v>
      </c>
      <c r="E315" t="s">
        <v>349</v>
      </c>
      <c r="F315" t="s">
        <v>349</v>
      </c>
      <c r="G315" s="1">
        <v>43991</v>
      </c>
      <c r="H315" s="6">
        <f t="shared" si="4"/>
        <v>6</v>
      </c>
      <c r="I315">
        <v>3000</v>
      </c>
      <c r="J315" t="s">
        <v>21</v>
      </c>
      <c r="K315" t="s">
        <v>10</v>
      </c>
    </row>
    <row r="316" spans="1:11">
      <c r="A316" s="2" t="s">
        <v>469</v>
      </c>
      <c r="B316" t="s">
        <v>20</v>
      </c>
      <c r="C316">
        <v>85</v>
      </c>
      <c r="D316" t="s">
        <v>470</v>
      </c>
      <c r="E316" t="s">
        <v>350</v>
      </c>
      <c r="F316" t="s">
        <v>350</v>
      </c>
      <c r="G316" s="1">
        <v>43992</v>
      </c>
      <c r="H316" s="6">
        <f t="shared" si="4"/>
        <v>6</v>
      </c>
      <c r="I316">
        <v>3000</v>
      </c>
      <c r="J316" t="s">
        <v>21</v>
      </c>
      <c r="K316" t="s">
        <v>10</v>
      </c>
    </row>
    <row r="317" spans="1:11">
      <c r="A317" s="2" t="s">
        <v>469</v>
      </c>
      <c r="B317" t="s">
        <v>20</v>
      </c>
      <c r="C317">
        <v>85</v>
      </c>
      <c r="D317" t="s">
        <v>470</v>
      </c>
      <c r="E317" t="s">
        <v>351</v>
      </c>
      <c r="F317" t="s">
        <v>351</v>
      </c>
      <c r="G317" s="1">
        <v>43993</v>
      </c>
      <c r="H317" s="6">
        <f t="shared" si="4"/>
        <v>6</v>
      </c>
      <c r="I317">
        <v>3150</v>
      </c>
      <c r="J317" t="s">
        <v>21</v>
      </c>
      <c r="K317" t="s">
        <v>10</v>
      </c>
    </row>
    <row r="318" spans="1:11">
      <c r="A318" s="2" t="s">
        <v>469</v>
      </c>
      <c r="B318" t="s">
        <v>20</v>
      </c>
      <c r="C318">
        <v>85</v>
      </c>
      <c r="D318" t="s">
        <v>470</v>
      </c>
      <c r="E318" t="s">
        <v>352</v>
      </c>
      <c r="F318" t="s">
        <v>352</v>
      </c>
      <c r="G318" s="1">
        <v>43994</v>
      </c>
      <c r="H318" s="6">
        <f t="shared" si="4"/>
        <v>6</v>
      </c>
      <c r="I318">
        <v>3300</v>
      </c>
      <c r="J318" t="s">
        <v>21</v>
      </c>
      <c r="K318" t="s">
        <v>10</v>
      </c>
    </row>
    <row r="319" spans="1:11">
      <c r="A319" s="2" t="s">
        <v>469</v>
      </c>
      <c r="B319" t="s">
        <v>20</v>
      </c>
      <c r="C319">
        <v>85</v>
      </c>
      <c r="D319" t="s">
        <v>470</v>
      </c>
      <c r="E319" t="s">
        <v>353</v>
      </c>
      <c r="F319" t="s">
        <v>353</v>
      </c>
      <c r="G319" s="1">
        <v>43995</v>
      </c>
      <c r="H319" s="6">
        <f t="shared" si="4"/>
        <v>6</v>
      </c>
      <c r="I319">
        <v>3300</v>
      </c>
      <c r="J319" t="s">
        <v>21</v>
      </c>
      <c r="K319" t="s">
        <v>10</v>
      </c>
    </row>
    <row r="320" spans="1:11">
      <c r="A320" s="2" t="s">
        <v>469</v>
      </c>
      <c r="B320" t="s">
        <v>20</v>
      </c>
      <c r="C320">
        <v>85</v>
      </c>
      <c r="D320" t="s">
        <v>470</v>
      </c>
      <c r="E320" t="s">
        <v>354</v>
      </c>
      <c r="F320" t="s">
        <v>354</v>
      </c>
      <c r="G320" s="1">
        <v>43996</v>
      </c>
      <c r="H320" s="6">
        <f t="shared" si="4"/>
        <v>6</v>
      </c>
      <c r="I320">
        <v>3300</v>
      </c>
      <c r="J320" t="s">
        <v>21</v>
      </c>
      <c r="K320" t="s">
        <v>10</v>
      </c>
    </row>
    <row r="321" spans="1:11">
      <c r="A321" s="2" t="s">
        <v>469</v>
      </c>
      <c r="B321" t="s">
        <v>20</v>
      </c>
      <c r="C321">
        <v>85</v>
      </c>
      <c r="D321" t="s">
        <v>470</v>
      </c>
      <c r="E321" t="s">
        <v>355</v>
      </c>
      <c r="F321" t="s">
        <v>355</v>
      </c>
      <c r="G321" s="1">
        <v>43997</v>
      </c>
      <c r="H321" s="6">
        <f t="shared" si="4"/>
        <v>6</v>
      </c>
      <c r="I321">
        <v>3300</v>
      </c>
      <c r="J321" t="s">
        <v>21</v>
      </c>
      <c r="K321" t="s">
        <v>10</v>
      </c>
    </row>
    <row r="322" spans="1:11">
      <c r="A322" s="2" t="s">
        <v>469</v>
      </c>
      <c r="B322" t="s">
        <v>20</v>
      </c>
      <c r="C322">
        <v>85</v>
      </c>
      <c r="D322" t="s">
        <v>470</v>
      </c>
      <c r="E322" t="s">
        <v>356</v>
      </c>
      <c r="F322" t="s">
        <v>356</v>
      </c>
      <c r="G322" s="1">
        <v>43998</v>
      </c>
      <c r="H322" s="6">
        <f t="shared" si="4"/>
        <v>6</v>
      </c>
      <c r="I322">
        <v>3300</v>
      </c>
      <c r="J322" t="s">
        <v>21</v>
      </c>
      <c r="K322" t="s">
        <v>10</v>
      </c>
    </row>
    <row r="323" spans="1:11">
      <c r="A323" s="2" t="s">
        <v>469</v>
      </c>
      <c r="B323" t="s">
        <v>20</v>
      </c>
      <c r="C323">
        <v>85</v>
      </c>
      <c r="D323" t="s">
        <v>470</v>
      </c>
      <c r="E323" t="s">
        <v>357</v>
      </c>
      <c r="F323" t="s">
        <v>357</v>
      </c>
      <c r="G323" s="1">
        <v>43999</v>
      </c>
      <c r="H323" s="6">
        <f t="shared" ref="H323:H386" si="5">MONTH(G323)</f>
        <v>6</v>
      </c>
      <c r="I323">
        <v>3300</v>
      </c>
      <c r="J323" t="s">
        <v>21</v>
      </c>
      <c r="K323" t="s">
        <v>10</v>
      </c>
    </row>
    <row r="324" spans="1:11">
      <c r="A324" s="2" t="s">
        <v>469</v>
      </c>
      <c r="B324" t="s">
        <v>20</v>
      </c>
      <c r="C324">
        <v>85</v>
      </c>
      <c r="D324" t="s">
        <v>470</v>
      </c>
      <c r="E324" t="s">
        <v>358</v>
      </c>
      <c r="F324" t="s">
        <v>358</v>
      </c>
      <c r="G324" s="1">
        <v>44000</v>
      </c>
      <c r="H324" s="6">
        <f t="shared" si="5"/>
        <v>6</v>
      </c>
      <c r="I324">
        <v>3325</v>
      </c>
      <c r="J324" t="s">
        <v>21</v>
      </c>
      <c r="K324" t="s">
        <v>10</v>
      </c>
    </row>
    <row r="325" spans="1:11">
      <c r="A325" s="2" t="s">
        <v>469</v>
      </c>
      <c r="B325" t="s">
        <v>20</v>
      </c>
      <c r="C325">
        <v>85</v>
      </c>
      <c r="D325" t="s">
        <v>470</v>
      </c>
      <c r="E325" t="s">
        <v>359</v>
      </c>
      <c r="F325" t="s">
        <v>359</v>
      </c>
      <c r="G325" s="1">
        <v>44001</v>
      </c>
      <c r="H325" s="6">
        <f t="shared" si="5"/>
        <v>6</v>
      </c>
      <c r="I325">
        <v>3325</v>
      </c>
      <c r="J325" t="s">
        <v>21</v>
      </c>
      <c r="K325" t="s">
        <v>10</v>
      </c>
    </row>
    <row r="326" spans="1:11">
      <c r="A326" s="2" t="s">
        <v>469</v>
      </c>
      <c r="B326" t="s">
        <v>20</v>
      </c>
      <c r="C326">
        <v>85</v>
      </c>
      <c r="D326" t="s">
        <v>470</v>
      </c>
      <c r="E326" t="s">
        <v>360</v>
      </c>
      <c r="F326" t="s">
        <v>360</v>
      </c>
      <c r="G326" s="1">
        <v>44002</v>
      </c>
      <c r="H326" s="6">
        <f t="shared" si="5"/>
        <v>6</v>
      </c>
      <c r="I326">
        <v>3300</v>
      </c>
      <c r="J326" t="s">
        <v>21</v>
      </c>
      <c r="K326" t="s">
        <v>10</v>
      </c>
    </row>
    <row r="327" spans="1:11">
      <c r="A327" s="2" t="s">
        <v>469</v>
      </c>
      <c r="B327" t="s">
        <v>20</v>
      </c>
      <c r="C327">
        <v>85</v>
      </c>
      <c r="D327" t="s">
        <v>470</v>
      </c>
      <c r="E327" t="s">
        <v>361</v>
      </c>
      <c r="F327" t="s">
        <v>361</v>
      </c>
      <c r="G327" s="1">
        <v>44003</v>
      </c>
      <c r="H327" s="6">
        <f t="shared" si="5"/>
        <v>6</v>
      </c>
      <c r="I327">
        <v>3300</v>
      </c>
      <c r="J327" t="s">
        <v>21</v>
      </c>
      <c r="K327" t="s">
        <v>10</v>
      </c>
    </row>
    <row r="328" spans="1:11">
      <c r="A328" s="2" t="s">
        <v>469</v>
      </c>
      <c r="B328" t="s">
        <v>20</v>
      </c>
      <c r="C328">
        <v>85</v>
      </c>
      <c r="D328" t="s">
        <v>470</v>
      </c>
      <c r="E328" t="s">
        <v>362</v>
      </c>
      <c r="F328" t="s">
        <v>362</v>
      </c>
      <c r="G328" s="1">
        <v>44004</v>
      </c>
      <c r="H328" s="6">
        <f t="shared" si="5"/>
        <v>6</v>
      </c>
      <c r="I328">
        <v>3300</v>
      </c>
      <c r="J328" t="s">
        <v>21</v>
      </c>
      <c r="K328" t="s">
        <v>10</v>
      </c>
    </row>
    <row r="329" spans="1:11">
      <c r="A329" s="2" t="s">
        <v>469</v>
      </c>
      <c r="B329" t="s">
        <v>20</v>
      </c>
      <c r="C329">
        <v>85</v>
      </c>
      <c r="D329" t="s">
        <v>470</v>
      </c>
      <c r="E329" t="s">
        <v>363</v>
      </c>
      <c r="F329" t="s">
        <v>363</v>
      </c>
      <c r="G329" s="1">
        <v>44005</v>
      </c>
      <c r="H329" s="6">
        <f t="shared" si="5"/>
        <v>6</v>
      </c>
      <c r="I329">
        <v>3300</v>
      </c>
      <c r="J329" t="s">
        <v>21</v>
      </c>
      <c r="K329" t="s">
        <v>10</v>
      </c>
    </row>
    <row r="330" spans="1:11">
      <c r="A330" s="2" t="s">
        <v>469</v>
      </c>
      <c r="B330" t="s">
        <v>20</v>
      </c>
      <c r="C330">
        <v>85</v>
      </c>
      <c r="D330" t="s">
        <v>470</v>
      </c>
      <c r="E330" t="s">
        <v>364</v>
      </c>
      <c r="F330" t="s">
        <v>364</v>
      </c>
      <c r="G330" s="1">
        <v>44006</v>
      </c>
      <c r="H330" s="6">
        <f t="shared" si="5"/>
        <v>6</v>
      </c>
      <c r="I330">
        <v>3300</v>
      </c>
      <c r="J330" t="s">
        <v>21</v>
      </c>
      <c r="K330" t="s">
        <v>10</v>
      </c>
    </row>
    <row r="331" spans="1:11">
      <c r="A331" s="2" t="s">
        <v>469</v>
      </c>
      <c r="B331" t="s">
        <v>20</v>
      </c>
      <c r="C331">
        <v>85</v>
      </c>
      <c r="D331" t="s">
        <v>470</v>
      </c>
      <c r="E331" t="s">
        <v>365</v>
      </c>
      <c r="F331" t="s">
        <v>365</v>
      </c>
      <c r="G331" s="1">
        <v>44007</v>
      </c>
      <c r="H331" s="6">
        <f t="shared" si="5"/>
        <v>6</v>
      </c>
      <c r="I331">
        <v>3300</v>
      </c>
      <c r="J331" t="s">
        <v>21</v>
      </c>
      <c r="K331" t="s">
        <v>10</v>
      </c>
    </row>
    <row r="332" spans="1:11">
      <c r="A332" s="2" t="s">
        <v>469</v>
      </c>
      <c r="B332" t="s">
        <v>20</v>
      </c>
      <c r="C332">
        <v>85</v>
      </c>
      <c r="D332" t="s">
        <v>470</v>
      </c>
      <c r="E332" t="s">
        <v>366</v>
      </c>
      <c r="F332" t="s">
        <v>366</v>
      </c>
      <c r="G332" s="1">
        <v>44008</v>
      </c>
      <c r="H332" s="6">
        <f t="shared" si="5"/>
        <v>6</v>
      </c>
      <c r="I332">
        <v>3300</v>
      </c>
      <c r="J332" t="s">
        <v>21</v>
      </c>
      <c r="K332" t="s">
        <v>10</v>
      </c>
    </row>
    <row r="333" spans="1:11">
      <c r="A333" s="2" t="s">
        <v>469</v>
      </c>
      <c r="B333" t="s">
        <v>20</v>
      </c>
      <c r="C333">
        <v>85</v>
      </c>
      <c r="D333" t="s">
        <v>470</v>
      </c>
      <c r="E333" t="s">
        <v>367</v>
      </c>
      <c r="F333" t="s">
        <v>367</v>
      </c>
      <c r="G333" s="1">
        <v>44009</v>
      </c>
      <c r="H333" s="6">
        <f t="shared" si="5"/>
        <v>6</v>
      </c>
      <c r="I333">
        <v>3300</v>
      </c>
      <c r="J333" t="s">
        <v>21</v>
      </c>
      <c r="K333" t="s">
        <v>10</v>
      </c>
    </row>
    <row r="334" spans="1:11">
      <c r="A334" s="2" t="s">
        <v>469</v>
      </c>
      <c r="B334" t="s">
        <v>20</v>
      </c>
      <c r="C334">
        <v>85</v>
      </c>
      <c r="D334" t="s">
        <v>470</v>
      </c>
      <c r="E334" t="s">
        <v>368</v>
      </c>
      <c r="F334" t="s">
        <v>368</v>
      </c>
      <c r="G334" s="1">
        <v>44010</v>
      </c>
      <c r="H334" s="6">
        <f t="shared" si="5"/>
        <v>6</v>
      </c>
      <c r="I334">
        <v>3300</v>
      </c>
      <c r="J334" t="s">
        <v>21</v>
      </c>
      <c r="K334" t="s">
        <v>10</v>
      </c>
    </row>
    <row r="335" spans="1:11">
      <c r="A335" s="2" t="s">
        <v>469</v>
      </c>
      <c r="B335" t="s">
        <v>20</v>
      </c>
      <c r="C335">
        <v>85</v>
      </c>
      <c r="D335" t="s">
        <v>470</v>
      </c>
      <c r="E335" t="s">
        <v>369</v>
      </c>
      <c r="F335" t="s">
        <v>369</v>
      </c>
      <c r="G335" s="1">
        <v>44011</v>
      </c>
      <c r="H335" s="6">
        <f t="shared" si="5"/>
        <v>6</v>
      </c>
      <c r="I335">
        <v>3275</v>
      </c>
      <c r="J335" t="s">
        <v>21</v>
      </c>
      <c r="K335" t="s">
        <v>10</v>
      </c>
    </row>
    <row r="336" spans="1:11">
      <c r="A336" s="2" t="s">
        <v>469</v>
      </c>
      <c r="B336" t="s">
        <v>20</v>
      </c>
      <c r="C336">
        <v>85</v>
      </c>
      <c r="D336" t="s">
        <v>470</v>
      </c>
      <c r="E336" t="s">
        <v>370</v>
      </c>
      <c r="F336" t="s">
        <v>370</v>
      </c>
      <c r="G336" s="1">
        <v>44012</v>
      </c>
      <c r="H336" s="6">
        <f t="shared" si="5"/>
        <v>6</v>
      </c>
      <c r="I336">
        <v>3275</v>
      </c>
      <c r="J336" t="s">
        <v>21</v>
      </c>
      <c r="K336" t="s">
        <v>10</v>
      </c>
    </row>
    <row r="337" spans="1:11">
      <c r="A337" s="2" t="s">
        <v>469</v>
      </c>
      <c r="B337" t="s">
        <v>20</v>
      </c>
      <c r="C337">
        <v>85</v>
      </c>
      <c r="D337" t="s">
        <v>470</v>
      </c>
      <c r="E337" t="s">
        <v>371</v>
      </c>
      <c r="F337" t="s">
        <v>371</v>
      </c>
      <c r="G337" s="1">
        <v>44013</v>
      </c>
      <c r="H337" s="6">
        <f t="shared" si="5"/>
        <v>7</v>
      </c>
      <c r="I337">
        <v>3300</v>
      </c>
      <c r="J337" t="s">
        <v>21</v>
      </c>
      <c r="K337" t="s">
        <v>10</v>
      </c>
    </row>
    <row r="338" spans="1:11">
      <c r="A338" s="2" t="s">
        <v>469</v>
      </c>
      <c r="B338" t="s">
        <v>20</v>
      </c>
      <c r="C338">
        <v>85</v>
      </c>
      <c r="D338" t="s">
        <v>470</v>
      </c>
      <c r="E338" t="s">
        <v>372</v>
      </c>
      <c r="F338" t="s">
        <v>372</v>
      </c>
      <c r="G338" s="1">
        <v>44014</v>
      </c>
      <c r="H338" s="6">
        <f t="shared" si="5"/>
        <v>7</v>
      </c>
      <c r="I338">
        <v>3300</v>
      </c>
      <c r="J338" t="s">
        <v>21</v>
      </c>
      <c r="K338" t="s">
        <v>10</v>
      </c>
    </row>
    <row r="339" spans="1:11">
      <c r="A339" s="2" t="s">
        <v>469</v>
      </c>
      <c r="B339" t="s">
        <v>20</v>
      </c>
      <c r="C339">
        <v>85</v>
      </c>
      <c r="D339" t="s">
        <v>470</v>
      </c>
      <c r="E339" t="s">
        <v>373</v>
      </c>
      <c r="F339" t="s">
        <v>373</v>
      </c>
      <c r="G339" s="1">
        <v>44015</v>
      </c>
      <c r="H339" s="6">
        <f t="shared" si="5"/>
        <v>7</v>
      </c>
      <c r="I339">
        <v>3300</v>
      </c>
      <c r="J339" t="s">
        <v>21</v>
      </c>
      <c r="K339" t="s">
        <v>10</v>
      </c>
    </row>
    <row r="340" spans="1:11">
      <c r="A340" s="2" t="s">
        <v>469</v>
      </c>
      <c r="B340" t="s">
        <v>20</v>
      </c>
      <c r="C340">
        <v>85</v>
      </c>
      <c r="D340" t="s">
        <v>470</v>
      </c>
      <c r="E340" t="s">
        <v>374</v>
      </c>
      <c r="F340" t="s">
        <v>374</v>
      </c>
      <c r="G340" s="1">
        <v>44016</v>
      </c>
      <c r="H340" s="6">
        <f t="shared" si="5"/>
        <v>7</v>
      </c>
      <c r="I340">
        <v>3300</v>
      </c>
      <c r="J340" t="s">
        <v>21</v>
      </c>
      <c r="K340" t="s">
        <v>10</v>
      </c>
    </row>
    <row r="341" spans="1:11">
      <c r="A341" s="2" t="s">
        <v>469</v>
      </c>
      <c r="B341" t="s">
        <v>20</v>
      </c>
      <c r="C341">
        <v>85</v>
      </c>
      <c r="D341" t="s">
        <v>470</v>
      </c>
      <c r="E341" t="s">
        <v>375</v>
      </c>
      <c r="F341" t="s">
        <v>375</v>
      </c>
      <c r="G341" s="1">
        <v>44017</v>
      </c>
      <c r="H341" s="6">
        <f t="shared" si="5"/>
        <v>7</v>
      </c>
      <c r="I341">
        <v>3300</v>
      </c>
      <c r="J341" t="s">
        <v>21</v>
      </c>
      <c r="K341" t="s">
        <v>10</v>
      </c>
    </row>
    <row r="342" spans="1:11">
      <c r="A342" s="2" t="s">
        <v>469</v>
      </c>
      <c r="B342" t="s">
        <v>20</v>
      </c>
      <c r="C342">
        <v>85</v>
      </c>
      <c r="D342" t="s">
        <v>470</v>
      </c>
      <c r="E342" t="s">
        <v>376</v>
      </c>
      <c r="F342" t="s">
        <v>376</v>
      </c>
      <c r="G342" s="1">
        <v>44018</v>
      </c>
      <c r="H342" s="6">
        <f t="shared" si="5"/>
        <v>7</v>
      </c>
      <c r="I342">
        <v>3300</v>
      </c>
      <c r="J342" t="s">
        <v>21</v>
      </c>
      <c r="K342" t="s">
        <v>10</v>
      </c>
    </row>
    <row r="343" spans="1:11">
      <c r="A343" s="2" t="s">
        <v>469</v>
      </c>
      <c r="B343" t="s">
        <v>20</v>
      </c>
      <c r="C343">
        <v>85</v>
      </c>
      <c r="D343" t="s">
        <v>470</v>
      </c>
      <c r="E343" t="s">
        <v>377</v>
      </c>
      <c r="F343" t="s">
        <v>377</v>
      </c>
      <c r="G343" s="1">
        <v>44019</v>
      </c>
      <c r="H343" s="6">
        <f t="shared" si="5"/>
        <v>7</v>
      </c>
      <c r="I343">
        <v>3300</v>
      </c>
      <c r="J343" t="s">
        <v>21</v>
      </c>
      <c r="K343" t="s">
        <v>10</v>
      </c>
    </row>
    <row r="344" spans="1:11">
      <c r="A344" s="2" t="s">
        <v>469</v>
      </c>
      <c r="B344" t="s">
        <v>20</v>
      </c>
      <c r="C344">
        <v>85</v>
      </c>
      <c r="D344" t="s">
        <v>470</v>
      </c>
      <c r="E344" t="s">
        <v>378</v>
      </c>
      <c r="F344" t="s">
        <v>378</v>
      </c>
      <c r="G344" s="1">
        <v>44020</v>
      </c>
      <c r="H344" s="6">
        <f t="shared" si="5"/>
        <v>7</v>
      </c>
      <c r="I344">
        <v>3325</v>
      </c>
      <c r="J344" t="s">
        <v>21</v>
      </c>
      <c r="K344" t="s">
        <v>10</v>
      </c>
    </row>
    <row r="345" spans="1:11">
      <c r="A345" s="2" t="s">
        <v>469</v>
      </c>
      <c r="B345" t="s">
        <v>20</v>
      </c>
      <c r="C345">
        <v>85</v>
      </c>
      <c r="D345" t="s">
        <v>470</v>
      </c>
      <c r="E345" t="s">
        <v>379</v>
      </c>
      <c r="F345" t="s">
        <v>379</v>
      </c>
      <c r="G345" s="1">
        <v>44021</v>
      </c>
      <c r="H345" s="6">
        <f t="shared" si="5"/>
        <v>7</v>
      </c>
      <c r="I345">
        <v>3300</v>
      </c>
      <c r="J345" t="s">
        <v>21</v>
      </c>
      <c r="K345" t="s">
        <v>10</v>
      </c>
    </row>
    <row r="346" spans="1:11">
      <c r="A346" s="2" t="s">
        <v>469</v>
      </c>
      <c r="B346" t="s">
        <v>20</v>
      </c>
      <c r="C346">
        <v>85</v>
      </c>
      <c r="D346" t="s">
        <v>470</v>
      </c>
      <c r="E346" t="s">
        <v>380</v>
      </c>
      <c r="F346" t="s">
        <v>380</v>
      </c>
      <c r="G346" s="1">
        <v>44022</v>
      </c>
      <c r="H346" s="6">
        <f t="shared" si="5"/>
        <v>7</v>
      </c>
      <c r="I346">
        <v>3300</v>
      </c>
      <c r="J346" t="s">
        <v>21</v>
      </c>
      <c r="K346" t="s">
        <v>10</v>
      </c>
    </row>
    <row r="347" spans="1:11">
      <c r="A347" s="2" t="s">
        <v>469</v>
      </c>
      <c r="B347" t="s">
        <v>20</v>
      </c>
      <c r="C347">
        <v>85</v>
      </c>
      <c r="D347" t="s">
        <v>470</v>
      </c>
      <c r="E347" t="s">
        <v>381</v>
      </c>
      <c r="F347" t="s">
        <v>381</v>
      </c>
      <c r="G347" s="1">
        <v>44023</v>
      </c>
      <c r="H347" s="6">
        <f t="shared" si="5"/>
        <v>7</v>
      </c>
      <c r="I347">
        <v>3300</v>
      </c>
      <c r="J347" t="s">
        <v>21</v>
      </c>
      <c r="K347" t="s">
        <v>10</v>
      </c>
    </row>
    <row r="348" spans="1:11">
      <c r="A348" s="2" t="s">
        <v>469</v>
      </c>
      <c r="B348" t="s">
        <v>20</v>
      </c>
      <c r="C348">
        <v>85</v>
      </c>
      <c r="D348" t="s">
        <v>470</v>
      </c>
      <c r="E348" t="s">
        <v>382</v>
      </c>
      <c r="F348" t="s">
        <v>382</v>
      </c>
      <c r="G348" s="1">
        <v>44024</v>
      </c>
      <c r="H348" s="6">
        <f t="shared" si="5"/>
        <v>7</v>
      </c>
      <c r="I348">
        <v>3300</v>
      </c>
      <c r="J348" t="s">
        <v>21</v>
      </c>
      <c r="K348" t="s">
        <v>10</v>
      </c>
    </row>
    <row r="349" spans="1:11">
      <c r="A349" s="2" t="s">
        <v>469</v>
      </c>
      <c r="B349" t="s">
        <v>20</v>
      </c>
      <c r="C349">
        <v>85</v>
      </c>
      <c r="D349" t="s">
        <v>470</v>
      </c>
      <c r="E349" t="s">
        <v>383</v>
      </c>
      <c r="F349" t="s">
        <v>383</v>
      </c>
      <c r="G349" s="1">
        <v>44025</v>
      </c>
      <c r="H349" s="6">
        <f t="shared" si="5"/>
        <v>7</v>
      </c>
      <c r="I349">
        <v>3300</v>
      </c>
      <c r="J349" t="s">
        <v>21</v>
      </c>
      <c r="K349" t="s">
        <v>10</v>
      </c>
    </row>
    <row r="350" spans="1:11">
      <c r="A350" s="2" t="s">
        <v>469</v>
      </c>
      <c r="B350" t="s">
        <v>20</v>
      </c>
      <c r="C350">
        <v>85</v>
      </c>
      <c r="D350" t="s">
        <v>470</v>
      </c>
      <c r="E350" t="s">
        <v>384</v>
      </c>
      <c r="F350" t="s">
        <v>384</v>
      </c>
      <c r="G350" s="1">
        <v>44026</v>
      </c>
      <c r="H350" s="6">
        <f t="shared" si="5"/>
        <v>7</v>
      </c>
      <c r="I350">
        <v>3325</v>
      </c>
      <c r="J350" t="s">
        <v>21</v>
      </c>
      <c r="K350" t="s">
        <v>10</v>
      </c>
    </row>
    <row r="351" spans="1:11">
      <c r="A351" s="2" t="s">
        <v>469</v>
      </c>
      <c r="B351" t="s">
        <v>20</v>
      </c>
      <c r="C351">
        <v>85</v>
      </c>
      <c r="D351" t="s">
        <v>470</v>
      </c>
      <c r="E351" t="s">
        <v>385</v>
      </c>
      <c r="F351" t="s">
        <v>385</v>
      </c>
      <c r="G351" s="1">
        <v>44027</v>
      </c>
      <c r="H351" s="6">
        <f t="shared" si="5"/>
        <v>7</v>
      </c>
      <c r="I351">
        <v>3300</v>
      </c>
      <c r="J351" t="s">
        <v>21</v>
      </c>
      <c r="K351" t="s">
        <v>10</v>
      </c>
    </row>
    <row r="352" spans="1:11">
      <c r="A352" s="2" t="s">
        <v>469</v>
      </c>
      <c r="B352" t="s">
        <v>20</v>
      </c>
      <c r="C352">
        <v>85</v>
      </c>
      <c r="D352" t="s">
        <v>470</v>
      </c>
      <c r="E352" t="s">
        <v>386</v>
      </c>
      <c r="F352" t="s">
        <v>386</v>
      </c>
      <c r="G352" s="1">
        <v>44028</v>
      </c>
      <c r="H352" s="6">
        <f t="shared" si="5"/>
        <v>7</v>
      </c>
      <c r="I352">
        <v>3300</v>
      </c>
      <c r="J352" t="s">
        <v>21</v>
      </c>
      <c r="K352" t="s">
        <v>10</v>
      </c>
    </row>
    <row r="353" spans="1:11">
      <c r="A353" s="2" t="s">
        <v>469</v>
      </c>
      <c r="B353" t="s">
        <v>20</v>
      </c>
      <c r="C353">
        <v>85</v>
      </c>
      <c r="D353" t="s">
        <v>470</v>
      </c>
      <c r="E353" t="s">
        <v>387</v>
      </c>
      <c r="F353" t="s">
        <v>387</v>
      </c>
      <c r="G353" s="1">
        <v>44029</v>
      </c>
      <c r="H353" s="6">
        <f t="shared" si="5"/>
        <v>7</v>
      </c>
      <c r="I353">
        <v>3300</v>
      </c>
      <c r="J353" t="s">
        <v>21</v>
      </c>
      <c r="K353" t="s">
        <v>10</v>
      </c>
    </row>
    <row r="354" spans="1:11">
      <c r="A354" s="2" t="s">
        <v>469</v>
      </c>
      <c r="B354" t="s">
        <v>20</v>
      </c>
      <c r="C354">
        <v>85</v>
      </c>
      <c r="D354" t="s">
        <v>470</v>
      </c>
      <c r="E354" t="s">
        <v>388</v>
      </c>
      <c r="F354" t="s">
        <v>388</v>
      </c>
      <c r="G354" s="1">
        <v>44030</v>
      </c>
      <c r="H354" s="6">
        <f t="shared" si="5"/>
        <v>7</v>
      </c>
      <c r="I354">
        <v>3300</v>
      </c>
      <c r="J354" t="s">
        <v>21</v>
      </c>
      <c r="K354" t="s">
        <v>10</v>
      </c>
    </row>
    <row r="355" spans="1:11">
      <c r="A355" s="2" t="s">
        <v>469</v>
      </c>
      <c r="B355" t="s">
        <v>20</v>
      </c>
      <c r="C355">
        <v>85</v>
      </c>
      <c r="D355" t="s">
        <v>470</v>
      </c>
      <c r="E355" t="s">
        <v>389</v>
      </c>
      <c r="F355" t="s">
        <v>389</v>
      </c>
      <c r="G355" s="1">
        <v>44031</v>
      </c>
      <c r="H355" s="6">
        <f t="shared" si="5"/>
        <v>7</v>
      </c>
      <c r="I355">
        <v>3300</v>
      </c>
      <c r="J355" t="s">
        <v>21</v>
      </c>
      <c r="K355" t="s">
        <v>10</v>
      </c>
    </row>
    <row r="356" spans="1:11">
      <c r="A356" s="2" t="s">
        <v>469</v>
      </c>
      <c r="B356" t="s">
        <v>20</v>
      </c>
      <c r="C356">
        <v>85</v>
      </c>
      <c r="D356" t="s">
        <v>470</v>
      </c>
      <c r="E356" t="s">
        <v>390</v>
      </c>
      <c r="F356" t="s">
        <v>390</v>
      </c>
      <c r="G356" s="1">
        <v>44032</v>
      </c>
      <c r="H356" s="6">
        <f t="shared" si="5"/>
        <v>7</v>
      </c>
      <c r="I356">
        <v>3300</v>
      </c>
      <c r="J356" t="s">
        <v>21</v>
      </c>
      <c r="K356" t="s">
        <v>10</v>
      </c>
    </row>
    <row r="357" spans="1:11">
      <c r="A357" s="2" t="s">
        <v>469</v>
      </c>
      <c r="B357" t="s">
        <v>20</v>
      </c>
      <c r="C357">
        <v>85</v>
      </c>
      <c r="D357" t="s">
        <v>470</v>
      </c>
      <c r="E357" t="s">
        <v>391</v>
      </c>
      <c r="F357" t="s">
        <v>391</v>
      </c>
      <c r="G357" s="1">
        <v>44033</v>
      </c>
      <c r="H357" s="6">
        <f t="shared" si="5"/>
        <v>7</v>
      </c>
      <c r="I357">
        <v>3150</v>
      </c>
      <c r="J357" t="s">
        <v>21</v>
      </c>
      <c r="K357" t="s">
        <v>10</v>
      </c>
    </row>
    <row r="358" spans="1:11">
      <c r="A358" s="2" t="s">
        <v>469</v>
      </c>
      <c r="B358" t="s">
        <v>20</v>
      </c>
      <c r="C358">
        <v>85</v>
      </c>
      <c r="D358" t="s">
        <v>470</v>
      </c>
      <c r="E358" t="s">
        <v>392</v>
      </c>
      <c r="F358" t="s">
        <v>392</v>
      </c>
      <c r="G358" s="1">
        <v>44034</v>
      </c>
      <c r="H358" s="6">
        <f t="shared" si="5"/>
        <v>7</v>
      </c>
      <c r="I358">
        <v>3000</v>
      </c>
      <c r="J358" t="s">
        <v>21</v>
      </c>
      <c r="K358" t="s">
        <v>10</v>
      </c>
    </row>
    <row r="359" spans="1:11">
      <c r="A359" s="2" t="s">
        <v>469</v>
      </c>
      <c r="B359" t="s">
        <v>20</v>
      </c>
      <c r="C359">
        <v>85</v>
      </c>
      <c r="D359" t="s">
        <v>470</v>
      </c>
      <c r="E359" t="s">
        <v>393</v>
      </c>
      <c r="F359" t="s">
        <v>393</v>
      </c>
      <c r="G359" s="1">
        <v>44035</v>
      </c>
      <c r="H359" s="6">
        <f t="shared" si="5"/>
        <v>7</v>
      </c>
      <c r="I359">
        <v>3000</v>
      </c>
      <c r="J359" t="s">
        <v>21</v>
      </c>
      <c r="K359" t="s">
        <v>10</v>
      </c>
    </row>
    <row r="360" spans="1:11">
      <c r="A360" s="2" t="s">
        <v>469</v>
      </c>
      <c r="B360" t="s">
        <v>20</v>
      </c>
      <c r="C360">
        <v>85</v>
      </c>
      <c r="D360" t="s">
        <v>470</v>
      </c>
      <c r="E360" t="s">
        <v>394</v>
      </c>
      <c r="F360" t="s">
        <v>394</v>
      </c>
      <c r="G360" s="1">
        <v>44036</v>
      </c>
      <c r="H360" s="6">
        <f t="shared" si="5"/>
        <v>7</v>
      </c>
      <c r="I360">
        <v>2850</v>
      </c>
      <c r="J360" t="s">
        <v>21</v>
      </c>
      <c r="K360" t="s">
        <v>10</v>
      </c>
    </row>
    <row r="361" spans="1:11">
      <c r="A361" s="2" t="s">
        <v>469</v>
      </c>
      <c r="B361" t="s">
        <v>20</v>
      </c>
      <c r="C361">
        <v>85</v>
      </c>
      <c r="D361" t="s">
        <v>470</v>
      </c>
      <c r="E361" t="s">
        <v>395</v>
      </c>
      <c r="F361" t="s">
        <v>395</v>
      </c>
      <c r="G361" s="1">
        <v>44037</v>
      </c>
      <c r="H361" s="6">
        <f t="shared" si="5"/>
        <v>7</v>
      </c>
      <c r="I361">
        <v>2700</v>
      </c>
      <c r="J361" t="s">
        <v>21</v>
      </c>
      <c r="K361" t="s">
        <v>10</v>
      </c>
    </row>
    <row r="362" spans="1:11">
      <c r="A362" s="2" t="s">
        <v>469</v>
      </c>
      <c r="B362" t="s">
        <v>20</v>
      </c>
      <c r="C362">
        <v>85</v>
      </c>
      <c r="D362" t="s">
        <v>470</v>
      </c>
      <c r="E362" t="s">
        <v>396</v>
      </c>
      <c r="F362" t="s">
        <v>396</v>
      </c>
      <c r="G362" s="1">
        <v>44038</v>
      </c>
      <c r="H362" s="6">
        <f t="shared" si="5"/>
        <v>7</v>
      </c>
      <c r="I362">
        <v>2700</v>
      </c>
      <c r="J362" t="s">
        <v>21</v>
      </c>
      <c r="K362" t="s">
        <v>10</v>
      </c>
    </row>
    <row r="363" spans="1:11">
      <c r="A363" s="2" t="s">
        <v>469</v>
      </c>
      <c r="B363" t="s">
        <v>20</v>
      </c>
      <c r="C363">
        <v>85</v>
      </c>
      <c r="D363" t="s">
        <v>470</v>
      </c>
      <c r="E363" t="s">
        <v>397</v>
      </c>
      <c r="F363" t="s">
        <v>397</v>
      </c>
      <c r="G363" s="1">
        <v>44039</v>
      </c>
      <c r="H363" s="6">
        <f t="shared" si="5"/>
        <v>7</v>
      </c>
      <c r="I363">
        <v>2700</v>
      </c>
      <c r="J363" t="s">
        <v>21</v>
      </c>
      <c r="K363" t="s">
        <v>10</v>
      </c>
    </row>
    <row r="364" spans="1:11">
      <c r="A364" s="2" t="s">
        <v>469</v>
      </c>
      <c r="B364" t="s">
        <v>20</v>
      </c>
      <c r="C364">
        <v>85</v>
      </c>
      <c r="D364" t="s">
        <v>470</v>
      </c>
      <c r="E364" t="s">
        <v>398</v>
      </c>
      <c r="F364" t="s">
        <v>398</v>
      </c>
      <c r="G364" s="1">
        <v>44040</v>
      </c>
      <c r="H364" s="6">
        <f t="shared" si="5"/>
        <v>7</v>
      </c>
      <c r="I364">
        <v>2700</v>
      </c>
      <c r="J364" t="s">
        <v>21</v>
      </c>
      <c r="K364" t="s">
        <v>10</v>
      </c>
    </row>
    <row r="365" spans="1:11">
      <c r="A365" s="2" t="s">
        <v>469</v>
      </c>
      <c r="B365" t="s">
        <v>20</v>
      </c>
      <c r="C365">
        <v>85</v>
      </c>
      <c r="D365" t="s">
        <v>470</v>
      </c>
      <c r="E365" t="s">
        <v>399</v>
      </c>
      <c r="F365" t="s">
        <v>399</v>
      </c>
      <c r="G365" s="1">
        <v>44041</v>
      </c>
      <c r="H365" s="6">
        <f t="shared" si="5"/>
        <v>7</v>
      </c>
      <c r="I365">
        <v>2700</v>
      </c>
      <c r="J365" t="s">
        <v>21</v>
      </c>
      <c r="K365" t="s">
        <v>10</v>
      </c>
    </row>
    <row r="366" spans="1:11">
      <c r="A366" s="2" t="s">
        <v>469</v>
      </c>
      <c r="B366" t="s">
        <v>20</v>
      </c>
      <c r="C366">
        <v>85</v>
      </c>
      <c r="D366" t="s">
        <v>470</v>
      </c>
      <c r="E366" t="s">
        <v>400</v>
      </c>
      <c r="F366" t="s">
        <v>400</v>
      </c>
      <c r="G366" s="1">
        <v>44042</v>
      </c>
      <c r="H366" s="6">
        <f t="shared" si="5"/>
        <v>7</v>
      </c>
      <c r="I366">
        <v>2725</v>
      </c>
      <c r="J366" t="s">
        <v>21</v>
      </c>
      <c r="K366" t="s">
        <v>10</v>
      </c>
    </row>
    <row r="367" spans="1:11">
      <c r="A367" s="2" t="s">
        <v>469</v>
      </c>
      <c r="B367" t="s">
        <v>20</v>
      </c>
      <c r="C367">
        <v>85</v>
      </c>
      <c r="D367" t="s">
        <v>470</v>
      </c>
      <c r="E367" t="s">
        <v>401</v>
      </c>
      <c r="F367" t="s">
        <v>401</v>
      </c>
      <c r="G367" s="1">
        <v>44043</v>
      </c>
      <c r="H367" s="6">
        <f t="shared" si="5"/>
        <v>7</v>
      </c>
      <c r="I367">
        <v>2725</v>
      </c>
      <c r="J367" t="s">
        <v>21</v>
      </c>
      <c r="K367" t="s">
        <v>10</v>
      </c>
    </row>
    <row r="368" spans="1:11">
      <c r="A368" s="2" t="s">
        <v>469</v>
      </c>
      <c r="B368" t="s">
        <v>20</v>
      </c>
      <c r="C368">
        <v>85</v>
      </c>
      <c r="D368" t="s">
        <v>470</v>
      </c>
      <c r="E368" t="s">
        <v>402</v>
      </c>
      <c r="F368" t="s">
        <v>402</v>
      </c>
      <c r="G368" s="1">
        <v>44044</v>
      </c>
      <c r="H368" s="6">
        <f t="shared" si="5"/>
        <v>8</v>
      </c>
      <c r="I368">
        <v>2700</v>
      </c>
      <c r="J368" t="s">
        <v>21</v>
      </c>
      <c r="K368" t="s">
        <v>10</v>
      </c>
    </row>
    <row r="369" spans="1:11">
      <c r="A369" s="2" t="s">
        <v>469</v>
      </c>
      <c r="B369" t="s">
        <v>20</v>
      </c>
      <c r="C369">
        <v>85</v>
      </c>
      <c r="D369" t="s">
        <v>470</v>
      </c>
      <c r="E369" t="s">
        <v>403</v>
      </c>
      <c r="F369" t="s">
        <v>403</v>
      </c>
      <c r="G369" s="1">
        <v>44045</v>
      </c>
      <c r="H369" s="6">
        <f t="shared" si="5"/>
        <v>8</v>
      </c>
      <c r="I369">
        <v>2700</v>
      </c>
      <c r="J369" t="s">
        <v>21</v>
      </c>
      <c r="K369" t="s">
        <v>10</v>
      </c>
    </row>
    <row r="370" spans="1:11">
      <c r="A370" s="2" t="s">
        <v>469</v>
      </c>
      <c r="B370" t="s">
        <v>20</v>
      </c>
      <c r="C370">
        <v>85</v>
      </c>
      <c r="D370" t="s">
        <v>470</v>
      </c>
      <c r="E370" t="s">
        <v>404</v>
      </c>
      <c r="F370" t="s">
        <v>404</v>
      </c>
      <c r="G370" s="1">
        <v>44046</v>
      </c>
      <c r="H370" s="6">
        <f t="shared" si="5"/>
        <v>8</v>
      </c>
      <c r="I370">
        <v>2700</v>
      </c>
      <c r="J370" t="s">
        <v>21</v>
      </c>
      <c r="K370" t="s">
        <v>10</v>
      </c>
    </row>
    <row r="371" spans="1:11">
      <c r="A371" s="2" t="s">
        <v>469</v>
      </c>
      <c r="B371" t="s">
        <v>20</v>
      </c>
      <c r="C371">
        <v>85</v>
      </c>
      <c r="D371" t="s">
        <v>470</v>
      </c>
      <c r="E371" t="s">
        <v>405</v>
      </c>
      <c r="F371" t="s">
        <v>405</v>
      </c>
      <c r="G371" s="1">
        <v>44047</v>
      </c>
      <c r="H371" s="6">
        <f t="shared" si="5"/>
        <v>8</v>
      </c>
      <c r="I371">
        <v>2700</v>
      </c>
      <c r="J371" t="s">
        <v>21</v>
      </c>
      <c r="K371" t="s">
        <v>10</v>
      </c>
    </row>
    <row r="372" spans="1:11">
      <c r="A372" s="2" t="s">
        <v>469</v>
      </c>
      <c r="B372" t="s">
        <v>20</v>
      </c>
      <c r="C372">
        <v>85</v>
      </c>
      <c r="D372" t="s">
        <v>470</v>
      </c>
      <c r="E372" t="s">
        <v>406</v>
      </c>
      <c r="F372" t="s">
        <v>406</v>
      </c>
      <c r="G372" s="1">
        <v>44048</v>
      </c>
      <c r="H372" s="6">
        <f t="shared" si="5"/>
        <v>8</v>
      </c>
      <c r="I372">
        <v>2700</v>
      </c>
      <c r="J372" t="s">
        <v>21</v>
      </c>
      <c r="K372" t="s">
        <v>10</v>
      </c>
    </row>
    <row r="373" spans="1:11">
      <c r="A373" s="2" t="s">
        <v>469</v>
      </c>
      <c r="B373" t="s">
        <v>20</v>
      </c>
      <c r="C373">
        <v>85</v>
      </c>
      <c r="D373" t="s">
        <v>470</v>
      </c>
      <c r="E373" t="s">
        <v>407</v>
      </c>
      <c r="F373" t="s">
        <v>407</v>
      </c>
      <c r="G373" s="1">
        <v>44049</v>
      </c>
      <c r="H373" s="6">
        <f t="shared" si="5"/>
        <v>8</v>
      </c>
      <c r="I373">
        <v>2600</v>
      </c>
      <c r="J373" t="s">
        <v>21</v>
      </c>
      <c r="K373" t="s">
        <v>10</v>
      </c>
    </row>
    <row r="374" spans="1:11">
      <c r="A374" s="2" t="s">
        <v>469</v>
      </c>
      <c r="B374" t="s">
        <v>20</v>
      </c>
      <c r="C374">
        <v>85</v>
      </c>
      <c r="D374" t="s">
        <v>470</v>
      </c>
      <c r="E374" t="s">
        <v>408</v>
      </c>
      <c r="F374" t="s">
        <v>408</v>
      </c>
      <c r="G374" s="1">
        <v>44050</v>
      </c>
      <c r="H374" s="6">
        <f t="shared" si="5"/>
        <v>8</v>
      </c>
      <c r="I374">
        <v>2400</v>
      </c>
      <c r="J374" t="s">
        <v>21</v>
      </c>
      <c r="K374" t="s">
        <v>10</v>
      </c>
    </row>
    <row r="375" spans="1:11">
      <c r="A375" s="2" t="s">
        <v>469</v>
      </c>
      <c r="B375" t="s">
        <v>20</v>
      </c>
      <c r="C375">
        <v>85</v>
      </c>
      <c r="D375" t="s">
        <v>470</v>
      </c>
      <c r="E375" t="s">
        <v>409</v>
      </c>
      <c r="F375" t="s">
        <v>409</v>
      </c>
      <c r="G375" s="1">
        <v>44051</v>
      </c>
      <c r="H375" s="6">
        <f t="shared" si="5"/>
        <v>8</v>
      </c>
      <c r="I375">
        <v>2300</v>
      </c>
      <c r="J375" t="s">
        <v>21</v>
      </c>
      <c r="K375" t="s">
        <v>10</v>
      </c>
    </row>
    <row r="376" spans="1:11">
      <c r="A376" s="2" t="s">
        <v>469</v>
      </c>
      <c r="B376" t="s">
        <v>20</v>
      </c>
      <c r="C376">
        <v>85</v>
      </c>
      <c r="D376" t="s">
        <v>470</v>
      </c>
      <c r="E376" t="s">
        <v>410</v>
      </c>
      <c r="F376" t="s">
        <v>410</v>
      </c>
      <c r="G376" s="1">
        <v>44052</v>
      </c>
      <c r="H376" s="6">
        <f t="shared" si="5"/>
        <v>8</v>
      </c>
      <c r="I376">
        <v>2300</v>
      </c>
      <c r="J376" t="s">
        <v>21</v>
      </c>
      <c r="K376" t="s">
        <v>10</v>
      </c>
    </row>
    <row r="377" spans="1:11">
      <c r="A377" s="2" t="s">
        <v>469</v>
      </c>
      <c r="B377" t="s">
        <v>20</v>
      </c>
      <c r="C377">
        <v>85</v>
      </c>
      <c r="D377" t="s">
        <v>470</v>
      </c>
      <c r="E377" t="s">
        <v>411</v>
      </c>
      <c r="F377" t="s">
        <v>411</v>
      </c>
      <c r="G377" s="1">
        <v>44053</v>
      </c>
      <c r="H377" s="6">
        <f t="shared" si="5"/>
        <v>8</v>
      </c>
      <c r="I377">
        <v>2300</v>
      </c>
      <c r="J377" t="s">
        <v>21</v>
      </c>
      <c r="K377" t="s">
        <v>10</v>
      </c>
    </row>
    <row r="378" spans="1:11">
      <c r="A378" s="2" t="s">
        <v>469</v>
      </c>
      <c r="B378" t="s">
        <v>20</v>
      </c>
      <c r="C378">
        <v>85</v>
      </c>
      <c r="D378" t="s">
        <v>470</v>
      </c>
      <c r="E378" t="s">
        <v>412</v>
      </c>
      <c r="F378" t="s">
        <v>412</v>
      </c>
      <c r="G378" s="1">
        <v>44054</v>
      </c>
      <c r="H378" s="6">
        <f t="shared" si="5"/>
        <v>8</v>
      </c>
      <c r="I378">
        <v>2300</v>
      </c>
      <c r="J378" t="s">
        <v>21</v>
      </c>
      <c r="K378" t="s">
        <v>10</v>
      </c>
    </row>
    <row r="379" spans="1:11">
      <c r="A379" s="2" t="s">
        <v>469</v>
      </c>
      <c r="B379" t="s">
        <v>20</v>
      </c>
      <c r="C379">
        <v>85</v>
      </c>
      <c r="D379" t="s">
        <v>470</v>
      </c>
      <c r="E379" t="s">
        <v>413</v>
      </c>
      <c r="F379" t="s">
        <v>413</v>
      </c>
      <c r="G379" s="1">
        <v>44055</v>
      </c>
      <c r="H379" s="6">
        <f t="shared" si="5"/>
        <v>8</v>
      </c>
      <c r="I379">
        <v>2300</v>
      </c>
      <c r="J379" t="s">
        <v>21</v>
      </c>
      <c r="K379" t="s">
        <v>10</v>
      </c>
    </row>
    <row r="380" spans="1:11">
      <c r="A380" s="2" t="s">
        <v>469</v>
      </c>
      <c r="B380" t="s">
        <v>20</v>
      </c>
      <c r="C380">
        <v>85</v>
      </c>
      <c r="D380" t="s">
        <v>470</v>
      </c>
      <c r="E380" t="s">
        <v>414</v>
      </c>
      <c r="F380" t="s">
        <v>414</v>
      </c>
      <c r="G380" s="1">
        <v>44056</v>
      </c>
      <c r="H380" s="6">
        <f t="shared" si="5"/>
        <v>8</v>
      </c>
      <c r="I380">
        <v>2300</v>
      </c>
      <c r="J380" t="s">
        <v>21</v>
      </c>
      <c r="K380" t="s">
        <v>10</v>
      </c>
    </row>
    <row r="381" spans="1:11">
      <c r="A381" s="2" t="s">
        <v>469</v>
      </c>
      <c r="B381" t="s">
        <v>20</v>
      </c>
      <c r="C381">
        <v>85</v>
      </c>
      <c r="D381" t="s">
        <v>470</v>
      </c>
      <c r="E381" t="s">
        <v>415</v>
      </c>
      <c r="F381" t="s">
        <v>415</v>
      </c>
      <c r="G381" s="1">
        <v>44057</v>
      </c>
      <c r="H381" s="6">
        <f t="shared" si="5"/>
        <v>8</v>
      </c>
      <c r="I381">
        <v>2300</v>
      </c>
      <c r="J381" t="s">
        <v>21</v>
      </c>
      <c r="K381" t="s">
        <v>10</v>
      </c>
    </row>
    <row r="382" spans="1:11">
      <c r="A382" s="2" t="s">
        <v>469</v>
      </c>
      <c r="B382" t="s">
        <v>20</v>
      </c>
      <c r="C382">
        <v>85</v>
      </c>
      <c r="D382" t="s">
        <v>470</v>
      </c>
      <c r="E382" t="s">
        <v>416</v>
      </c>
      <c r="F382" t="s">
        <v>416</v>
      </c>
      <c r="G382" s="1">
        <v>44058</v>
      </c>
      <c r="H382" s="6">
        <f t="shared" si="5"/>
        <v>8</v>
      </c>
      <c r="I382">
        <v>2300</v>
      </c>
      <c r="J382" t="s">
        <v>21</v>
      </c>
      <c r="K382" t="s">
        <v>10</v>
      </c>
    </row>
    <row r="383" spans="1:11">
      <c r="A383" s="2" t="s">
        <v>469</v>
      </c>
      <c r="B383" t="s">
        <v>20</v>
      </c>
      <c r="C383">
        <v>85</v>
      </c>
      <c r="D383" t="s">
        <v>470</v>
      </c>
      <c r="E383" t="s">
        <v>417</v>
      </c>
      <c r="F383" t="s">
        <v>417</v>
      </c>
      <c r="G383" s="1">
        <v>44059</v>
      </c>
      <c r="H383" s="6">
        <f t="shared" si="5"/>
        <v>8</v>
      </c>
      <c r="I383">
        <v>2300</v>
      </c>
      <c r="J383" t="s">
        <v>21</v>
      </c>
      <c r="K383" t="s">
        <v>10</v>
      </c>
    </row>
    <row r="384" spans="1:11">
      <c r="A384" s="2" t="s">
        <v>469</v>
      </c>
      <c r="B384" t="s">
        <v>20</v>
      </c>
      <c r="C384">
        <v>85</v>
      </c>
      <c r="D384" t="s">
        <v>470</v>
      </c>
      <c r="E384" t="s">
        <v>418</v>
      </c>
      <c r="F384" t="s">
        <v>418</v>
      </c>
      <c r="G384" s="1">
        <v>44060</v>
      </c>
      <c r="H384" s="6">
        <f t="shared" si="5"/>
        <v>8</v>
      </c>
      <c r="I384">
        <v>2275</v>
      </c>
      <c r="J384" t="s">
        <v>21</v>
      </c>
      <c r="K384" t="s">
        <v>10</v>
      </c>
    </row>
    <row r="385" spans="1:11">
      <c r="A385" s="2" t="s">
        <v>469</v>
      </c>
      <c r="B385" t="s">
        <v>20</v>
      </c>
      <c r="C385">
        <v>85</v>
      </c>
      <c r="D385" t="s">
        <v>470</v>
      </c>
      <c r="E385" t="s">
        <v>419</v>
      </c>
      <c r="F385" t="s">
        <v>419</v>
      </c>
      <c r="G385" s="1">
        <v>44061</v>
      </c>
      <c r="H385" s="6">
        <f t="shared" si="5"/>
        <v>8</v>
      </c>
      <c r="I385">
        <v>2358</v>
      </c>
      <c r="J385" t="s">
        <v>21</v>
      </c>
      <c r="K385" t="s">
        <v>10</v>
      </c>
    </row>
    <row r="386" spans="1:11">
      <c r="A386" s="2" t="s">
        <v>469</v>
      </c>
      <c r="B386" t="s">
        <v>20</v>
      </c>
      <c r="C386">
        <v>85</v>
      </c>
      <c r="D386" t="s">
        <v>470</v>
      </c>
      <c r="E386" t="s">
        <v>420</v>
      </c>
      <c r="F386" t="s">
        <v>420</v>
      </c>
      <c r="G386" s="1">
        <v>44062</v>
      </c>
      <c r="H386" s="6">
        <f t="shared" si="5"/>
        <v>8</v>
      </c>
      <c r="I386">
        <v>2800</v>
      </c>
      <c r="J386" t="s">
        <v>21</v>
      </c>
      <c r="K386" t="s">
        <v>10</v>
      </c>
    </row>
    <row r="387" spans="1:11">
      <c r="A387" s="2" t="s">
        <v>469</v>
      </c>
      <c r="B387" t="s">
        <v>20</v>
      </c>
      <c r="C387">
        <v>85</v>
      </c>
      <c r="D387" t="s">
        <v>470</v>
      </c>
      <c r="E387" t="s">
        <v>421</v>
      </c>
      <c r="F387" t="s">
        <v>421</v>
      </c>
      <c r="G387" s="1">
        <v>44063</v>
      </c>
      <c r="H387" s="6">
        <f t="shared" ref="H387:H398" si="6">MONTH(G387)</f>
        <v>8</v>
      </c>
      <c r="I387">
        <v>2800</v>
      </c>
      <c r="J387" t="s">
        <v>21</v>
      </c>
      <c r="K387" t="s">
        <v>10</v>
      </c>
    </row>
    <row r="388" spans="1:11">
      <c r="A388" s="2" t="s">
        <v>469</v>
      </c>
      <c r="B388" t="s">
        <v>20</v>
      </c>
      <c r="C388">
        <v>85</v>
      </c>
      <c r="D388" t="s">
        <v>470</v>
      </c>
      <c r="E388" t="s">
        <v>422</v>
      </c>
      <c r="F388" t="s">
        <v>422</v>
      </c>
      <c r="G388" s="1">
        <v>44064</v>
      </c>
      <c r="H388" s="6">
        <f t="shared" si="6"/>
        <v>8</v>
      </c>
      <c r="I388">
        <v>2550</v>
      </c>
      <c r="J388" t="s">
        <v>21</v>
      </c>
      <c r="K388" t="s">
        <v>10</v>
      </c>
    </row>
    <row r="389" spans="1:11">
      <c r="A389" s="2" t="s">
        <v>469</v>
      </c>
      <c r="B389" t="s">
        <v>20</v>
      </c>
      <c r="C389">
        <v>85</v>
      </c>
      <c r="D389" t="s">
        <v>470</v>
      </c>
      <c r="E389" t="s">
        <v>423</v>
      </c>
      <c r="F389" t="s">
        <v>423</v>
      </c>
      <c r="G389" s="1">
        <v>44065</v>
      </c>
      <c r="H389" s="6">
        <f t="shared" si="6"/>
        <v>8</v>
      </c>
      <c r="I389">
        <v>2300</v>
      </c>
      <c r="J389" t="s">
        <v>21</v>
      </c>
      <c r="K389" t="s">
        <v>10</v>
      </c>
    </row>
    <row r="390" spans="1:11">
      <c r="A390" s="2" t="s">
        <v>469</v>
      </c>
      <c r="B390" t="s">
        <v>20</v>
      </c>
      <c r="C390">
        <v>85</v>
      </c>
      <c r="D390" t="s">
        <v>470</v>
      </c>
      <c r="E390" t="s">
        <v>424</v>
      </c>
      <c r="F390" t="s">
        <v>424</v>
      </c>
      <c r="G390" s="1">
        <v>44066</v>
      </c>
      <c r="H390" s="6">
        <f t="shared" si="6"/>
        <v>8</v>
      </c>
      <c r="I390">
        <v>2300</v>
      </c>
      <c r="J390" t="s">
        <v>21</v>
      </c>
      <c r="K390" t="s">
        <v>10</v>
      </c>
    </row>
    <row r="391" spans="1:11">
      <c r="A391" s="2" t="s">
        <v>469</v>
      </c>
      <c r="B391" t="s">
        <v>20</v>
      </c>
      <c r="C391">
        <v>85</v>
      </c>
      <c r="D391" t="s">
        <v>470</v>
      </c>
      <c r="E391" t="s">
        <v>425</v>
      </c>
      <c r="F391" t="s">
        <v>425</v>
      </c>
      <c r="G391" s="1">
        <v>44067</v>
      </c>
      <c r="H391" s="6">
        <f t="shared" si="6"/>
        <v>8</v>
      </c>
      <c r="I391">
        <v>2200</v>
      </c>
      <c r="J391" t="s">
        <v>21</v>
      </c>
      <c r="K391" t="s">
        <v>10</v>
      </c>
    </row>
    <row r="392" spans="1:11">
      <c r="A392" s="2" t="s">
        <v>469</v>
      </c>
      <c r="B392" t="s">
        <v>20</v>
      </c>
      <c r="C392">
        <v>85</v>
      </c>
      <c r="D392" t="s">
        <v>470</v>
      </c>
      <c r="E392" t="s">
        <v>426</v>
      </c>
      <c r="F392" t="s">
        <v>426</v>
      </c>
      <c r="G392" s="1">
        <v>44068</v>
      </c>
      <c r="H392" s="6">
        <f t="shared" si="6"/>
        <v>8</v>
      </c>
      <c r="I392">
        <v>2100</v>
      </c>
      <c r="J392" t="s">
        <v>21</v>
      </c>
      <c r="K392" t="s">
        <v>10</v>
      </c>
    </row>
    <row r="393" spans="1:11">
      <c r="A393" s="2" t="s">
        <v>469</v>
      </c>
      <c r="B393" t="s">
        <v>20</v>
      </c>
      <c r="C393">
        <v>85</v>
      </c>
      <c r="D393" t="s">
        <v>470</v>
      </c>
      <c r="E393" t="s">
        <v>427</v>
      </c>
      <c r="F393" t="s">
        <v>427</v>
      </c>
      <c r="G393" s="1">
        <v>44069</v>
      </c>
      <c r="H393" s="6">
        <f t="shared" si="6"/>
        <v>8</v>
      </c>
      <c r="I393">
        <v>2100</v>
      </c>
      <c r="J393" t="s">
        <v>21</v>
      </c>
      <c r="K393" t="s">
        <v>10</v>
      </c>
    </row>
    <row r="394" spans="1:11">
      <c r="A394" s="2" t="s">
        <v>469</v>
      </c>
      <c r="B394" t="s">
        <v>20</v>
      </c>
      <c r="C394">
        <v>85</v>
      </c>
      <c r="D394" t="s">
        <v>470</v>
      </c>
      <c r="E394" t="s">
        <v>428</v>
      </c>
      <c r="F394" t="s">
        <v>428</v>
      </c>
      <c r="G394" s="1">
        <v>44070</v>
      </c>
      <c r="H394" s="6">
        <f t="shared" si="6"/>
        <v>8</v>
      </c>
      <c r="I394">
        <v>2100</v>
      </c>
      <c r="J394" t="s">
        <v>21</v>
      </c>
      <c r="K394" t="s">
        <v>10</v>
      </c>
    </row>
    <row r="395" spans="1:11">
      <c r="A395" s="2" t="s">
        <v>469</v>
      </c>
      <c r="B395" t="s">
        <v>20</v>
      </c>
      <c r="C395">
        <v>85</v>
      </c>
      <c r="D395" t="s">
        <v>470</v>
      </c>
      <c r="E395" t="s">
        <v>429</v>
      </c>
      <c r="F395" t="s">
        <v>429</v>
      </c>
      <c r="G395" s="1">
        <v>44071</v>
      </c>
      <c r="H395" s="6">
        <f t="shared" si="6"/>
        <v>8</v>
      </c>
      <c r="I395">
        <v>2100</v>
      </c>
      <c r="J395" t="s">
        <v>21</v>
      </c>
      <c r="K395" t="s">
        <v>10</v>
      </c>
    </row>
    <row r="396" spans="1:11">
      <c r="A396" s="2" t="s">
        <v>469</v>
      </c>
      <c r="B396" t="s">
        <v>20</v>
      </c>
      <c r="C396">
        <v>85</v>
      </c>
      <c r="D396" t="s">
        <v>470</v>
      </c>
      <c r="E396" t="s">
        <v>430</v>
      </c>
      <c r="F396" t="s">
        <v>430</v>
      </c>
      <c r="G396" s="1">
        <v>44072</v>
      </c>
      <c r="H396" s="6">
        <f t="shared" si="6"/>
        <v>8</v>
      </c>
      <c r="I396">
        <v>2100</v>
      </c>
      <c r="J396" t="s">
        <v>21</v>
      </c>
      <c r="K396" t="s">
        <v>10</v>
      </c>
    </row>
    <row r="397" spans="1:11">
      <c r="A397" s="2" t="s">
        <v>469</v>
      </c>
      <c r="B397" t="s">
        <v>20</v>
      </c>
      <c r="C397">
        <v>85</v>
      </c>
      <c r="D397" t="s">
        <v>470</v>
      </c>
      <c r="E397" t="s">
        <v>431</v>
      </c>
      <c r="F397" t="s">
        <v>431</v>
      </c>
      <c r="G397" s="1">
        <v>44073</v>
      </c>
      <c r="H397" s="6">
        <f t="shared" si="6"/>
        <v>8</v>
      </c>
      <c r="I397">
        <v>2100</v>
      </c>
      <c r="J397" t="s">
        <v>21</v>
      </c>
      <c r="K397" t="s">
        <v>10</v>
      </c>
    </row>
    <row r="398" spans="1:11">
      <c r="A398" s="2" t="s">
        <v>469</v>
      </c>
      <c r="B398" t="s">
        <v>20</v>
      </c>
      <c r="C398">
        <v>85</v>
      </c>
      <c r="D398" t="s">
        <v>470</v>
      </c>
      <c r="E398" t="s">
        <v>432</v>
      </c>
      <c r="F398" t="s">
        <v>432</v>
      </c>
      <c r="G398" s="1">
        <v>44074</v>
      </c>
      <c r="H398" s="6">
        <f t="shared" si="6"/>
        <v>8</v>
      </c>
      <c r="I398">
        <v>2100</v>
      </c>
      <c r="J398" t="s">
        <v>21</v>
      </c>
      <c r="K398" t="s">
        <v>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3E662-613B-4F4F-B960-B280BE1396F4}">
  <dimension ref="A1:J367"/>
  <sheetViews>
    <sheetView workbookViewId="0"/>
  </sheetViews>
  <sheetFormatPr defaultColWidth="9.28515625" defaultRowHeight="15"/>
  <cols>
    <col min="1" max="1" width="14.140625" customWidth="1"/>
    <col min="2" max="2" width="12.7109375" customWidth="1"/>
    <col min="3" max="3" width="19.140625" customWidth="1"/>
    <col min="4" max="4" width="15.42578125" customWidth="1"/>
    <col min="5" max="6" width="13.5703125" bestFit="1" customWidth="1"/>
    <col min="7" max="7" width="13.5703125" customWidth="1"/>
    <col min="9" max="9" width="13.5703125" customWidth="1"/>
    <col min="10" max="10" width="8.5703125" customWidth="1"/>
    <col min="11" max="11" width="11.28515625" bestFit="1" customWidth="1"/>
    <col min="12" max="12" width="6.28515625" bestFit="1" customWidth="1"/>
  </cols>
  <sheetData>
    <row r="1" spans="1:10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17</v>
      </c>
      <c r="J1" t="s">
        <v>18</v>
      </c>
    </row>
    <row r="2" spans="1:10">
      <c r="A2" s="2" t="s">
        <v>469</v>
      </c>
      <c r="B2" t="s">
        <v>20</v>
      </c>
      <c r="C2">
        <v>85</v>
      </c>
      <c r="D2" t="s">
        <v>470</v>
      </c>
      <c r="E2" t="s">
        <v>845</v>
      </c>
      <c r="F2" t="s">
        <v>845</v>
      </c>
      <c r="G2" s="1">
        <v>43312</v>
      </c>
      <c r="H2">
        <v>4500</v>
      </c>
      <c r="I2" s="6" t="s">
        <v>21</v>
      </c>
      <c r="J2" t="s">
        <v>10</v>
      </c>
    </row>
    <row r="3" spans="1:10">
      <c r="A3" s="2" t="s">
        <v>469</v>
      </c>
      <c r="B3" t="s">
        <v>20</v>
      </c>
      <c r="C3">
        <v>85</v>
      </c>
      <c r="D3" t="s">
        <v>470</v>
      </c>
      <c r="E3" t="s">
        <v>480</v>
      </c>
      <c r="F3" t="s">
        <v>480</v>
      </c>
      <c r="G3" s="1">
        <v>43313</v>
      </c>
      <c r="H3">
        <v>4500</v>
      </c>
      <c r="I3" s="6" t="s">
        <v>21</v>
      </c>
      <c r="J3" t="s">
        <v>10</v>
      </c>
    </row>
    <row r="4" spans="1:10">
      <c r="A4" s="2" t="s">
        <v>469</v>
      </c>
      <c r="B4" t="s">
        <v>20</v>
      </c>
      <c r="C4">
        <v>85</v>
      </c>
      <c r="D4" t="s">
        <v>470</v>
      </c>
      <c r="E4" t="s">
        <v>481</v>
      </c>
      <c r="F4" t="s">
        <v>481</v>
      </c>
      <c r="G4" s="1">
        <v>43314</v>
      </c>
      <c r="H4">
        <v>4484</v>
      </c>
      <c r="I4" s="6" t="s">
        <v>21</v>
      </c>
      <c r="J4" t="s">
        <v>10</v>
      </c>
    </row>
    <row r="5" spans="1:10">
      <c r="A5" s="2" t="s">
        <v>469</v>
      </c>
      <c r="B5" t="s">
        <v>20</v>
      </c>
      <c r="C5">
        <v>85</v>
      </c>
      <c r="D5" t="s">
        <v>470</v>
      </c>
      <c r="E5" t="s">
        <v>482</v>
      </c>
      <c r="F5" t="s">
        <v>482</v>
      </c>
      <c r="G5" s="1">
        <v>43315</v>
      </c>
      <c r="H5">
        <v>5250</v>
      </c>
      <c r="I5" s="6" t="s">
        <v>21</v>
      </c>
      <c r="J5" t="s">
        <v>10</v>
      </c>
    </row>
    <row r="6" spans="1:10">
      <c r="A6" s="2" t="s">
        <v>469</v>
      </c>
      <c r="B6" t="s">
        <v>20</v>
      </c>
      <c r="C6">
        <v>85</v>
      </c>
      <c r="D6" t="s">
        <v>470</v>
      </c>
      <c r="E6" t="s">
        <v>483</v>
      </c>
      <c r="F6" t="s">
        <v>483</v>
      </c>
      <c r="G6" s="1">
        <v>43316</v>
      </c>
      <c r="H6">
        <v>6000</v>
      </c>
      <c r="I6" s="6" t="s">
        <v>21</v>
      </c>
      <c r="J6" t="s">
        <v>10</v>
      </c>
    </row>
    <row r="7" spans="1:10">
      <c r="A7" s="2" t="s">
        <v>469</v>
      </c>
      <c r="B7" t="s">
        <v>20</v>
      </c>
      <c r="C7">
        <v>85</v>
      </c>
      <c r="D7" t="s">
        <v>470</v>
      </c>
      <c r="E7" t="s">
        <v>484</v>
      </c>
      <c r="F7" t="s">
        <v>484</v>
      </c>
      <c r="G7" s="1">
        <v>43317</v>
      </c>
      <c r="H7">
        <v>6000</v>
      </c>
      <c r="I7" s="6" t="s">
        <v>21</v>
      </c>
      <c r="J7" t="s">
        <v>10</v>
      </c>
    </row>
    <row r="8" spans="1:10">
      <c r="A8" s="2" t="s">
        <v>469</v>
      </c>
      <c r="B8" t="s">
        <v>20</v>
      </c>
      <c r="C8">
        <v>85</v>
      </c>
      <c r="D8" t="s">
        <v>470</v>
      </c>
      <c r="E8" t="s">
        <v>485</v>
      </c>
      <c r="F8" t="s">
        <v>485</v>
      </c>
      <c r="G8" s="1">
        <v>43318</v>
      </c>
      <c r="H8">
        <v>6000</v>
      </c>
      <c r="I8" s="6" t="s">
        <v>21</v>
      </c>
      <c r="J8" t="s">
        <v>10</v>
      </c>
    </row>
    <row r="9" spans="1:10">
      <c r="A9" s="2" t="s">
        <v>469</v>
      </c>
      <c r="B9" t="s">
        <v>20</v>
      </c>
      <c r="C9">
        <v>85</v>
      </c>
      <c r="D9" t="s">
        <v>470</v>
      </c>
      <c r="E9" t="s">
        <v>486</v>
      </c>
      <c r="F9" t="s">
        <v>486</v>
      </c>
      <c r="G9" s="1">
        <v>43319</v>
      </c>
      <c r="H9">
        <v>6000</v>
      </c>
      <c r="I9" s="6" t="s">
        <v>21</v>
      </c>
      <c r="J9" t="s">
        <v>10</v>
      </c>
    </row>
    <row r="10" spans="1:10">
      <c r="A10" s="2" t="s">
        <v>469</v>
      </c>
      <c r="B10" t="s">
        <v>20</v>
      </c>
      <c r="C10">
        <v>85</v>
      </c>
      <c r="D10" t="s">
        <v>470</v>
      </c>
      <c r="E10" t="s">
        <v>487</v>
      </c>
      <c r="F10" t="s">
        <v>487</v>
      </c>
      <c r="G10" s="1">
        <v>43320</v>
      </c>
      <c r="H10">
        <v>6000</v>
      </c>
      <c r="I10" s="6" t="s">
        <v>21</v>
      </c>
      <c r="J10" t="s">
        <v>10</v>
      </c>
    </row>
    <row r="11" spans="1:10">
      <c r="A11" s="2" t="s">
        <v>469</v>
      </c>
      <c r="B11" t="s">
        <v>20</v>
      </c>
      <c r="C11">
        <v>85</v>
      </c>
      <c r="D11" t="s">
        <v>470</v>
      </c>
      <c r="E11" t="s">
        <v>488</v>
      </c>
      <c r="F11" t="s">
        <v>488</v>
      </c>
      <c r="G11" s="1">
        <v>43321</v>
      </c>
      <c r="H11">
        <v>6000</v>
      </c>
      <c r="I11" s="6" t="s">
        <v>21</v>
      </c>
      <c r="J11" t="s">
        <v>10</v>
      </c>
    </row>
    <row r="12" spans="1:10">
      <c r="A12" s="2" t="s">
        <v>469</v>
      </c>
      <c r="B12" t="s">
        <v>20</v>
      </c>
      <c r="C12">
        <v>85</v>
      </c>
      <c r="D12" t="s">
        <v>470</v>
      </c>
      <c r="E12" t="s">
        <v>489</v>
      </c>
      <c r="F12" t="s">
        <v>489</v>
      </c>
      <c r="G12" s="1">
        <v>43322</v>
      </c>
      <c r="H12">
        <v>6000</v>
      </c>
      <c r="I12" s="6" t="s">
        <v>21</v>
      </c>
      <c r="J12" t="s">
        <v>10</v>
      </c>
    </row>
    <row r="13" spans="1:10">
      <c r="A13" s="2" t="s">
        <v>469</v>
      </c>
      <c r="B13" t="s">
        <v>20</v>
      </c>
      <c r="C13">
        <v>85</v>
      </c>
      <c r="D13" t="s">
        <v>470</v>
      </c>
      <c r="E13" t="s">
        <v>490</v>
      </c>
      <c r="F13" t="s">
        <v>490</v>
      </c>
      <c r="G13" s="1">
        <v>43323</v>
      </c>
      <c r="H13">
        <v>6000</v>
      </c>
      <c r="I13" s="6" t="s">
        <v>21</v>
      </c>
      <c r="J13" t="s">
        <v>10</v>
      </c>
    </row>
    <row r="14" spans="1:10">
      <c r="A14" s="2" t="s">
        <v>469</v>
      </c>
      <c r="B14" t="s">
        <v>20</v>
      </c>
      <c r="C14">
        <v>85</v>
      </c>
      <c r="D14" t="s">
        <v>470</v>
      </c>
      <c r="E14" t="s">
        <v>491</v>
      </c>
      <c r="F14" t="s">
        <v>491</v>
      </c>
      <c r="G14" s="1">
        <v>43324</v>
      </c>
      <c r="H14">
        <v>6000</v>
      </c>
      <c r="I14" s="6" t="s">
        <v>21</v>
      </c>
      <c r="J14" t="s">
        <v>10</v>
      </c>
    </row>
    <row r="15" spans="1:10">
      <c r="A15" s="2" t="s">
        <v>469</v>
      </c>
      <c r="B15" t="s">
        <v>20</v>
      </c>
      <c r="C15">
        <v>85</v>
      </c>
      <c r="D15" t="s">
        <v>470</v>
      </c>
      <c r="E15" t="s">
        <v>492</v>
      </c>
      <c r="F15" t="s">
        <v>492</v>
      </c>
      <c r="G15" s="1">
        <v>43325</v>
      </c>
      <c r="H15">
        <v>6000</v>
      </c>
      <c r="I15" s="6" t="s">
        <v>21</v>
      </c>
      <c r="J15" t="s">
        <v>10</v>
      </c>
    </row>
    <row r="16" spans="1:10">
      <c r="A16" s="2" t="s">
        <v>469</v>
      </c>
      <c r="B16" t="s">
        <v>20</v>
      </c>
      <c r="C16">
        <v>85</v>
      </c>
      <c r="D16" t="s">
        <v>470</v>
      </c>
      <c r="E16" t="s">
        <v>493</v>
      </c>
      <c r="F16" t="s">
        <v>493</v>
      </c>
      <c r="G16" s="1">
        <v>43326</v>
      </c>
      <c r="H16">
        <v>6000</v>
      </c>
      <c r="I16" s="6" t="s">
        <v>21</v>
      </c>
      <c r="J16" t="s">
        <v>10</v>
      </c>
    </row>
    <row r="17" spans="1:10">
      <c r="A17" s="2" t="s">
        <v>469</v>
      </c>
      <c r="B17" t="s">
        <v>20</v>
      </c>
      <c r="C17">
        <v>85</v>
      </c>
      <c r="D17" t="s">
        <v>470</v>
      </c>
      <c r="E17" t="s">
        <v>494</v>
      </c>
      <c r="F17" t="s">
        <v>494</v>
      </c>
      <c r="G17" s="1">
        <v>43327</v>
      </c>
      <c r="H17">
        <v>6000</v>
      </c>
      <c r="I17" s="6" t="s">
        <v>21</v>
      </c>
      <c r="J17" t="s">
        <v>10</v>
      </c>
    </row>
    <row r="18" spans="1:10">
      <c r="A18" s="2" t="s">
        <v>469</v>
      </c>
      <c r="B18" t="s">
        <v>20</v>
      </c>
      <c r="C18">
        <v>85</v>
      </c>
      <c r="D18" t="s">
        <v>470</v>
      </c>
      <c r="E18" t="s">
        <v>495</v>
      </c>
      <c r="F18" t="s">
        <v>495</v>
      </c>
      <c r="G18" s="1">
        <v>43328</v>
      </c>
      <c r="H18">
        <v>6000</v>
      </c>
      <c r="I18" s="6" t="s">
        <v>21</v>
      </c>
      <c r="J18" t="s">
        <v>10</v>
      </c>
    </row>
    <row r="19" spans="1:10">
      <c r="A19" s="2" t="s">
        <v>469</v>
      </c>
      <c r="B19" t="s">
        <v>20</v>
      </c>
      <c r="C19">
        <v>85</v>
      </c>
      <c r="D19" t="s">
        <v>470</v>
      </c>
      <c r="E19" t="s">
        <v>496</v>
      </c>
      <c r="F19" t="s">
        <v>496</v>
      </c>
      <c r="G19" s="1">
        <v>43329</v>
      </c>
      <c r="H19">
        <v>6000</v>
      </c>
      <c r="I19" s="6" t="s">
        <v>21</v>
      </c>
      <c r="J19" t="s">
        <v>10</v>
      </c>
    </row>
    <row r="20" spans="1:10">
      <c r="A20" s="2" t="s">
        <v>469</v>
      </c>
      <c r="B20" t="s">
        <v>20</v>
      </c>
      <c r="C20">
        <v>85</v>
      </c>
      <c r="D20" t="s">
        <v>470</v>
      </c>
      <c r="E20" t="s">
        <v>497</v>
      </c>
      <c r="F20" t="s">
        <v>497</v>
      </c>
      <c r="G20" s="1">
        <v>43330</v>
      </c>
      <c r="H20">
        <v>6000</v>
      </c>
      <c r="I20" s="6" t="s">
        <v>21</v>
      </c>
      <c r="J20" t="s">
        <v>10</v>
      </c>
    </row>
    <row r="21" spans="1:10">
      <c r="A21" s="2" t="s">
        <v>469</v>
      </c>
      <c r="B21" t="s">
        <v>20</v>
      </c>
      <c r="C21">
        <v>85</v>
      </c>
      <c r="D21" t="s">
        <v>470</v>
      </c>
      <c r="E21" t="s">
        <v>498</v>
      </c>
      <c r="F21" t="s">
        <v>498</v>
      </c>
      <c r="G21" s="1">
        <v>43331</v>
      </c>
      <c r="H21">
        <v>6000</v>
      </c>
      <c r="I21" s="6" t="s">
        <v>21</v>
      </c>
      <c r="J21" t="s">
        <v>10</v>
      </c>
    </row>
    <row r="22" spans="1:10">
      <c r="A22" s="2" t="s">
        <v>469</v>
      </c>
      <c r="B22" t="s">
        <v>20</v>
      </c>
      <c r="C22">
        <v>85</v>
      </c>
      <c r="D22" t="s">
        <v>470</v>
      </c>
      <c r="E22" t="s">
        <v>499</v>
      </c>
      <c r="F22" t="s">
        <v>499</v>
      </c>
      <c r="G22" s="1">
        <v>43332</v>
      </c>
      <c r="H22">
        <v>6000</v>
      </c>
      <c r="I22" s="6" t="s">
        <v>21</v>
      </c>
      <c r="J22" t="s">
        <v>10</v>
      </c>
    </row>
    <row r="23" spans="1:10">
      <c r="A23" s="2" t="s">
        <v>469</v>
      </c>
      <c r="B23" t="s">
        <v>20</v>
      </c>
      <c r="C23">
        <v>85</v>
      </c>
      <c r="D23" t="s">
        <v>470</v>
      </c>
      <c r="E23" t="s">
        <v>500</v>
      </c>
      <c r="F23" t="s">
        <v>500</v>
      </c>
      <c r="G23" s="1">
        <v>43333</v>
      </c>
      <c r="H23">
        <v>6000</v>
      </c>
      <c r="I23" s="6" t="s">
        <v>21</v>
      </c>
      <c r="J23" t="s">
        <v>10</v>
      </c>
    </row>
    <row r="24" spans="1:10">
      <c r="A24" s="2" t="s">
        <v>469</v>
      </c>
      <c r="B24" t="s">
        <v>20</v>
      </c>
      <c r="C24">
        <v>85</v>
      </c>
      <c r="D24" t="s">
        <v>470</v>
      </c>
      <c r="E24" t="s">
        <v>501</v>
      </c>
      <c r="F24" t="s">
        <v>501</v>
      </c>
      <c r="G24" s="1">
        <v>43334</v>
      </c>
      <c r="H24">
        <v>6000</v>
      </c>
      <c r="I24" s="6" t="s">
        <v>21</v>
      </c>
      <c r="J24" t="s">
        <v>10</v>
      </c>
    </row>
    <row r="25" spans="1:10">
      <c r="A25" s="2" t="s">
        <v>469</v>
      </c>
      <c r="B25" t="s">
        <v>20</v>
      </c>
      <c r="C25">
        <v>85</v>
      </c>
      <c r="D25" t="s">
        <v>470</v>
      </c>
      <c r="E25" t="s">
        <v>502</v>
      </c>
      <c r="F25" t="s">
        <v>502</v>
      </c>
      <c r="G25" s="1">
        <v>43335</v>
      </c>
      <c r="H25">
        <v>6000</v>
      </c>
      <c r="I25" s="6" t="s">
        <v>21</v>
      </c>
      <c r="J25" t="s">
        <v>10</v>
      </c>
    </row>
    <row r="26" spans="1:10">
      <c r="A26" s="2" t="s">
        <v>469</v>
      </c>
      <c r="B26" t="s">
        <v>20</v>
      </c>
      <c r="C26">
        <v>85</v>
      </c>
      <c r="D26" t="s">
        <v>470</v>
      </c>
      <c r="E26" t="s">
        <v>503</v>
      </c>
      <c r="F26" t="s">
        <v>503</v>
      </c>
      <c r="G26" s="1">
        <v>43336</v>
      </c>
      <c r="H26">
        <v>6000</v>
      </c>
      <c r="I26" s="6" t="s">
        <v>21</v>
      </c>
      <c r="J26" t="s">
        <v>10</v>
      </c>
    </row>
    <row r="27" spans="1:10">
      <c r="A27" s="2" t="s">
        <v>469</v>
      </c>
      <c r="B27" t="s">
        <v>20</v>
      </c>
      <c r="C27">
        <v>85</v>
      </c>
      <c r="D27" t="s">
        <v>470</v>
      </c>
      <c r="E27" t="s">
        <v>504</v>
      </c>
      <c r="F27" t="s">
        <v>504</v>
      </c>
      <c r="G27" s="1">
        <v>43337</v>
      </c>
      <c r="H27">
        <v>6000</v>
      </c>
      <c r="I27" s="6" t="s">
        <v>21</v>
      </c>
      <c r="J27" t="s">
        <v>10</v>
      </c>
    </row>
    <row r="28" spans="1:10">
      <c r="A28" s="2" t="s">
        <v>469</v>
      </c>
      <c r="B28" t="s">
        <v>20</v>
      </c>
      <c r="C28">
        <v>85</v>
      </c>
      <c r="D28" t="s">
        <v>470</v>
      </c>
      <c r="E28" t="s">
        <v>505</v>
      </c>
      <c r="F28" t="s">
        <v>505</v>
      </c>
      <c r="G28" s="1">
        <v>43338</v>
      </c>
      <c r="H28">
        <v>6000</v>
      </c>
      <c r="I28" s="6" t="s">
        <v>21</v>
      </c>
      <c r="J28" t="s">
        <v>10</v>
      </c>
    </row>
    <row r="29" spans="1:10">
      <c r="A29" s="2" t="s">
        <v>469</v>
      </c>
      <c r="B29" t="s">
        <v>20</v>
      </c>
      <c r="C29">
        <v>85</v>
      </c>
      <c r="D29" t="s">
        <v>470</v>
      </c>
      <c r="E29" t="s">
        <v>506</v>
      </c>
      <c r="F29" t="s">
        <v>506</v>
      </c>
      <c r="G29" s="1">
        <v>43339</v>
      </c>
      <c r="H29">
        <v>5983</v>
      </c>
      <c r="I29" s="6" t="s">
        <v>21</v>
      </c>
      <c r="J29" t="s">
        <v>10</v>
      </c>
    </row>
    <row r="30" spans="1:10">
      <c r="A30" s="2" t="s">
        <v>469</v>
      </c>
      <c r="B30" t="s">
        <v>20</v>
      </c>
      <c r="C30">
        <v>85</v>
      </c>
      <c r="D30" t="s">
        <v>470</v>
      </c>
      <c r="E30" t="s">
        <v>507</v>
      </c>
      <c r="F30" t="s">
        <v>507</v>
      </c>
      <c r="G30" s="1">
        <v>43340</v>
      </c>
      <c r="H30">
        <v>6000</v>
      </c>
      <c r="I30" s="6" t="s">
        <v>21</v>
      </c>
      <c r="J30" t="s">
        <v>10</v>
      </c>
    </row>
    <row r="31" spans="1:10">
      <c r="A31" s="2" t="s">
        <v>469</v>
      </c>
      <c r="B31" t="s">
        <v>20</v>
      </c>
      <c r="C31">
        <v>85</v>
      </c>
      <c r="D31" t="s">
        <v>470</v>
      </c>
      <c r="E31" t="s">
        <v>508</v>
      </c>
      <c r="F31" t="s">
        <v>508</v>
      </c>
      <c r="G31" s="1">
        <v>43341</v>
      </c>
      <c r="H31">
        <v>5983</v>
      </c>
      <c r="I31" s="6" t="s">
        <v>21</v>
      </c>
      <c r="J31" t="s">
        <v>10</v>
      </c>
    </row>
    <row r="32" spans="1:10">
      <c r="A32" s="2" t="s">
        <v>469</v>
      </c>
      <c r="B32" t="s">
        <v>20</v>
      </c>
      <c r="C32">
        <v>85</v>
      </c>
      <c r="D32" t="s">
        <v>470</v>
      </c>
      <c r="E32" t="s">
        <v>509</v>
      </c>
      <c r="F32" t="s">
        <v>509</v>
      </c>
      <c r="G32" s="1">
        <v>43342</v>
      </c>
      <c r="H32">
        <v>6000</v>
      </c>
      <c r="I32" s="6" t="s">
        <v>21</v>
      </c>
      <c r="J32" t="s">
        <v>10</v>
      </c>
    </row>
    <row r="33" spans="1:10">
      <c r="A33" s="2" t="s">
        <v>469</v>
      </c>
      <c r="B33" t="s">
        <v>20</v>
      </c>
      <c r="C33">
        <v>85</v>
      </c>
      <c r="D33" t="s">
        <v>470</v>
      </c>
      <c r="E33" t="s">
        <v>510</v>
      </c>
      <c r="F33" t="s">
        <v>510</v>
      </c>
      <c r="G33" s="1">
        <v>43343</v>
      </c>
      <c r="H33">
        <v>6000</v>
      </c>
      <c r="I33" s="6" t="s">
        <v>21</v>
      </c>
      <c r="J33" t="s">
        <v>10</v>
      </c>
    </row>
    <row r="34" spans="1:10">
      <c r="A34" s="2" t="s">
        <v>469</v>
      </c>
      <c r="B34" t="s">
        <v>20</v>
      </c>
      <c r="C34">
        <v>85</v>
      </c>
      <c r="D34" t="s">
        <v>470</v>
      </c>
      <c r="E34" t="s">
        <v>511</v>
      </c>
      <c r="F34" t="s">
        <v>511</v>
      </c>
      <c r="G34" s="1">
        <v>43344</v>
      </c>
      <c r="H34">
        <v>6000</v>
      </c>
      <c r="I34" s="6" t="s">
        <v>21</v>
      </c>
      <c r="J34" t="s">
        <v>10</v>
      </c>
    </row>
    <row r="35" spans="1:10">
      <c r="A35" s="2" t="s">
        <v>469</v>
      </c>
      <c r="B35" t="s">
        <v>20</v>
      </c>
      <c r="C35">
        <v>85</v>
      </c>
      <c r="D35" t="s">
        <v>470</v>
      </c>
      <c r="E35" t="s">
        <v>512</v>
      </c>
      <c r="F35" t="s">
        <v>512</v>
      </c>
      <c r="G35" s="1">
        <v>43345</v>
      </c>
      <c r="H35">
        <v>6000</v>
      </c>
      <c r="I35" s="6" t="s">
        <v>21</v>
      </c>
      <c r="J35" t="s">
        <v>10</v>
      </c>
    </row>
    <row r="36" spans="1:10">
      <c r="A36" s="2" t="s">
        <v>469</v>
      </c>
      <c r="B36" t="s">
        <v>20</v>
      </c>
      <c r="C36">
        <v>85</v>
      </c>
      <c r="D36" t="s">
        <v>470</v>
      </c>
      <c r="E36" t="s">
        <v>513</v>
      </c>
      <c r="F36" t="s">
        <v>513</v>
      </c>
      <c r="G36" s="1">
        <v>43346</v>
      </c>
      <c r="H36">
        <v>6000</v>
      </c>
      <c r="I36" s="6" t="s">
        <v>21</v>
      </c>
      <c r="J36" t="s">
        <v>10</v>
      </c>
    </row>
    <row r="37" spans="1:10">
      <c r="A37" s="2" t="s">
        <v>469</v>
      </c>
      <c r="B37" t="s">
        <v>20</v>
      </c>
      <c r="C37">
        <v>85</v>
      </c>
      <c r="D37" t="s">
        <v>470</v>
      </c>
      <c r="E37" t="s">
        <v>514</v>
      </c>
      <c r="F37" t="s">
        <v>514</v>
      </c>
      <c r="G37" s="1">
        <v>43347</v>
      </c>
      <c r="H37">
        <v>6000</v>
      </c>
      <c r="I37" s="6" t="s">
        <v>21</v>
      </c>
      <c r="J37" t="s">
        <v>10</v>
      </c>
    </row>
    <row r="38" spans="1:10">
      <c r="A38" s="2" t="s">
        <v>469</v>
      </c>
      <c r="B38" t="s">
        <v>20</v>
      </c>
      <c r="C38">
        <v>85</v>
      </c>
      <c r="D38" t="s">
        <v>470</v>
      </c>
      <c r="E38" t="s">
        <v>515</v>
      </c>
      <c r="F38" t="s">
        <v>515</v>
      </c>
      <c r="G38" s="1">
        <v>43348</v>
      </c>
      <c r="H38">
        <v>6000</v>
      </c>
      <c r="I38" s="6" t="s">
        <v>21</v>
      </c>
      <c r="J38" t="s">
        <v>10</v>
      </c>
    </row>
    <row r="39" spans="1:10">
      <c r="A39" s="2" t="s">
        <v>469</v>
      </c>
      <c r="B39" t="s">
        <v>20</v>
      </c>
      <c r="C39">
        <v>85</v>
      </c>
      <c r="D39" t="s">
        <v>470</v>
      </c>
      <c r="E39" t="s">
        <v>516</v>
      </c>
      <c r="F39" t="s">
        <v>516</v>
      </c>
      <c r="G39" s="1">
        <v>43349</v>
      </c>
      <c r="H39">
        <v>6000</v>
      </c>
      <c r="I39" s="6" t="s">
        <v>21</v>
      </c>
      <c r="J39" t="s">
        <v>10</v>
      </c>
    </row>
    <row r="40" spans="1:10">
      <c r="A40" s="2" t="s">
        <v>469</v>
      </c>
      <c r="B40" t="s">
        <v>20</v>
      </c>
      <c r="C40">
        <v>85</v>
      </c>
      <c r="D40" t="s">
        <v>470</v>
      </c>
      <c r="E40" t="s">
        <v>517</v>
      </c>
      <c r="F40" t="s">
        <v>517</v>
      </c>
      <c r="G40" s="1">
        <v>43350</v>
      </c>
      <c r="H40">
        <v>6000</v>
      </c>
      <c r="I40" s="6" t="s">
        <v>21</v>
      </c>
      <c r="J40" t="s">
        <v>10</v>
      </c>
    </row>
    <row r="41" spans="1:10">
      <c r="A41" s="2" t="s">
        <v>469</v>
      </c>
      <c r="B41" t="s">
        <v>20</v>
      </c>
      <c r="C41">
        <v>85</v>
      </c>
      <c r="D41" t="s">
        <v>470</v>
      </c>
      <c r="E41" t="s">
        <v>518</v>
      </c>
      <c r="F41" t="s">
        <v>518</v>
      </c>
      <c r="G41" s="1">
        <v>43351</v>
      </c>
      <c r="H41">
        <v>6000</v>
      </c>
      <c r="I41" s="6" t="s">
        <v>21</v>
      </c>
      <c r="J41" t="s">
        <v>10</v>
      </c>
    </row>
    <row r="42" spans="1:10">
      <c r="A42" s="2" t="s">
        <v>469</v>
      </c>
      <c r="B42" t="s">
        <v>20</v>
      </c>
      <c r="C42">
        <v>85</v>
      </c>
      <c r="D42" t="s">
        <v>470</v>
      </c>
      <c r="E42" t="s">
        <v>519</v>
      </c>
      <c r="F42" t="s">
        <v>519</v>
      </c>
      <c r="G42" s="1">
        <v>43352</v>
      </c>
      <c r="H42">
        <v>6000</v>
      </c>
      <c r="I42" s="6" t="s">
        <v>21</v>
      </c>
      <c r="J42" t="s">
        <v>10</v>
      </c>
    </row>
    <row r="43" spans="1:10">
      <c r="A43" s="2" t="s">
        <v>469</v>
      </c>
      <c r="B43" t="s">
        <v>20</v>
      </c>
      <c r="C43">
        <v>85</v>
      </c>
      <c r="D43" t="s">
        <v>470</v>
      </c>
      <c r="E43" t="s">
        <v>520</v>
      </c>
      <c r="F43" t="s">
        <v>520</v>
      </c>
      <c r="G43" s="1">
        <v>43353</v>
      </c>
      <c r="H43">
        <v>6000</v>
      </c>
      <c r="I43" s="6" t="s">
        <v>21</v>
      </c>
      <c r="J43" t="s">
        <v>10</v>
      </c>
    </row>
    <row r="44" spans="1:10">
      <c r="A44" s="2" t="s">
        <v>469</v>
      </c>
      <c r="B44" t="s">
        <v>20</v>
      </c>
      <c r="C44">
        <v>85</v>
      </c>
      <c r="D44" t="s">
        <v>470</v>
      </c>
      <c r="E44" t="s">
        <v>521</v>
      </c>
      <c r="F44" t="s">
        <v>521</v>
      </c>
      <c r="G44" s="1">
        <v>43354</v>
      </c>
      <c r="H44">
        <v>6000</v>
      </c>
      <c r="I44" s="6" t="s">
        <v>21</v>
      </c>
      <c r="J44" t="s">
        <v>10</v>
      </c>
    </row>
    <row r="45" spans="1:10">
      <c r="A45" s="2" t="s">
        <v>469</v>
      </c>
      <c r="B45" t="s">
        <v>20</v>
      </c>
      <c r="C45">
        <v>85</v>
      </c>
      <c r="D45" t="s">
        <v>470</v>
      </c>
      <c r="E45" t="s">
        <v>522</v>
      </c>
      <c r="F45" t="s">
        <v>522</v>
      </c>
      <c r="G45" s="1">
        <v>43355</v>
      </c>
      <c r="H45">
        <v>6000</v>
      </c>
      <c r="I45" s="6" t="s">
        <v>21</v>
      </c>
      <c r="J45" t="s">
        <v>10</v>
      </c>
    </row>
    <row r="46" spans="1:10">
      <c r="A46" s="2" t="s">
        <v>469</v>
      </c>
      <c r="B46" t="s">
        <v>20</v>
      </c>
      <c r="C46">
        <v>85</v>
      </c>
      <c r="D46" t="s">
        <v>470</v>
      </c>
      <c r="E46" t="s">
        <v>523</v>
      </c>
      <c r="F46" t="s">
        <v>523</v>
      </c>
      <c r="G46" s="1">
        <v>43356</v>
      </c>
      <c r="H46">
        <v>6000</v>
      </c>
      <c r="I46" s="6" t="s">
        <v>21</v>
      </c>
      <c r="J46" t="s">
        <v>10</v>
      </c>
    </row>
    <row r="47" spans="1:10">
      <c r="A47" s="2" t="s">
        <v>469</v>
      </c>
      <c r="B47" t="s">
        <v>20</v>
      </c>
      <c r="C47">
        <v>85</v>
      </c>
      <c r="D47" t="s">
        <v>470</v>
      </c>
      <c r="E47" t="s">
        <v>524</v>
      </c>
      <c r="F47" t="s">
        <v>524</v>
      </c>
      <c r="G47" s="1">
        <v>43357</v>
      </c>
      <c r="H47">
        <v>6000</v>
      </c>
      <c r="I47" s="6" t="s">
        <v>21</v>
      </c>
      <c r="J47" t="s">
        <v>10</v>
      </c>
    </row>
    <row r="48" spans="1:10">
      <c r="A48" s="2" t="s">
        <v>469</v>
      </c>
      <c r="B48" t="s">
        <v>20</v>
      </c>
      <c r="C48">
        <v>85</v>
      </c>
      <c r="D48" t="s">
        <v>470</v>
      </c>
      <c r="E48" t="s">
        <v>525</v>
      </c>
      <c r="F48" t="s">
        <v>525</v>
      </c>
      <c r="G48" s="1">
        <v>43358</v>
      </c>
      <c r="H48">
        <v>6000</v>
      </c>
      <c r="I48" s="6" t="s">
        <v>21</v>
      </c>
      <c r="J48" t="s">
        <v>10</v>
      </c>
    </row>
    <row r="49" spans="1:10">
      <c r="A49" s="2" t="s">
        <v>469</v>
      </c>
      <c r="B49" t="s">
        <v>20</v>
      </c>
      <c r="C49">
        <v>85</v>
      </c>
      <c r="D49" t="s">
        <v>470</v>
      </c>
      <c r="E49" t="s">
        <v>526</v>
      </c>
      <c r="F49" t="s">
        <v>526</v>
      </c>
      <c r="G49" s="1">
        <v>43359</v>
      </c>
      <c r="H49">
        <v>6000</v>
      </c>
      <c r="I49" s="6" t="s">
        <v>21</v>
      </c>
      <c r="J49" t="s">
        <v>10</v>
      </c>
    </row>
    <row r="50" spans="1:10">
      <c r="A50" s="2" t="s">
        <v>469</v>
      </c>
      <c r="B50" t="s">
        <v>20</v>
      </c>
      <c r="C50">
        <v>85</v>
      </c>
      <c r="D50" t="s">
        <v>470</v>
      </c>
      <c r="E50" t="s">
        <v>527</v>
      </c>
      <c r="F50" t="s">
        <v>527</v>
      </c>
      <c r="G50" s="1">
        <v>43360</v>
      </c>
      <c r="H50">
        <v>6000</v>
      </c>
      <c r="I50" s="6" t="s">
        <v>21</v>
      </c>
      <c r="J50" t="s">
        <v>10</v>
      </c>
    </row>
    <row r="51" spans="1:10">
      <c r="A51" s="2" t="s">
        <v>469</v>
      </c>
      <c r="B51" t="s">
        <v>20</v>
      </c>
      <c r="C51">
        <v>85</v>
      </c>
      <c r="D51" t="s">
        <v>470</v>
      </c>
      <c r="E51" t="s">
        <v>528</v>
      </c>
      <c r="F51" t="s">
        <v>528</v>
      </c>
      <c r="G51" s="1">
        <v>43361</v>
      </c>
      <c r="H51">
        <v>6000</v>
      </c>
      <c r="I51" s="6" t="s">
        <v>21</v>
      </c>
      <c r="J51" t="s">
        <v>10</v>
      </c>
    </row>
    <row r="52" spans="1:10">
      <c r="A52" s="2" t="s">
        <v>469</v>
      </c>
      <c r="B52" t="s">
        <v>20</v>
      </c>
      <c r="C52">
        <v>85</v>
      </c>
      <c r="D52" t="s">
        <v>470</v>
      </c>
      <c r="E52" t="s">
        <v>529</v>
      </c>
      <c r="F52" t="s">
        <v>529</v>
      </c>
      <c r="G52" s="1">
        <v>43362</v>
      </c>
      <c r="H52">
        <v>6000</v>
      </c>
      <c r="I52" s="6" t="s">
        <v>21</v>
      </c>
      <c r="J52" t="s">
        <v>10</v>
      </c>
    </row>
    <row r="53" spans="1:10">
      <c r="A53" s="2" t="s">
        <v>469</v>
      </c>
      <c r="B53" t="s">
        <v>20</v>
      </c>
      <c r="C53">
        <v>85</v>
      </c>
      <c r="D53" t="s">
        <v>470</v>
      </c>
      <c r="E53" t="s">
        <v>530</v>
      </c>
      <c r="F53" t="s">
        <v>530</v>
      </c>
      <c r="G53" s="1">
        <v>43363</v>
      </c>
      <c r="H53">
        <v>6000</v>
      </c>
      <c r="I53" s="6" t="s">
        <v>21</v>
      </c>
      <c r="J53" t="s">
        <v>10</v>
      </c>
    </row>
    <row r="54" spans="1:10">
      <c r="A54" s="2" t="s">
        <v>469</v>
      </c>
      <c r="B54" t="s">
        <v>20</v>
      </c>
      <c r="C54">
        <v>85</v>
      </c>
      <c r="D54" t="s">
        <v>470</v>
      </c>
      <c r="E54" t="s">
        <v>531</v>
      </c>
      <c r="F54" t="s">
        <v>531</v>
      </c>
      <c r="G54" s="1">
        <v>43364</v>
      </c>
      <c r="H54">
        <v>6000</v>
      </c>
      <c r="I54" s="6" t="s">
        <v>21</v>
      </c>
      <c r="J54" t="s">
        <v>10</v>
      </c>
    </row>
    <row r="55" spans="1:10">
      <c r="A55" s="2" t="s">
        <v>469</v>
      </c>
      <c r="B55" t="s">
        <v>20</v>
      </c>
      <c r="C55">
        <v>85</v>
      </c>
      <c r="D55" t="s">
        <v>470</v>
      </c>
      <c r="E55" t="s">
        <v>532</v>
      </c>
      <c r="F55" t="s">
        <v>532</v>
      </c>
      <c r="G55" s="1">
        <v>43365</v>
      </c>
      <c r="H55">
        <v>6000</v>
      </c>
      <c r="I55" s="6" t="s">
        <v>21</v>
      </c>
      <c r="J55" t="s">
        <v>10</v>
      </c>
    </row>
    <row r="56" spans="1:10">
      <c r="A56" s="2" t="s">
        <v>469</v>
      </c>
      <c r="B56" t="s">
        <v>20</v>
      </c>
      <c r="C56">
        <v>85</v>
      </c>
      <c r="D56" t="s">
        <v>470</v>
      </c>
      <c r="E56" t="s">
        <v>533</v>
      </c>
      <c r="F56" t="s">
        <v>533</v>
      </c>
      <c r="G56" s="1">
        <v>43366</v>
      </c>
      <c r="H56">
        <v>6000</v>
      </c>
      <c r="I56" s="6" t="s">
        <v>21</v>
      </c>
      <c r="J56" t="s">
        <v>10</v>
      </c>
    </row>
    <row r="57" spans="1:10">
      <c r="A57" s="2" t="s">
        <v>469</v>
      </c>
      <c r="B57" t="s">
        <v>20</v>
      </c>
      <c r="C57">
        <v>85</v>
      </c>
      <c r="D57" t="s">
        <v>470</v>
      </c>
      <c r="E57" t="s">
        <v>534</v>
      </c>
      <c r="F57" t="s">
        <v>534</v>
      </c>
      <c r="G57" s="1">
        <v>43367</v>
      </c>
      <c r="H57">
        <v>6000</v>
      </c>
      <c r="I57" s="6" t="s">
        <v>21</v>
      </c>
      <c r="J57" t="s">
        <v>10</v>
      </c>
    </row>
    <row r="58" spans="1:10">
      <c r="A58" s="2" t="s">
        <v>469</v>
      </c>
      <c r="B58" t="s">
        <v>20</v>
      </c>
      <c r="C58">
        <v>85</v>
      </c>
      <c r="D58" t="s">
        <v>470</v>
      </c>
      <c r="E58" t="s">
        <v>535</v>
      </c>
      <c r="F58" t="s">
        <v>535</v>
      </c>
      <c r="G58" s="1">
        <v>43368</v>
      </c>
      <c r="H58">
        <v>6000</v>
      </c>
      <c r="I58" s="6" t="s">
        <v>21</v>
      </c>
      <c r="J58" t="s">
        <v>10</v>
      </c>
    </row>
    <row r="59" spans="1:10">
      <c r="A59" s="2" t="s">
        <v>469</v>
      </c>
      <c r="B59" t="s">
        <v>20</v>
      </c>
      <c r="C59">
        <v>85</v>
      </c>
      <c r="D59" t="s">
        <v>470</v>
      </c>
      <c r="E59" t="s">
        <v>536</v>
      </c>
      <c r="F59" t="s">
        <v>536</v>
      </c>
      <c r="G59" s="1">
        <v>43369</v>
      </c>
      <c r="H59">
        <v>6000</v>
      </c>
      <c r="I59" s="6" t="s">
        <v>21</v>
      </c>
      <c r="J59" t="s">
        <v>10</v>
      </c>
    </row>
    <row r="60" spans="1:10">
      <c r="A60" s="2" t="s">
        <v>469</v>
      </c>
      <c r="B60" t="s">
        <v>20</v>
      </c>
      <c r="C60">
        <v>85</v>
      </c>
      <c r="D60" t="s">
        <v>470</v>
      </c>
      <c r="E60" t="s">
        <v>537</v>
      </c>
      <c r="F60" t="s">
        <v>537</v>
      </c>
      <c r="G60" s="1">
        <v>43370</v>
      </c>
      <c r="H60">
        <v>6000</v>
      </c>
      <c r="I60" s="6" t="s">
        <v>21</v>
      </c>
      <c r="J60" t="s">
        <v>10</v>
      </c>
    </row>
    <row r="61" spans="1:10">
      <c r="A61" s="2" t="s">
        <v>469</v>
      </c>
      <c r="B61" t="s">
        <v>20</v>
      </c>
      <c r="C61">
        <v>85</v>
      </c>
      <c r="D61" t="s">
        <v>470</v>
      </c>
      <c r="E61" t="s">
        <v>538</v>
      </c>
      <c r="F61" t="s">
        <v>538</v>
      </c>
      <c r="G61" s="1">
        <v>43371</v>
      </c>
      <c r="H61">
        <v>6008</v>
      </c>
      <c r="I61" s="6" t="s">
        <v>21</v>
      </c>
      <c r="J61" t="s">
        <v>10</v>
      </c>
    </row>
    <row r="62" spans="1:10">
      <c r="A62" s="2" t="s">
        <v>469</v>
      </c>
      <c r="B62" t="s">
        <v>20</v>
      </c>
      <c r="C62">
        <v>85</v>
      </c>
      <c r="D62" t="s">
        <v>470</v>
      </c>
      <c r="E62" t="s">
        <v>539</v>
      </c>
      <c r="F62" t="s">
        <v>539</v>
      </c>
      <c r="G62" s="1">
        <v>43372</v>
      </c>
      <c r="H62">
        <v>6000</v>
      </c>
      <c r="I62" s="6" t="s">
        <v>21</v>
      </c>
      <c r="J62" t="s">
        <v>10</v>
      </c>
    </row>
    <row r="63" spans="1:10">
      <c r="A63" s="2" t="s">
        <v>469</v>
      </c>
      <c r="B63" t="s">
        <v>20</v>
      </c>
      <c r="C63">
        <v>85</v>
      </c>
      <c r="D63" t="s">
        <v>470</v>
      </c>
      <c r="E63" t="s">
        <v>540</v>
      </c>
      <c r="F63" t="s">
        <v>540</v>
      </c>
      <c r="G63" s="1">
        <v>43373</v>
      </c>
      <c r="H63">
        <v>6000</v>
      </c>
      <c r="I63" s="6" t="s">
        <v>21</v>
      </c>
      <c r="J63" t="s">
        <v>10</v>
      </c>
    </row>
    <row r="64" spans="1:10">
      <c r="A64" s="2" t="s">
        <v>469</v>
      </c>
      <c r="B64" t="s">
        <v>20</v>
      </c>
      <c r="C64">
        <v>85</v>
      </c>
      <c r="D64" t="s">
        <v>470</v>
      </c>
      <c r="E64" t="s">
        <v>541</v>
      </c>
      <c r="F64" t="s">
        <v>541</v>
      </c>
      <c r="G64" s="1">
        <v>43374</v>
      </c>
      <c r="H64">
        <v>5750</v>
      </c>
      <c r="I64" s="6" t="s">
        <v>21</v>
      </c>
      <c r="J64" t="s">
        <v>10</v>
      </c>
    </row>
    <row r="65" spans="1:10">
      <c r="A65" s="2" t="s">
        <v>469</v>
      </c>
      <c r="B65" t="s">
        <v>20</v>
      </c>
      <c r="C65">
        <v>85</v>
      </c>
      <c r="D65" t="s">
        <v>470</v>
      </c>
      <c r="E65" t="s">
        <v>542</v>
      </c>
      <c r="F65" t="s">
        <v>542</v>
      </c>
      <c r="G65" s="1">
        <v>43375</v>
      </c>
      <c r="H65">
        <v>5250</v>
      </c>
      <c r="I65" s="6" t="s">
        <v>21</v>
      </c>
      <c r="J65" t="s">
        <v>10</v>
      </c>
    </row>
    <row r="66" spans="1:10">
      <c r="A66" s="2" t="s">
        <v>469</v>
      </c>
      <c r="B66" t="s">
        <v>20</v>
      </c>
      <c r="C66">
        <v>85</v>
      </c>
      <c r="D66" t="s">
        <v>470</v>
      </c>
      <c r="E66" t="s">
        <v>543</v>
      </c>
      <c r="F66" t="s">
        <v>543</v>
      </c>
      <c r="G66" s="1">
        <v>43376</v>
      </c>
      <c r="H66">
        <v>4750</v>
      </c>
      <c r="I66" s="6" t="s">
        <v>21</v>
      </c>
      <c r="J66" t="s">
        <v>10</v>
      </c>
    </row>
    <row r="67" spans="1:10">
      <c r="A67" s="2" t="s">
        <v>469</v>
      </c>
      <c r="B67" t="s">
        <v>20</v>
      </c>
      <c r="C67">
        <v>85</v>
      </c>
      <c r="D67" t="s">
        <v>470</v>
      </c>
      <c r="E67" t="s">
        <v>544</v>
      </c>
      <c r="F67" t="s">
        <v>544</v>
      </c>
      <c r="G67" s="1">
        <v>43377</v>
      </c>
      <c r="H67">
        <v>4250</v>
      </c>
      <c r="I67" s="6" t="s">
        <v>21</v>
      </c>
      <c r="J67" t="s">
        <v>10</v>
      </c>
    </row>
    <row r="68" spans="1:10">
      <c r="A68" s="2" t="s">
        <v>469</v>
      </c>
      <c r="B68" t="s">
        <v>20</v>
      </c>
      <c r="C68">
        <v>85</v>
      </c>
      <c r="D68" t="s">
        <v>470</v>
      </c>
      <c r="E68" t="s">
        <v>545</v>
      </c>
      <c r="F68" t="s">
        <v>545</v>
      </c>
      <c r="G68" s="1">
        <v>43378</v>
      </c>
      <c r="H68">
        <v>3750</v>
      </c>
      <c r="I68" s="6" t="s">
        <v>21</v>
      </c>
      <c r="J68" t="s">
        <v>10</v>
      </c>
    </row>
    <row r="69" spans="1:10">
      <c r="A69" s="2" t="s">
        <v>469</v>
      </c>
      <c r="B69" t="s">
        <v>20</v>
      </c>
      <c r="C69">
        <v>85</v>
      </c>
      <c r="D69" t="s">
        <v>470</v>
      </c>
      <c r="E69" t="s">
        <v>546</v>
      </c>
      <c r="F69" t="s">
        <v>546</v>
      </c>
      <c r="G69" s="1">
        <v>43379</v>
      </c>
      <c r="H69">
        <v>3250</v>
      </c>
      <c r="I69" s="6" t="s">
        <v>21</v>
      </c>
      <c r="J69" t="s">
        <v>10</v>
      </c>
    </row>
    <row r="70" spans="1:10">
      <c r="A70" s="2" t="s">
        <v>469</v>
      </c>
      <c r="B70" t="s">
        <v>20</v>
      </c>
      <c r="C70">
        <v>85</v>
      </c>
      <c r="D70" t="s">
        <v>470</v>
      </c>
      <c r="E70" t="s">
        <v>547</v>
      </c>
      <c r="F70" t="s">
        <v>547</v>
      </c>
      <c r="G70" s="1">
        <v>43380</v>
      </c>
      <c r="H70">
        <v>2750</v>
      </c>
      <c r="I70" s="6" t="s">
        <v>21</v>
      </c>
      <c r="J70" t="s">
        <v>10</v>
      </c>
    </row>
    <row r="71" spans="1:10">
      <c r="A71" s="2" t="s">
        <v>469</v>
      </c>
      <c r="B71" t="s">
        <v>20</v>
      </c>
      <c r="C71">
        <v>85</v>
      </c>
      <c r="D71" t="s">
        <v>470</v>
      </c>
      <c r="E71" t="s">
        <v>548</v>
      </c>
      <c r="F71" t="s">
        <v>548</v>
      </c>
      <c r="G71" s="1">
        <v>43381</v>
      </c>
      <c r="H71">
        <v>2500</v>
      </c>
      <c r="I71" s="6" t="s">
        <v>21</v>
      </c>
      <c r="J71" t="s">
        <v>10</v>
      </c>
    </row>
    <row r="72" spans="1:10">
      <c r="A72" s="2" t="s">
        <v>469</v>
      </c>
      <c r="B72" t="s">
        <v>20</v>
      </c>
      <c r="C72">
        <v>85</v>
      </c>
      <c r="D72" t="s">
        <v>470</v>
      </c>
      <c r="E72" t="s">
        <v>549</v>
      </c>
      <c r="F72" t="s">
        <v>549</v>
      </c>
      <c r="G72" s="1">
        <v>43382</v>
      </c>
      <c r="H72">
        <v>2500</v>
      </c>
      <c r="I72" s="6" t="s">
        <v>21</v>
      </c>
      <c r="J72" t="s">
        <v>10</v>
      </c>
    </row>
    <row r="73" spans="1:10">
      <c r="A73" s="2" t="s">
        <v>469</v>
      </c>
      <c r="B73" t="s">
        <v>20</v>
      </c>
      <c r="C73">
        <v>85</v>
      </c>
      <c r="D73" t="s">
        <v>470</v>
      </c>
      <c r="E73" t="s">
        <v>550</v>
      </c>
      <c r="F73" t="s">
        <v>550</v>
      </c>
      <c r="G73" s="1">
        <v>43383</v>
      </c>
      <c r="H73">
        <v>2500</v>
      </c>
      <c r="I73" s="6" t="s">
        <v>21</v>
      </c>
      <c r="J73" t="s">
        <v>10</v>
      </c>
    </row>
    <row r="74" spans="1:10">
      <c r="A74" s="2" t="s">
        <v>469</v>
      </c>
      <c r="B74" t="s">
        <v>20</v>
      </c>
      <c r="C74">
        <v>85</v>
      </c>
      <c r="D74" t="s">
        <v>470</v>
      </c>
      <c r="E74" t="s">
        <v>551</v>
      </c>
      <c r="F74" t="s">
        <v>551</v>
      </c>
      <c r="G74" s="1">
        <v>43384</v>
      </c>
      <c r="H74">
        <v>2475</v>
      </c>
      <c r="I74" s="6" t="s">
        <v>21</v>
      </c>
      <c r="J74" t="s">
        <v>10</v>
      </c>
    </row>
    <row r="75" spans="1:10">
      <c r="A75" s="2" t="s">
        <v>469</v>
      </c>
      <c r="B75" t="s">
        <v>20</v>
      </c>
      <c r="C75">
        <v>85</v>
      </c>
      <c r="D75" t="s">
        <v>470</v>
      </c>
      <c r="E75" t="s">
        <v>552</v>
      </c>
      <c r="F75" t="s">
        <v>552</v>
      </c>
      <c r="G75" s="1">
        <v>43385</v>
      </c>
      <c r="H75">
        <v>2450</v>
      </c>
      <c r="I75" s="6" t="s">
        <v>21</v>
      </c>
      <c r="J75" t="s">
        <v>10</v>
      </c>
    </row>
    <row r="76" spans="1:10">
      <c r="A76" s="2" t="s">
        <v>469</v>
      </c>
      <c r="B76" t="s">
        <v>20</v>
      </c>
      <c r="C76">
        <v>85</v>
      </c>
      <c r="D76" t="s">
        <v>470</v>
      </c>
      <c r="E76" t="s">
        <v>553</v>
      </c>
      <c r="F76" t="s">
        <v>553</v>
      </c>
      <c r="G76" s="1">
        <v>43386</v>
      </c>
      <c r="H76">
        <v>2450</v>
      </c>
      <c r="I76" s="6" t="s">
        <v>21</v>
      </c>
      <c r="J76" t="s">
        <v>10</v>
      </c>
    </row>
    <row r="77" spans="1:10">
      <c r="A77" s="2" t="s">
        <v>469</v>
      </c>
      <c r="B77" t="s">
        <v>20</v>
      </c>
      <c r="C77">
        <v>85</v>
      </c>
      <c r="D77" t="s">
        <v>470</v>
      </c>
      <c r="E77" t="s">
        <v>554</v>
      </c>
      <c r="F77" t="s">
        <v>554</v>
      </c>
      <c r="G77" s="1">
        <v>43387</v>
      </c>
      <c r="H77">
        <v>2450</v>
      </c>
      <c r="I77" s="6" t="s">
        <v>21</v>
      </c>
      <c r="J77" t="s">
        <v>10</v>
      </c>
    </row>
    <row r="78" spans="1:10">
      <c r="A78" s="2" t="s">
        <v>469</v>
      </c>
      <c r="B78" t="s">
        <v>20</v>
      </c>
      <c r="C78">
        <v>85</v>
      </c>
      <c r="D78" t="s">
        <v>470</v>
      </c>
      <c r="E78" t="s">
        <v>555</v>
      </c>
      <c r="F78" t="s">
        <v>555</v>
      </c>
      <c r="G78" s="1">
        <v>43388</v>
      </c>
      <c r="H78">
        <v>2450</v>
      </c>
      <c r="I78" s="6" t="s">
        <v>21</v>
      </c>
      <c r="J78" t="s">
        <v>10</v>
      </c>
    </row>
    <row r="79" spans="1:10">
      <c r="A79" s="2" t="s">
        <v>469</v>
      </c>
      <c r="B79" t="s">
        <v>20</v>
      </c>
      <c r="C79">
        <v>85</v>
      </c>
      <c r="D79" t="s">
        <v>470</v>
      </c>
      <c r="E79" t="s">
        <v>556</v>
      </c>
      <c r="F79" t="s">
        <v>556</v>
      </c>
      <c r="G79" s="1">
        <v>43389</v>
      </c>
      <c r="H79">
        <v>2450</v>
      </c>
      <c r="I79" s="6" t="s">
        <v>21</v>
      </c>
      <c r="J79" t="s">
        <v>10</v>
      </c>
    </row>
    <row r="80" spans="1:10">
      <c r="A80" s="2" t="s">
        <v>469</v>
      </c>
      <c r="B80" t="s">
        <v>20</v>
      </c>
      <c r="C80">
        <v>85</v>
      </c>
      <c r="D80" t="s">
        <v>470</v>
      </c>
      <c r="E80" t="s">
        <v>557</v>
      </c>
      <c r="F80" t="s">
        <v>557</v>
      </c>
      <c r="G80" s="1">
        <v>43390</v>
      </c>
      <c r="H80">
        <v>2450</v>
      </c>
      <c r="I80" s="6" t="s">
        <v>21</v>
      </c>
      <c r="J80" t="s">
        <v>10</v>
      </c>
    </row>
    <row r="81" spans="1:10">
      <c r="A81" s="2" t="s">
        <v>469</v>
      </c>
      <c r="B81" t="s">
        <v>20</v>
      </c>
      <c r="C81">
        <v>85</v>
      </c>
      <c r="D81" t="s">
        <v>470</v>
      </c>
      <c r="E81" t="s">
        <v>558</v>
      </c>
      <c r="F81" t="s">
        <v>558</v>
      </c>
      <c r="G81" s="1">
        <v>43391</v>
      </c>
      <c r="H81">
        <v>2450</v>
      </c>
      <c r="I81" s="6" t="s">
        <v>21</v>
      </c>
      <c r="J81" t="s">
        <v>10</v>
      </c>
    </row>
    <row r="82" spans="1:10">
      <c r="A82" s="2" t="s">
        <v>469</v>
      </c>
      <c r="B82" t="s">
        <v>20</v>
      </c>
      <c r="C82">
        <v>85</v>
      </c>
      <c r="D82" t="s">
        <v>470</v>
      </c>
      <c r="E82" t="s">
        <v>559</v>
      </c>
      <c r="F82" t="s">
        <v>559</v>
      </c>
      <c r="G82" s="1">
        <v>43392</v>
      </c>
      <c r="H82">
        <v>2450</v>
      </c>
      <c r="I82" s="6" t="s">
        <v>21</v>
      </c>
      <c r="J82" t="s">
        <v>10</v>
      </c>
    </row>
    <row r="83" spans="1:10">
      <c r="A83" s="2" t="s">
        <v>469</v>
      </c>
      <c r="B83" t="s">
        <v>20</v>
      </c>
      <c r="C83">
        <v>85</v>
      </c>
      <c r="D83" t="s">
        <v>470</v>
      </c>
      <c r="E83" t="s">
        <v>560</v>
      </c>
      <c r="F83" t="s">
        <v>560</v>
      </c>
      <c r="G83" s="1">
        <v>43393</v>
      </c>
      <c r="H83">
        <v>2450</v>
      </c>
      <c r="I83" s="6" t="s">
        <v>21</v>
      </c>
      <c r="J83" t="s">
        <v>10</v>
      </c>
    </row>
    <row r="84" spans="1:10">
      <c r="A84" s="2" t="s">
        <v>469</v>
      </c>
      <c r="B84" t="s">
        <v>20</v>
      </c>
      <c r="C84">
        <v>85</v>
      </c>
      <c r="D84" t="s">
        <v>470</v>
      </c>
      <c r="E84" t="s">
        <v>561</v>
      </c>
      <c r="F84" t="s">
        <v>561</v>
      </c>
      <c r="G84" s="1">
        <v>43394</v>
      </c>
      <c r="H84">
        <v>2450</v>
      </c>
      <c r="I84" s="6" t="s">
        <v>21</v>
      </c>
      <c r="J84" t="s">
        <v>10</v>
      </c>
    </row>
    <row r="85" spans="1:10">
      <c r="A85" s="2" t="s">
        <v>469</v>
      </c>
      <c r="B85" t="s">
        <v>20</v>
      </c>
      <c r="C85">
        <v>85</v>
      </c>
      <c r="D85" t="s">
        <v>470</v>
      </c>
      <c r="E85" t="s">
        <v>562</v>
      </c>
      <c r="F85" t="s">
        <v>562</v>
      </c>
      <c r="G85" s="1">
        <v>43395</v>
      </c>
      <c r="H85">
        <v>2450</v>
      </c>
      <c r="I85" s="6" t="s">
        <v>21</v>
      </c>
      <c r="J85" t="s">
        <v>10</v>
      </c>
    </row>
    <row r="86" spans="1:10">
      <c r="A86" s="2" t="s">
        <v>469</v>
      </c>
      <c r="B86" t="s">
        <v>20</v>
      </c>
      <c r="C86">
        <v>85</v>
      </c>
      <c r="D86" t="s">
        <v>470</v>
      </c>
      <c r="E86" t="s">
        <v>563</v>
      </c>
      <c r="F86" t="s">
        <v>563</v>
      </c>
      <c r="G86" s="1">
        <v>43396</v>
      </c>
      <c r="H86">
        <v>2450</v>
      </c>
      <c r="I86" s="6" t="s">
        <v>21</v>
      </c>
      <c r="J86" t="s">
        <v>10</v>
      </c>
    </row>
    <row r="87" spans="1:10">
      <c r="A87" s="2" t="s">
        <v>469</v>
      </c>
      <c r="B87" t="s">
        <v>20</v>
      </c>
      <c r="C87">
        <v>85</v>
      </c>
      <c r="D87" t="s">
        <v>470</v>
      </c>
      <c r="E87" t="s">
        <v>564</v>
      </c>
      <c r="F87" t="s">
        <v>564</v>
      </c>
      <c r="G87" s="1">
        <v>43397</v>
      </c>
      <c r="H87">
        <v>2450</v>
      </c>
      <c r="I87" s="6" t="s">
        <v>21</v>
      </c>
      <c r="J87" t="s">
        <v>10</v>
      </c>
    </row>
    <row r="88" spans="1:10">
      <c r="A88" s="2" t="s">
        <v>469</v>
      </c>
      <c r="B88" t="s">
        <v>20</v>
      </c>
      <c r="C88">
        <v>85</v>
      </c>
      <c r="D88" t="s">
        <v>470</v>
      </c>
      <c r="E88" t="s">
        <v>565</v>
      </c>
      <c r="F88" t="s">
        <v>565</v>
      </c>
      <c r="G88" s="1">
        <v>43398</v>
      </c>
      <c r="H88">
        <v>2450</v>
      </c>
      <c r="I88" s="6" t="s">
        <v>21</v>
      </c>
      <c r="J88" t="s">
        <v>10</v>
      </c>
    </row>
    <row r="89" spans="1:10">
      <c r="A89" s="2" t="s">
        <v>469</v>
      </c>
      <c r="B89" t="s">
        <v>20</v>
      </c>
      <c r="C89">
        <v>85</v>
      </c>
      <c r="D89" t="s">
        <v>470</v>
      </c>
      <c r="E89" t="s">
        <v>566</v>
      </c>
      <c r="F89" t="s">
        <v>566</v>
      </c>
      <c r="G89" s="1">
        <v>43399</v>
      </c>
      <c r="H89">
        <v>2450</v>
      </c>
      <c r="I89" s="6" t="s">
        <v>21</v>
      </c>
      <c r="J89" t="s">
        <v>10</v>
      </c>
    </row>
    <row r="90" spans="1:10">
      <c r="A90" s="2" t="s">
        <v>469</v>
      </c>
      <c r="B90" t="s">
        <v>20</v>
      </c>
      <c r="C90">
        <v>85</v>
      </c>
      <c r="D90" t="s">
        <v>470</v>
      </c>
      <c r="E90" t="s">
        <v>567</v>
      </c>
      <c r="F90" t="s">
        <v>567</v>
      </c>
      <c r="G90" s="1">
        <v>43400</v>
      </c>
      <c r="H90">
        <v>2450</v>
      </c>
      <c r="I90" s="6" t="s">
        <v>21</v>
      </c>
      <c r="J90" t="s">
        <v>10</v>
      </c>
    </row>
    <row r="91" spans="1:10">
      <c r="A91" s="2" t="s">
        <v>469</v>
      </c>
      <c r="B91" t="s">
        <v>20</v>
      </c>
      <c r="C91">
        <v>85</v>
      </c>
      <c r="D91" t="s">
        <v>470</v>
      </c>
      <c r="E91" t="s">
        <v>568</v>
      </c>
      <c r="F91" t="s">
        <v>568</v>
      </c>
      <c r="G91" s="1">
        <v>43401</v>
      </c>
      <c r="H91">
        <v>2450</v>
      </c>
      <c r="I91" s="6" t="s">
        <v>21</v>
      </c>
      <c r="J91" t="s">
        <v>10</v>
      </c>
    </row>
    <row r="92" spans="1:10">
      <c r="A92" s="2" t="s">
        <v>469</v>
      </c>
      <c r="B92" t="s">
        <v>20</v>
      </c>
      <c r="C92">
        <v>85</v>
      </c>
      <c r="D92" t="s">
        <v>470</v>
      </c>
      <c r="E92" t="s">
        <v>569</v>
      </c>
      <c r="F92" t="s">
        <v>569</v>
      </c>
      <c r="G92" s="1">
        <v>43402</v>
      </c>
      <c r="H92">
        <v>2350</v>
      </c>
      <c r="I92" s="6" t="s">
        <v>21</v>
      </c>
      <c r="J92" t="s">
        <v>10</v>
      </c>
    </row>
    <row r="93" spans="1:10">
      <c r="A93" s="2" t="s">
        <v>469</v>
      </c>
      <c r="B93" t="s">
        <v>20</v>
      </c>
      <c r="C93">
        <v>85</v>
      </c>
      <c r="D93" t="s">
        <v>470</v>
      </c>
      <c r="E93" t="s">
        <v>570</v>
      </c>
      <c r="F93" t="s">
        <v>570</v>
      </c>
      <c r="G93" s="1">
        <v>43403</v>
      </c>
      <c r="H93">
        <v>2150</v>
      </c>
      <c r="I93" s="6" t="s">
        <v>21</v>
      </c>
      <c r="J93" t="s">
        <v>10</v>
      </c>
    </row>
    <row r="94" spans="1:10">
      <c r="A94" s="2" t="s">
        <v>469</v>
      </c>
      <c r="B94" t="s">
        <v>20</v>
      </c>
      <c r="C94">
        <v>85</v>
      </c>
      <c r="D94" t="s">
        <v>470</v>
      </c>
      <c r="E94" t="s">
        <v>571</v>
      </c>
      <c r="F94" t="s">
        <v>571</v>
      </c>
      <c r="G94" s="1">
        <v>43404</v>
      </c>
      <c r="H94">
        <v>1950</v>
      </c>
      <c r="I94" s="6" t="s">
        <v>21</v>
      </c>
      <c r="J94" t="s">
        <v>10</v>
      </c>
    </row>
    <row r="95" spans="1:10">
      <c r="A95" s="2" t="s">
        <v>469</v>
      </c>
      <c r="B95" t="s">
        <v>20</v>
      </c>
      <c r="C95">
        <v>85</v>
      </c>
      <c r="D95" t="s">
        <v>470</v>
      </c>
      <c r="E95" t="s">
        <v>572</v>
      </c>
      <c r="F95" t="s">
        <v>572</v>
      </c>
      <c r="G95" s="1">
        <v>43405</v>
      </c>
      <c r="H95">
        <v>1800</v>
      </c>
      <c r="I95" s="6" t="s">
        <v>21</v>
      </c>
      <c r="J95" t="s">
        <v>10</v>
      </c>
    </row>
    <row r="96" spans="1:10">
      <c r="A96" s="2" t="s">
        <v>469</v>
      </c>
      <c r="B96" t="s">
        <v>20</v>
      </c>
      <c r="C96">
        <v>85</v>
      </c>
      <c r="D96" t="s">
        <v>470</v>
      </c>
      <c r="E96" t="s">
        <v>573</v>
      </c>
      <c r="F96" t="s">
        <v>573</v>
      </c>
      <c r="G96" s="1">
        <v>43406</v>
      </c>
      <c r="H96">
        <v>1750</v>
      </c>
      <c r="I96" s="6" t="s">
        <v>21</v>
      </c>
      <c r="J96" t="s">
        <v>10</v>
      </c>
    </row>
    <row r="97" spans="1:10">
      <c r="A97" s="2" t="s">
        <v>469</v>
      </c>
      <c r="B97" t="s">
        <v>20</v>
      </c>
      <c r="C97">
        <v>85</v>
      </c>
      <c r="D97" t="s">
        <v>470</v>
      </c>
      <c r="E97" t="s">
        <v>574</v>
      </c>
      <c r="F97" t="s">
        <v>574</v>
      </c>
      <c r="G97" s="1">
        <v>43407</v>
      </c>
      <c r="H97">
        <v>1750</v>
      </c>
      <c r="I97" s="6" t="s">
        <v>21</v>
      </c>
      <c r="J97" t="s">
        <v>10</v>
      </c>
    </row>
    <row r="98" spans="1:10">
      <c r="A98" s="2" t="s">
        <v>469</v>
      </c>
      <c r="B98" t="s">
        <v>20</v>
      </c>
      <c r="C98">
        <v>85</v>
      </c>
      <c r="D98" t="s">
        <v>470</v>
      </c>
      <c r="E98" t="s">
        <v>575</v>
      </c>
      <c r="F98" t="s">
        <v>575</v>
      </c>
      <c r="G98" s="1">
        <v>43408</v>
      </c>
      <c r="H98">
        <v>1823</v>
      </c>
      <c r="I98" s="6" t="s">
        <v>21</v>
      </c>
      <c r="J98" t="s">
        <v>10</v>
      </c>
    </row>
    <row r="99" spans="1:10">
      <c r="A99" s="2" t="s">
        <v>469</v>
      </c>
      <c r="B99" t="s">
        <v>20</v>
      </c>
      <c r="C99">
        <v>85</v>
      </c>
      <c r="D99" t="s">
        <v>470</v>
      </c>
      <c r="E99" t="s">
        <v>576</v>
      </c>
      <c r="F99" t="s">
        <v>576</v>
      </c>
      <c r="G99" s="1">
        <v>43409</v>
      </c>
      <c r="H99">
        <v>1750</v>
      </c>
      <c r="I99" s="6" t="s">
        <v>21</v>
      </c>
      <c r="J99" t="s">
        <v>10</v>
      </c>
    </row>
    <row r="100" spans="1:10">
      <c r="A100" s="2" t="s">
        <v>469</v>
      </c>
      <c r="B100" t="s">
        <v>20</v>
      </c>
      <c r="C100">
        <v>85</v>
      </c>
      <c r="D100" t="s">
        <v>470</v>
      </c>
      <c r="E100" t="s">
        <v>577</v>
      </c>
      <c r="F100" t="s">
        <v>577</v>
      </c>
      <c r="G100" s="1">
        <v>43410</v>
      </c>
      <c r="H100">
        <v>1750</v>
      </c>
      <c r="I100" s="6" t="s">
        <v>21</v>
      </c>
      <c r="J100" t="s">
        <v>10</v>
      </c>
    </row>
    <row r="101" spans="1:10">
      <c r="A101" s="2" t="s">
        <v>469</v>
      </c>
      <c r="B101" t="s">
        <v>20</v>
      </c>
      <c r="C101">
        <v>85</v>
      </c>
      <c r="D101" t="s">
        <v>470</v>
      </c>
      <c r="E101" t="s">
        <v>578</v>
      </c>
      <c r="F101" t="s">
        <v>578</v>
      </c>
      <c r="G101" s="1">
        <v>43411</v>
      </c>
      <c r="H101">
        <v>1750</v>
      </c>
      <c r="I101" s="6" t="s">
        <v>21</v>
      </c>
      <c r="J101" t="s">
        <v>10</v>
      </c>
    </row>
    <row r="102" spans="1:10">
      <c r="A102" s="2" t="s">
        <v>469</v>
      </c>
      <c r="B102" t="s">
        <v>20</v>
      </c>
      <c r="C102">
        <v>85</v>
      </c>
      <c r="D102" t="s">
        <v>470</v>
      </c>
      <c r="E102" t="s">
        <v>579</v>
      </c>
      <c r="F102" t="s">
        <v>579</v>
      </c>
      <c r="G102" s="1">
        <v>43412</v>
      </c>
      <c r="H102">
        <v>1750</v>
      </c>
      <c r="I102" s="6" t="s">
        <v>21</v>
      </c>
      <c r="J102" t="s">
        <v>10</v>
      </c>
    </row>
    <row r="103" spans="1:10">
      <c r="A103" s="2" t="s">
        <v>469</v>
      </c>
      <c r="B103" t="s">
        <v>20</v>
      </c>
      <c r="C103">
        <v>85</v>
      </c>
      <c r="D103" t="s">
        <v>470</v>
      </c>
      <c r="E103" t="s">
        <v>580</v>
      </c>
      <c r="F103" t="s">
        <v>580</v>
      </c>
      <c r="G103" s="1">
        <v>43413</v>
      </c>
      <c r="H103">
        <v>1750</v>
      </c>
      <c r="I103" s="6" t="s">
        <v>21</v>
      </c>
      <c r="J103" t="s">
        <v>10</v>
      </c>
    </row>
    <row r="104" spans="1:10">
      <c r="A104" s="2" t="s">
        <v>469</v>
      </c>
      <c r="B104" t="s">
        <v>20</v>
      </c>
      <c r="C104">
        <v>85</v>
      </c>
      <c r="D104" t="s">
        <v>470</v>
      </c>
      <c r="E104" t="s">
        <v>581</v>
      </c>
      <c r="F104" t="s">
        <v>581</v>
      </c>
      <c r="G104" s="1">
        <v>43414</v>
      </c>
      <c r="H104">
        <v>1750</v>
      </c>
      <c r="I104" s="6" t="s">
        <v>21</v>
      </c>
      <c r="J104" t="s">
        <v>10</v>
      </c>
    </row>
    <row r="105" spans="1:10">
      <c r="A105" s="2" t="s">
        <v>469</v>
      </c>
      <c r="B105" t="s">
        <v>20</v>
      </c>
      <c r="C105">
        <v>85</v>
      </c>
      <c r="D105" t="s">
        <v>470</v>
      </c>
      <c r="E105" t="s">
        <v>582</v>
      </c>
      <c r="F105" t="s">
        <v>582</v>
      </c>
      <c r="G105" s="1">
        <v>43415</v>
      </c>
      <c r="H105">
        <v>1750</v>
      </c>
      <c r="I105" s="6" t="s">
        <v>21</v>
      </c>
      <c r="J105" t="s">
        <v>10</v>
      </c>
    </row>
    <row r="106" spans="1:10">
      <c r="A106" s="2" t="s">
        <v>469</v>
      </c>
      <c r="B106" t="s">
        <v>20</v>
      </c>
      <c r="C106">
        <v>85</v>
      </c>
      <c r="D106" t="s">
        <v>470</v>
      </c>
      <c r="E106" t="s">
        <v>583</v>
      </c>
      <c r="F106" t="s">
        <v>583</v>
      </c>
      <c r="G106" s="1">
        <v>43416</v>
      </c>
      <c r="H106">
        <v>1750</v>
      </c>
      <c r="I106" s="6" t="s">
        <v>21</v>
      </c>
      <c r="J106" t="s">
        <v>10</v>
      </c>
    </row>
    <row r="107" spans="1:10">
      <c r="A107" s="2" t="s">
        <v>469</v>
      </c>
      <c r="B107" t="s">
        <v>20</v>
      </c>
      <c r="C107">
        <v>85</v>
      </c>
      <c r="D107" t="s">
        <v>470</v>
      </c>
      <c r="E107" t="s">
        <v>584</v>
      </c>
      <c r="F107" t="s">
        <v>584</v>
      </c>
      <c r="G107" s="1">
        <v>43417</v>
      </c>
      <c r="H107">
        <v>1750</v>
      </c>
      <c r="I107" s="6" t="s">
        <v>21</v>
      </c>
      <c r="J107" t="s">
        <v>10</v>
      </c>
    </row>
    <row r="108" spans="1:10">
      <c r="A108" s="2" t="s">
        <v>469</v>
      </c>
      <c r="B108" t="s">
        <v>20</v>
      </c>
      <c r="C108">
        <v>85</v>
      </c>
      <c r="D108" t="s">
        <v>470</v>
      </c>
      <c r="E108" t="s">
        <v>585</v>
      </c>
      <c r="F108" t="s">
        <v>585</v>
      </c>
      <c r="G108" s="1">
        <v>43418</v>
      </c>
      <c r="H108">
        <v>1750</v>
      </c>
      <c r="I108" s="6" t="s">
        <v>21</v>
      </c>
      <c r="J108" t="s">
        <v>10</v>
      </c>
    </row>
    <row r="109" spans="1:10">
      <c r="A109" s="2" t="s">
        <v>469</v>
      </c>
      <c r="B109" t="s">
        <v>20</v>
      </c>
      <c r="C109">
        <v>85</v>
      </c>
      <c r="D109" t="s">
        <v>470</v>
      </c>
      <c r="E109" t="s">
        <v>586</v>
      </c>
      <c r="F109" t="s">
        <v>586</v>
      </c>
      <c r="G109" s="1">
        <v>43419</v>
      </c>
      <c r="H109">
        <v>1750</v>
      </c>
      <c r="I109" s="6" t="s">
        <v>21</v>
      </c>
      <c r="J109" t="s">
        <v>10</v>
      </c>
    </row>
    <row r="110" spans="1:10">
      <c r="A110" s="2" t="s">
        <v>469</v>
      </c>
      <c r="B110" t="s">
        <v>20</v>
      </c>
      <c r="C110">
        <v>85</v>
      </c>
      <c r="D110" t="s">
        <v>470</v>
      </c>
      <c r="E110" t="s">
        <v>587</v>
      </c>
      <c r="F110" t="s">
        <v>587</v>
      </c>
      <c r="G110" s="1">
        <v>43420</v>
      </c>
      <c r="H110">
        <v>1750</v>
      </c>
      <c r="I110" s="6" t="s">
        <v>21</v>
      </c>
      <c r="J110" t="s">
        <v>10</v>
      </c>
    </row>
    <row r="111" spans="1:10">
      <c r="A111" s="2" t="s">
        <v>469</v>
      </c>
      <c r="B111" t="s">
        <v>20</v>
      </c>
      <c r="C111">
        <v>85</v>
      </c>
      <c r="D111" t="s">
        <v>470</v>
      </c>
      <c r="E111" t="s">
        <v>588</v>
      </c>
      <c r="F111" t="s">
        <v>588</v>
      </c>
      <c r="G111" s="1">
        <v>43421</v>
      </c>
      <c r="H111">
        <v>1750</v>
      </c>
      <c r="I111" s="6" t="s">
        <v>21</v>
      </c>
      <c r="J111" t="s">
        <v>10</v>
      </c>
    </row>
    <row r="112" spans="1:10">
      <c r="A112" s="2" t="s">
        <v>469</v>
      </c>
      <c r="B112" t="s">
        <v>20</v>
      </c>
      <c r="C112">
        <v>85</v>
      </c>
      <c r="D112" t="s">
        <v>470</v>
      </c>
      <c r="E112" t="s">
        <v>589</v>
      </c>
      <c r="F112" t="s">
        <v>589</v>
      </c>
      <c r="G112" s="1">
        <v>43422</v>
      </c>
      <c r="H112">
        <v>1750</v>
      </c>
      <c r="I112" s="6" t="s">
        <v>21</v>
      </c>
      <c r="J112" t="s">
        <v>10</v>
      </c>
    </row>
    <row r="113" spans="1:10">
      <c r="A113" s="2" t="s">
        <v>469</v>
      </c>
      <c r="B113" t="s">
        <v>20</v>
      </c>
      <c r="C113">
        <v>85</v>
      </c>
      <c r="D113" t="s">
        <v>470</v>
      </c>
      <c r="E113" t="s">
        <v>590</v>
      </c>
      <c r="F113" t="s">
        <v>590</v>
      </c>
      <c r="G113" s="1">
        <v>43423</v>
      </c>
      <c r="H113">
        <v>1750</v>
      </c>
      <c r="I113" s="6" t="s">
        <v>21</v>
      </c>
      <c r="J113" t="s">
        <v>10</v>
      </c>
    </row>
    <row r="114" spans="1:10">
      <c r="A114" s="2" t="s">
        <v>469</v>
      </c>
      <c r="B114" t="s">
        <v>20</v>
      </c>
      <c r="C114">
        <v>85</v>
      </c>
      <c r="D114" t="s">
        <v>470</v>
      </c>
      <c r="E114" t="s">
        <v>591</v>
      </c>
      <c r="F114" t="s">
        <v>591</v>
      </c>
      <c r="G114" s="1">
        <v>43424</v>
      </c>
      <c r="H114">
        <v>1750</v>
      </c>
      <c r="I114" s="6" t="s">
        <v>21</v>
      </c>
      <c r="J114" t="s">
        <v>10</v>
      </c>
    </row>
    <row r="115" spans="1:10">
      <c r="A115" s="2" t="s">
        <v>469</v>
      </c>
      <c r="B115" t="s">
        <v>20</v>
      </c>
      <c r="C115">
        <v>85</v>
      </c>
      <c r="D115" t="s">
        <v>470</v>
      </c>
      <c r="E115" t="s">
        <v>592</v>
      </c>
      <c r="F115" t="s">
        <v>592</v>
      </c>
      <c r="G115" s="1">
        <v>43425</v>
      </c>
      <c r="H115">
        <v>1750</v>
      </c>
      <c r="I115" s="6" t="s">
        <v>21</v>
      </c>
      <c r="J115" t="s">
        <v>10</v>
      </c>
    </row>
    <row r="116" spans="1:10">
      <c r="A116" s="2" t="s">
        <v>469</v>
      </c>
      <c r="B116" t="s">
        <v>20</v>
      </c>
      <c r="C116">
        <v>85</v>
      </c>
      <c r="D116" t="s">
        <v>470</v>
      </c>
      <c r="E116" t="s">
        <v>593</v>
      </c>
      <c r="F116" t="s">
        <v>593</v>
      </c>
      <c r="G116" s="1">
        <v>43426</v>
      </c>
      <c r="H116">
        <v>1750</v>
      </c>
      <c r="I116" s="6" t="s">
        <v>21</v>
      </c>
      <c r="J116" t="s">
        <v>10</v>
      </c>
    </row>
    <row r="117" spans="1:10">
      <c r="A117" s="2" t="s">
        <v>469</v>
      </c>
      <c r="B117" t="s">
        <v>20</v>
      </c>
      <c r="C117">
        <v>85</v>
      </c>
      <c r="D117" t="s">
        <v>470</v>
      </c>
      <c r="E117" t="s">
        <v>594</v>
      </c>
      <c r="F117" t="s">
        <v>594</v>
      </c>
      <c r="G117" s="1">
        <v>43427</v>
      </c>
      <c r="H117">
        <v>1750</v>
      </c>
      <c r="I117" s="6" t="s">
        <v>21</v>
      </c>
      <c r="J117" t="s">
        <v>10</v>
      </c>
    </row>
    <row r="118" spans="1:10">
      <c r="A118" s="2" t="s">
        <v>469</v>
      </c>
      <c r="B118" t="s">
        <v>20</v>
      </c>
      <c r="C118">
        <v>85</v>
      </c>
      <c r="D118" t="s">
        <v>470</v>
      </c>
      <c r="E118" t="s">
        <v>595</v>
      </c>
      <c r="F118" t="s">
        <v>595</v>
      </c>
      <c r="G118" s="1">
        <v>43428</v>
      </c>
      <c r="H118">
        <v>1750</v>
      </c>
      <c r="I118" s="6" t="s">
        <v>21</v>
      </c>
      <c r="J118" t="s">
        <v>10</v>
      </c>
    </row>
    <row r="119" spans="1:10">
      <c r="A119" s="2" t="s">
        <v>469</v>
      </c>
      <c r="B119" t="s">
        <v>20</v>
      </c>
      <c r="C119">
        <v>85</v>
      </c>
      <c r="D119" t="s">
        <v>470</v>
      </c>
      <c r="E119" t="s">
        <v>596</v>
      </c>
      <c r="F119" t="s">
        <v>596</v>
      </c>
      <c r="G119" s="1">
        <v>43429</v>
      </c>
      <c r="H119">
        <v>1750</v>
      </c>
      <c r="I119" s="6" t="s">
        <v>21</v>
      </c>
      <c r="J119" t="s">
        <v>10</v>
      </c>
    </row>
    <row r="120" spans="1:10">
      <c r="A120" s="2" t="s">
        <v>469</v>
      </c>
      <c r="B120" t="s">
        <v>20</v>
      </c>
      <c r="C120">
        <v>85</v>
      </c>
      <c r="D120" t="s">
        <v>470</v>
      </c>
      <c r="E120" t="s">
        <v>597</v>
      </c>
      <c r="F120" t="s">
        <v>597</v>
      </c>
      <c r="G120" s="1">
        <v>43430</v>
      </c>
      <c r="H120">
        <v>1750</v>
      </c>
      <c r="I120" s="6" t="s">
        <v>21</v>
      </c>
      <c r="J120" t="s">
        <v>10</v>
      </c>
    </row>
    <row r="121" spans="1:10">
      <c r="A121" s="2" t="s">
        <v>469</v>
      </c>
      <c r="B121" t="s">
        <v>20</v>
      </c>
      <c r="C121">
        <v>85</v>
      </c>
      <c r="D121" t="s">
        <v>470</v>
      </c>
      <c r="E121" t="s">
        <v>598</v>
      </c>
      <c r="F121" t="s">
        <v>598</v>
      </c>
      <c r="G121" s="1">
        <v>43431</v>
      </c>
      <c r="H121">
        <v>1750</v>
      </c>
      <c r="I121" s="6" t="s">
        <v>21</v>
      </c>
      <c r="J121" t="s">
        <v>10</v>
      </c>
    </row>
    <row r="122" spans="1:10">
      <c r="A122" s="2" t="s">
        <v>469</v>
      </c>
      <c r="B122" t="s">
        <v>20</v>
      </c>
      <c r="C122">
        <v>85</v>
      </c>
      <c r="D122" t="s">
        <v>470</v>
      </c>
      <c r="E122" t="s">
        <v>599</v>
      </c>
      <c r="F122" t="s">
        <v>599</v>
      </c>
      <c r="G122" s="1">
        <v>43432</v>
      </c>
      <c r="H122">
        <v>1750</v>
      </c>
      <c r="I122" s="6" t="s">
        <v>21</v>
      </c>
      <c r="J122" t="s">
        <v>10</v>
      </c>
    </row>
    <row r="123" spans="1:10">
      <c r="A123" s="2" t="s">
        <v>469</v>
      </c>
      <c r="B123" t="s">
        <v>20</v>
      </c>
      <c r="C123">
        <v>85</v>
      </c>
      <c r="D123" t="s">
        <v>470</v>
      </c>
      <c r="E123" t="s">
        <v>600</v>
      </c>
      <c r="F123" t="s">
        <v>600</v>
      </c>
      <c r="G123" s="1">
        <v>43433</v>
      </c>
      <c r="H123">
        <v>1750</v>
      </c>
      <c r="I123" s="6" t="s">
        <v>21</v>
      </c>
      <c r="J123" t="s">
        <v>10</v>
      </c>
    </row>
    <row r="124" spans="1:10">
      <c r="A124" s="2" t="s">
        <v>469</v>
      </c>
      <c r="B124" t="s">
        <v>20</v>
      </c>
      <c r="C124">
        <v>85</v>
      </c>
      <c r="D124" t="s">
        <v>470</v>
      </c>
      <c r="E124" t="s">
        <v>601</v>
      </c>
      <c r="F124" t="s">
        <v>601</v>
      </c>
      <c r="G124" s="1">
        <v>43434</v>
      </c>
      <c r="H124">
        <v>1750</v>
      </c>
      <c r="I124" s="6" t="s">
        <v>21</v>
      </c>
      <c r="J124" t="s">
        <v>10</v>
      </c>
    </row>
    <row r="125" spans="1:10">
      <c r="A125" s="2" t="s">
        <v>469</v>
      </c>
      <c r="B125" t="s">
        <v>20</v>
      </c>
      <c r="C125">
        <v>85</v>
      </c>
      <c r="D125" t="s">
        <v>470</v>
      </c>
      <c r="E125" t="s">
        <v>602</v>
      </c>
      <c r="F125" t="s">
        <v>602</v>
      </c>
      <c r="G125" s="1">
        <v>43435</v>
      </c>
      <c r="H125">
        <v>1750</v>
      </c>
      <c r="I125" s="6" t="s">
        <v>21</v>
      </c>
      <c r="J125" t="s">
        <v>10</v>
      </c>
    </row>
    <row r="126" spans="1:10">
      <c r="A126" s="2" t="s">
        <v>469</v>
      </c>
      <c r="B126" t="s">
        <v>20</v>
      </c>
      <c r="C126">
        <v>85</v>
      </c>
      <c r="D126" t="s">
        <v>470</v>
      </c>
      <c r="E126" t="s">
        <v>603</v>
      </c>
      <c r="F126" t="s">
        <v>603</v>
      </c>
      <c r="G126" s="1">
        <v>43436</v>
      </c>
      <c r="H126">
        <v>1750</v>
      </c>
      <c r="I126" s="6" t="s">
        <v>21</v>
      </c>
      <c r="J126" t="s">
        <v>10</v>
      </c>
    </row>
    <row r="127" spans="1:10">
      <c r="A127" s="2" t="s">
        <v>469</v>
      </c>
      <c r="B127" t="s">
        <v>20</v>
      </c>
      <c r="C127">
        <v>85</v>
      </c>
      <c r="D127" t="s">
        <v>470</v>
      </c>
      <c r="E127" t="s">
        <v>604</v>
      </c>
      <c r="F127" t="s">
        <v>604</v>
      </c>
      <c r="G127" s="1">
        <v>43437</v>
      </c>
      <c r="H127">
        <v>1750</v>
      </c>
      <c r="I127" s="6" t="s">
        <v>21</v>
      </c>
      <c r="J127" t="s">
        <v>10</v>
      </c>
    </row>
    <row r="128" spans="1:10">
      <c r="A128" s="2" t="s">
        <v>469</v>
      </c>
      <c r="B128" t="s">
        <v>20</v>
      </c>
      <c r="C128">
        <v>85</v>
      </c>
      <c r="D128" t="s">
        <v>470</v>
      </c>
      <c r="E128" t="s">
        <v>605</v>
      </c>
      <c r="F128" t="s">
        <v>605</v>
      </c>
      <c r="G128" s="1">
        <v>43438</v>
      </c>
      <c r="H128">
        <v>1750</v>
      </c>
      <c r="I128" s="6" t="s">
        <v>21</v>
      </c>
      <c r="J128" t="s">
        <v>10</v>
      </c>
    </row>
    <row r="129" spans="1:10">
      <c r="A129" s="2" t="s">
        <v>469</v>
      </c>
      <c r="B129" t="s">
        <v>20</v>
      </c>
      <c r="C129">
        <v>85</v>
      </c>
      <c r="D129" t="s">
        <v>470</v>
      </c>
      <c r="E129" t="s">
        <v>606</v>
      </c>
      <c r="F129" t="s">
        <v>606</v>
      </c>
      <c r="G129" s="1">
        <v>43439</v>
      </c>
      <c r="H129">
        <v>1750</v>
      </c>
      <c r="I129" s="6" t="s">
        <v>21</v>
      </c>
      <c r="J129" t="s">
        <v>10</v>
      </c>
    </row>
    <row r="130" spans="1:10">
      <c r="A130" s="2" t="s">
        <v>469</v>
      </c>
      <c r="B130" t="s">
        <v>20</v>
      </c>
      <c r="C130">
        <v>85</v>
      </c>
      <c r="D130" t="s">
        <v>470</v>
      </c>
      <c r="E130" t="s">
        <v>607</v>
      </c>
      <c r="F130" t="s">
        <v>607</v>
      </c>
      <c r="G130" s="1">
        <v>43440</v>
      </c>
      <c r="H130">
        <v>1750</v>
      </c>
      <c r="I130" s="6" t="s">
        <v>21</v>
      </c>
      <c r="J130" t="s">
        <v>10</v>
      </c>
    </row>
    <row r="131" spans="1:10">
      <c r="A131" s="2" t="s">
        <v>469</v>
      </c>
      <c r="B131" t="s">
        <v>20</v>
      </c>
      <c r="C131">
        <v>85</v>
      </c>
      <c r="D131" t="s">
        <v>470</v>
      </c>
      <c r="E131" t="s">
        <v>608</v>
      </c>
      <c r="F131" t="s">
        <v>608</v>
      </c>
      <c r="G131" s="1">
        <v>43441</v>
      </c>
      <c r="H131">
        <v>1750</v>
      </c>
      <c r="I131" s="6" t="s">
        <v>21</v>
      </c>
      <c r="J131" t="s">
        <v>10</v>
      </c>
    </row>
    <row r="132" spans="1:10">
      <c r="A132" s="2" t="s">
        <v>469</v>
      </c>
      <c r="B132" t="s">
        <v>20</v>
      </c>
      <c r="C132">
        <v>85</v>
      </c>
      <c r="D132" t="s">
        <v>470</v>
      </c>
      <c r="E132" t="s">
        <v>609</v>
      </c>
      <c r="F132" t="s">
        <v>609</v>
      </c>
      <c r="G132" s="1">
        <v>43442</v>
      </c>
      <c r="H132">
        <v>1750</v>
      </c>
      <c r="I132" s="6" t="s">
        <v>21</v>
      </c>
      <c r="J132" t="s">
        <v>10</v>
      </c>
    </row>
    <row r="133" spans="1:10">
      <c r="A133" s="2" t="s">
        <v>469</v>
      </c>
      <c r="B133" t="s">
        <v>20</v>
      </c>
      <c r="C133">
        <v>85</v>
      </c>
      <c r="D133" t="s">
        <v>470</v>
      </c>
      <c r="E133" t="s">
        <v>610</v>
      </c>
      <c r="F133" t="s">
        <v>610</v>
      </c>
      <c r="G133" s="1">
        <v>43443</v>
      </c>
      <c r="H133">
        <v>1750</v>
      </c>
      <c r="I133" s="6" t="s">
        <v>21</v>
      </c>
      <c r="J133" t="s">
        <v>10</v>
      </c>
    </row>
    <row r="134" spans="1:10">
      <c r="A134" s="2" t="s">
        <v>469</v>
      </c>
      <c r="B134" t="s">
        <v>20</v>
      </c>
      <c r="C134">
        <v>85</v>
      </c>
      <c r="D134" t="s">
        <v>470</v>
      </c>
      <c r="E134" t="s">
        <v>611</v>
      </c>
      <c r="F134" t="s">
        <v>611</v>
      </c>
      <c r="G134" s="1">
        <v>43444</v>
      </c>
      <c r="H134">
        <v>1750</v>
      </c>
      <c r="I134" s="6" t="s">
        <v>21</v>
      </c>
      <c r="J134" t="s">
        <v>10</v>
      </c>
    </row>
    <row r="135" spans="1:10">
      <c r="A135" s="2" t="s">
        <v>469</v>
      </c>
      <c r="B135" t="s">
        <v>20</v>
      </c>
      <c r="C135">
        <v>85</v>
      </c>
      <c r="D135" t="s">
        <v>470</v>
      </c>
      <c r="E135" t="s">
        <v>612</v>
      </c>
      <c r="F135" t="s">
        <v>612</v>
      </c>
      <c r="G135" s="1">
        <v>43445</v>
      </c>
      <c r="H135">
        <v>1750</v>
      </c>
      <c r="I135" s="6" t="s">
        <v>21</v>
      </c>
      <c r="J135" t="s">
        <v>10</v>
      </c>
    </row>
    <row r="136" spans="1:10">
      <c r="A136" s="2" t="s">
        <v>469</v>
      </c>
      <c r="B136" t="s">
        <v>20</v>
      </c>
      <c r="C136">
        <v>85</v>
      </c>
      <c r="D136" t="s">
        <v>470</v>
      </c>
      <c r="E136" t="s">
        <v>613</v>
      </c>
      <c r="F136" t="s">
        <v>613</v>
      </c>
      <c r="G136" s="1">
        <v>43446</v>
      </c>
      <c r="H136">
        <v>1750</v>
      </c>
      <c r="I136" s="6" t="s">
        <v>21</v>
      </c>
      <c r="J136" t="s">
        <v>10</v>
      </c>
    </row>
    <row r="137" spans="1:10">
      <c r="A137" s="2" t="s">
        <v>469</v>
      </c>
      <c r="B137" t="s">
        <v>20</v>
      </c>
      <c r="C137">
        <v>85</v>
      </c>
      <c r="D137" t="s">
        <v>470</v>
      </c>
      <c r="E137" t="s">
        <v>614</v>
      </c>
      <c r="F137" t="s">
        <v>614</v>
      </c>
      <c r="G137" s="1">
        <v>43447</v>
      </c>
      <c r="H137">
        <v>1750</v>
      </c>
      <c r="I137" s="6" t="s">
        <v>21</v>
      </c>
      <c r="J137" t="s">
        <v>10</v>
      </c>
    </row>
    <row r="138" spans="1:10">
      <c r="A138" s="2" t="s">
        <v>469</v>
      </c>
      <c r="B138" t="s">
        <v>20</v>
      </c>
      <c r="C138">
        <v>85</v>
      </c>
      <c r="D138" t="s">
        <v>470</v>
      </c>
      <c r="E138" t="s">
        <v>615</v>
      </c>
      <c r="F138" t="s">
        <v>615</v>
      </c>
      <c r="G138" s="1">
        <v>43448</v>
      </c>
      <c r="H138">
        <v>1750</v>
      </c>
      <c r="I138" s="6" t="s">
        <v>21</v>
      </c>
      <c r="J138" t="s">
        <v>10</v>
      </c>
    </row>
    <row r="139" spans="1:10">
      <c r="A139" s="2" t="s">
        <v>469</v>
      </c>
      <c r="B139" t="s">
        <v>20</v>
      </c>
      <c r="C139">
        <v>85</v>
      </c>
      <c r="D139" t="s">
        <v>470</v>
      </c>
      <c r="E139" t="s">
        <v>616</v>
      </c>
      <c r="F139" t="s">
        <v>616</v>
      </c>
      <c r="G139" s="1">
        <v>43449</v>
      </c>
      <c r="H139">
        <v>1750</v>
      </c>
      <c r="I139" s="6" t="s">
        <v>21</v>
      </c>
      <c r="J139" t="s">
        <v>10</v>
      </c>
    </row>
    <row r="140" spans="1:10">
      <c r="A140" s="2" t="s">
        <v>469</v>
      </c>
      <c r="B140" t="s">
        <v>20</v>
      </c>
      <c r="C140">
        <v>85</v>
      </c>
      <c r="D140" t="s">
        <v>470</v>
      </c>
      <c r="E140" t="s">
        <v>617</v>
      </c>
      <c r="F140" t="s">
        <v>617</v>
      </c>
      <c r="G140" s="1">
        <v>43450</v>
      </c>
      <c r="H140">
        <v>1750</v>
      </c>
      <c r="I140" s="6" t="s">
        <v>21</v>
      </c>
      <c r="J140" t="s">
        <v>10</v>
      </c>
    </row>
    <row r="141" spans="1:10">
      <c r="A141" s="2" t="s">
        <v>469</v>
      </c>
      <c r="B141" t="s">
        <v>20</v>
      </c>
      <c r="C141">
        <v>85</v>
      </c>
      <c r="D141" t="s">
        <v>470</v>
      </c>
      <c r="E141" t="s">
        <v>618</v>
      </c>
      <c r="F141" t="s">
        <v>618</v>
      </c>
      <c r="G141" s="1">
        <v>43451</v>
      </c>
      <c r="H141">
        <v>1750</v>
      </c>
      <c r="I141" s="6" t="s">
        <v>21</v>
      </c>
      <c r="J141" t="s">
        <v>10</v>
      </c>
    </row>
    <row r="142" spans="1:10">
      <c r="A142" s="2" t="s">
        <v>469</v>
      </c>
      <c r="B142" t="s">
        <v>20</v>
      </c>
      <c r="C142">
        <v>85</v>
      </c>
      <c r="D142" t="s">
        <v>470</v>
      </c>
      <c r="E142" t="s">
        <v>619</v>
      </c>
      <c r="F142" t="s">
        <v>619</v>
      </c>
      <c r="G142" s="1">
        <v>43452</v>
      </c>
      <c r="H142">
        <v>1750</v>
      </c>
      <c r="I142" s="6" t="s">
        <v>21</v>
      </c>
      <c r="J142" t="s">
        <v>10</v>
      </c>
    </row>
    <row r="143" spans="1:10">
      <c r="A143" s="2" t="s">
        <v>469</v>
      </c>
      <c r="B143" t="s">
        <v>20</v>
      </c>
      <c r="C143">
        <v>85</v>
      </c>
      <c r="D143" t="s">
        <v>470</v>
      </c>
      <c r="E143" t="s">
        <v>620</v>
      </c>
      <c r="F143" t="s">
        <v>620</v>
      </c>
      <c r="G143" s="1">
        <v>43453</v>
      </c>
      <c r="H143">
        <v>1750</v>
      </c>
      <c r="I143" s="6" t="s">
        <v>21</v>
      </c>
      <c r="J143" t="s">
        <v>10</v>
      </c>
    </row>
    <row r="144" spans="1:10">
      <c r="A144" s="2" t="s">
        <v>469</v>
      </c>
      <c r="B144" t="s">
        <v>20</v>
      </c>
      <c r="C144">
        <v>85</v>
      </c>
      <c r="D144" t="s">
        <v>470</v>
      </c>
      <c r="E144" t="s">
        <v>621</v>
      </c>
      <c r="F144" t="s">
        <v>621</v>
      </c>
      <c r="G144" s="1">
        <v>43454</v>
      </c>
      <c r="H144">
        <v>1750</v>
      </c>
      <c r="I144" s="6" t="s">
        <v>21</v>
      </c>
      <c r="J144" t="s">
        <v>10</v>
      </c>
    </row>
    <row r="145" spans="1:10">
      <c r="A145" s="2" t="s">
        <v>469</v>
      </c>
      <c r="B145" t="s">
        <v>20</v>
      </c>
      <c r="C145">
        <v>85</v>
      </c>
      <c r="D145" t="s">
        <v>470</v>
      </c>
      <c r="E145" t="s">
        <v>622</v>
      </c>
      <c r="F145" t="s">
        <v>622</v>
      </c>
      <c r="G145" s="1">
        <v>43455</v>
      </c>
      <c r="H145">
        <v>1750</v>
      </c>
      <c r="I145" s="6" t="s">
        <v>21</v>
      </c>
      <c r="J145" t="s">
        <v>10</v>
      </c>
    </row>
    <row r="146" spans="1:10">
      <c r="A146" s="2" t="s">
        <v>469</v>
      </c>
      <c r="B146" t="s">
        <v>20</v>
      </c>
      <c r="C146">
        <v>85</v>
      </c>
      <c r="D146" t="s">
        <v>470</v>
      </c>
      <c r="E146" t="s">
        <v>623</v>
      </c>
      <c r="F146" t="s">
        <v>623</v>
      </c>
      <c r="G146" s="1">
        <v>43456</v>
      </c>
      <c r="H146">
        <v>1750</v>
      </c>
      <c r="I146" s="6" t="s">
        <v>21</v>
      </c>
      <c r="J146" t="s">
        <v>10</v>
      </c>
    </row>
    <row r="147" spans="1:10">
      <c r="A147" s="2" t="s">
        <v>469</v>
      </c>
      <c r="B147" t="s">
        <v>20</v>
      </c>
      <c r="C147">
        <v>85</v>
      </c>
      <c r="D147" t="s">
        <v>470</v>
      </c>
      <c r="E147" t="s">
        <v>624</v>
      </c>
      <c r="F147" t="s">
        <v>624</v>
      </c>
      <c r="G147" s="1">
        <v>43457</v>
      </c>
      <c r="H147">
        <v>1750</v>
      </c>
      <c r="I147" s="6" t="s">
        <v>21</v>
      </c>
      <c r="J147" t="s">
        <v>10</v>
      </c>
    </row>
    <row r="148" spans="1:10">
      <c r="A148" s="2" t="s">
        <v>469</v>
      </c>
      <c r="B148" t="s">
        <v>20</v>
      </c>
      <c r="C148">
        <v>85</v>
      </c>
      <c r="D148" t="s">
        <v>470</v>
      </c>
      <c r="E148" t="s">
        <v>625</v>
      </c>
      <c r="F148" t="s">
        <v>625</v>
      </c>
      <c r="G148" s="1">
        <v>43458</v>
      </c>
      <c r="H148">
        <v>1750</v>
      </c>
      <c r="I148" s="6" t="s">
        <v>21</v>
      </c>
      <c r="J148" t="s">
        <v>10</v>
      </c>
    </row>
    <row r="149" spans="1:10">
      <c r="A149" s="2" t="s">
        <v>469</v>
      </c>
      <c r="B149" t="s">
        <v>20</v>
      </c>
      <c r="C149">
        <v>85</v>
      </c>
      <c r="D149" t="s">
        <v>470</v>
      </c>
      <c r="E149" t="s">
        <v>626</v>
      </c>
      <c r="F149" t="s">
        <v>626</v>
      </c>
      <c r="G149" s="1">
        <v>43459</v>
      </c>
      <c r="H149">
        <v>1750</v>
      </c>
      <c r="I149" s="6" t="s">
        <v>21</v>
      </c>
      <c r="J149" t="s">
        <v>10</v>
      </c>
    </row>
    <row r="150" spans="1:10">
      <c r="A150" s="2" t="s">
        <v>469</v>
      </c>
      <c r="B150" t="s">
        <v>20</v>
      </c>
      <c r="C150">
        <v>85</v>
      </c>
      <c r="D150" t="s">
        <v>470</v>
      </c>
      <c r="E150" t="s">
        <v>627</v>
      </c>
      <c r="F150" t="s">
        <v>627</v>
      </c>
      <c r="G150" s="1">
        <v>43460</v>
      </c>
      <c r="H150">
        <v>1750</v>
      </c>
      <c r="I150" s="6" t="s">
        <v>21</v>
      </c>
      <c r="J150" t="s">
        <v>10</v>
      </c>
    </row>
    <row r="151" spans="1:10">
      <c r="A151" s="2" t="s">
        <v>469</v>
      </c>
      <c r="B151" t="s">
        <v>20</v>
      </c>
      <c r="C151">
        <v>85</v>
      </c>
      <c r="D151" t="s">
        <v>470</v>
      </c>
      <c r="E151" t="s">
        <v>628</v>
      </c>
      <c r="F151" t="s">
        <v>628</v>
      </c>
      <c r="G151" s="1">
        <v>43461</v>
      </c>
      <c r="H151">
        <v>1750</v>
      </c>
      <c r="I151" s="6" t="s">
        <v>21</v>
      </c>
      <c r="J151" t="s">
        <v>10</v>
      </c>
    </row>
    <row r="152" spans="1:10">
      <c r="A152" s="2" t="s">
        <v>469</v>
      </c>
      <c r="B152" t="s">
        <v>20</v>
      </c>
      <c r="C152">
        <v>85</v>
      </c>
      <c r="D152" t="s">
        <v>470</v>
      </c>
      <c r="E152" t="s">
        <v>629</v>
      </c>
      <c r="F152" t="s">
        <v>629</v>
      </c>
      <c r="G152" s="1">
        <v>43462</v>
      </c>
      <c r="H152">
        <v>1750</v>
      </c>
      <c r="I152" s="6" t="s">
        <v>21</v>
      </c>
      <c r="J152" t="s">
        <v>10</v>
      </c>
    </row>
    <row r="153" spans="1:10">
      <c r="A153" s="2" t="s">
        <v>469</v>
      </c>
      <c r="B153" t="s">
        <v>20</v>
      </c>
      <c r="C153">
        <v>85</v>
      </c>
      <c r="D153" t="s">
        <v>470</v>
      </c>
      <c r="E153" t="s">
        <v>630</v>
      </c>
      <c r="F153" t="s">
        <v>630</v>
      </c>
      <c r="G153" s="1">
        <v>43463</v>
      </c>
      <c r="H153">
        <v>1750</v>
      </c>
      <c r="I153" s="6" t="s">
        <v>21</v>
      </c>
      <c r="J153" t="s">
        <v>10</v>
      </c>
    </row>
    <row r="154" spans="1:10">
      <c r="A154" s="2" t="s">
        <v>469</v>
      </c>
      <c r="B154" t="s">
        <v>20</v>
      </c>
      <c r="C154">
        <v>85</v>
      </c>
      <c r="D154" t="s">
        <v>470</v>
      </c>
      <c r="E154" t="s">
        <v>631</v>
      </c>
      <c r="F154" t="s">
        <v>631</v>
      </c>
      <c r="G154" s="1">
        <v>43464</v>
      </c>
      <c r="H154">
        <v>1750</v>
      </c>
      <c r="I154" s="6" t="s">
        <v>21</v>
      </c>
      <c r="J154" t="s">
        <v>10</v>
      </c>
    </row>
    <row r="155" spans="1:10">
      <c r="A155" s="2" t="s">
        <v>469</v>
      </c>
      <c r="B155" t="s">
        <v>20</v>
      </c>
      <c r="C155">
        <v>85</v>
      </c>
      <c r="D155" t="s">
        <v>470</v>
      </c>
      <c r="E155" t="s">
        <v>632</v>
      </c>
      <c r="F155" t="s">
        <v>632</v>
      </c>
      <c r="G155" s="1">
        <v>43465</v>
      </c>
      <c r="H155">
        <v>1750</v>
      </c>
      <c r="I155" s="6" t="s">
        <v>21</v>
      </c>
      <c r="J155" t="s">
        <v>10</v>
      </c>
    </row>
    <row r="156" spans="1:10">
      <c r="A156" s="2" t="s">
        <v>469</v>
      </c>
      <c r="B156" t="s">
        <v>20</v>
      </c>
      <c r="C156">
        <v>85</v>
      </c>
      <c r="D156" t="s">
        <v>470</v>
      </c>
      <c r="E156" t="s">
        <v>633</v>
      </c>
      <c r="F156" t="s">
        <v>633</v>
      </c>
      <c r="G156" s="1">
        <v>43466</v>
      </c>
      <c r="H156">
        <v>1750</v>
      </c>
      <c r="I156" s="6" t="s">
        <v>21</v>
      </c>
      <c r="J156" t="s">
        <v>10</v>
      </c>
    </row>
    <row r="157" spans="1:10">
      <c r="A157" s="2" t="s">
        <v>469</v>
      </c>
      <c r="B157" t="s">
        <v>20</v>
      </c>
      <c r="C157">
        <v>85</v>
      </c>
      <c r="D157" t="s">
        <v>470</v>
      </c>
      <c r="E157" t="s">
        <v>634</v>
      </c>
      <c r="F157" t="s">
        <v>634</v>
      </c>
      <c r="G157" s="1">
        <v>43467</v>
      </c>
      <c r="H157">
        <v>1750</v>
      </c>
      <c r="I157" s="6" t="s">
        <v>21</v>
      </c>
      <c r="J157" t="s">
        <v>10</v>
      </c>
    </row>
    <row r="158" spans="1:10">
      <c r="A158" s="2" t="s">
        <v>469</v>
      </c>
      <c r="B158" t="s">
        <v>20</v>
      </c>
      <c r="C158">
        <v>85</v>
      </c>
      <c r="D158" t="s">
        <v>470</v>
      </c>
      <c r="E158" t="s">
        <v>635</v>
      </c>
      <c r="F158" t="s">
        <v>635</v>
      </c>
      <c r="G158" s="1">
        <v>43468</v>
      </c>
      <c r="H158">
        <v>1750</v>
      </c>
      <c r="I158" s="6" t="s">
        <v>21</v>
      </c>
      <c r="J158" t="s">
        <v>10</v>
      </c>
    </row>
    <row r="159" spans="1:10">
      <c r="A159" s="2" t="s">
        <v>469</v>
      </c>
      <c r="B159" t="s">
        <v>20</v>
      </c>
      <c r="C159">
        <v>85</v>
      </c>
      <c r="D159" t="s">
        <v>470</v>
      </c>
      <c r="E159" t="s">
        <v>636</v>
      </c>
      <c r="F159" t="s">
        <v>636</v>
      </c>
      <c r="G159" s="1">
        <v>43469</v>
      </c>
      <c r="H159">
        <v>1750</v>
      </c>
      <c r="I159" s="6" t="s">
        <v>21</v>
      </c>
      <c r="J159" t="s">
        <v>10</v>
      </c>
    </row>
    <row r="160" spans="1:10">
      <c r="A160" s="2" t="s">
        <v>469</v>
      </c>
      <c r="B160" t="s">
        <v>20</v>
      </c>
      <c r="C160">
        <v>85</v>
      </c>
      <c r="D160" t="s">
        <v>470</v>
      </c>
      <c r="E160" t="s">
        <v>637</v>
      </c>
      <c r="F160" t="s">
        <v>637</v>
      </c>
      <c r="G160" s="1">
        <v>43470</v>
      </c>
      <c r="H160">
        <v>1750</v>
      </c>
      <c r="I160" s="6" t="s">
        <v>21</v>
      </c>
      <c r="J160" t="s">
        <v>10</v>
      </c>
    </row>
    <row r="161" spans="1:10">
      <c r="A161" s="2" t="s">
        <v>469</v>
      </c>
      <c r="B161" t="s">
        <v>20</v>
      </c>
      <c r="C161">
        <v>85</v>
      </c>
      <c r="D161" t="s">
        <v>470</v>
      </c>
      <c r="E161" t="s">
        <v>638</v>
      </c>
      <c r="F161" t="s">
        <v>638</v>
      </c>
      <c r="G161" s="1">
        <v>43471</v>
      </c>
      <c r="H161">
        <v>1750</v>
      </c>
      <c r="I161" s="6" t="s">
        <v>21</v>
      </c>
      <c r="J161" t="s">
        <v>10</v>
      </c>
    </row>
    <row r="162" spans="1:10">
      <c r="A162" s="2" t="s">
        <v>469</v>
      </c>
      <c r="B162" t="s">
        <v>20</v>
      </c>
      <c r="C162">
        <v>85</v>
      </c>
      <c r="D162" t="s">
        <v>470</v>
      </c>
      <c r="E162" t="s">
        <v>639</v>
      </c>
      <c r="F162" t="s">
        <v>639</v>
      </c>
      <c r="G162" s="1">
        <v>43472</v>
      </c>
      <c r="H162">
        <v>1750</v>
      </c>
      <c r="I162" s="6" t="s">
        <v>21</v>
      </c>
      <c r="J162" t="s">
        <v>10</v>
      </c>
    </row>
    <row r="163" spans="1:10">
      <c r="A163" s="2" t="s">
        <v>469</v>
      </c>
      <c r="B163" t="s">
        <v>20</v>
      </c>
      <c r="C163">
        <v>85</v>
      </c>
      <c r="D163" t="s">
        <v>470</v>
      </c>
      <c r="E163" t="s">
        <v>640</v>
      </c>
      <c r="F163" t="s">
        <v>640</v>
      </c>
      <c r="G163" s="1">
        <v>43473</v>
      </c>
      <c r="H163">
        <v>1750</v>
      </c>
      <c r="I163" s="6" t="s">
        <v>21</v>
      </c>
      <c r="J163" t="s">
        <v>10</v>
      </c>
    </row>
    <row r="164" spans="1:10">
      <c r="A164" s="2" t="s">
        <v>469</v>
      </c>
      <c r="B164" t="s">
        <v>20</v>
      </c>
      <c r="C164">
        <v>85</v>
      </c>
      <c r="D164" t="s">
        <v>470</v>
      </c>
      <c r="E164" t="s">
        <v>641</v>
      </c>
      <c r="F164" t="s">
        <v>641</v>
      </c>
      <c r="G164" s="1">
        <v>43474</v>
      </c>
      <c r="H164">
        <v>1750</v>
      </c>
      <c r="I164" s="6" t="s">
        <v>21</v>
      </c>
      <c r="J164" t="s">
        <v>10</v>
      </c>
    </row>
    <row r="165" spans="1:10">
      <c r="A165" s="2" t="s">
        <v>469</v>
      </c>
      <c r="B165" t="s">
        <v>20</v>
      </c>
      <c r="C165">
        <v>85</v>
      </c>
      <c r="D165" t="s">
        <v>470</v>
      </c>
      <c r="E165" t="s">
        <v>642</v>
      </c>
      <c r="F165" t="s">
        <v>642</v>
      </c>
      <c r="G165" s="1">
        <v>43475</v>
      </c>
      <c r="H165">
        <v>1750</v>
      </c>
      <c r="I165" s="6" t="s">
        <v>21</v>
      </c>
      <c r="J165" t="s">
        <v>10</v>
      </c>
    </row>
    <row r="166" spans="1:10">
      <c r="A166" s="2" t="s">
        <v>469</v>
      </c>
      <c r="B166" t="s">
        <v>20</v>
      </c>
      <c r="C166">
        <v>85</v>
      </c>
      <c r="D166" t="s">
        <v>470</v>
      </c>
      <c r="E166" t="s">
        <v>643</v>
      </c>
      <c r="F166" t="s">
        <v>643</v>
      </c>
      <c r="G166" s="1">
        <v>43476</v>
      </c>
      <c r="H166">
        <v>1750</v>
      </c>
      <c r="I166" s="6" t="s">
        <v>21</v>
      </c>
      <c r="J166" t="s">
        <v>10</v>
      </c>
    </row>
    <row r="167" spans="1:10">
      <c r="A167" s="2" t="s">
        <v>469</v>
      </c>
      <c r="B167" t="s">
        <v>20</v>
      </c>
      <c r="C167">
        <v>85</v>
      </c>
      <c r="D167" t="s">
        <v>470</v>
      </c>
      <c r="E167" t="s">
        <v>644</v>
      </c>
      <c r="F167" t="s">
        <v>644</v>
      </c>
      <c r="G167" s="1">
        <v>43477</v>
      </c>
      <c r="H167">
        <v>1750</v>
      </c>
      <c r="I167" s="6" t="s">
        <v>21</v>
      </c>
      <c r="J167" t="s">
        <v>10</v>
      </c>
    </row>
    <row r="168" spans="1:10">
      <c r="A168" s="2" t="s">
        <v>469</v>
      </c>
      <c r="B168" t="s">
        <v>20</v>
      </c>
      <c r="C168">
        <v>85</v>
      </c>
      <c r="D168" t="s">
        <v>470</v>
      </c>
      <c r="E168" t="s">
        <v>645</v>
      </c>
      <c r="F168" t="s">
        <v>645</v>
      </c>
      <c r="G168" s="1">
        <v>43478</v>
      </c>
      <c r="H168">
        <v>1750</v>
      </c>
      <c r="I168" s="6" t="s">
        <v>21</v>
      </c>
      <c r="J168" t="s">
        <v>10</v>
      </c>
    </row>
    <row r="169" spans="1:10">
      <c r="A169" s="2" t="s">
        <v>469</v>
      </c>
      <c r="B169" t="s">
        <v>20</v>
      </c>
      <c r="C169">
        <v>85</v>
      </c>
      <c r="D169" t="s">
        <v>470</v>
      </c>
      <c r="E169" t="s">
        <v>646</v>
      </c>
      <c r="F169" t="s">
        <v>646</v>
      </c>
      <c r="G169" s="1">
        <v>43479</v>
      </c>
      <c r="H169">
        <v>1750</v>
      </c>
      <c r="I169" s="6" t="s">
        <v>21</v>
      </c>
      <c r="J169" t="s">
        <v>10</v>
      </c>
    </row>
    <row r="170" spans="1:10">
      <c r="A170" s="2" t="s">
        <v>469</v>
      </c>
      <c r="B170" t="s">
        <v>20</v>
      </c>
      <c r="C170">
        <v>85</v>
      </c>
      <c r="D170" t="s">
        <v>470</v>
      </c>
      <c r="E170" t="s">
        <v>647</v>
      </c>
      <c r="F170" t="s">
        <v>647</v>
      </c>
      <c r="G170" s="1">
        <v>43480</v>
      </c>
      <c r="H170">
        <v>1750</v>
      </c>
      <c r="I170" s="6" t="s">
        <v>21</v>
      </c>
      <c r="J170" t="s">
        <v>10</v>
      </c>
    </row>
    <row r="171" spans="1:10">
      <c r="A171" s="2" t="s">
        <v>469</v>
      </c>
      <c r="B171" t="s">
        <v>20</v>
      </c>
      <c r="C171">
        <v>85</v>
      </c>
      <c r="D171" t="s">
        <v>470</v>
      </c>
      <c r="E171" t="s">
        <v>648</v>
      </c>
      <c r="F171" t="s">
        <v>648</v>
      </c>
      <c r="G171" s="1">
        <v>43481</v>
      </c>
      <c r="H171">
        <v>1750</v>
      </c>
      <c r="I171" s="6" t="s">
        <v>21</v>
      </c>
      <c r="J171" t="s">
        <v>10</v>
      </c>
    </row>
    <row r="172" spans="1:10">
      <c r="A172" s="2" t="s">
        <v>469</v>
      </c>
      <c r="B172" t="s">
        <v>20</v>
      </c>
      <c r="C172">
        <v>85</v>
      </c>
      <c r="D172" t="s">
        <v>470</v>
      </c>
      <c r="E172" t="s">
        <v>649</v>
      </c>
      <c r="F172" t="s">
        <v>649</v>
      </c>
      <c r="G172" s="1">
        <v>43482</v>
      </c>
      <c r="H172">
        <v>1750</v>
      </c>
      <c r="I172" s="6" t="s">
        <v>21</v>
      </c>
      <c r="J172" t="s">
        <v>10</v>
      </c>
    </row>
    <row r="173" spans="1:10">
      <c r="A173" s="2" t="s">
        <v>469</v>
      </c>
      <c r="B173" t="s">
        <v>20</v>
      </c>
      <c r="C173">
        <v>85</v>
      </c>
      <c r="D173" t="s">
        <v>470</v>
      </c>
      <c r="E173" t="s">
        <v>650</v>
      </c>
      <c r="F173" t="s">
        <v>650</v>
      </c>
      <c r="G173" s="1">
        <v>43483</v>
      </c>
      <c r="H173">
        <v>1750</v>
      </c>
      <c r="I173" s="6" t="s">
        <v>21</v>
      </c>
      <c r="J173" t="s">
        <v>10</v>
      </c>
    </row>
    <row r="174" spans="1:10">
      <c r="A174" s="2" t="s">
        <v>469</v>
      </c>
      <c r="B174" t="s">
        <v>20</v>
      </c>
      <c r="C174">
        <v>85</v>
      </c>
      <c r="D174" t="s">
        <v>470</v>
      </c>
      <c r="E174" t="s">
        <v>651</v>
      </c>
      <c r="F174" t="s">
        <v>651</v>
      </c>
      <c r="G174" s="1">
        <v>43484</v>
      </c>
      <c r="H174">
        <v>1750</v>
      </c>
      <c r="I174" s="6" t="s">
        <v>21</v>
      </c>
      <c r="J174" t="s">
        <v>10</v>
      </c>
    </row>
    <row r="175" spans="1:10">
      <c r="A175" s="2" t="s">
        <v>469</v>
      </c>
      <c r="B175" t="s">
        <v>20</v>
      </c>
      <c r="C175">
        <v>85</v>
      </c>
      <c r="D175" t="s">
        <v>470</v>
      </c>
      <c r="E175" t="s">
        <v>652</v>
      </c>
      <c r="F175" t="s">
        <v>652</v>
      </c>
      <c r="G175" s="1">
        <v>43485</v>
      </c>
      <c r="H175">
        <v>1750</v>
      </c>
      <c r="I175" s="6" t="s">
        <v>21</v>
      </c>
      <c r="J175" t="s">
        <v>10</v>
      </c>
    </row>
    <row r="176" spans="1:10">
      <c r="A176" s="2" t="s">
        <v>469</v>
      </c>
      <c r="B176" t="s">
        <v>20</v>
      </c>
      <c r="C176">
        <v>85</v>
      </c>
      <c r="D176" t="s">
        <v>470</v>
      </c>
      <c r="E176" t="s">
        <v>653</v>
      </c>
      <c r="F176" t="s">
        <v>653</v>
      </c>
      <c r="G176" s="1">
        <v>43486</v>
      </c>
      <c r="H176">
        <v>1750</v>
      </c>
      <c r="I176" s="6" t="s">
        <v>21</v>
      </c>
      <c r="J176" t="s">
        <v>10</v>
      </c>
    </row>
    <row r="177" spans="1:10">
      <c r="A177" s="2" t="s">
        <v>469</v>
      </c>
      <c r="B177" t="s">
        <v>20</v>
      </c>
      <c r="C177">
        <v>85</v>
      </c>
      <c r="D177" t="s">
        <v>470</v>
      </c>
      <c r="E177" t="s">
        <v>654</v>
      </c>
      <c r="F177" t="s">
        <v>654</v>
      </c>
      <c r="G177" s="1">
        <v>43487</v>
      </c>
      <c r="H177">
        <v>1750</v>
      </c>
      <c r="I177" s="6" t="s">
        <v>21</v>
      </c>
      <c r="J177" t="s">
        <v>10</v>
      </c>
    </row>
    <row r="178" spans="1:10">
      <c r="A178" s="2" t="s">
        <v>469</v>
      </c>
      <c r="B178" t="s">
        <v>20</v>
      </c>
      <c r="C178">
        <v>85</v>
      </c>
      <c r="D178" t="s">
        <v>470</v>
      </c>
      <c r="E178" t="s">
        <v>655</v>
      </c>
      <c r="F178" t="s">
        <v>655</v>
      </c>
      <c r="G178" s="1">
        <v>43488</v>
      </c>
      <c r="H178">
        <v>1750</v>
      </c>
      <c r="I178" s="6" t="s">
        <v>21</v>
      </c>
      <c r="J178" t="s">
        <v>10</v>
      </c>
    </row>
    <row r="179" spans="1:10">
      <c r="A179" s="2" t="s">
        <v>469</v>
      </c>
      <c r="B179" t="s">
        <v>20</v>
      </c>
      <c r="C179">
        <v>85</v>
      </c>
      <c r="D179" t="s">
        <v>470</v>
      </c>
      <c r="E179" t="s">
        <v>656</v>
      </c>
      <c r="F179" t="s">
        <v>656</v>
      </c>
      <c r="G179" s="1">
        <v>43489</v>
      </c>
      <c r="H179">
        <v>1750</v>
      </c>
      <c r="I179" s="6" t="s">
        <v>21</v>
      </c>
      <c r="J179" t="s">
        <v>10</v>
      </c>
    </row>
    <row r="180" spans="1:10">
      <c r="A180" s="2" t="s">
        <v>469</v>
      </c>
      <c r="B180" t="s">
        <v>20</v>
      </c>
      <c r="C180">
        <v>85</v>
      </c>
      <c r="D180" t="s">
        <v>470</v>
      </c>
      <c r="E180" t="s">
        <v>657</v>
      </c>
      <c r="F180" t="s">
        <v>657</v>
      </c>
      <c r="G180" s="1">
        <v>43490</v>
      </c>
      <c r="H180">
        <v>1750</v>
      </c>
      <c r="I180" s="6" t="s">
        <v>21</v>
      </c>
      <c r="J180" t="s">
        <v>10</v>
      </c>
    </row>
    <row r="181" spans="1:10">
      <c r="A181" s="2" t="s">
        <v>469</v>
      </c>
      <c r="B181" t="s">
        <v>20</v>
      </c>
      <c r="C181">
        <v>85</v>
      </c>
      <c r="D181" t="s">
        <v>470</v>
      </c>
      <c r="E181" t="s">
        <v>658</v>
      </c>
      <c r="F181" t="s">
        <v>658</v>
      </c>
      <c r="G181" s="1">
        <v>43491</v>
      </c>
      <c r="H181">
        <v>1750</v>
      </c>
      <c r="I181" s="6" t="s">
        <v>21</v>
      </c>
      <c r="J181" t="s">
        <v>10</v>
      </c>
    </row>
    <row r="182" spans="1:10">
      <c r="A182" s="2" t="s">
        <v>469</v>
      </c>
      <c r="B182" t="s">
        <v>20</v>
      </c>
      <c r="C182">
        <v>85</v>
      </c>
      <c r="D182" t="s">
        <v>470</v>
      </c>
      <c r="E182" t="s">
        <v>659</v>
      </c>
      <c r="F182" t="s">
        <v>659</v>
      </c>
      <c r="G182" s="1">
        <v>43492</v>
      </c>
      <c r="H182">
        <v>1750</v>
      </c>
      <c r="I182" s="6" t="s">
        <v>21</v>
      </c>
      <c r="J182" t="s">
        <v>10</v>
      </c>
    </row>
    <row r="183" spans="1:10">
      <c r="A183" s="2" t="s">
        <v>469</v>
      </c>
      <c r="B183" t="s">
        <v>20</v>
      </c>
      <c r="C183">
        <v>85</v>
      </c>
      <c r="D183" t="s">
        <v>470</v>
      </c>
      <c r="E183" t="s">
        <v>660</v>
      </c>
      <c r="F183" t="s">
        <v>660</v>
      </c>
      <c r="G183" s="1">
        <v>43493</v>
      </c>
      <c r="H183">
        <v>1750</v>
      </c>
      <c r="I183" s="6" t="s">
        <v>21</v>
      </c>
      <c r="J183" t="s">
        <v>10</v>
      </c>
    </row>
    <row r="184" spans="1:10">
      <c r="A184" s="2" t="s">
        <v>469</v>
      </c>
      <c r="B184" t="s">
        <v>20</v>
      </c>
      <c r="C184">
        <v>85</v>
      </c>
      <c r="D184" t="s">
        <v>470</v>
      </c>
      <c r="E184" t="s">
        <v>661</v>
      </c>
      <c r="F184" t="s">
        <v>661</v>
      </c>
      <c r="G184" s="1">
        <v>43494</v>
      </c>
      <c r="H184">
        <v>1750</v>
      </c>
      <c r="I184" s="6" t="s">
        <v>21</v>
      </c>
      <c r="J184" t="s">
        <v>10</v>
      </c>
    </row>
    <row r="185" spans="1:10">
      <c r="A185" s="2" t="s">
        <v>469</v>
      </c>
      <c r="B185" t="s">
        <v>20</v>
      </c>
      <c r="C185">
        <v>85</v>
      </c>
      <c r="D185" t="s">
        <v>470</v>
      </c>
      <c r="E185" t="s">
        <v>662</v>
      </c>
      <c r="F185" t="s">
        <v>662</v>
      </c>
      <c r="G185" s="1">
        <v>43495</v>
      </c>
      <c r="H185">
        <v>1750</v>
      </c>
      <c r="I185" s="6" t="s">
        <v>21</v>
      </c>
      <c r="J185" t="s">
        <v>10</v>
      </c>
    </row>
    <row r="186" spans="1:10">
      <c r="A186" s="2" t="s">
        <v>469</v>
      </c>
      <c r="B186" t="s">
        <v>20</v>
      </c>
      <c r="C186">
        <v>85</v>
      </c>
      <c r="D186" t="s">
        <v>470</v>
      </c>
      <c r="E186" t="s">
        <v>663</v>
      </c>
      <c r="F186" t="s">
        <v>663</v>
      </c>
      <c r="G186" s="1">
        <v>43496</v>
      </c>
      <c r="H186">
        <v>1750</v>
      </c>
      <c r="I186" s="6" t="s">
        <v>21</v>
      </c>
      <c r="J186" t="s">
        <v>10</v>
      </c>
    </row>
    <row r="187" spans="1:10">
      <c r="A187" s="2" t="s">
        <v>469</v>
      </c>
      <c r="B187" t="s">
        <v>20</v>
      </c>
      <c r="C187">
        <v>85</v>
      </c>
      <c r="D187" t="s">
        <v>470</v>
      </c>
      <c r="E187" t="s">
        <v>664</v>
      </c>
      <c r="F187" t="s">
        <v>664</v>
      </c>
      <c r="G187" s="1">
        <v>43497</v>
      </c>
      <c r="H187">
        <v>1750</v>
      </c>
      <c r="I187" s="6" t="s">
        <v>21</v>
      </c>
      <c r="J187" t="s">
        <v>10</v>
      </c>
    </row>
    <row r="188" spans="1:10">
      <c r="A188" s="2" t="s">
        <v>469</v>
      </c>
      <c r="B188" t="s">
        <v>20</v>
      </c>
      <c r="C188">
        <v>85</v>
      </c>
      <c r="D188" t="s">
        <v>470</v>
      </c>
      <c r="E188" t="s">
        <v>665</v>
      </c>
      <c r="F188" t="s">
        <v>665</v>
      </c>
      <c r="G188" s="1">
        <v>43498</v>
      </c>
      <c r="H188">
        <v>1750</v>
      </c>
      <c r="I188" s="6" t="s">
        <v>21</v>
      </c>
      <c r="J188" t="s">
        <v>10</v>
      </c>
    </row>
    <row r="189" spans="1:10">
      <c r="A189" s="2" t="s">
        <v>469</v>
      </c>
      <c r="B189" t="s">
        <v>20</v>
      </c>
      <c r="C189">
        <v>85</v>
      </c>
      <c r="D189" t="s">
        <v>470</v>
      </c>
      <c r="E189" t="s">
        <v>666</v>
      </c>
      <c r="F189" t="s">
        <v>666</v>
      </c>
      <c r="G189" s="1">
        <v>43499</v>
      </c>
      <c r="H189">
        <v>1750</v>
      </c>
      <c r="I189" s="6" t="s">
        <v>21</v>
      </c>
      <c r="J189" t="s">
        <v>10</v>
      </c>
    </row>
    <row r="190" spans="1:10">
      <c r="A190" s="2" t="s">
        <v>469</v>
      </c>
      <c r="B190" t="s">
        <v>20</v>
      </c>
      <c r="C190">
        <v>85</v>
      </c>
      <c r="D190" t="s">
        <v>470</v>
      </c>
      <c r="E190" t="s">
        <v>667</v>
      </c>
      <c r="F190" t="s">
        <v>667</v>
      </c>
      <c r="G190" s="1">
        <v>43500</v>
      </c>
      <c r="H190">
        <v>1750</v>
      </c>
      <c r="I190" s="6" t="s">
        <v>21</v>
      </c>
      <c r="J190" t="s">
        <v>10</v>
      </c>
    </row>
    <row r="191" spans="1:10">
      <c r="A191" s="2" t="s">
        <v>469</v>
      </c>
      <c r="B191" t="s">
        <v>20</v>
      </c>
      <c r="C191">
        <v>85</v>
      </c>
      <c r="D191" t="s">
        <v>470</v>
      </c>
      <c r="E191" t="s">
        <v>668</v>
      </c>
      <c r="F191" t="s">
        <v>668</v>
      </c>
      <c r="G191" s="1">
        <v>43501</v>
      </c>
      <c r="H191">
        <v>1750</v>
      </c>
      <c r="I191" s="6" t="s">
        <v>21</v>
      </c>
      <c r="J191" t="s">
        <v>10</v>
      </c>
    </row>
    <row r="192" spans="1:10">
      <c r="A192" s="2" t="s">
        <v>469</v>
      </c>
      <c r="B192" t="s">
        <v>20</v>
      </c>
      <c r="C192">
        <v>85</v>
      </c>
      <c r="D192" t="s">
        <v>470</v>
      </c>
      <c r="E192" t="s">
        <v>669</v>
      </c>
      <c r="F192" t="s">
        <v>669</v>
      </c>
      <c r="G192" s="1">
        <v>43502</v>
      </c>
      <c r="H192">
        <v>1750</v>
      </c>
      <c r="I192" s="6" t="s">
        <v>21</v>
      </c>
      <c r="J192" t="s">
        <v>10</v>
      </c>
    </row>
    <row r="193" spans="1:10">
      <c r="A193" s="2" t="s">
        <v>469</v>
      </c>
      <c r="B193" t="s">
        <v>20</v>
      </c>
      <c r="C193">
        <v>85</v>
      </c>
      <c r="D193" t="s">
        <v>470</v>
      </c>
      <c r="E193" t="s">
        <v>670</v>
      </c>
      <c r="F193" t="s">
        <v>670</v>
      </c>
      <c r="G193" s="1">
        <v>43503</v>
      </c>
      <c r="H193">
        <v>1750</v>
      </c>
      <c r="I193" s="6" t="s">
        <v>21</v>
      </c>
      <c r="J193" t="s">
        <v>10</v>
      </c>
    </row>
    <row r="194" spans="1:10">
      <c r="A194" s="2" t="s">
        <v>469</v>
      </c>
      <c r="B194" t="s">
        <v>20</v>
      </c>
      <c r="C194">
        <v>85</v>
      </c>
      <c r="D194" t="s">
        <v>470</v>
      </c>
      <c r="E194" t="s">
        <v>671</v>
      </c>
      <c r="F194" t="s">
        <v>671</v>
      </c>
      <c r="G194" s="1">
        <v>43504</v>
      </c>
      <c r="H194">
        <v>1750</v>
      </c>
      <c r="I194" s="6" t="s">
        <v>21</v>
      </c>
      <c r="J194" t="s">
        <v>10</v>
      </c>
    </row>
    <row r="195" spans="1:10">
      <c r="A195" s="2" t="s">
        <v>469</v>
      </c>
      <c r="B195" t="s">
        <v>20</v>
      </c>
      <c r="C195">
        <v>85</v>
      </c>
      <c r="D195" t="s">
        <v>470</v>
      </c>
      <c r="E195" t="s">
        <v>672</v>
      </c>
      <c r="F195" t="s">
        <v>672</v>
      </c>
      <c r="G195" s="1">
        <v>43505</v>
      </c>
      <c r="H195">
        <v>1750</v>
      </c>
      <c r="I195" s="6" t="s">
        <v>21</v>
      </c>
      <c r="J195" t="s">
        <v>10</v>
      </c>
    </row>
    <row r="196" spans="1:10">
      <c r="A196" s="2" t="s">
        <v>469</v>
      </c>
      <c r="B196" t="s">
        <v>20</v>
      </c>
      <c r="C196">
        <v>85</v>
      </c>
      <c r="D196" t="s">
        <v>470</v>
      </c>
      <c r="E196" t="s">
        <v>673</v>
      </c>
      <c r="F196" t="s">
        <v>673</v>
      </c>
      <c r="G196" s="1">
        <v>43506</v>
      </c>
      <c r="H196">
        <v>1750</v>
      </c>
      <c r="I196" s="6" t="s">
        <v>21</v>
      </c>
      <c r="J196" t="s">
        <v>10</v>
      </c>
    </row>
    <row r="197" spans="1:10">
      <c r="A197" s="2" t="s">
        <v>469</v>
      </c>
      <c r="B197" t="s">
        <v>20</v>
      </c>
      <c r="C197">
        <v>85</v>
      </c>
      <c r="D197" t="s">
        <v>470</v>
      </c>
      <c r="E197" t="s">
        <v>674</v>
      </c>
      <c r="F197" t="s">
        <v>674</v>
      </c>
      <c r="G197" s="1">
        <v>43507</v>
      </c>
      <c r="H197">
        <v>1750</v>
      </c>
      <c r="I197" s="6" t="s">
        <v>21</v>
      </c>
      <c r="J197" t="s">
        <v>10</v>
      </c>
    </row>
    <row r="198" spans="1:10">
      <c r="A198" s="2" t="s">
        <v>469</v>
      </c>
      <c r="B198" t="s">
        <v>20</v>
      </c>
      <c r="C198">
        <v>85</v>
      </c>
      <c r="D198" t="s">
        <v>470</v>
      </c>
      <c r="E198" t="s">
        <v>675</v>
      </c>
      <c r="F198" t="s">
        <v>675</v>
      </c>
      <c r="G198" s="1">
        <v>43508</v>
      </c>
      <c r="H198">
        <v>1750</v>
      </c>
      <c r="I198" s="6" t="s">
        <v>21</v>
      </c>
      <c r="J198" t="s">
        <v>10</v>
      </c>
    </row>
    <row r="199" spans="1:10">
      <c r="A199" s="2" t="s">
        <v>469</v>
      </c>
      <c r="B199" t="s">
        <v>20</v>
      </c>
      <c r="C199">
        <v>85</v>
      </c>
      <c r="D199" t="s">
        <v>470</v>
      </c>
      <c r="E199" t="s">
        <v>676</v>
      </c>
      <c r="F199" t="s">
        <v>676</v>
      </c>
      <c r="G199" s="1">
        <v>43509</v>
      </c>
      <c r="H199">
        <v>1750</v>
      </c>
      <c r="I199" s="6" t="s">
        <v>21</v>
      </c>
      <c r="J199" t="s">
        <v>10</v>
      </c>
    </row>
    <row r="200" spans="1:10">
      <c r="A200" s="2" t="s">
        <v>469</v>
      </c>
      <c r="B200" t="s">
        <v>20</v>
      </c>
      <c r="C200">
        <v>85</v>
      </c>
      <c r="D200" t="s">
        <v>470</v>
      </c>
      <c r="E200" t="s">
        <v>677</v>
      </c>
      <c r="F200" t="s">
        <v>677</v>
      </c>
      <c r="G200" s="1">
        <v>43510</v>
      </c>
      <c r="H200">
        <v>1750</v>
      </c>
      <c r="I200" s="6" t="s">
        <v>21</v>
      </c>
      <c r="J200" t="s">
        <v>10</v>
      </c>
    </row>
    <row r="201" spans="1:10">
      <c r="A201" s="2" t="s">
        <v>469</v>
      </c>
      <c r="B201" t="s">
        <v>20</v>
      </c>
      <c r="C201">
        <v>85</v>
      </c>
      <c r="D201" t="s">
        <v>470</v>
      </c>
      <c r="E201" t="s">
        <v>678</v>
      </c>
      <c r="F201" t="s">
        <v>678</v>
      </c>
      <c r="G201" s="1">
        <v>43511</v>
      </c>
      <c r="H201">
        <v>1750</v>
      </c>
      <c r="I201" s="6" t="s">
        <v>21</v>
      </c>
      <c r="J201" t="s">
        <v>10</v>
      </c>
    </row>
    <row r="202" spans="1:10">
      <c r="A202" s="2" t="s">
        <v>469</v>
      </c>
      <c r="B202" t="s">
        <v>20</v>
      </c>
      <c r="C202">
        <v>85</v>
      </c>
      <c r="D202" t="s">
        <v>470</v>
      </c>
      <c r="E202" t="s">
        <v>679</v>
      </c>
      <c r="F202" t="s">
        <v>679</v>
      </c>
      <c r="G202" s="1">
        <v>43512</v>
      </c>
      <c r="H202">
        <v>1750</v>
      </c>
      <c r="I202" s="6" t="s">
        <v>21</v>
      </c>
      <c r="J202" t="s">
        <v>10</v>
      </c>
    </row>
    <row r="203" spans="1:10">
      <c r="A203" s="2" t="s">
        <v>469</v>
      </c>
      <c r="B203" t="s">
        <v>20</v>
      </c>
      <c r="C203">
        <v>85</v>
      </c>
      <c r="D203" t="s">
        <v>470</v>
      </c>
      <c r="E203" t="s">
        <v>680</v>
      </c>
      <c r="F203" t="s">
        <v>680</v>
      </c>
      <c r="G203" s="1">
        <v>43513</v>
      </c>
      <c r="H203">
        <v>1750</v>
      </c>
      <c r="I203" s="6" t="s">
        <v>21</v>
      </c>
      <c r="J203" t="s">
        <v>10</v>
      </c>
    </row>
    <row r="204" spans="1:10">
      <c r="A204" s="2" t="s">
        <v>469</v>
      </c>
      <c r="B204" t="s">
        <v>20</v>
      </c>
      <c r="C204">
        <v>85</v>
      </c>
      <c r="D204" t="s">
        <v>470</v>
      </c>
      <c r="E204" t="s">
        <v>681</v>
      </c>
      <c r="F204" t="s">
        <v>681</v>
      </c>
      <c r="G204" s="1">
        <v>43514</v>
      </c>
      <c r="H204">
        <v>1750</v>
      </c>
      <c r="I204" s="6" t="s">
        <v>21</v>
      </c>
      <c r="J204" t="s">
        <v>10</v>
      </c>
    </row>
    <row r="205" spans="1:10">
      <c r="A205" s="2" t="s">
        <v>469</v>
      </c>
      <c r="B205" t="s">
        <v>20</v>
      </c>
      <c r="C205">
        <v>85</v>
      </c>
      <c r="D205" t="s">
        <v>470</v>
      </c>
      <c r="E205" t="s">
        <v>682</v>
      </c>
      <c r="F205" t="s">
        <v>682</v>
      </c>
      <c r="G205" s="1">
        <v>43515</v>
      </c>
      <c r="H205">
        <v>1750</v>
      </c>
      <c r="I205" s="6" t="s">
        <v>21</v>
      </c>
      <c r="J205" t="s">
        <v>10</v>
      </c>
    </row>
    <row r="206" spans="1:10">
      <c r="A206" s="2" t="s">
        <v>469</v>
      </c>
      <c r="B206" t="s">
        <v>20</v>
      </c>
      <c r="C206">
        <v>85</v>
      </c>
      <c r="D206" t="s">
        <v>470</v>
      </c>
      <c r="E206" t="s">
        <v>683</v>
      </c>
      <c r="F206" t="s">
        <v>683</v>
      </c>
      <c r="G206" s="1">
        <v>43516</v>
      </c>
      <c r="H206">
        <v>1750</v>
      </c>
      <c r="I206" s="6" t="s">
        <v>21</v>
      </c>
      <c r="J206" t="s">
        <v>10</v>
      </c>
    </row>
    <row r="207" spans="1:10">
      <c r="A207" s="2" t="s">
        <v>469</v>
      </c>
      <c r="B207" t="s">
        <v>20</v>
      </c>
      <c r="C207">
        <v>85</v>
      </c>
      <c r="D207" t="s">
        <v>470</v>
      </c>
      <c r="E207" t="s">
        <v>684</v>
      </c>
      <c r="F207" t="s">
        <v>684</v>
      </c>
      <c r="G207" s="1">
        <v>43517</v>
      </c>
      <c r="H207">
        <v>1750</v>
      </c>
      <c r="I207" s="6" t="s">
        <v>21</v>
      </c>
      <c r="J207" t="s">
        <v>10</v>
      </c>
    </row>
    <row r="208" spans="1:10">
      <c r="A208" s="2" t="s">
        <v>469</v>
      </c>
      <c r="B208" t="s">
        <v>20</v>
      </c>
      <c r="C208">
        <v>85</v>
      </c>
      <c r="D208" t="s">
        <v>470</v>
      </c>
      <c r="E208" t="s">
        <v>685</v>
      </c>
      <c r="F208" t="s">
        <v>685</v>
      </c>
      <c r="G208" s="1">
        <v>43518</v>
      </c>
      <c r="H208">
        <v>1750</v>
      </c>
      <c r="I208" s="6" t="s">
        <v>21</v>
      </c>
      <c r="J208" t="s">
        <v>10</v>
      </c>
    </row>
    <row r="209" spans="1:10">
      <c r="A209" s="2" t="s">
        <v>469</v>
      </c>
      <c r="B209" t="s">
        <v>20</v>
      </c>
      <c r="C209">
        <v>85</v>
      </c>
      <c r="D209" t="s">
        <v>470</v>
      </c>
      <c r="E209" t="s">
        <v>686</v>
      </c>
      <c r="F209" t="s">
        <v>686</v>
      </c>
      <c r="G209" s="1">
        <v>43519</v>
      </c>
      <c r="H209">
        <v>1750</v>
      </c>
      <c r="I209" s="6" t="s">
        <v>21</v>
      </c>
      <c r="J209" t="s">
        <v>10</v>
      </c>
    </row>
    <row r="210" spans="1:10">
      <c r="A210" s="2" t="s">
        <v>469</v>
      </c>
      <c r="B210" t="s">
        <v>20</v>
      </c>
      <c r="C210">
        <v>85</v>
      </c>
      <c r="D210" t="s">
        <v>470</v>
      </c>
      <c r="E210" t="s">
        <v>687</v>
      </c>
      <c r="F210" t="s">
        <v>687</v>
      </c>
      <c r="G210" s="1">
        <v>43520</v>
      </c>
      <c r="H210">
        <v>1750</v>
      </c>
      <c r="I210" s="6" t="s">
        <v>21</v>
      </c>
      <c r="J210" t="s">
        <v>10</v>
      </c>
    </row>
    <row r="211" spans="1:10">
      <c r="A211" s="2" t="s">
        <v>469</v>
      </c>
      <c r="B211" t="s">
        <v>20</v>
      </c>
      <c r="C211">
        <v>85</v>
      </c>
      <c r="D211" t="s">
        <v>470</v>
      </c>
      <c r="E211" t="s">
        <v>688</v>
      </c>
      <c r="F211" t="s">
        <v>688</v>
      </c>
      <c r="G211" s="1">
        <v>43521</v>
      </c>
      <c r="H211">
        <v>1750</v>
      </c>
      <c r="I211" s="6" t="s">
        <v>21</v>
      </c>
      <c r="J211" t="s">
        <v>10</v>
      </c>
    </row>
    <row r="212" spans="1:10">
      <c r="A212" s="2" t="s">
        <v>469</v>
      </c>
      <c r="B212" t="s">
        <v>20</v>
      </c>
      <c r="C212">
        <v>85</v>
      </c>
      <c r="D212" t="s">
        <v>470</v>
      </c>
      <c r="E212" t="s">
        <v>689</v>
      </c>
      <c r="F212" t="s">
        <v>689</v>
      </c>
      <c r="G212" s="1">
        <v>43522</v>
      </c>
      <c r="H212">
        <v>1750</v>
      </c>
      <c r="I212" s="6" t="s">
        <v>21</v>
      </c>
      <c r="J212" t="s">
        <v>10</v>
      </c>
    </row>
    <row r="213" spans="1:10">
      <c r="A213" s="2" t="s">
        <v>469</v>
      </c>
      <c r="B213" t="s">
        <v>20</v>
      </c>
      <c r="C213">
        <v>85</v>
      </c>
      <c r="D213" t="s">
        <v>470</v>
      </c>
      <c r="E213" t="s">
        <v>690</v>
      </c>
      <c r="F213" t="s">
        <v>690</v>
      </c>
      <c r="G213" s="1">
        <v>43523</v>
      </c>
      <c r="H213">
        <v>1750</v>
      </c>
      <c r="I213" s="6" t="s">
        <v>21</v>
      </c>
      <c r="J213" t="s">
        <v>10</v>
      </c>
    </row>
    <row r="214" spans="1:10">
      <c r="A214" s="2" t="s">
        <v>469</v>
      </c>
      <c r="B214" t="s">
        <v>20</v>
      </c>
      <c r="C214">
        <v>85</v>
      </c>
      <c r="D214" t="s">
        <v>470</v>
      </c>
      <c r="E214" t="s">
        <v>691</v>
      </c>
      <c r="F214" t="s">
        <v>691</v>
      </c>
      <c r="G214" s="1">
        <v>43524</v>
      </c>
      <c r="H214">
        <v>1750</v>
      </c>
      <c r="I214" s="6" t="s">
        <v>21</v>
      </c>
      <c r="J214" t="s">
        <v>10</v>
      </c>
    </row>
    <row r="215" spans="1:10">
      <c r="A215" s="2" t="s">
        <v>469</v>
      </c>
      <c r="B215" t="s">
        <v>20</v>
      </c>
      <c r="C215">
        <v>85</v>
      </c>
      <c r="D215" t="s">
        <v>470</v>
      </c>
      <c r="E215" t="s">
        <v>692</v>
      </c>
      <c r="F215" t="s">
        <v>692</v>
      </c>
      <c r="G215" s="1">
        <v>43525</v>
      </c>
      <c r="H215">
        <v>3250</v>
      </c>
      <c r="I215" s="6" t="s">
        <v>21</v>
      </c>
      <c r="J215" t="s">
        <v>10</v>
      </c>
    </row>
    <row r="216" spans="1:10">
      <c r="A216" s="2" t="s">
        <v>469</v>
      </c>
      <c r="B216" t="s">
        <v>20</v>
      </c>
      <c r="C216">
        <v>85</v>
      </c>
      <c r="D216" t="s">
        <v>470</v>
      </c>
      <c r="E216" t="s">
        <v>693</v>
      </c>
      <c r="F216" t="s">
        <v>693</v>
      </c>
      <c r="G216" s="1">
        <v>43526</v>
      </c>
      <c r="H216">
        <v>5000</v>
      </c>
      <c r="I216" s="6" t="s">
        <v>21</v>
      </c>
      <c r="J216" t="s">
        <v>10</v>
      </c>
    </row>
    <row r="217" spans="1:10">
      <c r="A217" s="2" t="s">
        <v>469</v>
      </c>
      <c r="B217" t="s">
        <v>20</v>
      </c>
      <c r="C217">
        <v>85</v>
      </c>
      <c r="D217" t="s">
        <v>470</v>
      </c>
      <c r="E217" t="s">
        <v>694</v>
      </c>
      <c r="F217" t="s">
        <v>694</v>
      </c>
      <c r="G217" s="1">
        <v>43527</v>
      </c>
      <c r="H217">
        <v>5000</v>
      </c>
      <c r="I217" s="6" t="s">
        <v>21</v>
      </c>
      <c r="J217" t="s">
        <v>10</v>
      </c>
    </row>
    <row r="218" spans="1:10">
      <c r="A218" s="2" t="s">
        <v>469</v>
      </c>
      <c r="B218" t="s">
        <v>20</v>
      </c>
      <c r="C218">
        <v>85</v>
      </c>
      <c r="D218" t="s">
        <v>470</v>
      </c>
      <c r="E218" t="s">
        <v>695</v>
      </c>
      <c r="F218" t="s">
        <v>695</v>
      </c>
      <c r="G218" s="1">
        <v>43528</v>
      </c>
      <c r="H218">
        <v>5000</v>
      </c>
      <c r="I218" s="6" t="s">
        <v>21</v>
      </c>
      <c r="J218" t="s">
        <v>10</v>
      </c>
    </row>
    <row r="219" spans="1:10">
      <c r="A219" s="2" t="s">
        <v>469</v>
      </c>
      <c r="B219" t="s">
        <v>20</v>
      </c>
      <c r="C219">
        <v>85</v>
      </c>
      <c r="D219" t="s">
        <v>470</v>
      </c>
      <c r="E219" t="s">
        <v>696</v>
      </c>
      <c r="F219" t="s">
        <v>696</v>
      </c>
      <c r="G219" s="1">
        <v>43529</v>
      </c>
      <c r="H219">
        <v>5000</v>
      </c>
      <c r="I219" s="6" t="s">
        <v>21</v>
      </c>
      <c r="J219" t="s">
        <v>10</v>
      </c>
    </row>
    <row r="220" spans="1:10">
      <c r="A220" s="2" t="s">
        <v>469</v>
      </c>
      <c r="B220" t="s">
        <v>20</v>
      </c>
      <c r="C220">
        <v>85</v>
      </c>
      <c r="D220" t="s">
        <v>470</v>
      </c>
      <c r="E220" t="s">
        <v>697</v>
      </c>
      <c r="F220" t="s">
        <v>697</v>
      </c>
      <c r="G220" s="1">
        <v>43530</v>
      </c>
      <c r="H220">
        <v>6083</v>
      </c>
      <c r="I220" s="6" t="s">
        <v>21</v>
      </c>
      <c r="J220" t="s">
        <v>10</v>
      </c>
    </row>
    <row r="221" spans="1:10">
      <c r="A221" s="2" t="s">
        <v>469</v>
      </c>
      <c r="B221" t="s">
        <v>20</v>
      </c>
      <c r="C221">
        <v>85</v>
      </c>
      <c r="D221" t="s">
        <v>470</v>
      </c>
      <c r="E221" t="s">
        <v>698</v>
      </c>
      <c r="F221" t="s">
        <v>698</v>
      </c>
      <c r="G221" s="1">
        <v>43531</v>
      </c>
      <c r="H221">
        <v>7000</v>
      </c>
      <c r="I221" s="6" t="s">
        <v>21</v>
      </c>
      <c r="J221" t="s">
        <v>10</v>
      </c>
    </row>
    <row r="222" spans="1:10">
      <c r="A222" s="2" t="s">
        <v>469</v>
      </c>
      <c r="B222" t="s">
        <v>20</v>
      </c>
      <c r="C222">
        <v>85</v>
      </c>
      <c r="D222" t="s">
        <v>470</v>
      </c>
      <c r="E222" t="s">
        <v>699</v>
      </c>
      <c r="F222" t="s">
        <v>699</v>
      </c>
      <c r="G222" s="1">
        <v>43532</v>
      </c>
      <c r="H222">
        <v>7042</v>
      </c>
      <c r="I222" s="6" t="s">
        <v>21</v>
      </c>
      <c r="J222" t="s">
        <v>10</v>
      </c>
    </row>
    <row r="223" spans="1:10">
      <c r="A223" s="2" t="s">
        <v>469</v>
      </c>
      <c r="B223" t="s">
        <v>20</v>
      </c>
      <c r="C223">
        <v>85</v>
      </c>
      <c r="D223" t="s">
        <v>470</v>
      </c>
      <c r="E223" t="s">
        <v>700</v>
      </c>
      <c r="F223" t="s">
        <v>700</v>
      </c>
      <c r="G223" s="1">
        <v>43533</v>
      </c>
      <c r="H223">
        <v>7000</v>
      </c>
      <c r="I223" s="6" t="s">
        <v>21</v>
      </c>
      <c r="J223" t="s">
        <v>10</v>
      </c>
    </row>
    <row r="224" spans="1:10">
      <c r="A224" s="2" t="s">
        <v>469</v>
      </c>
      <c r="B224" t="s">
        <v>20</v>
      </c>
      <c r="C224">
        <v>85</v>
      </c>
      <c r="D224" t="s">
        <v>470</v>
      </c>
      <c r="E224" t="s">
        <v>701</v>
      </c>
      <c r="F224" t="s">
        <v>701</v>
      </c>
      <c r="G224" s="1">
        <v>43534</v>
      </c>
      <c r="H224">
        <v>6708</v>
      </c>
      <c r="I224" s="6" t="s">
        <v>21</v>
      </c>
      <c r="J224" t="s">
        <v>10</v>
      </c>
    </row>
    <row r="225" spans="1:10">
      <c r="A225" s="2" t="s">
        <v>469</v>
      </c>
      <c r="B225" t="s">
        <v>20</v>
      </c>
      <c r="C225">
        <v>85</v>
      </c>
      <c r="D225" t="s">
        <v>470</v>
      </c>
      <c r="E225" t="s">
        <v>702</v>
      </c>
      <c r="F225" t="s">
        <v>702</v>
      </c>
      <c r="G225" s="1">
        <v>43535</v>
      </c>
      <c r="H225">
        <v>7000</v>
      </c>
      <c r="I225" s="6" t="s">
        <v>21</v>
      </c>
      <c r="J225" t="s">
        <v>10</v>
      </c>
    </row>
    <row r="226" spans="1:10">
      <c r="A226" s="2" t="s">
        <v>469</v>
      </c>
      <c r="B226" t="s">
        <v>20</v>
      </c>
      <c r="C226">
        <v>85</v>
      </c>
      <c r="D226" t="s">
        <v>470</v>
      </c>
      <c r="E226" t="s">
        <v>703</v>
      </c>
      <c r="F226" t="s">
        <v>703</v>
      </c>
      <c r="G226" s="1">
        <v>43536</v>
      </c>
      <c r="H226">
        <v>6298</v>
      </c>
      <c r="I226" s="6" t="s">
        <v>21</v>
      </c>
      <c r="J226" t="s">
        <v>10</v>
      </c>
    </row>
    <row r="227" spans="1:10">
      <c r="A227" s="2" t="s">
        <v>469</v>
      </c>
      <c r="B227" t="s">
        <v>20</v>
      </c>
      <c r="C227">
        <v>85</v>
      </c>
      <c r="D227" t="s">
        <v>470</v>
      </c>
      <c r="E227" t="s">
        <v>704</v>
      </c>
      <c r="F227" t="s">
        <v>704</v>
      </c>
      <c r="G227" s="1">
        <v>43537</v>
      </c>
      <c r="H227">
        <v>5044</v>
      </c>
      <c r="I227" s="6" t="s">
        <v>21</v>
      </c>
      <c r="J227" t="s">
        <v>10</v>
      </c>
    </row>
    <row r="228" spans="1:10">
      <c r="A228" s="2" t="s">
        <v>469</v>
      </c>
      <c r="B228" t="s">
        <v>20</v>
      </c>
      <c r="C228">
        <v>85</v>
      </c>
      <c r="D228" t="s">
        <v>470</v>
      </c>
      <c r="E228" t="s">
        <v>705</v>
      </c>
      <c r="F228" t="s">
        <v>705</v>
      </c>
      <c r="G228" s="1">
        <v>43538</v>
      </c>
      <c r="H228">
        <v>5067</v>
      </c>
      <c r="I228" s="6" t="s">
        <v>21</v>
      </c>
      <c r="J228" t="s">
        <v>10</v>
      </c>
    </row>
    <row r="229" spans="1:10">
      <c r="A229" s="2" t="s">
        <v>469</v>
      </c>
      <c r="B229" t="s">
        <v>20</v>
      </c>
      <c r="C229">
        <v>85</v>
      </c>
      <c r="D229" t="s">
        <v>470</v>
      </c>
      <c r="E229" t="s">
        <v>706</v>
      </c>
      <c r="F229" t="s">
        <v>706</v>
      </c>
      <c r="G229" s="1">
        <v>43539</v>
      </c>
      <c r="H229">
        <v>5525</v>
      </c>
      <c r="I229" s="6" t="s">
        <v>21</v>
      </c>
      <c r="J229" t="s">
        <v>10</v>
      </c>
    </row>
    <row r="230" spans="1:10">
      <c r="A230" s="2" t="s">
        <v>469</v>
      </c>
      <c r="B230" t="s">
        <v>20</v>
      </c>
      <c r="C230">
        <v>85</v>
      </c>
      <c r="D230" t="s">
        <v>470</v>
      </c>
      <c r="E230" t="s">
        <v>707</v>
      </c>
      <c r="F230" t="s">
        <v>707</v>
      </c>
      <c r="G230" s="1">
        <v>43540</v>
      </c>
      <c r="H230">
        <v>6000</v>
      </c>
      <c r="I230" s="6" t="s">
        <v>21</v>
      </c>
      <c r="J230" t="s">
        <v>10</v>
      </c>
    </row>
    <row r="231" spans="1:10">
      <c r="A231" s="2" t="s">
        <v>469</v>
      </c>
      <c r="B231" t="s">
        <v>20</v>
      </c>
      <c r="C231">
        <v>85</v>
      </c>
      <c r="D231" t="s">
        <v>470</v>
      </c>
      <c r="E231" t="s">
        <v>708</v>
      </c>
      <c r="F231" t="s">
        <v>708</v>
      </c>
      <c r="G231" s="1">
        <v>43541</v>
      </c>
      <c r="H231">
        <v>6000</v>
      </c>
      <c r="I231" s="6" t="s">
        <v>21</v>
      </c>
      <c r="J231" t="s">
        <v>10</v>
      </c>
    </row>
    <row r="232" spans="1:10">
      <c r="A232" s="2" t="s">
        <v>469</v>
      </c>
      <c r="B232" t="s">
        <v>20</v>
      </c>
      <c r="C232">
        <v>85</v>
      </c>
      <c r="D232" t="s">
        <v>470</v>
      </c>
      <c r="E232" t="s">
        <v>709</v>
      </c>
      <c r="F232" t="s">
        <v>709</v>
      </c>
      <c r="G232" s="1">
        <v>43542</v>
      </c>
      <c r="H232">
        <v>6000</v>
      </c>
      <c r="I232" s="6" t="s">
        <v>21</v>
      </c>
      <c r="J232" t="s">
        <v>10</v>
      </c>
    </row>
    <row r="233" spans="1:10">
      <c r="A233" s="2" t="s">
        <v>469</v>
      </c>
      <c r="B233" t="s">
        <v>20</v>
      </c>
      <c r="C233">
        <v>85</v>
      </c>
      <c r="D233" t="s">
        <v>470</v>
      </c>
      <c r="E233" t="s">
        <v>710</v>
      </c>
      <c r="F233" t="s">
        <v>710</v>
      </c>
      <c r="G233" s="1">
        <v>43543</v>
      </c>
      <c r="H233">
        <v>6458</v>
      </c>
      <c r="I233" s="6" t="s">
        <v>21</v>
      </c>
      <c r="J233" t="s">
        <v>10</v>
      </c>
    </row>
    <row r="234" spans="1:10">
      <c r="A234" s="2" t="s">
        <v>469</v>
      </c>
      <c r="B234" t="s">
        <v>20</v>
      </c>
      <c r="C234">
        <v>85</v>
      </c>
      <c r="D234" t="s">
        <v>470</v>
      </c>
      <c r="E234" t="s">
        <v>711</v>
      </c>
      <c r="F234" t="s">
        <v>711</v>
      </c>
      <c r="G234" s="1">
        <v>43544</v>
      </c>
      <c r="H234">
        <v>7458</v>
      </c>
      <c r="I234" s="6" t="s">
        <v>21</v>
      </c>
      <c r="J234" t="s">
        <v>10</v>
      </c>
    </row>
    <row r="235" spans="1:10">
      <c r="A235" s="2" t="s">
        <v>469</v>
      </c>
      <c r="B235" t="s">
        <v>20</v>
      </c>
      <c r="C235">
        <v>85</v>
      </c>
      <c r="D235" t="s">
        <v>470</v>
      </c>
      <c r="E235" t="s">
        <v>712</v>
      </c>
      <c r="F235" t="s">
        <v>712</v>
      </c>
      <c r="G235" s="1">
        <v>43545</v>
      </c>
      <c r="H235">
        <v>8000</v>
      </c>
      <c r="I235" s="6" t="s">
        <v>21</v>
      </c>
      <c r="J235" t="s">
        <v>10</v>
      </c>
    </row>
    <row r="236" spans="1:10">
      <c r="A236" s="2" t="s">
        <v>469</v>
      </c>
      <c r="B236" t="s">
        <v>20</v>
      </c>
      <c r="C236">
        <v>85</v>
      </c>
      <c r="D236" t="s">
        <v>470</v>
      </c>
      <c r="E236" t="s">
        <v>713</v>
      </c>
      <c r="F236" t="s">
        <v>713</v>
      </c>
      <c r="G236" s="1">
        <v>43546</v>
      </c>
      <c r="H236">
        <v>8250</v>
      </c>
      <c r="I236" s="6" t="s">
        <v>21</v>
      </c>
      <c r="J236" t="s">
        <v>10</v>
      </c>
    </row>
    <row r="237" spans="1:10">
      <c r="A237" s="2" t="s">
        <v>469</v>
      </c>
      <c r="B237" t="s">
        <v>20</v>
      </c>
      <c r="C237">
        <v>85</v>
      </c>
      <c r="D237" t="s">
        <v>470</v>
      </c>
      <c r="E237" t="s">
        <v>714</v>
      </c>
      <c r="F237" t="s">
        <v>714</v>
      </c>
      <c r="G237" s="1">
        <v>43547</v>
      </c>
      <c r="H237">
        <v>9042</v>
      </c>
      <c r="I237" s="6" t="s">
        <v>21</v>
      </c>
      <c r="J237" t="s">
        <v>10</v>
      </c>
    </row>
    <row r="238" spans="1:10">
      <c r="A238" s="2" t="s">
        <v>469</v>
      </c>
      <c r="B238" t="s">
        <v>20</v>
      </c>
      <c r="C238">
        <v>85</v>
      </c>
      <c r="D238" t="s">
        <v>470</v>
      </c>
      <c r="E238" t="s">
        <v>715</v>
      </c>
      <c r="F238" t="s">
        <v>715</v>
      </c>
      <c r="G238" s="1">
        <v>43548</v>
      </c>
      <c r="H238">
        <v>9500</v>
      </c>
      <c r="I238" s="6" t="s">
        <v>21</v>
      </c>
      <c r="J238" t="s">
        <v>10</v>
      </c>
    </row>
    <row r="239" spans="1:10">
      <c r="A239" s="2" t="s">
        <v>469</v>
      </c>
      <c r="B239" t="s">
        <v>20</v>
      </c>
      <c r="C239">
        <v>85</v>
      </c>
      <c r="D239" t="s">
        <v>470</v>
      </c>
      <c r="E239" t="s">
        <v>716</v>
      </c>
      <c r="F239" t="s">
        <v>716</v>
      </c>
      <c r="G239" s="1">
        <v>43549</v>
      </c>
      <c r="H239">
        <v>10095</v>
      </c>
      <c r="I239" s="6" t="s">
        <v>21</v>
      </c>
      <c r="J239" t="s">
        <v>10</v>
      </c>
    </row>
    <row r="240" spans="1:10">
      <c r="A240" s="2" t="s">
        <v>469</v>
      </c>
      <c r="B240" t="s">
        <v>20</v>
      </c>
      <c r="C240">
        <v>85</v>
      </c>
      <c r="D240" t="s">
        <v>470</v>
      </c>
      <c r="E240" t="s">
        <v>717</v>
      </c>
      <c r="F240" t="s">
        <v>717</v>
      </c>
      <c r="G240" s="1">
        <v>43550</v>
      </c>
      <c r="H240">
        <v>10829</v>
      </c>
      <c r="I240" s="6" t="s">
        <v>21</v>
      </c>
      <c r="J240" t="s">
        <v>10</v>
      </c>
    </row>
    <row r="241" spans="1:10">
      <c r="A241" s="2" t="s">
        <v>469</v>
      </c>
      <c r="B241" t="s">
        <v>20</v>
      </c>
      <c r="C241">
        <v>85</v>
      </c>
      <c r="D241" t="s">
        <v>470</v>
      </c>
      <c r="E241" t="s">
        <v>718</v>
      </c>
      <c r="F241" t="s">
        <v>718</v>
      </c>
      <c r="G241" s="1">
        <v>43551</v>
      </c>
      <c r="H241">
        <v>11550</v>
      </c>
      <c r="I241" s="6" t="s">
        <v>21</v>
      </c>
      <c r="J241" t="s">
        <v>10</v>
      </c>
    </row>
    <row r="242" spans="1:10">
      <c r="A242" s="2" t="s">
        <v>469</v>
      </c>
      <c r="B242" t="s">
        <v>20</v>
      </c>
      <c r="C242">
        <v>85</v>
      </c>
      <c r="D242" t="s">
        <v>470</v>
      </c>
      <c r="E242" t="s">
        <v>719</v>
      </c>
      <c r="F242" t="s">
        <v>719</v>
      </c>
      <c r="G242" s="1">
        <v>43552</v>
      </c>
      <c r="H242">
        <v>11700</v>
      </c>
      <c r="I242" s="6" t="s">
        <v>21</v>
      </c>
      <c r="J242" t="s">
        <v>10</v>
      </c>
    </row>
    <row r="243" spans="1:10">
      <c r="A243" s="2" t="s">
        <v>469</v>
      </c>
      <c r="B243" t="s">
        <v>20</v>
      </c>
      <c r="C243">
        <v>85</v>
      </c>
      <c r="D243" t="s">
        <v>470</v>
      </c>
      <c r="E243" t="s">
        <v>720</v>
      </c>
      <c r="F243" t="s">
        <v>720</v>
      </c>
      <c r="G243" s="1">
        <v>43553</v>
      </c>
      <c r="H243">
        <v>11700</v>
      </c>
      <c r="I243" s="6" t="s">
        <v>21</v>
      </c>
      <c r="J243" t="s">
        <v>10</v>
      </c>
    </row>
    <row r="244" spans="1:10">
      <c r="A244" s="2" t="s">
        <v>469</v>
      </c>
      <c r="B244" t="s">
        <v>20</v>
      </c>
      <c r="C244">
        <v>85</v>
      </c>
      <c r="D244" t="s">
        <v>470</v>
      </c>
      <c r="E244" t="s">
        <v>721</v>
      </c>
      <c r="F244" t="s">
        <v>721</v>
      </c>
      <c r="G244" s="1">
        <v>43554</v>
      </c>
      <c r="H244">
        <v>11700</v>
      </c>
      <c r="I244" s="6" t="s">
        <v>21</v>
      </c>
      <c r="J244" t="s">
        <v>10</v>
      </c>
    </row>
    <row r="245" spans="1:10">
      <c r="A245" s="2" t="s">
        <v>469</v>
      </c>
      <c r="B245" t="s">
        <v>20</v>
      </c>
      <c r="C245">
        <v>85</v>
      </c>
      <c r="D245" t="s">
        <v>470</v>
      </c>
      <c r="E245" t="s">
        <v>722</v>
      </c>
      <c r="F245" t="s">
        <v>722</v>
      </c>
      <c r="G245" s="1">
        <v>43555</v>
      </c>
      <c r="H245">
        <v>11700</v>
      </c>
      <c r="I245" s="6" t="s">
        <v>21</v>
      </c>
      <c r="J245" t="s">
        <v>10</v>
      </c>
    </row>
    <row r="246" spans="1:10">
      <c r="A246" s="2" t="s">
        <v>469</v>
      </c>
      <c r="B246" t="s">
        <v>20</v>
      </c>
      <c r="C246">
        <v>85</v>
      </c>
      <c r="D246" t="s">
        <v>470</v>
      </c>
      <c r="E246" t="s">
        <v>723</v>
      </c>
      <c r="F246" t="s">
        <v>723</v>
      </c>
      <c r="G246" s="1">
        <v>43556</v>
      </c>
      <c r="H246">
        <v>11700</v>
      </c>
      <c r="I246" s="6" t="s">
        <v>21</v>
      </c>
      <c r="J246" t="s">
        <v>10</v>
      </c>
    </row>
    <row r="247" spans="1:10">
      <c r="A247" s="2" t="s">
        <v>469</v>
      </c>
      <c r="B247" t="s">
        <v>20</v>
      </c>
      <c r="C247">
        <v>85</v>
      </c>
      <c r="D247" t="s">
        <v>470</v>
      </c>
      <c r="E247" t="s">
        <v>724</v>
      </c>
      <c r="F247" t="s">
        <v>724</v>
      </c>
      <c r="G247" s="1">
        <v>43557</v>
      </c>
      <c r="H247">
        <v>15779</v>
      </c>
      <c r="I247" s="6" t="s">
        <v>21</v>
      </c>
      <c r="J247" t="s">
        <v>10</v>
      </c>
    </row>
    <row r="248" spans="1:10">
      <c r="A248" s="2" t="s">
        <v>469</v>
      </c>
      <c r="B248" t="s">
        <v>20</v>
      </c>
      <c r="C248">
        <v>85</v>
      </c>
      <c r="D248" t="s">
        <v>470</v>
      </c>
      <c r="E248" t="s">
        <v>725</v>
      </c>
      <c r="F248" t="s">
        <v>725</v>
      </c>
      <c r="G248" s="1">
        <v>43558</v>
      </c>
      <c r="H248">
        <v>20000</v>
      </c>
      <c r="I248" s="6" t="s">
        <v>21</v>
      </c>
      <c r="J248" t="s">
        <v>10</v>
      </c>
    </row>
    <row r="249" spans="1:10">
      <c r="A249" s="2" t="s">
        <v>469</v>
      </c>
      <c r="B249" t="s">
        <v>20</v>
      </c>
      <c r="C249">
        <v>85</v>
      </c>
      <c r="D249" t="s">
        <v>470</v>
      </c>
      <c r="E249" t="s">
        <v>726</v>
      </c>
      <c r="F249" t="s">
        <v>726</v>
      </c>
      <c r="G249" s="1">
        <v>43559</v>
      </c>
      <c r="H249">
        <v>20000</v>
      </c>
      <c r="I249" s="6" t="s">
        <v>21</v>
      </c>
      <c r="J249" t="s">
        <v>10</v>
      </c>
    </row>
    <row r="250" spans="1:10">
      <c r="A250" s="2" t="s">
        <v>469</v>
      </c>
      <c r="B250" t="s">
        <v>20</v>
      </c>
      <c r="C250">
        <v>85</v>
      </c>
      <c r="D250" t="s">
        <v>470</v>
      </c>
      <c r="E250" t="s">
        <v>727</v>
      </c>
      <c r="F250" t="s">
        <v>727</v>
      </c>
      <c r="G250" s="1">
        <v>43560</v>
      </c>
      <c r="H250">
        <v>22917</v>
      </c>
      <c r="I250" s="6" t="s">
        <v>21</v>
      </c>
      <c r="J250" t="s">
        <v>10</v>
      </c>
    </row>
    <row r="251" spans="1:10">
      <c r="A251" s="2" t="s">
        <v>469</v>
      </c>
      <c r="B251" t="s">
        <v>20</v>
      </c>
      <c r="C251">
        <v>85</v>
      </c>
      <c r="D251" t="s">
        <v>470</v>
      </c>
      <c r="E251" t="s">
        <v>728</v>
      </c>
      <c r="F251" t="s">
        <v>728</v>
      </c>
      <c r="G251" s="1">
        <v>43561</v>
      </c>
      <c r="H251">
        <v>25000</v>
      </c>
      <c r="I251" s="6" t="s">
        <v>21</v>
      </c>
      <c r="J251" t="s">
        <v>10</v>
      </c>
    </row>
    <row r="252" spans="1:10">
      <c r="A252" s="2" t="s">
        <v>469</v>
      </c>
      <c r="B252" t="s">
        <v>20</v>
      </c>
      <c r="C252">
        <v>85</v>
      </c>
      <c r="D252" t="s">
        <v>470</v>
      </c>
      <c r="E252" t="s">
        <v>729</v>
      </c>
      <c r="F252" t="s">
        <v>729</v>
      </c>
      <c r="G252" s="1">
        <v>43562</v>
      </c>
      <c r="H252">
        <v>25000</v>
      </c>
      <c r="I252" s="6" t="s">
        <v>21</v>
      </c>
      <c r="J252" t="s">
        <v>10</v>
      </c>
    </row>
    <row r="253" spans="1:10">
      <c r="A253" s="2" t="s">
        <v>469</v>
      </c>
      <c r="B253" t="s">
        <v>20</v>
      </c>
      <c r="C253">
        <v>85</v>
      </c>
      <c r="D253" t="s">
        <v>470</v>
      </c>
      <c r="E253" t="s">
        <v>730</v>
      </c>
      <c r="F253" t="s">
        <v>730</v>
      </c>
      <c r="G253" s="1">
        <v>43563</v>
      </c>
      <c r="H253">
        <v>20416</v>
      </c>
      <c r="I253" s="6" t="s">
        <v>21</v>
      </c>
      <c r="J253" t="s">
        <v>10</v>
      </c>
    </row>
    <row r="254" spans="1:10">
      <c r="A254" s="2" t="s">
        <v>469</v>
      </c>
      <c r="B254" t="s">
        <v>20</v>
      </c>
      <c r="C254">
        <v>85</v>
      </c>
      <c r="D254" t="s">
        <v>470</v>
      </c>
      <c r="E254" t="s">
        <v>731</v>
      </c>
      <c r="F254" t="s">
        <v>731</v>
      </c>
      <c r="G254" s="1">
        <v>43564</v>
      </c>
      <c r="H254">
        <v>15000</v>
      </c>
      <c r="I254" s="6" t="s">
        <v>21</v>
      </c>
      <c r="J254" t="s">
        <v>10</v>
      </c>
    </row>
    <row r="255" spans="1:10">
      <c r="A255" s="2" t="s">
        <v>469</v>
      </c>
      <c r="B255" t="s">
        <v>20</v>
      </c>
      <c r="C255">
        <v>85</v>
      </c>
      <c r="D255" t="s">
        <v>470</v>
      </c>
      <c r="E255" t="s">
        <v>732</v>
      </c>
      <c r="F255" t="s">
        <v>732</v>
      </c>
      <c r="G255" s="1">
        <v>43565</v>
      </c>
      <c r="H255">
        <v>12575</v>
      </c>
      <c r="I255" s="6" t="s">
        <v>21</v>
      </c>
      <c r="J255" t="s">
        <v>10</v>
      </c>
    </row>
    <row r="256" spans="1:10">
      <c r="A256" s="2" t="s">
        <v>469</v>
      </c>
      <c r="B256" t="s">
        <v>20</v>
      </c>
      <c r="C256">
        <v>85</v>
      </c>
      <c r="D256" t="s">
        <v>470</v>
      </c>
      <c r="E256" t="s">
        <v>733</v>
      </c>
      <c r="F256" t="s">
        <v>733</v>
      </c>
      <c r="G256" s="1">
        <v>43566</v>
      </c>
      <c r="H256">
        <v>9916</v>
      </c>
      <c r="I256" s="6" t="s">
        <v>21</v>
      </c>
      <c r="J256" t="s">
        <v>10</v>
      </c>
    </row>
    <row r="257" spans="1:10">
      <c r="A257" s="2" t="s">
        <v>469</v>
      </c>
      <c r="B257" t="s">
        <v>20</v>
      </c>
      <c r="C257">
        <v>85</v>
      </c>
      <c r="D257" t="s">
        <v>470</v>
      </c>
      <c r="E257" t="s">
        <v>734</v>
      </c>
      <c r="F257" t="s">
        <v>734</v>
      </c>
      <c r="G257" s="1">
        <v>43567</v>
      </c>
      <c r="H257">
        <v>9958</v>
      </c>
      <c r="I257" s="6" t="s">
        <v>21</v>
      </c>
      <c r="J257" t="s">
        <v>10</v>
      </c>
    </row>
    <row r="258" spans="1:10">
      <c r="A258" s="2" t="s">
        <v>469</v>
      </c>
      <c r="B258" t="s">
        <v>20</v>
      </c>
      <c r="C258">
        <v>85</v>
      </c>
      <c r="D258" t="s">
        <v>470</v>
      </c>
      <c r="E258" t="s">
        <v>735</v>
      </c>
      <c r="F258" t="s">
        <v>735</v>
      </c>
      <c r="G258" s="1">
        <v>43568</v>
      </c>
      <c r="H258">
        <v>10000</v>
      </c>
      <c r="I258" s="6" t="s">
        <v>21</v>
      </c>
      <c r="J258" t="s">
        <v>10</v>
      </c>
    </row>
    <row r="259" spans="1:10">
      <c r="A259" s="2" t="s">
        <v>469</v>
      </c>
      <c r="B259" t="s">
        <v>20</v>
      </c>
      <c r="C259">
        <v>85</v>
      </c>
      <c r="D259" t="s">
        <v>470</v>
      </c>
      <c r="E259" t="s">
        <v>736</v>
      </c>
      <c r="F259" t="s">
        <v>736</v>
      </c>
      <c r="G259" s="1">
        <v>43569</v>
      </c>
      <c r="H259">
        <v>10000</v>
      </c>
      <c r="I259" s="6" t="s">
        <v>21</v>
      </c>
      <c r="J259" t="s">
        <v>10</v>
      </c>
    </row>
    <row r="260" spans="1:10">
      <c r="A260" s="2" t="s">
        <v>469</v>
      </c>
      <c r="B260" t="s">
        <v>20</v>
      </c>
      <c r="C260">
        <v>85</v>
      </c>
      <c r="D260" t="s">
        <v>470</v>
      </c>
      <c r="E260" t="s">
        <v>737</v>
      </c>
      <c r="F260" t="s">
        <v>737</v>
      </c>
      <c r="G260" s="1">
        <v>43570</v>
      </c>
      <c r="H260">
        <v>10000</v>
      </c>
      <c r="I260" s="6" t="s">
        <v>21</v>
      </c>
      <c r="J260" t="s">
        <v>10</v>
      </c>
    </row>
    <row r="261" spans="1:10">
      <c r="A261" s="2" t="s">
        <v>469</v>
      </c>
      <c r="B261" t="s">
        <v>20</v>
      </c>
      <c r="C261">
        <v>85</v>
      </c>
      <c r="D261" t="s">
        <v>470</v>
      </c>
      <c r="E261" t="s">
        <v>738</v>
      </c>
      <c r="F261" t="s">
        <v>738</v>
      </c>
      <c r="G261" s="1">
        <v>43571</v>
      </c>
      <c r="H261">
        <v>10000</v>
      </c>
      <c r="I261" s="6" t="s">
        <v>21</v>
      </c>
      <c r="J261" t="s">
        <v>10</v>
      </c>
    </row>
    <row r="262" spans="1:10">
      <c r="A262" s="2" t="s">
        <v>469</v>
      </c>
      <c r="B262" t="s">
        <v>20</v>
      </c>
      <c r="C262">
        <v>85</v>
      </c>
      <c r="D262" t="s">
        <v>470</v>
      </c>
      <c r="E262" t="s">
        <v>739</v>
      </c>
      <c r="F262" t="s">
        <v>739</v>
      </c>
      <c r="G262" s="1">
        <v>43572</v>
      </c>
      <c r="H262">
        <v>9729</v>
      </c>
      <c r="I262" s="6" t="s">
        <v>21</v>
      </c>
      <c r="J262" t="s">
        <v>10</v>
      </c>
    </row>
    <row r="263" spans="1:10">
      <c r="A263" s="2" t="s">
        <v>469</v>
      </c>
      <c r="B263" t="s">
        <v>20</v>
      </c>
      <c r="C263">
        <v>85</v>
      </c>
      <c r="D263" t="s">
        <v>470</v>
      </c>
      <c r="E263" t="s">
        <v>740</v>
      </c>
      <c r="F263" t="s">
        <v>740</v>
      </c>
      <c r="G263" s="1">
        <v>43573</v>
      </c>
      <c r="H263">
        <v>9229</v>
      </c>
      <c r="I263" s="6" t="s">
        <v>21</v>
      </c>
      <c r="J263" t="s">
        <v>10</v>
      </c>
    </row>
    <row r="264" spans="1:10">
      <c r="A264" s="2" t="s">
        <v>469</v>
      </c>
      <c r="B264" t="s">
        <v>20</v>
      </c>
      <c r="C264">
        <v>85</v>
      </c>
      <c r="D264" t="s">
        <v>470</v>
      </c>
      <c r="E264" t="s">
        <v>741</v>
      </c>
      <c r="F264" t="s">
        <v>741</v>
      </c>
      <c r="G264" s="1">
        <v>43574</v>
      </c>
      <c r="H264">
        <v>9000</v>
      </c>
      <c r="I264" s="6" t="s">
        <v>21</v>
      </c>
      <c r="J264" t="s">
        <v>10</v>
      </c>
    </row>
    <row r="265" spans="1:10">
      <c r="A265" s="2" t="s">
        <v>469</v>
      </c>
      <c r="B265" t="s">
        <v>20</v>
      </c>
      <c r="C265">
        <v>85</v>
      </c>
      <c r="D265" t="s">
        <v>470</v>
      </c>
      <c r="E265" t="s">
        <v>742</v>
      </c>
      <c r="F265" t="s">
        <v>742</v>
      </c>
      <c r="G265" s="1">
        <v>43575</v>
      </c>
      <c r="H265">
        <v>9000</v>
      </c>
      <c r="I265" s="6" t="s">
        <v>21</v>
      </c>
      <c r="J265" t="s">
        <v>10</v>
      </c>
    </row>
    <row r="266" spans="1:10">
      <c r="A266" s="2" t="s">
        <v>469</v>
      </c>
      <c r="B266" t="s">
        <v>20</v>
      </c>
      <c r="C266">
        <v>85</v>
      </c>
      <c r="D266" t="s">
        <v>470</v>
      </c>
      <c r="E266" t="s">
        <v>743</v>
      </c>
      <c r="F266" t="s">
        <v>743</v>
      </c>
      <c r="G266" s="1">
        <v>43576</v>
      </c>
      <c r="H266">
        <v>9000</v>
      </c>
      <c r="I266" s="6" t="s">
        <v>21</v>
      </c>
      <c r="J266" t="s">
        <v>10</v>
      </c>
    </row>
    <row r="267" spans="1:10">
      <c r="A267" s="2" t="s">
        <v>469</v>
      </c>
      <c r="B267" t="s">
        <v>20</v>
      </c>
      <c r="C267">
        <v>85</v>
      </c>
      <c r="D267" t="s">
        <v>470</v>
      </c>
      <c r="E267" t="s">
        <v>744</v>
      </c>
      <c r="F267" t="s">
        <v>744</v>
      </c>
      <c r="G267" s="1">
        <v>43577</v>
      </c>
      <c r="H267">
        <v>9000</v>
      </c>
      <c r="I267" s="6" t="s">
        <v>21</v>
      </c>
      <c r="J267" t="s">
        <v>10</v>
      </c>
    </row>
    <row r="268" spans="1:10">
      <c r="A268" s="2" t="s">
        <v>469</v>
      </c>
      <c r="B268" t="s">
        <v>20</v>
      </c>
      <c r="C268">
        <v>85</v>
      </c>
      <c r="D268" t="s">
        <v>470</v>
      </c>
      <c r="E268" t="s">
        <v>745</v>
      </c>
      <c r="F268" t="s">
        <v>745</v>
      </c>
      <c r="G268" s="1">
        <v>43578</v>
      </c>
      <c r="H268">
        <v>9750</v>
      </c>
      <c r="I268" s="6" t="s">
        <v>21</v>
      </c>
      <c r="J268" t="s">
        <v>10</v>
      </c>
    </row>
    <row r="269" spans="1:10">
      <c r="A269" s="2" t="s">
        <v>469</v>
      </c>
      <c r="B269" t="s">
        <v>20</v>
      </c>
      <c r="C269">
        <v>85</v>
      </c>
      <c r="D269" t="s">
        <v>470</v>
      </c>
      <c r="E269" t="s">
        <v>746</v>
      </c>
      <c r="F269" t="s">
        <v>746</v>
      </c>
      <c r="G269" s="1">
        <v>43579</v>
      </c>
      <c r="H269">
        <v>10500</v>
      </c>
      <c r="I269" s="6" t="s">
        <v>21</v>
      </c>
      <c r="J269" t="s">
        <v>10</v>
      </c>
    </row>
    <row r="270" spans="1:10">
      <c r="A270" s="2" t="s">
        <v>469</v>
      </c>
      <c r="B270" t="s">
        <v>20</v>
      </c>
      <c r="C270">
        <v>85</v>
      </c>
      <c r="D270" t="s">
        <v>470</v>
      </c>
      <c r="E270" t="s">
        <v>747</v>
      </c>
      <c r="F270" t="s">
        <v>747</v>
      </c>
      <c r="G270" s="1">
        <v>43580</v>
      </c>
      <c r="H270">
        <v>10500</v>
      </c>
      <c r="I270" s="6" t="s">
        <v>21</v>
      </c>
      <c r="J270" t="s">
        <v>10</v>
      </c>
    </row>
    <row r="271" spans="1:10">
      <c r="A271" s="2" t="s">
        <v>469</v>
      </c>
      <c r="B271" t="s">
        <v>20</v>
      </c>
      <c r="C271">
        <v>85</v>
      </c>
      <c r="D271" t="s">
        <v>470</v>
      </c>
      <c r="E271" t="s">
        <v>748</v>
      </c>
      <c r="F271" t="s">
        <v>748</v>
      </c>
      <c r="G271" s="1">
        <v>43581</v>
      </c>
      <c r="H271">
        <v>10500</v>
      </c>
      <c r="I271" s="6" t="s">
        <v>21</v>
      </c>
      <c r="J271" t="s">
        <v>10</v>
      </c>
    </row>
    <row r="272" spans="1:10">
      <c r="A272" s="2" t="s">
        <v>469</v>
      </c>
      <c r="B272" t="s">
        <v>20</v>
      </c>
      <c r="C272">
        <v>85</v>
      </c>
      <c r="D272" t="s">
        <v>470</v>
      </c>
      <c r="E272" t="s">
        <v>749</v>
      </c>
      <c r="F272" t="s">
        <v>749</v>
      </c>
      <c r="G272" s="1">
        <v>43582</v>
      </c>
      <c r="H272">
        <v>10500</v>
      </c>
      <c r="I272" s="6" t="s">
        <v>21</v>
      </c>
      <c r="J272" t="s">
        <v>10</v>
      </c>
    </row>
    <row r="273" spans="1:10">
      <c r="A273" s="2" t="s">
        <v>469</v>
      </c>
      <c r="B273" t="s">
        <v>20</v>
      </c>
      <c r="C273">
        <v>85</v>
      </c>
      <c r="D273" t="s">
        <v>470</v>
      </c>
      <c r="E273" t="s">
        <v>750</v>
      </c>
      <c r="F273" t="s">
        <v>750</v>
      </c>
      <c r="G273" s="1">
        <v>43583</v>
      </c>
      <c r="H273">
        <v>10500</v>
      </c>
      <c r="I273" s="6" t="s">
        <v>21</v>
      </c>
      <c r="J273" t="s">
        <v>10</v>
      </c>
    </row>
    <row r="274" spans="1:10">
      <c r="A274" s="2" t="s">
        <v>469</v>
      </c>
      <c r="B274" t="s">
        <v>20</v>
      </c>
      <c r="C274">
        <v>85</v>
      </c>
      <c r="D274" t="s">
        <v>470</v>
      </c>
      <c r="E274" t="s">
        <v>751</v>
      </c>
      <c r="F274" t="s">
        <v>751</v>
      </c>
      <c r="G274" s="1">
        <v>43584</v>
      </c>
      <c r="H274">
        <v>10500</v>
      </c>
      <c r="I274" s="6" t="s">
        <v>21</v>
      </c>
      <c r="J274" t="s">
        <v>10</v>
      </c>
    </row>
    <row r="275" spans="1:10">
      <c r="A275" s="2" t="s">
        <v>469</v>
      </c>
      <c r="B275" t="s">
        <v>20</v>
      </c>
      <c r="C275">
        <v>85</v>
      </c>
      <c r="D275" t="s">
        <v>470</v>
      </c>
      <c r="E275" t="s">
        <v>752</v>
      </c>
      <c r="F275" t="s">
        <v>752</v>
      </c>
      <c r="G275" s="1">
        <v>43585</v>
      </c>
      <c r="H275">
        <v>10500</v>
      </c>
      <c r="I275" s="6" t="s">
        <v>21</v>
      </c>
      <c r="J275" t="s">
        <v>10</v>
      </c>
    </row>
    <row r="276" spans="1:10">
      <c r="A276" s="2" t="s">
        <v>469</v>
      </c>
      <c r="B276" t="s">
        <v>20</v>
      </c>
      <c r="C276">
        <v>85</v>
      </c>
      <c r="D276" t="s">
        <v>470</v>
      </c>
      <c r="E276" t="s">
        <v>753</v>
      </c>
      <c r="F276" t="s">
        <v>753</v>
      </c>
      <c r="G276" s="1">
        <v>43586</v>
      </c>
      <c r="H276">
        <v>10500</v>
      </c>
      <c r="I276" s="6" t="s">
        <v>21</v>
      </c>
      <c r="J276" t="s">
        <v>10</v>
      </c>
    </row>
    <row r="277" spans="1:10">
      <c r="A277" s="2" t="s">
        <v>469</v>
      </c>
      <c r="B277" t="s">
        <v>20</v>
      </c>
      <c r="C277">
        <v>85</v>
      </c>
      <c r="D277" t="s">
        <v>470</v>
      </c>
      <c r="E277" t="s">
        <v>754</v>
      </c>
      <c r="F277" t="s">
        <v>754</v>
      </c>
      <c r="G277" s="1">
        <v>43587</v>
      </c>
      <c r="H277">
        <v>10500</v>
      </c>
      <c r="I277" s="6" t="s">
        <v>21</v>
      </c>
      <c r="J277" t="s">
        <v>10</v>
      </c>
    </row>
    <row r="278" spans="1:10">
      <c r="A278" s="2" t="s">
        <v>469</v>
      </c>
      <c r="B278" t="s">
        <v>20</v>
      </c>
      <c r="C278">
        <v>85</v>
      </c>
      <c r="D278" t="s">
        <v>470</v>
      </c>
      <c r="E278" t="s">
        <v>755</v>
      </c>
      <c r="F278" t="s">
        <v>755</v>
      </c>
      <c r="G278" s="1">
        <v>43588</v>
      </c>
      <c r="H278">
        <v>10042</v>
      </c>
      <c r="I278" s="6" t="s">
        <v>21</v>
      </c>
      <c r="J278" t="s">
        <v>10</v>
      </c>
    </row>
    <row r="279" spans="1:10">
      <c r="A279" s="2" t="s">
        <v>469</v>
      </c>
      <c r="B279" t="s">
        <v>20</v>
      </c>
      <c r="C279">
        <v>85</v>
      </c>
      <c r="D279" t="s">
        <v>470</v>
      </c>
      <c r="E279" t="s">
        <v>756</v>
      </c>
      <c r="F279" t="s">
        <v>756</v>
      </c>
      <c r="G279" s="1">
        <v>43589</v>
      </c>
      <c r="H279">
        <v>8958</v>
      </c>
      <c r="I279" s="6" t="s">
        <v>21</v>
      </c>
      <c r="J279" t="s">
        <v>10</v>
      </c>
    </row>
    <row r="280" spans="1:10">
      <c r="A280" s="2" t="s">
        <v>469</v>
      </c>
      <c r="B280" t="s">
        <v>20</v>
      </c>
      <c r="C280">
        <v>85</v>
      </c>
      <c r="D280" t="s">
        <v>470</v>
      </c>
      <c r="E280" t="s">
        <v>757</v>
      </c>
      <c r="F280" t="s">
        <v>757</v>
      </c>
      <c r="G280" s="1">
        <v>43590</v>
      </c>
      <c r="H280">
        <v>8229</v>
      </c>
      <c r="I280" s="6" t="s">
        <v>21</v>
      </c>
      <c r="J280" t="s">
        <v>10</v>
      </c>
    </row>
    <row r="281" spans="1:10">
      <c r="A281" s="2" t="s">
        <v>469</v>
      </c>
      <c r="B281" t="s">
        <v>20</v>
      </c>
      <c r="C281">
        <v>85</v>
      </c>
      <c r="D281" t="s">
        <v>470</v>
      </c>
      <c r="E281" t="s">
        <v>758</v>
      </c>
      <c r="F281" t="s">
        <v>758</v>
      </c>
      <c r="G281" s="1">
        <v>43591</v>
      </c>
      <c r="H281">
        <v>8000</v>
      </c>
      <c r="I281" s="6" t="s">
        <v>21</v>
      </c>
      <c r="J281" t="s">
        <v>10</v>
      </c>
    </row>
    <row r="282" spans="1:10">
      <c r="A282" s="2" t="s">
        <v>469</v>
      </c>
      <c r="B282" t="s">
        <v>20</v>
      </c>
      <c r="C282">
        <v>85</v>
      </c>
      <c r="D282" t="s">
        <v>470</v>
      </c>
      <c r="E282" t="s">
        <v>759</v>
      </c>
      <c r="F282" t="s">
        <v>759</v>
      </c>
      <c r="G282" s="1">
        <v>43592</v>
      </c>
      <c r="H282">
        <v>7729</v>
      </c>
      <c r="I282" s="6" t="s">
        <v>21</v>
      </c>
      <c r="J282" t="s">
        <v>10</v>
      </c>
    </row>
    <row r="283" spans="1:10">
      <c r="A283" s="2" t="s">
        <v>469</v>
      </c>
      <c r="B283" t="s">
        <v>20</v>
      </c>
      <c r="C283">
        <v>85</v>
      </c>
      <c r="D283" t="s">
        <v>470</v>
      </c>
      <c r="E283" t="s">
        <v>760</v>
      </c>
      <c r="F283" t="s">
        <v>760</v>
      </c>
      <c r="G283" s="1">
        <v>43593</v>
      </c>
      <c r="H283">
        <v>7500</v>
      </c>
      <c r="I283" s="6" t="s">
        <v>21</v>
      </c>
      <c r="J283" t="s">
        <v>10</v>
      </c>
    </row>
    <row r="284" spans="1:10">
      <c r="A284" s="2" t="s">
        <v>469</v>
      </c>
      <c r="B284" t="s">
        <v>20</v>
      </c>
      <c r="C284">
        <v>85</v>
      </c>
      <c r="D284" t="s">
        <v>470</v>
      </c>
      <c r="E284" t="s">
        <v>761</v>
      </c>
      <c r="F284" t="s">
        <v>761</v>
      </c>
      <c r="G284" s="1">
        <v>43594</v>
      </c>
      <c r="H284">
        <v>7500</v>
      </c>
      <c r="I284" s="6" t="s">
        <v>21</v>
      </c>
      <c r="J284" t="s">
        <v>10</v>
      </c>
    </row>
    <row r="285" spans="1:10">
      <c r="A285" s="2" t="s">
        <v>469</v>
      </c>
      <c r="B285" t="s">
        <v>20</v>
      </c>
      <c r="C285">
        <v>85</v>
      </c>
      <c r="D285" t="s">
        <v>470</v>
      </c>
      <c r="E285" t="s">
        <v>762</v>
      </c>
      <c r="F285" t="s">
        <v>762</v>
      </c>
      <c r="G285" s="1">
        <v>43595</v>
      </c>
      <c r="H285">
        <v>7500</v>
      </c>
      <c r="I285" s="6" t="s">
        <v>21</v>
      </c>
      <c r="J285" t="s">
        <v>10</v>
      </c>
    </row>
    <row r="286" spans="1:10">
      <c r="A286" s="2" t="s">
        <v>469</v>
      </c>
      <c r="B286" t="s">
        <v>20</v>
      </c>
      <c r="C286">
        <v>85</v>
      </c>
      <c r="D286" t="s">
        <v>470</v>
      </c>
      <c r="E286" t="s">
        <v>763</v>
      </c>
      <c r="F286" t="s">
        <v>763</v>
      </c>
      <c r="G286" s="1">
        <v>43596</v>
      </c>
      <c r="H286">
        <v>7500</v>
      </c>
      <c r="I286" s="6" t="s">
        <v>21</v>
      </c>
      <c r="J286" t="s">
        <v>10</v>
      </c>
    </row>
    <row r="287" spans="1:10">
      <c r="A287" s="2" t="s">
        <v>469</v>
      </c>
      <c r="B287" t="s">
        <v>20</v>
      </c>
      <c r="C287">
        <v>85</v>
      </c>
      <c r="D287" t="s">
        <v>470</v>
      </c>
      <c r="E287" t="s">
        <v>764</v>
      </c>
      <c r="F287" t="s">
        <v>764</v>
      </c>
      <c r="G287" s="1">
        <v>43597</v>
      </c>
      <c r="H287">
        <v>7500</v>
      </c>
      <c r="I287" s="6" t="s">
        <v>21</v>
      </c>
      <c r="J287" t="s">
        <v>10</v>
      </c>
    </row>
    <row r="288" spans="1:10">
      <c r="A288" s="2" t="s">
        <v>469</v>
      </c>
      <c r="B288" t="s">
        <v>20</v>
      </c>
      <c r="C288">
        <v>85</v>
      </c>
      <c r="D288" t="s">
        <v>470</v>
      </c>
      <c r="E288" t="s">
        <v>765</v>
      </c>
      <c r="F288" t="s">
        <v>765</v>
      </c>
      <c r="G288" s="1">
        <v>43598</v>
      </c>
      <c r="H288">
        <v>7500</v>
      </c>
      <c r="I288" s="6" t="s">
        <v>21</v>
      </c>
      <c r="J288" t="s">
        <v>10</v>
      </c>
    </row>
    <row r="289" spans="1:10">
      <c r="A289" s="2" t="s">
        <v>469</v>
      </c>
      <c r="B289" t="s">
        <v>20</v>
      </c>
      <c r="C289">
        <v>85</v>
      </c>
      <c r="D289" t="s">
        <v>470</v>
      </c>
      <c r="E289" t="s">
        <v>766</v>
      </c>
      <c r="F289" t="s">
        <v>766</v>
      </c>
      <c r="G289" s="1">
        <v>43599</v>
      </c>
      <c r="H289">
        <v>7500</v>
      </c>
      <c r="I289" s="6" t="s">
        <v>21</v>
      </c>
      <c r="J289" t="s">
        <v>10</v>
      </c>
    </row>
    <row r="290" spans="1:10">
      <c r="A290" s="2" t="s">
        <v>469</v>
      </c>
      <c r="B290" t="s">
        <v>20</v>
      </c>
      <c r="C290">
        <v>85</v>
      </c>
      <c r="D290" t="s">
        <v>470</v>
      </c>
      <c r="E290" t="s">
        <v>767</v>
      </c>
      <c r="F290" t="s">
        <v>767</v>
      </c>
      <c r="G290" s="1">
        <v>43600</v>
      </c>
      <c r="H290">
        <v>7500</v>
      </c>
      <c r="I290" s="6" t="s">
        <v>21</v>
      </c>
      <c r="J290" t="s">
        <v>10</v>
      </c>
    </row>
    <row r="291" spans="1:10">
      <c r="A291" s="2" t="s">
        <v>469</v>
      </c>
      <c r="B291" t="s">
        <v>20</v>
      </c>
      <c r="C291">
        <v>85</v>
      </c>
      <c r="D291" t="s">
        <v>470</v>
      </c>
      <c r="E291" t="s">
        <v>768</v>
      </c>
      <c r="F291" t="s">
        <v>768</v>
      </c>
      <c r="G291" s="1">
        <v>43601</v>
      </c>
      <c r="H291">
        <v>8083</v>
      </c>
      <c r="I291" s="6" t="s">
        <v>21</v>
      </c>
      <c r="J291" t="s">
        <v>10</v>
      </c>
    </row>
    <row r="292" spans="1:10">
      <c r="A292" s="2" t="s">
        <v>469</v>
      </c>
      <c r="B292" t="s">
        <v>20</v>
      </c>
      <c r="C292">
        <v>85</v>
      </c>
      <c r="D292" t="s">
        <v>470</v>
      </c>
      <c r="E292" t="s">
        <v>769</v>
      </c>
      <c r="F292" t="s">
        <v>769</v>
      </c>
      <c r="G292" s="1">
        <v>43602</v>
      </c>
      <c r="H292">
        <v>9083</v>
      </c>
      <c r="I292" s="6" t="s">
        <v>21</v>
      </c>
      <c r="J292" t="s">
        <v>10</v>
      </c>
    </row>
    <row r="293" spans="1:10">
      <c r="A293" s="2" t="s">
        <v>469</v>
      </c>
      <c r="B293" t="s">
        <v>20</v>
      </c>
      <c r="C293">
        <v>85</v>
      </c>
      <c r="D293" t="s">
        <v>470</v>
      </c>
      <c r="E293" t="s">
        <v>770</v>
      </c>
      <c r="F293" t="s">
        <v>770</v>
      </c>
      <c r="G293" s="1">
        <v>43603</v>
      </c>
      <c r="H293">
        <v>9500</v>
      </c>
      <c r="I293" s="6" t="s">
        <v>21</v>
      </c>
      <c r="J293" t="s">
        <v>10</v>
      </c>
    </row>
    <row r="294" spans="1:10">
      <c r="A294" s="2" t="s">
        <v>469</v>
      </c>
      <c r="B294" t="s">
        <v>20</v>
      </c>
      <c r="C294">
        <v>85</v>
      </c>
      <c r="D294" t="s">
        <v>470</v>
      </c>
      <c r="E294" t="s">
        <v>771</v>
      </c>
      <c r="F294" t="s">
        <v>771</v>
      </c>
      <c r="G294" s="1">
        <v>43604</v>
      </c>
      <c r="H294">
        <v>9500</v>
      </c>
      <c r="I294" s="6" t="s">
        <v>21</v>
      </c>
      <c r="J294" t="s">
        <v>10</v>
      </c>
    </row>
    <row r="295" spans="1:10">
      <c r="A295" s="2" t="s">
        <v>469</v>
      </c>
      <c r="B295" t="s">
        <v>20</v>
      </c>
      <c r="C295">
        <v>85</v>
      </c>
      <c r="D295" t="s">
        <v>470</v>
      </c>
      <c r="E295" t="s">
        <v>772</v>
      </c>
      <c r="F295" t="s">
        <v>772</v>
      </c>
      <c r="G295" s="1">
        <v>43605</v>
      </c>
      <c r="H295">
        <v>9500</v>
      </c>
      <c r="I295" s="6" t="s">
        <v>21</v>
      </c>
      <c r="J295" t="s">
        <v>10</v>
      </c>
    </row>
    <row r="296" spans="1:10">
      <c r="A296" s="2" t="s">
        <v>469</v>
      </c>
      <c r="B296" t="s">
        <v>20</v>
      </c>
      <c r="C296">
        <v>85</v>
      </c>
      <c r="D296" t="s">
        <v>470</v>
      </c>
      <c r="E296" t="s">
        <v>773</v>
      </c>
      <c r="F296" t="s">
        <v>773</v>
      </c>
      <c r="G296" s="1">
        <v>43606</v>
      </c>
      <c r="H296">
        <v>9229</v>
      </c>
      <c r="I296" s="6" t="s">
        <v>21</v>
      </c>
      <c r="J296" t="s">
        <v>10</v>
      </c>
    </row>
    <row r="297" spans="1:10">
      <c r="A297" s="2" t="s">
        <v>469</v>
      </c>
      <c r="B297" t="s">
        <v>20</v>
      </c>
      <c r="C297">
        <v>85</v>
      </c>
      <c r="D297" t="s">
        <v>470</v>
      </c>
      <c r="E297" t="s">
        <v>774</v>
      </c>
      <c r="F297" t="s">
        <v>774</v>
      </c>
      <c r="G297" s="1">
        <v>43607</v>
      </c>
      <c r="H297">
        <v>8729</v>
      </c>
      <c r="I297" s="6" t="s">
        <v>21</v>
      </c>
      <c r="J297" t="s">
        <v>10</v>
      </c>
    </row>
    <row r="298" spans="1:10">
      <c r="A298" s="2" t="s">
        <v>469</v>
      </c>
      <c r="B298" t="s">
        <v>20</v>
      </c>
      <c r="C298">
        <v>85</v>
      </c>
      <c r="D298" t="s">
        <v>470</v>
      </c>
      <c r="E298" t="s">
        <v>775</v>
      </c>
      <c r="F298" t="s">
        <v>775</v>
      </c>
      <c r="G298" s="1">
        <v>43608</v>
      </c>
      <c r="H298">
        <v>8229</v>
      </c>
      <c r="I298" s="6" t="s">
        <v>21</v>
      </c>
      <c r="J298" t="s">
        <v>10</v>
      </c>
    </row>
    <row r="299" spans="1:10">
      <c r="A299" s="2" t="s">
        <v>469</v>
      </c>
      <c r="B299" t="s">
        <v>20</v>
      </c>
      <c r="C299">
        <v>85</v>
      </c>
      <c r="D299" t="s">
        <v>470</v>
      </c>
      <c r="E299" t="s">
        <v>776</v>
      </c>
      <c r="F299" t="s">
        <v>776</v>
      </c>
      <c r="G299" s="1">
        <v>43609</v>
      </c>
      <c r="H299">
        <v>7500</v>
      </c>
      <c r="I299" s="6" t="s">
        <v>21</v>
      </c>
      <c r="J299" t="s">
        <v>10</v>
      </c>
    </row>
    <row r="300" spans="1:10">
      <c r="A300" s="2" t="s">
        <v>469</v>
      </c>
      <c r="B300" t="s">
        <v>20</v>
      </c>
      <c r="C300">
        <v>85</v>
      </c>
      <c r="D300" t="s">
        <v>470</v>
      </c>
      <c r="E300" t="s">
        <v>777</v>
      </c>
      <c r="F300" t="s">
        <v>777</v>
      </c>
      <c r="G300" s="1">
        <v>43610</v>
      </c>
      <c r="H300">
        <v>6417</v>
      </c>
      <c r="I300" s="6" t="s">
        <v>21</v>
      </c>
      <c r="J300" t="s">
        <v>10</v>
      </c>
    </row>
    <row r="301" spans="1:10">
      <c r="A301" s="2" t="s">
        <v>469</v>
      </c>
      <c r="B301" t="s">
        <v>20</v>
      </c>
      <c r="C301">
        <v>85</v>
      </c>
      <c r="D301" t="s">
        <v>470</v>
      </c>
      <c r="E301" t="s">
        <v>778</v>
      </c>
      <c r="F301" t="s">
        <v>778</v>
      </c>
      <c r="G301" s="1">
        <v>43611</v>
      </c>
      <c r="H301">
        <v>6000</v>
      </c>
      <c r="I301" s="6" t="s">
        <v>21</v>
      </c>
      <c r="J301" t="s">
        <v>10</v>
      </c>
    </row>
    <row r="302" spans="1:10">
      <c r="A302" s="2" t="s">
        <v>469</v>
      </c>
      <c r="B302" t="s">
        <v>20</v>
      </c>
      <c r="C302">
        <v>85</v>
      </c>
      <c r="D302" t="s">
        <v>470</v>
      </c>
      <c r="E302" t="s">
        <v>779</v>
      </c>
      <c r="F302" t="s">
        <v>779</v>
      </c>
      <c r="G302" s="1">
        <v>43612</v>
      </c>
      <c r="H302">
        <v>6000</v>
      </c>
      <c r="I302" s="6" t="s">
        <v>21</v>
      </c>
      <c r="J302" t="s">
        <v>10</v>
      </c>
    </row>
    <row r="303" spans="1:10">
      <c r="A303" s="2" t="s">
        <v>469</v>
      </c>
      <c r="B303" t="s">
        <v>20</v>
      </c>
      <c r="C303">
        <v>85</v>
      </c>
      <c r="D303" t="s">
        <v>470</v>
      </c>
      <c r="E303" t="s">
        <v>780</v>
      </c>
      <c r="F303" t="s">
        <v>780</v>
      </c>
      <c r="G303" s="1">
        <v>43613</v>
      </c>
      <c r="H303">
        <v>6000</v>
      </c>
      <c r="I303" s="6" t="s">
        <v>21</v>
      </c>
      <c r="J303" t="s">
        <v>10</v>
      </c>
    </row>
    <row r="304" spans="1:10">
      <c r="A304" s="2" t="s">
        <v>469</v>
      </c>
      <c r="B304" t="s">
        <v>20</v>
      </c>
      <c r="C304">
        <v>85</v>
      </c>
      <c r="D304" t="s">
        <v>470</v>
      </c>
      <c r="E304" t="s">
        <v>781</v>
      </c>
      <c r="F304" t="s">
        <v>781</v>
      </c>
      <c r="G304" s="1">
        <v>43614</v>
      </c>
      <c r="H304">
        <v>6271</v>
      </c>
      <c r="I304" s="6" t="s">
        <v>21</v>
      </c>
      <c r="J304" t="s">
        <v>10</v>
      </c>
    </row>
    <row r="305" spans="1:10">
      <c r="A305" s="2" t="s">
        <v>469</v>
      </c>
      <c r="B305" t="s">
        <v>20</v>
      </c>
      <c r="C305">
        <v>85</v>
      </c>
      <c r="D305" t="s">
        <v>470</v>
      </c>
      <c r="E305" t="s">
        <v>782</v>
      </c>
      <c r="F305" t="s">
        <v>782</v>
      </c>
      <c r="G305" s="1">
        <v>43615</v>
      </c>
      <c r="H305">
        <v>7042</v>
      </c>
      <c r="I305" s="6" t="s">
        <v>21</v>
      </c>
      <c r="J305" t="s">
        <v>10</v>
      </c>
    </row>
    <row r="306" spans="1:10">
      <c r="A306" s="2" t="s">
        <v>469</v>
      </c>
      <c r="B306" t="s">
        <v>20</v>
      </c>
      <c r="C306">
        <v>85</v>
      </c>
      <c r="D306" t="s">
        <v>470</v>
      </c>
      <c r="E306" t="s">
        <v>783</v>
      </c>
      <c r="F306" t="s">
        <v>783</v>
      </c>
      <c r="G306" s="1">
        <v>43616</v>
      </c>
      <c r="H306">
        <v>8979</v>
      </c>
      <c r="I306" s="6" t="s">
        <v>21</v>
      </c>
      <c r="J306" t="s">
        <v>10</v>
      </c>
    </row>
    <row r="307" spans="1:10">
      <c r="A307" s="2" t="s">
        <v>469</v>
      </c>
      <c r="B307" t="s">
        <v>20</v>
      </c>
      <c r="C307">
        <v>85</v>
      </c>
      <c r="D307" t="s">
        <v>470</v>
      </c>
      <c r="E307" t="s">
        <v>784</v>
      </c>
      <c r="F307" t="s">
        <v>784</v>
      </c>
      <c r="G307" s="1">
        <v>43617</v>
      </c>
      <c r="H307">
        <v>10500</v>
      </c>
      <c r="I307" s="6" t="s">
        <v>21</v>
      </c>
      <c r="J307" t="s">
        <v>10</v>
      </c>
    </row>
    <row r="308" spans="1:10">
      <c r="A308" s="2" t="s">
        <v>469</v>
      </c>
      <c r="B308" t="s">
        <v>20</v>
      </c>
      <c r="C308">
        <v>85</v>
      </c>
      <c r="D308" t="s">
        <v>470</v>
      </c>
      <c r="E308" t="s">
        <v>785</v>
      </c>
      <c r="F308" t="s">
        <v>785</v>
      </c>
      <c r="G308" s="1">
        <v>43618</v>
      </c>
      <c r="H308">
        <v>10500</v>
      </c>
      <c r="I308" s="6" t="s">
        <v>21</v>
      </c>
      <c r="J308" t="s">
        <v>10</v>
      </c>
    </row>
    <row r="309" spans="1:10">
      <c r="A309" s="2" t="s">
        <v>469</v>
      </c>
      <c r="B309" t="s">
        <v>20</v>
      </c>
      <c r="C309">
        <v>85</v>
      </c>
      <c r="D309" t="s">
        <v>470</v>
      </c>
      <c r="E309" t="s">
        <v>786</v>
      </c>
      <c r="F309" t="s">
        <v>786</v>
      </c>
      <c r="G309" s="1">
        <v>43619</v>
      </c>
      <c r="H309">
        <v>10500</v>
      </c>
      <c r="I309" s="6" t="s">
        <v>21</v>
      </c>
      <c r="J309" t="s">
        <v>10</v>
      </c>
    </row>
    <row r="310" spans="1:10">
      <c r="A310" s="2" t="s">
        <v>469</v>
      </c>
      <c r="B310" t="s">
        <v>20</v>
      </c>
      <c r="C310">
        <v>85</v>
      </c>
      <c r="D310" t="s">
        <v>470</v>
      </c>
      <c r="E310" t="s">
        <v>787</v>
      </c>
      <c r="F310" t="s">
        <v>787</v>
      </c>
      <c r="G310" s="1">
        <v>43620</v>
      </c>
      <c r="H310">
        <v>10500</v>
      </c>
      <c r="I310" s="6" t="s">
        <v>21</v>
      </c>
      <c r="J310" t="s">
        <v>10</v>
      </c>
    </row>
    <row r="311" spans="1:10">
      <c r="A311" s="2" t="s">
        <v>469</v>
      </c>
      <c r="B311" t="s">
        <v>20</v>
      </c>
      <c r="C311">
        <v>85</v>
      </c>
      <c r="D311" t="s">
        <v>470</v>
      </c>
      <c r="E311" t="s">
        <v>788</v>
      </c>
      <c r="F311" t="s">
        <v>788</v>
      </c>
      <c r="G311" s="1">
        <v>43621</v>
      </c>
      <c r="H311">
        <v>10229</v>
      </c>
      <c r="I311" s="6" t="s">
        <v>21</v>
      </c>
      <c r="J311" t="s">
        <v>10</v>
      </c>
    </row>
    <row r="312" spans="1:10">
      <c r="A312" s="2" t="s">
        <v>469</v>
      </c>
      <c r="B312" t="s">
        <v>20</v>
      </c>
      <c r="C312">
        <v>85</v>
      </c>
      <c r="D312" t="s">
        <v>470</v>
      </c>
      <c r="E312" t="s">
        <v>789</v>
      </c>
      <c r="F312" t="s">
        <v>789</v>
      </c>
      <c r="G312" s="1">
        <v>43622</v>
      </c>
      <c r="H312">
        <v>9729</v>
      </c>
      <c r="I312" s="6" t="s">
        <v>21</v>
      </c>
      <c r="J312" t="s">
        <v>10</v>
      </c>
    </row>
    <row r="313" spans="1:10">
      <c r="A313" s="2" t="s">
        <v>469</v>
      </c>
      <c r="B313" t="s">
        <v>20</v>
      </c>
      <c r="C313">
        <v>85</v>
      </c>
      <c r="D313" t="s">
        <v>470</v>
      </c>
      <c r="E313" t="s">
        <v>790</v>
      </c>
      <c r="F313" t="s">
        <v>790</v>
      </c>
      <c r="G313" s="1">
        <v>43623</v>
      </c>
      <c r="H313">
        <v>9229</v>
      </c>
      <c r="I313" s="6" t="s">
        <v>21</v>
      </c>
      <c r="J313" t="s">
        <v>10</v>
      </c>
    </row>
    <row r="314" spans="1:10">
      <c r="A314" s="2" t="s">
        <v>469</v>
      </c>
      <c r="B314" t="s">
        <v>20</v>
      </c>
      <c r="C314">
        <v>85</v>
      </c>
      <c r="D314" t="s">
        <v>470</v>
      </c>
      <c r="E314" t="s">
        <v>791</v>
      </c>
      <c r="F314" t="s">
        <v>791</v>
      </c>
      <c r="G314" s="1">
        <v>43624</v>
      </c>
      <c r="H314">
        <v>9000</v>
      </c>
      <c r="I314" s="6" t="s">
        <v>21</v>
      </c>
      <c r="J314" t="s">
        <v>10</v>
      </c>
    </row>
    <row r="315" spans="1:10">
      <c r="A315" s="2" t="s">
        <v>469</v>
      </c>
      <c r="B315" t="s">
        <v>20</v>
      </c>
      <c r="C315">
        <v>85</v>
      </c>
      <c r="D315" t="s">
        <v>470</v>
      </c>
      <c r="E315" t="s">
        <v>792</v>
      </c>
      <c r="F315" t="s">
        <v>792</v>
      </c>
      <c r="G315" s="1">
        <v>43625</v>
      </c>
      <c r="H315">
        <v>8500</v>
      </c>
      <c r="I315" s="6" t="s">
        <v>21</v>
      </c>
      <c r="J315" t="s">
        <v>10</v>
      </c>
    </row>
    <row r="316" spans="1:10">
      <c r="A316" s="2" t="s">
        <v>469</v>
      </c>
      <c r="B316" t="s">
        <v>20</v>
      </c>
      <c r="C316">
        <v>85</v>
      </c>
      <c r="D316" t="s">
        <v>470</v>
      </c>
      <c r="E316" t="s">
        <v>793</v>
      </c>
      <c r="F316" t="s">
        <v>793</v>
      </c>
      <c r="G316" s="1">
        <v>43626</v>
      </c>
      <c r="H316">
        <v>7000</v>
      </c>
      <c r="I316" s="6" t="s">
        <v>21</v>
      </c>
      <c r="J316" t="s">
        <v>10</v>
      </c>
    </row>
    <row r="317" spans="1:10">
      <c r="A317" s="2" t="s">
        <v>469</v>
      </c>
      <c r="B317" t="s">
        <v>20</v>
      </c>
      <c r="C317">
        <v>85</v>
      </c>
      <c r="D317" t="s">
        <v>470</v>
      </c>
      <c r="E317" t="s">
        <v>794</v>
      </c>
      <c r="F317" t="s">
        <v>794</v>
      </c>
      <c r="G317" s="1">
        <v>43627</v>
      </c>
      <c r="H317">
        <v>4979</v>
      </c>
      <c r="I317" s="6" t="s">
        <v>21</v>
      </c>
      <c r="J317" t="s">
        <v>10</v>
      </c>
    </row>
    <row r="318" spans="1:10">
      <c r="A318" s="2" t="s">
        <v>469</v>
      </c>
      <c r="B318" t="s">
        <v>20</v>
      </c>
      <c r="C318">
        <v>85</v>
      </c>
      <c r="D318" t="s">
        <v>470</v>
      </c>
      <c r="E318" t="s">
        <v>795</v>
      </c>
      <c r="F318" t="s">
        <v>795</v>
      </c>
      <c r="G318" s="1">
        <v>43628</v>
      </c>
      <c r="H318">
        <v>3469</v>
      </c>
      <c r="I318" s="6" t="s">
        <v>21</v>
      </c>
      <c r="J318" t="s">
        <v>10</v>
      </c>
    </row>
    <row r="319" spans="1:10">
      <c r="A319" s="2" t="s">
        <v>469</v>
      </c>
      <c r="B319" t="s">
        <v>20</v>
      </c>
      <c r="C319">
        <v>85</v>
      </c>
      <c r="D319" t="s">
        <v>470</v>
      </c>
      <c r="E319" t="s">
        <v>796</v>
      </c>
      <c r="F319" t="s">
        <v>796</v>
      </c>
      <c r="G319" s="1">
        <v>43629</v>
      </c>
      <c r="H319">
        <v>2712</v>
      </c>
      <c r="I319" s="6" t="s">
        <v>21</v>
      </c>
      <c r="J319" t="s">
        <v>10</v>
      </c>
    </row>
    <row r="320" spans="1:10">
      <c r="A320" s="2" t="s">
        <v>469</v>
      </c>
      <c r="B320" t="s">
        <v>20</v>
      </c>
      <c r="C320">
        <v>85</v>
      </c>
      <c r="D320" t="s">
        <v>470</v>
      </c>
      <c r="E320" t="s">
        <v>797</v>
      </c>
      <c r="F320" t="s">
        <v>797</v>
      </c>
      <c r="G320" s="1">
        <v>43630</v>
      </c>
      <c r="H320">
        <v>2375</v>
      </c>
      <c r="I320" s="6" t="s">
        <v>21</v>
      </c>
      <c r="J320" t="s">
        <v>10</v>
      </c>
    </row>
    <row r="321" spans="1:10">
      <c r="A321" s="2" t="s">
        <v>469</v>
      </c>
      <c r="B321" t="s">
        <v>20</v>
      </c>
      <c r="C321">
        <v>85</v>
      </c>
      <c r="D321" t="s">
        <v>470</v>
      </c>
      <c r="E321" t="s">
        <v>798</v>
      </c>
      <c r="F321" t="s">
        <v>798</v>
      </c>
      <c r="G321" s="1">
        <v>43631</v>
      </c>
      <c r="H321">
        <v>2192</v>
      </c>
      <c r="I321" s="6" t="s">
        <v>21</v>
      </c>
      <c r="J321" t="s">
        <v>10</v>
      </c>
    </row>
    <row r="322" spans="1:10">
      <c r="A322" s="2" t="s">
        <v>469</v>
      </c>
      <c r="B322" t="s">
        <v>20</v>
      </c>
      <c r="C322">
        <v>85</v>
      </c>
      <c r="D322" t="s">
        <v>470</v>
      </c>
      <c r="E322" t="s">
        <v>799</v>
      </c>
      <c r="F322" t="s">
        <v>799</v>
      </c>
      <c r="G322" s="1">
        <v>43632</v>
      </c>
      <c r="H322">
        <v>2037</v>
      </c>
      <c r="I322" s="6" t="s">
        <v>21</v>
      </c>
      <c r="J322" t="s">
        <v>10</v>
      </c>
    </row>
    <row r="323" spans="1:10">
      <c r="A323" s="2" t="s">
        <v>469</v>
      </c>
      <c r="B323" t="s">
        <v>20</v>
      </c>
      <c r="C323">
        <v>85</v>
      </c>
      <c r="D323" t="s">
        <v>470</v>
      </c>
      <c r="E323" t="s">
        <v>800</v>
      </c>
      <c r="F323" t="s">
        <v>800</v>
      </c>
      <c r="G323" s="1">
        <v>43633</v>
      </c>
      <c r="H323">
        <v>2000</v>
      </c>
      <c r="I323" s="6" t="s">
        <v>21</v>
      </c>
      <c r="J323" t="s">
        <v>10</v>
      </c>
    </row>
    <row r="324" spans="1:10">
      <c r="A324" s="2" t="s">
        <v>469</v>
      </c>
      <c r="B324" t="s">
        <v>20</v>
      </c>
      <c r="C324">
        <v>85</v>
      </c>
      <c r="D324" t="s">
        <v>470</v>
      </c>
      <c r="E324" t="s">
        <v>801</v>
      </c>
      <c r="F324" t="s">
        <v>801</v>
      </c>
      <c r="G324" s="1">
        <v>43634</v>
      </c>
      <c r="H324">
        <v>2000</v>
      </c>
      <c r="I324" s="6" t="s">
        <v>21</v>
      </c>
      <c r="J324" t="s">
        <v>10</v>
      </c>
    </row>
    <row r="325" spans="1:10">
      <c r="A325" s="2" t="s">
        <v>469</v>
      </c>
      <c r="B325" t="s">
        <v>20</v>
      </c>
      <c r="C325">
        <v>85</v>
      </c>
      <c r="D325" t="s">
        <v>470</v>
      </c>
      <c r="E325" t="s">
        <v>802</v>
      </c>
      <c r="F325" t="s">
        <v>802</v>
      </c>
      <c r="G325" s="1">
        <v>43635</v>
      </c>
      <c r="H325">
        <v>2000</v>
      </c>
      <c r="I325" s="6" t="s">
        <v>21</v>
      </c>
      <c r="J325" t="s">
        <v>10</v>
      </c>
    </row>
    <row r="326" spans="1:10">
      <c r="A326" s="2" t="s">
        <v>469</v>
      </c>
      <c r="B326" t="s">
        <v>20</v>
      </c>
      <c r="C326">
        <v>85</v>
      </c>
      <c r="D326" t="s">
        <v>470</v>
      </c>
      <c r="E326" t="s">
        <v>803</v>
      </c>
      <c r="F326" t="s">
        <v>803</v>
      </c>
      <c r="G326" s="1">
        <v>43636</v>
      </c>
      <c r="H326">
        <v>2000</v>
      </c>
      <c r="I326" s="6" t="s">
        <v>21</v>
      </c>
      <c r="J326" t="s">
        <v>10</v>
      </c>
    </row>
    <row r="327" spans="1:10">
      <c r="A327" s="2" t="s">
        <v>469</v>
      </c>
      <c r="B327" t="s">
        <v>20</v>
      </c>
      <c r="C327">
        <v>85</v>
      </c>
      <c r="D327" t="s">
        <v>470</v>
      </c>
      <c r="E327" t="s">
        <v>804</v>
      </c>
      <c r="F327" t="s">
        <v>804</v>
      </c>
      <c r="G327" s="1">
        <v>43637</v>
      </c>
      <c r="H327">
        <v>1983</v>
      </c>
      <c r="I327" s="6" t="s">
        <v>21</v>
      </c>
      <c r="J327" t="s">
        <v>10</v>
      </c>
    </row>
    <row r="328" spans="1:10">
      <c r="A328" s="2" t="s">
        <v>469</v>
      </c>
      <c r="B328" t="s">
        <v>20</v>
      </c>
      <c r="C328">
        <v>85</v>
      </c>
      <c r="D328" t="s">
        <v>470</v>
      </c>
      <c r="E328" t="s">
        <v>805</v>
      </c>
      <c r="F328" t="s">
        <v>805</v>
      </c>
      <c r="G328" s="1">
        <v>43638</v>
      </c>
      <c r="H328">
        <v>2000</v>
      </c>
      <c r="I328" s="6" t="s">
        <v>21</v>
      </c>
      <c r="J328" t="s">
        <v>10</v>
      </c>
    </row>
    <row r="329" spans="1:10">
      <c r="A329" s="2" t="s">
        <v>469</v>
      </c>
      <c r="B329" t="s">
        <v>20</v>
      </c>
      <c r="C329">
        <v>85</v>
      </c>
      <c r="D329" t="s">
        <v>470</v>
      </c>
      <c r="E329" t="s">
        <v>806</v>
      </c>
      <c r="F329" t="s">
        <v>806</v>
      </c>
      <c r="G329" s="1">
        <v>43639</v>
      </c>
      <c r="H329">
        <v>2000</v>
      </c>
      <c r="I329" s="6" t="s">
        <v>21</v>
      </c>
      <c r="J329" t="s">
        <v>10</v>
      </c>
    </row>
    <row r="330" spans="1:10">
      <c r="A330" s="2" t="s">
        <v>469</v>
      </c>
      <c r="B330" t="s">
        <v>20</v>
      </c>
      <c r="C330">
        <v>85</v>
      </c>
      <c r="D330" t="s">
        <v>470</v>
      </c>
      <c r="E330" t="s">
        <v>807</v>
      </c>
      <c r="F330" t="s">
        <v>807</v>
      </c>
      <c r="G330" s="1">
        <v>43640</v>
      </c>
      <c r="H330">
        <v>1884</v>
      </c>
      <c r="I330" s="6" t="s">
        <v>21</v>
      </c>
      <c r="J330" t="s">
        <v>10</v>
      </c>
    </row>
    <row r="331" spans="1:10">
      <c r="A331" s="2" t="s">
        <v>469</v>
      </c>
      <c r="B331" t="s">
        <v>20</v>
      </c>
      <c r="C331">
        <v>85</v>
      </c>
      <c r="D331" t="s">
        <v>470</v>
      </c>
      <c r="E331" t="s">
        <v>808</v>
      </c>
      <c r="F331" t="s">
        <v>808</v>
      </c>
      <c r="G331" s="1">
        <v>43641</v>
      </c>
      <c r="H331">
        <v>1800</v>
      </c>
      <c r="I331" s="6" t="s">
        <v>21</v>
      </c>
      <c r="J331" t="s">
        <v>10</v>
      </c>
    </row>
    <row r="332" spans="1:10">
      <c r="A332" s="2" t="s">
        <v>469</v>
      </c>
      <c r="B332" t="s">
        <v>20</v>
      </c>
      <c r="C332">
        <v>85</v>
      </c>
      <c r="D332" t="s">
        <v>470</v>
      </c>
      <c r="E332" t="s">
        <v>809</v>
      </c>
      <c r="F332" t="s">
        <v>809</v>
      </c>
      <c r="G332" s="1">
        <v>43642</v>
      </c>
      <c r="H332">
        <v>1800</v>
      </c>
      <c r="I332" s="6" t="s">
        <v>21</v>
      </c>
      <c r="J332" t="s">
        <v>10</v>
      </c>
    </row>
    <row r="333" spans="1:10">
      <c r="A333" s="2" t="s">
        <v>469</v>
      </c>
      <c r="B333" t="s">
        <v>20</v>
      </c>
      <c r="C333">
        <v>85</v>
      </c>
      <c r="D333" t="s">
        <v>470</v>
      </c>
      <c r="E333" t="s">
        <v>810</v>
      </c>
      <c r="F333" t="s">
        <v>810</v>
      </c>
      <c r="G333" s="1">
        <v>43643</v>
      </c>
      <c r="H333">
        <v>1800</v>
      </c>
      <c r="I333" s="6" t="s">
        <v>21</v>
      </c>
      <c r="J333" t="s">
        <v>10</v>
      </c>
    </row>
    <row r="334" spans="1:10">
      <c r="A334" s="2" t="s">
        <v>469</v>
      </c>
      <c r="B334" t="s">
        <v>20</v>
      </c>
      <c r="C334">
        <v>85</v>
      </c>
      <c r="D334" t="s">
        <v>470</v>
      </c>
      <c r="E334" t="s">
        <v>811</v>
      </c>
      <c r="F334" t="s">
        <v>811</v>
      </c>
      <c r="G334" s="1">
        <v>43644</v>
      </c>
      <c r="H334">
        <v>2800</v>
      </c>
      <c r="I334" s="6" t="s">
        <v>21</v>
      </c>
      <c r="J334" t="s">
        <v>10</v>
      </c>
    </row>
    <row r="335" spans="1:10">
      <c r="A335" s="2" t="s">
        <v>469</v>
      </c>
      <c r="B335" t="s">
        <v>20</v>
      </c>
      <c r="C335">
        <v>85</v>
      </c>
      <c r="D335" t="s">
        <v>470</v>
      </c>
      <c r="E335" t="s">
        <v>812</v>
      </c>
      <c r="F335" t="s">
        <v>812</v>
      </c>
      <c r="G335" s="1">
        <v>43645</v>
      </c>
      <c r="H335">
        <v>4299</v>
      </c>
      <c r="I335" s="6" t="s">
        <v>21</v>
      </c>
      <c r="J335" t="s">
        <v>10</v>
      </c>
    </row>
    <row r="336" spans="1:10">
      <c r="A336" s="2" t="s">
        <v>469</v>
      </c>
      <c r="B336" t="s">
        <v>20</v>
      </c>
      <c r="C336">
        <v>85</v>
      </c>
      <c r="D336" t="s">
        <v>470</v>
      </c>
      <c r="E336" t="s">
        <v>813</v>
      </c>
      <c r="F336" t="s">
        <v>813</v>
      </c>
      <c r="G336" s="1">
        <v>43646</v>
      </c>
      <c r="H336">
        <v>5070</v>
      </c>
      <c r="I336" s="6" t="s">
        <v>21</v>
      </c>
      <c r="J336" t="s">
        <v>10</v>
      </c>
    </row>
    <row r="337" spans="1:10">
      <c r="A337" s="2" t="s">
        <v>469</v>
      </c>
      <c r="B337" t="s">
        <v>20</v>
      </c>
      <c r="C337">
        <v>85</v>
      </c>
      <c r="D337" t="s">
        <v>470</v>
      </c>
      <c r="E337" t="s">
        <v>814</v>
      </c>
      <c r="F337" t="s">
        <v>814</v>
      </c>
      <c r="G337" s="1">
        <v>43647</v>
      </c>
      <c r="H337">
        <v>5950</v>
      </c>
      <c r="I337" s="6" t="s">
        <v>21</v>
      </c>
      <c r="J337" t="s">
        <v>10</v>
      </c>
    </row>
    <row r="338" spans="1:10">
      <c r="A338" s="2" t="s">
        <v>469</v>
      </c>
      <c r="B338" t="s">
        <v>20</v>
      </c>
      <c r="C338">
        <v>85</v>
      </c>
      <c r="D338" t="s">
        <v>470</v>
      </c>
      <c r="E338" t="s">
        <v>815</v>
      </c>
      <c r="F338" t="s">
        <v>815</v>
      </c>
      <c r="G338" s="1">
        <v>43648</v>
      </c>
      <c r="H338">
        <v>5300</v>
      </c>
      <c r="I338" s="6" t="s">
        <v>21</v>
      </c>
      <c r="J338" t="s">
        <v>10</v>
      </c>
    </row>
    <row r="339" spans="1:10">
      <c r="A339" s="2" t="s">
        <v>469</v>
      </c>
      <c r="B339" t="s">
        <v>20</v>
      </c>
      <c r="C339">
        <v>85</v>
      </c>
      <c r="D339" t="s">
        <v>470</v>
      </c>
      <c r="E339" t="s">
        <v>816</v>
      </c>
      <c r="F339" t="s">
        <v>816</v>
      </c>
      <c r="G339" s="1">
        <v>43649</v>
      </c>
      <c r="H339">
        <v>5333</v>
      </c>
      <c r="I339" s="6" t="s">
        <v>21</v>
      </c>
      <c r="J339" t="s">
        <v>10</v>
      </c>
    </row>
    <row r="340" spans="1:10">
      <c r="A340" s="2" t="s">
        <v>469</v>
      </c>
      <c r="B340" t="s">
        <v>20</v>
      </c>
      <c r="C340">
        <v>85</v>
      </c>
      <c r="D340" t="s">
        <v>470</v>
      </c>
      <c r="E340" t="s">
        <v>817</v>
      </c>
      <c r="F340" t="s">
        <v>817</v>
      </c>
      <c r="G340" s="1">
        <v>43650</v>
      </c>
      <c r="H340">
        <v>5300</v>
      </c>
      <c r="I340" s="6" t="s">
        <v>21</v>
      </c>
      <c r="J340" t="s">
        <v>10</v>
      </c>
    </row>
    <row r="341" spans="1:10">
      <c r="A341" s="2" t="s">
        <v>469</v>
      </c>
      <c r="B341" t="s">
        <v>20</v>
      </c>
      <c r="C341">
        <v>85</v>
      </c>
      <c r="D341" t="s">
        <v>470</v>
      </c>
      <c r="E341" t="s">
        <v>818</v>
      </c>
      <c r="F341" t="s">
        <v>818</v>
      </c>
      <c r="G341" s="1">
        <v>43651</v>
      </c>
      <c r="H341">
        <v>5300</v>
      </c>
      <c r="I341" s="6" t="s">
        <v>21</v>
      </c>
      <c r="J341" t="s">
        <v>10</v>
      </c>
    </row>
    <row r="342" spans="1:10">
      <c r="A342" s="2" t="s">
        <v>469</v>
      </c>
      <c r="B342" t="s">
        <v>20</v>
      </c>
      <c r="C342">
        <v>85</v>
      </c>
      <c r="D342" t="s">
        <v>470</v>
      </c>
      <c r="E342" t="s">
        <v>819</v>
      </c>
      <c r="F342" t="s">
        <v>819</v>
      </c>
      <c r="G342" s="1">
        <v>43652</v>
      </c>
      <c r="H342">
        <v>5300</v>
      </c>
      <c r="I342" s="6" t="s">
        <v>21</v>
      </c>
      <c r="J342" t="s">
        <v>10</v>
      </c>
    </row>
    <row r="343" spans="1:10">
      <c r="A343" s="2" t="s">
        <v>469</v>
      </c>
      <c r="B343" t="s">
        <v>20</v>
      </c>
      <c r="C343">
        <v>85</v>
      </c>
      <c r="D343" t="s">
        <v>470</v>
      </c>
      <c r="E343" t="s">
        <v>820</v>
      </c>
      <c r="F343" t="s">
        <v>820</v>
      </c>
      <c r="G343" s="1">
        <v>43653</v>
      </c>
      <c r="H343">
        <v>5300</v>
      </c>
      <c r="I343" s="6" t="s">
        <v>21</v>
      </c>
      <c r="J343" t="s">
        <v>10</v>
      </c>
    </row>
    <row r="344" spans="1:10">
      <c r="A344" s="2" t="s">
        <v>469</v>
      </c>
      <c r="B344" t="s">
        <v>20</v>
      </c>
      <c r="C344">
        <v>85</v>
      </c>
      <c r="D344" t="s">
        <v>470</v>
      </c>
      <c r="E344" t="s">
        <v>821</v>
      </c>
      <c r="F344" t="s">
        <v>821</v>
      </c>
      <c r="G344" s="1">
        <v>43654</v>
      </c>
      <c r="H344">
        <v>5283</v>
      </c>
      <c r="I344" s="6" t="s">
        <v>21</v>
      </c>
      <c r="J344" t="s">
        <v>10</v>
      </c>
    </row>
    <row r="345" spans="1:10">
      <c r="A345" s="2" t="s">
        <v>469</v>
      </c>
      <c r="B345" t="s">
        <v>20</v>
      </c>
      <c r="C345">
        <v>85</v>
      </c>
      <c r="D345" t="s">
        <v>470</v>
      </c>
      <c r="E345" t="s">
        <v>822</v>
      </c>
      <c r="F345" t="s">
        <v>822</v>
      </c>
      <c r="G345" s="1">
        <v>43655</v>
      </c>
      <c r="H345">
        <v>4913</v>
      </c>
      <c r="I345" s="6" t="s">
        <v>21</v>
      </c>
      <c r="J345" t="s">
        <v>10</v>
      </c>
    </row>
    <row r="346" spans="1:10">
      <c r="A346" s="2" t="s">
        <v>469</v>
      </c>
      <c r="B346" t="s">
        <v>20</v>
      </c>
      <c r="C346">
        <v>85</v>
      </c>
      <c r="D346" t="s">
        <v>470</v>
      </c>
      <c r="E346" t="s">
        <v>823</v>
      </c>
      <c r="F346" t="s">
        <v>823</v>
      </c>
      <c r="G346" s="1">
        <v>43656</v>
      </c>
      <c r="H346">
        <v>5300</v>
      </c>
      <c r="I346" s="6" t="s">
        <v>21</v>
      </c>
      <c r="J346" t="s">
        <v>10</v>
      </c>
    </row>
    <row r="347" spans="1:10">
      <c r="A347" s="2" t="s">
        <v>469</v>
      </c>
      <c r="B347" t="s">
        <v>20</v>
      </c>
      <c r="C347">
        <v>85</v>
      </c>
      <c r="D347" t="s">
        <v>470</v>
      </c>
      <c r="E347" t="s">
        <v>824</v>
      </c>
      <c r="F347" t="s">
        <v>824</v>
      </c>
      <c r="G347" s="1">
        <v>43657</v>
      </c>
      <c r="H347">
        <v>5300</v>
      </c>
      <c r="I347" s="6" t="s">
        <v>21</v>
      </c>
      <c r="J347" t="s">
        <v>10</v>
      </c>
    </row>
    <row r="348" spans="1:10">
      <c r="A348" s="2" t="s">
        <v>469</v>
      </c>
      <c r="B348" t="s">
        <v>20</v>
      </c>
      <c r="C348">
        <v>85</v>
      </c>
      <c r="D348" t="s">
        <v>470</v>
      </c>
      <c r="E348" t="s">
        <v>825</v>
      </c>
      <c r="F348" t="s">
        <v>825</v>
      </c>
      <c r="G348" s="1">
        <v>43658</v>
      </c>
      <c r="H348">
        <v>5350</v>
      </c>
      <c r="I348" s="6" t="s">
        <v>21</v>
      </c>
      <c r="J348" t="s">
        <v>10</v>
      </c>
    </row>
    <row r="349" spans="1:10">
      <c r="A349" s="2" t="s">
        <v>469</v>
      </c>
      <c r="B349" t="s">
        <v>20</v>
      </c>
      <c r="C349">
        <v>85</v>
      </c>
      <c r="D349" t="s">
        <v>470</v>
      </c>
      <c r="E349" t="s">
        <v>826</v>
      </c>
      <c r="F349" t="s">
        <v>826</v>
      </c>
      <c r="G349" s="1">
        <v>43659</v>
      </c>
      <c r="H349">
        <v>5300</v>
      </c>
      <c r="I349" s="6" t="s">
        <v>21</v>
      </c>
      <c r="J349" t="s">
        <v>10</v>
      </c>
    </row>
    <row r="350" spans="1:10">
      <c r="A350" s="2" t="s">
        <v>469</v>
      </c>
      <c r="B350" t="s">
        <v>20</v>
      </c>
      <c r="C350">
        <v>85</v>
      </c>
      <c r="D350" t="s">
        <v>470</v>
      </c>
      <c r="E350" t="s">
        <v>827</v>
      </c>
      <c r="F350" t="s">
        <v>827</v>
      </c>
      <c r="G350" s="1">
        <v>43660</v>
      </c>
      <c r="H350">
        <v>5190</v>
      </c>
      <c r="I350" s="6" t="s">
        <v>21</v>
      </c>
      <c r="J350" t="s">
        <v>10</v>
      </c>
    </row>
    <row r="351" spans="1:10">
      <c r="A351" s="2" t="s">
        <v>469</v>
      </c>
      <c r="B351" t="s">
        <v>20</v>
      </c>
      <c r="C351">
        <v>85</v>
      </c>
      <c r="D351" t="s">
        <v>470</v>
      </c>
      <c r="E351" t="s">
        <v>828</v>
      </c>
      <c r="F351" t="s">
        <v>828</v>
      </c>
      <c r="G351" s="1">
        <v>43661</v>
      </c>
      <c r="H351">
        <v>5190</v>
      </c>
      <c r="I351" s="6" t="s">
        <v>21</v>
      </c>
      <c r="J351" t="s">
        <v>10</v>
      </c>
    </row>
    <row r="352" spans="1:10">
      <c r="A352" s="2" t="s">
        <v>469</v>
      </c>
      <c r="B352" t="s">
        <v>20</v>
      </c>
      <c r="C352">
        <v>85</v>
      </c>
      <c r="D352" t="s">
        <v>470</v>
      </c>
      <c r="E352" t="s">
        <v>829</v>
      </c>
      <c r="F352" t="s">
        <v>829</v>
      </c>
      <c r="G352" s="1">
        <v>43662</v>
      </c>
      <c r="H352">
        <v>5190</v>
      </c>
      <c r="I352" s="6" t="s">
        <v>21</v>
      </c>
      <c r="J352" t="s">
        <v>10</v>
      </c>
    </row>
    <row r="353" spans="1:10">
      <c r="A353" s="2" t="s">
        <v>469</v>
      </c>
      <c r="B353" t="s">
        <v>20</v>
      </c>
      <c r="C353">
        <v>85</v>
      </c>
      <c r="D353" t="s">
        <v>470</v>
      </c>
      <c r="E353" t="s">
        <v>830</v>
      </c>
      <c r="F353" t="s">
        <v>830</v>
      </c>
      <c r="G353" s="1">
        <v>43663</v>
      </c>
      <c r="H353">
        <v>5190</v>
      </c>
      <c r="I353" s="6" t="s">
        <v>21</v>
      </c>
      <c r="J353" t="s">
        <v>10</v>
      </c>
    </row>
    <row r="354" spans="1:10">
      <c r="A354" s="2" t="s">
        <v>469</v>
      </c>
      <c r="B354" t="s">
        <v>20</v>
      </c>
      <c r="C354">
        <v>85</v>
      </c>
      <c r="D354" t="s">
        <v>470</v>
      </c>
      <c r="E354" t="s">
        <v>831</v>
      </c>
      <c r="F354" t="s">
        <v>831</v>
      </c>
      <c r="G354" s="1">
        <v>43664</v>
      </c>
      <c r="H354">
        <v>5357</v>
      </c>
      <c r="I354" s="6" t="s">
        <v>21</v>
      </c>
      <c r="J354" t="s">
        <v>10</v>
      </c>
    </row>
    <row r="355" spans="1:10">
      <c r="A355" s="2" t="s">
        <v>469</v>
      </c>
      <c r="B355" t="s">
        <v>20</v>
      </c>
      <c r="C355">
        <v>85</v>
      </c>
      <c r="D355" t="s">
        <v>470</v>
      </c>
      <c r="E355" t="s">
        <v>832</v>
      </c>
      <c r="F355" t="s">
        <v>832</v>
      </c>
      <c r="G355" s="1">
        <v>43665</v>
      </c>
      <c r="H355">
        <v>5715</v>
      </c>
      <c r="I355" s="6" t="s">
        <v>21</v>
      </c>
      <c r="J355" t="s">
        <v>10</v>
      </c>
    </row>
    <row r="356" spans="1:10">
      <c r="A356" s="2" t="s">
        <v>469</v>
      </c>
      <c r="B356" t="s">
        <v>20</v>
      </c>
      <c r="C356">
        <v>85</v>
      </c>
      <c r="D356" t="s">
        <v>470</v>
      </c>
      <c r="E356" t="s">
        <v>833</v>
      </c>
      <c r="F356" t="s">
        <v>833</v>
      </c>
      <c r="G356" s="1">
        <v>43666</v>
      </c>
      <c r="H356">
        <v>5890</v>
      </c>
      <c r="I356" s="6" t="s">
        <v>21</v>
      </c>
      <c r="J356" t="s">
        <v>10</v>
      </c>
    </row>
    <row r="357" spans="1:10">
      <c r="A357" s="2" t="s">
        <v>469</v>
      </c>
      <c r="B357" t="s">
        <v>20</v>
      </c>
      <c r="C357">
        <v>85</v>
      </c>
      <c r="D357" t="s">
        <v>470</v>
      </c>
      <c r="E357" t="s">
        <v>834</v>
      </c>
      <c r="F357" t="s">
        <v>834</v>
      </c>
      <c r="G357" s="1">
        <v>43667</v>
      </c>
      <c r="H357">
        <v>5890</v>
      </c>
      <c r="I357" s="6" t="s">
        <v>21</v>
      </c>
      <c r="J357" t="s">
        <v>10</v>
      </c>
    </row>
    <row r="358" spans="1:10">
      <c r="A358" s="2" t="s">
        <v>469</v>
      </c>
      <c r="B358" t="s">
        <v>20</v>
      </c>
      <c r="C358">
        <v>85</v>
      </c>
      <c r="D358" t="s">
        <v>470</v>
      </c>
      <c r="E358" t="s">
        <v>835</v>
      </c>
      <c r="F358" t="s">
        <v>835</v>
      </c>
      <c r="G358" s="1">
        <v>43668</v>
      </c>
      <c r="H358">
        <v>6140</v>
      </c>
      <c r="I358" s="6" t="s">
        <v>21</v>
      </c>
      <c r="J358" t="s">
        <v>10</v>
      </c>
    </row>
    <row r="359" spans="1:10">
      <c r="A359" s="2" t="s">
        <v>469</v>
      </c>
      <c r="B359" t="s">
        <v>20</v>
      </c>
      <c r="C359">
        <v>85</v>
      </c>
      <c r="D359" t="s">
        <v>470</v>
      </c>
      <c r="E359" t="s">
        <v>836</v>
      </c>
      <c r="F359" t="s">
        <v>836</v>
      </c>
      <c r="G359" s="1">
        <v>43669</v>
      </c>
      <c r="H359">
        <v>6500</v>
      </c>
      <c r="I359" s="6" t="s">
        <v>21</v>
      </c>
      <c r="J359" t="s">
        <v>10</v>
      </c>
    </row>
    <row r="360" spans="1:10">
      <c r="A360" s="2" t="s">
        <v>469</v>
      </c>
      <c r="B360" t="s">
        <v>20</v>
      </c>
      <c r="C360">
        <v>85</v>
      </c>
      <c r="D360" t="s">
        <v>470</v>
      </c>
      <c r="E360" t="s">
        <v>837</v>
      </c>
      <c r="F360" t="s">
        <v>837</v>
      </c>
      <c r="G360" s="1">
        <v>43670</v>
      </c>
      <c r="H360">
        <v>6500</v>
      </c>
      <c r="I360" s="6" t="s">
        <v>21</v>
      </c>
      <c r="J360" t="s">
        <v>10</v>
      </c>
    </row>
    <row r="361" spans="1:10">
      <c r="A361" s="2" t="s">
        <v>469</v>
      </c>
      <c r="B361" t="s">
        <v>20</v>
      </c>
      <c r="C361">
        <v>85</v>
      </c>
      <c r="D361" t="s">
        <v>470</v>
      </c>
      <c r="E361" t="s">
        <v>838</v>
      </c>
      <c r="F361" t="s">
        <v>838</v>
      </c>
      <c r="G361" s="1">
        <v>43671</v>
      </c>
      <c r="H361">
        <v>6500</v>
      </c>
      <c r="I361" s="6" t="s">
        <v>21</v>
      </c>
      <c r="J361" t="s">
        <v>10</v>
      </c>
    </row>
    <row r="362" spans="1:10">
      <c r="A362" s="2" t="s">
        <v>469</v>
      </c>
      <c r="B362" t="s">
        <v>20</v>
      </c>
      <c r="C362">
        <v>85</v>
      </c>
      <c r="D362" t="s">
        <v>470</v>
      </c>
      <c r="E362" t="s">
        <v>839</v>
      </c>
      <c r="F362" t="s">
        <v>839</v>
      </c>
      <c r="G362" s="1">
        <v>43672</v>
      </c>
      <c r="H362">
        <v>6938</v>
      </c>
      <c r="I362" s="6" t="s">
        <v>21</v>
      </c>
      <c r="J362" t="s">
        <v>10</v>
      </c>
    </row>
    <row r="363" spans="1:10">
      <c r="A363" s="2" t="s">
        <v>469</v>
      </c>
      <c r="B363" t="s">
        <v>20</v>
      </c>
      <c r="C363">
        <v>85</v>
      </c>
      <c r="D363" t="s">
        <v>470</v>
      </c>
      <c r="E363" t="s">
        <v>840</v>
      </c>
      <c r="F363" t="s">
        <v>840</v>
      </c>
      <c r="G363" s="1">
        <v>43673</v>
      </c>
      <c r="H363">
        <v>7500</v>
      </c>
      <c r="I363" s="6" t="s">
        <v>21</v>
      </c>
      <c r="J363" t="s">
        <v>10</v>
      </c>
    </row>
    <row r="364" spans="1:10">
      <c r="A364" s="2" t="s">
        <v>469</v>
      </c>
      <c r="B364" t="s">
        <v>20</v>
      </c>
      <c r="C364">
        <v>85</v>
      </c>
      <c r="D364" t="s">
        <v>470</v>
      </c>
      <c r="E364" t="s">
        <v>841</v>
      </c>
      <c r="F364" t="s">
        <v>841</v>
      </c>
      <c r="G364" s="1">
        <v>43674</v>
      </c>
      <c r="H364">
        <v>7500</v>
      </c>
      <c r="I364" s="6" t="s">
        <v>21</v>
      </c>
      <c r="J364" t="s">
        <v>10</v>
      </c>
    </row>
    <row r="365" spans="1:10">
      <c r="A365" s="2" t="s">
        <v>469</v>
      </c>
      <c r="B365" t="s">
        <v>20</v>
      </c>
      <c r="C365">
        <v>85</v>
      </c>
      <c r="D365" t="s">
        <v>470</v>
      </c>
      <c r="E365" t="s">
        <v>842</v>
      </c>
      <c r="F365" t="s">
        <v>842</v>
      </c>
      <c r="G365" s="1">
        <v>43675</v>
      </c>
      <c r="H365">
        <v>7500</v>
      </c>
      <c r="I365" s="6" t="s">
        <v>21</v>
      </c>
      <c r="J365" t="s">
        <v>10</v>
      </c>
    </row>
    <row r="366" spans="1:10">
      <c r="A366" s="2" t="s">
        <v>469</v>
      </c>
      <c r="B366" t="s">
        <v>20</v>
      </c>
      <c r="C366">
        <v>85</v>
      </c>
      <c r="D366" t="s">
        <v>470</v>
      </c>
      <c r="E366" t="s">
        <v>843</v>
      </c>
      <c r="F366" t="s">
        <v>843</v>
      </c>
      <c r="G366" s="1">
        <v>43676</v>
      </c>
      <c r="H366">
        <v>7500</v>
      </c>
      <c r="I366" s="6" t="s">
        <v>21</v>
      </c>
      <c r="J366" t="s">
        <v>10</v>
      </c>
    </row>
    <row r="367" spans="1:10">
      <c r="A367" s="2" t="s">
        <v>469</v>
      </c>
      <c r="B367" t="s">
        <v>20</v>
      </c>
      <c r="C367">
        <v>85</v>
      </c>
      <c r="D367" t="s">
        <v>470</v>
      </c>
      <c r="E367" t="s">
        <v>25</v>
      </c>
      <c r="F367" t="s">
        <v>25</v>
      </c>
      <c r="G367" s="1">
        <v>43677</v>
      </c>
      <c r="H367">
        <v>7500</v>
      </c>
      <c r="I367" s="6" t="s">
        <v>21</v>
      </c>
      <c r="J367" t="s">
        <v>10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A5BA-06CE-4C28-BD19-913A6633180D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4DD3-CEC0-4D90-B98D-B7E77AC3CD54}">
  <dimension ref="A1:M1015"/>
  <sheetViews>
    <sheetView workbookViewId="0">
      <selection activeCell="F20" sqref="F20"/>
    </sheetView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5" width="18.140625" bestFit="1" customWidth="1"/>
    <col min="6" max="6" width="10.5703125" bestFit="1" customWidth="1"/>
    <col min="8" max="8" width="6.85546875" bestFit="1" customWidth="1"/>
    <col min="9" max="9" width="24.28515625" bestFit="1" customWidth="1"/>
    <col min="10" max="10" width="21.85546875" bestFit="1" customWidth="1"/>
    <col min="11" max="11" width="9.7109375" bestFit="1" customWidth="1"/>
    <col min="12" max="12" width="21.5703125" bestFit="1" customWidth="1"/>
    <col min="13" max="13" width="19" bestFit="1" customWidth="1"/>
  </cols>
  <sheetData>
    <row r="1" spans="1:13">
      <c r="A1" s="8" t="s">
        <v>445</v>
      </c>
      <c r="B1" s="8" t="s">
        <v>446</v>
      </c>
      <c r="C1" s="8"/>
      <c r="D1" s="8"/>
      <c r="E1" s="8" t="s">
        <v>1357</v>
      </c>
      <c r="F1" s="8" t="s">
        <v>1357</v>
      </c>
      <c r="H1" s="29" t="s">
        <v>457</v>
      </c>
      <c r="I1">
        <v>1930</v>
      </c>
    </row>
    <row r="2" spans="1:13">
      <c r="A2" s="8" t="s">
        <v>447</v>
      </c>
      <c r="B2" s="8" t="s">
        <v>446</v>
      </c>
      <c r="C2" s="8"/>
      <c r="D2" s="8"/>
      <c r="E2" s="8" t="s">
        <v>461</v>
      </c>
      <c r="F2" s="8" t="s">
        <v>462</v>
      </c>
      <c r="H2" s="29" t="s">
        <v>441</v>
      </c>
      <c r="I2" t="s">
        <v>465</v>
      </c>
      <c r="J2" t="s">
        <v>467</v>
      </c>
      <c r="K2" t="s">
        <v>459</v>
      </c>
      <c r="L2" t="s">
        <v>466</v>
      </c>
      <c r="M2" t="s">
        <v>468</v>
      </c>
    </row>
    <row r="3" spans="1:13">
      <c r="A3" s="8" t="s">
        <v>449</v>
      </c>
      <c r="B3" s="8" t="s">
        <v>446</v>
      </c>
      <c r="C3" s="8"/>
      <c r="D3" s="8"/>
      <c r="E3" s="8" t="s">
        <v>463</v>
      </c>
      <c r="F3" s="8" t="s">
        <v>464</v>
      </c>
      <c r="H3">
        <v>1</v>
      </c>
      <c r="I3" s="11">
        <f>AVERAGEIFS($E$8:$E$1015, $C$8:$C$1015,$H3, $D$8:$D$1015, $I$1 )</f>
        <v>0</v>
      </c>
      <c r="J3" s="11">
        <f>AVERAGEIFS($F$8:$F$1015, $C$8:$C$1015,$H3, $D$8:$D$1015, $I$1 )</f>
        <v>0</v>
      </c>
      <c r="K3">
        <f>DAY(EOMONTH(B11,0))</f>
        <v>31</v>
      </c>
      <c r="L3" s="7">
        <f>I3/$K3</f>
        <v>0</v>
      </c>
      <c r="M3" s="7">
        <f>J3/$K3</f>
        <v>0</v>
      </c>
    </row>
    <row r="4" spans="1:13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H4">
        <v>2</v>
      </c>
      <c r="I4" s="11">
        <f t="shared" ref="I4:I14" si="0">AVERAGEIFS($E$8:$E$1015, $C$8:$C$1015,$H4, $D$8:$D$1015, $I$1 )</f>
        <v>0</v>
      </c>
      <c r="J4" s="11">
        <f t="shared" ref="J4:J14" si="1">AVERAGEIFS($F$8:$F$1015, $C$8:$C$1015,$H4, $D$8:$D$1015, $I$1 )</f>
        <v>0</v>
      </c>
      <c r="K4">
        <f t="shared" ref="K4:K14" si="2">DAY(EOMONTH(B12,0))</f>
        <v>28</v>
      </c>
      <c r="L4" s="7">
        <f t="shared" ref="L4:L14" si="3">I4/$K4</f>
        <v>0</v>
      </c>
      <c r="M4" s="7">
        <f t="shared" ref="M4:M14" si="4">J4/$K4</f>
        <v>0</v>
      </c>
    </row>
    <row r="5" spans="1:13">
      <c r="A5" s="8" t="s">
        <v>452</v>
      </c>
      <c r="B5" s="8" t="s">
        <v>446</v>
      </c>
      <c r="C5" s="8"/>
      <c r="D5" s="8"/>
      <c r="E5" s="8" t="s">
        <v>1349</v>
      </c>
      <c r="F5" s="8" t="s">
        <v>1349</v>
      </c>
      <c r="H5">
        <v>3</v>
      </c>
      <c r="I5" s="11">
        <f t="shared" si="0"/>
        <v>0</v>
      </c>
      <c r="J5" s="11">
        <f t="shared" si="1"/>
        <v>0</v>
      </c>
      <c r="K5">
        <f t="shared" si="2"/>
        <v>31</v>
      </c>
      <c r="L5" s="7">
        <f t="shared" si="3"/>
        <v>0</v>
      </c>
      <c r="M5" s="7">
        <f t="shared" si="4"/>
        <v>0</v>
      </c>
    </row>
    <row r="6" spans="1:13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H6">
        <v>4</v>
      </c>
      <c r="I6" s="11">
        <f t="shared" si="0"/>
        <v>34.200000762939453</v>
      </c>
      <c r="J6" s="11">
        <f t="shared" si="1"/>
        <v>217.89999389648438</v>
      </c>
      <c r="K6">
        <f t="shared" si="2"/>
        <v>30</v>
      </c>
      <c r="L6" s="7">
        <f t="shared" si="3"/>
        <v>1.1400000254313152</v>
      </c>
      <c r="M6" s="7">
        <f t="shared" si="4"/>
        <v>7.2633331298828123</v>
      </c>
    </row>
    <row r="7" spans="1:13">
      <c r="A7" s="8" t="s">
        <v>455</v>
      </c>
      <c r="B7" s="8" t="s">
        <v>446</v>
      </c>
      <c r="C7" s="8" t="s">
        <v>441</v>
      </c>
      <c r="D7" s="8" t="s">
        <v>457</v>
      </c>
      <c r="E7" s="8" t="s">
        <v>2</v>
      </c>
      <c r="F7" s="8" t="s">
        <v>2</v>
      </c>
      <c r="H7">
        <v>5</v>
      </c>
      <c r="I7" s="11">
        <f t="shared" si="0"/>
        <v>52.720001220703125</v>
      </c>
      <c r="J7" s="11">
        <f t="shared" si="1"/>
        <v>335.89999389648438</v>
      </c>
      <c r="K7">
        <f t="shared" si="2"/>
        <v>31</v>
      </c>
      <c r="L7" s="7">
        <f t="shared" si="3"/>
        <v>1.7006452006678427</v>
      </c>
      <c r="M7" s="7">
        <f t="shared" si="4"/>
        <v>10.835483674080141</v>
      </c>
    </row>
    <row r="8" spans="1:13">
      <c r="A8" s="12">
        <v>1</v>
      </c>
      <c r="B8" s="9">
        <v>7610</v>
      </c>
      <c r="C8" s="6">
        <f>MONTH(B8)</f>
        <v>10</v>
      </c>
      <c r="D8" s="12">
        <f>YEAR(B8)</f>
        <v>1920</v>
      </c>
      <c r="E8" s="7">
        <v>0</v>
      </c>
      <c r="F8" s="11">
        <v>0</v>
      </c>
      <c r="H8">
        <v>6</v>
      </c>
      <c r="I8" s="11">
        <f t="shared" si="0"/>
        <v>62.099998474121094</v>
      </c>
      <c r="J8" s="11">
        <f t="shared" si="1"/>
        <v>395.60000610351563</v>
      </c>
      <c r="K8">
        <f t="shared" si="2"/>
        <v>30</v>
      </c>
      <c r="L8" s="7">
        <f t="shared" si="3"/>
        <v>2.0699999491373697</v>
      </c>
      <c r="M8" s="7">
        <f t="shared" si="4"/>
        <v>13.186666870117188</v>
      </c>
    </row>
    <row r="9" spans="1:13">
      <c r="A9" s="12">
        <v>2</v>
      </c>
      <c r="B9" s="9">
        <v>7640</v>
      </c>
      <c r="C9" s="6">
        <f t="shared" ref="C9:C72" si="5">MONTH(B9)</f>
        <v>11</v>
      </c>
      <c r="D9" s="12">
        <f t="shared" ref="D9:D72" si="6">YEAR(B9)</f>
        <v>1920</v>
      </c>
      <c r="E9" s="7">
        <v>0</v>
      </c>
      <c r="F9" s="11">
        <v>0</v>
      </c>
      <c r="H9">
        <v>7</v>
      </c>
      <c r="I9" s="11">
        <f t="shared" si="0"/>
        <v>59.299999237060547</v>
      </c>
      <c r="J9" s="11">
        <f t="shared" si="1"/>
        <v>377.79998779296875</v>
      </c>
      <c r="K9">
        <f t="shared" si="2"/>
        <v>31</v>
      </c>
      <c r="L9" s="7">
        <f t="shared" si="3"/>
        <v>1.9129032011955016</v>
      </c>
      <c r="M9" s="7">
        <f t="shared" si="4"/>
        <v>12.187096380418346</v>
      </c>
    </row>
    <row r="10" spans="1:13">
      <c r="A10" s="12">
        <v>3</v>
      </c>
      <c r="B10" s="9">
        <v>7671</v>
      </c>
      <c r="C10" s="6">
        <f t="shared" si="5"/>
        <v>12</v>
      </c>
      <c r="D10" s="12">
        <f t="shared" si="6"/>
        <v>1920</v>
      </c>
      <c r="E10" s="7">
        <v>0</v>
      </c>
      <c r="F10" s="11">
        <v>0</v>
      </c>
      <c r="H10">
        <v>8</v>
      </c>
      <c r="I10" s="11">
        <f t="shared" si="0"/>
        <v>47.279998779296875</v>
      </c>
      <c r="J10" s="11">
        <f t="shared" si="1"/>
        <v>301.20001220703125</v>
      </c>
      <c r="K10">
        <f t="shared" si="2"/>
        <v>31</v>
      </c>
      <c r="L10" s="7">
        <f t="shared" si="3"/>
        <v>1.5251612509450605</v>
      </c>
      <c r="M10" s="7">
        <f t="shared" si="4"/>
        <v>9.716129426033266</v>
      </c>
    </row>
    <row r="11" spans="1:13">
      <c r="A11" s="12">
        <v>4</v>
      </c>
      <c r="B11" s="9">
        <v>7702</v>
      </c>
      <c r="C11" s="6">
        <f t="shared" si="5"/>
        <v>1</v>
      </c>
      <c r="D11" s="12">
        <f t="shared" si="6"/>
        <v>1921</v>
      </c>
      <c r="E11" s="7">
        <v>0</v>
      </c>
      <c r="F11" s="11">
        <v>0</v>
      </c>
      <c r="H11">
        <v>9</v>
      </c>
      <c r="I11" s="11">
        <f t="shared" si="0"/>
        <v>34.380001068115234</v>
      </c>
      <c r="J11" s="11">
        <f t="shared" si="1"/>
        <v>219</v>
      </c>
      <c r="K11">
        <f t="shared" si="2"/>
        <v>30</v>
      </c>
      <c r="L11" s="7">
        <f t="shared" si="3"/>
        <v>1.1460000356038411</v>
      </c>
      <c r="M11" s="7">
        <f t="shared" si="4"/>
        <v>7.3</v>
      </c>
    </row>
    <row r="12" spans="1:13">
      <c r="A12" s="12">
        <v>5</v>
      </c>
      <c r="B12" s="9">
        <v>7730</v>
      </c>
      <c r="C12" s="6">
        <f t="shared" si="5"/>
        <v>2</v>
      </c>
      <c r="D12" s="12">
        <f t="shared" si="6"/>
        <v>1921</v>
      </c>
      <c r="E12" s="7">
        <v>0</v>
      </c>
      <c r="F12" s="11">
        <v>0</v>
      </c>
      <c r="H12">
        <v>10</v>
      </c>
      <c r="I12" s="11">
        <f t="shared" si="0"/>
        <v>12.020000457763672</v>
      </c>
      <c r="J12" s="11">
        <f t="shared" si="1"/>
        <v>76.599998474121094</v>
      </c>
      <c r="K12">
        <f t="shared" si="2"/>
        <v>31</v>
      </c>
      <c r="L12" s="7">
        <f t="shared" si="3"/>
        <v>0.387741950250441</v>
      </c>
      <c r="M12" s="7">
        <f t="shared" si="4"/>
        <v>2.4709676927135837</v>
      </c>
    </row>
    <row r="13" spans="1:13">
      <c r="A13" s="12">
        <v>6</v>
      </c>
      <c r="B13" s="9">
        <v>7761</v>
      </c>
      <c r="C13" s="6">
        <f t="shared" si="5"/>
        <v>3</v>
      </c>
      <c r="D13" s="12">
        <f t="shared" si="6"/>
        <v>1921</v>
      </c>
      <c r="E13" s="7">
        <v>0</v>
      </c>
      <c r="F13" s="11">
        <v>0</v>
      </c>
      <c r="H13">
        <v>11</v>
      </c>
      <c r="I13" s="11">
        <f t="shared" si="0"/>
        <v>0</v>
      </c>
      <c r="J13" s="11">
        <f t="shared" si="1"/>
        <v>0</v>
      </c>
      <c r="K13">
        <f t="shared" si="2"/>
        <v>30</v>
      </c>
      <c r="L13" s="7">
        <f t="shared" si="3"/>
        <v>0</v>
      </c>
      <c r="M13" s="7">
        <f t="shared" si="4"/>
        <v>0</v>
      </c>
    </row>
    <row r="14" spans="1:13">
      <c r="A14" s="12">
        <v>7</v>
      </c>
      <c r="B14" s="9">
        <v>7791</v>
      </c>
      <c r="C14" s="6">
        <f t="shared" si="5"/>
        <v>4</v>
      </c>
      <c r="D14" s="12">
        <f t="shared" si="6"/>
        <v>1921</v>
      </c>
      <c r="E14" s="7">
        <v>0</v>
      </c>
      <c r="F14" s="11">
        <v>0</v>
      </c>
      <c r="H14">
        <v>12</v>
      </c>
      <c r="I14" s="11">
        <f t="shared" si="0"/>
        <v>0</v>
      </c>
      <c r="J14" s="11">
        <f t="shared" si="1"/>
        <v>0</v>
      </c>
      <c r="K14">
        <f t="shared" si="2"/>
        <v>31</v>
      </c>
      <c r="L14" s="7">
        <f t="shared" si="3"/>
        <v>0</v>
      </c>
      <c r="M14" s="7">
        <f t="shared" si="4"/>
        <v>0</v>
      </c>
    </row>
    <row r="15" spans="1:13">
      <c r="A15" s="12">
        <v>8</v>
      </c>
      <c r="B15" s="9">
        <v>7822</v>
      </c>
      <c r="C15" s="6">
        <f t="shared" si="5"/>
        <v>5</v>
      </c>
      <c r="D15" s="12">
        <f t="shared" si="6"/>
        <v>1921</v>
      </c>
      <c r="E15" s="7">
        <v>0</v>
      </c>
      <c r="F15" s="11">
        <v>0</v>
      </c>
    </row>
    <row r="16" spans="1:13">
      <c r="A16" s="12">
        <v>9</v>
      </c>
      <c r="B16" s="9">
        <v>7852</v>
      </c>
      <c r="C16" s="6">
        <f t="shared" si="5"/>
        <v>6</v>
      </c>
      <c r="D16" s="12">
        <f t="shared" si="6"/>
        <v>1921</v>
      </c>
      <c r="E16" s="7">
        <v>0</v>
      </c>
      <c r="F16" s="11">
        <v>0</v>
      </c>
    </row>
    <row r="17" spans="1:6">
      <c r="A17" s="12">
        <v>10</v>
      </c>
      <c r="B17" s="9">
        <v>7883</v>
      </c>
      <c r="C17" s="6">
        <f t="shared" si="5"/>
        <v>7</v>
      </c>
      <c r="D17" s="12">
        <f t="shared" si="6"/>
        <v>1921</v>
      </c>
      <c r="E17" s="7">
        <v>0</v>
      </c>
      <c r="F17" s="11">
        <v>0</v>
      </c>
    </row>
    <row r="18" spans="1:6">
      <c r="A18" s="12">
        <v>11</v>
      </c>
      <c r="B18" s="9">
        <v>7914</v>
      </c>
      <c r="C18" s="6">
        <f t="shared" si="5"/>
        <v>8</v>
      </c>
      <c r="D18" s="12">
        <f t="shared" si="6"/>
        <v>1921</v>
      </c>
      <c r="E18" s="7">
        <v>0</v>
      </c>
      <c r="F18" s="11">
        <v>0</v>
      </c>
    </row>
    <row r="19" spans="1:6">
      <c r="A19" s="12">
        <v>12</v>
      </c>
      <c r="B19" s="9">
        <v>7944</v>
      </c>
      <c r="C19" s="6">
        <f t="shared" si="5"/>
        <v>9</v>
      </c>
      <c r="D19" s="12">
        <f t="shared" si="6"/>
        <v>1921</v>
      </c>
      <c r="E19" s="7">
        <v>0</v>
      </c>
      <c r="F19" s="11">
        <v>0</v>
      </c>
    </row>
    <row r="20" spans="1:6">
      <c r="A20" s="12">
        <v>13</v>
      </c>
      <c r="B20" s="9">
        <v>7975</v>
      </c>
      <c r="C20" s="6">
        <f t="shared" si="5"/>
        <v>10</v>
      </c>
      <c r="D20" s="12">
        <f t="shared" si="6"/>
        <v>1921</v>
      </c>
      <c r="E20" s="7">
        <v>7.559999942779541</v>
      </c>
      <c r="F20" s="11">
        <v>50.799999237060547</v>
      </c>
    </row>
    <row r="21" spans="1:6">
      <c r="A21" s="12">
        <v>14</v>
      </c>
      <c r="B21" s="9">
        <v>8005</v>
      </c>
      <c r="C21" s="6">
        <f t="shared" si="5"/>
        <v>11</v>
      </c>
      <c r="D21" s="12">
        <f t="shared" si="6"/>
        <v>1921</v>
      </c>
      <c r="E21" s="7">
        <v>0</v>
      </c>
      <c r="F21" s="11">
        <v>0</v>
      </c>
    </row>
    <row r="22" spans="1:6">
      <c r="A22" s="12">
        <v>15</v>
      </c>
      <c r="B22" s="9">
        <v>8036</v>
      </c>
      <c r="C22" s="6">
        <f t="shared" si="5"/>
        <v>12</v>
      </c>
      <c r="D22" s="12">
        <f t="shared" si="6"/>
        <v>1921</v>
      </c>
      <c r="E22" s="7">
        <v>0</v>
      </c>
      <c r="F22" s="11">
        <v>0</v>
      </c>
    </row>
    <row r="23" spans="1:6">
      <c r="A23" s="12">
        <v>16</v>
      </c>
      <c r="B23" s="9">
        <v>8067</v>
      </c>
      <c r="C23" s="6">
        <f t="shared" si="5"/>
        <v>1</v>
      </c>
      <c r="D23" s="12">
        <f t="shared" si="6"/>
        <v>1922</v>
      </c>
      <c r="E23" s="7">
        <v>0</v>
      </c>
      <c r="F23" s="11">
        <v>0</v>
      </c>
    </row>
    <row r="24" spans="1:6">
      <c r="A24" s="12">
        <v>17</v>
      </c>
      <c r="B24" s="9">
        <v>8095</v>
      </c>
      <c r="C24" s="6">
        <f t="shared" si="5"/>
        <v>2</v>
      </c>
      <c r="D24" s="12">
        <f t="shared" si="6"/>
        <v>1922</v>
      </c>
      <c r="E24" s="7">
        <v>0</v>
      </c>
      <c r="F24" s="11">
        <v>0</v>
      </c>
    </row>
    <row r="25" spans="1:6">
      <c r="A25" s="12">
        <v>18</v>
      </c>
      <c r="B25" s="9">
        <v>8126</v>
      </c>
      <c r="C25" s="6">
        <f t="shared" si="5"/>
        <v>3</v>
      </c>
      <c r="D25" s="12">
        <f t="shared" si="6"/>
        <v>1922</v>
      </c>
      <c r="E25" s="7">
        <v>5.000000074505806E-2</v>
      </c>
      <c r="F25" s="11">
        <v>0.30000001192092896</v>
      </c>
    </row>
    <row r="26" spans="1:6">
      <c r="A26" s="12">
        <v>19</v>
      </c>
      <c r="B26" s="9">
        <v>8156</v>
      </c>
      <c r="C26" s="6">
        <f t="shared" si="5"/>
        <v>4</v>
      </c>
      <c r="D26" s="12">
        <f t="shared" si="6"/>
        <v>1922</v>
      </c>
      <c r="E26" s="7">
        <v>49.560001373291016</v>
      </c>
      <c r="F26" s="11">
        <v>326.39999389648438</v>
      </c>
    </row>
    <row r="27" spans="1:6">
      <c r="A27" s="12">
        <v>20</v>
      </c>
      <c r="B27" s="9">
        <v>8187</v>
      </c>
      <c r="C27" s="6">
        <f t="shared" si="5"/>
        <v>5</v>
      </c>
      <c r="D27" s="12">
        <f t="shared" si="6"/>
        <v>1922</v>
      </c>
      <c r="E27" s="7">
        <v>50.549999237060547</v>
      </c>
      <c r="F27" s="11">
        <v>332.89999389648438</v>
      </c>
    </row>
    <row r="28" spans="1:6">
      <c r="A28" s="12">
        <v>21</v>
      </c>
      <c r="B28" s="9">
        <v>8217</v>
      </c>
      <c r="C28" s="6">
        <f t="shared" si="5"/>
        <v>6</v>
      </c>
      <c r="D28" s="12">
        <f t="shared" si="6"/>
        <v>1922</v>
      </c>
      <c r="E28" s="7">
        <v>59.970001220703125</v>
      </c>
      <c r="F28" s="11">
        <v>395</v>
      </c>
    </row>
    <row r="29" spans="1:6">
      <c r="A29" s="12">
        <v>22</v>
      </c>
      <c r="B29" s="9">
        <v>8248</v>
      </c>
      <c r="C29" s="6">
        <f t="shared" si="5"/>
        <v>7</v>
      </c>
      <c r="D29" s="12">
        <f t="shared" si="6"/>
        <v>1922</v>
      </c>
      <c r="E29" s="7">
        <v>57.360000610351563</v>
      </c>
      <c r="F29" s="11">
        <v>377.79998779296875</v>
      </c>
    </row>
    <row r="30" spans="1:6">
      <c r="A30" s="12">
        <v>23</v>
      </c>
      <c r="B30" s="9">
        <v>8279</v>
      </c>
      <c r="C30" s="6">
        <f t="shared" si="5"/>
        <v>8</v>
      </c>
      <c r="D30" s="12">
        <f t="shared" si="6"/>
        <v>1922</v>
      </c>
      <c r="E30" s="7">
        <v>45.729999542236328</v>
      </c>
      <c r="F30" s="11">
        <v>301.20001220703125</v>
      </c>
    </row>
    <row r="31" spans="1:6">
      <c r="A31" s="12">
        <v>24</v>
      </c>
      <c r="B31" s="9">
        <v>8309</v>
      </c>
      <c r="C31" s="6">
        <f t="shared" si="5"/>
        <v>9</v>
      </c>
      <c r="D31" s="12">
        <f t="shared" si="6"/>
        <v>1922</v>
      </c>
      <c r="E31" s="7">
        <v>37.090000152587891</v>
      </c>
      <c r="F31" s="11">
        <v>244.30000305175781</v>
      </c>
    </row>
    <row r="32" spans="1:6">
      <c r="A32" s="12">
        <v>25</v>
      </c>
      <c r="B32" s="9">
        <v>8340</v>
      </c>
      <c r="C32" s="6">
        <f t="shared" si="5"/>
        <v>10</v>
      </c>
      <c r="D32" s="12">
        <f t="shared" si="6"/>
        <v>1922</v>
      </c>
      <c r="E32" s="7">
        <v>1.690000057220459</v>
      </c>
      <c r="F32" s="11">
        <v>11.100000381469727</v>
      </c>
    </row>
    <row r="33" spans="1:6">
      <c r="A33" s="12">
        <v>26</v>
      </c>
      <c r="B33" s="9">
        <v>8370</v>
      </c>
      <c r="C33" s="6">
        <f t="shared" si="5"/>
        <v>11</v>
      </c>
      <c r="D33" s="12">
        <f t="shared" si="6"/>
        <v>1922</v>
      </c>
      <c r="E33" s="7">
        <v>0</v>
      </c>
      <c r="F33" s="11">
        <v>0</v>
      </c>
    </row>
    <row r="34" spans="1:6">
      <c r="A34" s="12">
        <v>27</v>
      </c>
      <c r="B34" s="9">
        <v>8401</v>
      </c>
      <c r="C34" s="6">
        <f t="shared" si="5"/>
        <v>12</v>
      </c>
      <c r="D34" s="12">
        <f t="shared" si="6"/>
        <v>1922</v>
      </c>
      <c r="E34" s="7">
        <v>0</v>
      </c>
      <c r="F34" s="11">
        <v>0</v>
      </c>
    </row>
    <row r="35" spans="1:6">
      <c r="A35" s="12">
        <v>28</v>
      </c>
      <c r="B35" s="9">
        <v>8432</v>
      </c>
      <c r="C35" s="6">
        <f t="shared" si="5"/>
        <v>1</v>
      </c>
      <c r="D35" s="12">
        <f t="shared" si="6"/>
        <v>1923</v>
      </c>
      <c r="E35" s="7">
        <v>0</v>
      </c>
      <c r="F35" s="11">
        <v>0</v>
      </c>
    </row>
    <row r="36" spans="1:6">
      <c r="A36" s="12">
        <v>29</v>
      </c>
      <c r="B36" s="9">
        <v>8460</v>
      </c>
      <c r="C36" s="6">
        <f t="shared" si="5"/>
        <v>2</v>
      </c>
      <c r="D36" s="12">
        <f t="shared" si="6"/>
        <v>1923</v>
      </c>
      <c r="E36" s="7">
        <v>0</v>
      </c>
      <c r="F36" s="11">
        <v>0</v>
      </c>
    </row>
    <row r="37" spans="1:6">
      <c r="A37" s="12">
        <v>30</v>
      </c>
      <c r="B37" s="9">
        <v>8491</v>
      </c>
      <c r="C37" s="6">
        <f t="shared" si="5"/>
        <v>3</v>
      </c>
      <c r="D37" s="12">
        <f t="shared" si="6"/>
        <v>1923</v>
      </c>
      <c r="E37" s="7">
        <v>4.5799999237060547</v>
      </c>
      <c r="F37" s="11">
        <v>28.600000381469727</v>
      </c>
    </row>
    <row r="38" spans="1:6">
      <c r="A38" s="12">
        <v>31</v>
      </c>
      <c r="B38" s="9">
        <v>8521</v>
      </c>
      <c r="C38" s="6">
        <f t="shared" si="5"/>
        <v>4</v>
      </c>
      <c r="D38" s="12">
        <f t="shared" si="6"/>
        <v>1923</v>
      </c>
      <c r="E38" s="7">
        <v>36.180000305175781</v>
      </c>
      <c r="F38" s="11">
        <v>225.69999694824219</v>
      </c>
    </row>
    <row r="39" spans="1:6">
      <c r="A39" s="12">
        <v>32</v>
      </c>
      <c r="B39" s="9">
        <v>8552</v>
      </c>
      <c r="C39" s="6">
        <f t="shared" si="5"/>
        <v>5</v>
      </c>
      <c r="D39" s="12">
        <f t="shared" si="6"/>
        <v>1923</v>
      </c>
      <c r="E39" s="7">
        <v>56.229999542236328</v>
      </c>
      <c r="F39" s="11">
        <v>350.79998779296875</v>
      </c>
    </row>
    <row r="40" spans="1:6">
      <c r="A40" s="12">
        <v>33</v>
      </c>
      <c r="B40" s="9">
        <v>8582</v>
      </c>
      <c r="C40" s="6">
        <f t="shared" si="5"/>
        <v>6</v>
      </c>
      <c r="D40" s="12">
        <f t="shared" si="6"/>
        <v>1923</v>
      </c>
      <c r="E40" s="7">
        <v>59.340000152587891</v>
      </c>
      <c r="F40" s="11">
        <v>370.20001220703125</v>
      </c>
    </row>
    <row r="41" spans="1:6">
      <c r="A41" s="12">
        <v>34</v>
      </c>
      <c r="B41" s="9">
        <v>8613</v>
      </c>
      <c r="C41" s="6">
        <f t="shared" si="5"/>
        <v>7</v>
      </c>
      <c r="D41" s="12">
        <f t="shared" si="6"/>
        <v>1923</v>
      </c>
      <c r="E41" s="7">
        <v>60.560001373291016</v>
      </c>
      <c r="F41" s="11">
        <v>377.79998779296875</v>
      </c>
    </row>
    <row r="42" spans="1:6">
      <c r="A42" s="12">
        <v>35</v>
      </c>
      <c r="B42" s="9">
        <v>8644</v>
      </c>
      <c r="C42" s="6">
        <f t="shared" si="5"/>
        <v>8</v>
      </c>
      <c r="D42" s="12">
        <f t="shared" si="6"/>
        <v>1923</v>
      </c>
      <c r="E42" s="7">
        <v>48.279998779296875</v>
      </c>
      <c r="F42" s="11">
        <v>301.20001220703125</v>
      </c>
    </row>
    <row r="43" spans="1:6">
      <c r="A43" s="12">
        <v>36</v>
      </c>
      <c r="B43" s="9">
        <v>8674</v>
      </c>
      <c r="C43" s="6">
        <f t="shared" si="5"/>
        <v>9</v>
      </c>
      <c r="D43" s="12">
        <f t="shared" si="6"/>
        <v>1923</v>
      </c>
      <c r="E43" s="7">
        <v>26.549999237060547</v>
      </c>
      <c r="F43" s="11">
        <v>165.60000610351563</v>
      </c>
    </row>
    <row r="44" spans="1:6">
      <c r="A44" s="12">
        <v>37</v>
      </c>
      <c r="B44" s="9">
        <v>8705</v>
      </c>
      <c r="C44" s="6">
        <f t="shared" si="5"/>
        <v>10</v>
      </c>
      <c r="D44" s="12">
        <f t="shared" si="6"/>
        <v>1923</v>
      </c>
      <c r="E44" s="7">
        <v>9.8400001525878906</v>
      </c>
      <c r="F44" s="11">
        <v>61.400001525878906</v>
      </c>
    </row>
    <row r="45" spans="1:6">
      <c r="A45" s="12">
        <v>38</v>
      </c>
      <c r="B45" s="9">
        <v>8735</v>
      </c>
      <c r="C45" s="6">
        <f t="shared" si="5"/>
        <v>11</v>
      </c>
      <c r="D45" s="12">
        <f t="shared" si="6"/>
        <v>1923</v>
      </c>
      <c r="E45" s="7">
        <v>0.43000000715255737</v>
      </c>
      <c r="F45" s="11">
        <v>2.7000000476837158</v>
      </c>
    </row>
    <row r="46" spans="1:6">
      <c r="A46" s="12">
        <v>39</v>
      </c>
      <c r="B46" s="9">
        <v>8766</v>
      </c>
      <c r="C46" s="6">
        <f t="shared" si="5"/>
        <v>12</v>
      </c>
      <c r="D46" s="12">
        <f t="shared" si="6"/>
        <v>1923</v>
      </c>
      <c r="E46" s="7">
        <v>0</v>
      </c>
      <c r="F46" s="11">
        <v>0</v>
      </c>
    </row>
    <row r="47" spans="1:6">
      <c r="A47" s="12">
        <v>40</v>
      </c>
      <c r="B47" s="9">
        <v>8797</v>
      </c>
      <c r="C47" s="6">
        <f t="shared" si="5"/>
        <v>1</v>
      </c>
      <c r="D47" s="12">
        <f t="shared" si="6"/>
        <v>1924</v>
      </c>
      <c r="E47" s="7">
        <v>0</v>
      </c>
      <c r="F47" s="11">
        <v>0</v>
      </c>
    </row>
    <row r="48" spans="1:6">
      <c r="A48" s="12">
        <v>41</v>
      </c>
      <c r="B48" s="9">
        <v>8826</v>
      </c>
      <c r="C48" s="6">
        <f t="shared" si="5"/>
        <v>2</v>
      </c>
      <c r="D48" s="12">
        <f t="shared" si="6"/>
        <v>1924</v>
      </c>
      <c r="E48" s="7">
        <v>0</v>
      </c>
      <c r="F48" s="11">
        <v>0</v>
      </c>
    </row>
    <row r="49" spans="1:6">
      <c r="A49" s="12">
        <v>42</v>
      </c>
      <c r="B49" s="9">
        <v>8857</v>
      </c>
      <c r="C49" s="6">
        <f t="shared" si="5"/>
        <v>3</v>
      </c>
      <c r="D49" s="12">
        <f t="shared" si="6"/>
        <v>1924</v>
      </c>
      <c r="E49" s="7">
        <v>0.34000000357627869</v>
      </c>
      <c r="F49" s="11">
        <v>2.0999999046325684</v>
      </c>
    </row>
    <row r="50" spans="1:6">
      <c r="A50" s="12">
        <v>43</v>
      </c>
      <c r="B50" s="9">
        <v>8887</v>
      </c>
      <c r="C50" s="6">
        <f t="shared" si="5"/>
        <v>4</v>
      </c>
      <c r="D50" s="12">
        <f t="shared" si="6"/>
        <v>1924</v>
      </c>
      <c r="E50" s="7">
        <v>61.689998626708984</v>
      </c>
      <c r="F50" s="11">
        <v>379.79998779296875</v>
      </c>
    </row>
    <row r="51" spans="1:6">
      <c r="A51" s="12">
        <v>44</v>
      </c>
      <c r="B51" s="9">
        <v>8918</v>
      </c>
      <c r="C51" s="6">
        <f t="shared" si="5"/>
        <v>5</v>
      </c>
      <c r="D51" s="12">
        <f t="shared" si="6"/>
        <v>1924</v>
      </c>
      <c r="E51" s="7">
        <v>54.25</v>
      </c>
      <c r="F51" s="11">
        <v>334</v>
      </c>
    </row>
    <row r="52" spans="1:6">
      <c r="A52" s="12">
        <v>45</v>
      </c>
      <c r="B52" s="9">
        <v>8948</v>
      </c>
      <c r="C52" s="6">
        <f t="shared" si="5"/>
        <v>6</v>
      </c>
      <c r="D52" s="12">
        <f t="shared" si="6"/>
        <v>1924</v>
      </c>
      <c r="E52" s="7">
        <v>60.840000152587891</v>
      </c>
      <c r="F52" s="11">
        <v>374.60000610351563</v>
      </c>
    </row>
    <row r="53" spans="1:6">
      <c r="A53" s="12">
        <v>46</v>
      </c>
      <c r="B53" s="9">
        <v>8979</v>
      </c>
      <c r="C53" s="6">
        <f t="shared" si="5"/>
        <v>7</v>
      </c>
      <c r="D53" s="12">
        <f t="shared" si="6"/>
        <v>1924</v>
      </c>
      <c r="E53" s="7">
        <v>61.360000610351563</v>
      </c>
      <c r="F53" s="11">
        <v>377.79998779296875</v>
      </c>
    </row>
    <row r="54" spans="1:6">
      <c r="A54" s="12">
        <v>47</v>
      </c>
      <c r="B54" s="9">
        <v>9010</v>
      </c>
      <c r="C54" s="6">
        <f t="shared" si="5"/>
        <v>8</v>
      </c>
      <c r="D54" s="12">
        <f t="shared" si="6"/>
        <v>1924</v>
      </c>
      <c r="E54" s="7">
        <v>46.139999389648438</v>
      </c>
      <c r="F54" s="11">
        <v>284.10000610351563</v>
      </c>
    </row>
    <row r="55" spans="1:6">
      <c r="A55" s="12">
        <v>48</v>
      </c>
      <c r="B55" s="9">
        <v>9040</v>
      </c>
      <c r="C55" s="6">
        <f t="shared" si="5"/>
        <v>9</v>
      </c>
      <c r="D55" s="12">
        <f t="shared" si="6"/>
        <v>1924</v>
      </c>
      <c r="E55" s="7">
        <v>17.379999160766602</v>
      </c>
      <c r="F55" s="11">
        <v>107</v>
      </c>
    </row>
    <row r="56" spans="1:6">
      <c r="A56" s="12">
        <v>49</v>
      </c>
      <c r="B56" s="9">
        <v>9071</v>
      </c>
      <c r="C56" s="6">
        <f t="shared" si="5"/>
        <v>10</v>
      </c>
      <c r="D56" s="12">
        <f t="shared" si="6"/>
        <v>1924</v>
      </c>
      <c r="E56" s="7">
        <v>0</v>
      </c>
      <c r="F56" s="11">
        <v>0</v>
      </c>
    </row>
    <row r="57" spans="1:6">
      <c r="A57" s="12">
        <v>50</v>
      </c>
      <c r="B57" s="9">
        <v>9101</v>
      </c>
      <c r="C57" s="6">
        <f t="shared" si="5"/>
        <v>11</v>
      </c>
      <c r="D57" s="12">
        <f t="shared" si="6"/>
        <v>1924</v>
      </c>
      <c r="E57" s="7">
        <v>0</v>
      </c>
      <c r="F57" s="11">
        <v>0</v>
      </c>
    </row>
    <row r="58" spans="1:6">
      <c r="A58" s="12">
        <v>51</v>
      </c>
      <c r="B58" s="9">
        <v>9132</v>
      </c>
      <c r="C58" s="6">
        <f t="shared" si="5"/>
        <v>12</v>
      </c>
      <c r="D58" s="12">
        <f t="shared" si="6"/>
        <v>1924</v>
      </c>
      <c r="E58" s="7">
        <v>0</v>
      </c>
      <c r="F58" s="11">
        <v>0</v>
      </c>
    </row>
    <row r="59" spans="1:6">
      <c r="A59" s="12">
        <v>52</v>
      </c>
      <c r="B59" s="9">
        <v>9163</v>
      </c>
      <c r="C59" s="6">
        <f t="shared" si="5"/>
        <v>1</v>
      </c>
      <c r="D59" s="12">
        <f t="shared" si="6"/>
        <v>1925</v>
      </c>
      <c r="E59" s="7">
        <v>0</v>
      </c>
      <c r="F59" s="11">
        <v>0</v>
      </c>
    </row>
    <row r="60" spans="1:6">
      <c r="A60" s="12">
        <v>53</v>
      </c>
      <c r="B60" s="9">
        <v>9191</v>
      </c>
      <c r="C60" s="6">
        <f t="shared" si="5"/>
        <v>2</v>
      </c>
      <c r="D60" s="12">
        <f t="shared" si="6"/>
        <v>1925</v>
      </c>
      <c r="E60" s="7">
        <v>0</v>
      </c>
      <c r="F60" s="11">
        <v>0</v>
      </c>
    </row>
    <row r="61" spans="1:6">
      <c r="A61" s="12">
        <v>54</v>
      </c>
      <c r="B61" s="9">
        <v>9222</v>
      </c>
      <c r="C61" s="6">
        <f t="shared" si="5"/>
        <v>3</v>
      </c>
      <c r="D61" s="12">
        <f t="shared" si="6"/>
        <v>1925</v>
      </c>
      <c r="E61" s="7">
        <v>0</v>
      </c>
      <c r="F61" s="11">
        <v>0</v>
      </c>
    </row>
    <row r="62" spans="1:6">
      <c r="A62" s="12">
        <v>55</v>
      </c>
      <c r="B62" s="9">
        <v>9252</v>
      </c>
      <c r="C62" s="6">
        <f t="shared" si="5"/>
        <v>4</v>
      </c>
      <c r="D62" s="12">
        <f t="shared" si="6"/>
        <v>1925</v>
      </c>
      <c r="E62" s="7">
        <v>30.5</v>
      </c>
      <c r="F62" s="11">
        <v>180.30000305175781</v>
      </c>
    </row>
    <row r="63" spans="1:6">
      <c r="A63" s="12">
        <v>56</v>
      </c>
      <c r="B63" s="9">
        <v>9283</v>
      </c>
      <c r="C63" s="6">
        <f t="shared" si="5"/>
        <v>5</v>
      </c>
      <c r="D63" s="12">
        <f t="shared" si="6"/>
        <v>1925</v>
      </c>
      <c r="E63" s="7">
        <v>49</v>
      </c>
      <c r="F63" s="11">
        <v>289.70001220703125</v>
      </c>
    </row>
    <row r="64" spans="1:6">
      <c r="A64" s="12">
        <v>57</v>
      </c>
      <c r="B64" s="9">
        <v>9313</v>
      </c>
      <c r="C64" s="6">
        <f t="shared" si="5"/>
        <v>6</v>
      </c>
      <c r="D64" s="12">
        <f t="shared" si="6"/>
        <v>1925</v>
      </c>
      <c r="E64" s="7">
        <v>60.229999542236328</v>
      </c>
      <c r="F64" s="11">
        <v>356.10000610351563</v>
      </c>
    </row>
    <row r="65" spans="1:6">
      <c r="A65" s="12">
        <v>58</v>
      </c>
      <c r="B65" s="9">
        <v>9344</v>
      </c>
      <c r="C65" s="6">
        <f t="shared" si="5"/>
        <v>7</v>
      </c>
      <c r="D65" s="12">
        <f t="shared" si="6"/>
        <v>1925</v>
      </c>
      <c r="E65" s="7">
        <v>63.900001525878906</v>
      </c>
      <c r="F65" s="11">
        <v>377.79998779296875</v>
      </c>
    </row>
    <row r="66" spans="1:6">
      <c r="A66" s="12">
        <v>59</v>
      </c>
      <c r="B66" s="9">
        <v>9375</v>
      </c>
      <c r="C66" s="6">
        <f t="shared" si="5"/>
        <v>8</v>
      </c>
      <c r="D66" s="12">
        <f t="shared" si="6"/>
        <v>1925</v>
      </c>
      <c r="E66" s="7">
        <v>50.200000762939453</v>
      </c>
      <c r="F66" s="11">
        <v>296.79998779296875</v>
      </c>
    </row>
    <row r="67" spans="1:6">
      <c r="A67" s="12">
        <v>60</v>
      </c>
      <c r="B67" s="9">
        <v>9405</v>
      </c>
      <c r="C67" s="6">
        <f t="shared" si="5"/>
        <v>9</v>
      </c>
      <c r="D67" s="12">
        <f t="shared" si="6"/>
        <v>1925</v>
      </c>
      <c r="E67" s="7">
        <v>35.450000762939453</v>
      </c>
      <c r="F67" s="11">
        <v>209.60000610351563</v>
      </c>
    </row>
    <row r="68" spans="1:6">
      <c r="A68" s="12">
        <v>61</v>
      </c>
      <c r="B68" s="9">
        <v>9436</v>
      </c>
      <c r="C68" s="6">
        <f t="shared" si="5"/>
        <v>10</v>
      </c>
      <c r="D68" s="12">
        <f t="shared" si="6"/>
        <v>1925</v>
      </c>
      <c r="E68" s="7">
        <v>12.699999809265137</v>
      </c>
      <c r="F68" s="11">
        <v>75.099998474121094</v>
      </c>
    </row>
    <row r="69" spans="1:6">
      <c r="A69" s="12">
        <v>62</v>
      </c>
      <c r="B69" s="9">
        <v>9466</v>
      </c>
      <c r="C69" s="6">
        <f t="shared" si="5"/>
        <v>11</v>
      </c>
      <c r="D69" s="12">
        <f t="shared" si="6"/>
        <v>1925</v>
      </c>
      <c r="E69" s="7">
        <v>0</v>
      </c>
      <c r="F69" s="11">
        <v>0</v>
      </c>
    </row>
    <row r="70" spans="1:6">
      <c r="A70" s="12">
        <v>63</v>
      </c>
      <c r="B70" s="9">
        <v>9497</v>
      </c>
      <c r="C70" s="6">
        <f t="shared" si="5"/>
        <v>12</v>
      </c>
      <c r="D70" s="12">
        <f t="shared" si="6"/>
        <v>1925</v>
      </c>
      <c r="E70" s="7">
        <v>0</v>
      </c>
      <c r="F70" s="11">
        <v>0</v>
      </c>
    </row>
    <row r="71" spans="1:6">
      <c r="A71" s="12">
        <v>64</v>
      </c>
      <c r="B71" s="9">
        <v>9528</v>
      </c>
      <c r="C71" s="6">
        <f t="shared" si="5"/>
        <v>1</v>
      </c>
      <c r="D71" s="12">
        <f t="shared" si="6"/>
        <v>1926</v>
      </c>
      <c r="E71" s="7">
        <v>0</v>
      </c>
      <c r="F71" s="11">
        <v>0</v>
      </c>
    </row>
    <row r="72" spans="1:6">
      <c r="A72" s="12">
        <v>65</v>
      </c>
      <c r="B72" s="9">
        <v>9556</v>
      </c>
      <c r="C72" s="6">
        <f t="shared" si="5"/>
        <v>2</v>
      </c>
      <c r="D72" s="12">
        <f t="shared" si="6"/>
        <v>1926</v>
      </c>
      <c r="E72" s="7">
        <v>0</v>
      </c>
      <c r="F72" s="11">
        <v>0</v>
      </c>
    </row>
    <row r="73" spans="1:6">
      <c r="A73" s="12">
        <v>66</v>
      </c>
      <c r="B73" s="9">
        <v>9587</v>
      </c>
      <c r="C73" s="6">
        <f t="shared" ref="C73:C136" si="7">MONTH(B73)</f>
        <v>3</v>
      </c>
      <c r="D73" s="12">
        <f t="shared" ref="D73:D136" si="8">YEAR(B73)</f>
        <v>1926</v>
      </c>
      <c r="E73" s="7">
        <v>3.2200000286102295</v>
      </c>
      <c r="F73" s="11">
        <v>19.100000381469727</v>
      </c>
    </row>
    <row r="74" spans="1:6">
      <c r="A74" s="12">
        <v>67</v>
      </c>
      <c r="B74" s="9">
        <v>9617</v>
      </c>
      <c r="C74" s="6">
        <f t="shared" si="7"/>
        <v>4</v>
      </c>
      <c r="D74" s="12">
        <f t="shared" si="8"/>
        <v>1926</v>
      </c>
      <c r="E74" s="7">
        <v>19.989999771118164</v>
      </c>
      <c r="F74" s="11">
        <v>118.5</v>
      </c>
    </row>
    <row r="75" spans="1:6">
      <c r="A75" s="12">
        <v>68</v>
      </c>
      <c r="B75" s="9">
        <v>9648</v>
      </c>
      <c r="C75" s="6">
        <f t="shared" si="7"/>
        <v>5</v>
      </c>
      <c r="D75" s="12">
        <f t="shared" si="8"/>
        <v>1926</v>
      </c>
      <c r="E75" s="7">
        <v>54.229999542236328</v>
      </c>
      <c r="F75" s="11">
        <v>321.5</v>
      </c>
    </row>
    <row r="76" spans="1:6">
      <c r="A76" s="12">
        <v>69</v>
      </c>
      <c r="B76" s="9">
        <v>9678</v>
      </c>
      <c r="C76" s="6">
        <f t="shared" si="7"/>
        <v>6</v>
      </c>
      <c r="D76" s="12">
        <f t="shared" si="8"/>
        <v>1926</v>
      </c>
      <c r="E76" s="7">
        <v>66.550003051757813</v>
      </c>
      <c r="F76" s="11">
        <v>394.5</v>
      </c>
    </row>
    <row r="77" spans="1:6">
      <c r="A77" s="12">
        <v>70</v>
      </c>
      <c r="B77" s="9">
        <v>9709</v>
      </c>
      <c r="C77" s="6">
        <f t="shared" si="7"/>
        <v>7</v>
      </c>
      <c r="D77" s="12">
        <f t="shared" si="8"/>
        <v>1926</v>
      </c>
      <c r="E77" s="7">
        <v>63.729999542236328</v>
      </c>
      <c r="F77" s="11">
        <v>377.79998779296875</v>
      </c>
    </row>
    <row r="78" spans="1:6">
      <c r="A78" s="12">
        <v>71</v>
      </c>
      <c r="B78" s="9">
        <v>9740</v>
      </c>
      <c r="C78" s="6">
        <f t="shared" si="7"/>
        <v>8</v>
      </c>
      <c r="D78" s="12">
        <f t="shared" si="8"/>
        <v>1926</v>
      </c>
      <c r="E78" s="7">
        <v>50.349998474121094</v>
      </c>
      <c r="F78" s="11">
        <v>298.5</v>
      </c>
    </row>
    <row r="79" spans="1:6">
      <c r="A79" s="12">
        <v>72</v>
      </c>
      <c r="B79" s="9">
        <v>9770</v>
      </c>
      <c r="C79" s="6">
        <f t="shared" si="7"/>
        <v>9</v>
      </c>
      <c r="D79" s="12">
        <f t="shared" si="8"/>
        <v>1926</v>
      </c>
      <c r="E79" s="7">
        <v>41.090000152587891</v>
      </c>
      <c r="F79" s="11">
        <v>243.60000610351563</v>
      </c>
    </row>
    <row r="80" spans="1:6">
      <c r="A80" s="12">
        <v>73</v>
      </c>
      <c r="B80" s="9">
        <v>9801</v>
      </c>
      <c r="C80" s="6">
        <f t="shared" si="7"/>
        <v>10</v>
      </c>
      <c r="D80" s="12">
        <f t="shared" si="8"/>
        <v>1926</v>
      </c>
      <c r="E80" s="7">
        <v>2.8299999237060547</v>
      </c>
      <c r="F80" s="11">
        <v>16.799999237060547</v>
      </c>
    </row>
    <row r="81" spans="1:6">
      <c r="A81" s="12">
        <v>74</v>
      </c>
      <c r="B81" s="9">
        <v>9831</v>
      </c>
      <c r="C81" s="6">
        <f t="shared" si="7"/>
        <v>11</v>
      </c>
      <c r="D81" s="12">
        <f t="shared" si="8"/>
        <v>1926</v>
      </c>
      <c r="E81" s="7">
        <v>0</v>
      </c>
      <c r="F81" s="11">
        <v>0</v>
      </c>
    </row>
    <row r="82" spans="1:6">
      <c r="A82" s="12">
        <v>75</v>
      </c>
      <c r="B82" s="9">
        <v>9862</v>
      </c>
      <c r="C82" s="6">
        <f t="shared" si="7"/>
        <v>12</v>
      </c>
      <c r="D82" s="12">
        <f t="shared" si="8"/>
        <v>1926</v>
      </c>
      <c r="E82" s="7">
        <v>0</v>
      </c>
      <c r="F82" s="11">
        <v>0</v>
      </c>
    </row>
    <row r="83" spans="1:6">
      <c r="A83" s="12">
        <v>76</v>
      </c>
      <c r="B83" s="9">
        <v>9893</v>
      </c>
      <c r="C83" s="6">
        <f t="shared" si="7"/>
        <v>1</v>
      </c>
      <c r="D83" s="12">
        <f t="shared" si="8"/>
        <v>1927</v>
      </c>
      <c r="E83" s="7">
        <v>0</v>
      </c>
      <c r="F83" s="11">
        <v>0</v>
      </c>
    </row>
    <row r="84" spans="1:6">
      <c r="A84" s="12">
        <v>77</v>
      </c>
      <c r="B84" s="9">
        <v>9921</v>
      </c>
      <c r="C84" s="6">
        <f t="shared" si="7"/>
        <v>2</v>
      </c>
      <c r="D84" s="12">
        <f t="shared" si="8"/>
        <v>1927</v>
      </c>
      <c r="E84" s="7">
        <v>0</v>
      </c>
      <c r="F84" s="11">
        <v>0</v>
      </c>
    </row>
    <row r="85" spans="1:6">
      <c r="A85" s="12">
        <v>78</v>
      </c>
      <c r="B85" s="9">
        <v>9952</v>
      </c>
      <c r="C85" s="6">
        <f t="shared" si="7"/>
        <v>3</v>
      </c>
      <c r="D85" s="12">
        <f t="shared" si="8"/>
        <v>1927</v>
      </c>
      <c r="E85" s="7">
        <v>0</v>
      </c>
      <c r="F85" s="11">
        <v>0</v>
      </c>
    </row>
    <row r="86" spans="1:6">
      <c r="A86" s="12">
        <v>79</v>
      </c>
      <c r="B86" s="9">
        <v>9982</v>
      </c>
      <c r="C86" s="6">
        <f t="shared" si="7"/>
        <v>4</v>
      </c>
      <c r="D86" s="12">
        <f t="shared" si="8"/>
        <v>1927</v>
      </c>
      <c r="E86" s="7">
        <v>40.490001678466797</v>
      </c>
      <c r="F86" s="11">
        <v>251.19999694824219</v>
      </c>
    </row>
    <row r="87" spans="1:6">
      <c r="A87" s="12">
        <v>80</v>
      </c>
      <c r="B87" s="9">
        <v>10013</v>
      </c>
      <c r="C87" s="6">
        <f t="shared" si="7"/>
        <v>5</v>
      </c>
      <c r="D87" s="12">
        <f t="shared" si="8"/>
        <v>1927</v>
      </c>
      <c r="E87" s="7">
        <v>52.689998626708984</v>
      </c>
      <c r="F87" s="11">
        <v>326.89999389648438</v>
      </c>
    </row>
    <row r="88" spans="1:6">
      <c r="A88" s="12">
        <v>81</v>
      </c>
      <c r="B88" s="9">
        <v>10043</v>
      </c>
      <c r="C88" s="6">
        <f t="shared" si="7"/>
        <v>6</v>
      </c>
      <c r="D88" s="12">
        <f t="shared" si="8"/>
        <v>1927</v>
      </c>
      <c r="E88" s="7">
        <v>58.669998168945313</v>
      </c>
      <c r="F88" s="11">
        <v>364</v>
      </c>
    </row>
    <row r="89" spans="1:6">
      <c r="A89" s="12">
        <v>82</v>
      </c>
      <c r="B89" s="9">
        <v>10074</v>
      </c>
      <c r="C89" s="6">
        <f t="shared" si="7"/>
        <v>7</v>
      </c>
      <c r="D89" s="12">
        <f t="shared" si="8"/>
        <v>1927</v>
      </c>
      <c r="E89" s="7">
        <v>60.889999389648438</v>
      </c>
      <c r="F89" s="11">
        <v>377.79998779296875</v>
      </c>
    </row>
    <row r="90" spans="1:6">
      <c r="A90" s="12">
        <v>83</v>
      </c>
      <c r="B90" s="9">
        <v>10105</v>
      </c>
      <c r="C90" s="6">
        <f t="shared" si="7"/>
        <v>8</v>
      </c>
      <c r="D90" s="12">
        <f t="shared" si="8"/>
        <v>1927</v>
      </c>
      <c r="E90" s="7">
        <v>48.540000915527344</v>
      </c>
      <c r="F90" s="11">
        <v>301.20001220703125</v>
      </c>
    </row>
    <row r="91" spans="1:6">
      <c r="A91" s="12">
        <v>84</v>
      </c>
      <c r="B91" s="9">
        <v>10135</v>
      </c>
      <c r="C91" s="6">
        <f t="shared" si="7"/>
        <v>9</v>
      </c>
      <c r="D91" s="12">
        <f t="shared" si="8"/>
        <v>1927</v>
      </c>
      <c r="E91" s="7">
        <v>39.159999847412109</v>
      </c>
      <c r="F91" s="11">
        <v>243</v>
      </c>
    </row>
    <row r="92" spans="1:6">
      <c r="A92" s="12">
        <v>85</v>
      </c>
      <c r="B92" s="9">
        <v>10166</v>
      </c>
      <c r="C92" s="6">
        <f t="shared" si="7"/>
        <v>10</v>
      </c>
      <c r="D92" s="12">
        <f t="shared" si="8"/>
        <v>1927</v>
      </c>
      <c r="E92" s="7">
        <v>1.559999942779541</v>
      </c>
      <c r="F92" s="11">
        <v>9.6999998092651367</v>
      </c>
    </row>
    <row r="93" spans="1:6">
      <c r="A93" s="12">
        <v>86</v>
      </c>
      <c r="B93" s="9">
        <v>10196</v>
      </c>
      <c r="C93" s="6">
        <f t="shared" si="7"/>
        <v>11</v>
      </c>
      <c r="D93" s="12">
        <f t="shared" si="8"/>
        <v>1927</v>
      </c>
      <c r="E93" s="7">
        <v>0</v>
      </c>
      <c r="F93" s="11">
        <v>0</v>
      </c>
    </row>
    <row r="94" spans="1:6">
      <c r="A94" s="12">
        <v>87</v>
      </c>
      <c r="B94" s="9">
        <v>10227</v>
      </c>
      <c r="C94" s="6">
        <f t="shared" si="7"/>
        <v>12</v>
      </c>
      <c r="D94" s="12">
        <f t="shared" si="8"/>
        <v>1927</v>
      </c>
      <c r="E94" s="7">
        <v>0</v>
      </c>
      <c r="F94" s="11">
        <v>0</v>
      </c>
    </row>
    <row r="95" spans="1:6">
      <c r="A95" s="12">
        <v>88</v>
      </c>
      <c r="B95" s="9">
        <v>10258</v>
      </c>
      <c r="C95" s="6">
        <f t="shared" si="7"/>
        <v>1</v>
      </c>
      <c r="D95" s="12">
        <f t="shared" si="8"/>
        <v>1928</v>
      </c>
      <c r="E95" s="7">
        <v>0</v>
      </c>
      <c r="F95" s="11">
        <v>0</v>
      </c>
    </row>
    <row r="96" spans="1:6">
      <c r="A96" s="12">
        <v>89</v>
      </c>
      <c r="B96" s="9">
        <v>10287</v>
      </c>
      <c r="C96" s="6">
        <f t="shared" si="7"/>
        <v>2</v>
      </c>
      <c r="D96" s="12">
        <f t="shared" si="8"/>
        <v>1928</v>
      </c>
      <c r="E96" s="7">
        <v>0</v>
      </c>
      <c r="F96" s="11">
        <v>0</v>
      </c>
    </row>
    <row r="97" spans="1:6">
      <c r="A97" s="12">
        <v>90</v>
      </c>
      <c r="B97" s="9">
        <v>10318</v>
      </c>
      <c r="C97" s="6">
        <f t="shared" si="7"/>
        <v>3</v>
      </c>
      <c r="D97" s="12">
        <f t="shared" si="8"/>
        <v>1928</v>
      </c>
      <c r="E97" s="7">
        <v>0</v>
      </c>
      <c r="F97" s="11">
        <v>0</v>
      </c>
    </row>
    <row r="98" spans="1:6">
      <c r="A98" s="12">
        <v>91</v>
      </c>
      <c r="B98" s="9">
        <v>10348</v>
      </c>
      <c r="C98" s="6">
        <f t="shared" si="7"/>
        <v>4</v>
      </c>
      <c r="D98" s="12">
        <f t="shared" si="8"/>
        <v>1928</v>
      </c>
      <c r="E98" s="7">
        <v>36.840000152587891</v>
      </c>
      <c r="F98" s="11">
        <v>245.10000610351563</v>
      </c>
    </row>
    <row r="99" spans="1:6">
      <c r="A99" s="12">
        <v>92</v>
      </c>
      <c r="B99" s="9">
        <v>10379</v>
      </c>
      <c r="C99" s="6">
        <f t="shared" si="7"/>
        <v>5</v>
      </c>
      <c r="D99" s="12">
        <f t="shared" si="8"/>
        <v>1928</v>
      </c>
      <c r="E99" s="7">
        <v>56.75</v>
      </c>
      <c r="F99" s="11">
        <v>377.60000610351563</v>
      </c>
    </row>
    <row r="100" spans="1:6">
      <c r="A100" s="12">
        <v>93</v>
      </c>
      <c r="B100" s="9">
        <v>10409</v>
      </c>
      <c r="C100" s="6">
        <f t="shared" si="7"/>
        <v>6</v>
      </c>
      <c r="D100" s="12">
        <f t="shared" si="8"/>
        <v>1928</v>
      </c>
      <c r="E100" s="7">
        <v>58.630001068115234</v>
      </c>
      <c r="F100" s="11">
        <v>390.10000610351563</v>
      </c>
    </row>
    <row r="101" spans="1:6">
      <c r="A101" s="12">
        <v>94</v>
      </c>
      <c r="B101" s="9">
        <v>10440</v>
      </c>
      <c r="C101" s="6">
        <f t="shared" si="7"/>
        <v>7</v>
      </c>
      <c r="D101" s="12">
        <f t="shared" si="8"/>
        <v>1928</v>
      </c>
      <c r="E101" s="7">
        <v>56.779998779296875</v>
      </c>
      <c r="F101" s="11">
        <v>377.79998779296875</v>
      </c>
    </row>
    <row r="102" spans="1:6">
      <c r="A102" s="12">
        <v>95</v>
      </c>
      <c r="B102" s="9">
        <v>10471</v>
      </c>
      <c r="C102" s="6">
        <f t="shared" si="7"/>
        <v>8</v>
      </c>
      <c r="D102" s="12">
        <f t="shared" si="8"/>
        <v>1928</v>
      </c>
      <c r="E102" s="7">
        <v>45.270000457763672</v>
      </c>
      <c r="F102" s="11">
        <v>301.20001220703125</v>
      </c>
    </row>
    <row r="103" spans="1:6">
      <c r="A103" s="12">
        <v>96</v>
      </c>
      <c r="B103" s="9">
        <v>10501</v>
      </c>
      <c r="C103" s="6">
        <f t="shared" si="7"/>
        <v>9</v>
      </c>
      <c r="D103" s="12">
        <f t="shared" si="8"/>
        <v>1928</v>
      </c>
      <c r="E103" s="7">
        <v>36.720001220703125</v>
      </c>
      <c r="F103" s="11">
        <v>244.30000305175781</v>
      </c>
    </row>
    <row r="104" spans="1:6">
      <c r="A104" s="12">
        <v>97</v>
      </c>
      <c r="B104" s="9">
        <v>10532</v>
      </c>
      <c r="C104" s="6">
        <f t="shared" si="7"/>
        <v>10</v>
      </c>
      <c r="D104" s="12">
        <f t="shared" si="8"/>
        <v>1928</v>
      </c>
      <c r="E104" s="7">
        <v>11.020000457763672</v>
      </c>
      <c r="F104" s="11">
        <v>73.300003051757813</v>
      </c>
    </row>
    <row r="105" spans="1:6">
      <c r="A105" s="12">
        <v>98</v>
      </c>
      <c r="B105" s="9">
        <v>10562</v>
      </c>
      <c r="C105" s="6">
        <f t="shared" si="7"/>
        <v>11</v>
      </c>
      <c r="D105" s="12">
        <f t="shared" si="8"/>
        <v>1928</v>
      </c>
      <c r="E105" s="7">
        <v>0</v>
      </c>
      <c r="F105" s="11">
        <v>0</v>
      </c>
    </row>
    <row r="106" spans="1:6">
      <c r="A106" s="12">
        <v>99</v>
      </c>
      <c r="B106" s="9">
        <v>10593</v>
      </c>
      <c r="C106" s="6">
        <f t="shared" si="7"/>
        <v>12</v>
      </c>
      <c r="D106" s="12">
        <f t="shared" si="8"/>
        <v>1928</v>
      </c>
      <c r="E106" s="7">
        <v>0</v>
      </c>
      <c r="F106" s="11">
        <v>0</v>
      </c>
    </row>
    <row r="107" spans="1:6">
      <c r="A107" s="12">
        <v>100</v>
      </c>
      <c r="B107" s="9">
        <v>10624</v>
      </c>
      <c r="C107" s="6">
        <f t="shared" si="7"/>
        <v>1</v>
      </c>
      <c r="D107" s="12">
        <f t="shared" si="8"/>
        <v>1929</v>
      </c>
      <c r="E107" s="7">
        <v>0</v>
      </c>
      <c r="F107" s="11">
        <v>0</v>
      </c>
    </row>
    <row r="108" spans="1:6">
      <c r="A108" s="12">
        <v>101</v>
      </c>
      <c r="B108" s="9">
        <v>10652</v>
      </c>
      <c r="C108" s="6">
        <f t="shared" si="7"/>
        <v>2</v>
      </c>
      <c r="D108" s="12">
        <f t="shared" si="8"/>
        <v>1929</v>
      </c>
      <c r="E108" s="7">
        <v>0</v>
      </c>
      <c r="F108" s="11">
        <v>0</v>
      </c>
    </row>
    <row r="109" spans="1:6">
      <c r="A109" s="12">
        <v>102</v>
      </c>
      <c r="B109" s="9">
        <v>10683</v>
      </c>
      <c r="C109" s="6">
        <f t="shared" si="7"/>
        <v>3</v>
      </c>
      <c r="D109" s="12">
        <f t="shared" si="8"/>
        <v>1929</v>
      </c>
      <c r="E109" s="7">
        <v>0.36000001430511475</v>
      </c>
      <c r="F109" s="11">
        <v>2.0999999046325684</v>
      </c>
    </row>
    <row r="110" spans="1:6">
      <c r="A110" s="12">
        <v>103</v>
      </c>
      <c r="B110" s="9">
        <v>10713</v>
      </c>
      <c r="C110" s="6">
        <f t="shared" si="7"/>
        <v>4</v>
      </c>
      <c r="D110" s="12">
        <f t="shared" si="8"/>
        <v>1929</v>
      </c>
      <c r="E110" s="7">
        <v>53.659999847412109</v>
      </c>
      <c r="F110" s="11">
        <v>315.89999389648438</v>
      </c>
    </row>
    <row r="111" spans="1:6">
      <c r="A111" s="12">
        <v>104</v>
      </c>
      <c r="B111" s="9">
        <v>10744</v>
      </c>
      <c r="C111" s="6">
        <f t="shared" si="7"/>
        <v>5</v>
      </c>
      <c r="D111" s="12">
        <f t="shared" si="8"/>
        <v>1929</v>
      </c>
      <c r="E111" s="7">
        <v>57.150001525878906</v>
      </c>
      <c r="F111" s="11">
        <v>336.39999389648438</v>
      </c>
    </row>
    <row r="112" spans="1:6">
      <c r="A112" s="12">
        <v>105</v>
      </c>
      <c r="B112" s="9">
        <v>10774</v>
      </c>
      <c r="C112" s="6">
        <f t="shared" si="7"/>
        <v>6</v>
      </c>
      <c r="D112" s="12">
        <f t="shared" si="8"/>
        <v>1929</v>
      </c>
      <c r="E112" s="7">
        <v>50.369998931884766</v>
      </c>
      <c r="F112" s="11">
        <v>296.5</v>
      </c>
    </row>
    <row r="113" spans="1:6">
      <c r="A113" s="12">
        <v>106</v>
      </c>
      <c r="B113" s="9">
        <v>10805</v>
      </c>
      <c r="C113" s="6">
        <f t="shared" si="7"/>
        <v>7</v>
      </c>
      <c r="D113" s="12">
        <f t="shared" si="8"/>
        <v>1929</v>
      </c>
      <c r="E113" s="7">
        <v>64.180000305175781</v>
      </c>
      <c r="F113" s="11">
        <v>377.79998779296875</v>
      </c>
    </row>
    <row r="114" spans="1:6">
      <c r="A114" s="12">
        <v>107</v>
      </c>
      <c r="B114" s="9">
        <v>10836</v>
      </c>
      <c r="C114" s="6">
        <f t="shared" si="7"/>
        <v>8</v>
      </c>
      <c r="D114" s="12">
        <f t="shared" si="8"/>
        <v>1929</v>
      </c>
      <c r="E114" s="7">
        <v>48.430000305175781</v>
      </c>
      <c r="F114" s="11">
        <v>285.10000610351563</v>
      </c>
    </row>
    <row r="115" spans="1:6">
      <c r="A115" s="12">
        <v>108</v>
      </c>
      <c r="B115" s="9">
        <v>10866</v>
      </c>
      <c r="C115" s="6">
        <f t="shared" si="7"/>
        <v>9</v>
      </c>
      <c r="D115" s="12">
        <f t="shared" si="8"/>
        <v>1929</v>
      </c>
      <c r="E115" s="7">
        <v>18.180000305175781</v>
      </c>
      <c r="F115" s="11">
        <v>107</v>
      </c>
    </row>
    <row r="116" spans="1:6">
      <c r="A116" s="12">
        <v>109</v>
      </c>
      <c r="B116" s="9">
        <v>10897</v>
      </c>
      <c r="C116" s="6">
        <f t="shared" si="7"/>
        <v>10</v>
      </c>
      <c r="D116" s="12">
        <f t="shared" si="8"/>
        <v>1929</v>
      </c>
      <c r="E116" s="7">
        <v>8.2700004577636719</v>
      </c>
      <c r="F116" s="11">
        <v>48.700000762939453</v>
      </c>
    </row>
    <row r="117" spans="1:6">
      <c r="A117" s="12">
        <v>110</v>
      </c>
      <c r="B117" s="9">
        <v>10927</v>
      </c>
      <c r="C117" s="6">
        <f t="shared" si="7"/>
        <v>11</v>
      </c>
      <c r="D117" s="12">
        <f t="shared" si="8"/>
        <v>1929</v>
      </c>
      <c r="E117" s="7">
        <v>1.4099999666213989</v>
      </c>
      <c r="F117" s="11">
        <v>8.3000001907348633</v>
      </c>
    </row>
    <row r="118" spans="1:6">
      <c r="A118" s="12">
        <v>111</v>
      </c>
      <c r="B118" s="9">
        <v>10958</v>
      </c>
      <c r="C118" s="6">
        <f t="shared" si="7"/>
        <v>12</v>
      </c>
      <c r="D118" s="12">
        <f t="shared" si="8"/>
        <v>1929</v>
      </c>
      <c r="E118" s="7">
        <v>0</v>
      </c>
      <c r="F118" s="11">
        <v>0</v>
      </c>
    </row>
    <row r="119" spans="1:6">
      <c r="A119" s="12">
        <v>112</v>
      </c>
      <c r="B119" s="9">
        <v>10989</v>
      </c>
      <c r="C119" s="6">
        <f t="shared" si="7"/>
        <v>1</v>
      </c>
      <c r="D119" s="12">
        <f t="shared" si="8"/>
        <v>1930</v>
      </c>
      <c r="E119" s="7">
        <v>0</v>
      </c>
      <c r="F119" s="11">
        <v>0</v>
      </c>
    </row>
    <row r="120" spans="1:6">
      <c r="A120" s="12">
        <v>113</v>
      </c>
      <c r="B120" s="9">
        <v>11017</v>
      </c>
      <c r="C120" s="6">
        <f t="shared" si="7"/>
        <v>2</v>
      </c>
      <c r="D120" s="12">
        <f t="shared" si="8"/>
        <v>1930</v>
      </c>
      <c r="E120" s="7">
        <v>0</v>
      </c>
      <c r="F120" s="11">
        <v>0</v>
      </c>
    </row>
    <row r="121" spans="1:6">
      <c r="A121" s="12">
        <v>114</v>
      </c>
      <c r="B121" s="9">
        <v>11048</v>
      </c>
      <c r="C121" s="6">
        <f t="shared" si="7"/>
        <v>3</v>
      </c>
      <c r="D121" s="12">
        <f t="shared" si="8"/>
        <v>1930</v>
      </c>
      <c r="E121" s="7">
        <v>0</v>
      </c>
      <c r="F121" s="11">
        <v>0</v>
      </c>
    </row>
    <row r="122" spans="1:6">
      <c r="A122" s="12">
        <v>115</v>
      </c>
      <c r="B122" s="9">
        <v>11078</v>
      </c>
      <c r="C122" s="6">
        <f t="shared" si="7"/>
        <v>4</v>
      </c>
      <c r="D122" s="12">
        <f t="shared" si="8"/>
        <v>1930</v>
      </c>
      <c r="E122" s="7">
        <v>34.200000762939453</v>
      </c>
      <c r="F122" s="11">
        <v>217.89999389648438</v>
      </c>
    </row>
    <row r="123" spans="1:6">
      <c r="A123" s="12">
        <v>116</v>
      </c>
      <c r="B123" s="9">
        <v>11109</v>
      </c>
      <c r="C123" s="6">
        <f t="shared" si="7"/>
        <v>5</v>
      </c>
      <c r="D123" s="12">
        <f t="shared" si="8"/>
        <v>1930</v>
      </c>
      <c r="E123" s="7">
        <v>52.720001220703125</v>
      </c>
      <c r="F123" s="11">
        <v>335.89999389648438</v>
      </c>
    </row>
    <row r="124" spans="1:6">
      <c r="A124" s="12">
        <v>117</v>
      </c>
      <c r="B124" s="9">
        <v>11139</v>
      </c>
      <c r="C124" s="6">
        <f t="shared" si="7"/>
        <v>6</v>
      </c>
      <c r="D124" s="12">
        <f t="shared" si="8"/>
        <v>1930</v>
      </c>
      <c r="E124" s="7">
        <v>62.099998474121094</v>
      </c>
      <c r="F124" s="11">
        <v>395.60000610351563</v>
      </c>
    </row>
    <row r="125" spans="1:6">
      <c r="A125" s="12">
        <v>118</v>
      </c>
      <c r="B125" s="9">
        <v>11170</v>
      </c>
      <c r="C125" s="6">
        <f t="shared" si="7"/>
        <v>7</v>
      </c>
      <c r="D125" s="12">
        <f t="shared" si="8"/>
        <v>1930</v>
      </c>
      <c r="E125" s="7">
        <v>59.299999237060547</v>
      </c>
      <c r="F125" s="11">
        <v>377.79998779296875</v>
      </c>
    </row>
    <row r="126" spans="1:6">
      <c r="A126" s="12">
        <v>119</v>
      </c>
      <c r="B126" s="9">
        <v>11201</v>
      </c>
      <c r="C126" s="6">
        <f t="shared" si="7"/>
        <v>8</v>
      </c>
      <c r="D126" s="12">
        <f t="shared" si="8"/>
        <v>1930</v>
      </c>
      <c r="E126" s="7">
        <v>47.279998779296875</v>
      </c>
      <c r="F126" s="11">
        <v>301.20001220703125</v>
      </c>
    </row>
    <row r="127" spans="1:6">
      <c r="A127" s="12">
        <v>120</v>
      </c>
      <c r="B127" s="9">
        <v>11231</v>
      </c>
      <c r="C127" s="6">
        <f t="shared" si="7"/>
        <v>9</v>
      </c>
      <c r="D127" s="12">
        <f t="shared" si="8"/>
        <v>1930</v>
      </c>
      <c r="E127" s="7">
        <v>34.380001068115234</v>
      </c>
      <c r="F127" s="11">
        <v>219</v>
      </c>
    </row>
    <row r="128" spans="1:6">
      <c r="A128" s="12">
        <v>121</v>
      </c>
      <c r="B128" s="9">
        <v>11262</v>
      </c>
      <c r="C128" s="6">
        <f t="shared" si="7"/>
        <v>10</v>
      </c>
      <c r="D128" s="12">
        <f t="shared" si="8"/>
        <v>1930</v>
      </c>
      <c r="E128" s="7">
        <v>12.020000457763672</v>
      </c>
      <c r="F128" s="11">
        <v>76.599998474121094</v>
      </c>
    </row>
    <row r="129" spans="1:6">
      <c r="A129" s="12">
        <v>122</v>
      </c>
      <c r="B129" s="9">
        <v>11292</v>
      </c>
      <c r="C129" s="6">
        <f t="shared" si="7"/>
        <v>11</v>
      </c>
      <c r="D129" s="12">
        <f t="shared" si="8"/>
        <v>1930</v>
      </c>
      <c r="E129" s="7">
        <v>0</v>
      </c>
      <c r="F129" s="11">
        <v>0</v>
      </c>
    </row>
    <row r="130" spans="1:6">
      <c r="A130" s="12">
        <v>123</v>
      </c>
      <c r="B130" s="9">
        <v>11323</v>
      </c>
      <c r="C130" s="6">
        <f t="shared" si="7"/>
        <v>12</v>
      </c>
      <c r="D130" s="12">
        <f t="shared" si="8"/>
        <v>1930</v>
      </c>
      <c r="E130" s="7">
        <v>0</v>
      </c>
      <c r="F130" s="11">
        <v>0</v>
      </c>
    </row>
    <row r="131" spans="1:6">
      <c r="A131" s="12">
        <v>124</v>
      </c>
      <c r="B131" s="9">
        <v>11354</v>
      </c>
      <c r="C131" s="6">
        <f t="shared" si="7"/>
        <v>1</v>
      </c>
      <c r="D131" s="12">
        <f t="shared" si="8"/>
        <v>1931</v>
      </c>
      <c r="E131" s="7">
        <v>0</v>
      </c>
      <c r="F131" s="11">
        <v>0</v>
      </c>
    </row>
    <row r="132" spans="1:6">
      <c r="A132" s="12">
        <v>125</v>
      </c>
      <c r="B132" s="9">
        <v>11382</v>
      </c>
      <c r="C132" s="6">
        <f t="shared" si="7"/>
        <v>2</v>
      </c>
      <c r="D132" s="12">
        <f t="shared" si="8"/>
        <v>1931</v>
      </c>
      <c r="E132" s="7">
        <v>0</v>
      </c>
      <c r="F132" s="11">
        <v>0</v>
      </c>
    </row>
    <row r="133" spans="1:6">
      <c r="A133" s="12">
        <v>126</v>
      </c>
      <c r="B133" s="9">
        <v>11413</v>
      </c>
      <c r="C133" s="6">
        <f t="shared" si="7"/>
        <v>3</v>
      </c>
      <c r="D133" s="12">
        <f t="shared" si="8"/>
        <v>1931</v>
      </c>
      <c r="E133" s="7">
        <v>3.0499999523162842</v>
      </c>
      <c r="F133" s="11">
        <v>18.200000762939453</v>
      </c>
    </row>
    <row r="134" spans="1:6">
      <c r="A134" s="12">
        <v>127</v>
      </c>
      <c r="B134" s="9">
        <v>11443</v>
      </c>
      <c r="C134" s="6">
        <f t="shared" si="7"/>
        <v>4</v>
      </c>
      <c r="D134" s="12">
        <f t="shared" si="8"/>
        <v>1931</v>
      </c>
      <c r="E134" s="7">
        <v>63.389999389648438</v>
      </c>
      <c r="F134" s="11">
        <v>377.79998779296875</v>
      </c>
    </row>
    <row r="135" spans="1:6">
      <c r="A135" s="12">
        <v>128</v>
      </c>
      <c r="B135" s="9">
        <v>11474</v>
      </c>
      <c r="C135" s="6">
        <f t="shared" si="7"/>
        <v>5</v>
      </c>
      <c r="D135" s="12">
        <f t="shared" si="8"/>
        <v>1931</v>
      </c>
      <c r="E135" s="7">
        <v>45.169998168945313</v>
      </c>
      <c r="F135" s="11">
        <v>269.20001220703125</v>
      </c>
    </row>
    <row r="136" spans="1:6">
      <c r="A136" s="12">
        <v>129</v>
      </c>
      <c r="B136" s="9">
        <v>11504</v>
      </c>
      <c r="C136" s="6">
        <f t="shared" si="7"/>
        <v>6</v>
      </c>
      <c r="D136" s="12">
        <f t="shared" si="8"/>
        <v>1931</v>
      </c>
      <c r="E136" s="7">
        <v>55.119998931884766</v>
      </c>
      <c r="F136" s="11">
        <v>328.5</v>
      </c>
    </row>
    <row r="137" spans="1:6">
      <c r="A137" s="12">
        <v>130</v>
      </c>
      <c r="B137" s="9">
        <v>11535</v>
      </c>
      <c r="C137" s="6">
        <f t="shared" ref="C137:C200" si="9">MONTH(B137)</f>
        <v>7</v>
      </c>
      <c r="D137" s="12">
        <f t="shared" ref="D137:D200" si="10">YEAR(B137)</f>
        <v>1931</v>
      </c>
      <c r="E137" s="7">
        <v>63.389999389648438</v>
      </c>
      <c r="F137" s="11">
        <v>377.79998779296875</v>
      </c>
    </row>
    <row r="138" spans="1:6">
      <c r="A138" s="12">
        <v>131</v>
      </c>
      <c r="B138" s="9">
        <v>11566</v>
      </c>
      <c r="C138" s="6">
        <f t="shared" si="9"/>
        <v>8</v>
      </c>
      <c r="D138" s="12">
        <f t="shared" si="10"/>
        <v>1931</v>
      </c>
      <c r="E138" s="7">
        <v>47.840000152587891</v>
      </c>
      <c r="F138" s="11">
        <v>285.10000610351563</v>
      </c>
    </row>
    <row r="139" spans="1:6">
      <c r="A139" s="12">
        <v>132</v>
      </c>
      <c r="B139" s="9">
        <v>11596</v>
      </c>
      <c r="C139" s="6">
        <f t="shared" si="9"/>
        <v>9</v>
      </c>
      <c r="D139" s="12">
        <f t="shared" si="10"/>
        <v>1931</v>
      </c>
      <c r="E139" s="7">
        <v>17.159999847412109</v>
      </c>
      <c r="F139" s="11">
        <v>102.30000305175781</v>
      </c>
    </row>
    <row r="140" spans="1:6">
      <c r="A140" s="12">
        <v>133</v>
      </c>
      <c r="B140" s="9">
        <v>11627</v>
      </c>
      <c r="C140" s="6">
        <f t="shared" si="9"/>
        <v>10</v>
      </c>
      <c r="D140" s="12">
        <f t="shared" si="10"/>
        <v>1931</v>
      </c>
      <c r="E140" s="7">
        <v>6.880000114440918</v>
      </c>
      <c r="F140" s="11">
        <v>41</v>
      </c>
    </row>
    <row r="141" spans="1:6">
      <c r="A141" s="12">
        <v>134</v>
      </c>
      <c r="B141" s="9">
        <v>11657</v>
      </c>
      <c r="C141" s="6">
        <f t="shared" si="9"/>
        <v>11</v>
      </c>
      <c r="D141" s="12">
        <f t="shared" si="10"/>
        <v>1931</v>
      </c>
      <c r="E141" s="7">
        <v>0</v>
      </c>
      <c r="F141" s="11">
        <v>0</v>
      </c>
    </row>
    <row r="142" spans="1:6">
      <c r="A142" s="12">
        <v>135</v>
      </c>
      <c r="B142" s="9">
        <v>11688</v>
      </c>
      <c r="C142" s="6">
        <f t="shared" si="9"/>
        <v>12</v>
      </c>
      <c r="D142" s="12">
        <f t="shared" si="10"/>
        <v>1931</v>
      </c>
      <c r="E142" s="7">
        <v>0</v>
      </c>
      <c r="F142" s="11">
        <v>0</v>
      </c>
    </row>
    <row r="143" spans="1:6">
      <c r="A143" s="12">
        <v>136</v>
      </c>
      <c r="B143" s="9">
        <v>11719</v>
      </c>
      <c r="C143" s="6">
        <f t="shared" si="9"/>
        <v>1</v>
      </c>
      <c r="D143" s="12">
        <f t="shared" si="10"/>
        <v>1932</v>
      </c>
      <c r="E143" s="7">
        <v>0</v>
      </c>
      <c r="F143" s="11">
        <v>0</v>
      </c>
    </row>
    <row r="144" spans="1:6">
      <c r="A144" s="12">
        <v>137</v>
      </c>
      <c r="B144" s="9">
        <v>11748</v>
      </c>
      <c r="C144" s="6">
        <f t="shared" si="9"/>
        <v>2</v>
      </c>
      <c r="D144" s="12">
        <f t="shared" si="10"/>
        <v>1932</v>
      </c>
      <c r="E144" s="7">
        <v>0</v>
      </c>
      <c r="F144" s="11">
        <v>0</v>
      </c>
    </row>
    <row r="145" spans="1:6">
      <c r="A145" s="12">
        <v>138</v>
      </c>
      <c r="B145" s="9">
        <v>11779</v>
      </c>
      <c r="C145" s="6">
        <f t="shared" si="9"/>
        <v>3</v>
      </c>
      <c r="D145" s="12">
        <f t="shared" si="10"/>
        <v>1932</v>
      </c>
      <c r="E145" s="7">
        <v>1.8799999952316284</v>
      </c>
      <c r="F145" s="11">
        <v>12.600000381469727</v>
      </c>
    </row>
    <row r="146" spans="1:6">
      <c r="A146" s="12">
        <v>139</v>
      </c>
      <c r="B146" s="9">
        <v>11809</v>
      </c>
      <c r="C146" s="6">
        <f t="shared" si="9"/>
        <v>4</v>
      </c>
      <c r="D146" s="12">
        <f t="shared" si="10"/>
        <v>1932</v>
      </c>
      <c r="E146" s="7">
        <v>49.340000152587891</v>
      </c>
      <c r="F146" s="11">
        <v>330</v>
      </c>
    </row>
    <row r="147" spans="1:6">
      <c r="A147" s="12">
        <v>140</v>
      </c>
      <c r="B147" s="9">
        <v>11840</v>
      </c>
      <c r="C147" s="6">
        <f t="shared" si="9"/>
        <v>5</v>
      </c>
      <c r="D147" s="12">
        <f t="shared" si="10"/>
        <v>1932</v>
      </c>
      <c r="E147" s="7">
        <v>40.729999542236328</v>
      </c>
      <c r="F147" s="11">
        <v>272.39999389648438</v>
      </c>
    </row>
    <row r="148" spans="1:6">
      <c r="A148" s="12">
        <v>141</v>
      </c>
      <c r="B148" s="9">
        <v>11870</v>
      </c>
      <c r="C148" s="6">
        <f t="shared" si="9"/>
        <v>6</v>
      </c>
      <c r="D148" s="12">
        <f t="shared" si="10"/>
        <v>1932</v>
      </c>
      <c r="E148" s="7">
        <v>58.729999542236328</v>
      </c>
      <c r="F148" s="11">
        <v>392.79998779296875</v>
      </c>
    </row>
    <row r="149" spans="1:6">
      <c r="A149" s="12">
        <v>142</v>
      </c>
      <c r="B149" s="9">
        <v>11901</v>
      </c>
      <c r="C149" s="6">
        <f t="shared" si="9"/>
        <v>7</v>
      </c>
      <c r="D149" s="12">
        <f t="shared" si="10"/>
        <v>1932</v>
      </c>
      <c r="E149" s="7">
        <v>56.479999542236328</v>
      </c>
      <c r="F149" s="11">
        <v>377.79998779296875</v>
      </c>
    </row>
    <row r="150" spans="1:6">
      <c r="A150" s="12">
        <v>143</v>
      </c>
      <c r="B150" s="9">
        <v>11932</v>
      </c>
      <c r="C150" s="6">
        <f t="shared" si="9"/>
        <v>8</v>
      </c>
      <c r="D150" s="12">
        <f t="shared" si="10"/>
        <v>1932</v>
      </c>
      <c r="E150" s="7">
        <v>45.029998779296875</v>
      </c>
      <c r="F150" s="11">
        <v>301.20001220703125</v>
      </c>
    </row>
    <row r="151" spans="1:6">
      <c r="A151" s="12">
        <v>144</v>
      </c>
      <c r="B151" s="9">
        <v>11962</v>
      </c>
      <c r="C151" s="6">
        <f t="shared" si="9"/>
        <v>9</v>
      </c>
      <c r="D151" s="12">
        <f t="shared" si="10"/>
        <v>1932</v>
      </c>
      <c r="E151" s="7">
        <v>36.520000457763672</v>
      </c>
      <c r="F151" s="11">
        <v>244.30000305175781</v>
      </c>
    </row>
    <row r="152" spans="1:6">
      <c r="A152" s="12">
        <v>145</v>
      </c>
      <c r="B152" s="9">
        <v>11993</v>
      </c>
      <c r="C152" s="6">
        <f t="shared" si="9"/>
        <v>10</v>
      </c>
      <c r="D152" s="12">
        <f t="shared" si="10"/>
        <v>1932</v>
      </c>
      <c r="E152" s="7">
        <v>12.810000419616699</v>
      </c>
      <c r="F152" s="11">
        <v>85.699996948242188</v>
      </c>
    </row>
    <row r="153" spans="1:6">
      <c r="A153" s="12">
        <v>146</v>
      </c>
      <c r="B153" s="9">
        <v>12023</v>
      </c>
      <c r="C153" s="6">
        <f t="shared" si="9"/>
        <v>11</v>
      </c>
      <c r="D153" s="12">
        <f t="shared" si="10"/>
        <v>1932</v>
      </c>
      <c r="E153" s="7">
        <v>0.47999998927116394</v>
      </c>
      <c r="F153" s="11">
        <v>3.2000000476837158</v>
      </c>
    </row>
    <row r="154" spans="1:6">
      <c r="A154" s="12">
        <v>147</v>
      </c>
      <c r="B154" s="9">
        <v>12054</v>
      </c>
      <c r="C154" s="6">
        <f t="shared" si="9"/>
        <v>12</v>
      </c>
      <c r="D154" s="12">
        <f t="shared" si="10"/>
        <v>1932</v>
      </c>
      <c r="E154" s="7">
        <v>0</v>
      </c>
      <c r="F154" s="11">
        <v>0</v>
      </c>
    </row>
    <row r="155" spans="1:6">
      <c r="A155" s="12">
        <v>148</v>
      </c>
      <c r="B155" s="9">
        <v>12085</v>
      </c>
      <c r="C155" s="6">
        <f t="shared" si="9"/>
        <v>1</v>
      </c>
      <c r="D155" s="12">
        <f t="shared" si="10"/>
        <v>1933</v>
      </c>
      <c r="E155" s="7">
        <v>0</v>
      </c>
      <c r="F155" s="11">
        <v>0</v>
      </c>
    </row>
    <row r="156" spans="1:6">
      <c r="A156" s="12">
        <v>149</v>
      </c>
      <c r="B156" s="9">
        <v>12113</v>
      </c>
      <c r="C156" s="6">
        <f t="shared" si="9"/>
        <v>2</v>
      </c>
      <c r="D156" s="12">
        <f t="shared" si="10"/>
        <v>1933</v>
      </c>
      <c r="E156" s="7">
        <v>0</v>
      </c>
      <c r="F156" s="11">
        <v>0</v>
      </c>
    </row>
    <row r="157" spans="1:6">
      <c r="A157" s="12">
        <v>150</v>
      </c>
      <c r="B157" s="9">
        <v>12144</v>
      </c>
      <c r="C157" s="6">
        <f t="shared" si="9"/>
        <v>3</v>
      </c>
      <c r="D157" s="12">
        <f t="shared" si="10"/>
        <v>1933</v>
      </c>
      <c r="E157" s="7">
        <v>0.72000002861022949</v>
      </c>
      <c r="F157" s="11">
        <v>4.4000000953674316</v>
      </c>
    </row>
    <row r="158" spans="1:6">
      <c r="A158" s="12">
        <v>151</v>
      </c>
      <c r="B158" s="9">
        <v>12174</v>
      </c>
      <c r="C158" s="6">
        <f t="shared" si="9"/>
        <v>4</v>
      </c>
      <c r="D158" s="12">
        <f t="shared" si="10"/>
        <v>1933</v>
      </c>
      <c r="E158" s="7">
        <v>61.130001068115234</v>
      </c>
      <c r="F158" s="11">
        <v>371.70001220703125</v>
      </c>
    </row>
    <row r="159" spans="1:6">
      <c r="A159" s="12">
        <v>152</v>
      </c>
      <c r="B159" s="9">
        <v>12205</v>
      </c>
      <c r="C159" s="6">
        <f t="shared" si="9"/>
        <v>5</v>
      </c>
      <c r="D159" s="12">
        <f t="shared" si="10"/>
        <v>1933</v>
      </c>
      <c r="E159" s="7">
        <v>46.509998321533203</v>
      </c>
      <c r="F159" s="11">
        <v>282.79998779296875</v>
      </c>
    </row>
    <row r="160" spans="1:6">
      <c r="A160" s="12">
        <v>153</v>
      </c>
      <c r="B160" s="9">
        <v>12235</v>
      </c>
      <c r="C160" s="6">
        <f t="shared" si="9"/>
        <v>6</v>
      </c>
      <c r="D160" s="12">
        <f t="shared" si="10"/>
        <v>1933</v>
      </c>
      <c r="E160" s="7">
        <v>61.590000152587891</v>
      </c>
      <c r="F160" s="11">
        <v>374.5</v>
      </c>
    </row>
    <row r="161" spans="1:6">
      <c r="A161" s="12">
        <v>154</v>
      </c>
      <c r="B161" s="9">
        <v>12266</v>
      </c>
      <c r="C161" s="6">
        <f t="shared" si="9"/>
        <v>7</v>
      </c>
      <c r="D161" s="12">
        <f t="shared" si="10"/>
        <v>1933</v>
      </c>
      <c r="E161" s="7">
        <v>62.049999237060547</v>
      </c>
      <c r="F161" s="11">
        <v>377.29998779296875</v>
      </c>
    </row>
    <row r="162" spans="1:6">
      <c r="A162" s="12">
        <v>155</v>
      </c>
      <c r="B162" s="9">
        <v>12297</v>
      </c>
      <c r="C162" s="6">
        <f t="shared" si="9"/>
        <v>8</v>
      </c>
      <c r="D162" s="12">
        <f t="shared" si="10"/>
        <v>1933</v>
      </c>
      <c r="E162" s="7">
        <v>46.889999389648438</v>
      </c>
      <c r="F162" s="11">
        <v>285.10000610351563</v>
      </c>
    </row>
    <row r="163" spans="1:6">
      <c r="A163" s="12">
        <v>156</v>
      </c>
      <c r="B163" s="9">
        <v>12327</v>
      </c>
      <c r="C163" s="6">
        <f t="shared" si="9"/>
        <v>9</v>
      </c>
      <c r="D163" s="12">
        <f t="shared" si="10"/>
        <v>1933</v>
      </c>
      <c r="E163" s="7">
        <v>17.219999313354492</v>
      </c>
      <c r="F163" s="11">
        <v>104.69999694824219</v>
      </c>
    </row>
    <row r="164" spans="1:6">
      <c r="A164" s="12">
        <v>157</v>
      </c>
      <c r="B164" s="9">
        <v>12358</v>
      </c>
      <c r="C164" s="6">
        <f t="shared" si="9"/>
        <v>10</v>
      </c>
      <c r="D164" s="12">
        <f t="shared" si="10"/>
        <v>1933</v>
      </c>
      <c r="E164" s="7">
        <v>4.75</v>
      </c>
      <c r="F164" s="11">
        <v>28.899999618530273</v>
      </c>
    </row>
    <row r="165" spans="1:6">
      <c r="A165" s="12">
        <v>158</v>
      </c>
      <c r="B165" s="9">
        <v>12388</v>
      </c>
      <c r="C165" s="6">
        <f t="shared" si="9"/>
        <v>11</v>
      </c>
      <c r="D165" s="12">
        <f t="shared" si="10"/>
        <v>1933</v>
      </c>
      <c r="E165" s="7">
        <v>1.1499999761581421</v>
      </c>
      <c r="F165" s="11">
        <v>7</v>
      </c>
    </row>
    <row r="166" spans="1:6">
      <c r="A166" s="12">
        <v>159</v>
      </c>
      <c r="B166" s="9">
        <v>12419</v>
      </c>
      <c r="C166" s="6">
        <f t="shared" si="9"/>
        <v>12</v>
      </c>
      <c r="D166" s="12">
        <f t="shared" si="10"/>
        <v>1933</v>
      </c>
      <c r="E166" s="7">
        <v>0</v>
      </c>
      <c r="F166" s="11">
        <v>0</v>
      </c>
    </row>
    <row r="167" spans="1:6">
      <c r="A167" s="12">
        <v>160</v>
      </c>
      <c r="B167" s="9">
        <v>12450</v>
      </c>
      <c r="C167" s="6">
        <f t="shared" si="9"/>
        <v>1</v>
      </c>
      <c r="D167" s="12">
        <f t="shared" si="10"/>
        <v>1934</v>
      </c>
      <c r="E167" s="7">
        <v>0</v>
      </c>
      <c r="F167" s="11">
        <v>0</v>
      </c>
    </row>
    <row r="168" spans="1:6">
      <c r="A168" s="12">
        <v>161</v>
      </c>
      <c r="B168" s="9">
        <v>12478</v>
      </c>
      <c r="C168" s="6">
        <f t="shared" si="9"/>
        <v>2</v>
      </c>
      <c r="D168" s="12">
        <f t="shared" si="10"/>
        <v>1934</v>
      </c>
      <c r="E168" s="7">
        <v>0</v>
      </c>
      <c r="F168" s="11">
        <v>0</v>
      </c>
    </row>
    <row r="169" spans="1:6">
      <c r="A169" s="12">
        <v>162</v>
      </c>
      <c r="B169" s="9">
        <v>12509</v>
      </c>
      <c r="C169" s="6">
        <f t="shared" si="9"/>
        <v>3</v>
      </c>
      <c r="D169" s="12">
        <f t="shared" si="10"/>
        <v>1934</v>
      </c>
      <c r="E169" s="7">
        <v>0.99000000953674316</v>
      </c>
      <c r="F169" s="11">
        <v>5.4000000953674316</v>
      </c>
    </row>
    <row r="170" spans="1:6">
      <c r="A170" s="12">
        <v>163</v>
      </c>
      <c r="B170" s="9">
        <v>12539</v>
      </c>
      <c r="C170" s="6">
        <f t="shared" si="9"/>
        <v>4</v>
      </c>
      <c r="D170" s="12">
        <f t="shared" si="10"/>
        <v>1934</v>
      </c>
      <c r="E170" s="7">
        <v>53.549999237060547</v>
      </c>
      <c r="F170" s="11">
        <v>293.20001220703125</v>
      </c>
    </row>
    <row r="171" spans="1:6">
      <c r="A171" s="12">
        <v>164</v>
      </c>
      <c r="B171" s="9">
        <v>12570</v>
      </c>
      <c r="C171" s="6">
        <f t="shared" si="9"/>
        <v>5</v>
      </c>
      <c r="D171" s="12">
        <f t="shared" si="10"/>
        <v>1934</v>
      </c>
      <c r="E171" s="7">
        <v>49.729999542236328</v>
      </c>
      <c r="F171" s="11">
        <v>272.29998779296875</v>
      </c>
    </row>
    <row r="172" spans="1:6">
      <c r="A172" s="12">
        <v>165</v>
      </c>
      <c r="B172" s="9">
        <v>12600</v>
      </c>
      <c r="C172" s="6">
        <f t="shared" si="9"/>
        <v>6</v>
      </c>
      <c r="D172" s="12">
        <f t="shared" si="10"/>
        <v>1934</v>
      </c>
      <c r="E172" s="7">
        <v>61.930000305175781</v>
      </c>
      <c r="F172" s="11">
        <v>339.10000610351563</v>
      </c>
    </row>
    <row r="173" spans="1:6">
      <c r="A173" s="12">
        <v>166</v>
      </c>
      <c r="B173" s="9">
        <v>12631</v>
      </c>
      <c r="C173" s="6">
        <f t="shared" si="9"/>
        <v>7</v>
      </c>
      <c r="D173" s="12">
        <f t="shared" si="10"/>
        <v>1934</v>
      </c>
      <c r="E173" s="7">
        <v>65.55999755859375</v>
      </c>
      <c r="F173" s="11">
        <v>359</v>
      </c>
    </row>
    <row r="174" spans="1:6">
      <c r="A174" s="12">
        <v>167</v>
      </c>
      <c r="B174" s="9">
        <v>12662</v>
      </c>
      <c r="C174" s="6">
        <f t="shared" si="9"/>
        <v>8</v>
      </c>
      <c r="D174" s="12">
        <f t="shared" si="10"/>
        <v>1934</v>
      </c>
      <c r="E174" s="7">
        <v>49.470001220703125</v>
      </c>
      <c r="F174" s="11">
        <v>270.89999389648438</v>
      </c>
    </row>
    <row r="175" spans="1:6">
      <c r="A175" s="12">
        <v>168</v>
      </c>
      <c r="B175" s="9">
        <v>12692</v>
      </c>
      <c r="C175" s="6">
        <f t="shared" si="9"/>
        <v>9</v>
      </c>
      <c r="D175" s="12">
        <f t="shared" si="10"/>
        <v>1934</v>
      </c>
      <c r="E175" s="7">
        <v>17.530000686645508</v>
      </c>
      <c r="F175" s="11">
        <v>96</v>
      </c>
    </row>
    <row r="176" spans="1:6">
      <c r="A176" s="12">
        <v>169</v>
      </c>
      <c r="B176" s="9">
        <v>12723</v>
      </c>
      <c r="C176" s="6">
        <f t="shared" si="9"/>
        <v>10</v>
      </c>
      <c r="D176" s="12">
        <f t="shared" si="10"/>
        <v>1934</v>
      </c>
      <c r="E176" s="7">
        <v>3.2300000190734863</v>
      </c>
      <c r="F176" s="11">
        <v>17.700000762939453</v>
      </c>
    </row>
    <row r="177" spans="1:6">
      <c r="A177" s="12">
        <v>170</v>
      </c>
      <c r="B177" s="9">
        <v>12753</v>
      </c>
      <c r="C177" s="6">
        <f t="shared" si="9"/>
        <v>11</v>
      </c>
      <c r="D177" s="12">
        <f t="shared" si="10"/>
        <v>1934</v>
      </c>
      <c r="E177" s="7">
        <v>0</v>
      </c>
      <c r="F177" s="11">
        <v>0</v>
      </c>
    </row>
    <row r="178" spans="1:6">
      <c r="A178" s="12">
        <v>171</v>
      </c>
      <c r="B178" s="9">
        <v>12784</v>
      </c>
      <c r="C178" s="6">
        <f t="shared" si="9"/>
        <v>12</v>
      </c>
      <c r="D178" s="12">
        <f t="shared" si="10"/>
        <v>1934</v>
      </c>
      <c r="E178" s="7">
        <v>0</v>
      </c>
      <c r="F178" s="11">
        <v>0</v>
      </c>
    </row>
    <row r="179" spans="1:6">
      <c r="A179" s="12">
        <v>172</v>
      </c>
      <c r="B179" s="9">
        <v>12815</v>
      </c>
      <c r="C179" s="6">
        <f t="shared" si="9"/>
        <v>1</v>
      </c>
      <c r="D179" s="12">
        <f t="shared" si="10"/>
        <v>1935</v>
      </c>
      <c r="E179" s="7">
        <v>0</v>
      </c>
      <c r="F179" s="11">
        <v>0</v>
      </c>
    </row>
    <row r="180" spans="1:6">
      <c r="A180" s="12">
        <v>173</v>
      </c>
      <c r="B180" s="9">
        <v>12843</v>
      </c>
      <c r="C180" s="6">
        <f t="shared" si="9"/>
        <v>2</v>
      </c>
      <c r="D180" s="12">
        <f t="shared" si="10"/>
        <v>1935</v>
      </c>
      <c r="E180" s="7">
        <v>0</v>
      </c>
      <c r="F180" s="11">
        <v>0</v>
      </c>
    </row>
    <row r="181" spans="1:6">
      <c r="A181" s="12">
        <v>174</v>
      </c>
      <c r="B181" s="9">
        <v>12874</v>
      </c>
      <c r="C181" s="6">
        <f t="shared" si="9"/>
        <v>3</v>
      </c>
      <c r="D181" s="12">
        <f t="shared" si="10"/>
        <v>1935</v>
      </c>
      <c r="E181" s="7">
        <v>0</v>
      </c>
      <c r="F181" s="11">
        <v>0</v>
      </c>
    </row>
    <row r="182" spans="1:6">
      <c r="A182" s="12">
        <v>175</v>
      </c>
      <c r="B182" s="9">
        <v>12904</v>
      </c>
      <c r="C182" s="6">
        <f t="shared" si="9"/>
        <v>4</v>
      </c>
      <c r="D182" s="12">
        <f t="shared" si="10"/>
        <v>1935</v>
      </c>
      <c r="E182" s="7">
        <v>20.270000457763672</v>
      </c>
      <c r="F182" s="11">
        <v>121.59999847412109</v>
      </c>
    </row>
    <row r="183" spans="1:6">
      <c r="A183" s="12">
        <v>176</v>
      </c>
      <c r="B183" s="9">
        <v>12935</v>
      </c>
      <c r="C183" s="6">
        <f t="shared" si="9"/>
        <v>5</v>
      </c>
      <c r="D183" s="12">
        <f t="shared" si="10"/>
        <v>1935</v>
      </c>
      <c r="E183" s="7">
        <v>55.889999389648438</v>
      </c>
      <c r="F183" s="11">
        <v>335.29998779296875</v>
      </c>
    </row>
    <row r="184" spans="1:6">
      <c r="A184" s="12">
        <v>177</v>
      </c>
      <c r="B184" s="9">
        <v>12965</v>
      </c>
      <c r="C184" s="6">
        <f t="shared" si="9"/>
        <v>6</v>
      </c>
      <c r="D184" s="12">
        <f t="shared" si="10"/>
        <v>1935</v>
      </c>
      <c r="E184" s="7">
        <v>65.870002746582031</v>
      </c>
      <c r="F184" s="11">
        <v>395.20001220703125</v>
      </c>
    </row>
    <row r="185" spans="1:6">
      <c r="A185" s="12">
        <v>178</v>
      </c>
      <c r="B185" s="9">
        <v>12996</v>
      </c>
      <c r="C185" s="6">
        <f t="shared" si="9"/>
        <v>7</v>
      </c>
      <c r="D185" s="12">
        <f t="shared" si="10"/>
        <v>1935</v>
      </c>
      <c r="E185" s="7">
        <v>62.970001220703125</v>
      </c>
      <c r="F185" s="11">
        <v>377.79998779296875</v>
      </c>
    </row>
    <row r="186" spans="1:6">
      <c r="A186" s="12">
        <v>179</v>
      </c>
      <c r="B186" s="9">
        <v>13027</v>
      </c>
      <c r="C186" s="6">
        <f t="shared" si="9"/>
        <v>8</v>
      </c>
      <c r="D186" s="12">
        <f t="shared" si="10"/>
        <v>1935</v>
      </c>
      <c r="E186" s="7">
        <v>50.200000762939453</v>
      </c>
      <c r="F186" s="11">
        <v>301.20001220703125</v>
      </c>
    </row>
    <row r="187" spans="1:6">
      <c r="A187" s="12">
        <v>180</v>
      </c>
      <c r="B187" s="9">
        <v>13057</v>
      </c>
      <c r="C187" s="6">
        <f t="shared" si="9"/>
        <v>9</v>
      </c>
      <c r="D187" s="12">
        <f t="shared" si="10"/>
        <v>1935</v>
      </c>
      <c r="E187" s="7">
        <v>39.040000915527344</v>
      </c>
      <c r="F187" s="11">
        <v>234.19999694824219</v>
      </c>
    </row>
    <row r="188" spans="1:6">
      <c r="A188" s="12">
        <v>181</v>
      </c>
      <c r="B188" s="9">
        <v>13088</v>
      </c>
      <c r="C188" s="6">
        <f t="shared" si="9"/>
        <v>10</v>
      </c>
      <c r="D188" s="12">
        <f t="shared" si="10"/>
        <v>1935</v>
      </c>
      <c r="E188" s="7">
        <v>7.7699999809265137</v>
      </c>
      <c r="F188" s="11">
        <v>46.599998474121094</v>
      </c>
    </row>
    <row r="189" spans="1:6">
      <c r="A189" s="12">
        <v>182</v>
      </c>
      <c r="B189" s="9">
        <v>13118</v>
      </c>
      <c r="C189" s="6">
        <f t="shared" si="9"/>
        <v>11</v>
      </c>
      <c r="D189" s="12">
        <f t="shared" si="10"/>
        <v>1935</v>
      </c>
      <c r="E189" s="7">
        <v>0</v>
      </c>
      <c r="F189" s="11">
        <v>0</v>
      </c>
    </row>
    <row r="190" spans="1:6">
      <c r="A190" s="12">
        <v>183</v>
      </c>
      <c r="B190" s="9">
        <v>13149</v>
      </c>
      <c r="C190" s="6">
        <f t="shared" si="9"/>
        <v>12</v>
      </c>
      <c r="D190" s="12">
        <f t="shared" si="10"/>
        <v>1935</v>
      </c>
      <c r="E190" s="7">
        <v>0</v>
      </c>
      <c r="F190" s="11">
        <v>0</v>
      </c>
    </row>
    <row r="191" spans="1:6">
      <c r="A191" s="12">
        <v>184</v>
      </c>
      <c r="B191" s="9">
        <v>13180</v>
      </c>
      <c r="C191" s="6">
        <f t="shared" si="9"/>
        <v>1</v>
      </c>
      <c r="D191" s="12">
        <f t="shared" si="10"/>
        <v>1936</v>
      </c>
      <c r="E191" s="7">
        <v>0</v>
      </c>
      <c r="F191" s="11">
        <v>0</v>
      </c>
    </row>
    <row r="192" spans="1:6">
      <c r="A192" s="12">
        <v>185</v>
      </c>
      <c r="B192" s="9">
        <v>13209</v>
      </c>
      <c r="C192" s="6">
        <f t="shared" si="9"/>
        <v>2</v>
      </c>
      <c r="D192" s="12">
        <f t="shared" si="10"/>
        <v>1936</v>
      </c>
      <c r="E192" s="7">
        <v>0</v>
      </c>
      <c r="F192" s="11">
        <v>0</v>
      </c>
    </row>
    <row r="193" spans="1:6">
      <c r="A193" s="12">
        <v>186</v>
      </c>
      <c r="B193" s="9">
        <v>13240</v>
      </c>
      <c r="C193" s="6">
        <f t="shared" si="9"/>
        <v>3</v>
      </c>
      <c r="D193" s="12">
        <f t="shared" si="10"/>
        <v>1936</v>
      </c>
      <c r="E193" s="7">
        <v>0</v>
      </c>
      <c r="F193" s="11">
        <v>0</v>
      </c>
    </row>
    <row r="194" spans="1:6">
      <c r="A194" s="12">
        <v>187</v>
      </c>
      <c r="B194" s="9">
        <v>13270</v>
      </c>
      <c r="C194" s="6">
        <f t="shared" si="9"/>
        <v>4</v>
      </c>
      <c r="D194" s="12">
        <f t="shared" si="10"/>
        <v>1936</v>
      </c>
      <c r="E194" s="7">
        <v>36.869998931884766</v>
      </c>
      <c r="F194" s="11">
        <v>231.5</v>
      </c>
    </row>
    <row r="195" spans="1:6">
      <c r="A195" s="12">
        <v>188</v>
      </c>
      <c r="B195" s="9">
        <v>13301</v>
      </c>
      <c r="C195" s="6">
        <f t="shared" si="9"/>
        <v>5</v>
      </c>
      <c r="D195" s="12">
        <f t="shared" si="10"/>
        <v>1936</v>
      </c>
      <c r="E195" s="7">
        <v>50.430000305175781</v>
      </c>
      <c r="F195" s="11">
        <v>316.70001220703125</v>
      </c>
    </row>
    <row r="196" spans="1:6">
      <c r="A196" s="12">
        <v>189</v>
      </c>
      <c r="B196" s="9">
        <v>13331</v>
      </c>
      <c r="C196" s="6">
        <f t="shared" si="9"/>
        <v>6</v>
      </c>
      <c r="D196" s="12">
        <f t="shared" si="10"/>
        <v>1936</v>
      </c>
      <c r="E196" s="7">
        <v>54.270000457763672</v>
      </c>
      <c r="F196" s="11">
        <v>340.79998779296875</v>
      </c>
    </row>
    <row r="197" spans="1:6">
      <c r="A197" s="12">
        <v>190</v>
      </c>
      <c r="B197" s="9">
        <v>13362</v>
      </c>
      <c r="C197" s="6">
        <f t="shared" si="9"/>
        <v>7</v>
      </c>
      <c r="D197" s="12">
        <f t="shared" si="10"/>
        <v>1936</v>
      </c>
      <c r="E197" s="7">
        <v>60.159999847412109</v>
      </c>
      <c r="F197" s="11">
        <v>377.79998779296875</v>
      </c>
    </row>
    <row r="198" spans="1:6">
      <c r="A198" s="12">
        <v>191</v>
      </c>
      <c r="B198" s="9">
        <v>13393</v>
      </c>
      <c r="C198" s="6">
        <f t="shared" si="9"/>
        <v>8</v>
      </c>
      <c r="D198" s="12">
        <f t="shared" si="10"/>
        <v>1936</v>
      </c>
      <c r="E198" s="7">
        <v>47.970001220703125</v>
      </c>
      <c r="F198" s="11">
        <v>301.20001220703125</v>
      </c>
    </row>
    <row r="199" spans="1:6">
      <c r="A199" s="12">
        <v>192</v>
      </c>
      <c r="B199" s="9">
        <v>13423</v>
      </c>
      <c r="C199" s="6">
        <f t="shared" si="9"/>
        <v>9</v>
      </c>
      <c r="D199" s="12">
        <f t="shared" si="10"/>
        <v>1936</v>
      </c>
      <c r="E199" s="7">
        <v>38.700000762939453</v>
      </c>
      <c r="F199" s="11">
        <v>243</v>
      </c>
    </row>
    <row r="200" spans="1:6">
      <c r="A200" s="12">
        <v>193</v>
      </c>
      <c r="B200" s="9">
        <v>13454</v>
      </c>
      <c r="C200" s="6">
        <f t="shared" si="9"/>
        <v>10</v>
      </c>
      <c r="D200" s="12">
        <f t="shared" si="10"/>
        <v>1936</v>
      </c>
      <c r="E200" s="7">
        <v>12.279999732971191</v>
      </c>
      <c r="F200" s="11">
        <v>77.099998474121094</v>
      </c>
    </row>
    <row r="201" spans="1:6">
      <c r="A201" s="12">
        <v>194</v>
      </c>
      <c r="B201" s="9">
        <v>13484</v>
      </c>
      <c r="C201" s="6">
        <f t="shared" ref="C201:C264" si="11">MONTH(B201)</f>
        <v>11</v>
      </c>
      <c r="D201" s="12">
        <f t="shared" ref="D201:D264" si="12">YEAR(B201)</f>
        <v>1936</v>
      </c>
      <c r="E201" s="7">
        <v>1.3200000524520874</v>
      </c>
      <c r="F201" s="11">
        <v>8.3000001907348633</v>
      </c>
    </row>
    <row r="202" spans="1:6">
      <c r="A202" s="12">
        <v>195</v>
      </c>
      <c r="B202" s="9">
        <v>13515</v>
      </c>
      <c r="C202" s="6">
        <f t="shared" si="11"/>
        <v>12</v>
      </c>
      <c r="D202" s="12">
        <f t="shared" si="12"/>
        <v>1936</v>
      </c>
      <c r="E202" s="7">
        <v>0</v>
      </c>
      <c r="F202" s="11">
        <v>0</v>
      </c>
    </row>
    <row r="203" spans="1:6">
      <c r="A203" s="12">
        <v>196</v>
      </c>
      <c r="B203" s="9">
        <v>13546</v>
      </c>
      <c r="C203" s="6">
        <f t="shared" si="11"/>
        <v>1</v>
      </c>
      <c r="D203" s="12">
        <f t="shared" si="12"/>
        <v>1937</v>
      </c>
      <c r="E203" s="7">
        <v>0</v>
      </c>
      <c r="F203" s="11">
        <v>0</v>
      </c>
    </row>
    <row r="204" spans="1:6">
      <c r="A204" s="12">
        <v>197</v>
      </c>
      <c r="B204" s="9">
        <v>13574</v>
      </c>
      <c r="C204" s="6">
        <f t="shared" si="11"/>
        <v>2</v>
      </c>
      <c r="D204" s="12">
        <f t="shared" si="12"/>
        <v>1937</v>
      </c>
      <c r="E204" s="7">
        <v>0</v>
      </c>
      <c r="F204" s="11">
        <v>0</v>
      </c>
    </row>
    <row r="205" spans="1:6">
      <c r="A205" s="12">
        <v>198</v>
      </c>
      <c r="B205" s="9">
        <v>13605</v>
      </c>
      <c r="C205" s="6">
        <f t="shared" si="11"/>
        <v>3</v>
      </c>
      <c r="D205" s="12">
        <f t="shared" si="12"/>
        <v>1937</v>
      </c>
      <c r="E205" s="7">
        <v>0</v>
      </c>
      <c r="F205" s="11">
        <v>0</v>
      </c>
    </row>
    <row r="206" spans="1:6">
      <c r="A206" s="12">
        <v>199</v>
      </c>
      <c r="B206" s="9">
        <v>13635</v>
      </c>
      <c r="C206" s="6">
        <f t="shared" si="11"/>
        <v>4</v>
      </c>
      <c r="D206" s="12">
        <f t="shared" si="12"/>
        <v>1937</v>
      </c>
      <c r="E206" s="7">
        <v>38.060001373291016</v>
      </c>
      <c r="F206" s="11">
        <v>239.80000305175781</v>
      </c>
    </row>
    <row r="207" spans="1:6">
      <c r="A207" s="12">
        <v>200</v>
      </c>
      <c r="B207" s="9">
        <v>13666</v>
      </c>
      <c r="C207" s="6">
        <f t="shared" si="11"/>
        <v>5</v>
      </c>
      <c r="D207" s="12">
        <f t="shared" si="12"/>
        <v>1937</v>
      </c>
      <c r="E207" s="7">
        <v>59.639999389648438</v>
      </c>
      <c r="F207" s="11">
        <v>375.79998779296875</v>
      </c>
    </row>
    <row r="208" spans="1:6">
      <c r="A208" s="12">
        <v>201</v>
      </c>
      <c r="B208" s="9">
        <v>13696</v>
      </c>
      <c r="C208" s="6">
        <f t="shared" si="11"/>
        <v>6</v>
      </c>
      <c r="D208" s="12">
        <f t="shared" si="12"/>
        <v>1937</v>
      </c>
      <c r="E208" s="7">
        <v>55.720001220703125</v>
      </c>
      <c r="F208" s="11">
        <v>351.10000610351563</v>
      </c>
    </row>
    <row r="209" spans="1:6">
      <c r="A209" s="12">
        <v>202</v>
      </c>
      <c r="B209" s="9">
        <v>13727</v>
      </c>
      <c r="C209" s="6">
        <f t="shared" si="11"/>
        <v>7</v>
      </c>
      <c r="D209" s="12">
        <f t="shared" si="12"/>
        <v>1937</v>
      </c>
      <c r="E209" s="7">
        <v>59.959999084472656</v>
      </c>
      <c r="F209" s="11">
        <v>377.79998779296875</v>
      </c>
    </row>
    <row r="210" spans="1:6">
      <c r="A210" s="12">
        <v>203</v>
      </c>
      <c r="B210" s="9">
        <v>13758</v>
      </c>
      <c r="C210" s="6">
        <f t="shared" si="11"/>
        <v>8</v>
      </c>
      <c r="D210" s="12">
        <f t="shared" si="12"/>
        <v>1937</v>
      </c>
      <c r="E210" s="7">
        <v>47.799999237060547</v>
      </c>
      <c r="F210" s="11">
        <v>301.20001220703125</v>
      </c>
    </row>
    <row r="211" spans="1:6">
      <c r="A211" s="12">
        <v>204</v>
      </c>
      <c r="B211" s="9">
        <v>13788</v>
      </c>
      <c r="C211" s="6">
        <f t="shared" si="11"/>
        <v>9</v>
      </c>
      <c r="D211" s="12">
        <f t="shared" si="12"/>
        <v>1937</v>
      </c>
      <c r="E211" s="7">
        <v>38.770000457763672</v>
      </c>
      <c r="F211" s="11">
        <v>244.30000305175781</v>
      </c>
    </row>
    <row r="212" spans="1:6">
      <c r="A212" s="12">
        <v>205</v>
      </c>
      <c r="B212" s="9">
        <v>13819</v>
      </c>
      <c r="C212" s="6">
        <f t="shared" si="11"/>
        <v>10</v>
      </c>
      <c r="D212" s="12">
        <f t="shared" si="12"/>
        <v>1937</v>
      </c>
      <c r="E212" s="7">
        <v>2.0499999523162842</v>
      </c>
      <c r="F212" s="11">
        <v>12.899999618530273</v>
      </c>
    </row>
    <row r="213" spans="1:6">
      <c r="A213" s="12">
        <v>206</v>
      </c>
      <c r="B213" s="9">
        <v>13849</v>
      </c>
      <c r="C213" s="6">
        <f t="shared" si="11"/>
        <v>11</v>
      </c>
      <c r="D213" s="12">
        <f t="shared" si="12"/>
        <v>1937</v>
      </c>
      <c r="E213" s="7">
        <v>0</v>
      </c>
      <c r="F213" s="11">
        <v>0</v>
      </c>
    </row>
    <row r="214" spans="1:6">
      <c r="A214" s="12">
        <v>207</v>
      </c>
      <c r="B214" s="9">
        <v>13880</v>
      </c>
      <c r="C214" s="6">
        <f t="shared" si="11"/>
        <v>12</v>
      </c>
      <c r="D214" s="12">
        <f t="shared" si="12"/>
        <v>1937</v>
      </c>
      <c r="E214" s="7">
        <v>0</v>
      </c>
      <c r="F214" s="11">
        <v>0</v>
      </c>
    </row>
    <row r="215" spans="1:6">
      <c r="A215" s="12">
        <v>208</v>
      </c>
      <c r="B215" s="9">
        <v>13911</v>
      </c>
      <c r="C215" s="6">
        <f t="shared" si="11"/>
        <v>1</v>
      </c>
      <c r="D215" s="12">
        <f t="shared" si="12"/>
        <v>1938</v>
      </c>
      <c r="E215" s="7">
        <v>0</v>
      </c>
      <c r="F215" s="11">
        <v>0</v>
      </c>
    </row>
    <row r="216" spans="1:6">
      <c r="A216" s="12">
        <v>209</v>
      </c>
      <c r="B216" s="9">
        <v>13939</v>
      </c>
      <c r="C216" s="6">
        <f t="shared" si="11"/>
        <v>2</v>
      </c>
      <c r="D216" s="12">
        <f t="shared" si="12"/>
        <v>1938</v>
      </c>
      <c r="E216" s="7">
        <v>0</v>
      </c>
      <c r="F216" s="11">
        <v>0</v>
      </c>
    </row>
    <row r="217" spans="1:6">
      <c r="A217" s="12">
        <v>210</v>
      </c>
      <c r="B217" s="9">
        <v>13970</v>
      </c>
      <c r="C217" s="6">
        <f t="shared" si="11"/>
        <v>3</v>
      </c>
      <c r="D217" s="12">
        <f t="shared" si="12"/>
        <v>1938</v>
      </c>
      <c r="E217" s="7">
        <v>0</v>
      </c>
      <c r="F217" s="11">
        <v>0</v>
      </c>
    </row>
    <row r="218" spans="1:6">
      <c r="A218" s="12">
        <v>211</v>
      </c>
      <c r="B218" s="9">
        <v>14000</v>
      </c>
      <c r="C218" s="6">
        <f t="shared" si="11"/>
        <v>4</v>
      </c>
      <c r="D218" s="12">
        <f t="shared" si="12"/>
        <v>1938</v>
      </c>
      <c r="E218" s="7">
        <v>27.799999237060547</v>
      </c>
      <c r="F218" s="11">
        <v>163.39999389648438</v>
      </c>
    </row>
    <row r="219" spans="1:6">
      <c r="A219" s="12">
        <v>212</v>
      </c>
      <c r="B219" s="9">
        <v>14031</v>
      </c>
      <c r="C219" s="6">
        <f t="shared" si="11"/>
        <v>5</v>
      </c>
      <c r="D219" s="12">
        <f t="shared" si="12"/>
        <v>1938</v>
      </c>
      <c r="E219" s="7">
        <v>57.369998931884766</v>
      </c>
      <c r="F219" s="11">
        <v>337.20001220703125</v>
      </c>
    </row>
    <row r="220" spans="1:6">
      <c r="A220" s="12">
        <v>213</v>
      </c>
      <c r="B220" s="9">
        <v>14061</v>
      </c>
      <c r="C220" s="6">
        <f t="shared" si="11"/>
        <v>6</v>
      </c>
      <c r="D220" s="12">
        <f t="shared" si="12"/>
        <v>1938</v>
      </c>
      <c r="E220" s="7">
        <v>67.089996337890625</v>
      </c>
      <c r="F220" s="11">
        <v>394.29998779296875</v>
      </c>
    </row>
    <row r="221" spans="1:6">
      <c r="A221" s="12">
        <v>214</v>
      </c>
      <c r="B221" s="9">
        <v>14092</v>
      </c>
      <c r="C221" s="6">
        <f t="shared" si="11"/>
        <v>7</v>
      </c>
      <c r="D221" s="12">
        <f t="shared" si="12"/>
        <v>1938</v>
      </c>
      <c r="E221" s="7">
        <v>64.279998779296875</v>
      </c>
      <c r="F221" s="11">
        <v>377.79998779296875</v>
      </c>
    </row>
    <row r="222" spans="1:6">
      <c r="A222" s="12">
        <v>215</v>
      </c>
      <c r="B222" s="9">
        <v>14123</v>
      </c>
      <c r="C222" s="6">
        <f t="shared" si="11"/>
        <v>8</v>
      </c>
      <c r="D222" s="12">
        <f t="shared" si="12"/>
        <v>1938</v>
      </c>
      <c r="E222" s="7">
        <v>51.25</v>
      </c>
      <c r="F222" s="11">
        <v>301.20001220703125</v>
      </c>
    </row>
    <row r="223" spans="1:6">
      <c r="A223" s="12">
        <v>216</v>
      </c>
      <c r="B223" s="9">
        <v>14153</v>
      </c>
      <c r="C223" s="6">
        <f t="shared" si="11"/>
        <v>9</v>
      </c>
      <c r="D223" s="12">
        <f t="shared" si="12"/>
        <v>1938</v>
      </c>
      <c r="E223" s="7">
        <v>31.600000381469727</v>
      </c>
      <c r="F223" s="11">
        <v>185.69999694824219</v>
      </c>
    </row>
    <row r="224" spans="1:6">
      <c r="A224" s="12">
        <v>217</v>
      </c>
      <c r="B224" s="9">
        <v>14184</v>
      </c>
      <c r="C224" s="6">
        <f t="shared" si="11"/>
        <v>10</v>
      </c>
      <c r="D224" s="12">
        <f t="shared" si="12"/>
        <v>1938</v>
      </c>
      <c r="E224" s="7">
        <v>2.4000000953674316</v>
      </c>
      <c r="F224" s="11">
        <v>14.100000381469727</v>
      </c>
    </row>
    <row r="225" spans="1:6">
      <c r="A225" s="12">
        <v>218</v>
      </c>
      <c r="B225" s="9">
        <v>14214</v>
      </c>
      <c r="C225" s="6">
        <f t="shared" si="11"/>
        <v>11</v>
      </c>
      <c r="D225" s="12">
        <f t="shared" si="12"/>
        <v>1938</v>
      </c>
      <c r="E225" s="7">
        <v>0.20000000298023224</v>
      </c>
      <c r="F225" s="11">
        <v>1.2000000476837158</v>
      </c>
    </row>
    <row r="226" spans="1:6">
      <c r="A226" s="12">
        <v>219</v>
      </c>
      <c r="B226" s="9">
        <v>14245</v>
      </c>
      <c r="C226" s="6">
        <f t="shared" si="11"/>
        <v>12</v>
      </c>
      <c r="D226" s="12">
        <f t="shared" si="12"/>
        <v>1938</v>
      </c>
      <c r="E226" s="7">
        <v>0</v>
      </c>
      <c r="F226" s="11">
        <v>0</v>
      </c>
    </row>
    <row r="227" spans="1:6">
      <c r="A227" s="12">
        <v>220</v>
      </c>
      <c r="B227" s="9">
        <v>14276</v>
      </c>
      <c r="C227" s="6">
        <f t="shared" si="11"/>
        <v>1</v>
      </c>
      <c r="D227" s="12">
        <f t="shared" si="12"/>
        <v>1939</v>
      </c>
      <c r="E227" s="7">
        <v>0</v>
      </c>
      <c r="F227" s="11">
        <v>0</v>
      </c>
    </row>
    <row r="228" spans="1:6">
      <c r="A228" s="12">
        <v>221</v>
      </c>
      <c r="B228" s="9">
        <v>14304</v>
      </c>
      <c r="C228" s="6">
        <f t="shared" si="11"/>
        <v>2</v>
      </c>
      <c r="D228" s="12">
        <f t="shared" si="12"/>
        <v>1939</v>
      </c>
      <c r="E228" s="7">
        <v>0.75999999046325684</v>
      </c>
      <c r="F228" s="11">
        <v>5.3000001907348633</v>
      </c>
    </row>
    <row r="229" spans="1:6">
      <c r="A229" s="12">
        <v>222</v>
      </c>
      <c r="B229" s="9">
        <v>14335</v>
      </c>
      <c r="C229" s="6">
        <f t="shared" si="11"/>
        <v>3</v>
      </c>
      <c r="D229" s="12">
        <f t="shared" si="12"/>
        <v>1939</v>
      </c>
      <c r="E229" s="7">
        <v>9.1599998474121094</v>
      </c>
      <c r="F229" s="11">
        <v>64</v>
      </c>
    </row>
    <row r="230" spans="1:6">
      <c r="A230" s="12">
        <v>223</v>
      </c>
      <c r="B230" s="9">
        <v>14365</v>
      </c>
      <c r="C230" s="6">
        <f t="shared" si="11"/>
        <v>4</v>
      </c>
      <c r="D230" s="12">
        <f t="shared" si="12"/>
        <v>1939</v>
      </c>
      <c r="E230" s="7">
        <v>59.939998626708984</v>
      </c>
      <c r="F230" s="11">
        <v>418.89999389648438</v>
      </c>
    </row>
    <row r="231" spans="1:6">
      <c r="A231" s="12">
        <v>224</v>
      </c>
      <c r="B231" s="9">
        <v>14396</v>
      </c>
      <c r="C231" s="6">
        <f t="shared" si="11"/>
        <v>5</v>
      </c>
      <c r="D231" s="12">
        <f t="shared" si="12"/>
        <v>1939</v>
      </c>
      <c r="E231" s="7">
        <v>41.409999847412109</v>
      </c>
      <c r="F231" s="11">
        <v>289.39999389648438</v>
      </c>
    </row>
    <row r="232" spans="1:6">
      <c r="A232" s="12">
        <v>225</v>
      </c>
      <c r="B232" s="9">
        <v>14426</v>
      </c>
      <c r="C232" s="6">
        <f t="shared" si="11"/>
        <v>6</v>
      </c>
      <c r="D232" s="12">
        <f t="shared" si="12"/>
        <v>1939</v>
      </c>
      <c r="E232" s="7">
        <v>56.029998779296875</v>
      </c>
      <c r="F232" s="11">
        <v>391.60000610351563</v>
      </c>
    </row>
    <row r="233" spans="1:6">
      <c r="A233" s="12">
        <v>226</v>
      </c>
      <c r="B233" s="9">
        <v>14457</v>
      </c>
      <c r="C233" s="6">
        <f t="shared" si="11"/>
        <v>7</v>
      </c>
      <c r="D233" s="12">
        <f t="shared" si="12"/>
        <v>1939</v>
      </c>
      <c r="E233" s="7">
        <v>54.060001373291016</v>
      </c>
      <c r="F233" s="11">
        <v>377.79998779296875</v>
      </c>
    </row>
    <row r="234" spans="1:6">
      <c r="A234" s="12">
        <v>227</v>
      </c>
      <c r="B234" s="9">
        <v>14488</v>
      </c>
      <c r="C234" s="6">
        <f t="shared" si="11"/>
        <v>8</v>
      </c>
      <c r="D234" s="12">
        <f t="shared" si="12"/>
        <v>1939</v>
      </c>
      <c r="E234" s="7">
        <v>43.099998474121094</v>
      </c>
      <c r="F234" s="11">
        <v>301.20001220703125</v>
      </c>
    </row>
    <row r="235" spans="1:6">
      <c r="A235" s="12">
        <v>228</v>
      </c>
      <c r="B235" s="9">
        <v>14518</v>
      </c>
      <c r="C235" s="6">
        <f t="shared" si="11"/>
        <v>9</v>
      </c>
      <c r="D235" s="12">
        <f t="shared" si="12"/>
        <v>1939</v>
      </c>
      <c r="E235" s="7">
        <v>28.829999923706055</v>
      </c>
      <c r="F235" s="11">
        <v>201.5</v>
      </c>
    </row>
    <row r="236" spans="1:6">
      <c r="A236" s="12">
        <v>229</v>
      </c>
      <c r="B236" s="9">
        <v>14549</v>
      </c>
      <c r="C236" s="6">
        <f t="shared" si="11"/>
        <v>10</v>
      </c>
      <c r="D236" s="12">
        <f t="shared" si="12"/>
        <v>1939</v>
      </c>
      <c r="E236" s="7">
        <v>7.6999998092651367</v>
      </c>
      <c r="F236" s="11">
        <v>53.799999237060547</v>
      </c>
    </row>
    <row r="237" spans="1:6">
      <c r="A237" s="12">
        <v>230</v>
      </c>
      <c r="B237" s="9">
        <v>14579</v>
      </c>
      <c r="C237" s="6">
        <f t="shared" si="11"/>
        <v>11</v>
      </c>
      <c r="D237" s="12">
        <f t="shared" si="12"/>
        <v>1939</v>
      </c>
      <c r="E237" s="7">
        <v>1.0299999713897705</v>
      </c>
      <c r="F237" s="11">
        <v>7.1999998092651367</v>
      </c>
    </row>
    <row r="238" spans="1:6">
      <c r="A238" s="12">
        <v>231</v>
      </c>
      <c r="B238" s="9">
        <v>14610</v>
      </c>
      <c r="C238" s="6">
        <f t="shared" si="11"/>
        <v>12</v>
      </c>
      <c r="D238" s="12">
        <f t="shared" si="12"/>
        <v>1939</v>
      </c>
      <c r="E238" s="7">
        <v>0</v>
      </c>
      <c r="F238" s="11">
        <v>0</v>
      </c>
    </row>
    <row r="239" spans="1:6">
      <c r="A239" s="12">
        <v>232</v>
      </c>
      <c r="B239" s="9">
        <v>14641</v>
      </c>
      <c r="C239" s="6">
        <f t="shared" si="11"/>
        <v>1</v>
      </c>
      <c r="D239" s="12">
        <f t="shared" si="12"/>
        <v>1940</v>
      </c>
      <c r="E239" s="7">
        <v>0</v>
      </c>
      <c r="F239" s="11">
        <v>0</v>
      </c>
    </row>
    <row r="240" spans="1:6">
      <c r="A240" s="12">
        <v>233</v>
      </c>
      <c r="B240" s="9">
        <v>14670</v>
      </c>
      <c r="C240" s="6">
        <f t="shared" si="11"/>
        <v>2</v>
      </c>
      <c r="D240" s="12">
        <f t="shared" si="12"/>
        <v>1940</v>
      </c>
      <c r="E240" s="7">
        <v>0</v>
      </c>
      <c r="F240" s="11">
        <v>0</v>
      </c>
    </row>
    <row r="241" spans="1:6">
      <c r="A241" s="12">
        <v>234</v>
      </c>
      <c r="B241" s="9">
        <v>14701</v>
      </c>
      <c r="C241" s="6">
        <f t="shared" si="11"/>
        <v>3</v>
      </c>
      <c r="D241" s="12">
        <f t="shared" si="12"/>
        <v>1940</v>
      </c>
      <c r="E241" s="7">
        <v>0</v>
      </c>
      <c r="F241" s="11">
        <v>0</v>
      </c>
    </row>
    <row r="242" spans="1:6">
      <c r="A242" s="12">
        <v>235</v>
      </c>
      <c r="B242" s="9">
        <v>14731</v>
      </c>
      <c r="C242" s="6">
        <f t="shared" si="11"/>
        <v>4</v>
      </c>
      <c r="D242" s="12">
        <f t="shared" si="12"/>
        <v>1940</v>
      </c>
      <c r="E242" s="7">
        <v>38.979999542236328</v>
      </c>
      <c r="F242" s="11">
        <v>240.39999389648438</v>
      </c>
    </row>
    <row r="243" spans="1:6">
      <c r="A243" s="12">
        <v>236</v>
      </c>
      <c r="B243" s="9">
        <v>14762</v>
      </c>
      <c r="C243" s="6">
        <f t="shared" si="11"/>
        <v>5</v>
      </c>
      <c r="D243" s="12">
        <f t="shared" si="12"/>
        <v>1940</v>
      </c>
      <c r="E243" s="7">
        <v>48.549999237060547</v>
      </c>
      <c r="F243" s="11">
        <v>299.39999389648438</v>
      </c>
    </row>
    <row r="244" spans="1:6">
      <c r="A244" s="12">
        <v>237</v>
      </c>
      <c r="B244" s="9">
        <v>14792</v>
      </c>
      <c r="C244" s="6">
        <f t="shared" si="11"/>
        <v>6</v>
      </c>
      <c r="D244" s="12">
        <f t="shared" si="12"/>
        <v>1940</v>
      </c>
      <c r="E244" s="7">
        <v>62.759998321533203</v>
      </c>
      <c r="F244" s="11">
        <v>387</v>
      </c>
    </row>
    <row r="245" spans="1:6">
      <c r="A245" s="12">
        <v>238</v>
      </c>
      <c r="B245" s="9">
        <v>14823</v>
      </c>
      <c r="C245" s="6">
        <f t="shared" si="11"/>
        <v>7</v>
      </c>
      <c r="D245" s="12">
        <f t="shared" si="12"/>
        <v>1940</v>
      </c>
      <c r="E245" s="7">
        <v>61.270000457763672</v>
      </c>
      <c r="F245" s="11">
        <v>377.79998779296875</v>
      </c>
    </row>
    <row r="246" spans="1:6">
      <c r="A246" s="12">
        <v>239</v>
      </c>
      <c r="B246" s="9">
        <v>14854</v>
      </c>
      <c r="C246" s="6">
        <f t="shared" si="11"/>
        <v>8</v>
      </c>
      <c r="D246" s="12">
        <f t="shared" si="12"/>
        <v>1940</v>
      </c>
      <c r="E246" s="7">
        <v>48.840000152587891</v>
      </c>
      <c r="F246" s="11">
        <v>301.20001220703125</v>
      </c>
    </row>
    <row r="247" spans="1:6">
      <c r="A247" s="12">
        <v>240</v>
      </c>
      <c r="B247" s="9">
        <v>14884</v>
      </c>
      <c r="C247" s="6">
        <f t="shared" si="11"/>
        <v>9</v>
      </c>
      <c r="D247" s="12">
        <f t="shared" si="12"/>
        <v>1940</v>
      </c>
      <c r="E247" s="7">
        <v>39.5</v>
      </c>
      <c r="F247" s="11">
        <v>243.60000610351563</v>
      </c>
    </row>
    <row r="248" spans="1:6">
      <c r="A248" s="12">
        <v>241</v>
      </c>
      <c r="B248" s="9">
        <v>14915</v>
      </c>
      <c r="C248" s="6">
        <f t="shared" si="11"/>
        <v>10</v>
      </c>
      <c r="D248" s="12">
        <f t="shared" si="12"/>
        <v>1940</v>
      </c>
      <c r="E248" s="7">
        <v>2.0899999141693115</v>
      </c>
      <c r="F248" s="11">
        <v>12.899999618530273</v>
      </c>
    </row>
    <row r="249" spans="1:6">
      <c r="A249" s="12">
        <v>242</v>
      </c>
      <c r="B249" s="9">
        <v>14945</v>
      </c>
      <c r="C249" s="6">
        <f t="shared" si="11"/>
        <v>11</v>
      </c>
      <c r="D249" s="12">
        <f t="shared" si="12"/>
        <v>1940</v>
      </c>
      <c r="E249" s="7">
        <v>0</v>
      </c>
      <c r="F249" s="11">
        <v>0</v>
      </c>
    </row>
    <row r="250" spans="1:6">
      <c r="A250" s="12">
        <v>243</v>
      </c>
      <c r="B250" s="9">
        <v>14976</v>
      </c>
      <c r="C250" s="6">
        <f t="shared" si="11"/>
        <v>12</v>
      </c>
      <c r="D250" s="12">
        <f t="shared" si="12"/>
        <v>1940</v>
      </c>
      <c r="E250" s="7">
        <v>0</v>
      </c>
      <c r="F250" s="11">
        <v>0</v>
      </c>
    </row>
    <row r="251" spans="1:6">
      <c r="A251" s="12">
        <v>244</v>
      </c>
      <c r="B251" s="9">
        <v>15007</v>
      </c>
      <c r="C251" s="6">
        <f t="shared" si="11"/>
        <v>1</v>
      </c>
      <c r="D251" s="12">
        <f t="shared" si="12"/>
        <v>1941</v>
      </c>
      <c r="E251" s="7">
        <v>0</v>
      </c>
      <c r="F251" s="11">
        <v>0</v>
      </c>
    </row>
    <row r="252" spans="1:6">
      <c r="A252" s="12">
        <v>245</v>
      </c>
      <c r="B252" s="9">
        <v>15035</v>
      </c>
      <c r="C252" s="6">
        <f t="shared" si="11"/>
        <v>2</v>
      </c>
      <c r="D252" s="12">
        <f t="shared" si="12"/>
        <v>1941</v>
      </c>
      <c r="E252" s="7">
        <v>0</v>
      </c>
      <c r="F252" s="11">
        <v>0</v>
      </c>
    </row>
    <row r="253" spans="1:6">
      <c r="A253" s="12">
        <v>246</v>
      </c>
      <c r="B253" s="9">
        <v>15066</v>
      </c>
      <c r="C253" s="6">
        <f t="shared" si="11"/>
        <v>3</v>
      </c>
      <c r="D253" s="12">
        <f t="shared" si="12"/>
        <v>1941</v>
      </c>
      <c r="E253" s="7">
        <v>0</v>
      </c>
      <c r="F253" s="11">
        <v>0</v>
      </c>
    </row>
    <row r="254" spans="1:6">
      <c r="A254" s="12">
        <v>247</v>
      </c>
      <c r="B254" s="9">
        <v>15096</v>
      </c>
      <c r="C254" s="6">
        <f t="shared" si="11"/>
        <v>4</v>
      </c>
      <c r="D254" s="12">
        <f t="shared" si="12"/>
        <v>1941</v>
      </c>
      <c r="E254" s="7">
        <v>20.969999313354492</v>
      </c>
      <c r="F254" s="11">
        <v>118.59999847412109</v>
      </c>
    </row>
    <row r="255" spans="1:6">
      <c r="A255" s="12">
        <v>248</v>
      </c>
      <c r="B255" s="9">
        <v>15127</v>
      </c>
      <c r="C255" s="6">
        <f t="shared" si="11"/>
        <v>5</v>
      </c>
      <c r="D255" s="12">
        <f t="shared" si="12"/>
        <v>1941</v>
      </c>
      <c r="E255" s="7">
        <v>49.430000305175781</v>
      </c>
      <c r="F255" s="11">
        <v>279.60000610351563</v>
      </c>
    </row>
    <row r="256" spans="1:6">
      <c r="A256" s="12">
        <v>249</v>
      </c>
      <c r="B256" s="9">
        <v>15157</v>
      </c>
      <c r="C256" s="6">
        <f t="shared" si="11"/>
        <v>6</v>
      </c>
      <c r="D256" s="12">
        <f t="shared" si="12"/>
        <v>1941</v>
      </c>
      <c r="E256" s="7">
        <v>68.120002746582031</v>
      </c>
      <c r="F256" s="11">
        <v>385.29998779296875</v>
      </c>
    </row>
    <row r="257" spans="1:6">
      <c r="A257" s="12">
        <v>250</v>
      </c>
      <c r="B257" s="9">
        <v>15188</v>
      </c>
      <c r="C257" s="6">
        <f t="shared" si="11"/>
        <v>7</v>
      </c>
      <c r="D257" s="12">
        <f t="shared" si="12"/>
        <v>1941</v>
      </c>
      <c r="E257" s="7">
        <v>66.790000915527344</v>
      </c>
      <c r="F257" s="11">
        <v>377.79998779296875</v>
      </c>
    </row>
    <row r="258" spans="1:6">
      <c r="A258" s="12">
        <v>251</v>
      </c>
      <c r="B258" s="9">
        <v>15219</v>
      </c>
      <c r="C258" s="6">
        <f t="shared" si="11"/>
        <v>8</v>
      </c>
      <c r="D258" s="12">
        <f t="shared" si="12"/>
        <v>1941</v>
      </c>
      <c r="E258" s="7">
        <v>53.25</v>
      </c>
      <c r="F258" s="11">
        <v>301.20001220703125</v>
      </c>
    </row>
    <row r="259" spans="1:6">
      <c r="A259" s="12">
        <v>252</v>
      </c>
      <c r="B259" s="9">
        <v>15249</v>
      </c>
      <c r="C259" s="6">
        <f t="shared" si="11"/>
        <v>9</v>
      </c>
      <c r="D259" s="12">
        <f t="shared" si="12"/>
        <v>1941</v>
      </c>
      <c r="E259" s="7">
        <v>41.639999389648438</v>
      </c>
      <c r="F259" s="11">
        <v>235.5</v>
      </c>
    </row>
    <row r="260" spans="1:6">
      <c r="A260" s="12">
        <v>253</v>
      </c>
      <c r="B260" s="9">
        <v>15280</v>
      </c>
      <c r="C260" s="6">
        <f t="shared" si="11"/>
        <v>10</v>
      </c>
      <c r="D260" s="12">
        <f t="shared" si="12"/>
        <v>1941</v>
      </c>
      <c r="E260" s="7">
        <v>1.7999999523162842</v>
      </c>
      <c r="F260" s="11">
        <v>10.199999809265137</v>
      </c>
    </row>
    <row r="261" spans="1:6">
      <c r="A261" s="12">
        <v>254</v>
      </c>
      <c r="B261" s="9">
        <v>15310</v>
      </c>
      <c r="C261" s="6">
        <f t="shared" si="11"/>
        <v>11</v>
      </c>
      <c r="D261" s="12">
        <f t="shared" si="12"/>
        <v>1941</v>
      </c>
      <c r="E261" s="7">
        <v>0</v>
      </c>
      <c r="F261" s="11">
        <v>0</v>
      </c>
    </row>
    <row r="262" spans="1:6">
      <c r="A262" s="12">
        <v>255</v>
      </c>
      <c r="B262" s="9">
        <v>15341</v>
      </c>
      <c r="C262" s="6">
        <f t="shared" si="11"/>
        <v>12</v>
      </c>
      <c r="D262" s="12">
        <f t="shared" si="12"/>
        <v>1941</v>
      </c>
      <c r="E262" s="7">
        <v>0</v>
      </c>
      <c r="F262" s="11">
        <v>0</v>
      </c>
    </row>
    <row r="263" spans="1:6">
      <c r="A263" s="12">
        <v>256</v>
      </c>
      <c r="B263" s="9">
        <v>15372</v>
      </c>
      <c r="C263" s="6">
        <f t="shared" si="11"/>
        <v>1</v>
      </c>
      <c r="D263" s="12">
        <f t="shared" si="12"/>
        <v>1942</v>
      </c>
      <c r="E263" s="7">
        <v>0</v>
      </c>
      <c r="F263" s="11">
        <v>0</v>
      </c>
    </row>
    <row r="264" spans="1:6">
      <c r="A264" s="12">
        <v>257</v>
      </c>
      <c r="B264" s="9">
        <v>15400</v>
      </c>
      <c r="C264" s="6">
        <f t="shared" si="11"/>
        <v>2</v>
      </c>
      <c r="D264" s="12">
        <f t="shared" si="12"/>
        <v>1942</v>
      </c>
      <c r="E264" s="7">
        <v>0</v>
      </c>
      <c r="F264" s="11">
        <v>0</v>
      </c>
    </row>
    <row r="265" spans="1:6">
      <c r="A265" s="12">
        <v>258</v>
      </c>
      <c r="B265" s="9">
        <v>15431</v>
      </c>
      <c r="C265" s="6">
        <f t="shared" ref="C265:C328" si="13">MONTH(B265)</f>
        <v>3</v>
      </c>
      <c r="D265" s="12">
        <f t="shared" ref="D265:D328" si="14">YEAR(B265)</f>
        <v>1942</v>
      </c>
      <c r="E265" s="7">
        <v>0</v>
      </c>
      <c r="F265" s="11">
        <v>0</v>
      </c>
    </row>
    <row r="266" spans="1:6">
      <c r="A266" s="12">
        <v>259</v>
      </c>
      <c r="B266" s="9">
        <v>15461</v>
      </c>
      <c r="C266" s="6">
        <f t="shared" si="13"/>
        <v>4</v>
      </c>
      <c r="D266" s="12">
        <f t="shared" si="14"/>
        <v>1942</v>
      </c>
      <c r="E266" s="7">
        <v>17.180000305175781</v>
      </c>
      <c r="F266" s="11">
        <v>99.699996948242188</v>
      </c>
    </row>
    <row r="267" spans="1:6">
      <c r="A267" s="12">
        <v>260</v>
      </c>
      <c r="B267" s="9">
        <v>15492</v>
      </c>
      <c r="C267" s="6">
        <f t="shared" si="13"/>
        <v>5</v>
      </c>
      <c r="D267" s="12">
        <f t="shared" si="14"/>
        <v>1942</v>
      </c>
      <c r="E267" s="7">
        <v>46.25</v>
      </c>
      <c r="F267" s="11">
        <v>268.39999389648438</v>
      </c>
    </row>
    <row r="268" spans="1:6">
      <c r="A268" s="12">
        <v>261</v>
      </c>
      <c r="B268" s="9">
        <v>15522</v>
      </c>
      <c r="C268" s="6">
        <f t="shared" si="13"/>
        <v>6</v>
      </c>
      <c r="D268" s="12">
        <f t="shared" si="14"/>
        <v>1942</v>
      </c>
      <c r="E268" s="7">
        <v>67.459999084472656</v>
      </c>
      <c r="F268" s="11">
        <v>391.5</v>
      </c>
    </row>
    <row r="269" spans="1:6">
      <c r="A269" s="12">
        <v>262</v>
      </c>
      <c r="B269" s="9">
        <v>15553</v>
      </c>
      <c r="C269" s="6">
        <f t="shared" si="13"/>
        <v>7</v>
      </c>
      <c r="D269" s="12">
        <f t="shared" si="14"/>
        <v>1942</v>
      </c>
      <c r="E269" s="7">
        <v>65.099998474121094</v>
      </c>
      <c r="F269" s="11">
        <v>377.79998779296875</v>
      </c>
    </row>
    <row r="270" spans="1:6">
      <c r="A270" s="12">
        <v>263</v>
      </c>
      <c r="B270" s="9">
        <v>15584</v>
      </c>
      <c r="C270" s="6">
        <f t="shared" si="13"/>
        <v>8</v>
      </c>
      <c r="D270" s="12">
        <f t="shared" si="14"/>
        <v>1942</v>
      </c>
      <c r="E270" s="7">
        <v>51.900001525878906</v>
      </c>
      <c r="F270" s="11">
        <v>301.20001220703125</v>
      </c>
    </row>
    <row r="271" spans="1:6">
      <c r="A271" s="12">
        <v>264</v>
      </c>
      <c r="B271" s="9">
        <v>15614</v>
      </c>
      <c r="C271" s="6">
        <f t="shared" si="13"/>
        <v>9</v>
      </c>
      <c r="D271" s="12">
        <f t="shared" si="14"/>
        <v>1942</v>
      </c>
      <c r="E271" s="7">
        <v>41.479999542236328</v>
      </c>
      <c r="F271" s="11">
        <v>240.69999694824219</v>
      </c>
    </row>
    <row r="272" spans="1:6">
      <c r="A272" s="12">
        <v>265</v>
      </c>
      <c r="B272" s="9">
        <v>15645</v>
      </c>
      <c r="C272" s="6">
        <f t="shared" si="13"/>
        <v>10</v>
      </c>
      <c r="D272" s="12">
        <f t="shared" si="14"/>
        <v>1942</v>
      </c>
      <c r="E272" s="7">
        <v>12.630000114440918</v>
      </c>
      <c r="F272" s="11">
        <v>73.300003051757813</v>
      </c>
    </row>
    <row r="273" spans="1:6">
      <c r="A273" s="12">
        <v>266</v>
      </c>
      <c r="B273" s="9">
        <v>15675</v>
      </c>
      <c r="C273" s="6">
        <f t="shared" si="13"/>
        <v>11</v>
      </c>
      <c r="D273" s="12">
        <f t="shared" si="14"/>
        <v>1942</v>
      </c>
      <c r="E273" s="7">
        <v>0</v>
      </c>
      <c r="F273" s="11">
        <v>0</v>
      </c>
    </row>
    <row r="274" spans="1:6">
      <c r="A274" s="12">
        <v>267</v>
      </c>
      <c r="B274" s="9">
        <v>15706</v>
      </c>
      <c r="C274" s="6">
        <f t="shared" si="13"/>
        <v>12</v>
      </c>
      <c r="D274" s="12">
        <f t="shared" si="14"/>
        <v>1942</v>
      </c>
      <c r="E274" s="7">
        <v>0</v>
      </c>
      <c r="F274" s="11">
        <v>0</v>
      </c>
    </row>
    <row r="275" spans="1:6">
      <c r="A275" s="12">
        <v>268</v>
      </c>
      <c r="B275" s="9">
        <v>15737</v>
      </c>
      <c r="C275" s="6">
        <f t="shared" si="13"/>
        <v>1</v>
      </c>
      <c r="D275" s="12">
        <f t="shared" si="14"/>
        <v>1943</v>
      </c>
      <c r="E275" s="7">
        <v>0</v>
      </c>
      <c r="F275" s="11">
        <v>0</v>
      </c>
    </row>
    <row r="276" spans="1:6">
      <c r="A276" s="12">
        <v>269</v>
      </c>
      <c r="B276" s="9">
        <v>15765</v>
      </c>
      <c r="C276" s="6">
        <f t="shared" si="13"/>
        <v>2</v>
      </c>
      <c r="D276" s="12">
        <f t="shared" si="14"/>
        <v>1943</v>
      </c>
      <c r="E276" s="7">
        <v>0</v>
      </c>
      <c r="F276" s="11">
        <v>0</v>
      </c>
    </row>
    <row r="277" spans="1:6">
      <c r="A277" s="12">
        <v>270</v>
      </c>
      <c r="B277" s="9">
        <v>15796</v>
      </c>
      <c r="C277" s="6">
        <f t="shared" si="13"/>
        <v>3</v>
      </c>
      <c r="D277" s="12">
        <f t="shared" si="14"/>
        <v>1943</v>
      </c>
      <c r="E277" s="7">
        <v>0</v>
      </c>
      <c r="F277" s="11">
        <v>0</v>
      </c>
    </row>
    <row r="278" spans="1:6">
      <c r="A278" s="12">
        <v>271</v>
      </c>
      <c r="B278" s="9">
        <v>15826</v>
      </c>
      <c r="C278" s="6">
        <f t="shared" si="13"/>
        <v>4</v>
      </c>
      <c r="D278" s="12">
        <f t="shared" si="14"/>
        <v>1943</v>
      </c>
      <c r="E278" s="7">
        <v>25.239999771118164</v>
      </c>
      <c r="F278" s="11">
        <v>157.39999389648438</v>
      </c>
    </row>
    <row r="279" spans="1:6">
      <c r="A279" s="12">
        <v>272</v>
      </c>
      <c r="B279" s="9">
        <v>15857</v>
      </c>
      <c r="C279" s="6">
        <f t="shared" si="13"/>
        <v>5</v>
      </c>
      <c r="D279" s="12">
        <f t="shared" si="14"/>
        <v>1943</v>
      </c>
      <c r="E279" s="7">
        <v>55.349998474121094</v>
      </c>
      <c r="F279" s="11">
        <v>345.20001220703125</v>
      </c>
    </row>
    <row r="280" spans="1:6">
      <c r="A280" s="12">
        <v>273</v>
      </c>
      <c r="B280" s="9">
        <v>15887</v>
      </c>
      <c r="C280" s="6">
        <f t="shared" si="13"/>
        <v>6</v>
      </c>
      <c r="D280" s="12">
        <f t="shared" si="14"/>
        <v>1943</v>
      </c>
      <c r="E280" s="7">
        <v>61.970001220703125</v>
      </c>
      <c r="F280" s="11">
        <v>386.5</v>
      </c>
    </row>
    <row r="281" spans="1:6">
      <c r="A281" s="12">
        <v>274</v>
      </c>
      <c r="B281" s="9">
        <v>15918</v>
      </c>
      <c r="C281" s="6">
        <f t="shared" si="13"/>
        <v>7</v>
      </c>
      <c r="D281" s="12">
        <f t="shared" si="14"/>
        <v>1943</v>
      </c>
      <c r="E281" s="7">
        <v>60.319999694824219</v>
      </c>
      <c r="F281" s="11">
        <v>376.20001220703125</v>
      </c>
    </row>
    <row r="282" spans="1:6">
      <c r="A282" s="12">
        <v>275</v>
      </c>
      <c r="B282" s="9">
        <v>15949</v>
      </c>
      <c r="C282" s="6">
        <f t="shared" si="13"/>
        <v>8</v>
      </c>
      <c r="D282" s="12">
        <f t="shared" si="14"/>
        <v>1943</v>
      </c>
      <c r="E282" s="7">
        <v>48.290000915527344</v>
      </c>
      <c r="F282" s="11">
        <v>301.20001220703125</v>
      </c>
    </row>
    <row r="283" spans="1:6">
      <c r="A283" s="12">
        <v>276</v>
      </c>
      <c r="B283" s="9">
        <v>15979</v>
      </c>
      <c r="C283" s="6">
        <f t="shared" si="13"/>
        <v>9</v>
      </c>
      <c r="D283" s="12">
        <f t="shared" si="14"/>
        <v>1943</v>
      </c>
      <c r="E283" s="7">
        <v>39.169998168945313</v>
      </c>
      <c r="F283" s="11">
        <v>244.30000305175781</v>
      </c>
    </row>
    <row r="284" spans="1:6">
      <c r="A284" s="12">
        <v>277</v>
      </c>
      <c r="B284" s="9">
        <v>16010</v>
      </c>
      <c r="C284" s="6">
        <f t="shared" si="13"/>
        <v>10</v>
      </c>
      <c r="D284" s="12">
        <f t="shared" si="14"/>
        <v>1943</v>
      </c>
      <c r="E284" s="7">
        <v>11.670000076293945</v>
      </c>
      <c r="F284" s="11">
        <v>72.800003051757813</v>
      </c>
    </row>
    <row r="285" spans="1:6">
      <c r="A285" s="12">
        <v>278</v>
      </c>
      <c r="B285" s="9">
        <v>16040</v>
      </c>
      <c r="C285" s="6">
        <f t="shared" si="13"/>
        <v>11</v>
      </c>
      <c r="D285" s="12">
        <f t="shared" si="14"/>
        <v>1943</v>
      </c>
      <c r="E285" s="7">
        <v>0</v>
      </c>
      <c r="F285" s="11">
        <v>0</v>
      </c>
    </row>
    <row r="286" spans="1:6">
      <c r="A286" s="12">
        <v>279</v>
      </c>
      <c r="B286" s="9">
        <v>16071</v>
      </c>
      <c r="C286" s="6">
        <f t="shared" si="13"/>
        <v>12</v>
      </c>
      <c r="D286" s="12">
        <f t="shared" si="14"/>
        <v>1943</v>
      </c>
      <c r="E286" s="7">
        <v>0</v>
      </c>
      <c r="F286" s="11">
        <v>0</v>
      </c>
    </row>
    <row r="287" spans="1:6">
      <c r="A287" s="12">
        <v>280</v>
      </c>
      <c r="B287" s="9">
        <v>16102</v>
      </c>
      <c r="C287" s="6">
        <f t="shared" si="13"/>
        <v>1</v>
      </c>
      <c r="D287" s="12">
        <f t="shared" si="14"/>
        <v>1944</v>
      </c>
      <c r="E287" s="7">
        <v>0</v>
      </c>
      <c r="F287" s="11">
        <v>0</v>
      </c>
    </row>
    <row r="288" spans="1:6">
      <c r="A288" s="12">
        <v>281</v>
      </c>
      <c r="B288" s="9">
        <v>16131</v>
      </c>
      <c r="C288" s="6">
        <f t="shared" si="13"/>
        <v>2</v>
      </c>
      <c r="D288" s="12">
        <f t="shared" si="14"/>
        <v>1944</v>
      </c>
      <c r="E288" s="7">
        <v>0</v>
      </c>
      <c r="F288" s="11">
        <v>0</v>
      </c>
    </row>
    <row r="289" spans="1:6">
      <c r="A289" s="12">
        <v>282</v>
      </c>
      <c r="B289" s="9">
        <v>16162</v>
      </c>
      <c r="C289" s="6">
        <f t="shared" si="13"/>
        <v>3</v>
      </c>
      <c r="D289" s="12">
        <f t="shared" si="14"/>
        <v>1944</v>
      </c>
      <c r="E289" s="7">
        <v>1.0399999618530273</v>
      </c>
      <c r="F289" s="11">
        <v>6.5</v>
      </c>
    </row>
    <row r="290" spans="1:6">
      <c r="A290" s="12">
        <v>283</v>
      </c>
      <c r="B290" s="9">
        <v>16192</v>
      </c>
      <c r="C290" s="6">
        <f t="shared" si="13"/>
        <v>4</v>
      </c>
      <c r="D290" s="12">
        <f t="shared" si="14"/>
        <v>1944</v>
      </c>
      <c r="E290" s="7">
        <v>40.830001831054688</v>
      </c>
      <c r="F290" s="11">
        <v>256.39999389648438</v>
      </c>
    </row>
    <row r="291" spans="1:6">
      <c r="A291" s="12">
        <v>284</v>
      </c>
      <c r="B291" s="9">
        <v>16223</v>
      </c>
      <c r="C291" s="6">
        <f t="shared" si="13"/>
        <v>5</v>
      </c>
      <c r="D291" s="12">
        <f t="shared" si="14"/>
        <v>1944</v>
      </c>
      <c r="E291" s="7">
        <v>49.770000457763672</v>
      </c>
      <c r="F291" s="11">
        <v>312.5</v>
      </c>
    </row>
    <row r="292" spans="1:6">
      <c r="A292" s="12">
        <v>285</v>
      </c>
      <c r="B292" s="9">
        <v>16253</v>
      </c>
      <c r="C292" s="6">
        <f t="shared" si="13"/>
        <v>6</v>
      </c>
      <c r="D292" s="12">
        <f t="shared" si="14"/>
        <v>1944</v>
      </c>
      <c r="E292" s="7">
        <v>60.840000152587891</v>
      </c>
      <c r="F292" s="11">
        <v>382</v>
      </c>
    </row>
    <row r="293" spans="1:6">
      <c r="A293" s="12">
        <v>286</v>
      </c>
      <c r="B293" s="9">
        <v>16284</v>
      </c>
      <c r="C293" s="6">
        <f t="shared" si="13"/>
        <v>7</v>
      </c>
      <c r="D293" s="12">
        <f t="shared" si="14"/>
        <v>1944</v>
      </c>
      <c r="E293" s="7">
        <v>60.169998168945313</v>
      </c>
      <c r="F293" s="11">
        <v>377.79998779296875</v>
      </c>
    </row>
    <row r="294" spans="1:6">
      <c r="A294" s="12">
        <v>287</v>
      </c>
      <c r="B294" s="9">
        <v>16315</v>
      </c>
      <c r="C294" s="6">
        <f t="shared" si="13"/>
        <v>8</v>
      </c>
      <c r="D294" s="12">
        <f t="shared" si="14"/>
        <v>1944</v>
      </c>
      <c r="E294" s="7">
        <v>47.970001220703125</v>
      </c>
      <c r="F294" s="11">
        <v>301.20001220703125</v>
      </c>
    </row>
    <row r="295" spans="1:6">
      <c r="A295" s="12">
        <v>288</v>
      </c>
      <c r="B295" s="9">
        <v>16345</v>
      </c>
      <c r="C295" s="6">
        <f t="shared" si="13"/>
        <v>9</v>
      </c>
      <c r="D295" s="12">
        <f t="shared" si="14"/>
        <v>1944</v>
      </c>
      <c r="E295" s="7">
        <v>38.909999847412109</v>
      </c>
      <c r="F295" s="11">
        <v>244.30000305175781</v>
      </c>
    </row>
    <row r="296" spans="1:6">
      <c r="A296" s="12">
        <v>289</v>
      </c>
      <c r="B296" s="9">
        <v>16376</v>
      </c>
      <c r="C296" s="6">
        <f t="shared" si="13"/>
        <v>10</v>
      </c>
      <c r="D296" s="12">
        <f t="shared" si="14"/>
        <v>1944</v>
      </c>
      <c r="E296" s="7">
        <v>2.4800000190734863</v>
      </c>
      <c r="F296" s="11">
        <v>15.600000381469727</v>
      </c>
    </row>
    <row r="297" spans="1:6">
      <c r="A297" s="12">
        <v>290</v>
      </c>
      <c r="B297" s="9">
        <v>16406</v>
      </c>
      <c r="C297" s="6">
        <f t="shared" si="13"/>
        <v>11</v>
      </c>
      <c r="D297" s="12">
        <f t="shared" si="14"/>
        <v>1944</v>
      </c>
      <c r="E297" s="7">
        <v>0</v>
      </c>
      <c r="F297" s="11">
        <v>0</v>
      </c>
    </row>
    <row r="298" spans="1:6">
      <c r="A298" s="12">
        <v>291</v>
      </c>
      <c r="B298" s="9">
        <v>16437</v>
      </c>
      <c r="C298" s="6">
        <f t="shared" si="13"/>
        <v>12</v>
      </c>
      <c r="D298" s="12">
        <f t="shared" si="14"/>
        <v>1944</v>
      </c>
      <c r="E298" s="7">
        <v>0</v>
      </c>
      <c r="F298" s="11">
        <v>0</v>
      </c>
    </row>
    <row r="299" spans="1:6">
      <c r="A299" s="12">
        <v>292</v>
      </c>
      <c r="B299" s="9">
        <v>16468</v>
      </c>
      <c r="C299" s="6">
        <f t="shared" si="13"/>
        <v>1</v>
      </c>
      <c r="D299" s="12">
        <f t="shared" si="14"/>
        <v>1945</v>
      </c>
      <c r="E299" s="7">
        <v>0</v>
      </c>
      <c r="F299" s="11">
        <v>0</v>
      </c>
    </row>
    <row r="300" spans="1:6">
      <c r="A300" s="12">
        <v>293</v>
      </c>
      <c r="B300" s="9">
        <v>16496</v>
      </c>
      <c r="C300" s="6">
        <f t="shared" si="13"/>
        <v>2</v>
      </c>
      <c r="D300" s="12">
        <f t="shared" si="14"/>
        <v>1945</v>
      </c>
      <c r="E300" s="7">
        <v>0</v>
      </c>
      <c r="F300" s="11">
        <v>0</v>
      </c>
    </row>
    <row r="301" spans="1:6">
      <c r="A301" s="12">
        <v>294</v>
      </c>
      <c r="B301" s="9">
        <v>16527</v>
      </c>
      <c r="C301" s="6">
        <f t="shared" si="13"/>
        <v>3</v>
      </c>
      <c r="D301" s="12">
        <f t="shared" si="14"/>
        <v>1945</v>
      </c>
      <c r="E301" s="7">
        <v>0</v>
      </c>
      <c r="F301" s="11">
        <v>0</v>
      </c>
    </row>
    <row r="302" spans="1:6">
      <c r="A302" s="12">
        <v>295</v>
      </c>
      <c r="B302" s="9">
        <v>16557</v>
      </c>
      <c r="C302" s="6">
        <f t="shared" si="13"/>
        <v>4</v>
      </c>
      <c r="D302" s="12">
        <f t="shared" si="14"/>
        <v>1945</v>
      </c>
      <c r="E302" s="7">
        <v>45.080001831054688</v>
      </c>
      <c r="F302" s="11">
        <v>282.20001220703125</v>
      </c>
    </row>
    <row r="303" spans="1:6">
      <c r="A303" s="12">
        <v>296</v>
      </c>
      <c r="B303" s="9">
        <v>16588</v>
      </c>
      <c r="C303" s="6">
        <f t="shared" si="13"/>
        <v>5</v>
      </c>
      <c r="D303" s="12">
        <f t="shared" si="14"/>
        <v>1945</v>
      </c>
      <c r="E303" s="7">
        <v>48.099998474121094</v>
      </c>
      <c r="F303" s="11">
        <v>301.10000610351563</v>
      </c>
    </row>
    <row r="304" spans="1:6">
      <c r="A304" s="12">
        <v>297</v>
      </c>
      <c r="B304" s="9">
        <v>16618</v>
      </c>
      <c r="C304" s="6">
        <f t="shared" si="13"/>
        <v>6</v>
      </c>
      <c r="D304" s="12">
        <f t="shared" si="14"/>
        <v>1945</v>
      </c>
      <c r="E304" s="7">
        <v>60.849998474121094</v>
      </c>
      <c r="F304" s="11">
        <v>380.89999389648438</v>
      </c>
    </row>
    <row r="305" spans="1:6">
      <c r="A305" s="12">
        <v>298</v>
      </c>
      <c r="B305" s="9">
        <v>16649</v>
      </c>
      <c r="C305" s="6">
        <f t="shared" si="13"/>
        <v>7</v>
      </c>
      <c r="D305" s="12">
        <f t="shared" si="14"/>
        <v>1945</v>
      </c>
      <c r="E305" s="7">
        <v>60.349998474121094</v>
      </c>
      <c r="F305" s="11">
        <v>377.79998779296875</v>
      </c>
    </row>
    <row r="306" spans="1:6">
      <c r="A306" s="12">
        <v>299</v>
      </c>
      <c r="B306" s="9">
        <v>16680</v>
      </c>
      <c r="C306" s="6">
        <f t="shared" si="13"/>
        <v>8</v>
      </c>
      <c r="D306" s="12">
        <f t="shared" si="14"/>
        <v>1945</v>
      </c>
      <c r="E306" s="7">
        <v>48.119998931884766</v>
      </c>
      <c r="F306" s="11">
        <v>301.20001220703125</v>
      </c>
    </row>
    <row r="307" spans="1:6">
      <c r="A307" s="12">
        <v>300</v>
      </c>
      <c r="B307" s="9">
        <v>16710</v>
      </c>
      <c r="C307" s="6">
        <f t="shared" si="13"/>
        <v>9</v>
      </c>
      <c r="D307" s="12">
        <f t="shared" si="14"/>
        <v>1945</v>
      </c>
      <c r="E307" s="7">
        <v>39.029998779296875</v>
      </c>
      <c r="F307" s="11">
        <v>244.30000305175781</v>
      </c>
    </row>
    <row r="308" spans="1:6">
      <c r="A308" s="12">
        <v>301</v>
      </c>
      <c r="B308" s="9">
        <v>16741</v>
      </c>
      <c r="C308" s="6">
        <f t="shared" si="13"/>
        <v>10</v>
      </c>
      <c r="D308" s="12">
        <f t="shared" si="14"/>
        <v>1945</v>
      </c>
      <c r="E308" s="7">
        <v>0.47999998927116394</v>
      </c>
      <c r="F308" s="11">
        <v>3</v>
      </c>
    </row>
    <row r="309" spans="1:6">
      <c r="A309" s="12">
        <v>302</v>
      </c>
      <c r="B309" s="9">
        <v>16771</v>
      </c>
      <c r="C309" s="6">
        <f t="shared" si="13"/>
        <v>11</v>
      </c>
      <c r="D309" s="12">
        <f t="shared" si="14"/>
        <v>1945</v>
      </c>
      <c r="E309" s="7">
        <v>0</v>
      </c>
      <c r="F309" s="11">
        <v>0</v>
      </c>
    </row>
    <row r="310" spans="1:6">
      <c r="A310" s="12">
        <v>303</v>
      </c>
      <c r="B310" s="9">
        <v>16802</v>
      </c>
      <c r="C310" s="6">
        <f t="shared" si="13"/>
        <v>12</v>
      </c>
      <c r="D310" s="12">
        <f t="shared" si="14"/>
        <v>1945</v>
      </c>
      <c r="E310" s="7">
        <v>0</v>
      </c>
      <c r="F310" s="11">
        <v>0</v>
      </c>
    </row>
    <row r="311" spans="1:6">
      <c r="A311" s="12">
        <v>304</v>
      </c>
      <c r="B311" s="9">
        <v>16833</v>
      </c>
      <c r="C311" s="6">
        <f t="shared" si="13"/>
        <v>1</v>
      </c>
      <c r="D311" s="12">
        <f t="shared" si="14"/>
        <v>1946</v>
      </c>
      <c r="E311" s="7">
        <v>0</v>
      </c>
      <c r="F311" s="11">
        <v>0</v>
      </c>
    </row>
    <row r="312" spans="1:6">
      <c r="A312" s="12">
        <v>305</v>
      </c>
      <c r="B312" s="9">
        <v>16861</v>
      </c>
      <c r="C312" s="6">
        <f t="shared" si="13"/>
        <v>2</v>
      </c>
      <c r="D312" s="12">
        <f t="shared" si="14"/>
        <v>1946</v>
      </c>
      <c r="E312" s="7">
        <v>0</v>
      </c>
      <c r="F312" s="11">
        <v>0</v>
      </c>
    </row>
    <row r="313" spans="1:6">
      <c r="A313" s="12">
        <v>306</v>
      </c>
      <c r="B313" s="9">
        <v>16892</v>
      </c>
      <c r="C313" s="6">
        <f t="shared" si="13"/>
        <v>3</v>
      </c>
      <c r="D313" s="12">
        <f t="shared" si="14"/>
        <v>1946</v>
      </c>
      <c r="E313" s="7">
        <v>0.38999998569488525</v>
      </c>
      <c r="F313" s="11">
        <v>2.7000000476837158</v>
      </c>
    </row>
    <row r="314" spans="1:6">
      <c r="A314" s="12">
        <v>307</v>
      </c>
      <c r="B314" s="9">
        <v>16922</v>
      </c>
      <c r="C314" s="6">
        <f t="shared" si="13"/>
        <v>4</v>
      </c>
      <c r="D314" s="12">
        <f t="shared" si="14"/>
        <v>1946</v>
      </c>
      <c r="E314" s="7">
        <v>50.790000915527344</v>
      </c>
      <c r="F314" s="11">
        <v>350.29998779296875</v>
      </c>
    </row>
    <row r="315" spans="1:6">
      <c r="A315" s="12">
        <v>308</v>
      </c>
      <c r="B315" s="9">
        <v>16953</v>
      </c>
      <c r="C315" s="6">
        <f t="shared" si="13"/>
        <v>5</v>
      </c>
      <c r="D315" s="12">
        <f t="shared" si="14"/>
        <v>1946</v>
      </c>
      <c r="E315" s="7">
        <v>51.439998626708984</v>
      </c>
      <c r="F315" s="11">
        <v>354.79998779296875</v>
      </c>
    </row>
    <row r="316" spans="1:6">
      <c r="A316" s="12">
        <v>309</v>
      </c>
      <c r="B316" s="9">
        <v>16983</v>
      </c>
      <c r="C316" s="6">
        <f t="shared" si="13"/>
        <v>6</v>
      </c>
      <c r="D316" s="12">
        <f t="shared" si="14"/>
        <v>1946</v>
      </c>
      <c r="E316" s="7">
        <v>57.380001068115234</v>
      </c>
      <c r="F316" s="11">
        <v>395.79998779296875</v>
      </c>
    </row>
    <row r="317" spans="1:6">
      <c r="A317" s="12">
        <v>310</v>
      </c>
      <c r="B317" s="9">
        <v>17014</v>
      </c>
      <c r="C317" s="6">
        <f t="shared" si="13"/>
        <v>7</v>
      </c>
      <c r="D317" s="12">
        <f t="shared" si="14"/>
        <v>1946</v>
      </c>
      <c r="E317" s="7">
        <v>53.919998168945313</v>
      </c>
      <c r="F317" s="11">
        <v>371.89999389648438</v>
      </c>
    </row>
    <row r="318" spans="1:6">
      <c r="A318" s="12">
        <v>311</v>
      </c>
      <c r="B318" s="9">
        <v>17045</v>
      </c>
      <c r="C318" s="6">
        <f t="shared" si="13"/>
        <v>8</v>
      </c>
      <c r="D318" s="12">
        <f t="shared" si="14"/>
        <v>1946</v>
      </c>
      <c r="E318" s="7">
        <v>43.669998168945313</v>
      </c>
      <c r="F318" s="11">
        <v>301.20001220703125</v>
      </c>
    </row>
    <row r="319" spans="1:6">
      <c r="A319" s="12">
        <v>312</v>
      </c>
      <c r="B319" s="9">
        <v>17075</v>
      </c>
      <c r="C319" s="6">
        <f t="shared" si="13"/>
        <v>9</v>
      </c>
      <c r="D319" s="12">
        <f t="shared" si="14"/>
        <v>1946</v>
      </c>
      <c r="E319" s="7">
        <v>33.720001220703125</v>
      </c>
      <c r="F319" s="11">
        <v>232.60000610351563</v>
      </c>
    </row>
    <row r="320" spans="1:6">
      <c r="A320" s="12">
        <v>313</v>
      </c>
      <c r="B320" s="9">
        <v>17106</v>
      </c>
      <c r="C320" s="6">
        <f t="shared" si="13"/>
        <v>10</v>
      </c>
      <c r="D320" s="12">
        <f t="shared" si="14"/>
        <v>1946</v>
      </c>
      <c r="E320" s="7">
        <v>10.699999809265137</v>
      </c>
      <c r="F320" s="11">
        <v>73.800003051757813</v>
      </c>
    </row>
    <row r="321" spans="1:6">
      <c r="A321" s="12">
        <v>314</v>
      </c>
      <c r="B321" s="9">
        <v>17136</v>
      </c>
      <c r="C321" s="6">
        <f t="shared" si="13"/>
        <v>11</v>
      </c>
      <c r="D321" s="12">
        <f t="shared" si="14"/>
        <v>1946</v>
      </c>
      <c r="E321" s="7">
        <v>0</v>
      </c>
      <c r="F321" s="11">
        <v>0</v>
      </c>
    </row>
    <row r="322" spans="1:6">
      <c r="A322" s="12">
        <v>315</v>
      </c>
      <c r="B322" s="9">
        <v>17167</v>
      </c>
      <c r="C322" s="6">
        <f t="shared" si="13"/>
        <v>12</v>
      </c>
      <c r="D322" s="12">
        <f t="shared" si="14"/>
        <v>1946</v>
      </c>
      <c r="E322" s="7">
        <v>0</v>
      </c>
      <c r="F322" s="11">
        <v>0</v>
      </c>
    </row>
    <row r="323" spans="1:6">
      <c r="A323" s="12">
        <v>316</v>
      </c>
      <c r="B323" s="9">
        <v>17198</v>
      </c>
      <c r="C323" s="6">
        <f t="shared" si="13"/>
        <v>1</v>
      </c>
      <c r="D323" s="12">
        <f t="shared" si="14"/>
        <v>1947</v>
      </c>
      <c r="E323" s="7">
        <v>0</v>
      </c>
      <c r="F323" s="11">
        <v>0</v>
      </c>
    </row>
    <row r="324" spans="1:6">
      <c r="A324" s="12">
        <v>317</v>
      </c>
      <c r="B324" s="9">
        <v>17226</v>
      </c>
      <c r="C324" s="6">
        <f t="shared" si="13"/>
        <v>2</v>
      </c>
      <c r="D324" s="12">
        <f t="shared" si="14"/>
        <v>1947</v>
      </c>
      <c r="E324" s="7">
        <v>0</v>
      </c>
      <c r="F324" s="11">
        <v>0</v>
      </c>
    </row>
    <row r="325" spans="1:6">
      <c r="A325" s="12">
        <v>318</v>
      </c>
      <c r="B325" s="9">
        <v>17257</v>
      </c>
      <c r="C325" s="6">
        <f t="shared" si="13"/>
        <v>3</v>
      </c>
      <c r="D325" s="12">
        <f t="shared" si="14"/>
        <v>1947</v>
      </c>
      <c r="E325" s="7">
        <v>0</v>
      </c>
      <c r="F325" s="11">
        <v>0</v>
      </c>
    </row>
    <row r="326" spans="1:6">
      <c r="A326" s="12">
        <v>319</v>
      </c>
      <c r="B326" s="9">
        <v>17287</v>
      </c>
      <c r="C326" s="6">
        <f t="shared" si="13"/>
        <v>4</v>
      </c>
      <c r="D326" s="12">
        <f t="shared" si="14"/>
        <v>1947</v>
      </c>
      <c r="E326" s="7">
        <v>41.060001373291016</v>
      </c>
      <c r="F326" s="11">
        <v>250.5</v>
      </c>
    </row>
    <row r="327" spans="1:6">
      <c r="A327" s="12">
        <v>320</v>
      </c>
      <c r="B327" s="9">
        <v>17318</v>
      </c>
      <c r="C327" s="6">
        <f t="shared" si="13"/>
        <v>5</v>
      </c>
      <c r="D327" s="12">
        <f t="shared" si="14"/>
        <v>1947</v>
      </c>
      <c r="E327" s="7">
        <v>55.490001678466797</v>
      </c>
      <c r="F327" s="11">
        <v>338.5</v>
      </c>
    </row>
    <row r="328" spans="1:6">
      <c r="A328" s="12">
        <v>321</v>
      </c>
      <c r="B328" s="9">
        <v>17348</v>
      </c>
      <c r="C328" s="6">
        <f t="shared" si="13"/>
        <v>6</v>
      </c>
      <c r="D328" s="12">
        <f t="shared" si="14"/>
        <v>1947</v>
      </c>
      <c r="E328" s="7">
        <v>57.900001525878906</v>
      </c>
      <c r="F328" s="11">
        <v>353.20001220703125</v>
      </c>
    </row>
    <row r="329" spans="1:6">
      <c r="A329" s="12">
        <v>322</v>
      </c>
      <c r="B329" s="9">
        <v>17379</v>
      </c>
      <c r="C329" s="6">
        <f t="shared" ref="C329:C392" si="15">MONTH(B329)</f>
        <v>7</v>
      </c>
      <c r="D329" s="12">
        <f t="shared" ref="D329:D392" si="16">YEAR(B329)</f>
        <v>1947</v>
      </c>
      <c r="E329" s="7">
        <v>61.930000305175781</v>
      </c>
      <c r="F329" s="11">
        <v>377.79998779296875</v>
      </c>
    </row>
    <row r="330" spans="1:6">
      <c r="A330" s="12">
        <v>323</v>
      </c>
      <c r="B330" s="9">
        <v>17410</v>
      </c>
      <c r="C330" s="6">
        <f t="shared" si="15"/>
        <v>8</v>
      </c>
      <c r="D330" s="12">
        <f t="shared" si="16"/>
        <v>1947</v>
      </c>
      <c r="E330" s="7">
        <v>45.590000152587891</v>
      </c>
      <c r="F330" s="11">
        <v>278.10000610351563</v>
      </c>
    </row>
    <row r="331" spans="1:6">
      <c r="A331" s="12">
        <v>324</v>
      </c>
      <c r="B331" s="9">
        <v>17440</v>
      </c>
      <c r="C331" s="6">
        <f t="shared" si="15"/>
        <v>9</v>
      </c>
      <c r="D331" s="12">
        <f t="shared" si="16"/>
        <v>1947</v>
      </c>
      <c r="E331" s="7">
        <v>40.040000915527344</v>
      </c>
      <c r="F331" s="11">
        <v>244.30000305175781</v>
      </c>
    </row>
    <row r="332" spans="1:6">
      <c r="A332" s="12">
        <v>325</v>
      </c>
      <c r="B332" s="9">
        <v>17471</v>
      </c>
      <c r="C332" s="6">
        <f t="shared" si="15"/>
        <v>10</v>
      </c>
      <c r="D332" s="12">
        <f t="shared" si="16"/>
        <v>1947</v>
      </c>
      <c r="E332" s="7">
        <v>0</v>
      </c>
      <c r="F332" s="11">
        <v>0</v>
      </c>
    </row>
    <row r="333" spans="1:6">
      <c r="A333" s="12">
        <v>326</v>
      </c>
      <c r="B333" s="9">
        <v>17501</v>
      </c>
      <c r="C333" s="6">
        <f t="shared" si="15"/>
        <v>11</v>
      </c>
      <c r="D333" s="12">
        <f t="shared" si="16"/>
        <v>1947</v>
      </c>
      <c r="E333" s="7">
        <v>0</v>
      </c>
      <c r="F333" s="11">
        <v>0</v>
      </c>
    </row>
    <row r="334" spans="1:6">
      <c r="A334" s="12">
        <v>327</v>
      </c>
      <c r="B334" s="9">
        <v>17532</v>
      </c>
      <c r="C334" s="6">
        <f t="shared" si="15"/>
        <v>12</v>
      </c>
      <c r="D334" s="12">
        <f t="shared" si="16"/>
        <v>1947</v>
      </c>
      <c r="E334" s="7">
        <v>0</v>
      </c>
      <c r="F334" s="11">
        <v>0</v>
      </c>
    </row>
    <row r="335" spans="1:6">
      <c r="A335" s="12">
        <v>328</v>
      </c>
      <c r="B335" s="9">
        <v>17563</v>
      </c>
      <c r="C335" s="6">
        <f t="shared" si="15"/>
        <v>1</v>
      </c>
      <c r="D335" s="12">
        <f t="shared" si="16"/>
        <v>1948</v>
      </c>
      <c r="E335" s="7">
        <v>0</v>
      </c>
      <c r="F335" s="11">
        <v>0</v>
      </c>
    </row>
    <row r="336" spans="1:6">
      <c r="A336" s="12">
        <v>329</v>
      </c>
      <c r="B336" s="9">
        <v>17592</v>
      </c>
      <c r="C336" s="6">
        <f t="shared" si="15"/>
        <v>2</v>
      </c>
      <c r="D336" s="12">
        <f t="shared" si="16"/>
        <v>1948</v>
      </c>
      <c r="E336" s="7">
        <v>0</v>
      </c>
      <c r="F336" s="11">
        <v>0</v>
      </c>
    </row>
    <row r="337" spans="1:6">
      <c r="A337" s="12">
        <v>330</v>
      </c>
      <c r="B337" s="9">
        <v>17623</v>
      </c>
      <c r="C337" s="6">
        <f t="shared" si="15"/>
        <v>3</v>
      </c>
      <c r="D337" s="12">
        <f t="shared" si="16"/>
        <v>1948</v>
      </c>
      <c r="E337" s="7">
        <v>0</v>
      </c>
      <c r="F337" s="11">
        <v>0</v>
      </c>
    </row>
    <row r="338" spans="1:6">
      <c r="A338" s="12">
        <v>331</v>
      </c>
      <c r="B338" s="9">
        <v>17653</v>
      </c>
      <c r="C338" s="6">
        <f t="shared" si="15"/>
        <v>4</v>
      </c>
      <c r="D338" s="12">
        <f t="shared" si="16"/>
        <v>1948</v>
      </c>
      <c r="E338" s="7">
        <v>13.670000076293945</v>
      </c>
      <c r="F338" s="11">
        <v>73.800003051757813</v>
      </c>
    </row>
    <row r="339" spans="1:6">
      <c r="A339" s="12">
        <v>332</v>
      </c>
      <c r="B339" s="9">
        <v>17684</v>
      </c>
      <c r="C339" s="6">
        <f t="shared" si="15"/>
        <v>5</v>
      </c>
      <c r="D339" s="12">
        <f t="shared" si="16"/>
        <v>1948</v>
      </c>
      <c r="E339" s="7">
        <v>40.810001373291016</v>
      </c>
      <c r="F339" s="11">
        <v>220.30000305175781</v>
      </c>
    </row>
    <row r="340" spans="1:6">
      <c r="A340" s="12">
        <v>333</v>
      </c>
      <c r="B340" s="9">
        <v>17714</v>
      </c>
      <c r="C340" s="6">
        <f t="shared" si="15"/>
        <v>6</v>
      </c>
      <c r="D340" s="12">
        <f t="shared" si="16"/>
        <v>1948</v>
      </c>
      <c r="E340" s="7">
        <v>66.169998168945313</v>
      </c>
      <c r="F340" s="11">
        <v>357.20001220703125</v>
      </c>
    </row>
    <row r="341" spans="1:6">
      <c r="A341" s="12">
        <v>334</v>
      </c>
      <c r="B341" s="9">
        <v>17745</v>
      </c>
      <c r="C341" s="6">
        <f t="shared" si="15"/>
        <v>7</v>
      </c>
      <c r="D341" s="12">
        <f t="shared" si="16"/>
        <v>1948</v>
      </c>
      <c r="E341" s="7">
        <v>69.989997863769531</v>
      </c>
      <c r="F341" s="11">
        <v>377.79998779296875</v>
      </c>
    </row>
    <row r="342" spans="1:6">
      <c r="A342" s="12">
        <v>335</v>
      </c>
      <c r="B342" s="9">
        <v>17776</v>
      </c>
      <c r="C342" s="6">
        <f t="shared" si="15"/>
        <v>8</v>
      </c>
      <c r="D342" s="12">
        <f t="shared" si="16"/>
        <v>1948</v>
      </c>
      <c r="E342" s="7">
        <v>55.799999237060547</v>
      </c>
      <c r="F342" s="11">
        <v>301.20001220703125</v>
      </c>
    </row>
    <row r="343" spans="1:6">
      <c r="A343" s="12">
        <v>336</v>
      </c>
      <c r="B343" s="9">
        <v>17806</v>
      </c>
      <c r="C343" s="6">
        <f t="shared" si="15"/>
        <v>9</v>
      </c>
      <c r="D343" s="12">
        <f t="shared" si="16"/>
        <v>1948</v>
      </c>
      <c r="E343" s="7">
        <v>43.279998779296875</v>
      </c>
      <c r="F343" s="11">
        <v>233.60000610351563</v>
      </c>
    </row>
    <row r="344" spans="1:6">
      <c r="A344" s="12">
        <v>337</v>
      </c>
      <c r="B344" s="9">
        <v>17837</v>
      </c>
      <c r="C344" s="6">
        <f t="shared" si="15"/>
        <v>10</v>
      </c>
      <c r="D344" s="12">
        <f t="shared" si="16"/>
        <v>1948</v>
      </c>
      <c r="E344" s="7">
        <v>12.079999923706055</v>
      </c>
      <c r="F344" s="11">
        <v>65.199996948242188</v>
      </c>
    </row>
    <row r="345" spans="1:6">
      <c r="A345" s="12">
        <v>338</v>
      </c>
      <c r="B345" s="9">
        <v>17867</v>
      </c>
      <c r="C345" s="6">
        <f t="shared" si="15"/>
        <v>11</v>
      </c>
      <c r="D345" s="12">
        <f t="shared" si="16"/>
        <v>1948</v>
      </c>
      <c r="E345" s="7">
        <v>0.20000000298023224</v>
      </c>
      <c r="F345" s="11">
        <v>1.1000000238418579</v>
      </c>
    </row>
    <row r="346" spans="1:6">
      <c r="A346" s="12">
        <v>339</v>
      </c>
      <c r="B346" s="9">
        <v>17898</v>
      </c>
      <c r="C346" s="6">
        <f t="shared" si="15"/>
        <v>12</v>
      </c>
      <c r="D346" s="12">
        <f t="shared" si="16"/>
        <v>1948</v>
      </c>
      <c r="E346" s="7">
        <v>0</v>
      </c>
      <c r="F346" s="11">
        <v>0</v>
      </c>
    </row>
    <row r="347" spans="1:6">
      <c r="A347" s="12">
        <v>340</v>
      </c>
      <c r="B347" s="9">
        <v>17929</v>
      </c>
      <c r="C347" s="6">
        <f t="shared" si="15"/>
        <v>1</v>
      </c>
      <c r="D347" s="12">
        <f t="shared" si="16"/>
        <v>1949</v>
      </c>
      <c r="E347" s="7">
        <v>0</v>
      </c>
      <c r="F347" s="11">
        <v>0</v>
      </c>
    </row>
    <row r="348" spans="1:6">
      <c r="A348" s="12">
        <v>341</v>
      </c>
      <c r="B348" s="9">
        <v>17957</v>
      </c>
      <c r="C348" s="6">
        <f t="shared" si="15"/>
        <v>2</v>
      </c>
      <c r="D348" s="12">
        <f t="shared" si="16"/>
        <v>1949</v>
      </c>
      <c r="E348" s="7">
        <v>0</v>
      </c>
      <c r="F348" s="11">
        <v>0</v>
      </c>
    </row>
    <row r="349" spans="1:6">
      <c r="A349" s="12">
        <v>342</v>
      </c>
      <c r="B349" s="9">
        <v>17988</v>
      </c>
      <c r="C349" s="6">
        <f t="shared" si="15"/>
        <v>3</v>
      </c>
      <c r="D349" s="12">
        <f t="shared" si="16"/>
        <v>1949</v>
      </c>
      <c r="E349" s="7">
        <v>0</v>
      </c>
      <c r="F349" s="11">
        <v>0</v>
      </c>
    </row>
    <row r="350" spans="1:6">
      <c r="A350" s="12">
        <v>343</v>
      </c>
      <c r="B350" s="9">
        <v>18018</v>
      </c>
      <c r="C350" s="6">
        <f t="shared" si="15"/>
        <v>4</v>
      </c>
      <c r="D350" s="12">
        <f t="shared" si="16"/>
        <v>1949</v>
      </c>
      <c r="E350" s="7">
        <v>43.080001831054688</v>
      </c>
      <c r="F350" s="11">
        <v>288.39999389648438</v>
      </c>
    </row>
    <row r="351" spans="1:6">
      <c r="A351" s="12">
        <v>344</v>
      </c>
      <c r="B351" s="9">
        <v>18049</v>
      </c>
      <c r="C351" s="6">
        <f t="shared" si="15"/>
        <v>5</v>
      </c>
      <c r="D351" s="12">
        <f t="shared" si="16"/>
        <v>1949</v>
      </c>
      <c r="E351" s="7">
        <v>48.810001373291016</v>
      </c>
      <c r="F351" s="11">
        <v>326.79998779296875</v>
      </c>
    </row>
    <row r="352" spans="1:6">
      <c r="A352" s="12">
        <v>345</v>
      </c>
      <c r="B352" s="9">
        <v>18079</v>
      </c>
      <c r="C352" s="6">
        <f t="shared" si="15"/>
        <v>6</v>
      </c>
      <c r="D352" s="12">
        <f t="shared" si="16"/>
        <v>1949</v>
      </c>
      <c r="E352" s="7">
        <v>59.090000152587891</v>
      </c>
      <c r="F352" s="11">
        <v>395.60000610351563</v>
      </c>
    </row>
    <row r="353" spans="1:6">
      <c r="A353" s="12">
        <v>346</v>
      </c>
      <c r="B353" s="9">
        <v>18110</v>
      </c>
      <c r="C353" s="6">
        <f t="shared" si="15"/>
        <v>7</v>
      </c>
      <c r="D353" s="12">
        <f t="shared" si="16"/>
        <v>1949</v>
      </c>
      <c r="E353" s="7">
        <v>56.430000305175781</v>
      </c>
      <c r="F353" s="11">
        <v>377.79998779296875</v>
      </c>
    </row>
    <row r="354" spans="1:6">
      <c r="A354" s="12">
        <v>347</v>
      </c>
      <c r="B354" s="9">
        <v>18141</v>
      </c>
      <c r="C354" s="6">
        <f t="shared" si="15"/>
        <v>8</v>
      </c>
      <c r="D354" s="12">
        <f t="shared" si="16"/>
        <v>1949</v>
      </c>
      <c r="E354" s="7">
        <v>44.909999847412109</v>
      </c>
      <c r="F354" s="11">
        <v>300.70001220703125</v>
      </c>
    </row>
    <row r="355" spans="1:6">
      <c r="A355" s="12">
        <v>348</v>
      </c>
      <c r="B355" s="9">
        <v>18171</v>
      </c>
      <c r="C355" s="6">
        <f t="shared" si="15"/>
        <v>9</v>
      </c>
      <c r="D355" s="12">
        <f t="shared" si="16"/>
        <v>1949</v>
      </c>
      <c r="E355" s="7">
        <v>36.299999237060547</v>
      </c>
      <c r="F355" s="11">
        <v>243</v>
      </c>
    </row>
    <row r="356" spans="1:6">
      <c r="A356" s="12">
        <v>349</v>
      </c>
      <c r="B356" s="9">
        <v>18202</v>
      </c>
      <c r="C356" s="6">
        <f t="shared" si="15"/>
        <v>10</v>
      </c>
      <c r="D356" s="12">
        <f t="shared" si="16"/>
        <v>1949</v>
      </c>
      <c r="E356" s="7">
        <v>13.020000457763672</v>
      </c>
      <c r="F356" s="11">
        <v>87.199996948242188</v>
      </c>
    </row>
    <row r="357" spans="1:6">
      <c r="A357" s="12">
        <v>350</v>
      </c>
      <c r="B357" s="9">
        <v>18232</v>
      </c>
      <c r="C357" s="6">
        <f t="shared" si="15"/>
        <v>11</v>
      </c>
      <c r="D357" s="12">
        <f t="shared" si="16"/>
        <v>1949</v>
      </c>
      <c r="E357" s="7">
        <v>0.36000001430511475</v>
      </c>
      <c r="F357" s="11">
        <v>2.4000000953674316</v>
      </c>
    </row>
    <row r="358" spans="1:6">
      <c r="A358" s="12">
        <v>351</v>
      </c>
      <c r="B358" s="9">
        <v>18263</v>
      </c>
      <c r="C358" s="6">
        <f t="shared" si="15"/>
        <v>12</v>
      </c>
      <c r="D358" s="12">
        <f t="shared" si="16"/>
        <v>1949</v>
      </c>
      <c r="E358" s="7">
        <v>0</v>
      </c>
      <c r="F358" s="11">
        <v>0</v>
      </c>
    </row>
    <row r="359" spans="1:6">
      <c r="A359" s="12">
        <v>352</v>
      </c>
      <c r="B359" s="9">
        <v>18294</v>
      </c>
      <c r="C359" s="6">
        <f t="shared" si="15"/>
        <v>1</v>
      </c>
      <c r="D359" s="12">
        <f t="shared" si="16"/>
        <v>1950</v>
      </c>
      <c r="E359" s="7">
        <v>0</v>
      </c>
      <c r="F359" s="11">
        <v>0</v>
      </c>
    </row>
    <row r="360" spans="1:6">
      <c r="A360" s="12">
        <v>353</v>
      </c>
      <c r="B360" s="9">
        <v>18322</v>
      </c>
      <c r="C360" s="6">
        <f t="shared" si="15"/>
        <v>2</v>
      </c>
      <c r="D360" s="12">
        <f t="shared" si="16"/>
        <v>1950</v>
      </c>
      <c r="E360" s="7">
        <v>0</v>
      </c>
      <c r="F360" s="11">
        <v>0</v>
      </c>
    </row>
    <row r="361" spans="1:6">
      <c r="A361" s="12">
        <v>354</v>
      </c>
      <c r="B361" s="9">
        <v>18353</v>
      </c>
      <c r="C361" s="6">
        <f t="shared" si="15"/>
        <v>3</v>
      </c>
      <c r="D361" s="12">
        <f t="shared" si="16"/>
        <v>1950</v>
      </c>
      <c r="E361" s="7">
        <v>0</v>
      </c>
      <c r="F361" s="11">
        <v>0</v>
      </c>
    </row>
    <row r="362" spans="1:6">
      <c r="A362" s="12">
        <v>355</v>
      </c>
      <c r="B362" s="9">
        <v>18383</v>
      </c>
      <c r="C362" s="6">
        <f t="shared" si="15"/>
        <v>4</v>
      </c>
      <c r="D362" s="12">
        <f t="shared" si="16"/>
        <v>1950</v>
      </c>
      <c r="E362" s="7">
        <v>42.319999694824219</v>
      </c>
      <c r="F362" s="11">
        <v>267</v>
      </c>
    </row>
    <row r="363" spans="1:6">
      <c r="A363" s="12">
        <v>356</v>
      </c>
      <c r="B363" s="9">
        <v>18414</v>
      </c>
      <c r="C363" s="6">
        <f t="shared" si="15"/>
        <v>5</v>
      </c>
      <c r="D363" s="12">
        <f t="shared" si="16"/>
        <v>1950</v>
      </c>
      <c r="E363" s="7">
        <v>54.439998626708984</v>
      </c>
      <c r="F363" s="11">
        <v>343.5</v>
      </c>
    </row>
    <row r="364" spans="1:6">
      <c r="A364" s="12">
        <v>357</v>
      </c>
      <c r="B364" s="9">
        <v>18444</v>
      </c>
      <c r="C364" s="6">
        <f t="shared" si="15"/>
        <v>6</v>
      </c>
      <c r="D364" s="12">
        <f t="shared" si="16"/>
        <v>1950</v>
      </c>
      <c r="E364" s="7">
        <v>61.459999084472656</v>
      </c>
      <c r="F364" s="11">
        <v>387.79998779296875</v>
      </c>
    </row>
    <row r="365" spans="1:6">
      <c r="A365" s="12">
        <v>358</v>
      </c>
      <c r="B365" s="9">
        <v>18475</v>
      </c>
      <c r="C365" s="6">
        <f t="shared" si="15"/>
        <v>7</v>
      </c>
      <c r="D365" s="12">
        <f t="shared" si="16"/>
        <v>1950</v>
      </c>
      <c r="E365" s="7">
        <v>59.880001068115234</v>
      </c>
      <c r="F365" s="11">
        <v>377.79998779296875</v>
      </c>
    </row>
    <row r="366" spans="1:6">
      <c r="A366" s="12">
        <v>359</v>
      </c>
      <c r="B366" s="9">
        <v>18506</v>
      </c>
      <c r="C366" s="6">
        <f t="shared" si="15"/>
        <v>8</v>
      </c>
      <c r="D366" s="12">
        <f t="shared" si="16"/>
        <v>1950</v>
      </c>
      <c r="E366" s="7">
        <v>46.689998626708984</v>
      </c>
      <c r="F366" s="11">
        <v>294.60000610351563</v>
      </c>
    </row>
    <row r="367" spans="1:6">
      <c r="A367" s="12">
        <v>360</v>
      </c>
      <c r="B367" s="9">
        <v>18536</v>
      </c>
      <c r="C367" s="6">
        <f t="shared" si="15"/>
        <v>9</v>
      </c>
      <c r="D367" s="12">
        <f t="shared" si="16"/>
        <v>1950</v>
      </c>
      <c r="E367" s="7">
        <v>36.659999847412109</v>
      </c>
      <c r="F367" s="11">
        <v>231.30000305175781</v>
      </c>
    </row>
    <row r="368" spans="1:6">
      <c r="A368" s="12">
        <v>361</v>
      </c>
      <c r="B368" s="9">
        <v>18567</v>
      </c>
      <c r="C368" s="6">
        <f t="shared" si="15"/>
        <v>10</v>
      </c>
      <c r="D368" s="12">
        <f t="shared" si="16"/>
        <v>1950</v>
      </c>
      <c r="E368" s="7">
        <v>0.55000001192092896</v>
      </c>
      <c r="F368" s="11">
        <v>3.5</v>
      </c>
    </row>
    <row r="369" spans="1:6">
      <c r="A369" s="12">
        <v>362</v>
      </c>
      <c r="B369" s="9">
        <v>18597</v>
      </c>
      <c r="C369" s="6">
        <f t="shared" si="15"/>
        <v>11</v>
      </c>
      <c r="D369" s="12">
        <f t="shared" si="16"/>
        <v>1950</v>
      </c>
      <c r="E369" s="7">
        <v>0</v>
      </c>
      <c r="F369" s="11">
        <v>0</v>
      </c>
    </row>
    <row r="370" spans="1:6">
      <c r="A370" s="12">
        <v>363</v>
      </c>
      <c r="B370" s="9">
        <v>18628</v>
      </c>
      <c r="C370" s="6">
        <f t="shared" si="15"/>
        <v>12</v>
      </c>
      <c r="D370" s="12">
        <f t="shared" si="16"/>
        <v>1950</v>
      </c>
      <c r="E370" s="7">
        <v>0</v>
      </c>
      <c r="F370" s="11">
        <v>0</v>
      </c>
    </row>
    <row r="371" spans="1:6">
      <c r="A371" s="12">
        <v>364</v>
      </c>
      <c r="B371" s="9">
        <v>18659</v>
      </c>
      <c r="C371" s="6">
        <f t="shared" si="15"/>
        <v>1</v>
      </c>
      <c r="D371" s="12">
        <f t="shared" si="16"/>
        <v>1951</v>
      </c>
      <c r="E371" s="7">
        <v>0</v>
      </c>
      <c r="F371" s="11">
        <v>0</v>
      </c>
    </row>
    <row r="372" spans="1:6">
      <c r="A372" s="12">
        <v>365</v>
      </c>
      <c r="B372" s="9">
        <v>18687</v>
      </c>
      <c r="C372" s="6">
        <f t="shared" si="15"/>
        <v>2</v>
      </c>
      <c r="D372" s="12">
        <f t="shared" si="16"/>
        <v>1951</v>
      </c>
      <c r="E372" s="7">
        <v>0</v>
      </c>
      <c r="F372" s="11">
        <v>0</v>
      </c>
    </row>
    <row r="373" spans="1:6">
      <c r="A373" s="12">
        <v>366</v>
      </c>
      <c r="B373" s="9">
        <v>18718</v>
      </c>
      <c r="C373" s="6">
        <f t="shared" si="15"/>
        <v>3</v>
      </c>
      <c r="D373" s="12">
        <f t="shared" si="16"/>
        <v>1951</v>
      </c>
      <c r="E373" s="7">
        <v>1.7400000095367432</v>
      </c>
      <c r="F373" s="11">
        <v>11.300000190734863</v>
      </c>
    </row>
    <row r="374" spans="1:6">
      <c r="A374" s="12">
        <v>367</v>
      </c>
      <c r="B374" s="9">
        <v>18748</v>
      </c>
      <c r="C374" s="6">
        <f t="shared" si="15"/>
        <v>4</v>
      </c>
      <c r="D374" s="12">
        <f t="shared" si="16"/>
        <v>1951</v>
      </c>
      <c r="E374" s="7">
        <v>51.930000305175781</v>
      </c>
      <c r="F374" s="11">
        <v>336.79998779296875</v>
      </c>
    </row>
    <row r="375" spans="1:6">
      <c r="A375" s="12">
        <v>368</v>
      </c>
      <c r="B375" s="9">
        <v>18779</v>
      </c>
      <c r="C375" s="6">
        <f t="shared" si="15"/>
        <v>5</v>
      </c>
      <c r="D375" s="12">
        <f t="shared" si="16"/>
        <v>1951</v>
      </c>
      <c r="E375" s="7">
        <v>44.979999542236328</v>
      </c>
      <c r="F375" s="11">
        <v>291.70001220703125</v>
      </c>
    </row>
    <row r="376" spans="1:6">
      <c r="A376" s="12">
        <v>369</v>
      </c>
      <c r="B376" s="9">
        <v>18809</v>
      </c>
      <c r="C376" s="6">
        <f t="shared" si="15"/>
        <v>6</v>
      </c>
      <c r="D376" s="12">
        <f t="shared" si="16"/>
        <v>1951</v>
      </c>
      <c r="E376" s="7">
        <v>61</v>
      </c>
      <c r="F376" s="11">
        <v>395.60000610351563</v>
      </c>
    </row>
    <row r="377" spans="1:6">
      <c r="A377" s="12">
        <v>370</v>
      </c>
      <c r="B377" s="9">
        <v>18840</v>
      </c>
      <c r="C377" s="6">
        <f t="shared" si="15"/>
        <v>7</v>
      </c>
      <c r="D377" s="12">
        <f t="shared" si="16"/>
        <v>1951</v>
      </c>
      <c r="E377" s="7">
        <v>58.25</v>
      </c>
      <c r="F377" s="11">
        <v>377.79998779296875</v>
      </c>
    </row>
    <row r="378" spans="1:6">
      <c r="A378" s="12">
        <v>371</v>
      </c>
      <c r="B378" s="9">
        <v>18871</v>
      </c>
      <c r="C378" s="6">
        <f t="shared" si="15"/>
        <v>8</v>
      </c>
      <c r="D378" s="12">
        <f t="shared" si="16"/>
        <v>1951</v>
      </c>
      <c r="E378" s="7">
        <v>46.439998626708984</v>
      </c>
      <c r="F378" s="11">
        <v>301.20001220703125</v>
      </c>
    </row>
    <row r="379" spans="1:6">
      <c r="A379" s="12">
        <v>372</v>
      </c>
      <c r="B379" s="9">
        <v>18901</v>
      </c>
      <c r="C379" s="6">
        <f t="shared" si="15"/>
        <v>9</v>
      </c>
      <c r="D379" s="12">
        <f t="shared" si="16"/>
        <v>1951</v>
      </c>
      <c r="E379" s="7">
        <v>37.669998168945313</v>
      </c>
      <c r="F379" s="11">
        <v>244.30000305175781</v>
      </c>
    </row>
    <row r="380" spans="1:6">
      <c r="A380" s="12">
        <v>373</v>
      </c>
      <c r="B380" s="9">
        <v>18932</v>
      </c>
      <c r="C380" s="6">
        <f t="shared" si="15"/>
        <v>10</v>
      </c>
      <c r="D380" s="12">
        <f t="shared" si="16"/>
        <v>1951</v>
      </c>
      <c r="E380" s="7">
        <v>0</v>
      </c>
      <c r="F380" s="11">
        <v>0</v>
      </c>
    </row>
    <row r="381" spans="1:6">
      <c r="A381" s="12">
        <v>374</v>
      </c>
      <c r="B381" s="9">
        <v>18962</v>
      </c>
      <c r="C381" s="6">
        <f t="shared" si="15"/>
        <v>11</v>
      </c>
      <c r="D381" s="12">
        <f t="shared" si="16"/>
        <v>1951</v>
      </c>
      <c r="E381" s="7">
        <v>0</v>
      </c>
      <c r="F381" s="11">
        <v>0</v>
      </c>
    </row>
    <row r="382" spans="1:6">
      <c r="A382" s="12">
        <v>375</v>
      </c>
      <c r="B382" s="9">
        <v>18993</v>
      </c>
      <c r="C382" s="6">
        <f t="shared" si="15"/>
        <v>12</v>
      </c>
      <c r="D382" s="12">
        <f t="shared" si="16"/>
        <v>1951</v>
      </c>
      <c r="E382" s="7">
        <v>0</v>
      </c>
      <c r="F382" s="11">
        <v>0</v>
      </c>
    </row>
    <row r="383" spans="1:6">
      <c r="A383" s="12">
        <v>376</v>
      </c>
      <c r="B383" s="9">
        <v>19024</v>
      </c>
      <c r="C383" s="6">
        <f t="shared" si="15"/>
        <v>1</v>
      </c>
      <c r="D383" s="12">
        <f t="shared" si="16"/>
        <v>1952</v>
      </c>
      <c r="E383" s="7">
        <v>0</v>
      </c>
      <c r="F383" s="11">
        <v>0</v>
      </c>
    </row>
    <row r="384" spans="1:6">
      <c r="A384" s="12">
        <v>377</v>
      </c>
      <c r="B384" s="9">
        <v>19053</v>
      </c>
      <c r="C384" s="6">
        <f t="shared" si="15"/>
        <v>2</v>
      </c>
      <c r="D384" s="12">
        <f t="shared" si="16"/>
        <v>1952</v>
      </c>
      <c r="E384" s="7">
        <v>0</v>
      </c>
      <c r="F384" s="11">
        <v>0</v>
      </c>
    </row>
    <row r="385" spans="1:6">
      <c r="A385" s="12">
        <v>378</v>
      </c>
      <c r="B385" s="9">
        <v>19084</v>
      </c>
      <c r="C385" s="6">
        <f t="shared" si="15"/>
        <v>3</v>
      </c>
      <c r="D385" s="12">
        <f t="shared" si="16"/>
        <v>1952</v>
      </c>
      <c r="E385" s="7">
        <v>0</v>
      </c>
      <c r="F385" s="11">
        <v>0</v>
      </c>
    </row>
    <row r="386" spans="1:6">
      <c r="A386" s="12">
        <v>379</v>
      </c>
      <c r="B386" s="9">
        <v>19114</v>
      </c>
      <c r="C386" s="6">
        <f t="shared" si="15"/>
        <v>4</v>
      </c>
      <c r="D386" s="12">
        <f t="shared" si="16"/>
        <v>1952</v>
      </c>
      <c r="E386" s="7">
        <v>32.849998474121094</v>
      </c>
      <c r="F386" s="11">
        <v>210.89999389648438</v>
      </c>
    </row>
    <row r="387" spans="1:6">
      <c r="A387" s="12">
        <v>380</v>
      </c>
      <c r="B387" s="9">
        <v>19145</v>
      </c>
      <c r="C387" s="6">
        <f t="shared" si="15"/>
        <v>5</v>
      </c>
      <c r="D387" s="12">
        <f t="shared" si="16"/>
        <v>1952</v>
      </c>
      <c r="E387" s="7">
        <v>56.220001220703125</v>
      </c>
      <c r="F387" s="11">
        <v>360.89999389648438</v>
      </c>
    </row>
    <row r="388" spans="1:6">
      <c r="A388" s="12">
        <v>381</v>
      </c>
      <c r="B388" s="9">
        <v>19175</v>
      </c>
      <c r="C388" s="6">
        <f t="shared" si="15"/>
        <v>6</v>
      </c>
      <c r="D388" s="12">
        <f t="shared" si="16"/>
        <v>1952</v>
      </c>
      <c r="E388" s="7">
        <v>56.430000305175781</v>
      </c>
      <c r="F388" s="11">
        <v>362.29998779296875</v>
      </c>
    </row>
    <row r="389" spans="1:6">
      <c r="A389" s="12">
        <v>382</v>
      </c>
      <c r="B389" s="9">
        <v>19206</v>
      </c>
      <c r="C389" s="6">
        <f t="shared" si="15"/>
        <v>7</v>
      </c>
      <c r="D389" s="12">
        <f t="shared" si="16"/>
        <v>1952</v>
      </c>
      <c r="E389" s="7">
        <v>58.599998474121094</v>
      </c>
      <c r="F389" s="11">
        <v>376.20001220703125</v>
      </c>
    </row>
    <row r="390" spans="1:6">
      <c r="A390" s="12">
        <v>383</v>
      </c>
      <c r="B390" s="9">
        <v>19237</v>
      </c>
      <c r="C390" s="6">
        <f t="shared" si="15"/>
        <v>8</v>
      </c>
      <c r="D390" s="12">
        <f t="shared" si="16"/>
        <v>1952</v>
      </c>
      <c r="E390" s="7">
        <v>46.919998168945313</v>
      </c>
      <c r="F390" s="11">
        <v>301.20001220703125</v>
      </c>
    </row>
    <row r="391" spans="1:6">
      <c r="A391" s="12">
        <v>384</v>
      </c>
      <c r="B391" s="9">
        <v>19267</v>
      </c>
      <c r="C391" s="6">
        <f t="shared" si="15"/>
        <v>9</v>
      </c>
      <c r="D391" s="12">
        <f t="shared" si="16"/>
        <v>1952</v>
      </c>
      <c r="E391" s="7">
        <v>37.939998626708984</v>
      </c>
      <c r="F391" s="11">
        <v>243.60000610351563</v>
      </c>
    </row>
    <row r="392" spans="1:6">
      <c r="A392" s="12">
        <v>385</v>
      </c>
      <c r="B392" s="9">
        <v>19298</v>
      </c>
      <c r="C392" s="6">
        <f t="shared" si="15"/>
        <v>10</v>
      </c>
      <c r="D392" s="12">
        <f t="shared" si="16"/>
        <v>1952</v>
      </c>
      <c r="E392" s="7">
        <v>13.039999961853027</v>
      </c>
      <c r="F392" s="11">
        <v>83.699996948242188</v>
      </c>
    </row>
    <row r="393" spans="1:6">
      <c r="A393" s="12">
        <v>386</v>
      </c>
      <c r="B393" s="9">
        <v>19328</v>
      </c>
      <c r="C393" s="6">
        <f t="shared" ref="C393:C456" si="17">MONTH(B393)</f>
        <v>11</v>
      </c>
      <c r="D393" s="12">
        <f t="shared" ref="D393:D456" si="18">YEAR(B393)</f>
        <v>1952</v>
      </c>
      <c r="E393" s="7">
        <v>0</v>
      </c>
      <c r="F393" s="11">
        <v>0</v>
      </c>
    </row>
    <row r="394" spans="1:6">
      <c r="A394" s="12">
        <v>387</v>
      </c>
      <c r="B394" s="9">
        <v>19359</v>
      </c>
      <c r="C394" s="6">
        <f t="shared" si="17"/>
        <v>12</v>
      </c>
      <c r="D394" s="12">
        <f t="shared" si="18"/>
        <v>1952</v>
      </c>
      <c r="E394" s="7">
        <v>0</v>
      </c>
      <c r="F394" s="11">
        <v>0</v>
      </c>
    </row>
    <row r="395" spans="1:6">
      <c r="A395" s="12">
        <v>388</v>
      </c>
      <c r="B395" s="9">
        <v>19390</v>
      </c>
      <c r="C395" s="6">
        <f t="shared" si="17"/>
        <v>1</v>
      </c>
      <c r="D395" s="12">
        <f t="shared" si="18"/>
        <v>1953</v>
      </c>
      <c r="E395" s="7">
        <v>0</v>
      </c>
      <c r="F395" s="11">
        <v>0</v>
      </c>
    </row>
    <row r="396" spans="1:6">
      <c r="A396" s="12">
        <v>389</v>
      </c>
      <c r="B396" s="9">
        <v>19418</v>
      </c>
      <c r="C396" s="6">
        <f t="shared" si="17"/>
        <v>2</v>
      </c>
      <c r="D396" s="12">
        <f t="shared" si="18"/>
        <v>1953</v>
      </c>
      <c r="E396" s="7">
        <v>0</v>
      </c>
      <c r="F396" s="11">
        <v>0</v>
      </c>
    </row>
    <row r="397" spans="1:6">
      <c r="A397" s="12">
        <v>390</v>
      </c>
      <c r="B397" s="9">
        <v>19449</v>
      </c>
      <c r="C397" s="6">
        <f t="shared" si="17"/>
        <v>3</v>
      </c>
      <c r="D397" s="12">
        <f t="shared" si="18"/>
        <v>1953</v>
      </c>
      <c r="E397" s="7">
        <v>1.6100000143051147</v>
      </c>
      <c r="F397" s="11">
        <v>9.8999996185302734</v>
      </c>
    </row>
    <row r="398" spans="1:6">
      <c r="A398" s="12">
        <v>391</v>
      </c>
      <c r="B398" s="9">
        <v>19479</v>
      </c>
      <c r="C398" s="6">
        <f t="shared" si="17"/>
        <v>4</v>
      </c>
      <c r="D398" s="12">
        <f t="shared" si="18"/>
        <v>1953</v>
      </c>
      <c r="E398" s="7">
        <v>35.669998168945313</v>
      </c>
      <c r="F398" s="11">
        <v>218.89999389648438</v>
      </c>
    </row>
    <row r="399" spans="1:6">
      <c r="A399" s="12">
        <v>392</v>
      </c>
      <c r="B399" s="9">
        <v>19510</v>
      </c>
      <c r="C399" s="6">
        <f t="shared" si="17"/>
        <v>5</v>
      </c>
      <c r="D399" s="12">
        <f t="shared" si="18"/>
        <v>1953</v>
      </c>
      <c r="E399" s="7">
        <v>50.709999084472656</v>
      </c>
      <c r="F399" s="11">
        <v>311.20001220703125</v>
      </c>
    </row>
    <row r="400" spans="1:6">
      <c r="A400" s="12">
        <v>393</v>
      </c>
      <c r="B400" s="9">
        <v>19540</v>
      </c>
      <c r="C400" s="6">
        <f t="shared" si="17"/>
        <v>6</v>
      </c>
      <c r="D400" s="12">
        <f t="shared" si="18"/>
        <v>1953</v>
      </c>
      <c r="E400" s="7">
        <v>59.569999694824219</v>
      </c>
      <c r="F400" s="11">
        <v>365.60000610351563</v>
      </c>
    </row>
    <row r="401" spans="1:6">
      <c r="A401" s="12">
        <v>394</v>
      </c>
      <c r="B401" s="9">
        <v>19571</v>
      </c>
      <c r="C401" s="6">
        <f t="shared" si="17"/>
        <v>7</v>
      </c>
      <c r="D401" s="12">
        <f t="shared" si="18"/>
        <v>1953</v>
      </c>
      <c r="E401" s="7">
        <v>61.560001373291016</v>
      </c>
      <c r="F401" s="11">
        <v>377.79998779296875</v>
      </c>
    </row>
    <row r="402" spans="1:6">
      <c r="A402" s="12">
        <v>395</v>
      </c>
      <c r="B402" s="9">
        <v>19602</v>
      </c>
      <c r="C402" s="6">
        <f t="shared" si="17"/>
        <v>8</v>
      </c>
      <c r="D402" s="12">
        <f t="shared" si="18"/>
        <v>1953</v>
      </c>
      <c r="E402" s="7">
        <v>45.779998779296875</v>
      </c>
      <c r="F402" s="11">
        <v>281</v>
      </c>
    </row>
    <row r="403" spans="1:6">
      <c r="A403" s="12">
        <v>396</v>
      </c>
      <c r="B403" s="9">
        <v>19632</v>
      </c>
      <c r="C403" s="6">
        <f t="shared" si="17"/>
        <v>9</v>
      </c>
      <c r="D403" s="12">
        <f t="shared" si="18"/>
        <v>1953</v>
      </c>
      <c r="E403" s="7">
        <v>39.810001373291016</v>
      </c>
      <c r="F403" s="11">
        <v>244.30000305175781</v>
      </c>
    </row>
    <row r="404" spans="1:6">
      <c r="A404" s="12">
        <v>397</v>
      </c>
      <c r="B404" s="9">
        <v>19663</v>
      </c>
      <c r="C404" s="6">
        <f t="shared" si="17"/>
        <v>10</v>
      </c>
      <c r="D404" s="12">
        <f t="shared" si="18"/>
        <v>1953</v>
      </c>
      <c r="E404" s="7">
        <v>7.3000001907348633</v>
      </c>
      <c r="F404" s="11">
        <v>44.799999237060547</v>
      </c>
    </row>
    <row r="405" spans="1:6">
      <c r="A405" s="12">
        <v>398</v>
      </c>
      <c r="B405" s="9">
        <v>19693</v>
      </c>
      <c r="C405" s="6">
        <f t="shared" si="17"/>
        <v>11</v>
      </c>
      <c r="D405" s="12">
        <f t="shared" si="18"/>
        <v>1953</v>
      </c>
      <c r="E405" s="7">
        <v>0</v>
      </c>
      <c r="F405" s="11">
        <v>0</v>
      </c>
    </row>
    <row r="406" spans="1:6">
      <c r="A406" s="12">
        <v>399</v>
      </c>
      <c r="B406" s="9">
        <v>19724</v>
      </c>
      <c r="C406" s="6">
        <f t="shared" si="17"/>
        <v>12</v>
      </c>
      <c r="D406" s="12">
        <f t="shared" si="18"/>
        <v>1953</v>
      </c>
      <c r="E406" s="7">
        <v>0</v>
      </c>
      <c r="F406" s="11">
        <v>0</v>
      </c>
    </row>
    <row r="407" spans="1:6">
      <c r="A407" s="12">
        <v>400</v>
      </c>
      <c r="B407" s="9">
        <v>19755</v>
      </c>
      <c r="C407" s="6">
        <f t="shared" si="17"/>
        <v>1</v>
      </c>
      <c r="D407" s="12">
        <f t="shared" si="18"/>
        <v>1954</v>
      </c>
      <c r="E407" s="7">
        <v>0</v>
      </c>
      <c r="F407" s="11">
        <v>0</v>
      </c>
    </row>
    <row r="408" spans="1:6">
      <c r="A408" s="12">
        <v>401</v>
      </c>
      <c r="B408" s="9">
        <v>19783</v>
      </c>
      <c r="C408" s="6">
        <f t="shared" si="17"/>
        <v>2</v>
      </c>
      <c r="D408" s="12">
        <f t="shared" si="18"/>
        <v>1954</v>
      </c>
      <c r="E408" s="7">
        <v>0</v>
      </c>
      <c r="F408" s="11">
        <v>0</v>
      </c>
    </row>
    <row r="409" spans="1:6">
      <c r="A409" s="12">
        <v>402</v>
      </c>
      <c r="B409" s="9">
        <v>19814</v>
      </c>
      <c r="C409" s="6">
        <f t="shared" si="17"/>
        <v>3</v>
      </c>
      <c r="D409" s="12">
        <f t="shared" si="18"/>
        <v>1954</v>
      </c>
      <c r="E409" s="7">
        <v>0</v>
      </c>
      <c r="F409" s="11">
        <v>0</v>
      </c>
    </row>
    <row r="410" spans="1:6">
      <c r="A410" s="12">
        <v>403</v>
      </c>
      <c r="B410" s="9">
        <v>19844</v>
      </c>
      <c r="C410" s="6">
        <f t="shared" si="17"/>
        <v>4</v>
      </c>
      <c r="D410" s="12">
        <f t="shared" si="18"/>
        <v>1954</v>
      </c>
      <c r="E410" s="7">
        <v>23.670000076293945</v>
      </c>
      <c r="F410" s="11">
        <v>145.39999389648438</v>
      </c>
    </row>
    <row r="411" spans="1:6">
      <c r="A411" s="12">
        <v>404</v>
      </c>
      <c r="B411" s="9">
        <v>19875</v>
      </c>
      <c r="C411" s="6">
        <f t="shared" si="17"/>
        <v>5</v>
      </c>
      <c r="D411" s="12">
        <f t="shared" si="18"/>
        <v>1954</v>
      </c>
      <c r="E411" s="7">
        <v>55.770000457763672</v>
      </c>
      <c r="F411" s="11">
        <v>342.5</v>
      </c>
    </row>
    <row r="412" spans="1:6">
      <c r="A412" s="12">
        <v>405</v>
      </c>
      <c r="B412" s="9">
        <v>19905</v>
      </c>
      <c r="C412" s="6">
        <f t="shared" si="17"/>
        <v>6</v>
      </c>
      <c r="D412" s="12">
        <f t="shared" si="18"/>
        <v>1954</v>
      </c>
      <c r="E412" s="7">
        <v>62.569999694824219</v>
      </c>
      <c r="F412" s="11">
        <v>384.29998779296875</v>
      </c>
    </row>
    <row r="413" spans="1:6">
      <c r="A413" s="12">
        <v>406</v>
      </c>
      <c r="B413" s="9">
        <v>19936</v>
      </c>
      <c r="C413" s="6">
        <f t="shared" si="17"/>
        <v>7</v>
      </c>
      <c r="D413" s="12">
        <f t="shared" si="18"/>
        <v>1954</v>
      </c>
      <c r="E413" s="7">
        <v>61.509998321533203</v>
      </c>
      <c r="F413" s="11">
        <v>377.79998779296875</v>
      </c>
    </row>
    <row r="414" spans="1:6">
      <c r="A414" s="12">
        <v>407</v>
      </c>
      <c r="B414" s="9">
        <v>19967</v>
      </c>
      <c r="C414" s="6">
        <f t="shared" si="17"/>
        <v>8</v>
      </c>
      <c r="D414" s="12">
        <f t="shared" si="18"/>
        <v>1954</v>
      </c>
      <c r="E414" s="7">
        <v>46.389999389648438</v>
      </c>
      <c r="F414" s="11">
        <v>284.89999389648438</v>
      </c>
    </row>
    <row r="415" spans="1:6">
      <c r="A415" s="12">
        <v>408</v>
      </c>
      <c r="B415" s="9">
        <v>19997</v>
      </c>
      <c r="C415" s="6">
        <f t="shared" si="17"/>
        <v>9</v>
      </c>
      <c r="D415" s="12">
        <f t="shared" si="18"/>
        <v>1954</v>
      </c>
      <c r="E415" s="7">
        <v>39.779998779296875</v>
      </c>
      <c r="F415" s="11">
        <v>244.30000305175781</v>
      </c>
    </row>
    <row r="416" spans="1:6">
      <c r="A416" s="12">
        <v>409</v>
      </c>
      <c r="B416" s="9">
        <v>20028</v>
      </c>
      <c r="C416" s="6">
        <f t="shared" si="17"/>
        <v>10</v>
      </c>
      <c r="D416" s="12">
        <f t="shared" si="18"/>
        <v>1954</v>
      </c>
      <c r="E416" s="7">
        <v>12.310000419616699</v>
      </c>
      <c r="F416" s="11">
        <v>75.599998474121094</v>
      </c>
    </row>
    <row r="417" spans="1:6">
      <c r="A417" s="12">
        <v>410</v>
      </c>
      <c r="B417" s="9">
        <v>20058</v>
      </c>
      <c r="C417" s="6">
        <f t="shared" si="17"/>
        <v>11</v>
      </c>
      <c r="D417" s="12">
        <f t="shared" si="18"/>
        <v>1954</v>
      </c>
      <c r="E417" s="7">
        <v>0</v>
      </c>
      <c r="F417" s="11">
        <v>0</v>
      </c>
    </row>
    <row r="418" spans="1:6">
      <c r="A418" s="12">
        <v>411</v>
      </c>
      <c r="B418" s="9">
        <v>20089</v>
      </c>
      <c r="C418" s="6">
        <f t="shared" si="17"/>
        <v>12</v>
      </c>
      <c r="D418" s="12">
        <f t="shared" si="18"/>
        <v>1954</v>
      </c>
      <c r="E418" s="7">
        <v>0</v>
      </c>
      <c r="F418" s="11">
        <v>0</v>
      </c>
    </row>
    <row r="419" spans="1:6">
      <c r="A419" s="12">
        <v>412</v>
      </c>
      <c r="B419" s="9">
        <v>20120</v>
      </c>
      <c r="C419" s="6">
        <f t="shared" si="17"/>
        <v>1</v>
      </c>
      <c r="D419" s="12">
        <f t="shared" si="18"/>
        <v>1955</v>
      </c>
      <c r="E419" s="7">
        <v>0</v>
      </c>
      <c r="F419" s="11">
        <v>0</v>
      </c>
    </row>
    <row r="420" spans="1:6">
      <c r="A420" s="12">
        <v>413</v>
      </c>
      <c r="B420" s="9">
        <v>20148</v>
      </c>
      <c r="C420" s="6">
        <f t="shared" si="17"/>
        <v>2</v>
      </c>
      <c r="D420" s="12">
        <f t="shared" si="18"/>
        <v>1955</v>
      </c>
      <c r="E420" s="7">
        <v>0</v>
      </c>
      <c r="F420" s="11">
        <v>0</v>
      </c>
    </row>
    <row r="421" spans="1:6">
      <c r="A421" s="12">
        <v>414</v>
      </c>
      <c r="B421" s="9">
        <v>20179</v>
      </c>
      <c r="C421" s="6">
        <f t="shared" si="17"/>
        <v>3</v>
      </c>
      <c r="D421" s="12">
        <f t="shared" si="18"/>
        <v>1955</v>
      </c>
      <c r="E421" s="7">
        <v>3.940000057220459</v>
      </c>
      <c r="F421" s="11">
        <v>26.299999237060547</v>
      </c>
    </row>
    <row r="422" spans="1:6">
      <c r="A422" s="12">
        <v>415</v>
      </c>
      <c r="B422" s="9">
        <v>20209</v>
      </c>
      <c r="C422" s="6">
        <f t="shared" si="17"/>
        <v>4</v>
      </c>
      <c r="D422" s="12">
        <f t="shared" si="18"/>
        <v>1955</v>
      </c>
      <c r="E422" s="7">
        <v>41.319999694824219</v>
      </c>
      <c r="F422" s="11">
        <v>275.70001220703125</v>
      </c>
    </row>
    <row r="423" spans="1:6">
      <c r="A423" s="12">
        <v>416</v>
      </c>
      <c r="B423" s="9">
        <v>20240</v>
      </c>
      <c r="C423" s="6">
        <f t="shared" si="17"/>
        <v>5</v>
      </c>
      <c r="D423" s="12">
        <f t="shared" si="18"/>
        <v>1955</v>
      </c>
      <c r="E423" s="7">
        <v>54.919998168945313</v>
      </c>
      <c r="F423" s="11">
        <v>366.39999389648438</v>
      </c>
    </row>
    <row r="424" spans="1:6">
      <c r="A424" s="12">
        <v>417</v>
      </c>
      <c r="B424" s="9">
        <v>20270</v>
      </c>
      <c r="C424" s="6">
        <f t="shared" si="17"/>
        <v>6</v>
      </c>
      <c r="D424" s="12">
        <f t="shared" si="18"/>
        <v>1955</v>
      </c>
      <c r="E424" s="7">
        <v>58.819999694824219</v>
      </c>
      <c r="F424" s="11">
        <v>392.39999389648438</v>
      </c>
    </row>
    <row r="425" spans="1:6">
      <c r="A425" s="12">
        <v>418</v>
      </c>
      <c r="B425" s="9">
        <v>20301</v>
      </c>
      <c r="C425" s="6">
        <f t="shared" si="17"/>
        <v>7</v>
      </c>
      <c r="D425" s="12">
        <f t="shared" si="18"/>
        <v>1955</v>
      </c>
      <c r="E425" s="7">
        <v>56.630001068115234</v>
      </c>
      <c r="F425" s="11">
        <v>377.79998779296875</v>
      </c>
    </row>
    <row r="426" spans="1:6">
      <c r="A426" s="12">
        <v>419</v>
      </c>
      <c r="B426" s="9">
        <v>20332</v>
      </c>
      <c r="C426" s="6">
        <f t="shared" si="17"/>
        <v>8</v>
      </c>
      <c r="D426" s="12">
        <f t="shared" si="18"/>
        <v>1955</v>
      </c>
      <c r="E426" s="7">
        <v>45.150001525878906</v>
      </c>
      <c r="F426" s="11">
        <v>301.20001220703125</v>
      </c>
    </row>
    <row r="427" spans="1:6">
      <c r="A427" s="12">
        <v>420</v>
      </c>
      <c r="B427" s="9">
        <v>20362</v>
      </c>
      <c r="C427" s="6">
        <f t="shared" si="17"/>
        <v>9</v>
      </c>
      <c r="D427" s="12">
        <f t="shared" si="18"/>
        <v>1955</v>
      </c>
      <c r="E427" s="7">
        <v>33.610000610351563</v>
      </c>
      <c r="F427" s="11">
        <v>224.19999694824219</v>
      </c>
    </row>
    <row r="428" spans="1:6">
      <c r="A428" s="12">
        <v>421</v>
      </c>
      <c r="B428" s="9">
        <v>20393</v>
      </c>
      <c r="C428" s="6">
        <f t="shared" si="17"/>
        <v>10</v>
      </c>
      <c r="D428" s="12">
        <f t="shared" si="18"/>
        <v>1955</v>
      </c>
      <c r="E428" s="7">
        <v>7.6100001335144043</v>
      </c>
      <c r="F428" s="11">
        <v>50.799999237060547</v>
      </c>
    </row>
    <row r="429" spans="1:6">
      <c r="A429" s="12">
        <v>422</v>
      </c>
      <c r="B429" s="9">
        <v>20423</v>
      </c>
      <c r="C429" s="6">
        <f t="shared" si="17"/>
        <v>11</v>
      </c>
      <c r="D429" s="12">
        <f t="shared" si="18"/>
        <v>1955</v>
      </c>
      <c r="E429" s="7">
        <v>0</v>
      </c>
      <c r="F429" s="11">
        <v>0</v>
      </c>
    </row>
    <row r="430" spans="1:6">
      <c r="A430" s="12">
        <v>423</v>
      </c>
      <c r="B430" s="9">
        <v>20454</v>
      </c>
      <c r="C430" s="6">
        <f t="shared" si="17"/>
        <v>12</v>
      </c>
      <c r="D430" s="12">
        <f t="shared" si="18"/>
        <v>1955</v>
      </c>
      <c r="E430" s="7">
        <v>0</v>
      </c>
      <c r="F430" s="11">
        <v>0</v>
      </c>
    </row>
    <row r="431" spans="1:6">
      <c r="A431" s="12">
        <v>424</v>
      </c>
      <c r="B431" s="9">
        <v>20485</v>
      </c>
      <c r="C431" s="6">
        <f t="shared" si="17"/>
        <v>1</v>
      </c>
      <c r="D431" s="12">
        <f t="shared" si="18"/>
        <v>1956</v>
      </c>
      <c r="E431" s="7">
        <v>0</v>
      </c>
      <c r="F431" s="11">
        <v>0</v>
      </c>
    </row>
    <row r="432" spans="1:6">
      <c r="A432" s="12">
        <v>425</v>
      </c>
      <c r="B432" s="9">
        <v>20514</v>
      </c>
      <c r="C432" s="6">
        <f t="shared" si="17"/>
        <v>2</v>
      </c>
      <c r="D432" s="12">
        <f t="shared" si="18"/>
        <v>1956</v>
      </c>
      <c r="E432" s="7">
        <v>0</v>
      </c>
      <c r="F432" s="11">
        <v>0</v>
      </c>
    </row>
    <row r="433" spans="1:6">
      <c r="A433" s="12">
        <v>426</v>
      </c>
      <c r="B433" s="9">
        <v>20545</v>
      </c>
      <c r="C433" s="6">
        <f t="shared" si="17"/>
        <v>3</v>
      </c>
      <c r="D433" s="12">
        <f t="shared" si="18"/>
        <v>1956</v>
      </c>
      <c r="E433" s="7">
        <v>2.9600000381469727</v>
      </c>
      <c r="F433" s="11">
        <v>18.899999618530273</v>
      </c>
    </row>
    <row r="434" spans="1:6">
      <c r="A434" s="12">
        <v>427</v>
      </c>
      <c r="B434" s="9">
        <v>20575</v>
      </c>
      <c r="C434" s="6">
        <f t="shared" si="17"/>
        <v>4</v>
      </c>
      <c r="D434" s="12">
        <f t="shared" si="18"/>
        <v>1956</v>
      </c>
      <c r="E434" s="7">
        <v>48.75</v>
      </c>
      <c r="F434" s="11">
        <v>311.5</v>
      </c>
    </row>
    <row r="435" spans="1:6">
      <c r="A435" s="12">
        <v>428</v>
      </c>
      <c r="B435" s="9">
        <v>20606</v>
      </c>
      <c r="C435" s="6">
        <f t="shared" si="17"/>
        <v>5</v>
      </c>
      <c r="D435" s="12">
        <f t="shared" si="18"/>
        <v>1956</v>
      </c>
      <c r="E435" s="7">
        <v>46.419998168945313</v>
      </c>
      <c r="F435" s="11">
        <v>296.60000610351563</v>
      </c>
    </row>
    <row r="436" spans="1:6">
      <c r="A436" s="12">
        <v>429</v>
      </c>
      <c r="B436" s="9">
        <v>20636</v>
      </c>
      <c r="C436" s="6">
        <f t="shared" si="17"/>
        <v>6</v>
      </c>
      <c r="D436" s="12">
        <f t="shared" si="18"/>
        <v>1956</v>
      </c>
      <c r="E436" s="7">
        <v>59.950000762939453</v>
      </c>
      <c r="F436" s="11">
        <v>383.10000610351563</v>
      </c>
    </row>
    <row r="437" spans="1:6">
      <c r="A437" s="12">
        <v>430</v>
      </c>
      <c r="B437" s="9">
        <v>20667</v>
      </c>
      <c r="C437" s="6">
        <f t="shared" si="17"/>
        <v>7</v>
      </c>
      <c r="D437" s="12">
        <f t="shared" si="18"/>
        <v>1956</v>
      </c>
      <c r="E437" s="7">
        <v>59.119998931884766</v>
      </c>
      <c r="F437" s="11">
        <v>377.79998779296875</v>
      </c>
    </row>
    <row r="438" spans="1:6">
      <c r="A438" s="12">
        <v>431</v>
      </c>
      <c r="B438" s="9">
        <v>20698</v>
      </c>
      <c r="C438" s="6">
        <f t="shared" si="17"/>
        <v>8</v>
      </c>
      <c r="D438" s="12">
        <f t="shared" si="18"/>
        <v>1956</v>
      </c>
      <c r="E438" s="7">
        <v>47.139999389648438</v>
      </c>
      <c r="F438" s="11">
        <v>301.20001220703125</v>
      </c>
    </row>
    <row r="439" spans="1:6">
      <c r="A439" s="12">
        <v>432</v>
      </c>
      <c r="B439" s="9">
        <v>20728</v>
      </c>
      <c r="C439" s="6">
        <f t="shared" si="17"/>
        <v>9</v>
      </c>
      <c r="D439" s="12">
        <f t="shared" si="18"/>
        <v>1956</v>
      </c>
      <c r="E439" s="7">
        <v>33.720001220703125</v>
      </c>
      <c r="F439" s="11">
        <v>215.5</v>
      </c>
    </row>
    <row r="440" spans="1:6">
      <c r="A440" s="12">
        <v>433</v>
      </c>
      <c r="B440" s="9">
        <v>20759</v>
      </c>
      <c r="C440" s="6">
        <f t="shared" si="17"/>
        <v>10</v>
      </c>
      <c r="D440" s="12">
        <f t="shared" si="18"/>
        <v>1956</v>
      </c>
      <c r="E440" s="7">
        <v>2.7899999618530273</v>
      </c>
      <c r="F440" s="11">
        <v>17.799999237060547</v>
      </c>
    </row>
    <row r="441" spans="1:6">
      <c r="A441" s="12">
        <v>434</v>
      </c>
      <c r="B441" s="9">
        <v>20789</v>
      </c>
      <c r="C441" s="6">
        <f t="shared" si="17"/>
        <v>11</v>
      </c>
      <c r="D441" s="12">
        <f t="shared" si="18"/>
        <v>1956</v>
      </c>
      <c r="E441" s="7">
        <v>1.1599999666213989</v>
      </c>
      <c r="F441" s="11">
        <v>7.4000000953674316</v>
      </c>
    </row>
    <row r="442" spans="1:6">
      <c r="A442" s="12">
        <v>435</v>
      </c>
      <c r="B442" s="9">
        <v>20820</v>
      </c>
      <c r="C442" s="6">
        <f t="shared" si="17"/>
        <v>12</v>
      </c>
      <c r="D442" s="12">
        <f t="shared" si="18"/>
        <v>1956</v>
      </c>
      <c r="E442" s="7">
        <v>0</v>
      </c>
      <c r="F442" s="11">
        <v>0</v>
      </c>
    </row>
    <row r="443" spans="1:6">
      <c r="A443" s="12">
        <v>436</v>
      </c>
      <c r="B443" s="9">
        <v>20851</v>
      </c>
      <c r="C443" s="6">
        <f t="shared" si="17"/>
        <v>1</v>
      </c>
      <c r="D443" s="12">
        <f t="shared" si="18"/>
        <v>1957</v>
      </c>
      <c r="E443" s="7">
        <v>0</v>
      </c>
      <c r="F443" s="11">
        <v>0</v>
      </c>
    </row>
    <row r="444" spans="1:6">
      <c r="A444" s="12">
        <v>437</v>
      </c>
      <c r="B444" s="9">
        <v>20879</v>
      </c>
      <c r="C444" s="6">
        <f t="shared" si="17"/>
        <v>2</v>
      </c>
      <c r="D444" s="12">
        <f t="shared" si="18"/>
        <v>1957</v>
      </c>
      <c r="E444" s="7">
        <v>0</v>
      </c>
      <c r="F444" s="11">
        <v>0</v>
      </c>
    </row>
    <row r="445" spans="1:6">
      <c r="A445" s="12">
        <v>438</v>
      </c>
      <c r="B445" s="9">
        <v>20910</v>
      </c>
      <c r="C445" s="6">
        <f t="shared" si="17"/>
        <v>3</v>
      </c>
      <c r="D445" s="12">
        <f t="shared" si="18"/>
        <v>1957</v>
      </c>
      <c r="E445" s="7">
        <v>0</v>
      </c>
      <c r="F445" s="11">
        <v>0</v>
      </c>
    </row>
    <row r="446" spans="1:6">
      <c r="A446" s="12">
        <v>439</v>
      </c>
      <c r="B446" s="9">
        <v>20940</v>
      </c>
      <c r="C446" s="6">
        <f t="shared" si="17"/>
        <v>4</v>
      </c>
      <c r="D446" s="12">
        <f t="shared" si="18"/>
        <v>1957</v>
      </c>
      <c r="E446" s="7">
        <v>48.349998474121094</v>
      </c>
      <c r="F446" s="11">
        <v>280.60000610351563</v>
      </c>
    </row>
    <row r="447" spans="1:6">
      <c r="A447" s="12">
        <v>440</v>
      </c>
      <c r="B447" s="9">
        <v>20971</v>
      </c>
      <c r="C447" s="6">
        <f t="shared" si="17"/>
        <v>5</v>
      </c>
      <c r="D447" s="12">
        <f t="shared" si="18"/>
        <v>1957</v>
      </c>
      <c r="E447" s="7">
        <v>50.229999542236328</v>
      </c>
      <c r="F447" s="11">
        <v>291.5</v>
      </c>
    </row>
    <row r="448" spans="1:6">
      <c r="A448" s="12">
        <v>441</v>
      </c>
      <c r="B448" s="9">
        <v>21001</v>
      </c>
      <c r="C448" s="6">
        <f t="shared" si="17"/>
        <v>6</v>
      </c>
      <c r="D448" s="12">
        <f t="shared" si="18"/>
        <v>1957</v>
      </c>
      <c r="E448" s="7">
        <v>68.05999755859375</v>
      </c>
      <c r="F448" s="11">
        <v>395</v>
      </c>
    </row>
    <row r="449" spans="1:6">
      <c r="A449" s="12">
        <v>442</v>
      </c>
      <c r="B449" s="9">
        <v>21032</v>
      </c>
      <c r="C449" s="6">
        <f t="shared" si="17"/>
        <v>7</v>
      </c>
      <c r="D449" s="12">
        <f t="shared" si="18"/>
        <v>1957</v>
      </c>
      <c r="E449" s="7">
        <v>65.099998474121094</v>
      </c>
      <c r="F449" s="11">
        <v>377.79998779296875</v>
      </c>
    </row>
    <row r="450" spans="1:6">
      <c r="A450" s="12">
        <v>443</v>
      </c>
      <c r="B450" s="9">
        <v>21063</v>
      </c>
      <c r="C450" s="6">
        <f t="shared" si="17"/>
        <v>8</v>
      </c>
      <c r="D450" s="12">
        <f t="shared" si="18"/>
        <v>1957</v>
      </c>
      <c r="E450" s="7">
        <v>51.900001525878906</v>
      </c>
      <c r="F450" s="11">
        <v>301.20001220703125</v>
      </c>
    </row>
    <row r="451" spans="1:6">
      <c r="A451" s="12">
        <v>444</v>
      </c>
      <c r="B451" s="9">
        <v>21093</v>
      </c>
      <c r="C451" s="6">
        <f t="shared" si="17"/>
        <v>9</v>
      </c>
      <c r="D451" s="12">
        <f t="shared" si="18"/>
        <v>1957</v>
      </c>
      <c r="E451" s="7">
        <v>18.059999465942383</v>
      </c>
      <c r="F451" s="11">
        <v>104.80000305175781</v>
      </c>
    </row>
    <row r="452" spans="1:6">
      <c r="A452" s="12">
        <v>445</v>
      </c>
      <c r="B452" s="9">
        <v>21124</v>
      </c>
      <c r="C452" s="6">
        <f t="shared" si="17"/>
        <v>10</v>
      </c>
      <c r="D452" s="12">
        <f t="shared" si="18"/>
        <v>1957</v>
      </c>
      <c r="E452" s="7">
        <v>0</v>
      </c>
      <c r="F452" s="11">
        <v>0</v>
      </c>
    </row>
    <row r="453" spans="1:6">
      <c r="A453" s="12">
        <v>446</v>
      </c>
      <c r="B453" s="9">
        <v>21154</v>
      </c>
      <c r="C453" s="6">
        <f t="shared" si="17"/>
        <v>11</v>
      </c>
      <c r="D453" s="12">
        <f t="shared" si="18"/>
        <v>1957</v>
      </c>
      <c r="E453" s="7">
        <v>0.28999999165534973</v>
      </c>
      <c r="F453" s="11">
        <v>1.7000000476837158</v>
      </c>
    </row>
    <row r="454" spans="1:6">
      <c r="A454" s="12">
        <v>447</v>
      </c>
      <c r="B454" s="9">
        <v>21185</v>
      </c>
      <c r="C454" s="6">
        <f t="shared" si="17"/>
        <v>12</v>
      </c>
      <c r="D454" s="12">
        <f t="shared" si="18"/>
        <v>1957</v>
      </c>
      <c r="E454" s="7">
        <v>0</v>
      </c>
      <c r="F454" s="11">
        <v>0</v>
      </c>
    </row>
    <row r="455" spans="1:6">
      <c r="A455" s="12">
        <v>448</v>
      </c>
      <c r="B455" s="9">
        <v>21216</v>
      </c>
      <c r="C455" s="6">
        <f t="shared" si="17"/>
        <v>1</v>
      </c>
      <c r="D455" s="12">
        <f t="shared" si="18"/>
        <v>1958</v>
      </c>
      <c r="E455" s="7">
        <v>0</v>
      </c>
      <c r="F455" s="11">
        <v>0</v>
      </c>
    </row>
    <row r="456" spans="1:6">
      <c r="A456" s="12">
        <v>449</v>
      </c>
      <c r="B456" s="9">
        <v>21244</v>
      </c>
      <c r="C456" s="6">
        <f t="shared" si="17"/>
        <v>2</v>
      </c>
      <c r="D456" s="12">
        <f t="shared" si="18"/>
        <v>1958</v>
      </c>
      <c r="E456" s="7">
        <v>0</v>
      </c>
      <c r="F456" s="11">
        <v>0</v>
      </c>
    </row>
    <row r="457" spans="1:6">
      <c r="A457" s="12">
        <v>450</v>
      </c>
      <c r="B457" s="9">
        <v>21275</v>
      </c>
      <c r="C457" s="6">
        <f t="shared" ref="C457:C520" si="19">MONTH(B457)</f>
        <v>3</v>
      </c>
      <c r="D457" s="12">
        <f t="shared" ref="D457:D520" si="20">YEAR(B457)</f>
        <v>1958</v>
      </c>
      <c r="E457" s="7">
        <v>0</v>
      </c>
      <c r="F457" s="11">
        <v>0</v>
      </c>
    </row>
    <row r="458" spans="1:6">
      <c r="A458" s="12">
        <v>451</v>
      </c>
      <c r="B458" s="9">
        <v>21305</v>
      </c>
      <c r="C458" s="6">
        <f t="shared" si="19"/>
        <v>4</v>
      </c>
      <c r="D458" s="12">
        <f t="shared" si="20"/>
        <v>1958</v>
      </c>
      <c r="E458" s="7">
        <v>20.850000381469727</v>
      </c>
      <c r="F458" s="11">
        <v>117.09999847412109</v>
      </c>
    </row>
    <row r="459" spans="1:6">
      <c r="A459" s="12">
        <v>452</v>
      </c>
      <c r="B459" s="9">
        <v>21336</v>
      </c>
      <c r="C459" s="6">
        <f t="shared" si="19"/>
        <v>5</v>
      </c>
      <c r="D459" s="12">
        <f t="shared" si="20"/>
        <v>1958</v>
      </c>
      <c r="E459" s="7">
        <v>50.540000915527344</v>
      </c>
      <c r="F459" s="11">
        <v>283.79998779296875</v>
      </c>
    </row>
    <row r="460" spans="1:6">
      <c r="A460" s="12">
        <v>453</v>
      </c>
      <c r="B460" s="9">
        <v>21366</v>
      </c>
      <c r="C460" s="6">
        <f t="shared" si="19"/>
        <v>6</v>
      </c>
      <c r="D460" s="12">
        <f t="shared" si="20"/>
        <v>1958</v>
      </c>
      <c r="E460" s="7">
        <v>57.270000457763672</v>
      </c>
      <c r="F460" s="11">
        <v>321.60000610351563</v>
      </c>
    </row>
    <row r="461" spans="1:6">
      <c r="A461" s="12">
        <v>454</v>
      </c>
      <c r="B461" s="9">
        <v>21397</v>
      </c>
      <c r="C461" s="6">
        <f t="shared" si="19"/>
        <v>7</v>
      </c>
      <c r="D461" s="12">
        <f t="shared" si="20"/>
        <v>1958</v>
      </c>
      <c r="E461" s="7">
        <v>65.269996643066406</v>
      </c>
      <c r="F461" s="11">
        <v>366.5</v>
      </c>
    </row>
    <row r="462" spans="1:6">
      <c r="A462" s="12">
        <v>455</v>
      </c>
      <c r="B462" s="9">
        <v>21428</v>
      </c>
      <c r="C462" s="6">
        <f t="shared" si="19"/>
        <v>8</v>
      </c>
      <c r="D462" s="12">
        <f t="shared" si="20"/>
        <v>1958</v>
      </c>
      <c r="E462" s="7">
        <v>53.159999847412109</v>
      </c>
      <c r="F462" s="11">
        <v>298.5</v>
      </c>
    </row>
    <row r="463" spans="1:6">
      <c r="A463" s="12">
        <v>456</v>
      </c>
      <c r="B463" s="9">
        <v>21458</v>
      </c>
      <c r="C463" s="6">
        <f t="shared" si="19"/>
        <v>9</v>
      </c>
      <c r="D463" s="12">
        <f t="shared" si="20"/>
        <v>1958</v>
      </c>
      <c r="E463" s="7">
        <v>40.569999694824219</v>
      </c>
      <c r="F463" s="11">
        <v>227.80000305175781</v>
      </c>
    </row>
    <row r="464" spans="1:6">
      <c r="A464" s="12">
        <v>457</v>
      </c>
      <c r="B464" s="9">
        <v>21489</v>
      </c>
      <c r="C464" s="6">
        <f t="shared" si="19"/>
        <v>10</v>
      </c>
      <c r="D464" s="12">
        <f t="shared" si="20"/>
        <v>1958</v>
      </c>
      <c r="E464" s="7">
        <v>13.140000343322754</v>
      </c>
      <c r="F464" s="11">
        <v>73.800003051757813</v>
      </c>
    </row>
    <row r="465" spans="1:6">
      <c r="A465" s="12">
        <v>458</v>
      </c>
      <c r="B465" s="9">
        <v>21519</v>
      </c>
      <c r="C465" s="6">
        <f t="shared" si="19"/>
        <v>11</v>
      </c>
      <c r="D465" s="12">
        <f t="shared" si="20"/>
        <v>1958</v>
      </c>
      <c r="E465" s="7">
        <v>1.2100000381469727</v>
      </c>
      <c r="F465" s="11">
        <v>6.8000001907348633</v>
      </c>
    </row>
    <row r="466" spans="1:6">
      <c r="A466" s="12">
        <v>459</v>
      </c>
      <c r="B466" s="9">
        <v>21550</v>
      </c>
      <c r="C466" s="6">
        <f t="shared" si="19"/>
        <v>12</v>
      </c>
      <c r="D466" s="12">
        <f t="shared" si="20"/>
        <v>1958</v>
      </c>
      <c r="E466" s="7">
        <v>0</v>
      </c>
      <c r="F466" s="11">
        <v>0</v>
      </c>
    </row>
    <row r="467" spans="1:6">
      <c r="A467" s="12">
        <v>460</v>
      </c>
      <c r="B467" s="9">
        <v>21581</v>
      </c>
      <c r="C467" s="6">
        <f t="shared" si="19"/>
        <v>1</v>
      </c>
      <c r="D467" s="12">
        <f t="shared" si="20"/>
        <v>1959</v>
      </c>
      <c r="E467" s="7">
        <v>0</v>
      </c>
      <c r="F467" s="11">
        <v>0</v>
      </c>
    </row>
    <row r="468" spans="1:6">
      <c r="A468" s="12">
        <v>461</v>
      </c>
      <c r="B468" s="9">
        <v>21609</v>
      </c>
      <c r="C468" s="6">
        <f t="shared" si="19"/>
        <v>2</v>
      </c>
      <c r="D468" s="12">
        <f t="shared" si="20"/>
        <v>1959</v>
      </c>
      <c r="E468" s="7">
        <v>0</v>
      </c>
      <c r="F468" s="11">
        <v>0</v>
      </c>
    </row>
    <row r="469" spans="1:6">
      <c r="A469" s="12">
        <v>462</v>
      </c>
      <c r="B469" s="9">
        <v>21640</v>
      </c>
      <c r="C469" s="6">
        <f t="shared" si="19"/>
        <v>3</v>
      </c>
      <c r="D469" s="12">
        <f t="shared" si="20"/>
        <v>1959</v>
      </c>
      <c r="E469" s="7">
        <v>1.3600000143051147</v>
      </c>
      <c r="F469" s="11">
        <v>9</v>
      </c>
    </row>
    <row r="470" spans="1:6">
      <c r="A470" s="12">
        <v>463</v>
      </c>
      <c r="B470" s="9">
        <v>21670</v>
      </c>
      <c r="C470" s="6">
        <f t="shared" si="19"/>
        <v>4</v>
      </c>
      <c r="D470" s="12">
        <f t="shared" si="20"/>
        <v>1959</v>
      </c>
      <c r="E470" s="7">
        <v>52.020000457763672</v>
      </c>
      <c r="F470" s="11">
        <v>345.5</v>
      </c>
    </row>
    <row r="471" spans="1:6">
      <c r="A471" s="12">
        <v>464</v>
      </c>
      <c r="B471" s="9">
        <v>21701</v>
      </c>
      <c r="C471" s="6">
        <f t="shared" si="19"/>
        <v>5</v>
      </c>
      <c r="D471" s="12">
        <f t="shared" si="20"/>
        <v>1959</v>
      </c>
      <c r="E471" s="7">
        <v>54.889999389648438</v>
      </c>
      <c r="F471" s="11">
        <v>364.5</v>
      </c>
    </row>
    <row r="472" spans="1:6">
      <c r="A472" s="12">
        <v>465</v>
      </c>
      <c r="B472" s="9">
        <v>21731</v>
      </c>
      <c r="C472" s="6">
        <f t="shared" si="19"/>
        <v>6</v>
      </c>
      <c r="D472" s="12">
        <f t="shared" si="20"/>
        <v>1959</v>
      </c>
      <c r="E472" s="7">
        <v>59.599998474121094</v>
      </c>
      <c r="F472" s="11">
        <v>395.79998779296875</v>
      </c>
    </row>
    <row r="473" spans="1:6">
      <c r="A473" s="12">
        <v>466</v>
      </c>
      <c r="B473" s="9">
        <v>21762</v>
      </c>
      <c r="C473" s="6">
        <f t="shared" si="19"/>
        <v>7</v>
      </c>
      <c r="D473" s="12">
        <f t="shared" si="20"/>
        <v>1959</v>
      </c>
      <c r="E473" s="7">
        <v>56.889999389648438</v>
      </c>
      <c r="F473" s="11">
        <v>377.79998779296875</v>
      </c>
    </row>
    <row r="474" spans="1:6">
      <c r="A474" s="12">
        <v>467</v>
      </c>
      <c r="B474" s="9">
        <v>21793</v>
      </c>
      <c r="C474" s="6">
        <f t="shared" si="19"/>
        <v>8</v>
      </c>
      <c r="D474" s="12">
        <f t="shared" si="20"/>
        <v>1959</v>
      </c>
      <c r="E474" s="7">
        <v>45.279998779296875</v>
      </c>
      <c r="F474" s="11">
        <v>300.70001220703125</v>
      </c>
    </row>
    <row r="475" spans="1:6">
      <c r="A475" s="12">
        <v>468</v>
      </c>
      <c r="B475" s="9">
        <v>21823</v>
      </c>
      <c r="C475" s="6">
        <f t="shared" si="19"/>
        <v>9</v>
      </c>
      <c r="D475" s="12">
        <f t="shared" si="20"/>
        <v>1959</v>
      </c>
      <c r="E475" s="7">
        <v>17.440000534057617</v>
      </c>
      <c r="F475" s="11">
        <v>115.80000305175781</v>
      </c>
    </row>
    <row r="476" spans="1:6">
      <c r="A476" s="12">
        <v>469</v>
      </c>
      <c r="B476" s="9">
        <v>21854</v>
      </c>
      <c r="C476" s="6">
        <f t="shared" si="19"/>
        <v>10</v>
      </c>
      <c r="D476" s="12">
        <f t="shared" si="20"/>
        <v>1959</v>
      </c>
      <c r="E476" s="7">
        <v>13.279999732971191</v>
      </c>
      <c r="F476" s="11">
        <v>88.199996948242188</v>
      </c>
    </row>
    <row r="477" spans="1:6">
      <c r="A477" s="12">
        <v>470</v>
      </c>
      <c r="B477" s="9">
        <v>21884</v>
      </c>
      <c r="C477" s="6">
        <f t="shared" si="19"/>
        <v>11</v>
      </c>
      <c r="D477" s="12">
        <f t="shared" si="20"/>
        <v>1959</v>
      </c>
      <c r="E477" s="7">
        <v>1.25</v>
      </c>
      <c r="F477" s="11">
        <v>8.3000001907348633</v>
      </c>
    </row>
    <row r="478" spans="1:6">
      <c r="A478" s="12">
        <v>471</v>
      </c>
      <c r="B478" s="9">
        <v>21915</v>
      </c>
      <c r="C478" s="6">
        <f t="shared" si="19"/>
        <v>12</v>
      </c>
      <c r="D478" s="12">
        <f t="shared" si="20"/>
        <v>1959</v>
      </c>
      <c r="E478" s="7">
        <v>0</v>
      </c>
      <c r="F478" s="11">
        <v>0</v>
      </c>
    </row>
    <row r="479" spans="1:6">
      <c r="A479" s="12">
        <v>472</v>
      </c>
      <c r="B479" s="9">
        <v>21946</v>
      </c>
      <c r="C479" s="6">
        <f t="shared" si="19"/>
        <v>1</v>
      </c>
      <c r="D479" s="12">
        <f t="shared" si="20"/>
        <v>1960</v>
      </c>
      <c r="E479" s="7">
        <v>0</v>
      </c>
      <c r="F479" s="11">
        <v>0</v>
      </c>
    </row>
    <row r="480" spans="1:6">
      <c r="A480" s="12">
        <v>473</v>
      </c>
      <c r="B480" s="9">
        <v>21975</v>
      </c>
      <c r="C480" s="6">
        <f t="shared" si="19"/>
        <v>2</v>
      </c>
      <c r="D480" s="12">
        <f t="shared" si="20"/>
        <v>1960</v>
      </c>
      <c r="E480" s="7">
        <v>0</v>
      </c>
      <c r="F480" s="11">
        <v>0</v>
      </c>
    </row>
    <row r="481" spans="1:6">
      <c r="A481" s="12">
        <v>474</v>
      </c>
      <c r="B481" s="9">
        <v>22006</v>
      </c>
      <c r="C481" s="6">
        <f t="shared" si="19"/>
        <v>3</v>
      </c>
      <c r="D481" s="12">
        <f t="shared" si="20"/>
        <v>1960</v>
      </c>
      <c r="E481" s="7">
        <v>0</v>
      </c>
      <c r="F481" s="11">
        <v>0</v>
      </c>
    </row>
    <row r="482" spans="1:6">
      <c r="A482" s="12">
        <v>475</v>
      </c>
      <c r="B482" s="9">
        <v>22036</v>
      </c>
      <c r="C482" s="6">
        <f t="shared" si="19"/>
        <v>4</v>
      </c>
      <c r="D482" s="12">
        <f t="shared" si="20"/>
        <v>1960</v>
      </c>
      <c r="E482" s="7">
        <v>32.529998779296875</v>
      </c>
      <c r="F482" s="11">
        <v>206</v>
      </c>
    </row>
    <row r="483" spans="1:6">
      <c r="A483" s="12">
        <v>476</v>
      </c>
      <c r="B483" s="9">
        <v>22067</v>
      </c>
      <c r="C483" s="6">
        <f t="shared" si="19"/>
        <v>5</v>
      </c>
      <c r="D483" s="12">
        <f t="shared" si="20"/>
        <v>1960</v>
      </c>
      <c r="E483" s="7">
        <v>50.029998779296875</v>
      </c>
      <c r="F483" s="11">
        <v>316.79998779296875</v>
      </c>
    </row>
    <row r="484" spans="1:6">
      <c r="A484" s="12">
        <v>477</v>
      </c>
      <c r="B484" s="9">
        <v>22097</v>
      </c>
      <c r="C484" s="6">
        <f t="shared" si="19"/>
        <v>6</v>
      </c>
      <c r="D484" s="12">
        <f t="shared" si="20"/>
        <v>1960</v>
      </c>
      <c r="E484" s="7">
        <v>62.319999694824219</v>
      </c>
      <c r="F484" s="11">
        <v>394.60000610351563</v>
      </c>
    </row>
    <row r="485" spans="1:6">
      <c r="A485" s="12">
        <v>478</v>
      </c>
      <c r="B485" s="9">
        <v>22128</v>
      </c>
      <c r="C485" s="6">
        <f t="shared" si="19"/>
        <v>7</v>
      </c>
      <c r="D485" s="12">
        <f t="shared" si="20"/>
        <v>1960</v>
      </c>
      <c r="E485" s="7">
        <v>59.340000152587891</v>
      </c>
      <c r="F485" s="11">
        <v>375.70001220703125</v>
      </c>
    </row>
    <row r="486" spans="1:6">
      <c r="A486" s="12">
        <v>479</v>
      </c>
      <c r="B486" s="9">
        <v>22159</v>
      </c>
      <c r="C486" s="6">
        <f t="shared" si="19"/>
        <v>8</v>
      </c>
      <c r="D486" s="12">
        <f t="shared" si="20"/>
        <v>1960</v>
      </c>
      <c r="E486" s="7">
        <v>47.569999694824219</v>
      </c>
      <c r="F486" s="11">
        <v>301.20001220703125</v>
      </c>
    </row>
    <row r="487" spans="1:6">
      <c r="A487" s="12">
        <v>480</v>
      </c>
      <c r="B487" s="9">
        <v>22189</v>
      </c>
      <c r="C487" s="6">
        <f t="shared" si="19"/>
        <v>9</v>
      </c>
      <c r="D487" s="12">
        <f t="shared" si="20"/>
        <v>1960</v>
      </c>
      <c r="E487" s="7">
        <v>38.470001220703125</v>
      </c>
      <c r="F487" s="11">
        <v>243.60000610351563</v>
      </c>
    </row>
    <row r="488" spans="1:6">
      <c r="A488" s="12">
        <v>481</v>
      </c>
      <c r="B488" s="9">
        <v>22220</v>
      </c>
      <c r="C488" s="6">
        <f t="shared" si="19"/>
        <v>10</v>
      </c>
      <c r="D488" s="12">
        <f t="shared" si="20"/>
        <v>1960</v>
      </c>
      <c r="E488" s="7">
        <v>11.729999542236328</v>
      </c>
      <c r="F488" s="11">
        <v>74.300003051757813</v>
      </c>
    </row>
    <row r="489" spans="1:6">
      <c r="A489" s="12">
        <v>482</v>
      </c>
      <c r="B489" s="9">
        <v>22250</v>
      </c>
      <c r="C489" s="6">
        <f t="shared" si="19"/>
        <v>11</v>
      </c>
      <c r="D489" s="12">
        <f t="shared" si="20"/>
        <v>1960</v>
      </c>
      <c r="E489" s="7">
        <v>0</v>
      </c>
      <c r="F489" s="11">
        <v>0</v>
      </c>
    </row>
    <row r="490" spans="1:6">
      <c r="A490" s="12">
        <v>483</v>
      </c>
      <c r="B490" s="9">
        <v>22281</v>
      </c>
      <c r="C490" s="6">
        <f t="shared" si="19"/>
        <v>12</v>
      </c>
      <c r="D490" s="12">
        <f t="shared" si="20"/>
        <v>1960</v>
      </c>
      <c r="E490" s="7">
        <v>0</v>
      </c>
      <c r="F490" s="11">
        <v>0</v>
      </c>
    </row>
    <row r="491" spans="1:6">
      <c r="A491" s="12">
        <v>484</v>
      </c>
      <c r="B491" s="9">
        <v>22312</v>
      </c>
      <c r="C491" s="6">
        <f t="shared" si="19"/>
        <v>1</v>
      </c>
      <c r="D491" s="12">
        <f t="shared" si="20"/>
        <v>1961</v>
      </c>
      <c r="E491" s="7">
        <v>0</v>
      </c>
      <c r="F491" s="11">
        <v>0</v>
      </c>
    </row>
    <row r="492" spans="1:6">
      <c r="A492" s="12">
        <v>485</v>
      </c>
      <c r="B492" s="9">
        <v>22340</v>
      </c>
      <c r="C492" s="6">
        <f t="shared" si="19"/>
        <v>2</v>
      </c>
      <c r="D492" s="12">
        <f t="shared" si="20"/>
        <v>1961</v>
      </c>
      <c r="E492" s="7">
        <v>0</v>
      </c>
      <c r="F492" s="11">
        <v>0</v>
      </c>
    </row>
    <row r="493" spans="1:6">
      <c r="A493" s="12">
        <v>486</v>
      </c>
      <c r="B493" s="9">
        <v>22371</v>
      </c>
      <c r="C493" s="6">
        <f t="shared" si="19"/>
        <v>3</v>
      </c>
      <c r="D493" s="12">
        <f t="shared" si="20"/>
        <v>1961</v>
      </c>
      <c r="E493" s="7">
        <v>0</v>
      </c>
      <c r="F493" s="11">
        <v>0</v>
      </c>
    </row>
    <row r="494" spans="1:6">
      <c r="A494" s="12">
        <v>487</v>
      </c>
      <c r="B494" s="9">
        <v>22401</v>
      </c>
      <c r="C494" s="6">
        <f t="shared" si="19"/>
        <v>4</v>
      </c>
      <c r="D494" s="12">
        <f t="shared" si="20"/>
        <v>1961</v>
      </c>
      <c r="E494" s="7">
        <v>38.830001831054688</v>
      </c>
      <c r="F494" s="11">
        <v>251.19999694824219</v>
      </c>
    </row>
    <row r="495" spans="1:6">
      <c r="A495" s="12">
        <v>488</v>
      </c>
      <c r="B495" s="9">
        <v>22432</v>
      </c>
      <c r="C495" s="6">
        <f t="shared" si="19"/>
        <v>5</v>
      </c>
      <c r="D495" s="12">
        <f t="shared" si="20"/>
        <v>1961</v>
      </c>
      <c r="E495" s="7">
        <v>54.799999237060547</v>
      </c>
      <c r="F495" s="11">
        <v>354.5</v>
      </c>
    </row>
    <row r="496" spans="1:6">
      <c r="A496" s="12">
        <v>489</v>
      </c>
      <c r="B496" s="9">
        <v>22462</v>
      </c>
      <c r="C496" s="6">
        <f t="shared" si="19"/>
        <v>6</v>
      </c>
      <c r="D496" s="12">
        <f t="shared" si="20"/>
        <v>1961</v>
      </c>
      <c r="E496" s="7">
        <v>55.740001678466797</v>
      </c>
      <c r="F496" s="11">
        <v>360.60000610351563</v>
      </c>
    </row>
    <row r="497" spans="1:6">
      <c r="A497" s="12">
        <v>490</v>
      </c>
      <c r="B497" s="9">
        <v>22493</v>
      </c>
      <c r="C497" s="6">
        <f t="shared" si="19"/>
        <v>7</v>
      </c>
      <c r="D497" s="12">
        <f t="shared" si="20"/>
        <v>1961</v>
      </c>
      <c r="E497" s="7">
        <v>58.400001525878906</v>
      </c>
      <c r="F497" s="11">
        <v>377.79998779296875</v>
      </c>
    </row>
    <row r="498" spans="1:6">
      <c r="A498" s="12">
        <v>491</v>
      </c>
      <c r="B498" s="9">
        <v>22524</v>
      </c>
      <c r="C498" s="6">
        <f t="shared" si="19"/>
        <v>8</v>
      </c>
      <c r="D498" s="12">
        <f t="shared" si="20"/>
        <v>1961</v>
      </c>
      <c r="E498" s="7">
        <v>46.220001220703125</v>
      </c>
      <c r="F498" s="11">
        <v>299</v>
      </c>
    </row>
    <row r="499" spans="1:6">
      <c r="A499" s="12">
        <v>492</v>
      </c>
      <c r="B499" s="9">
        <v>22554</v>
      </c>
      <c r="C499" s="6">
        <f t="shared" si="19"/>
        <v>9</v>
      </c>
      <c r="D499" s="12">
        <f t="shared" si="20"/>
        <v>1961</v>
      </c>
      <c r="E499" s="7">
        <v>36.110000610351563</v>
      </c>
      <c r="F499" s="11">
        <v>233.60000610351563</v>
      </c>
    </row>
    <row r="500" spans="1:6">
      <c r="A500" s="12">
        <v>493</v>
      </c>
      <c r="B500" s="9">
        <v>22585</v>
      </c>
      <c r="C500" s="6">
        <f t="shared" si="19"/>
        <v>10</v>
      </c>
      <c r="D500" s="12">
        <f t="shared" si="20"/>
        <v>1961</v>
      </c>
      <c r="E500" s="7">
        <v>11.920000076293945</v>
      </c>
      <c r="F500" s="11">
        <v>77.099998474121094</v>
      </c>
    </row>
    <row r="501" spans="1:6">
      <c r="A501" s="12">
        <v>494</v>
      </c>
      <c r="B501" s="9">
        <v>22615</v>
      </c>
      <c r="C501" s="6">
        <f t="shared" si="19"/>
        <v>11</v>
      </c>
      <c r="D501" s="12">
        <f t="shared" si="20"/>
        <v>1961</v>
      </c>
      <c r="E501" s="7">
        <v>0</v>
      </c>
      <c r="F501" s="11">
        <v>0</v>
      </c>
    </row>
    <row r="502" spans="1:6">
      <c r="A502" s="12">
        <v>495</v>
      </c>
      <c r="B502" s="9">
        <v>22646</v>
      </c>
      <c r="C502" s="6">
        <f t="shared" si="19"/>
        <v>12</v>
      </c>
      <c r="D502" s="12">
        <f t="shared" si="20"/>
        <v>1961</v>
      </c>
      <c r="E502" s="7">
        <v>0</v>
      </c>
      <c r="F502" s="11">
        <v>0</v>
      </c>
    </row>
    <row r="503" spans="1:6">
      <c r="A503" s="12">
        <v>496</v>
      </c>
      <c r="B503" s="9">
        <v>22677</v>
      </c>
      <c r="C503" s="6">
        <f t="shared" si="19"/>
        <v>1</v>
      </c>
      <c r="D503" s="12">
        <f t="shared" si="20"/>
        <v>1962</v>
      </c>
      <c r="E503" s="7">
        <v>0</v>
      </c>
      <c r="F503" s="11">
        <v>0</v>
      </c>
    </row>
    <row r="504" spans="1:6">
      <c r="A504" s="12">
        <v>497</v>
      </c>
      <c r="B504" s="9">
        <v>22705</v>
      </c>
      <c r="C504" s="6">
        <f t="shared" si="19"/>
        <v>2</v>
      </c>
      <c r="D504" s="12">
        <f t="shared" si="20"/>
        <v>1962</v>
      </c>
      <c r="E504" s="7">
        <v>0</v>
      </c>
      <c r="F504" s="11">
        <v>0</v>
      </c>
    </row>
    <row r="505" spans="1:6">
      <c r="A505" s="12">
        <v>498</v>
      </c>
      <c r="B505" s="9">
        <v>22736</v>
      </c>
      <c r="C505" s="6">
        <f t="shared" si="19"/>
        <v>3</v>
      </c>
      <c r="D505" s="12">
        <f t="shared" si="20"/>
        <v>1962</v>
      </c>
      <c r="E505" s="7">
        <v>0</v>
      </c>
      <c r="F505" s="11">
        <v>0</v>
      </c>
    </row>
    <row r="506" spans="1:6">
      <c r="A506" s="12">
        <v>499</v>
      </c>
      <c r="B506" s="9">
        <v>22766</v>
      </c>
      <c r="C506" s="6">
        <f t="shared" si="19"/>
        <v>4</v>
      </c>
      <c r="D506" s="12">
        <f t="shared" si="20"/>
        <v>1962</v>
      </c>
      <c r="E506" s="7">
        <v>45.259998321533203</v>
      </c>
      <c r="F506" s="11">
        <v>294.20001220703125</v>
      </c>
    </row>
    <row r="507" spans="1:6">
      <c r="A507" s="12">
        <v>500</v>
      </c>
      <c r="B507" s="9">
        <v>22797</v>
      </c>
      <c r="C507" s="6">
        <f t="shared" si="19"/>
        <v>5</v>
      </c>
      <c r="D507" s="12">
        <f t="shared" si="20"/>
        <v>1962</v>
      </c>
      <c r="E507" s="7">
        <v>55.669998168945313</v>
      </c>
      <c r="F507" s="11">
        <v>361.89999389648438</v>
      </c>
    </row>
    <row r="508" spans="1:6">
      <c r="A508" s="12">
        <v>501</v>
      </c>
      <c r="B508" s="9">
        <v>22827</v>
      </c>
      <c r="C508" s="6">
        <f t="shared" si="19"/>
        <v>6</v>
      </c>
      <c r="D508" s="12">
        <f t="shared" si="20"/>
        <v>1962</v>
      </c>
      <c r="E508" s="7">
        <v>59.659999847412109</v>
      </c>
      <c r="F508" s="11">
        <v>387.79998779296875</v>
      </c>
    </row>
    <row r="509" spans="1:6">
      <c r="A509" s="12">
        <v>502</v>
      </c>
      <c r="B509" s="9">
        <v>22858</v>
      </c>
      <c r="C509" s="6">
        <f t="shared" si="19"/>
        <v>7</v>
      </c>
      <c r="D509" s="12">
        <f t="shared" si="20"/>
        <v>1962</v>
      </c>
      <c r="E509" s="7">
        <v>58.119998931884766</v>
      </c>
      <c r="F509" s="11">
        <v>377.79998779296875</v>
      </c>
    </row>
    <row r="510" spans="1:6">
      <c r="A510" s="12">
        <v>503</v>
      </c>
      <c r="B510" s="9">
        <v>22889</v>
      </c>
      <c r="C510" s="6">
        <f t="shared" si="19"/>
        <v>8</v>
      </c>
      <c r="D510" s="12">
        <f t="shared" si="20"/>
        <v>1962</v>
      </c>
      <c r="E510" s="7">
        <v>46.169998168945313</v>
      </c>
      <c r="F510" s="11">
        <v>300.10000610351563</v>
      </c>
    </row>
    <row r="511" spans="1:6">
      <c r="A511" s="12">
        <v>504</v>
      </c>
      <c r="B511" s="9">
        <v>22919</v>
      </c>
      <c r="C511" s="6">
        <f t="shared" si="19"/>
        <v>9</v>
      </c>
      <c r="D511" s="12">
        <f t="shared" si="20"/>
        <v>1962</v>
      </c>
      <c r="E511" s="7">
        <v>37.119998931884766</v>
      </c>
      <c r="F511" s="11">
        <v>241.30000305175781</v>
      </c>
    </row>
    <row r="512" spans="1:6">
      <c r="A512" s="12">
        <v>505</v>
      </c>
      <c r="B512" s="9">
        <v>22950</v>
      </c>
      <c r="C512" s="6">
        <f t="shared" si="19"/>
        <v>10</v>
      </c>
      <c r="D512" s="12">
        <f t="shared" si="20"/>
        <v>1962</v>
      </c>
      <c r="E512" s="7">
        <v>0</v>
      </c>
      <c r="F512" s="11">
        <v>0</v>
      </c>
    </row>
    <row r="513" spans="1:6">
      <c r="A513" s="12">
        <v>506</v>
      </c>
      <c r="B513" s="9">
        <v>22980</v>
      </c>
      <c r="C513" s="6">
        <f t="shared" si="19"/>
        <v>11</v>
      </c>
      <c r="D513" s="12">
        <f t="shared" si="20"/>
        <v>1962</v>
      </c>
      <c r="E513" s="7">
        <v>0</v>
      </c>
      <c r="F513" s="11">
        <v>0</v>
      </c>
    </row>
    <row r="514" spans="1:6">
      <c r="A514" s="12">
        <v>507</v>
      </c>
      <c r="B514" s="9">
        <v>23011</v>
      </c>
      <c r="C514" s="6">
        <f t="shared" si="19"/>
        <v>12</v>
      </c>
      <c r="D514" s="12">
        <f t="shared" si="20"/>
        <v>1962</v>
      </c>
      <c r="E514" s="7">
        <v>0</v>
      </c>
      <c r="F514" s="11">
        <v>0</v>
      </c>
    </row>
    <row r="515" spans="1:6">
      <c r="A515" s="12">
        <v>508</v>
      </c>
      <c r="B515" s="9">
        <v>23042</v>
      </c>
      <c r="C515" s="6">
        <f t="shared" si="19"/>
        <v>1</v>
      </c>
      <c r="D515" s="12">
        <f t="shared" si="20"/>
        <v>1963</v>
      </c>
      <c r="E515" s="7">
        <v>0</v>
      </c>
      <c r="F515" s="11">
        <v>0</v>
      </c>
    </row>
    <row r="516" spans="1:6">
      <c r="A516" s="12">
        <v>509</v>
      </c>
      <c r="B516" s="9">
        <v>23070</v>
      </c>
      <c r="C516" s="6">
        <f t="shared" si="19"/>
        <v>2</v>
      </c>
      <c r="D516" s="12">
        <f t="shared" si="20"/>
        <v>1963</v>
      </c>
      <c r="E516" s="7">
        <v>0</v>
      </c>
      <c r="F516" s="11">
        <v>0</v>
      </c>
    </row>
    <row r="517" spans="1:6">
      <c r="A517" s="12">
        <v>510</v>
      </c>
      <c r="B517" s="9">
        <v>23101</v>
      </c>
      <c r="C517" s="6">
        <f t="shared" si="19"/>
        <v>3</v>
      </c>
      <c r="D517" s="12">
        <f t="shared" si="20"/>
        <v>1963</v>
      </c>
      <c r="E517" s="7">
        <v>0</v>
      </c>
      <c r="F517" s="11">
        <v>0</v>
      </c>
    </row>
    <row r="518" spans="1:6">
      <c r="A518" s="12">
        <v>511</v>
      </c>
      <c r="B518" s="9">
        <v>23131</v>
      </c>
      <c r="C518" s="6">
        <f t="shared" si="19"/>
        <v>4</v>
      </c>
      <c r="D518" s="12">
        <f t="shared" si="20"/>
        <v>1963</v>
      </c>
      <c r="E518" s="7">
        <v>16.559999465942383</v>
      </c>
      <c r="F518" s="11">
        <v>93.099998474121094</v>
      </c>
    </row>
    <row r="519" spans="1:6">
      <c r="A519" s="12">
        <v>512</v>
      </c>
      <c r="B519" s="9">
        <v>23162</v>
      </c>
      <c r="C519" s="6">
        <f t="shared" si="19"/>
        <v>5</v>
      </c>
      <c r="D519" s="12">
        <f t="shared" si="20"/>
        <v>1963</v>
      </c>
      <c r="E519" s="7">
        <v>53.689998626708984</v>
      </c>
      <c r="F519" s="11">
        <v>301.79998779296875</v>
      </c>
    </row>
    <row r="520" spans="1:6">
      <c r="A520" s="12">
        <v>513</v>
      </c>
      <c r="B520" s="9">
        <v>23192</v>
      </c>
      <c r="C520" s="6">
        <f t="shared" si="19"/>
        <v>6</v>
      </c>
      <c r="D520" s="12">
        <f t="shared" si="20"/>
        <v>1963</v>
      </c>
      <c r="E520" s="7">
        <v>68.849998474121094</v>
      </c>
      <c r="F520" s="11">
        <v>387</v>
      </c>
    </row>
    <row r="521" spans="1:6">
      <c r="A521" s="12">
        <v>514</v>
      </c>
      <c r="B521" s="9">
        <v>23223</v>
      </c>
      <c r="C521" s="6">
        <f t="shared" ref="C521:C584" si="21">MONTH(B521)</f>
        <v>7</v>
      </c>
      <c r="D521" s="12">
        <f t="shared" ref="D521:D584" si="22">YEAR(B521)</f>
        <v>1963</v>
      </c>
      <c r="E521" s="7">
        <v>67.209999084472656</v>
      </c>
      <c r="F521" s="11">
        <v>377.79998779296875</v>
      </c>
    </row>
    <row r="522" spans="1:6">
      <c r="A522" s="12">
        <v>515</v>
      </c>
      <c r="B522" s="9">
        <v>23254</v>
      </c>
      <c r="C522" s="6">
        <f t="shared" si="21"/>
        <v>8</v>
      </c>
      <c r="D522" s="12">
        <f t="shared" si="22"/>
        <v>1963</v>
      </c>
      <c r="E522" s="7">
        <v>53.580001831054688</v>
      </c>
      <c r="F522" s="11">
        <v>301.20001220703125</v>
      </c>
    </row>
    <row r="523" spans="1:6">
      <c r="A523" s="12">
        <v>516</v>
      </c>
      <c r="B523" s="9">
        <v>23284</v>
      </c>
      <c r="C523" s="6">
        <f t="shared" si="21"/>
        <v>9</v>
      </c>
      <c r="D523" s="12">
        <f t="shared" si="22"/>
        <v>1963</v>
      </c>
      <c r="E523" s="7">
        <v>41.270000457763672</v>
      </c>
      <c r="F523" s="11">
        <v>232</v>
      </c>
    </row>
    <row r="524" spans="1:6">
      <c r="A524" s="12">
        <v>517</v>
      </c>
      <c r="B524" s="9">
        <v>23315</v>
      </c>
      <c r="C524" s="6">
        <f t="shared" si="21"/>
        <v>10</v>
      </c>
      <c r="D524" s="12">
        <f t="shared" si="22"/>
        <v>1963</v>
      </c>
      <c r="E524" s="7">
        <v>0.8399999737739563</v>
      </c>
      <c r="F524" s="11">
        <v>4.6999998092651367</v>
      </c>
    </row>
    <row r="525" spans="1:6">
      <c r="A525" s="12">
        <v>518</v>
      </c>
      <c r="B525" s="9">
        <v>23345</v>
      </c>
      <c r="C525" s="6">
        <f t="shared" si="21"/>
        <v>11</v>
      </c>
      <c r="D525" s="12">
        <f t="shared" si="22"/>
        <v>1963</v>
      </c>
      <c r="E525" s="7">
        <v>0</v>
      </c>
      <c r="F525" s="11">
        <v>0</v>
      </c>
    </row>
    <row r="526" spans="1:6">
      <c r="A526" s="12">
        <v>519</v>
      </c>
      <c r="B526" s="9">
        <v>23376</v>
      </c>
      <c r="C526" s="6">
        <f t="shared" si="21"/>
        <v>12</v>
      </c>
      <c r="D526" s="12">
        <f t="shared" si="22"/>
        <v>1963</v>
      </c>
      <c r="E526" s="7">
        <v>0</v>
      </c>
      <c r="F526" s="11">
        <v>0</v>
      </c>
    </row>
    <row r="527" spans="1:6">
      <c r="A527" s="12">
        <v>520</v>
      </c>
      <c r="B527" s="9">
        <v>23407</v>
      </c>
      <c r="C527" s="6">
        <f t="shared" si="21"/>
        <v>1</v>
      </c>
      <c r="D527" s="12">
        <f t="shared" si="22"/>
        <v>1964</v>
      </c>
      <c r="E527" s="7">
        <v>0</v>
      </c>
      <c r="F527" s="11">
        <v>0</v>
      </c>
    </row>
    <row r="528" spans="1:6">
      <c r="A528" s="12">
        <v>521</v>
      </c>
      <c r="B528" s="9">
        <v>23436</v>
      </c>
      <c r="C528" s="6">
        <f t="shared" si="21"/>
        <v>2</v>
      </c>
      <c r="D528" s="12">
        <f t="shared" si="22"/>
        <v>1964</v>
      </c>
      <c r="E528" s="7">
        <v>0</v>
      </c>
      <c r="F528" s="11">
        <v>0</v>
      </c>
    </row>
    <row r="529" spans="1:6">
      <c r="A529" s="12">
        <v>522</v>
      </c>
      <c r="B529" s="9">
        <v>23467</v>
      </c>
      <c r="C529" s="6">
        <f t="shared" si="21"/>
        <v>3</v>
      </c>
      <c r="D529" s="12">
        <f t="shared" si="22"/>
        <v>1964</v>
      </c>
      <c r="E529" s="7">
        <v>2.6500000953674316</v>
      </c>
      <c r="F529" s="11">
        <v>17.700000762939453</v>
      </c>
    </row>
    <row r="530" spans="1:6">
      <c r="A530" s="12">
        <v>523</v>
      </c>
      <c r="B530" s="9">
        <v>23497</v>
      </c>
      <c r="C530" s="6">
        <f t="shared" si="21"/>
        <v>4</v>
      </c>
      <c r="D530" s="12">
        <f t="shared" si="22"/>
        <v>1964</v>
      </c>
      <c r="E530" s="7">
        <v>56.459999084472656</v>
      </c>
      <c r="F530" s="11">
        <v>376.89999389648438</v>
      </c>
    </row>
    <row r="531" spans="1:6">
      <c r="A531" s="12">
        <v>524</v>
      </c>
      <c r="B531" s="9">
        <v>23528</v>
      </c>
      <c r="C531" s="6">
        <f t="shared" si="21"/>
        <v>5</v>
      </c>
      <c r="D531" s="12">
        <f t="shared" si="22"/>
        <v>1964</v>
      </c>
      <c r="E531" s="7">
        <v>51.659999847412109</v>
      </c>
      <c r="F531" s="11">
        <v>344.89999389648438</v>
      </c>
    </row>
    <row r="532" spans="1:6">
      <c r="A532" s="12">
        <v>525</v>
      </c>
      <c r="B532" s="9">
        <v>23558</v>
      </c>
      <c r="C532" s="6">
        <f t="shared" si="21"/>
        <v>6</v>
      </c>
      <c r="D532" s="12">
        <f t="shared" si="22"/>
        <v>1964</v>
      </c>
      <c r="E532" s="7">
        <v>54.779998779296875</v>
      </c>
      <c r="F532" s="11">
        <v>365.70001220703125</v>
      </c>
    </row>
    <row r="533" spans="1:6">
      <c r="A533" s="12">
        <v>526</v>
      </c>
      <c r="B533" s="9">
        <v>23589</v>
      </c>
      <c r="C533" s="6">
        <f t="shared" si="21"/>
        <v>7</v>
      </c>
      <c r="D533" s="12">
        <f t="shared" si="22"/>
        <v>1964</v>
      </c>
      <c r="E533" s="7">
        <v>56.520000457763672</v>
      </c>
      <c r="F533" s="11">
        <v>377.29998779296875</v>
      </c>
    </row>
    <row r="534" spans="1:6">
      <c r="A534" s="12">
        <v>527</v>
      </c>
      <c r="B534" s="9">
        <v>23620</v>
      </c>
      <c r="C534" s="6">
        <f t="shared" si="21"/>
        <v>8</v>
      </c>
      <c r="D534" s="12">
        <f t="shared" si="22"/>
        <v>1964</v>
      </c>
      <c r="E534" s="7">
        <v>45.119998931884766</v>
      </c>
      <c r="F534" s="11">
        <v>301.20001220703125</v>
      </c>
    </row>
    <row r="535" spans="1:6">
      <c r="A535" s="12">
        <v>528</v>
      </c>
      <c r="B535" s="9">
        <v>23650</v>
      </c>
      <c r="C535" s="6">
        <f t="shared" si="21"/>
        <v>9</v>
      </c>
      <c r="D535" s="12">
        <f t="shared" si="22"/>
        <v>1964</v>
      </c>
      <c r="E535" s="7">
        <v>32.479999542236328</v>
      </c>
      <c r="F535" s="11">
        <v>216.80000305175781</v>
      </c>
    </row>
    <row r="536" spans="1:6">
      <c r="A536" s="12">
        <v>529</v>
      </c>
      <c r="B536" s="9">
        <v>23681</v>
      </c>
      <c r="C536" s="6">
        <f t="shared" si="21"/>
        <v>10</v>
      </c>
      <c r="D536" s="12">
        <f t="shared" si="22"/>
        <v>1964</v>
      </c>
      <c r="E536" s="7">
        <v>2.3399999141693115</v>
      </c>
      <c r="F536" s="11">
        <v>15.600000381469727</v>
      </c>
    </row>
    <row r="537" spans="1:6">
      <c r="A537" s="12">
        <v>530</v>
      </c>
      <c r="B537" s="9">
        <v>23711</v>
      </c>
      <c r="C537" s="6">
        <f t="shared" si="21"/>
        <v>11</v>
      </c>
      <c r="D537" s="12">
        <f t="shared" si="22"/>
        <v>1964</v>
      </c>
      <c r="E537" s="7">
        <v>0</v>
      </c>
      <c r="F537" s="11">
        <v>0</v>
      </c>
    </row>
    <row r="538" spans="1:6">
      <c r="A538" s="12">
        <v>531</v>
      </c>
      <c r="B538" s="9">
        <v>23742</v>
      </c>
      <c r="C538" s="6">
        <f t="shared" si="21"/>
        <v>12</v>
      </c>
      <c r="D538" s="12">
        <f t="shared" si="22"/>
        <v>1964</v>
      </c>
      <c r="E538" s="7">
        <v>0</v>
      </c>
      <c r="F538" s="11">
        <v>0</v>
      </c>
    </row>
    <row r="539" spans="1:6">
      <c r="A539" s="12">
        <v>532</v>
      </c>
      <c r="B539" s="9">
        <v>23773</v>
      </c>
      <c r="C539" s="6">
        <f t="shared" si="21"/>
        <v>1</v>
      </c>
      <c r="D539" s="12">
        <f t="shared" si="22"/>
        <v>1965</v>
      </c>
      <c r="E539" s="7">
        <v>0</v>
      </c>
      <c r="F539" s="11">
        <v>0</v>
      </c>
    </row>
    <row r="540" spans="1:6">
      <c r="A540" s="12">
        <v>533</v>
      </c>
      <c r="B540" s="9">
        <v>23801</v>
      </c>
      <c r="C540" s="6">
        <f t="shared" si="21"/>
        <v>2</v>
      </c>
      <c r="D540" s="12">
        <f t="shared" si="22"/>
        <v>1965</v>
      </c>
      <c r="E540" s="7">
        <v>0</v>
      </c>
      <c r="F540" s="11">
        <v>0</v>
      </c>
    </row>
    <row r="541" spans="1:6">
      <c r="A541" s="12">
        <v>534</v>
      </c>
      <c r="B541" s="9">
        <v>23832</v>
      </c>
      <c r="C541" s="6">
        <f t="shared" si="21"/>
        <v>3</v>
      </c>
      <c r="D541" s="12">
        <f t="shared" si="22"/>
        <v>1965</v>
      </c>
      <c r="E541" s="7">
        <v>2.119999885559082</v>
      </c>
      <c r="F541" s="11">
        <v>13.800000190734863</v>
      </c>
    </row>
    <row r="542" spans="1:6">
      <c r="A542" s="12">
        <v>535</v>
      </c>
      <c r="B542" s="9">
        <v>23862</v>
      </c>
      <c r="C542" s="6">
        <f t="shared" si="21"/>
        <v>4</v>
      </c>
      <c r="D542" s="12">
        <f t="shared" si="22"/>
        <v>1965</v>
      </c>
      <c r="E542" s="7">
        <v>35.900001525878906</v>
      </c>
      <c r="F542" s="11">
        <v>234.19999694824219</v>
      </c>
    </row>
    <row r="543" spans="1:6">
      <c r="A543" s="12">
        <v>536</v>
      </c>
      <c r="B543" s="9">
        <v>23893</v>
      </c>
      <c r="C543" s="6">
        <f t="shared" si="21"/>
        <v>5</v>
      </c>
      <c r="D543" s="12">
        <f t="shared" si="22"/>
        <v>1965</v>
      </c>
      <c r="E543" s="7">
        <v>57.119998931884766</v>
      </c>
      <c r="F543" s="11">
        <v>372.60000610351563</v>
      </c>
    </row>
    <row r="544" spans="1:6">
      <c r="A544" s="12">
        <v>537</v>
      </c>
      <c r="B544" s="9">
        <v>23923</v>
      </c>
      <c r="C544" s="6">
        <f t="shared" si="21"/>
        <v>6</v>
      </c>
      <c r="D544" s="12">
        <f t="shared" si="22"/>
        <v>1965</v>
      </c>
      <c r="E544" s="7">
        <v>60.490001678466797</v>
      </c>
      <c r="F544" s="11">
        <v>394.60000610351563</v>
      </c>
    </row>
    <row r="545" spans="1:6">
      <c r="A545" s="12">
        <v>538</v>
      </c>
      <c r="B545" s="9">
        <v>23954</v>
      </c>
      <c r="C545" s="6">
        <f t="shared" si="21"/>
        <v>7</v>
      </c>
      <c r="D545" s="12">
        <f t="shared" si="22"/>
        <v>1965</v>
      </c>
      <c r="E545" s="7">
        <v>57.919998168945313</v>
      </c>
      <c r="F545" s="11">
        <v>377.79998779296875</v>
      </c>
    </row>
    <row r="546" spans="1:6">
      <c r="A546" s="12">
        <v>539</v>
      </c>
      <c r="B546" s="9">
        <v>23985</v>
      </c>
      <c r="C546" s="6">
        <f t="shared" si="21"/>
        <v>8</v>
      </c>
      <c r="D546" s="12">
        <f t="shared" si="22"/>
        <v>1965</v>
      </c>
      <c r="E546" s="7">
        <v>37.939998626708984</v>
      </c>
      <c r="F546" s="11">
        <v>247.5</v>
      </c>
    </row>
    <row r="547" spans="1:6">
      <c r="A547" s="12">
        <v>540</v>
      </c>
      <c r="B547" s="9">
        <v>24015</v>
      </c>
      <c r="C547" s="6">
        <f t="shared" si="21"/>
        <v>9</v>
      </c>
      <c r="D547" s="12">
        <f t="shared" si="22"/>
        <v>1965</v>
      </c>
      <c r="E547" s="7">
        <v>36.990001678466797</v>
      </c>
      <c r="F547" s="11">
        <v>241.30000305175781</v>
      </c>
    </row>
    <row r="548" spans="1:6">
      <c r="A548" s="12">
        <v>541</v>
      </c>
      <c r="B548" s="9">
        <v>24046</v>
      </c>
      <c r="C548" s="6">
        <f t="shared" si="21"/>
        <v>10</v>
      </c>
      <c r="D548" s="12">
        <f t="shared" si="22"/>
        <v>1965</v>
      </c>
      <c r="E548" s="7">
        <v>13.520000457763672</v>
      </c>
      <c r="F548" s="11">
        <v>88.199996948242188</v>
      </c>
    </row>
    <row r="549" spans="1:6">
      <c r="A549" s="12">
        <v>542</v>
      </c>
      <c r="B549" s="9">
        <v>24076</v>
      </c>
      <c r="C549" s="6">
        <f t="shared" si="21"/>
        <v>11</v>
      </c>
      <c r="D549" s="12">
        <f t="shared" si="22"/>
        <v>1965</v>
      </c>
      <c r="E549" s="7">
        <v>0</v>
      </c>
      <c r="F549" s="11">
        <v>0</v>
      </c>
    </row>
    <row r="550" spans="1:6">
      <c r="A550" s="12">
        <v>543</v>
      </c>
      <c r="B550" s="9">
        <v>24107</v>
      </c>
      <c r="C550" s="6">
        <f t="shared" si="21"/>
        <v>12</v>
      </c>
      <c r="D550" s="12">
        <f t="shared" si="22"/>
        <v>1965</v>
      </c>
      <c r="E550" s="7">
        <v>0</v>
      </c>
      <c r="F550" s="11">
        <v>0</v>
      </c>
    </row>
    <row r="551" spans="1:6">
      <c r="A551" s="12">
        <v>544</v>
      </c>
      <c r="B551" s="9">
        <v>24138</v>
      </c>
      <c r="C551" s="6">
        <f t="shared" si="21"/>
        <v>1</v>
      </c>
      <c r="D551" s="12">
        <f t="shared" si="22"/>
        <v>1966</v>
      </c>
      <c r="E551" s="7">
        <v>0</v>
      </c>
      <c r="F551" s="11">
        <v>0</v>
      </c>
    </row>
    <row r="552" spans="1:6">
      <c r="A552" s="12">
        <v>545</v>
      </c>
      <c r="B552" s="9">
        <v>24166</v>
      </c>
      <c r="C552" s="6">
        <f t="shared" si="21"/>
        <v>2</v>
      </c>
      <c r="D552" s="12">
        <f t="shared" si="22"/>
        <v>1966</v>
      </c>
      <c r="E552" s="7">
        <v>0</v>
      </c>
      <c r="F552" s="11">
        <v>0</v>
      </c>
    </row>
    <row r="553" spans="1:6">
      <c r="A553" s="12">
        <v>546</v>
      </c>
      <c r="B553" s="9">
        <v>24197</v>
      </c>
      <c r="C553" s="6">
        <f t="shared" si="21"/>
        <v>3</v>
      </c>
      <c r="D553" s="12">
        <f t="shared" si="22"/>
        <v>1966</v>
      </c>
      <c r="E553" s="7">
        <v>1.6299999952316284</v>
      </c>
      <c r="F553" s="11">
        <v>11.600000381469727</v>
      </c>
    </row>
    <row r="554" spans="1:6">
      <c r="A554" s="12">
        <v>547</v>
      </c>
      <c r="B554" s="9">
        <v>24227</v>
      </c>
      <c r="C554" s="6">
        <f t="shared" si="21"/>
        <v>4</v>
      </c>
      <c r="D554" s="12">
        <f t="shared" si="22"/>
        <v>1966</v>
      </c>
      <c r="E554" s="7">
        <v>50.860000610351563</v>
      </c>
      <c r="F554" s="11">
        <v>361.60000610351563</v>
      </c>
    </row>
    <row r="555" spans="1:6">
      <c r="A555" s="12">
        <v>548</v>
      </c>
      <c r="B555" s="9">
        <v>24258</v>
      </c>
      <c r="C555" s="6">
        <f t="shared" si="21"/>
        <v>5</v>
      </c>
      <c r="D555" s="12">
        <f t="shared" si="22"/>
        <v>1966</v>
      </c>
      <c r="E555" s="7">
        <v>51.979999542236328</v>
      </c>
      <c r="F555" s="11">
        <v>369.60000610351563</v>
      </c>
    </row>
    <row r="556" spans="1:6">
      <c r="A556" s="12">
        <v>549</v>
      </c>
      <c r="B556" s="9">
        <v>24288</v>
      </c>
      <c r="C556" s="6">
        <f t="shared" si="21"/>
        <v>6</v>
      </c>
      <c r="D556" s="12">
        <f t="shared" si="22"/>
        <v>1966</v>
      </c>
      <c r="E556" s="7">
        <v>55.580001831054688</v>
      </c>
      <c r="F556" s="11">
        <v>395.20001220703125</v>
      </c>
    </row>
    <row r="557" spans="1:6">
      <c r="A557" s="12">
        <v>550</v>
      </c>
      <c r="B557" s="9">
        <v>24319</v>
      </c>
      <c r="C557" s="6">
        <f t="shared" si="21"/>
        <v>7</v>
      </c>
      <c r="D557" s="12">
        <f t="shared" si="22"/>
        <v>1966</v>
      </c>
      <c r="E557" s="7">
        <v>53.069999694824219</v>
      </c>
      <c r="F557" s="11">
        <v>377.29998779296875</v>
      </c>
    </row>
    <row r="558" spans="1:6">
      <c r="A558" s="12">
        <v>551</v>
      </c>
      <c r="B558" s="9">
        <v>24350</v>
      </c>
      <c r="C558" s="6">
        <f t="shared" si="21"/>
        <v>8</v>
      </c>
      <c r="D558" s="12">
        <f t="shared" si="22"/>
        <v>1966</v>
      </c>
      <c r="E558" s="7">
        <v>42.290000915527344</v>
      </c>
      <c r="F558" s="11">
        <v>300.70001220703125</v>
      </c>
    </row>
    <row r="559" spans="1:6">
      <c r="A559" s="12">
        <v>552</v>
      </c>
      <c r="B559" s="9">
        <v>24380</v>
      </c>
      <c r="C559" s="6">
        <f t="shared" si="21"/>
        <v>9</v>
      </c>
      <c r="D559" s="12">
        <f t="shared" si="22"/>
        <v>1966</v>
      </c>
      <c r="E559" s="7">
        <v>34.180000305175781</v>
      </c>
      <c r="F559" s="11">
        <v>243</v>
      </c>
    </row>
    <row r="560" spans="1:6">
      <c r="A560" s="12">
        <v>553</v>
      </c>
      <c r="B560" s="9">
        <v>24411</v>
      </c>
      <c r="C560" s="6">
        <f t="shared" si="21"/>
        <v>10</v>
      </c>
      <c r="D560" s="12">
        <f t="shared" si="22"/>
        <v>1966</v>
      </c>
      <c r="E560" s="7">
        <v>12.409999847412109</v>
      </c>
      <c r="F560" s="11">
        <v>88.199996948242188</v>
      </c>
    </row>
    <row r="561" spans="1:6">
      <c r="A561" s="12">
        <v>554</v>
      </c>
      <c r="B561" s="9">
        <v>24441</v>
      </c>
      <c r="C561" s="6">
        <f t="shared" si="21"/>
        <v>11</v>
      </c>
      <c r="D561" s="12">
        <f t="shared" si="22"/>
        <v>1966</v>
      </c>
      <c r="E561" s="7">
        <v>0</v>
      </c>
      <c r="F561" s="11">
        <v>0</v>
      </c>
    </row>
    <row r="562" spans="1:6">
      <c r="A562" s="12">
        <v>555</v>
      </c>
      <c r="B562" s="9">
        <v>24472</v>
      </c>
      <c r="C562" s="6">
        <f t="shared" si="21"/>
        <v>12</v>
      </c>
      <c r="D562" s="12">
        <f t="shared" si="22"/>
        <v>1966</v>
      </c>
      <c r="E562" s="7">
        <v>0</v>
      </c>
      <c r="F562" s="11">
        <v>0</v>
      </c>
    </row>
    <row r="563" spans="1:6">
      <c r="A563" s="12">
        <v>556</v>
      </c>
      <c r="B563" s="9">
        <v>24503</v>
      </c>
      <c r="C563" s="6">
        <f t="shared" si="21"/>
        <v>1</v>
      </c>
      <c r="D563" s="12">
        <f t="shared" si="22"/>
        <v>1967</v>
      </c>
      <c r="E563" s="7">
        <v>0</v>
      </c>
      <c r="F563" s="11">
        <v>0</v>
      </c>
    </row>
    <row r="564" spans="1:6">
      <c r="A564" s="12">
        <v>557</v>
      </c>
      <c r="B564" s="9">
        <v>24531</v>
      </c>
      <c r="C564" s="6">
        <f t="shared" si="21"/>
        <v>2</v>
      </c>
      <c r="D564" s="12">
        <f t="shared" si="22"/>
        <v>1967</v>
      </c>
      <c r="E564" s="7">
        <v>0</v>
      </c>
      <c r="F564" s="11">
        <v>0</v>
      </c>
    </row>
    <row r="565" spans="1:6">
      <c r="A565" s="12">
        <v>558</v>
      </c>
      <c r="B565" s="9">
        <v>24562</v>
      </c>
      <c r="C565" s="6">
        <f t="shared" si="21"/>
        <v>3</v>
      </c>
      <c r="D565" s="12">
        <f t="shared" si="22"/>
        <v>1967</v>
      </c>
      <c r="E565" s="7">
        <v>0</v>
      </c>
      <c r="F565" s="11">
        <v>0</v>
      </c>
    </row>
    <row r="566" spans="1:6">
      <c r="A566" s="12">
        <v>559</v>
      </c>
      <c r="B566" s="9">
        <v>24592</v>
      </c>
      <c r="C566" s="6">
        <f t="shared" si="21"/>
        <v>4</v>
      </c>
      <c r="D566" s="12">
        <f t="shared" si="22"/>
        <v>1967</v>
      </c>
      <c r="E566" s="7">
        <v>16</v>
      </c>
      <c r="F566" s="11">
        <v>92.5</v>
      </c>
    </row>
    <row r="567" spans="1:6">
      <c r="A567" s="12">
        <v>560</v>
      </c>
      <c r="B567" s="9">
        <v>24623</v>
      </c>
      <c r="C567" s="6">
        <f t="shared" si="21"/>
        <v>5</v>
      </c>
      <c r="D567" s="12">
        <f t="shared" si="22"/>
        <v>1967</v>
      </c>
      <c r="E567" s="7">
        <v>58.930000305175781</v>
      </c>
      <c r="F567" s="11">
        <v>340.70001220703125</v>
      </c>
    </row>
    <row r="568" spans="1:6">
      <c r="A568" s="12">
        <v>561</v>
      </c>
      <c r="B568" s="9">
        <v>24653</v>
      </c>
      <c r="C568" s="6">
        <f t="shared" si="21"/>
        <v>6</v>
      </c>
      <c r="D568" s="12">
        <f t="shared" si="22"/>
        <v>1967</v>
      </c>
      <c r="E568" s="7">
        <v>55.799999237060547</v>
      </c>
      <c r="F568" s="11">
        <v>322.60000610351563</v>
      </c>
    </row>
    <row r="569" spans="1:6">
      <c r="A569" s="12">
        <v>562</v>
      </c>
      <c r="B569" s="9">
        <v>24684</v>
      </c>
      <c r="C569" s="6">
        <f t="shared" si="21"/>
        <v>7</v>
      </c>
      <c r="D569" s="12">
        <f t="shared" si="22"/>
        <v>1967</v>
      </c>
      <c r="E569" s="7">
        <v>65.260002136230469</v>
      </c>
      <c r="F569" s="11">
        <v>377.29998779296875</v>
      </c>
    </row>
    <row r="570" spans="1:6">
      <c r="A570" s="12">
        <v>563</v>
      </c>
      <c r="B570" s="9">
        <v>24715</v>
      </c>
      <c r="C570" s="6">
        <f t="shared" si="21"/>
        <v>8</v>
      </c>
      <c r="D570" s="12">
        <f t="shared" si="22"/>
        <v>1967</v>
      </c>
      <c r="E570" s="7">
        <v>51.909999847412109</v>
      </c>
      <c r="F570" s="11">
        <v>300.10000610351563</v>
      </c>
    </row>
    <row r="571" spans="1:6">
      <c r="A571" s="12">
        <v>564</v>
      </c>
      <c r="B571" s="9">
        <v>24745</v>
      </c>
      <c r="C571" s="6">
        <f t="shared" si="21"/>
        <v>9</v>
      </c>
      <c r="D571" s="12">
        <f t="shared" si="22"/>
        <v>1967</v>
      </c>
      <c r="E571" s="7">
        <v>41.240001678466797</v>
      </c>
      <c r="F571" s="11">
        <v>238.39999389648438</v>
      </c>
    </row>
    <row r="572" spans="1:6">
      <c r="A572" s="12">
        <v>565</v>
      </c>
      <c r="B572" s="9">
        <v>24776</v>
      </c>
      <c r="C572" s="6">
        <f t="shared" si="21"/>
        <v>10</v>
      </c>
      <c r="D572" s="12">
        <f t="shared" si="22"/>
        <v>1967</v>
      </c>
      <c r="E572" s="7">
        <v>12.850000381469727</v>
      </c>
      <c r="F572" s="11">
        <v>74.300003051757813</v>
      </c>
    </row>
    <row r="573" spans="1:6">
      <c r="A573" s="12">
        <v>566</v>
      </c>
      <c r="B573" s="9">
        <v>24806</v>
      </c>
      <c r="C573" s="6">
        <f t="shared" si="21"/>
        <v>11</v>
      </c>
      <c r="D573" s="12">
        <f t="shared" si="22"/>
        <v>1967</v>
      </c>
      <c r="E573" s="7">
        <v>0</v>
      </c>
      <c r="F573" s="11">
        <v>0</v>
      </c>
    </row>
    <row r="574" spans="1:6">
      <c r="A574" s="12">
        <v>567</v>
      </c>
      <c r="B574" s="9">
        <v>24837</v>
      </c>
      <c r="C574" s="6">
        <f t="shared" si="21"/>
        <v>12</v>
      </c>
      <c r="D574" s="12">
        <f t="shared" si="22"/>
        <v>1967</v>
      </c>
      <c r="E574" s="7">
        <v>0</v>
      </c>
      <c r="F574" s="11">
        <v>0</v>
      </c>
    </row>
    <row r="575" spans="1:6">
      <c r="A575" s="12">
        <v>568</v>
      </c>
      <c r="B575" s="9">
        <v>24868</v>
      </c>
      <c r="C575" s="6">
        <f t="shared" si="21"/>
        <v>1</v>
      </c>
      <c r="D575" s="12">
        <f t="shared" si="22"/>
        <v>1968</v>
      </c>
      <c r="E575" s="7">
        <v>0</v>
      </c>
      <c r="F575" s="11">
        <v>0</v>
      </c>
    </row>
    <row r="576" spans="1:6">
      <c r="A576" s="12">
        <v>569</v>
      </c>
      <c r="B576" s="9">
        <v>24897</v>
      </c>
      <c r="C576" s="6">
        <f t="shared" si="21"/>
        <v>2</v>
      </c>
      <c r="D576" s="12">
        <f t="shared" si="22"/>
        <v>1968</v>
      </c>
      <c r="E576" s="7">
        <v>0</v>
      </c>
      <c r="F576" s="11">
        <v>0</v>
      </c>
    </row>
    <row r="577" spans="1:6">
      <c r="A577" s="12">
        <v>570</v>
      </c>
      <c r="B577" s="9">
        <v>24928</v>
      </c>
      <c r="C577" s="6">
        <f t="shared" si="21"/>
        <v>3</v>
      </c>
      <c r="D577" s="12">
        <f t="shared" si="22"/>
        <v>1968</v>
      </c>
      <c r="E577" s="7">
        <v>0</v>
      </c>
      <c r="F577" s="11">
        <v>0</v>
      </c>
    </row>
    <row r="578" spans="1:6">
      <c r="A578" s="12">
        <v>571</v>
      </c>
      <c r="B578" s="9">
        <v>24958</v>
      </c>
      <c r="C578" s="6">
        <f t="shared" si="21"/>
        <v>4</v>
      </c>
      <c r="D578" s="12">
        <f t="shared" si="22"/>
        <v>1968</v>
      </c>
      <c r="E578" s="7">
        <v>43.770000457763672</v>
      </c>
      <c r="F578" s="11">
        <v>276.89999389648438</v>
      </c>
    </row>
    <row r="579" spans="1:6">
      <c r="A579" s="12">
        <v>572</v>
      </c>
      <c r="B579" s="9">
        <v>24989</v>
      </c>
      <c r="C579" s="6">
        <f t="shared" si="21"/>
        <v>5</v>
      </c>
      <c r="D579" s="12">
        <f t="shared" si="22"/>
        <v>1968</v>
      </c>
      <c r="E579" s="7">
        <v>56.119998931884766</v>
      </c>
      <c r="F579" s="11">
        <v>355</v>
      </c>
    </row>
    <row r="580" spans="1:6">
      <c r="A580" s="12">
        <v>573</v>
      </c>
      <c r="B580" s="9">
        <v>25019</v>
      </c>
      <c r="C580" s="6">
        <f t="shared" si="21"/>
        <v>6</v>
      </c>
      <c r="D580" s="12">
        <f t="shared" si="22"/>
        <v>1968</v>
      </c>
      <c r="E580" s="7">
        <v>57.369998931884766</v>
      </c>
      <c r="F580" s="11">
        <v>362.89999389648438</v>
      </c>
    </row>
    <row r="581" spans="1:6">
      <c r="A581" s="12">
        <v>574</v>
      </c>
      <c r="B581" s="9">
        <v>25050</v>
      </c>
      <c r="C581" s="6">
        <f t="shared" si="21"/>
        <v>7</v>
      </c>
      <c r="D581" s="12">
        <f t="shared" si="22"/>
        <v>1968</v>
      </c>
      <c r="E581" s="7">
        <v>59.720001220703125</v>
      </c>
      <c r="F581" s="11">
        <v>377.79998779296875</v>
      </c>
    </row>
    <row r="582" spans="1:6">
      <c r="A582" s="12">
        <v>575</v>
      </c>
      <c r="B582" s="9">
        <v>25081</v>
      </c>
      <c r="C582" s="6">
        <f t="shared" si="21"/>
        <v>8</v>
      </c>
      <c r="D582" s="12">
        <f t="shared" si="22"/>
        <v>1968</v>
      </c>
      <c r="E582" s="7">
        <v>44.060001373291016</v>
      </c>
      <c r="F582" s="11">
        <v>278.70001220703125</v>
      </c>
    </row>
    <row r="583" spans="1:6">
      <c r="A583" s="12">
        <v>576</v>
      </c>
      <c r="B583" s="9">
        <v>25111</v>
      </c>
      <c r="C583" s="6">
        <f t="shared" si="21"/>
        <v>9</v>
      </c>
      <c r="D583" s="12">
        <f t="shared" si="22"/>
        <v>1968</v>
      </c>
      <c r="E583" s="7">
        <v>38.409999847412109</v>
      </c>
      <c r="F583" s="11">
        <v>243</v>
      </c>
    </row>
    <row r="584" spans="1:6">
      <c r="A584" s="12">
        <v>577</v>
      </c>
      <c r="B584" s="9">
        <v>25142</v>
      </c>
      <c r="C584" s="6">
        <f t="shared" si="21"/>
        <v>10</v>
      </c>
      <c r="D584" s="12">
        <f t="shared" si="22"/>
        <v>1968</v>
      </c>
      <c r="E584" s="7">
        <v>2.5499999523162842</v>
      </c>
      <c r="F584" s="11">
        <v>16.100000381469727</v>
      </c>
    </row>
    <row r="585" spans="1:6">
      <c r="A585" s="12">
        <v>578</v>
      </c>
      <c r="B585" s="9">
        <v>25172</v>
      </c>
      <c r="C585" s="6">
        <f t="shared" ref="C585:C648" si="23">MONTH(B585)</f>
        <v>11</v>
      </c>
      <c r="D585" s="12">
        <f t="shared" ref="D585:D648" si="24">YEAR(B585)</f>
        <v>1968</v>
      </c>
      <c r="E585" s="7">
        <v>0</v>
      </c>
      <c r="F585" s="11">
        <v>0</v>
      </c>
    </row>
    <row r="586" spans="1:6">
      <c r="A586" s="12">
        <v>579</v>
      </c>
      <c r="B586" s="9">
        <v>25203</v>
      </c>
      <c r="C586" s="6">
        <f t="shared" si="23"/>
        <v>12</v>
      </c>
      <c r="D586" s="12">
        <f t="shared" si="24"/>
        <v>1968</v>
      </c>
      <c r="E586" s="7">
        <v>0</v>
      </c>
      <c r="F586" s="11">
        <v>0</v>
      </c>
    </row>
    <row r="587" spans="1:6">
      <c r="A587" s="12">
        <v>580</v>
      </c>
      <c r="B587" s="9">
        <v>25234</v>
      </c>
      <c r="C587" s="6">
        <f t="shared" si="23"/>
        <v>1</v>
      </c>
      <c r="D587" s="12">
        <f t="shared" si="24"/>
        <v>1969</v>
      </c>
      <c r="E587" s="7">
        <v>0</v>
      </c>
      <c r="F587" s="11">
        <v>0</v>
      </c>
    </row>
    <row r="588" spans="1:6">
      <c r="A588" s="12">
        <v>581</v>
      </c>
      <c r="B588" s="9">
        <v>25262</v>
      </c>
      <c r="C588" s="6">
        <f t="shared" si="23"/>
        <v>2</v>
      </c>
      <c r="D588" s="12">
        <f t="shared" si="24"/>
        <v>1969</v>
      </c>
      <c r="E588" s="7">
        <v>0</v>
      </c>
      <c r="F588" s="11">
        <v>0</v>
      </c>
    </row>
    <row r="589" spans="1:6">
      <c r="A589" s="12">
        <v>582</v>
      </c>
      <c r="B589" s="9">
        <v>25293</v>
      </c>
      <c r="C589" s="6">
        <f t="shared" si="23"/>
        <v>3</v>
      </c>
      <c r="D589" s="12">
        <f t="shared" si="24"/>
        <v>1969</v>
      </c>
      <c r="E589" s="7">
        <v>0</v>
      </c>
      <c r="F589" s="11">
        <v>0</v>
      </c>
    </row>
    <row r="590" spans="1:6">
      <c r="A590" s="12">
        <v>583</v>
      </c>
      <c r="B590" s="9">
        <v>25323</v>
      </c>
      <c r="C590" s="6">
        <f t="shared" si="23"/>
        <v>4</v>
      </c>
      <c r="D590" s="12">
        <f t="shared" si="24"/>
        <v>1969</v>
      </c>
      <c r="E590" s="7">
        <v>38.049999237060547</v>
      </c>
      <c r="F590" s="11">
        <v>245.39999389648438</v>
      </c>
    </row>
    <row r="591" spans="1:6">
      <c r="A591" s="12">
        <v>584</v>
      </c>
      <c r="B591" s="9">
        <v>25354</v>
      </c>
      <c r="C591" s="6">
        <f t="shared" si="23"/>
        <v>5</v>
      </c>
      <c r="D591" s="12">
        <f t="shared" si="24"/>
        <v>1969</v>
      </c>
      <c r="E591" s="7">
        <v>58.520000457763672</v>
      </c>
      <c r="F591" s="11">
        <v>377.39999389648438</v>
      </c>
    </row>
    <row r="592" spans="1:6">
      <c r="A592" s="12">
        <v>585</v>
      </c>
      <c r="B592" s="9">
        <v>25384</v>
      </c>
      <c r="C592" s="6">
        <f t="shared" si="23"/>
        <v>6</v>
      </c>
      <c r="D592" s="12">
        <f t="shared" si="24"/>
        <v>1969</v>
      </c>
      <c r="E592" s="7">
        <v>57.490001678466797</v>
      </c>
      <c r="F592" s="11">
        <v>370.79998779296875</v>
      </c>
    </row>
    <row r="593" spans="1:6">
      <c r="A593" s="12">
        <v>586</v>
      </c>
      <c r="B593" s="9">
        <v>25415</v>
      </c>
      <c r="C593" s="6">
        <f t="shared" si="23"/>
        <v>7</v>
      </c>
      <c r="D593" s="12">
        <f t="shared" si="24"/>
        <v>1969</v>
      </c>
      <c r="E593" s="7">
        <v>58.330001831054688</v>
      </c>
      <c r="F593" s="11">
        <v>376.20001220703125</v>
      </c>
    </row>
    <row r="594" spans="1:6">
      <c r="A594" s="12">
        <v>587</v>
      </c>
      <c r="B594" s="9">
        <v>25446</v>
      </c>
      <c r="C594" s="6">
        <f t="shared" si="23"/>
        <v>8</v>
      </c>
      <c r="D594" s="12">
        <f t="shared" si="24"/>
        <v>1969</v>
      </c>
      <c r="E594" s="7">
        <v>46.700000762939453</v>
      </c>
      <c r="F594" s="11">
        <v>301.20001220703125</v>
      </c>
    </row>
    <row r="595" spans="1:6">
      <c r="A595" s="12">
        <v>588</v>
      </c>
      <c r="B595" s="9">
        <v>25476</v>
      </c>
      <c r="C595" s="6">
        <f t="shared" si="23"/>
        <v>9</v>
      </c>
      <c r="D595" s="12">
        <f t="shared" si="24"/>
        <v>1969</v>
      </c>
      <c r="E595" s="7">
        <v>37.880001068115234</v>
      </c>
      <c r="F595" s="11">
        <v>244.30000305175781</v>
      </c>
    </row>
    <row r="596" spans="1:6">
      <c r="A596" s="12">
        <v>589</v>
      </c>
      <c r="B596" s="9">
        <v>25507</v>
      </c>
      <c r="C596" s="6">
        <f t="shared" si="23"/>
        <v>10</v>
      </c>
      <c r="D596" s="12">
        <f t="shared" si="24"/>
        <v>1969</v>
      </c>
      <c r="E596" s="7">
        <v>4.7600002288818359</v>
      </c>
      <c r="F596" s="11">
        <v>30.700000762939453</v>
      </c>
    </row>
    <row r="597" spans="1:6">
      <c r="A597" s="12">
        <v>590</v>
      </c>
      <c r="B597" s="9">
        <v>25537</v>
      </c>
      <c r="C597" s="6">
        <f t="shared" si="23"/>
        <v>11</v>
      </c>
      <c r="D597" s="12">
        <f t="shared" si="24"/>
        <v>1969</v>
      </c>
      <c r="E597" s="7">
        <v>0.25999999046325684</v>
      </c>
      <c r="F597" s="11">
        <v>1.7000000476837158</v>
      </c>
    </row>
    <row r="598" spans="1:6">
      <c r="A598" s="12">
        <v>591</v>
      </c>
      <c r="B598" s="9">
        <v>25568</v>
      </c>
      <c r="C598" s="6">
        <f t="shared" si="23"/>
        <v>12</v>
      </c>
      <c r="D598" s="12">
        <f t="shared" si="24"/>
        <v>1969</v>
      </c>
      <c r="E598" s="7">
        <v>0</v>
      </c>
      <c r="F598" s="11">
        <v>0</v>
      </c>
    </row>
    <row r="599" spans="1:6">
      <c r="A599" s="12">
        <v>592</v>
      </c>
      <c r="B599" s="9">
        <v>25599</v>
      </c>
      <c r="C599" s="6">
        <f t="shared" si="23"/>
        <v>1</v>
      </c>
      <c r="D599" s="12">
        <f t="shared" si="24"/>
        <v>1970</v>
      </c>
      <c r="E599" s="7">
        <v>0</v>
      </c>
      <c r="F599" s="11">
        <v>0</v>
      </c>
    </row>
    <row r="600" spans="1:6">
      <c r="A600" s="12">
        <v>593</v>
      </c>
      <c r="B600" s="9">
        <v>25627</v>
      </c>
      <c r="C600" s="6">
        <f t="shared" si="23"/>
        <v>2</v>
      </c>
      <c r="D600" s="12">
        <f t="shared" si="24"/>
        <v>1970</v>
      </c>
      <c r="E600" s="7">
        <v>0</v>
      </c>
      <c r="F600" s="11">
        <v>0</v>
      </c>
    </row>
    <row r="601" spans="1:6">
      <c r="A601" s="12">
        <v>594</v>
      </c>
      <c r="B601" s="9">
        <v>25658</v>
      </c>
      <c r="C601" s="6">
        <f t="shared" si="23"/>
        <v>3</v>
      </c>
      <c r="D601" s="12">
        <f t="shared" si="24"/>
        <v>1970</v>
      </c>
      <c r="E601" s="7">
        <v>0</v>
      </c>
      <c r="F601" s="11">
        <v>0</v>
      </c>
    </row>
    <row r="602" spans="1:6">
      <c r="A602" s="12">
        <v>595</v>
      </c>
      <c r="B602" s="9">
        <v>25688</v>
      </c>
      <c r="C602" s="6">
        <f t="shared" si="23"/>
        <v>4</v>
      </c>
      <c r="D602" s="12">
        <f t="shared" si="24"/>
        <v>1970</v>
      </c>
      <c r="E602" s="7">
        <v>45.669998168945313</v>
      </c>
      <c r="F602" s="11">
        <v>300.60000610351563</v>
      </c>
    </row>
    <row r="603" spans="1:6">
      <c r="A603" s="12">
        <v>596</v>
      </c>
      <c r="B603" s="9">
        <v>25719</v>
      </c>
      <c r="C603" s="6">
        <f t="shared" si="23"/>
        <v>5</v>
      </c>
      <c r="D603" s="12">
        <f t="shared" si="24"/>
        <v>1970</v>
      </c>
      <c r="E603" s="7">
        <v>57.520000457763672</v>
      </c>
      <c r="F603" s="11">
        <v>378.60000610351563</v>
      </c>
    </row>
    <row r="604" spans="1:6">
      <c r="A604" s="12">
        <v>597</v>
      </c>
      <c r="B604" s="9">
        <v>25749</v>
      </c>
      <c r="C604" s="6">
        <f t="shared" si="23"/>
        <v>6</v>
      </c>
      <c r="D604" s="12">
        <f t="shared" si="24"/>
        <v>1970</v>
      </c>
      <c r="E604" s="7">
        <v>53.950000762939453</v>
      </c>
      <c r="F604" s="11">
        <v>355.10000610351563</v>
      </c>
    </row>
    <row r="605" spans="1:6">
      <c r="A605" s="12">
        <v>598</v>
      </c>
      <c r="B605" s="9">
        <v>25780</v>
      </c>
      <c r="C605" s="6">
        <f t="shared" si="23"/>
        <v>7</v>
      </c>
      <c r="D605" s="12">
        <f t="shared" si="24"/>
        <v>1970</v>
      </c>
      <c r="E605" s="7">
        <v>57.400001525878906</v>
      </c>
      <c r="F605" s="11">
        <v>377.79998779296875</v>
      </c>
    </row>
    <row r="606" spans="1:6">
      <c r="A606" s="12">
        <v>599</v>
      </c>
      <c r="B606" s="9">
        <v>25811</v>
      </c>
      <c r="C606" s="6">
        <f t="shared" si="23"/>
        <v>8</v>
      </c>
      <c r="D606" s="12">
        <f t="shared" si="24"/>
        <v>1970</v>
      </c>
      <c r="E606" s="7">
        <v>45.759998321533203</v>
      </c>
      <c r="F606" s="11">
        <v>301.20001220703125</v>
      </c>
    </row>
    <row r="607" spans="1:6">
      <c r="A607" s="12">
        <v>600</v>
      </c>
      <c r="B607" s="9">
        <v>25841</v>
      </c>
      <c r="C607" s="6">
        <f t="shared" si="23"/>
        <v>9</v>
      </c>
      <c r="D607" s="12">
        <f t="shared" si="24"/>
        <v>1970</v>
      </c>
      <c r="E607" s="7">
        <v>37.119998931884766</v>
      </c>
      <c r="F607" s="11">
        <v>244.30000305175781</v>
      </c>
    </row>
    <row r="608" spans="1:6">
      <c r="A608" s="12">
        <v>601</v>
      </c>
      <c r="B608" s="9">
        <v>25872</v>
      </c>
      <c r="C608" s="6">
        <f t="shared" si="23"/>
        <v>10</v>
      </c>
      <c r="D608" s="12">
        <f t="shared" si="24"/>
        <v>1970</v>
      </c>
      <c r="E608" s="7">
        <v>4.5900001525878906</v>
      </c>
      <c r="F608" s="11">
        <v>30.200000762939453</v>
      </c>
    </row>
    <row r="609" spans="1:6">
      <c r="A609" s="12">
        <v>602</v>
      </c>
      <c r="B609" s="9">
        <v>25902</v>
      </c>
      <c r="C609" s="6">
        <f t="shared" si="23"/>
        <v>11</v>
      </c>
      <c r="D609" s="12">
        <f t="shared" si="24"/>
        <v>1970</v>
      </c>
      <c r="E609" s="7">
        <v>0</v>
      </c>
      <c r="F609" s="11">
        <v>0</v>
      </c>
    </row>
    <row r="610" spans="1:6">
      <c r="A610" s="12">
        <v>603</v>
      </c>
      <c r="B610" s="9">
        <v>25933</v>
      </c>
      <c r="C610" s="6">
        <f t="shared" si="23"/>
        <v>12</v>
      </c>
      <c r="D610" s="12">
        <f t="shared" si="24"/>
        <v>1970</v>
      </c>
      <c r="E610" s="7">
        <v>0</v>
      </c>
      <c r="F610" s="11">
        <v>0</v>
      </c>
    </row>
    <row r="611" spans="1:6">
      <c r="A611" s="12">
        <v>604</v>
      </c>
      <c r="B611" s="9">
        <v>25964</v>
      </c>
      <c r="C611" s="6">
        <f t="shared" si="23"/>
        <v>1</v>
      </c>
      <c r="D611" s="12">
        <f t="shared" si="24"/>
        <v>1971</v>
      </c>
      <c r="E611" s="7">
        <v>0</v>
      </c>
      <c r="F611" s="11">
        <v>0</v>
      </c>
    </row>
    <row r="612" spans="1:6">
      <c r="A612" s="12">
        <v>605</v>
      </c>
      <c r="B612" s="9">
        <v>25992</v>
      </c>
      <c r="C612" s="6">
        <f t="shared" si="23"/>
        <v>2</v>
      </c>
      <c r="D612" s="12">
        <f t="shared" si="24"/>
        <v>1971</v>
      </c>
      <c r="E612" s="7">
        <v>0</v>
      </c>
      <c r="F612" s="11">
        <v>0</v>
      </c>
    </row>
    <row r="613" spans="1:6">
      <c r="A613" s="12">
        <v>606</v>
      </c>
      <c r="B613" s="9">
        <v>26023</v>
      </c>
      <c r="C613" s="6">
        <f t="shared" si="23"/>
        <v>3</v>
      </c>
      <c r="D613" s="12">
        <f t="shared" si="24"/>
        <v>1971</v>
      </c>
      <c r="E613" s="7">
        <v>1.0099999904632568</v>
      </c>
      <c r="F613" s="11">
        <v>6.9000000953674316</v>
      </c>
    </row>
    <row r="614" spans="1:6">
      <c r="A614" s="12">
        <v>607</v>
      </c>
      <c r="B614" s="9">
        <v>26053</v>
      </c>
      <c r="C614" s="6">
        <f t="shared" si="23"/>
        <v>4</v>
      </c>
      <c r="D614" s="12">
        <f t="shared" si="24"/>
        <v>1971</v>
      </c>
      <c r="E614" s="7">
        <v>54.659999847412109</v>
      </c>
      <c r="F614" s="11">
        <v>373</v>
      </c>
    </row>
    <row r="615" spans="1:6">
      <c r="A615" s="12">
        <v>608</v>
      </c>
      <c r="B615" s="9">
        <v>26084</v>
      </c>
      <c r="C615" s="6">
        <f t="shared" si="23"/>
        <v>5</v>
      </c>
      <c r="D615" s="12">
        <f t="shared" si="24"/>
        <v>1971</v>
      </c>
      <c r="E615" s="7">
        <v>45.369998931884766</v>
      </c>
      <c r="F615" s="11">
        <v>309.60000610351563</v>
      </c>
    </row>
    <row r="616" spans="1:6">
      <c r="A616" s="12">
        <v>609</v>
      </c>
      <c r="B616" s="9">
        <v>26114</v>
      </c>
      <c r="C616" s="6">
        <f t="shared" si="23"/>
        <v>6</v>
      </c>
      <c r="D616" s="12">
        <f t="shared" si="24"/>
        <v>1971</v>
      </c>
      <c r="E616" s="7">
        <v>56.229999542236328</v>
      </c>
      <c r="F616" s="11">
        <v>383.70001220703125</v>
      </c>
    </row>
    <row r="617" spans="1:6">
      <c r="A617" s="12">
        <v>610</v>
      </c>
      <c r="B617" s="9">
        <v>26145</v>
      </c>
      <c r="C617" s="6">
        <f t="shared" si="23"/>
        <v>7</v>
      </c>
      <c r="D617" s="12">
        <f t="shared" si="24"/>
        <v>1971</v>
      </c>
      <c r="E617" s="7">
        <v>55.360000610351563</v>
      </c>
      <c r="F617" s="11">
        <v>377.79998779296875</v>
      </c>
    </row>
    <row r="618" spans="1:6">
      <c r="A618" s="12">
        <v>611</v>
      </c>
      <c r="B618" s="9">
        <v>26176</v>
      </c>
      <c r="C618" s="6">
        <f t="shared" si="23"/>
        <v>8</v>
      </c>
      <c r="D618" s="12">
        <f t="shared" si="24"/>
        <v>1971</v>
      </c>
      <c r="E618" s="7">
        <v>44.060001373291016</v>
      </c>
      <c r="F618" s="11">
        <v>300.70001220703125</v>
      </c>
    </row>
    <row r="619" spans="1:6">
      <c r="A619" s="12">
        <v>612</v>
      </c>
      <c r="B619" s="9">
        <v>26206</v>
      </c>
      <c r="C619" s="6">
        <f t="shared" si="23"/>
        <v>9</v>
      </c>
      <c r="D619" s="12">
        <f t="shared" si="24"/>
        <v>1971</v>
      </c>
      <c r="E619" s="7">
        <v>34.229999542236328</v>
      </c>
      <c r="F619" s="11">
        <v>233.60000610351563</v>
      </c>
    </row>
    <row r="620" spans="1:6">
      <c r="A620" s="12">
        <v>613</v>
      </c>
      <c r="B620" s="9">
        <v>26237</v>
      </c>
      <c r="C620" s="6">
        <f t="shared" si="23"/>
        <v>10</v>
      </c>
      <c r="D620" s="12">
        <f t="shared" si="24"/>
        <v>1971</v>
      </c>
      <c r="E620" s="7">
        <v>11.079999923706055</v>
      </c>
      <c r="F620" s="11">
        <v>75.599998474121094</v>
      </c>
    </row>
    <row r="621" spans="1:6">
      <c r="A621" s="12">
        <v>614</v>
      </c>
      <c r="B621" s="9">
        <v>26267</v>
      </c>
      <c r="C621" s="6">
        <f t="shared" si="23"/>
        <v>11</v>
      </c>
      <c r="D621" s="12">
        <f t="shared" si="24"/>
        <v>1971</v>
      </c>
      <c r="E621" s="7">
        <v>0</v>
      </c>
      <c r="F621" s="11">
        <v>0</v>
      </c>
    </row>
    <row r="622" spans="1:6">
      <c r="A622" s="12">
        <v>615</v>
      </c>
      <c r="B622" s="9">
        <v>26298</v>
      </c>
      <c r="C622" s="6">
        <f t="shared" si="23"/>
        <v>12</v>
      </c>
      <c r="D622" s="12">
        <f t="shared" si="24"/>
        <v>1971</v>
      </c>
      <c r="E622" s="7">
        <v>0</v>
      </c>
      <c r="F622" s="11">
        <v>0</v>
      </c>
    </row>
    <row r="623" spans="1:6">
      <c r="A623" s="12">
        <v>616</v>
      </c>
      <c r="B623" s="9">
        <v>26329</v>
      </c>
      <c r="C623" s="6">
        <f t="shared" si="23"/>
        <v>1</v>
      </c>
      <c r="D623" s="12">
        <f t="shared" si="24"/>
        <v>1972</v>
      </c>
      <c r="E623" s="7">
        <v>0</v>
      </c>
      <c r="F623" s="11">
        <v>0</v>
      </c>
    </row>
    <row r="624" spans="1:6">
      <c r="A624" s="12">
        <v>617</v>
      </c>
      <c r="B624" s="9">
        <v>26358</v>
      </c>
      <c r="C624" s="6">
        <f t="shared" si="23"/>
        <v>2</v>
      </c>
      <c r="D624" s="12">
        <f t="shared" si="24"/>
        <v>1972</v>
      </c>
      <c r="E624" s="7">
        <v>0</v>
      </c>
      <c r="F624" s="11">
        <v>0</v>
      </c>
    </row>
    <row r="625" spans="1:6">
      <c r="A625" s="12">
        <v>618</v>
      </c>
      <c r="B625" s="9">
        <v>26389</v>
      </c>
      <c r="C625" s="6">
        <f t="shared" si="23"/>
        <v>3</v>
      </c>
      <c r="D625" s="12">
        <f t="shared" si="24"/>
        <v>1972</v>
      </c>
      <c r="E625" s="7">
        <v>3.75</v>
      </c>
      <c r="F625" s="11">
        <v>24.799999237060547</v>
      </c>
    </row>
    <row r="626" spans="1:6">
      <c r="A626" s="12">
        <v>619</v>
      </c>
      <c r="B626" s="9">
        <v>26419</v>
      </c>
      <c r="C626" s="6">
        <f t="shared" si="23"/>
        <v>4</v>
      </c>
      <c r="D626" s="12">
        <f t="shared" si="24"/>
        <v>1972</v>
      </c>
      <c r="E626" s="7">
        <v>55.299999237060547</v>
      </c>
      <c r="F626" s="11">
        <v>365.70001220703125</v>
      </c>
    </row>
    <row r="627" spans="1:6">
      <c r="A627" s="12">
        <v>620</v>
      </c>
      <c r="B627" s="9">
        <v>26450</v>
      </c>
      <c r="C627" s="6">
        <f t="shared" si="23"/>
        <v>5</v>
      </c>
      <c r="D627" s="12">
        <f t="shared" si="24"/>
        <v>1972</v>
      </c>
      <c r="E627" s="7">
        <v>52.830001831054688</v>
      </c>
      <c r="F627" s="11">
        <v>349.39999389648438</v>
      </c>
    </row>
    <row r="628" spans="1:6">
      <c r="A628" s="12">
        <v>621</v>
      </c>
      <c r="B628" s="9">
        <v>26480</v>
      </c>
      <c r="C628" s="6">
        <f t="shared" si="23"/>
        <v>6</v>
      </c>
      <c r="D628" s="12">
        <f t="shared" si="24"/>
        <v>1972</v>
      </c>
      <c r="E628" s="7">
        <v>56.580001831054688</v>
      </c>
      <c r="F628" s="11">
        <v>374.20001220703125</v>
      </c>
    </row>
    <row r="629" spans="1:6">
      <c r="A629" s="12">
        <v>622</v>
      </c>
      <c r="B629" s="9">
        <v>26511</v>
      </c>
      <c r="C629" s="6">
        <f t="shared" si="23"/>
        <v>7</v>
      </c>
      <c r="D629" s="12">
        <f t="shared" si="24"/>
        <v>1972</v>
      </c>
      <c r="E629" s="7">
        <v>57.130001068115234</v>
      </c>
      <c r="F629" s="11">
        <v>377.79998779296875</v>
      </c>
    </row>
    <row r="630" spans="1:6">
      <c r="A630" s="12">
        <v>623</v>
      </c>
      <c r="B630" s="9">
        <v>26542</v>
      </c>
      <c r="C630" s="6">
        <f t="shared" si="23"/>
        <v>8</v>
      </c>
      <c r="D630" s="12">
        <f t="shared" si="24"/>
        <v>1972</v>
      </c>
      <c r="E630" s="7">
        <v>45.540000915527344</v>
      </c>
      <c r="F630" s="11">
        <v>301.20001220703125</v>
      </c>
    </row>
    <row r="631" spans="1:6">
      <c r="A631" s="12">
        <v>624</v>
      </c>
      <c r="B631" s="9">
        <v>26572</v>
      </c>
      <c r="C631" s="6">
        <f t="shared" si="23"/>
        <v>9</v>
      </c>
      <c r="D631" s="12">
        <f t="shared" si="24"/>
        <v>1972</v>
      </c>
      <c r="E631" s="7">
        <v>29.399999618530273</v>
      </c>
      <c r="F631" s="11">
        <v>194.39999389648438</v>
      </c>
    </row>
    <row r="632" spans="1:6">
      <c r="A632" s="12">
        <v>625</v>
      </c>
      <c r="B632" s="9">
        <v>26603</v>
      </c>
      <c r="C632" s="6">
        <f t="shared" si="23"/>
        <v>10</v>
      </c>
      <c r="D632" s="12">
        <f t="shared" si="24"/>
        <v>1972</v>
      </c>
      <c r="E632" s="7">
        <v>1.4700000286102295</v>
      </c>
      <c r="F632" s="11">
        <v>9.6999998092651367</v>
      </c>
    </row>
    <row r="633" spans="1:6">
      <c r="A633" s="12">
        <v>626</v>
      </c>
      <c r="B633" s="9">
        <v>26633</v>
      </c>
      <c r="C633" s="6">
        <f t="shared" si="23"/>
        <v>11</v>
      </c>
      <c r="D633" s="12">
        <f t="shared" si="24"/>
        <v>1972</v>
      </c>
      <c r="E633" s="7">
        <v>0</v>
      </c>
      <c r="F633" s="11">
        <v>0</v>
      </c>
    </row>
    <row r="634" spans="1:6">
      <c r="A634" s="12">
        <v>627</v>
      </c>
      <c r="B634" s="9">
        <v>26664</v>
      </c>
      <c r="C634" s="6">
        <f t="shared" si="23"/>
        <v>12</v>
      </c>
      <c r="D634" s="12">
        <f t="shared" si="24"/>
        <v>1972</v>
      </c>
      <c r="E634" s="7">
        <v>0</v>
      </c>
      <c r="F634" s="11">
        <v>0</v>
      </c>
    </row>
    <row r="635" spans="1:6">
      <c r="A635" s="12">
        <v>628</v>
      </c>
      <c r="B635" s="9">
        <v>26695</v>
      </c>
      <c r="C635" s="6">
        <f t="shared" si="23"/>
        <v>1</v>
      </c>
      <c r="D635" s="12">
        <f t="shared" si="24"/>
        <v>1973</v>
      </c>
      <c r="E635" s="7">
        <v>0</v>
      </c>
      <c r="F635" s="11">
        <v>0</v>
      </c>
    </row>
    <row r="636" spans="1:6">
      <c r="A636" s="12">
        <v>629</v>
      </c>
      <c r="B636" s="9">
        <v>26723</v>
      </c>
      <c r="C636" s="6">
        <f t="shared" si="23"/>
        <v>2</v>
      </c>
      <c r="D636" s="12">
        <f t="shared" si="24"/>
        <v>1973</v>
      </c>
      <c r="E636" s="7">
        <v>0</v>
      </c>
      <c r="F636" s="11">
        <v>0</v>
      </c>
    </row>
    <row r="637" spans="1:6">
      <c r="A637" s="12">
        <v>630</v>
      </c>
      <c r="B637" s="9">
        <v>26754</v>
      </c>
      <c r="C637" s="6">
        <f t="shared" si="23"/>
        <v>3</v>
      </c>
      <c r="D637" s="12">
        <f t="shared" si="24"/>
        <v>1973</v>
      </c>
      <c r="E637" s="7">
        <v>0</v>
      </c>
      <c r="F637" s="11">
        <v>0</v>
      </c>
    </row>
    <row r="638" spans="1:6">
      <c r="A638" s="12">
        <v>631</v>
      </c>
      <c r="B638" s="9">
        <v>26784</v>
      </c>
      <c r="C638" s="6">
        <f t="shared" si="23"/>
        <v>4</v>
      </c>
      <c r="D638" s="12">
        <f t="shared" si="24"/>
        <v>1973</v>
      </c>
      <c r="E638" s="7">
        <v>43.650001525878906</v>
      </c>
      <c r="F638" s="11">
        <v>281</v>
      </c>
    </row>
    <row r="639" spans="1:6">
      <c r="A639" s="12">
        <v>632</v>
      </c>
      <c r="B639" s="9">
        <v>26815</v>
      </c>
      <c r="C639" s="6">
        <f t="shared" si="23"/>
        <v>5</v>
      </c>
      <c r="D639" s="12">
        <f t="shared" si="24"/>
        <v>1973</v>
      </c>
      <c r="E639" s="7">
        <v>56.189998626708984</v>
      </c>
      <c r="F639" s="11">
        <v>361.70001220703125</v>
      </c>
    </row>
    <row r="640" spans="1:6">
      <c r="A640" s="12">
        <v>633</v>
      </c>
      <c r="B640" s="9">
        <v>26845</v>
      </c>
      <c r="C640" s="6">
        <f t="shared" si="23"/>
        <v>6</v>
      </c>
      <c r="D640" s="12">
        <f t="shared" si="24"/>
        <v>1973</v>
      </c>
      <c r="E640" s="7">
        <v>60.959999084472656</v>
      </c>
      <c r="F640" s="11">
        <v>392.39999389648438</v>
      </c>
    </row>
    <row r="641" spans="1:6">
      <c r="A641" s="12">
        <v>634</v>
      </c>
      <c r="B641" s="9">
        <v>26876</v>
      </c>
      <c r="C641" s="6">
        <f t="shared" si="23"/>
        <v>7</v>
      </c>
      <c r="D641" s="12">
        <f t="shared" si="24"/>
        <v>1973</v>
      </c>
      <c r="E641" s="7">
        <v>58.689998626708984</v>
      </c>
      <c r="F641" s="11">
        <v>377.79998779296875</v>
      </c>
    </row>
    <row r="642" spans="1:6">
      <c r="A642" s="12">
        <v>635</v>
      </c>
      <c r="B642" s="9">
        <v>26907</v>
      </c>
      <c r="C642" s="6">
        <f t="shared" si="23"/>
        <v>8</v>
      </c>
      <c r="D642" s="12">
        <f t="shared" si="24"/>
        <v>1973</v>
      </c>
      <c r="E642" s="7">
        <v>46.790000915527344</v>
      </c>
      <c r="F642" s="11">
        <v>301.20001220703125</v>
      </c>
    </row>
    <row r="643" spans="1:6">
      <c r="A643" s="12">
        <v>636</v>
      </c>
      <c r="B643" s="9">
        <v>26937</v>
      </c>
      <c r="C643" s="6">
        <f t="shared" si="23"/>
        <v>9</v>
      </c>
      <c r="D643" s="12">
        <f t="shared" si="24"/>
        <v>1973</v>
      </c>
      <c r="E643" s="7">
        <v>35.389999389648438</v>
      </c>
      <c r="F643" s="11">
        <v>227.80000305175781</v>
      </c>
    </row>
    <row r="644" spans="1:6">
      <c r="A644" s="12">
        <v>637</v>
      </c>
      <c r="B644" s="9">
        <v>26968</v>
      </c>
      <c r="C644" s="6">
        <f t="shared" si="23"/>
        <v>10</v>
      </c>
      <c r="D644" s="12">
        <f t="shared" si="24"/>
        <v>1973</v>
      </c>
      <c r="E644" s="7">
        <v>0.34000000357627869</v>
      </c>
      <c r="F644" s="11">
        <v>2.2000000476837158</v>
      </c>
    </row>
    <row r="645" spans="1:6">
      <c r="A645" s="12">
        <v>638</v>
      </c>
      <c r="B645" s="9">
        <v>26998</v>
      </c>
      <c r="C645" s="6">
        <f t="shared" si="23"/>
        <v>11</v>
      </c>
      <c r="D645" s="12">
        <f t="shared" si="24"/>
        <v>1973</v>
      </c>
      <c r="E645" s="7">
        <v>0</v>
      </c>
      <c r="F645" s="11">
        <v>0</v>
      </c>
    </row>
    <row r="646" spans="1:6">
      <c r="A646" s="12">
        <v>639</v>
      </c>
      <c r="B646" s="9">
        <v>27029</v>
      </c>
      <c r="C646" s="6">
        <f t="shared" si="23"/>
        <v>12</v>
      </c>
      <c r="D646" s="12">
        <f t="shared" si="24"/>
        <v>1973</v>
      </c>
      <c r="E646" s="7">
        <v>0</v>
      </c>
      <c r="F646" s="11">
        <v>0</v>
      </c>
    </row>
    <row r="647" spans="1:6">
      <c r="A647" s="12">
        <v>640</v>
      </c>
      <c r="B647" s="9">
        <v>27060</v>
      </c>
      <c r="C647" s="6">
        <f t="shared" si="23"/>
        <v>1</v>
      </c>
      <c r="D647" s="12">
        <f t="shared" si="24"/>
        <v>1974</v>
      </c>
      <c r="E647" s="7">
        <v>0</v>
      </c>
      <c r="F647" s="11">
        <v>0</v>
      </c>
    </row>
    <row r="648" spans="1:6">
      <c r="A648" s="12">
        <v>641</v>
      </c>
      <c r="B648" s="9">
        <v>27088</v>
      </c>
      <c r="C648" s="6">
        <f t="shared" si="23"/>
        <v>2</v>
      </c>
      <c r="D648" s="12">
        <f t="shared" si="24"/>
        <v>1974</v>
      </c>
      <c r="E648" s="7">
        <v>0</v>
      </c>
      <c r="F648" s="11">
        <v>0</v>
      </c>
    </row>
    <row r="649" spans="1:6">
      <c r="A649" s="12">
        <v>642</v>
      </c>
      <c r="B649" s="9">
        <v>27119</v>
      </c>
      <c r="C649" s="6">
        <f t="shared" ref="C649:C712" si="25">MONTH(B649)</f>
        <v>3</v>
      </c>
      <c r="D649" s="12">
        <f t="shared" ref="D649:D712" si="26">YEAR(B649)</f>
        <v>1974</v>
      </c>
      <c r="E649" s="7">
        <v>0</v>
      </c>
      <c r="F649" s="11">
        <v>0</v>
      </c>
    </row>
    <row r="650" spans="1:6">
      <c r="A650" s="12">
        <v>643</v>
      </c>
      <c r="B650" s="9">
        <v>27149</v>
      </c>
      <c r="C650" s="6">
        <f t="shared" si="25"/>
        <v>4</v>
      </c>
      <c r="D650" s="12">
        <f t="shared" si="26"/>
        <v>1974</v>
      </c>
      <c r="E650" s="7">
        <v>34.650001525878906</v>
      </c>
      <c r="F650" s="11">
        <v>209.69999694824219</v>
      </c>
    </row>
    <row r="651" spans="1:6">
      <c r="A651" s="12">
        <v>644</v>
      </c>
      <c r="B651" s="9">
        <v>27180</v>
      </c>
      <c r="C651" s="6">
        <f t="shared" si="25"/>
        <v>5</v>
      </c>
      <c r="D651" s="12">
        <f t="shared" si="26"/>
        <v>1974</v>
      </c>
      <c r="E651" s="7">
        <v>60.770000457763672</v>
      </c>
      <c r="F651" s="11">
        <v>367.79998779296875</v>
      </c>
    </row>
    <row r="652" spans="1:6">
      <c r="A652" s="12">
        <v>645</v>
      </c>
      <c r="B652" s="9">
        <v>27210</v>
      </c>
      <c r="C652" s="6">
        <f t="shared" si="25"/>
        <v>6</v>
      </c>
      <c r="D652" s="12">
        <f t="shared" si="26"/>
        <v>1974</v>
      </c>
      <c r="E652" s="7">
        <v>62.770000457763672</v>
      </c>
      <c r="F652" s="11">
        <v>379.89999389648438</v>
      </c>
    </row>
    <row r="653" spans="1:6">
      <c r="A653" s="12">
        <v>646</v>
      </c>
      <c r="B653" s="9">
        <v>27241</v>
      </c>
      <c r="C653" s="6">
        <f t="shared" si="25"/>
        <v>7</v>
      </c>
      <c r="D653" s="12">
        <f t="shared" si="26"/>
        <v>1974</v>
      </c>
      <c r="E653" s="7">
        <v>51.650001525878906</v>
      </c>
      <c r="F653" s="11">
        <v>312.60000610351563</v>
      </c>
    </row>
    <row r="654" spans="1:6">
      <c r="A654" s="12">
        <v>647</v>
      </c>
      <c r="B654" s="9">
        <v>27272</v>
      </c>
      <c r="C654" s="6">
        <f t="shared" si="25"/>
        <v>8</v>
      </c>
      <c r="D654" s="12">
        <f t="shared" si="26"/>
        <v>1974</v>
      </c>
      <c r="E654" s="7">
        <v>49.580001831054688</v>
      </c>
      <c r="F654" s="11">
        <v>300.10000610351563</v>
      </c>
    </row>
    <row r="655" spans="1:6">
      <c r="A655" s="12">
        <v>648</v>
      </c>
      <c r="B655" s="9">
        <v>27302</v>
      </c>
      <c r="C655" s="6">
        <f t="shared" si="25"/>
        <v>9</v>
      </c>
      <c r="D655" s="12">
        <f t="shared" si="26"/>
        <v>1974</v>
      </c>
      <c r="E655" s="7">
        <v>40.360000610351563</v>
      </c>
      <c r="F655" s="11">
        <v>244.30000305175781</v>
      </c>
    </row>
    <row r="656" spans="1:6">
      <c r="A656" s="12">
        <v>649</v>
      </c>
      <c r="B656" s="9">
        <v>27333</v>
      </c>
      <c r="C656" s="6">
        <f t="shared" si="25"/>
        <v>10</v>
      </c>
      <c r="D656" s="12">
        <f t="shared" si="26"/>
        <v>1974</v>
      </c>
      <c r="E656" s="7">
        <v>2.2100000381469727</v>
      </c>
      <c r="F656" s="11">
        <v>13.399999618530273</v>
      </c>
    </row>
    <row r="657" spans="1:6">
      <c r="A657" s="12">
        <v>650</v>
      </c>
      <c r="B657" s="9">
        <v>27363</v>
      </c>
      <c r="C657" s="6">
        <f t="shared" si="25"/>
        <v>11</v>
      </c>
      <c r="D657" s="12">
        <f t="shared" si="26"/>
        <v>1974</v>
      </c>
      <c r="E657" s="7">
        <v>0</v>
      </c>
      <c r="F657" s="11">
        <v>0</v>
      </c>
    </row>
    <row r="658" spans="1:6">
      <c r="A658" s="12">
        <v>651</v>
      </c>
      <c r="B658" s="9">
        <v>27394</v>
      </c>
      <c r="C658" s="6">
        <f t="shared" si="25"/>
        <v>12</v>
      </c>
      <c r="D658" s="12">
        <f t="shared" si="26"/>
        <v>1974</v>
      </c>
      <c r="E658" s="7">
        <v>0</v>
      </c>
      <c r="F658" s="11">
        <v>0</v>
      </c>
    </row>
    <row r="659" spans="1:6">
      <c r="A659" s="12">
        <v>652</v>
      </c>
      <c r="B659" s="9">
        <v>27425</v>
      </c>
      <c r="C659" s="6">
        <f t="shared" si="25"/>
        <v>1</v>
      </c>
      <c r="D659" s="12">
        <f t="shared" si="26"/>
        <v>1975</v>
      </c>
      <c r="E659" s="7">
        <v>0</v>
      </c>
      <c r="F659" s="11">
        <v>0</v>
      </c>
    </row>
    <row r="660" spans="1:6">
      <c r="A660" s="12">
        <v>653</v>
      </c>
      <c r="B660" s="9">
        <v>27453</v>
      </c>
      <c r="C660" s="6">
        <f t="shared" si="25"/>
        <v>2</v>
      </c>
      <c r="D660" s="12">
        <f t="shared" si="26"/>
        <v>1975</v>
      </c>
      <c r="E660" s="7">
        <v>0</v>
      </c>
      <c r="F660" s="11">
        <v>0</v>
      </c>
    </row>
    <row r="661" spans="1:6">
      <c r="A661" s="12">
        <v>654</v>
      </c>
      <c r="B661" s="9">
        <v>27484</v>
      </c>
      <c r="C661" s="6">
        <f t="shared" si="25"/>
        <v>3</v>
      </c>
      <c r="D661" s="12">
        <f t="shared" si="26"/>
        <v>1975</v>
      </c>
      <c r="E661" s="7">
        <v>0</v>
      </c>
      <c r="F661" s="11">
        <v>0</v>
      </c>
    </row>
    <row r="662" spans="1:6">
      <c r="A662" s="12">
        <v>655</v>
      </c>
      <c r="B662" s="9">
        <v>27514</v>
      </c>
      <c r="C662" s="6">
        <f t="shared" si="25"/>
        <v>4</v>
      </c>
      <c r="D662" s="12">
        <f t="shared" si="26"/>
        <v>1975</v>
      </c>
      <c r="E662" s="7">
        <v>37.479999542236328</v>
      </c>
      <c r="F662" s="11">
        <v>237.60000610351563</v>
      </c>
    </row>
    <row r="663" spans="1:6">
      <c r="A663" s="12">
        <v>656</v>
      </c>
      <c r="B663" s="9">
        <v>27545</v>
      </c>
      <c r="C663" s="6">
        <f t="shared" si="25"/>
        <v>5</v>
      </c>
      <c r="D663" s="12">
        <f t="shared" si="26"/>
        <v>1975</v>
      </c>
      <c r="E663" s="7">
        <v>58.959999084472656</v>
      </c>
      <c r="F663" s="11">
        <v>373.79998779296875</v>
      </c>
    </row>
    <row r="664" spans="1:6">
      <c r="A664" s="12">
        <v>657</v>
      </c>
      <c r="B664" s="9">
        <v>27575</v>
      </c>
      <c r="C664" s="6">
        <f t="shared" si="25"/>
        <v>6</v>
      </c>
      <c r="D664" s="12">
        <f t="shared" si="26"/>
        <v>1975</v>
      </c>
      <c r="E664" s="7">
        <v>61.979999542236328</v>
      </c>
      <c r="F664" s="11">
        <v>392.89999389648438</v>
      </c>
    </row>
    <row r="665" spans="1:6">
      <c r="A665" s="12">
        <v>658</v>
      </c>
      <c r="B665" s="9">
        <v>27606</v>
      </c>
      <c r="C665" s="6">
        <f t="shared" si="25"/>
        <v>7</v>
      </c>
      <c r="D665" s="12">
        <f t="shared" si="26"/>
        <v>1975</v>
      </c>
      <c r="E665" s="7">
        <v>58.659999847412109</v>
      </c>
      <c r="F665" s="11">
        <v>371.89999389648438</v>
      </c>
    </row>
    <row r="666" spans="1:6">
      <c r="A666" s="12">
        <v>659</v>
      </c>
      <c r="B666" s="9">
        <v>27637</v>
      </c>
      <c r="C666" s="6">
        <f t="shared" si="25"/>
        <v>8</v>
      </c>
      <c r="D666" s="12">
        <f t="shared" si="26"/>
        <v>1975</v>
      </c>
      <c r="E666" s="7">
        <v>45.930000305175781</v>
      </c>
      <c r="F666" s="11">
        <v>291.20001220703125</v>
      </c>
    </row>
    <row r="667" spans="1:6">
      <c r="A667" s="12">
        <v>660</v>
      </c>
      <c r="B667" s="9">
        <v>27667</v>
      </c>
      <c r="C667" s="6">
        <f t="shared" si="25"/>
        <v>9</v>
      </c>
      <c r="D667" s="12">
        <f t="shared" si="26"/>
        <v>1975</v>
      </c>
      <c r="E667" s="7">
        <v>38.060001373291016</v>
      </c>
      <c r="F667" s="11">
        <v>241.30000305175781</v>
      </c>
    </row>
    <row r="668" spans="1:6">
      <c r="A668" s="12">
        <v>661</v>
      </c>
      <c r="B668" s="9">
        <v>27698</v>
      </c>
      <c r="C668" s="6">
        <f t="shared" si="25"/>
        <v>10</v>
      </c>
      <c r="D668" s="12">
        <f t="shared" si="26"/>
        <v>1975</v>
      </c>
      <c r="E668" s="7">
        <v>0.74000000953674316</v>
      </c>
      <c r="F668" s="11">
        <v>4.6999998092651367</v>
      </c>
    </row>
    <row r="669" spans="1:6">
      <c r="A669" s="12">
        <v>662</v>
      </c>
      <c r="B669" s="9">
        <v>27728</v>
      </c>
      <c r="C669" s="6">
        <f t="shared" si="25"/>
        <v>11</v>
      </c>
      <c r="D669" s="12">
        <f t="shared" si="26"/>
        <v>1975</v>
      </c>
      <c r="E669" s="7">
        <v>0.17000000178813934</v>
      </c>
      <c r="F669" s="11">
        <v>1.1000000238418579</v>
      </c>
    </row>
    <row r="670" spans="1:6">
      <c r="A670" s="12">
        <v>663</v>
      </c>
      <c r="B670" s="9">
        <v>27759</v>
      </c>
      <c r="C670" s="6">
        <f t="shared" si="25"/>
        <v>12</v>
      </c>
      <c r="D670" s="12">
        <f t="shared" si="26"/>
        <v>1975</v>
      </c>
      <c r="E670" s="7">
        <v>0</v>
      </c>
      <c r="F670" s="11">
        <v>0</v>
      </c>
    </row>
    <row r="671" spans="1:6">
      <c r="A671" s="12">
        <v>664</v>
      </c>
      <c r="B671" s="9">
        <v>27790</v>
      </c>
      <c r="C671" s="6">
        <f t="shared" si="25"/>
        <v>1</v>
      </c>
      <c r="D671" s="12">
        <f t="shared" si="26"/>
        <v>1976</v>
      </c>
      <c r="E671" s="7">
        <v>0</v>
      </c>
      <c r="F671" s="11">
        <v>0</v>
      </c>
    </row>
    <row r="672" spans="1:6">
      <c r="A672" s="12">
        <v>665</v>
      </c>
      <c r="B672" s="9">
        <v>27819</v>
      </c>
      <c r="C672" s="6">
        <f t="shared" si="25"/>
        <v>2</v>
      </c>
      <c r="D672" s="12">
        <f t="shared" si="26"/>
        <v>1976</v>
      </c>
      <c r="E672" s="7">
        <v>0.40999999642372131</v>
      </c>
      <c r="F672" s="11">
        <v>2.5999999046325684</v>
      </c>
    </row>
    <row r="673" spans="1:6">
      <c r="A673" s="12">
        <v>666</v>
      </c>
      <c r="B673" s="9">
        <v>27850</v>
      </c>
      <c r="C673" s="6">
        <f t="shared" si="25"/>
        <v>3</v>
      </c>
      <c r="D673" s="12">
        <f t="shared" si="26"/>
        <v>1976</v>
      </c>
      <c r="E673" s="7">
        <v>14.600000381469727</v>
      </c>
      <c r="F673" s="11">
        <v>91.900001525878906</v>
      </c>
    </row>
    <row r="674" spans="1:6">
      <c r="A674" s="12">
        <v>667</v>
      </c>
      <c r="B674" s="9">
        <v>27880</v>
      </c>
      <c r="C674" s="6">
        <f t="shared" si="25"/>
        <v>4</v>
      </c>
      <c r="D674" s="12">
        <f t="shared" si="26"/>
        <v>1976</v>
      </c>
      <c r="E674" s="7">
        <v>53.279998779296875</v>
      </c>
      <c r="F674" s="11">
        <v>335.39999389648438</v>
      </c>
    </row>
    <row r="675" spans="1:6">
      <c r="A675" s="12">
        <v>668</v>
      </c>
      <c r="B675" s="9">
        <v>27911</v>
      </c>
      <c r="C675" s="6">
        <f t="shared" si="25"/>
        <v>5</v>
      </c>
      <c r="D675" s="12">
        <f t="shared" si="26"/>
        <v>1976</v>
      </c>
      <c r="E675" s="7">
        <v>53.520000457763672</v>
      </c>
      <c r="F675" s="11">
        <v>336.89999389648438</v>
      </c>
    </row>
    <row r="676" spans="1:6">
      <c r="A676" s="12">
        <v>669</v>
      </c>
      <c r="B676" s="9">
        <v>27941</v>
      </c>
      <c r="C676" s="6">
        <f t="shared" si="25"/>
        <v>6</v>
      </c>
      <c r="D676" s="12">
        <f t="shared" si="26"/>
        <v>1976</v>
      </c>
      <c r="E676" s="7">
        <v>58.909999847412109</v>
      </c>
      <c r="F676" s="11">
        <v>370.79998779296875</v>
      </c>
    </row>
    <row r="677" spans="1:6">
      <c r="A677" s="12">
        <v>670</v>
      </c>
      <c r="B677" s="9">
        <v>27972</v>
      </c>
      <c r="C677" s="6">
        <f t="shared" si="25"/>
        <v>7</v>
      </c>
      <c r="D677" s="12">
        <f t="shared" si="26"/>
        <v>1976</v>
      </c>
      <c r="E677" s="7">
        <v>59.840000152587891</v>
      </c>
      <c r="F677" s="11">
        <v>376.70001220703125</v>
      </c>
    </row>
    <row r="678" spans="1:6">
      <c r="A678" s="12">
        <v>671</v>
      </c>
      <c r="B678" s="9">
        <v>28003</v>
      </c>
      <c r="C678" s="6">
        <f t="shared" si="25"/>
        <v>8</v>
      </c>
      <c r="D678" s="12">
        <f t="shared" si="26"/>
        <v>1976</v>
      </c>
      <c r="E678" s="7">
        <v>38.409999847412109</v>
      </c>
      <c r="F678" s="11">
        <v>241.80000305175781</v>
      </c>
    </row>
    <row r="679" spans="1:6">
      <c r="A679" s="12">
        <v>672</v>
      </c>
      <c r="B679" s="9">
        <v>28033</v>
      </c>
      <c r="C679" s="6">
        <f t="shared" si="25"/>
        <v>9</v>
      </c>
      <c r="D679" s="12">
        <f t="shared" si="26"/>
        <v>1976</v>
      </c>
      <c r="E679" s="7">
        <v>15.079999923706055</v>
      </c>
      <c r="F679" s="11">
        <v>94.900001525878906</v>
      </c>
    </row>
    <row r="680" spans="1:6">
      <c r="A680" s="12">
        <v>673</v>
      </c>
      <c r="B680" s="9">
        <v>28064</v>
      </c>
      <c r="C680" s="6">
        <f t="shared" si="25"/>
        <v>10</v>
      </c>
      <c r="D680" s="12">
        <f t="shared" si="26"/>
        <v>1976</v>
      </c>
      <c r="E680" s="7">
        <v>7.7399997711181641</v>
      </c>
      <c r="F680" s="11">
        <v>48.700000762939453</v>
      </c>
    </row>
    <row r="681" spans="1:6">
      <c r="A681" s="12">
        <v>674</v>
      </c>
      <c r="B681" s="9">
        <v>28094</v>
      </c>
      <c r="C681" s="6">
        <f t="shared" si="25"/>
        <v>11</v>
      </c>
      <c r="D681" s="12">
        <f t="shared" si="26"/>
        <v>1976</v>
      </c>
      <c r="E681" s="7">
        <v>0.20999999344348907</v>
      </c>
      <c r="F681" s="11">
        <v>1.2999999523162842</v>
      </c>
    </row>
    <row r="682" spans="1:6">
      <c r="A682" s="12">
        <v>675</v>
      </c>
      <c r="B682" s="9">
        <v>28125</v>
      </c>
      <c r="C682" s="6">
        <f t="shared" si="25"/>
        <v>12</v>
      </c>
      <c r="D682" s="12">
        <f t="shared" si="26"/>
        <v>1976</v>
      </c>
      <c r="E682" s="7">
        <v>0</v>
      </c>
      <c r="F682" s="11">
        <v>0</v>
      </c>
    </row>
    <row r="683" spans="1:6">
      <c r="A683" s="12">
        <v>676</v>
      </c>
      <c r="B683" s="9">
        <v>28156</v>
      </c>
      <c r="C683" s="6">
        <f t="shared" si="25"/>
        <v>1</v>
      </c>
      <c r="D683" s="12">
        <f t="shared" si="26"/>
        <v>1977</v>
      </c>
      <c r="E683" s="7">
        <v>0</v>
      </c>
      <c r="F683" s="11">
        <v>0</v>
      </c>
    </row>
    <row r="684" spans="1:6">
      <c r="A684" s="12">
        <v>677</v>
      </c>
      <c r="B684" s="9">
        <v>28184</v>
      </c>
      <c r="C684" s="6">
        <f t="shared" si="25"/>
        <v>2</v>
      </c>
      <c r="D684" s="12">
        <f t="shared" si="26"/>
        <v>1977</v>
      </c>
      <c r="E684" s="7">
        <v>0.33000001311302185</v>
      </c>
      <c r="F684" s="11">
        <v>1.8999999761581421</v>
      </c>
    </row>
    <row r="685" spans="1:6">
      <c r="A685" s="12">
        <v>678</v>
      </c>
      <c r="B685" s="9">
        <v>28215</v>
      </c>
      <c r="C685" s="6">
        <f t="shared" si="25"/>
        <v>3</v>
      </c>
      <c r="D685" s="12">
        <f t="shared" si="26"/>
        <v>1977</v>
      </c>
      <c r="E685" s="7">
        <v>10.649999618530273</v>
      </c>
      <c r="F685" s="11">
        <v>61.400001525878906</v>
      </c>
    </row>
    <row r="686" spans="1:6">
      <c r="A686" s="12">
        <v>679</v>
      </c>
      <c r="B686" s="9">
        <v>28245</v>
      </c>
      <c r="C686" s="6">
        <f t="shared" si="25"/>
        <v>4</v>
      </c>
      <c r="D686" s="12">
        <f t="shared" si="26"/>
        <v>1977</v>
      </c>
      <c r="E686" s="7">
        <v>63.770000457763672</v>
      </c>
      <c r="F686" s="11">
        <v>367.60000610351563</v>
      </c>
    </row>
    <row r="687" spans="1:6">
      <c r="A687" s="12">
        <v>680</v>
      </c>
      <c r="B687" s="9">
        <v>28276</v>
      </c>
      <c r="C687" s="6">
        <f t="shared" si="25"/>
        <v>5</v>
      </c>
      <c r="D687" s="12">
        <f t="shared" si="26"/>
        <v>1977</v>
      </c>
      <c r="E687" s="7">
        <v>37.700000762939453</v>
      </c>
      <c r="F687" s="11">
        <v>217.30000305175781</v>
      </c>
    </row>
    <row r="688" spans="1:6">
      <c r="A688" s="12">
        <v>681</v>
      </c>
      <c r="B688" s="9">
        <v>28306</v>
      </c>
      <c r="C688" s="6">
        <f t="shared" si="25"/>
        <v>6</v>
      </c>
      <c r="D688" s="12">
        <f t="shared" si="26"/>
        <v>1977</v>
      </c>
      <c r="E688" s="7">
        <v>61.720001220703125</v>
      </c>
      <c r="F688" s="11">
        <v>355.79998779296875</v>
      </c>
    </row>
    <row r="689" spans="1:6">
      <c r="A689" s="12">
        <v>682</v>
      </c>
      <c r="B689" s="9">
        <v>28337</v>
      </c>
      <c r="C689" s="6">
        <f t="shared" si="25"/>
        <v>7</v>
      </c>
      <c r="D689" s="12">
        <f t="shared" si="26"/>
        <v>1977</v>
      </c>
      <c r="E689" s="7">
        <v>61.909999847412109</v>
      </c>
      <c r="F689" s="11">
        <v>356.89999389648438</v>
      </c>
    </row>
    <row r="690" spans="1:6">
      <c r="A690" s="12">
        <v>683</v>
      </c>
      <c r="B690" s="9">
        <v>28368</v>
      </c>
      <c r="C690" s="6">
        <f t="shared" si="25"/>
        <v>8</v>
      </c>
      <c r="D690" s="12">
        <f t="shared" si="26"/>
        <v>1977</v>
      </c>
      <c r="E690" s="7">
        <v>46.819999694824219</v>
      </c>
      <c r="F690" s="11">
        <v>269.89999389648438</v>
      </c>
    </row>
    <row r="691" spans="1:6">
      <c r="A691" s="12">
        <v>684</v>
      </c>
      <c r="B691" s="9">
        <v>28398</v>
      </c>
      <c r="C691" s="6">
        <f t="shared" si="25"/>
        <v>9</v>
      </c>
      <c r="D691" s="12">
        <f t="shared" si="26"/>
        <v>1977</v>
      </c>
      <c r="E691" s="7">
        <v>12.399999618530273</v>
      </c>
      <c r="F691" s="11">
        <v>71.5</v>
      </c>
    </row>
    <row r="692" spans="1:6">
      <c r="A692" s="12">
        <v>685</v>
      </c>
      <c r="B692" s="9">
        <v>28429</v>
      </c>
      <c r="C692" s="6">
        <f t="shared" si="25"/>
        <v>10</v>
      </c>
      <c r="D692" s="12">
        <f t="shared" si="26"/>
        <v>1977</v>
      </c>
      <c r="E692" s="7">
        <v>6.6999998092651367</v>
      </c>
      <c r="F692" s="11">
        <v>38.599998474121094</v>
      </c>
    </row>
    <row r="693" spans="1:6">
      <c r="A693" s="12">
        <v>686</v>
      </c>
      <c r="B693" s="9">
        <v>28459</v>
      </c>
      <c r="C693" s="6">
        <f t="shared" si="25"/>
        <v>11</v>
      </c>
      <c r="D693" s="12">
        <f t="shared" si="26"/>
        <v>1977</v>
      </c>
      <c r="E693" s="7">
        <v>0</v>
      </c>
      <c r="F693" s="11">
        <v>0</v>
      </c>
    </row>
    <row r="694" spans="1:6">
      <c r="A694" s="12">
        <v>687</v>
      </c>
      <c r="B694" s="9">
        <v>28490</v>
      </c>
      <c r="C694" s="6">
        <f t="shared" si="25"/>
        <v>12</v>
      </c>
      <c r="D694" s="12">
        <f t="shared" si="26"/>
        <v>1977</v>
      </c>
      <c r="E694" s="7">
        <v>0</v>
      </c>
      <c r="F694" s="11">
        <v>0</v>
      </c>
    </row>
    <row r="695" spans="1:6">
      <c r="A695" s="12">
        <v>688</v>
      </c>
      <c r="B695" s="9">
        <v>28521</v>
      </c>
      <c r="C695" s="6">
        <f t="shared" si="25"/>
        <v>1</v>
      </c>
      <c r="D695" s="12">
        <f t="shared" si="26"/>
        <v>1978</v>
      </c>
      <c r="E695" s="7">
        <v>0</v>
      </c>
      <c r="F695" s="11">
        <v>0</v>
      </c>
    </row>
    <row r="696" spans="1:6">
      <c r="A696" s="12">
        <v>689</v>
      </c>
      <c r="B696" s="9">
        <v>28549</v>
      </c>
      <c r="C696" s="6">
        <f t="shared" si="25"/>
        <v>2</v>
      </c>
      <c r="D696" s="12">
        <f t="shared" si="26"/>
        <v>1978</v>
      </c>
      <c r="E696" s="7">
        <v>0</v>
      </c>
      <c r="F696" s="11">
        <v>0</v>
      </c>
    </row>
    <row r="697" spans="1:6">
      <c r="A697" s="12">
        <v>690</v>
      </c>
      <c r="B697" s="9">
        <v>28580</v>
      </c>
      <c r="C697" s="6">
        <f t="shared" si="25"/>
        <v>3</v>
      </c>
      <c r="D697" s="12">
        <f t="shared" si="26"/>
        <v>1978</v>
      </c>
      <c r="E697" s="7">
        <v>0</v>
      </c>
      <c r="F697" s="11">
        <v>0</v>
      </c>
    </row>
    <row r="698" spans="1:6">
      <c r="A698" s="12">
        <v>691</v>
      </c>
      <c r="B698" s="9">
        <v>28610</v>
      </c>
      <c r="C698" s="6">
        <f t="shared" si="25"/>
        <v>4</v>
      </c>
      <c r="D698" s="12">
        <f t="shared" si="26"/>
        <v>1978</v>
      </c>
      <c r="E698" s="7">
        <v>22.549999237060547</v>
      </c>
      <c r="F698" s="11">
        <v>134.39999389648438</v>
      </c>
    </row>
    <row r="699" spans="1:6">
      <c r="A699" s="12">
        <v>692</v>
      </c>
      <c r="B699" s="9">
        <v>28641</v>
      </c>
      <c r="C699" s="6">
        <f t="shared" si="25"/>
        <v>5</v>
      </c>
      <c r="D699" s="12">
        <f t="shared" si="26"/>
        <v>1978</v>
      </c>
      <c r="E699" s="7">
        <v>58.779998779296875</v>
      </c>
      <c r="F699" s="11">
        <v>350.29998779296875</v>
      </c>
    </row>
    <row r="700" spans="1:6">
      <c r="A700" s="12">
        <v>693</v>
      </c>
      <c r="B700" s="9">
        <v>28671</v>
      </c>
      <c r="C700" s="6">
        <f t="shared" si="25"/>
        <v>6</v>
      </c>
      <c r="D700" s="12">
        <f t="shared" si="26"/>
        <v>1978</v>
      </c>
      <c r="E700" s="7">
        <v>65.919998168945313</v>
      </c>
      <c r="F700" s="11">
        <v>392.89999389648438</v>
      </c>
    </row>
    <row r="701" spans="1:6">
      <c r="A701" s="12">
        <v>694</v>
      </c>
      <c r="B701" s="9">
        <v>28702</v>
      </c>
      <c r="C701" s="6">
        <f t="shared" si="25"/>
        <v>7</v>
      </c>
      <c r="D701" s="12">
        <f t="shared" si="26"/>
        <v>1978</v>
      </c>
      <c r="E701" s="7">
        <v>63.310001373291016</v>
      </c>
      <c r="F701" s="11">
        <v>377.29998779296875</v>
      </c>
    </row>
    <row r="702" spans="1:6">
      <c r="A702" s="12">
        <v>695</v>
      </c>
      <c r="B702" s="9">
        <v>28733</v>
      </c>
      <c r="C702" s="6">
        <f t="shared" si="25"/>
        <v>8</v>
      </c>
      <c r="D702" s="12">
        <f t="shared" si="26"/>
        <v>1978</v>
      </c>
      <c r="E702" s="7">
        <v>50.540000915527344</v>
      </c>
      <c r="F702" s="11">
        <v>301.20001220703125</v>
      </c>
    </row>
    <row r="703" spans="1:6">
      <c r="A703" s="12">
        <v>696</v>
      </c>
      <c r="B703" s="9">
        <v>28763</v>
      </c>
      <c r="C703" s="6">
        <f t="shared" si="25"/>
        <v>9</v>
      </c>
      <c r="D703" s="12">
        <f t="shared" si="26"/>
        <v>1978</v>
      </c>
      <c r="E703" s="7">
        <v>26.110000610351563</v>
      </c>
      <c r="F703" s="11">
        <v>155.60000610351563</v>
      </c>
    </row>
    <row r="704" spans="1:6">
      <c r="A704" s="12">
        <v>697</v>
      </c>
      <c r="B704" s="9">
        <v>28794</v>
      </c>
      <c r="C704" s="6">
        <f t="shared" si="25"/>
        <v>10</v>
      </c>
      <c r="D704" s="12">
        <f t="shared" si="26"/>
        <v>1978</v>
      </c>
      <c r="E704" s="7">
        <v>14.800000190734863</v>
      </c>
      <c r="F704" s="11">
        <v>88.199996948242188</v>
      </c>
    </row>
    <row r="705" spans="1:6">
      <c r="A705" s="12">
        <v>698</v>
      </c>
      <c r="B705" s="9">
        <v>28824</v>
      </c>
      <c r="C705" s="6">
        <f t="shared" si="25"/>
        <v>11</v>
      </c>
      <c r="D705" s="12">
        <f t="shared" si="26"/>
        <v>1978</v>
      </c>
      <c r="E705" s="7">
        <v>0</v>
      </c>
      <c r="F705" s="11">
        <v>0</v>
      </c>
    </row>
    <row r="706" spans="1:6">
      <c r="A706" s="12">
        <v>699</v>
      </c>
      <c r="B706" s="9">
        <v>28855</v>
      </c>
      <c r="C706" s="6">
        <f t="shared" si="25"/>
        <v>12</v>
      </c>
      <c r="D706" s="12">
        <f t="shared" si="26"/>
        <v>1978</v>
      </c>
      <c r="E706" s="7">
        <v>0</v>
      </c>
      <c r="F706" s="11">
        <v>0</v>
      </c>
    </row>
    <row r="707" spans="1:6">
      <c r="A707" s="12">
        <v>700</v>
      </c>
      <c r="B707" s="9">
        <v>28886</v>
      </c>
      <c r="C707" s="6">
        <f t="shared" si="25"/>
        <v>1</v>
      </c>
      <c r="D707" s="12">
        <f t="shared" si="26"/>
        <v>1979</v>
      </c>
      <c r="E707" s="7">
        <v>0</v>
      </c>
      <c r="F707" s="11">
        <v>0</v>
      </c>
    </row>
    <row r="708" spans="1:6">
      <c r="A708" s="12">
        <v>701</v>
      </c>
      <c r="B708" s="9">
        <v>28914</v>
      </c>
      <c r="C708" s="6">
        <f t="shared" si="25"/>
        <v>2</v>
      </c>
      <c r="D708" s="12">
        <f t="shared" si="26"/>
        <v>1979</v>
      </c>
      <c r="E708" s="7">
        <v>0</v>
      </c>
      <c r="F708" s="11">
        <v>0</v>
      </c>
    </row>
    <row r="709" spans="1:6">
      <c r="A709" s="12">
        <v>702</v>
      </c>
      <c r="B709" s="9">
        <v>28945</v>
      </c>
      <c r="C709" s="6">
        <f t="shared" si="25"/>
        <v>3</v>
      </c>
      <c r="D709" s="12">
        <f t="shared" si="26"/>
        <v>1979</v>
      </c>
      <c r="E709" s="7">
        <v>0</v>
      </c>
      <c r="F709" s="11">
        <v>0</v>
      </c>
    </row>
    <row r="710" spans="1:6">
      <c r="A710" s="12">
        <v>703</v>
      </c>
      <c r="B710" s="9">
        <v>28975</v>
      </c>
      <c r="C710" s="6">
        <f t="shared" si="25"/>
        <v>4</v>
      </c>
      <c r="D710" s="12">
        <f t="shared" si="26"/>
        <v>1979</v>
      </c>
      <c r="E710" s="7">
        <v>33.060001373291016</v>
      </c>
      <c r="F710" s="11">
        <v>203.30000305175781</v>
      </c>
    </row>
    <row r="711" spans="1:6">
      <c r="A711" s="12">
        <v>704</v>
      </c>
      <c r="B711" s="9">
        <v>29006</v>
      </c>
      <c r="C711" s="6">
        <f t="shared" si="25"/>
        <v>5</v>
      </c>
      <c r="D711" s="12">
        <f t="shared" si="26"/>
        <v>1979</v>
      </c>
      <c r="E711" s="7">
        <v>58.540000915527344</v>
      </c>
      <c r="F711" s="11">
        <v>360</v>
      </c>
    </row>
    <row r="712" spans="1:6">
      <c r="A712" s="12">
        <v>705</v>
      </c>
      <c r="B712" s="9">
        <v>29036</v>
      </c>
      <c r="C712" s="6">
        <f t="shared" si="25"/>
        <v>6</v>
      </c>
      <c r="D712" s="12">
        <f t="shared" si="26"/>
        <v>1979</v>
      </c>
      <c r="E712" s="7">
        <v>64.360000610351563</v>
      </c>
      <c r="F712" s="11">
        <v>395.79998779296875</v>
      </c>
    </row>
    <row r="713" spans="1:6">
      <c r="A713" s="12">
        <v>706</v>
      </c>
      <c r="B713" s="9">
        <v>29067</v>
      </c>
      <c r="C713" s="6">
        <f t="shared" ref="C713:C776" si="27">MONTH(B713)</f>
        <v>7</v>
      </c>
      <c r="D713" s="12">
        <f t="shared" ref="D713:D776" si="28">YEAR(B713)</f>
        <v>1979</v>
      </c>
      <c r="E713" s="7">
        <v>61.090000152587891</v>
      </c>
      <c r="F713" s="11">
        <v>375.70001220703125</v>
      </c>
    </row>
    <row r="714" spans="1:6">
      <c r="A714" s="12">
        <v>707</v>
      </c>
      <c r="B714" s="9">
        <v>29098</v>
      </c>
      <c r="C714" s="6">
        <f t="shared" si="27"/>
        <v>8</v>
      </c>
      <c r="D714" s="12">
        <f t="shared" si="28"/>
        <v>1979</v>
      </c>
      <c r="E714" s="7">
        <v>46.430000305175781</v>
      </c>
      <c r="F714" s="11">
        <v>285.5</v>
      </c>
    </row>
    <row r="715" spans="1:6">
      <c r="A715" s="12">
        <v>708</v>
      </c>
      <c r="B715" s="9">
        <v>29128</v>
      </c>
      <c r="C715" s="6">
        <f t="shared" si="27"/>
        <v>9</v>
      </c>
      <c r="D715" s="12">
        <f t="shared" si="28"/>
        <v>1979</v>
      </c>
      <c r="E715" s="7">
        <v>37.349998474121094</v>
      </c>
      <c r="F715" s="11">
        <v>229.69999694824219</v>
      </c>
    </row>
    <row r="716" spans="1:6">
      <c r="A716" s="12">
        <v>709</v>
      </c>
      <c r="B716" s="9">
        <v>29159</v>
      </c>
      <c r="C716" s="6">
        <f t="shared" si="27"/>
        <v>10</v>
      </c>
      <c r="D716" s="12">
        <f t="shared" si="28"/>
        <v>1979</v>
      </c>
      <c r="E716" s="7">
        <v>1.1699999570846558</v>
      </c>
      <c r="F716" s="11">
        <v>7.1999998092651367</v>
      </c>
    </row>
    <row r="717" spans="1:6">
      <c r="A717" s="12">
        <v>710</v>
      </c>
      <c r="B717" s="9">
        <v>29189</v>
      </c>
      <c r="C717" s="6">
        <f t="shared" si="27"/>
        <v>11</v>
      </c>
      <c r="D717" s="12">
        <f t="shared" si="28"/>
        <v>1979</v>
      </c>
      <c r="E717" s="7">
        <v>0</v>
      </c>
      <c r="F717" s="11">
        <v>0</v>
      </c>
    </row>
    <row r="718" spans="1:6">
      <c r="A718" s="12">
        <v>711</v>
      </c>
      <c r="B718" s="9">
        <v>29220</v>
      </c>
      <c r="C718" s="6">
        <f t="shared" si="27"/>
        <v>12</v>
      </c>
      <c r="D718" s="12">
        <f t="shared" si="28"/>
        <v>1979</v>
      </c>
      <c r="E718" s="7">
        <v>0</v>
      </c>
      <c r="F718" s="11">
        <v>0</v>
      </c>
    </row>
    <row r="719" spans="1:6">
      <c r="A719" s="12">
        <v>712</v>
      </c>
      <c r="B719" s="9">
        <v>29251</v>
      </c>
      <c r="C719" s="6">
        <f t="shared" si="27"/>
        <v>1</v>
      </c>
      <c r="D719" s="12">
        <f t="shared" si="28"/>
        <v>1980</v>
      </c>
      <c r="E719" s="7">
        <v>0</v>
      </c>
      <c r="F719" s="11">
        <v>0</v>
      </c>
    </row>
    <row r="720" spans="1:6">
      <c r="A720" s="12">
        <v>713</v>
      </c>
      <c r="B720" s="9">
        <v>29280</v>
      </c>
      <c r="C720" s="6">
        <f t="shared" si="27"/>
        <v>2</v>
      </c>
      <c r="D720" s="12">
        <f t="shared" si="28"/>
        <v>1980</v>
      </c>
      <c r="E720" s="7">
        <v>0</v>
      </c>
      <c r="F720" s="11">
        <v>0</v>
      </c>
    </row>
    <row r="721" spans="1:6">
      <c r="A721" s="12">
        <v>714</v>
      </c>
      <c r="B721" s="9">
        <v>29311</v>
      </c>
      <c r="C721" s="6">
        <f t="shared" si="27"/>
        <v>3</v>
      </c>
      <c r="D721" s="12">
        <f t="shared" si="28"/>
        <v>1980</v>
      </c>
      <c r="E721" s="7">
        <v>0</v>
      </c>
      <c r="F721" s="11">
        <v>0</v>
      </c>
    </row>
    <row r="722" spans="1:6">
      <c r="A722" s="12">
        <v>715</v>
      </c>
      <c r="B722" s="9">
        <v>29341</v>
      </c>
      <c r="C722" s="6">
        <f t="shared" si="27"/>
        <v>4</v>
      </c>
      <c r="D722" s="12">
        <f t="shared" si="28"/>
        <v>1980</v>
      </c>
      <c r="E722" s="7">
        <v>43.270000457763672</v>
      </c>
      <c r="F722" s="11">
        <v>288.70001220703125</v>
      </c>
    </row>
    <row r="723" spans="1:6">
      <c r="A723" s="12">
        <v>716</v>
      </c>
      <c r="B723" s="9">
        <v>29372</v>
      </c>
      <c r="C723" s="6">
        <f t="shared" si="27"/>
        <v>5</v>
      </c>
      <c r="D723" s="12">
        <f t="shared" si="28"/>
        <v>1980</v>
      </c>
      <c r="E723" s="7">
        <v>53.369998931884766</v>
      </c>
      <c r="F723" s="11">
        <v>356.10000610351563</v>
      </c>
    </row>
    <row r="724" spans="1:6">
      <c r="A724" s="12">
        <v>717</v>
      </c>
      <c r="B724" s="9">
        <v>29402</v>
      </c>
      <c r="C724" s="6">
        <f t="shared" si="27"/>
        <v>6</v>
      </c>
      <c r="D724" s="12">
        <f t="shared" si="28"/>
        <v>1980</v>
      </c>
      <c r="E724" s="7">
        <v>56.939998626708984</v>
      </c>
      <c r="F724" s="11">
        <v>379.89999389648438</v>
      </c>
    </row>
    <row r="725" spans="1:6">
      <c r="A725" s="12">
        <v>718</v>
      </c>
      <c r="B725" s="9">
        <v>29433</v>
      </c>
      <c r="C725" s="6">
        <f t="shared" si="27"/>
        <v>7</v>
      </c>
      <c r="D725" s="12">
        <f t="shared" si="28"/>
        <v>1980</v>
      </c>
      <c r="E725" s="7">
        <v>56.459999084472656</v>
      </c>
      <c r="F725" s="11">
        <v>376.70001220703125</v>
      </c>
    </row>
    <row r="726" spans="1:6">
      <c r="A726" s="12">
        <v>719</v>
      </c>
      <c r="B726" s="9">
        <v>29464</v>
      </c>
      <c r="C726" s="6">
        <f t="shared" si="27"/>
        <v>8</v>
      </c>
      <c r="D726" s="12">
        <f t="shared" si="28"/>
        <v>1980</v>
      </c>
      <c r="E726" s="7">
        <v>45.069999694824219</v>
      </c>
      <c r="F726" s="11">
        <v>300.70001220703125</v>
      </c>
    </row>
    <row r="727" spans="1:6">
      <c r="A727" s="12">
        <v>720</v>
      </c>
      <c r="B727" s="9">
        <v>29494</v>
      </c>
      <c r="C727" s="6">
        <f t="shared" si="27"/>
        <v>9</v>
      </c>
      <c r="D727" s="12">
        <f t="shared" si="28"/>
        <v>1980</v>
      </c>
      <c r="E727" s="7">
        <v>35.639999389648438</v>
      </c>
      <c r="F727" s="11">
        <v>237.80000305175781</v>
      </c>
    </row>
    <row r="728" spans="1:6">
      <c r="A728" s="12">
        <v>721</v>
      </c>
      <c r="B728" s="9">
        <v>29525</v>
      </c>
      <c r="C728" s="6">
        <f t="shared" si="27"/>
        <v>10</v>
      </c>
      <c r="D728" s="12">
        <f t="shared" si="28"/>
        <v>1980</v>
      </c>
      <c r="E728" s="7">
        <v>10.399999618530273</v>
      </c>
      <c r="F728" s="11">
        <v>69.400001525878906</v>
      </c>
    </row>
    <row r="729" spans="1:6">
      <c r="A729" s="12">
        <v>722</v>
      </c>
      <c r="B729" s="9">
        <v>29555</v>
      </c>
      <c r="C729" s="6">
        <f t="shared" si="27"/>
        <v>11</v>
      </c>
      <c r="D729" s="12">
        <f t="shared" si="28"/>
        <v>1980</v>
      </c>
      <c r="E729" s="7">
        <v>0.85000002384185791</v>
      </c>
      <c r="F729" s="11">
        <v>5.6999998092651367</v>
      </c>
    </row>
    <row r="730" spans="1:6">
      <c r="A730" s="12">
        <v>723</v>
      </c>
      <c r="B730" s="9">
        <v>29586</v>
      </c>
      <c r="C730" s="6">
        <f t="shared" si="27"/>
        <v>12</v>
      </c>
      <c r="D730" s="12">
        <f t="shared" si="28"/>
        <v>1980</v>
      </c>
      <c r="E730" s="7">
        <v>0</v>
      </c>
      <c r="F730" s="11">
        <v>0</v>
      </c>
    </row>
    <row r="731" spans="1:6">
      <c r="A731" s="12">
        <v>724</v>
      </c>
      <c r="B731" s="9">
        <v>29617</v>
      </c>
      <c r="C731" s="6">
        <f t="shared" si="27"/>
        <v>1</v>
      </c>
      <c r="D731" s="12">
        <f t="shared" si="28"/>
        <v>1981</v>
      </c>
      <c r="E731" s="7">
        <v>0</v>
      </c>
      <c r="F731" s="11">
        <v>0</v>
      </c>
    </row>
    <row r="732" spans="1:6">
      <c r="A732" s="12">
        <v>725</v>
      </c>
      <c r="B732" s="9">
        <v>29645</v>
      </c>
      <c r="C732" s="6">
        <f t="shared" si="27"/>
        <v>2</v>
      </c>
      <c r="D732" s="12">
        <f t="shared" si="28"/>
        <v>1981</v>
      </c>
      <c r="E732" s="7">
        <v>0</v>
      </c>
      <c r="F732" s="11">
        <v>0</v>
      </c>
    </row>
    <row r="733" spans="1:6">
      <c r="A733" s="12">
        <v>726</v>
      </c>
      <c r="B733" s="9">
        <v>29676</v>
      </c>
      <c r="C733" s="6">
        <f t="shared" si="27"/>
        <v>3</v>
      </c>
      <c r="D733" s="12">
        <f t="shared" si="28"/>
        <v>1981</v>
      </c>
      <c r="E733" s="7">
        <v>0</v>
      </c>
      <c r="F733" s="11">
        <v>0</v>
      </c>
    </row>
    <row r="734" spans="1:6">
      <c r="A734" s="12">
        <v>727</v>
      </c>
      <c r="B734" s="9">
        <v>29706</v>
      </c>
      <c r="C734" s="6">
        <f t="shared" si="27"/>
        <v>4</v>
      </c>
      <c r="D734" s="12">
        <f t="shared" si="28"/>
        <v>1981</v>
      </c>
      <c r="E734" s="7">
        <v>34.909999847412109</v>
      </c>
      <c r="F734" s="11">
        <v>212.69999694824219</v>
      </c>
    </row>
    <row r="735" spans="1:6">
      <c r="A735" s="12">
        <v>728</v>
      </c>
      <c r="B735" s="9">
        <v>29737</v>
      </c>
      <c r="C735" s="6">
        <f t="shared" si="27"/>
        <v>5</v>
      </c>
      <c r="D735" s="12">
        <f t="shared" si="28"/>
        <v>1981</v>
      </c>
      <c r="E735" s="7">
        <v>56.740001678466797</v>
      </c>
      <c r="F735" s="11">
        <v>345.70001220703125</v>
      </c>
    </row>
    <row r="736" spans="1:6">
      <c r="A736" s="12">
        <v>729</v>
      </c>
      <c r="B736" s="9">
        <v>29767</v>
      </c>
      <c r="C736" s="6">
        <f t="shared" si="27"/>
        <v>6</v>
      </c>
      <c r="D736" s="12">
        <f t="shared" si="28"/>
        <v>1981</v>
      </c>
      <c r="E736" s="7">
        <v>64.970001220703125</v>
      </c>
      <c r="F736" s="11">
        <v>395.79998779296875</v>
      </c>
    </row>
    <row r="737" spans="1:6">
      <c r="A737" s="12">
        <v>730</v>
      </c>
      <c r="B737" s="9">
        <v>29798</v>
      </c>
      <c r="C737" s="6">
        <f t="shared" si="27"/>
        <v>7</v>
      </c>
      <c r="D737" s="12">
        <f t="shared" si="28"/>
        <v>1981</v>
      </c>
      <c r="E737" s="7">
        <v>62.009998321533203</v>
      </c>
      <c r="F737" s="11">
        <v>377.79998779296875</v>
      </c>
    </row>
    <row r="738" spans="1:6">
      <c r="A738" s="12">
        <v>731</v>
      </c>
      <c r="B738" s="9">
        <v>29829</v>
      </c>
      <c r="C738" s="6">
        <f t="shared" si="27"/>
        <v>8</v>
      </c>
      <c r="D738" s="12">
        <f t="shared" si="28"/>
        <v>1981</v>
      </c>
      <c r="E738" s="7">
        <v>49.439998626708984</v>
      </c>
      <c r="F738" s="11">
        <v>301.20001220703125</v>
      </c>
    </row>
    <row r="739" spans="1:6">
      <c r="A739" s="12">
        <v>732</v>
      </c>
      <c r="B739" s="9">
        <v>29859</v>
      </c>
      <c r="C739" s="6">
        <f t="shared" si="27"/>
        <v>9</v>
      </c>
      <c r="D739" s="12">
        <f t="shared" si="28"/>
        <v>1981</v>
      </c>
      <c r="E739" s="7">
        <v>33.930000305175781</v>
      </c>
      <c r="F739" s="11">
        <v>206.69999694824219</v>
      </c>
    </row>
    <row r="740" spans="1:6">
      <c r="A740" s="12">
        <v>733</v>
      </c>
      <c r="B740" s="9">
        <v>29890</v>
      </c>
      <c r="C740" s="6">
        <f t="shared" si="27"/>
        <v>10</v>
      </c>
      <c r="D740" s="12">
        <f t="shared" si="28"/>
        <v>1981</v>
      </c>
      <c r="E740" s="7">
        <v>0</v>
      </c>
      <c r="F740" s="11">
        <v>0</v>
      </c>
    </row>
    <row r="741" spans="1:6">
      <c r="A741" s="12">
        <v>734</v>
      </c>
      <c r="B741" s="9">
        <v>29920</v>
      </c>
      <c r="C741" s="6">
        <f t="shared" si="27"/>
        <v>11</v>
      </c>
      <c r="D741" s="12">
        <f t="shared" si="28"/>
        <v>1981</v>
      </c>
      <c r="E741" s="7">
        <v>0</v>
      </c>
      <c r="F741" s="11">
        <v>0</v>
      </c>
    </row>
    <row r="742" spans="1:6">
      <c r="A742" s="12">
        <v>735</v>
      </c>
      <c r="B742" s="9">
        <v>29951</v>
      </c>
      <c r="C742" s="6">
        <f t="shared" si="27"/>
        <v>12</v>
      </c>
      <c r="D742" s="12">
        <f t="shared" si="28"/>
        <v>1981</v>
      </c>
      <c r="E742" s="7">
        <v>0</v>
      </c>
      <c r="F742" s="11">
        <v>0</v>
      </c>
    </row>
    <row r="743" spans="1:6">
      <c r="A743" s="12">
        <v>736</v>
      </c>
      <c r="B743" s="9">
        <v>29982</v>
      </c>
      <c r="C743" s="6">
        <f t="shared" si="27"/>
        <v>1</v>
      </c>
      <c r="D743" s="12">
        <f t="shared" si="28"/>
        <v>1982</v>
      </c>
      <c r="E743" s="7">
        <v>0</v>
      </c>
      <c r="F743" s="11">
        <v>0</v>
      </c>
    </row>
    <row r="744" spans="1:6">
      <c r="A744" s="12">
        <v>737</v>
      </c>
      <c r="B744" s="9">
        <v>30010</v>
      </c>
      <c r="C744" s="6">
        <f t="shared" si="27"/>
        <v>2</v>
      </c>
      <c r="D744" s="12">
        <f t="shared" si="28"/>
        <v>1982</v>
      </c>
      <c r="E744" s="7">
        <v>0</v>
      </c>
      <c r="F744" s="11">
        <v>0</v>
      </c>
    </row>
    <row r="745" spans="1:6">
      <c r="A745" s="12">
        <v>738</v>
      </c>
      <c r="B745" s="9">
        <v>30041</v>
      </c>
      <c r="C745" s="6">
        <f t="shared" si="27"/>
        <v>3</v>
      </c>
      <c r="D745" s="12">
        <f t="shared" si="28"/>
        <v>1982</v>
      </c>
      <c r="E745" s="7">
        <v>0</v>
      </c>
      <c r="F745" s="11">
        <v>0</v>
      </c>
    </row>
    <row r="746" spans="1:6">
      <c r="A746" s="12">
        <v>739</v>
      </c>
      <c r="B746" s="9">
        <v>30071</v>
      </c>
      <c r="C746" s="6">
        <f t="shared" si="27"/>
        <v>4</v>
      </c>
      <c r="D746" s="12">
        <f t="shared" si="28"/>
        <v>1982</v>
      </c>
      <c r="E746" s="7">
        <v>27.440000534057617</v>
      </c>
      <c r="F746" s="11">
        <v>155</v>
      </c>
    </row>
    <row r="747" spans="1:6">
      <c r="A747" s="12">
        <v>740</v>
      </c>
      <c r="B747" s="9">
        <v>30102</v>
      </c>
      <c r="C747" s="6">
        <f t="shared" si="27"/>
        <v>5</v>
      </c>
      <c r="D747" s="12">
        <f t="shared" si="28"/>
        <v>1982</v>
      </c>
      <c r="E747" s="7">
        <v>62.159999847412109</v>
      </c>
      <c r="F747" s="11">
        <v>351.10000610351563</v>
      </c>
    </row>
    <row r="748" spans="1:6">
      <c r="A748" s="12">
        <v>741</v>
      </c>
      <c r="B748" s="9">
        <v>30132</v>
      </c>
      <c r="C748" s="6">
        <f t="shared" si="27"/>
        <v>6</v>
      </c>
      <c r="D748" s="12">
        <f t="shared" si="28"/>
        <v>1982</v>
      </c>
      <c r="E748" s="7">
        <v>63.880001068115234</v>
      </c>
      <c r="F748" s="11">
        <v>360.79998779296875</v>
      </c>
    </row>
    <row r="749" spans="1:6">
      <c r="A749" s="12">
        <v>742</v>
      </c>
      <c r="B749" s="9">
        <v>30163</v>
      </c>
      <c r="C749" s="6">
        <f t="shared" si="27"/>
        <v>7</v>
      </c>
      <c r="D749" s="12">
        <f t="shared" si="28"/>
        <v>1982</v>
      </c>
      <c r="E749" s="7">
        <v>66.800003051757813</v>
      </c>
      <c r="F749" s="11">
        <v>377.29998779296875</v>
      </c>
    </row>
    <row r="750" spans="1:6">
      <c r="A750" s="12">
        <v>743</v>
      </c>
      <c r="B750" s="9">
        <v>30194</v>
      </c>
      <c r="C750" s="6">
        <f t="shared" si="27"/>
        <v>8</v>
      </c>
      <c r="D750" s="12">
        <f t="shared" si="28"/>
        <v>1982</v>
      </c>
      <c r="E750" s="7">
        <v>53.020000457763672</v>
      </c>
      <c r="F750" s="11">
        <v>299.5</v>
      </c>
    </row>
    <row r="751" spans="1:6">
      <c r="A751" s="12">
        <v>744</v>
      </c>
      <c r="B751" s="9">
        <v>30224</v>
      </c>
      <c r="C751" s="6">
        <f t="shared" si="27"/>
        <v>9</v>
      </c>
      <c r="D751" s="12">
        <f t="shared" si="28"/>
        <v>1982</v>
      </c>
      <c r="E751" s="7">
        <v>28.700000762939453</v>
      </c>
      <c r="F751" s="11">
        <v>162.10000610351563</v>
      </c>
    </row>
    <row r="752" spans="1:6">
      <c r="A752" s="12">
        <v>745</v>
      </c>
      <c r="B752" s="9">
        <v>30255</v>
      </c>
      <c r="C752" s="6">
        <f t="shared" si="27"/>
        <v>10</v>
      </c>
      <c r="D752" s="12">
        <f t="shared" si="28"/>
        <v>1982</v>
      </c>
      <c r="E752" s="7">
        <v>0</v>
      </c>
      <c r="F752" s="11">
        <v>0</v>
      </c>
    </row>
    <row r="753" spans="1:6">
      <c r="A753" s="12">
        <v>746</v>
      </c>
      <c r="B753" s="9">
        <v>30285</v>
      </c>
      <c r="C753" s="6">
        <f t="shared" si="27"/>
        <v>11</v>
      </c>
      <c r="D753" s="12">
        <f t="shared" si="28"/>
        <v>1982</v>
      </c>
      <c r="E753" s="7">
        <v>0</v>
      </c>
      <c r="F753" s="11">
        <v>0</v>
      </c>
    </row>
    <row r="754" spans="1:6">
      <c r="A754" s="12">
        <v>747</v>
      </c>
      <c r="B754" s="9">
        <v>30316</v>
      </c>
      <c r="C754" s="6">
        <f t="shared" si="27"/>
        <v>12</v>
      </c>
      <c r="D754" s="12">
        <f t="shared" si="28"/>
        <v>1982</v>
      </c>
      <c r="E754" s="7">
        <v>0</v>
      </c>
      <c r="F754" s="11">
        <v>0</v>
      </c>
    </row>
    <row r="755" spans="1:6">
      <c r="A755" s="12">
        <v>748</v>
      </c>
      <c r="B755" s="9">
        <v>30347</v>
      </c>
      <c r="C755" s="6">
        <f t="shared" si="27"/>
        <v>1</v>
      </c>
      <c r="D755" s="12">
        <f t="shared" si="28"/>
        <v>1983</v>
      </c>
      <c r="E755" s="7">
        <v>0</v>
      </c>
      <c r="F755" s="11">
        <v>0</v>
      </c>
    </row>
    <row r="756" spans="1:6">
      <c r="A756" s="12">
        <v>749</v>
      </c>
      <c r="B756" s="9">
        <v>30375</v>
      </c>
      <c r="C756" s="6">
        <f t="shared" si="27"/>
        <v>2</v>
      </c>
      <c r="D756" s="12">
        <f t="shared" si="28"/>
        <v>1983</v>
      </c>
      <c r="E756" s="7">
        <v>0</v>
      </c>
      <c r="F756" s="11">
        <v>0</v>
      </c>
    </row>
    <row r="757" spans="1:6">
      <c r="A757" s="12">
        <v>750</v>
      </c>
      <c r="B757" s="9">
        <v>30406</v>
      </c>
      <c r="C757" s="6">
        <f t="shared" si="27"/>
        <v>3</v>
      </c>
      <c r="D757" s="12">
        <f t="shared" si="28"/>
        <v>1983</v>
      </c>
      <c r="E757" s="7">
        <v>0</v>
      </c>
      <c r="F757" s="11">
        <v>0</v>
      </c>
    </row>
    <row r="758" spans="1:6">
      <c r="A758" s="12">
        <v>751</v>
      </c>
      <c r="B758" s="9">
        <v>30436</v>
      </c>
      <c r="C758" s="6">
        <f t="shared" si="27"/>
        <v>4</v>
      </c>
      <c r="D758" s="12">
        <f t="shared" si="28"/>
        <v>1983</v>
      </c>
      <c r="E758" s="7">
        <v>20.920000076293945</v>
      </c>
      <c r="F758" s="11">
        <v>117.90000152587891</v>
      </c>
    </row>
    <row r="759" spans="1:6">
      <c r="A759" s="12">
        <v>752</v>
      </c>
      <c r="B759" s="9">
        <v>30467</v>
      </c>
      <c r="C759" s="6">
        <f t="shared" si="27"/>
        <v>5</v>
      </c>
      <c r="D759" s="12">
        <f t="shared" si="28"/>
        <v>1983</v>
      </c>
      <c r="E759" s="7">
        <v>58.419998168945313</v>
      </c>
      <c r="F759" s="11">
        <v>329.20001220703125</v>
      </c>
    </row>
    <row r="760" spans="1:6">
      <c r="A760" s="12">
        <v>753</v>
      </c>
      <c r="B760" s="9">
        <v>30497</v>
      </c>
      <c r="C760" s="6">
        <f t="shared" si="27"/>
        <v>6</v>
      </c>
      <c r="D760" s="12">
        <f t="shared" si="28"/>
        <v>1983</v>
      </c>
      <c r="E760" s="7">
        <v>63.759998321533203</v>
      </c>
      <c r="F760" s="11">
        <v>359.29998779296875</v>
      </c>
    </row>
    <row r="761" spans="1:6">
      <c r="A761" s="12">
        <v>754</v>
      </c>
      <c r="B761" s="9">
        <v>30528</v>
      </c>
      <c r="C761" s="6">
        <f t="shared" si="27"/>
        <v>7</v>
      </c>
      <c r="D761" s="12">
        <f t="shared" si="28"/>
        <v>1983</v>
      </c>
      <c r="E761" s="7">
        <v>67.040000915527344</v>
      </c>
      <c r="F761" s="11">
        <v>377.79998779296875</v>
      </c>
    </row>
    <row r="762" spans="1:6">
      <c r="A762" s="12">
        <v>755</v>
      </c>
      <c r="B762" s="9">
        <v>30559</v>
      </c>
      <c r="C762" s="6">
        <f t="shared" si="27"/>
        <v>8</v>
      </c>
      <c r="D762" s="12">
        <f t="shared" si="28"/>
        <v>1983</v>
      </c>
      <c r="E762" s="7">
        <v>52.369998931884766</v>
      </c>
      <c r="F762" s="11">
        <v>295.10000610351563</v>
      </c>
    </row>
    <row r="763" spans="1:6">
      <c r="A763" s="12">
        <v>756</v>
      </c>
      <c r="B763" s="9">
        <v>30589</v>
      </c>
      <c r="C763" s="6">
        <f t="shared" si="27"/>
        <v>9</v>
      </c>
      <c r="D763" s="12">
        <f t="shared" si="28"/>
        <v>1983</v>
      </c>
      <c r="E763" s="7">
        <v>30.030000686645508</v>
      </c>
      <c r="F763" s="11">
        <v>169.19999694824219</v>
      </c>
    </row>
    <row r="764" spans="1:6">
      <c r="A764" s="12">
        <v>757</v>
      </c>
      <c r="B764" s="9">
        <v>30620</v>
      </c>
      <c r="C764" s="6">
        <f t="shared" si="27"/>
        <v>10</v>
      </c>
      <c r="D764" s="12">
        <f t="shared" si="28"/>
        <v>1983</v>
      </c>
      <c r="E764" s="7">
        <v>9.4600000381469727</v>
      </c>
      <c r="F764" s="11">
        <v>53.299999237060547</v>
      </c>
    </row>
    <row r="765" spans="1:6">
      <c r="A765" s="12">
        <v>758</v>
      </c>
      <c r="B765" s="9">
        <v>30650</v>
      </c>
      <c r="C765" s="6">
        <f t="shared" si="27"/>
        <v>11</v>
      </c>
      <c r="D765" s="12">
        <f t="shared" si="28"/>
        <v>1983</v>
      </c>
      <c r="E765" s="7">
        <v>0</v>
      </c>
      <c r="F765" s="11">
        <v>0</v>
      </c>
    </row>
    <row r="766" spans="1:6">
      <c r="A766" s="12">
        <v>759</v>
      </c>
      <c r="B766" s="9">
        <v>30681</v>
      </c>
      <c r="C766" s="6">
        <f t="shared" si="27"/>
        <v>12</v>
      </c>
      <c r="D766" s="12">
        <f t="shared" si="28"/>
        <v>1983</v>
      </c>
      <c r="E766" s="7">
        <v>0</v>
      </c>
      <c r="F766" s="11">
        <v>0</v>
      </c>
    </row>
    <row r="767" spans="1:6">
      <c r="A767" s="12">
        <v>760</v>
      </c>
      <c r="B767" s="9">
        <v>30712</v>
      </c>
      <c r="C767" s="6">
        <f t="shared" si="27"/>
        <v>1</v>
      </c>
      <c r="D767" s="12">
        <f t="shared" si="28"/>
        <v>1984</v>
      </c>
      <c r="E767" s="7">
        <v>0</v>
      </c>
      <c r="F767" s="11">
        <v>0</v>
      </c>
    </row>
    <row r="768" spans="1:6">
      <c r="A768" s="12">
        <v>761</v>
      </c>
      <c r="B768" s="9">
        <v>30741</v>
      </c>
      <c r="C768" s="6">
        <f t="shared" si="27"/>
        <v>2</v>
      </c>
      <c r="D768" s="12">
        <f t="shared" si="28"/>
        <v>1984</v>
      </c>
      <c r="E768" s="7">
        <v>0</v>
      </c>
      <c r="F768" s="11">
        <v>0</v>
      </c>
    </row>
    <row r="769" spans="1:6">
      <c r="A769" s="12">
        <v>762</v>
      </c>
      <c r="B769" s="9">
        <v>30772</v>
      </c>
      <c r="C769" s="6">
        <f t="shared" si="27"/>
        <v>3</v>
      </c>
      <c r="D769" s="12">
        <f t="shared" si="28"/>
        <v>1984</v>
      </c>
      <c r="E769" s="7">
        <v>0.37000000476837158</v>
      </c>
      <c r="F769" s="11">
        <v>2.4000000953674316</v>
      </c>
    </row>
    <row r="770" spans="1:6">
      <c r="A770" s="12">
        <v>763</v>
      </c>
      <c r="B770" s="9">
        <v>30802</v>
      </c>
      <c r="C770" s="6">
        <f t="shared" si="27"/>
        <v>4</v>
      </c>
      <c r="D770" s="12">
        <f t="shared" si="28"/>
        <v>1984</v>
      </c>
      <c r="E770" s="7">
        <v>48.840000152587891</v>
      </c>
      <c r="F770" s="11">
        <v>320.10000610351563</v>
      </c>
    </row>
    <row r="771" spans="1:6">
      <c r="A771" s="12">
        <v>764</v>
      </c>
      <c r="B771" s="9">
        <v>30833</v>
      </c>
      <c r="C771" s="6">
        <f t="shared" si="27"/>
        <v>5</v>
      </c>
      <c r="D771" s="12">
        <f t="shared" si="28"/>
        <v>1984</v>
      </c>
      <c r="E771" s="7">
        <v>57.880001068115234</v>
      </c>
      <c r="F771" s="11">
        <v>379.39999389648438</v>
      </c>
    </row>
    <row r="772" spans="1:6">
      <c r="A772" s="12">
        <v>765</v>
      </c>
      <c r="B772" s="9">
        <v>30863</v>
      </c>
      <c r="C772" s="6">
        <f t="shared" si="27"/>
        <v>6</v>
      </c>
      <c r="D772" s="12">
        <f t="shared" si="28"/>
        <v>1984</v>
      </c>
      <c r="E772" s="7">
        <v>59.259998321533203</v>
      </c>
      <c r="F772" s="11">
        <v>388.39999389648438</v>
      </c>
    </row>
    <row r="773" spans="1:6">
      <c r="A773" s="12">
        <v>766</v>
      </c>
      <c r="B773" s="9">
        <v>30894</v>
      </c>
      <c r="C773" s="6">
        <f t="shared" si="27"/>
        <v>7</v>
      </c>
      <c r="D773" s="12">
        <f t="shared" si="28"/>
        <v>1984</v>
      </c>
      <c r="E773" s="7">
        <v>57.639999389648438</v>
      </c>
      <c r="F773" s="11">
        <v>377.79998779296875</v>
      </c>
    </row>
    <row r="774" spans="1:6">
      <c r="A774" s="12">
        <v>767</v>
      </c>
      <c r="B774" s="9">
        <v>30925</v>
      </c>
      <c r="C774" s="6">
        <f t="shared" si="27"/>
        <v>8</v>
      </c>
      <c r="D774" s="12">
        <f t="shared" si="28"/>
        <v>1984</v>
      </c>
      <c r="E774" s="7">
        <v>41.310001373291016</v>
      </c>
      <c r="F774" s="11">
        <v>270.79998779296875</v>
      </c>
    </row>
    <row r="775" spans="1:6">
      <c r="A775" s="12">
        <v>768</v>
      </c>
      <c r="B775" s="9">
        <v>30955</v>
      </c>
      <c r="C775" s="6">
        <f t="shared" si="27"/>
        <v>9</v>
      </c>
      <c r="D775" s="12">
        <f t="shared" si="28"/>
        <v>1984</v>
      </c>
      <c r="E775" s="7">
        <v>35.840000152587891</v>
      </c>
      <c r="F775" s="11">
        <v>234.89999389648438</v>
      </c>
    </row>
    <row r="776" spans="1:6">
      <c r="A776" s="12">
        <v>769</v>
      </c>
      <c r="B776" s="9">
        <v>30986</v>
      </c>
      <c r="C776" s="6">
        <f t="shared" si="27"/>
        <v>10</v>
      </c>
      <c r="D776" s="12">
        <f t="shared" si="28"/>
        <v>1984</v>
      </c>
      <c r="E776" s="7">
        <v>0.87000000476837158</v>
      </c>
      <c r="F776" s="11">
        <v>5.6999998092651367</v>
      </c>
    </row>
    <row r="777" spans="1:6">
      <c r="A777" s="12">
        <v>770</v>
      </c>
      <c r="B777" s="9">
        <v>31016</v>
      </c>
      <c r="C777" s="6">
        <f t="shared" ref="C777:C840" si="29">MONTH(B777)</f>
        <v>11</v>
      </c>
      <c r="D777" s="12">
        <f t="shared" ref="D777:D840" si="30">YEAR(B777)</f>
        <v>1984</v>
      </c>
      <c r="E777" s="7">
        <v>0</v>
      </c>
      <c r="F777" s="11">
        <v>0</v>
      </c>
    </row>
    <row r="778" spans="1:6">
      <c r="A778" s="12">
        <v>771</v>
      </c>
      <c r="B778" s="9">
        <v>31047</v>
      </c>
      <c r="C778" s="6">
        <f t="shared" si="29"/>
        <v>12</v>
      </c>
      <c r="D778" s="12">
        <f t="shared" si="30"/>
        <v>1984</v>
      </c>
      <c r="E778" s="7">
        <v>0</v>
      </c>
      <c r="F778" s="11">
        <v>0</v>
      </c>
    </row>
    <row r="779" spans="1:6">
      <c r="A779" s="12">
        <v>772</v>
      </c>
      <c r="B779" s="9">
        <v>31078</v>
      </c>
      <c r="C779" s="6">
        <f t="shared" si="29"/>
        <v>1</v>
      </c>
      <c r="D779" s="12">
        <f t="shared" si="30"/>
        <v>1985</v>
      </c>
      <c r="E779" s="7">
        <v>0</v>
      </c>
      <c r="F779" s="11">
        <v>0</v>
      </c>
    </row>
    <row r="780" spans="1:6">
      <c r="A780" s="12">
        <v>773</v>
      </c>
      <c r="B780" s="9">
        <v>31106</v>
      </c>
      <c r="C780" s="6">
        <f t="shared" si="29"/>
        <v>2</v>
      </c>
      <c r="D780" s="12">
        <f t="shared" si="30"/>
        <v>1985</v>
      </c>
      <c r="E780" s="7">
        <v>0</v>
      </c>
      <c r="F780" s="11">
        <v>0</v>
      </c>
    </row>
    <row r="781" spans="1:6">
      <c r="A781" s="12">
        <v>774</v>
      </c>
      <c r="B781" s="9">
        <v>31137</v>
      </c>
      <c r="C781" s="6">
        <f t="shared" si="29"/>
        <v>3</v>
      </c>
      <c r="D781" s="12">
        <f t="shared" si="30"/>
        <v>1985</v>
      </c>
      <c r="E781" s="7">
        <v>0</v>
      </c>
      <c r="F781" s="11">
        <v>0</v>
      </c>
    </row>
    <row r="782" spans="1:6">
      <c r="A782" s="12">
        <v>775</v>
      </c>
      <c r="B782" s="9">
        <v>31167</v>
      </c>
      <c r="C782" s="6">
        <f t="shared" si="29"/>
        <v>4</v>
      </c>
      <c r="D782" s="12">
        <f t="shared" si="30"/>
        <v>1985</v>
      </c>
      <c r="E782" s="7">
        <v>46.990001678466797</v>
      </c>
      <c r="F782" s="11">
        <v>304.29998779296875</v>
      </c>
    </row>
    <row r="783" spans="1:6">
      <c r="A783" s="12">
        <v>776</v>
      </c>
      <c r="B783" s="9">
        <v>31198</v>
      </c>
      <c r="C783" s="6">
        <f t="shared" si="29"/>
        <v>5</v>
      </c>
      <c r="D783" s="12">
        <f t="shared" si="30"/>
        <v>1985</v>
      </c>
      <c r="E783" s="7">
        <v>58.75</v>
      </c>
      <c r="F783" s="11">
        <v>380.5</v>
      </c>
    </row>
    <row r="784" spans="1:6">
      <c r="A784" s="12">
        <v>777</v>
      </c>
      <c r="B784" s="9">
        <v>31228</v>
      </c>
      <c r="C784" s="6">
        <f t="shared" si="29"/>
        <v>6</v>
      </c>
      <c r="D784" s="12">
        <f t="shared" si="30"/>
        <v>1985</v>
      </c>
      <c r="E784" s="7">
        <v>61.110000610351563</v>
      </c>
      <c r="F784" s="11">
        <v>395.79998779296875</v>
      </c>
    </row>
    <row r="785" spans="1:6">
      <c r="A785" s="12">
        <v>778</v>
      </c>
      <c r="B785" s="9">
        <v>31259</v>
      </c>
      <c r="C785" s="6">
        <f t="shared" si="29"/>
        <v>7</v>
      </c>
      <c r="D785" s="12">
        <f t="shared" si="30"/>
        <v>1985</v>
      </c>
      <c r="E785" s="7">
        <v>58.330001831054688</v>
      </c>
      <c r="F785" s="11">
        <v>377.79998779296875</v>
      </c>
    </row>
    <row r="786" spans="1:6">
      <c r="A786" s="12">
        <v>779</v>
      </c>
      <c r="B786" s="9">
        <v>31290</v>
      </c>
      <c r="C786" s="6">
        <f t="shared" si="29"/>
        <v>8</v>
      </c>
      <c r="D786" s="12">
        <f t="shared" si="30"/>
        <v>1985</v>
      </c>
      <c r="E786" s="7">
        <v>45.830001831054688</v>
      </c>
      <c r="F786" s="11">
        <v>296.79998779296875</v>
      </c>
    </row>
    <row r="787" spans="1:6">
      <c r="A787" s="12">
        <v>780</v>
      </c>
      <c r="B787" s="9">
        <v>31320</v>
      </c>
      <c r="C787" s="6">
        <f t="shared" si="29"/>
        <v>9</v>
      </c>
      <c r="D787" s="12">
        <f t="shared" si="30"/>
        <v>1985</v>
      </c>
      <c r="E787" s="7">
        <v>21.229999542236328</v>
      </c>
      <c r="F787" s="11">
        <v>137.5</v>
      </c>
    </row>
    <row r="788" spans="1:6">
      <c r="A788" s="12">
        <v>781</v>
      </c>
      <c r="B788" s="9">
        <v>31351</v>
      </c>
      <c r="C788" s="6">
        <f t="shared" si="29"/>
        <v>10</v>
      </c>
      <c r="D788" s="12">
        <f t="shared" si="30"/>
        <v>1985</v>
      </c>
      <c r="E788" s="7">
        <v>9.7600002288818359</v>
      </c>
      <c r="F788" s="11">
        <v>63.200000762939453</v>
      </c>
    </row>
    <row r="789" spans="1:6">
      <c r="A789" s="12">
        <v>782</v>
      </c>
      <c r="B789" s="9">
        <v>31381</v>
      </c>
      <c r="C789" s="6">
        <f t="shared" si="29"/>
        <v>11</v>
      </c>
      <c r="D789" s="12">
        <f t="shared" si="30"/>
        <v>1985</v>
      </c>
      <c r="E789" s="7">
        <v>0</v>
      </c>
      <c r="F789" s="11">
        <v>0</v>
      </c>
    </row>
    <row r="790" spans="1:6">
      <c r="A790" s="12">
        <v>783</v>
      </c>
      <c r="B790" s="9">
        <v>31412</v>
      </c>
      <c r="C790" s="6">
        <f t="shared" si="29"/>
        <v>12</v>
      </c>
      <c r="D790" s="12">
        <f t="shared" si="30"/>
        <v>1985</v>
      </c>
      <c r="E790" s="7">
        <v>0</v>
      </c>
      <c r="F790" s="11">
        <v>0</v>
      </c>
    </row>
    <row r="791" spans="1:6">
      <c r="A791" s="12">
        <v>784</v>
      </c>
      <c r="B791" s="9">
        <v>31443</v>
      </c>
      <c r="C791" s="6">
        <f t="shared" si="29"/>
        <v>1</v>
      </c>
      <c r="D791" s="12">
        <f t="shared" si="30"/>
        <v>1986</v>
      </c>
      <c r="E791" s="7">
        <v>0</v>
      </c>
      <c r="F791" s="11">
        <v>0</v>
      </c>
    </row>
    <row r="792" spans="1:6">
      <c r="A792" s="12">
        <v>785</v>
      </c>
      <c r="B792" s="9">
        <v>31471</v>
      </c>
      <c r="C792" s="6">
        <f t="shared" si="29"/>
        <v>2</v>
      </c>
      <c r="D792" s="12">
        <f t="shared" si="30"/>
        <v>1986</v>
      </c>
      <c r="E792" s="7">
        <v>0</v>
      </c>
      <c r="F792" s="11">
        <v>0</v>
      </c>
    </row>
    <row r="793" spans="1:6">
      <c r="A793" s="12">
        <v>786</v>
      </c>
      <c r="B793" s="9">
        <v>31502</v>
      </c>
      <c r="C793" s="6">
        <f t="shared" si="29"/>
        <v>3</v>
      </c>
      <c r="D793" s="12">
        <f t="shared" si="30"/>
        <v>1986</v>
      </c>
      <c r="E793" s="7">
        <v>0</v>
      </c>
      <c r="F793" s="11">
        <v>0</v>
      </c>
    </row>
    <row r="794" spans="1:6">
      <c r="A794" s="12">
        <v>787</v>
      </c>
      <c r="B794" s="9">
        <v>31532</v>
      </c>
      <c r="C794" s="6">
        <f t="shared" si="29"/>
        <v>4</v>
      </c>
      <c r="D794" s="12">
        <f t="shared" si="30"/>
        <v>1986</v>
      </c>
      <c r="E794" s="7">
        <v>37.909999847412109</v>
      </c>
      <c r="F794" s="11">
        <v>241</v>
      </c>
    </row>
    <row r="795" spans="1:6">
      <c r="A795" s="12">
        <v>788</v>
      </c>
      <c r="B795" s="9">
        <v>31563</v>
      </c>
      <c r="C795" s="6">
        <f t="shared" si="29"/>
        <v>5</v>
      </c>
      <c r="D795" s="12">
        <f t="shared" si="30"/>
        <v>1986</v>
      </c>
      <c r="E795" s="7">
        <v>56.520000457763672</v>
      </c>
      <c r="F795" s="11">
        <v>359.29998779296875</v>
      </c>
    </row>
    <row r="796" spans="1:6">
      <c r="A796" s="12">
        <v>789</v>
      </c>
      <c r="B796" s="9">
        <v>31593</v>
      </c>
      <c r="C796" s="6">
        <f t="shared" si="29"/>
        <v>6</v>
      </c>
      <c r="D796" s="12">
        <f t="shared" si="30"/>
        <v>1986</v>
      </c>
      <c r="E796" s="7">
        <v>61.270000457763672</v>
      </c>
      <c r="F796" s="11">
        <v>389.5</v>
      </c>
    </row>
    <row r="797" spans="1:6">
      <c r="A797" s="12">
        <v>790</v>
      </c>
      <c r="B797" s="9">
        <v>31624</v>
      </c>
      <c r="C797" s="6">
        <f t="shared" si="29"/>
        <v>7</v>
      </c>
      <c r="D797" s="12">
        <f t="shared" si="30"/>
        <v>1986</v>
      </c>
      <c r="E797" s="7">
        <v>59.430000305175781</v>
      </c>
      <c r="F797" s="11">
        <v>377.79998779296875</v>
      </c>
    </row>
    <row r="798" spans="1:6">
      <c r="A798" s="12">
        <v>791</v>
      </c>
      <c r="B798" s="9">
        <v>31655</v>
      </c>
      <c r="C798" s="6">
        <f t="shared" si="29"/>
        <v>8</v>
      </c>
      <c r="D798" s="12">
        <f t="shared" si="30"/>
        <v>1986</v>
      </c>
      <c r="E798" s="7">
        <v>47.380001068115234</v>
      </c>
      <c r="F798" s="11">
        <v>301.20001220703125</v>
      </c>
    </row>
    <row r="799" spans="1:6">
      <c r="A799" s="12">
        <v>792</v>
      </c>
      <c r="B799" s="9">
        <v>31685</v>
      </c>
      <c r="C799" s="6">
        <f t="shared" si="29"/>
        <v>9</v>
      </c>
      <c r="D799" s="12">
        <f t="shared" si="30"/>
        <v>1986</v>
      </c>
      <c r="E799" s="7">
        <v>26.620000839233398</v>
      </c>
      <c r="F799" s="11">
        <v>169.19999694824219</v>
      </c>
    </row>
    <row r="800" spans="1:6">
      <c r="A800" s="12">
        <v>793</v>
      </c>
      <c r="B800" s="9">
        <v>31716</v>
      </c>
      <c r="C800" s="6">
        <f t="shared" si="29"/>
        <v>10</v>
      </c>
      <c r="D800" s="12">
        <f t="shared" si="30"/>
        <v>1986</v>
      </c>
      <c r="E800" s="7">
        <v>11.810000419616699</v>
      </c>
      <c r="F800" s="11">
        <v>75.099998474121094</v>
      </c>
    </row>
    <row r="801" spans="1:6">
      <c r="A801" s="12">
        <v>794</v>
      </c>
      <c r="B801" s="9">
        <v>31746</v>
      </c>
      <c r="C801" s="6">
        <f t="shared" si="29"/>
        <v>11</v>
      </c>
      <c r="D801" s="12">
        <f t="shared" si="30"/>
        <v>1986</v>
      </c>
      <c r="E801" s="7">
        <v>1.0700000524520874</v>
      </c>
      <c r="F801" s="11">
        <v>6.8000001907348633</v>
      </c>
    </row>
    <row r="802" spans="1:6">
      <c r="A802" s="12">
        <v>795</v>
      </c>
      <c r="B802" s="9">
        <v>31777</v>
      </c>
      <c r="C802" s="6">
        <f t="shared" si="29"/>
        <v>12</v>
      </c>
      <c r="D802" s="12">
        <f t="shared" si="30"/>
        <v>1986</v>
      </c>
      <c r="E802" s="7">
        <v>0</v>
      </c>
      <c r="F802" s="11">
        <v>0</v>
      </c>
    </row>
    <row r="803" spans="1:6">
      <c r="A803" s="12">
        <v>796</v>
      </c>
      <c r="B803" s="9">
        <v>31808</v>
      </c>
      <c r="C803" s="6">
        <f t="shared" si="29"/>
        <v>1</v>
      </c>
      <c r="D803" s="12">
        <f t="shared" si="30"/>
        <v>1987</v>
      </c>
      <c r="E803" s="7">
        <v>0</v>
      </c>
      <c r="F803" s="11">
        <v>0</v>
      </c>
    </row>
    <row r="804" spans="1:6">
      <c r="A804" s="12">
        <v>797</v>
      </c>
      <c r="B804" s="9">
        <v>31836</v>
      </c>
      <c r="C804" s="6">
        <f t="shared" si="29"/>
        <v>2</v>
      </c>
      <c r="D804" s="12">
        <f t="shared" si="30"/>
        <v>1987</v>
      </c>
      <c r="E804" s="7">
        <v>0</v>
      </c>
      <c r="F804" s="11">
        <v>0</v>
      </c>
    </row>
    <row r="805" spans="1:6">
      <c r="A805" s="12">
        <v>798</v>
      </c>
      <c r="B805" s="9">
        <v>31867</v>
      </c>
      <c r="C805" s="6">
        <f t="shared" si="29"/>
        <v>3</v>
      </c>
      <c r="D805" s="12">
        <f t="shared" si="30"/>
        <v>1987</v>
      </c>
      <c r="E805" s="7">
        <v>0</v>
      </c>
      <c r="F805" s="11">
        <v>0</v>
      </c>
    </row>
    <row r="806" spans="1:6">
      <c r="A806" s="12">
        <v>799</v>
      </c>
      <c r="B806" s="9">
        <v>31897</v>
      </c>
      <c r="C806" s="6">
        <f t="shared" si="29"/>
        <v>4</v>
      </c>
      <c r="D806" s="12">
        <f t="shared" si="30"/>
        <v>1987</v>
      </c>
      <c r="E806" s="7">
        <v>42.290000915527344</v>
      </c>
      <c r="F806" s="11">
        <v>285.79998779296875</v>
      </c>
    </row>
    <row r="807" spans="1:6">
      <c r="A807" s="12">
        <v>800</v>
      </c>
      <c r="B807" s="9">
        <v>31928</v>
      </c>
      <c r="C807" s="6">
        <f t="shared" si="29"/>
        <v>5</v>
      </c>
      <c r="D807" s="12">
        <f t="shared" si="30"/>
        <v>1987</v>
      </c>
      <c r="E807" s="7">
        <v>56.189998626708984</v>
      </c>
      <c r="F807" s="11">
        <v>379.70001220703125</v>
      </c>
    </row>
    <row r="808" spans="1:6">
      <c r="A808" s="12">
        <v>801</v>
      </c>
      <c r="B808" s="9">
        <v>31958</v>
      </c>
      <c r="C808" s="6">
        <f t="shared" si="29"/>
        <v>6</v>
      </c>
      <c r="D808" s="12">
        <f t="shared" si="30"/>
        <v>1987</v>
      </c>
      <c r="E808" s="7">
        <v>58.569999694824219</v>
      </c>
      <c r="F808" s="11">
        <v>395.79998779296875</v>
      </c>
    </row>
    <row r="809" spans="1:6">
      <c r="A809" s="12">
        <v>802</v>
      </c>
      <c r="B809" s="9">
        <v>31989</v>
      </c>
      <c r="C809" s="6">
        <f t="shared" si="29"/>
        <v>7</v>
      </c>
      <c r="D809" s="12">
        <f t="shared" si="30"/>
        <v>1987</v>
      </c>
      <c r="E809" s="7">
        <v>55.909999847412109</v>
      </c>
      <c r="F809" s="11">
        <v>377.79998779296875</v>
      </c>
    </row>
    <row r="810" spans="1:6">
      <c r="A810" s="12">
        <v>803</v>
      </c>
      <c r="B810" s="9">
        <v>32020</v>
      </c>
      <c r="C810" s="6">
        <f t="shared" si="29"/>
        <v>8</v>
      </c>
      <c r="D810" s="12">
        <f t="shared" si="30"/>
        <v>1987</v>
      </c>
      <c r="E810" s="7">
        <v>44.569999694824219</v>
      </c>
      <c r="F810" s="11">
        <v>301.20001220703125</v>
      </c>
    </row>
    <row r="811" spans="1:6">
      <c r="A811" s="12">
        <v>804</v>
      </c>
      <c r="B811" s="9">
        <v>32050</v>
      </c>
      <c r="C811" s="6">
        <f t="shared" si="29"/>
        <v>9</v>
      </c>
      <c r="D811" s="12">
        <f t="shared" si="30"/>
        <v>1987</v>
      </c>
      <c r="E811" s="7">
        <v>36.150001525878906</v>
      </c>
      <c r="F811" s="11">
        <v>244.30000305175781</v>
      </c>
    </row>
    <row r="812" spans="1:6">
      <c r="A812" s="12">
        <v>805</v>
      </c>
      <c r="B812" s="9">
        <v>32081</v>
      </c>
      <c r="C812" s="6">
        <f t="shared" si="29"/>
        <v>10</v>
      </c>
      <c r="D812" s="12">
        <f t="shared" si="30"/>
        <v>1987</v>
      </c>
      <c r="E812" s="7">
        <v>8.3199996948242188</v>
      </c>
      <c r="F812" s="11">
        <v>56.200000762939453</v>
      </c>
    </row>
    <row r="813" spans="1:6">
      <c r="A813" s="12">
        <v>806</v>
      </c>
      <c r="B813" s="9">
        <v>32111</v>
      </c>
      <c r="C813" s="6">
        <f t="shared" si="29"/>
        <v>11</v>
      </c>
      <c r="D813" s="12">
        <f t="shared" si="30"/>
        <v>1987</v>
      </c>
      <c r="E813" s="7">
        <v>0</v>
      </c>
      <c r="F813" s="11">
        <v>0</v>
      </c>
    </row>
    <row r="814" spans="1:6">
      <c r="A814" s="12">
        <v>807</v>
      </c>
      <c r="B814" s="9">
        <v>32142</v>
      </c>
      <c r="C814" s="6">
        <f t="shared" si="29"/>
        <v>12</v>
      </c>
      <c r="D814" s="12">
        <f t="shared" si="30"/>
        <v>1987</v>
      </c>
      <c r="E814" s="7">
        <v>0</v>
      </c>
      <c r="F814" s="11">
        <v>0</v>
      </c>
    </row>
    <row r="815" spans="1:6">
      <c r="A815" s="12">
        <v>808</v>
      </c>
      <c r="B815" s="9">
        <v>32173</v>
      </c>
      <c r="C815" s="6">
        <f t="shared" si="29"/>
        <v>1</v>
      </c>
      <c r="D815" s="12">
        <f t="shared" si="30"/>
        <v>1988</v>
      </c>
      <c r="E815" s="7">
        <v>0</v>
      </c>
      <c r="F815" s="11">
        <v>0</v>
      </c>
    </row>
    <row r="816" spans="1:6">
      <c r="A816" s="12">
        <v>809</v>
      </c>
      <c r="B816" s="9">
        <v>32202</v>
      </c>
      <c r="C816" s="6">
        <f t="shared" si="29"/>
        <v>2</v>
      </c>
      <c r="D816" s="12">
        <f t="shared" si="30"/>
        <v>1988</v>
      </c>
      <c r="E816" s="7">
        <v>0</v>
      </c>
      <c r="F816" s="11">
        <v>0</v>
      </c>
    </row>
    <row r="817" spans="1:6">
      <c r="A817" s="12">
        <v>810</v>
      </c>
      <c r="B817" s="9">
        <v>32233</v>
      </c>
      <c r="C817" s="6">
        <f t="shared" si="29"/>
        <v>3</v>
      </c>
      <c r="D817" s="12">
        <f t="shared" si="30"/>
        <v>1988</v>
      </c>
      <c r="E817" s="7">
        <v>5.0100002288818359</v>
      </c>
      <c r="F817" s="11">
        <v>33.700000762939453</v>
      </c>
    </row>
    <row r="818" spans="1:6">
      <c r="A818" s="12">
        <v>811</v>
      </c>
      <c r="B818" s="9">
        <v>32263</v>
      </c>
      <c r="C818" s="6">
        <f t="shared" si="29"/>
        <v>4</v>
      </c>
      <c r="D818" s="12">
        <f t="shared" si="30"/>
        <v>1988</v>
      </c>
      <c r="E818" s="7">
        <v>45.5</v>
      </c>
      <c r="F818" s="11">
        <v>306.10000610351563</v>
      </c>
    </row>
    <row r="819" spans="1:6">
      <c r="A819" s="12">
        <v>812</v>
      </c>
      <c r="B819" s="9">
        <v>32294</v>
      </c>
      <c r="C819" s="6">
        <f t="shared" si="29"/>
        <v>5</v>
      </c>
      <c r="D819" s="12">
        <f t="shared" si="30"/>
        <v>1988</v>
      </c>
      <c r="E819" s="7">
        <v>44.630001068115234</v>
      </c>
      <c r="F819" s="11">
        <v>300.20001220703125</v>
      </c>
    </row>
    <row r="820" spans="1:6">
      <c r="A820" s="12">
        <v>813</v>
      </c>
      <c r="B820" s="9">
        <v>32324</v>
      </c>
      <c r="C820" s="6">
        <f t="shared" si="29"/>
        <v>6</v>
      </c>
      <c r="D820" s="12">
        <f t="shared" si="30"/>
        <v>1988</v>
      </c>
      <c r="E820" s="7">
        <v>56.869998931884766</v>
      </c>
      <c r="F820" s="11">
        <v>382.60000610351563</v>
      </c>
    </row>
    <row r="821" spans="1:6">
      <c r="A821" s="12">
        <v>814</v>
      </c>
      <c r="B821" s="9">
        <v>32355</v>
      </c>
      <c r="C821" s="6">
        <f t="shared" si="29"/>
        <v>7</v>
      </c>
      <c r="D821" s="12">
        <f t="shared" si="30"/>
        <v>1988</v>
      </c>
      <c r="E821" s="7">
        <v>56.159999847412109</v>
      </c>
      <c r="F821" s="11">
        <v>377.79998779296875</v>
      </c>
    </row>
    <row r="822" spans="1:6">
      <c r="A822" s="12">
        <v>815</v>
      </c>
      <c r="B822" s="9">
        <v>32386</v>
      </c>
      <c r="C822" s="6">
        <f t="shared" si="29"/>
        <v>8</v>
      </c>
      <c r="D822" s="12">
        <f t="shared" si="30"/>
        <v>1988</v>
      </c>
      <c r="E822" s="7">
        <v>44.770000457763672</v>
      </c>
      <c r="F822" s="11">
        <v>301.20001220703125</v>
      </c>
    </row>
    <row r="823" spans="1:6">
      <c r="A823" s="12">
        <v>816</v>
      </c>
      <c r="B823" s="9">
        <v>32416</v>
      </c>
      <c r="C823" s="6">
        <f t="shared" si="29"/>
        <v>9</v>
      </c>
      <c r="D823" s="12">
        <f t="shared" si="30"/>
        <v>1988</v>
      </c>
      <c r="E823" s="7">
        <v>36.319999694824219</v>
      </c>
      <c r="F823" s="11">
        <v>244.30000305175781</v>
      </c>
    </row>
    <row r="824" spans="1:6">
      <c r="A824" s="12">
        <v>817</v>
      </c>
      <c r="B824" s="9">
        <v>32447</v>
      </c>
      <c r="C824" s="6">
        <f t="shared" si="29"/>
        <v>10</v>
      </c>
      <c r="D824" s="12">
        <f t="shared" si="30"/>
        <v>1988</v>
      </c>
      <c r="E824" s="7">
        <v>12.739999771118164</v>
      </c>
      <c r="F824" s="11">
        <v>85.699996948242188</v>
      </c>
    </row>
    <row r="825" spans="1:6">
      <c r="A825" s="12">
        <v>818</v>
      </c>
      <c r="B825" s="9">
        <v>32477</v>
      </c>
      <c r="C825" s="6">
        <f t="shared" si="29"/>
        <v>11</v>
      </c>
      <c r="D825" s="12">
        <f t="shared" si="30"/>
        <v>1988</v>
      </c>
      <c r="E825" s="7">
        <v>0</v>
      </c>
      <c r="F825" s="11">
        <v>0</v>
      </c>
    </row>
    <row r="826" spans="1:6">
      <c r="A826" s="12">
        <v>819</v>
      </c>
      <c r="B826" s="9">
        <v>32508</v>
      </c>
      <c r="C826" s="6">
        <f t="shared" si="29"/>
        <v>12</v>
      </c>
      <c r="D826" s="12">
        <f t="shared" si="30"/>
        <v>1988</v>
      </c>
      <c r="E826" s="7">
        <v>0</v>
      </c>
      <c r="F826" s="11">
        <v>0</v>
      </c>
    </row>
    <row r="827" spans="1:6">
      <c r="A827" s="12">
        <v>820</v>
      </c>
      <c r="B827" s="9">
        <v>32539</v>
      </c>
      <c r="C827" s="6">
        <f t="shared" si="29"/>
        <v>1</v>
      </c>
      <c r="D827" s="12">
        <f t="shared" si="30"/>
        <v>1989</v>
      </c>
      <c r="E827" s="7">
        <v>0</v>
      </c>
      <c r="F827" s="11">
        <v>0</v>
      </c>
    </row>
    <row r="828" spans="1:6">
      <c r="A828" s="12">
        <v>821</v>
      </c>
      <c r="B828" s="9">
        <v>32567</v>
      </c>
      <c r="C828" s="6">
        <f t="shared" si="29"/>
        <v>2</v>
      </c>
      <c r="D828" s="12">
        <f t="shared" si="30"/>
        <v>1989</v>
      </c>
      <c r="E828" s="7">
        <v>0</v>
      </c>
      <c r="F828" s="11">
        <v>0</v>
      </c>
    </row>
    <row r="829" spans="1:6">
      <c r="A829" s="12">
        <v>822</v>
      </c>
      <c r="B829" s="9">
        <v>32598</v>
      </c>
      <c r="C829" s="6">
        <f t="shared" si="29"/>
        <v>3</v>
      </c>
      <c r="D829" s="12">
        <f t="shared" si="30"/>
        <v>1989</v>
      </c>
      <c r="E829" s="7">
        <v>0</v>
      </c>
      <c r="F829" s="11">
        <v>0</v>
      </c>
    </row>
    <row r="830" spans="1:6">
      <c r="A830" s="12">
        <v>823</v>
      </c>
      <c r="B830" s="9">
        <v>32628</v>
      </c>
      <c r="C830" s="6">
        <f t="shared" si="29"/>
        <v>4</v>
      </c>
      <c r="D830" s="12">
        <f t="shared" si="30"/>
        <v>1989</v>
      </c>
      <c r="E830" s="7">
        <v>43.319999694824219</v>
      </c>
      <c r="F830" s="11">
        <v>250.19999694824219</v>
      </c>
    </row>
    <row r="831" spans="1:6">
      <c r="A831" s="12">
        <v>824</v>
      </c>
      <c r="B831" s="9">
        <v>32659</v>
      </c>
      <c r="C831" s="6">
        <f t="shared" si="29"/>
        <v>5</v>
      </c>
      <c r="D831" s="12">
        <f t="shared" si="30"/>
        <v>1989</v>
      </c>
      <c r="E831" s="7">
        <v>64.349998474121094</v>
      </c>
      <c r="F831" s="11">
        <v>371.70001220703125</v>
      </c>
    </row>
    <row r="832" spans="1:6">
      <c r="A832" s="12">
        <v>825</v>
      </c>
      <c r="B832" s="9">
        <v>32689</v>
      </c>
      <c r="C832" s="6">
        <f t="shared" si="29"/>
        <v>6</v>
      </c>
      <c r="D832" s="12">
        <f t="shared" si="30"/>
        <v>1989</v>
      </c>
      <c r="E832" s="7">
        <v>65.860000610351563</v>
      </c>
      <c r="F832" s="11">
        <v>380.39999389648438</v>
      </c>
    </row>
    <row r="833" spans="1:6">
      <c r="A833" s="12">
        <v>826</v>
      </c>
      <c r="B833" s="9">
        <v>32720</v>
      </c>
      <c r="C833" s="6">
        <f t="shared" si="29"/>
        <v>7</v>
      </c>
      <c r="D833" s="12">
        <f t="shared" si="30"/>
        <v>1989</v>
      </c>
      <c r="E833" s="7">
        <v>65.410003662109375</v>
      </c>
      <c r="F833" s="11">
        <v>377.79998779296875</v>
      </c>
    </row>
    <row r="834" spans="1:6">
      <c r="A834" s="12">
        <v>827</v>
      </c>
      <c r="B834" s="9">
        <v>32751</v>
      </c>
      <c r="C834" s="6">
        <f t="shared" si="29"/>
        <v>8</v>
      </c>
      <c r="D834" s="12">
        <f t="shared" si="30"/>
        <v>1989</v>
      </c>
      <c r="E834" s="7">
        <v>51.680000305175781</v>
      </c>
      <c r="F834" s="11">
        <v>298.5</v>
      </c>
    </row>
    <row r="835" spans="1:6">
      <c r="A835" s="12">
        <v>828</v>
      </c>
      <c r="B835" s="9">
        <v>32781</v>
      </c>
      <c r="C835" s="6">
        <f t="shared" si="29"/>
        <v>9</v>
      </c>
      <c r="D835" s="12">
        <f t="shared" si="30"/>
        <v>1989</v>
      </c>
      <c r="E835" s="7">
        <v>9.1899995803833008</v>
      </c>
      <c r="F835" s="11">
        <v>53.099998474121094</v>
      </c>
    </row>
    <row r="836" spans="1:6">
      <c r="A836" s="12">
        <v>829</v>
      </c>
      <c r="B836" s="9">
        <v>32812</v>
      </c>
      <c r="C836" s="6">
        <f t="shared" si="29"/>
        <v>10</v>
      </c>
      <c r="D836" s="12">
        <f t="shared" si="30"/>
        <v>1989</v>
      </c>
      <c r="E836" s="7">
        <v>1.8899999856948853</v>
      </c>
      <c r="F836" s="11">
        <v>10.899999618530273</v>
      </c>
    </row>
    <row r="837" spans="1:6">
      <c r="A837" s="12">
        <v>830</v>
      </c>
      <c r="B837" s="9">
        <v>32842</v>
      </c>
      <c r="C837" s="6">
        <f t="shared" si="29"/>
        <v>11</v>
      </c>
      <c r="D837" s="12">
        <f t="shared" si="30"/>
        <v>1989</v>
      </c>
      <c r="E837" s="7">
        <v>0.31000000238418579</v>
      </c>
      <c r="F837" s="11">
        <v>1.7999999523162842</v>
      </c>
    </row>
    <row r="838" spans="1:6">
      <c r="A838" s="12">
        <v>831</v>
      </c>
      <c r="B838" s="9">
        <v>32873</v>
      </c>
      <c r="C838" s="6">
        <f t="shared" si="29"/>
        <v>12</v>
      </c>
      <c r="D838" s="12">
        <f t="shared" si="30"/>
        <v>1989</v>
      </c>
      <c r="E838" s="7">
        <v>0</v>
      </c>
      <c r="F838" s="11">
        <v>0</v>
      </c>
    </row>
    <row r="839" spans="1:6">
      <c r="A839" s="12">
        <v>832</v>
      </c>
      <c r="B839" s="9">
        <v>32904</v>
      </c>
      <c r="C839" s="6">
        <f t="shared" si="29"/>
        <v>1</v>
      </c>
      <c r="D839" s="12">
        <f t="shared" si="30"/>
        <v>1990</v>
      </c>
      <c r="E839" s="7">
        <v>0</v>
      </c>
      <c r="F839" s="11">
        <v>0</v>
      </c>
    </row>
    <row r="840" spans="1:6">
      <c r="A840" s="12">
        <v>833</v>
      </c>
      <c r="B840" s="9">
        <v>32932</v>
      </c>
      <c r="C840" s="6">
        <f t="shared" si="29"/>
        <v>2</v>
      </c>
      <c r="D840" s="12">
        <f t="shared" si="30"/>
        <v>1990</v>
      </c>
      <c r="E840" s="7">
        <v>0</v>
      </c>
      <c r="F840" s="11">
        <v>0</v>
      </c>
    </row>
    <row r="841" spans="1:6">
      <c r="A841" s="12">
        <v>834</v>
      </c>
      <c r="B841" s="9">
        <v>32963</v>
      </c>
      <c r="C841" s="6">
        <f t="shared" ref="C841:C904" si="31">MONTH(B841)</f>
        <v>3</v>
      </c>
      <c r="D841" s="12">
        <f t="shared" ref="D841:D904" si="32">YEAR(B841)</f>
        <v>1990</v>
      </c>
      <c r="E841" s="7">
        <v>0.23000000417232513</v>
      </c>
      <c r="F841" s="11">
        <v>1.5</v>
      </c>
    </row>
    <row r="842" spans="1:6">
      <c r="A842" s="12">
        <v>835</v>
      </c>
      <c r="B842" s="9">
        <v>32993</v>
      </c>
      <c r="C842" s="6">
        <f t="shared" si="31"/>
        <v>4</v>
      </c>
      <c r="D842" s="12">
        <f t="shared" si="32"/>
        <v>1990</v>
      </c>
      <c r="E842" s="7">
        <v>56.220001220703125</v>
      </c>
      <c r="F842" s="11">
        <v>366</v>
      </c>
    </row>
    <row r="843" spans="1:6">
      <c r="A843" s="12">
        <v>836</v>
      </c>
      <c r="B843" s="9">
        <v>33024</v>
      </c>
      <c r="C843" s="6">
        <f t="shared" si="31"/>
        <v>5</v>
      </c>
      <c r="D843" s="12">
        <f t="shared" si="32"/>
        <v>1990</v>
      </c>
      <c r="E843" s="7">
        <v>34.159999847412109</v>
      </c>
      <c r="F843" s="11">
        <v>222.39999389648438</v>
      </c>
    </row>
    <row r="844" spans="1:6">
      <c r="A844" s="12">
        <v>837</v>
      </c>
      <c r="B844" s="9">
        <v>33054</v>
      </c>
      <c r="C844" s="6">
        <f t="shared" si="31"/>
        <v>6</v>
      </c>
      <c r="D844" s="12">
        <f t="shared" si="32"/>
        <v>1990</v>
      </c>
      <c r="E844" s="7">
        <v>60.25</v>
      </c>
      <c r="F844" s="11">
        <v>392.20001220703125</v>
      </c>
    </row>
    <row r="845" spans="1:6">
      <c r="A845" s="12">
        <v>838</v>
      </c>
      <c r="B845" s="9">
        <v>33085</v>
      </c>
      <c r="C845" s="6">
        <f t="shared" si="31"/>
        <v>7</v>
      </c>
      <c r="D845" s="12">
        <f t="shared" si="32"/>
        <v>1990</v>
      </c>
      <c r="E845" s="7">
        <v>58.029998779296875</v>
      </c>
      <c r="F845" s="11">
        <v>377.79998779296875</v>
      </c>
    </row>
    <row r="846" spans="1:6">
      <c r="A846" s="12">
        <v>839</v>
      </c>
      <c r="B846" s="9">
        <v>33116</v>
      </c>
      <c r="C846" s="6">
        <f t="shared" si="31"/>
        <v>8</v>
      </c>
      <c r="D846" s="12">
        <f t="shared" si="32"/>
        <v>1990</v>
      </c>
      <c r="E846" s="7">
        <v>46.270000457763672</v>
      </c>
      <c r="F846" s="11">
        <v>301.20001220703125</v>
      </c>
    </row>
    <row r="847" spans="1:6">
      <c r="A847" s="12">
        <v>840</v>
      </c>
      <c r="B847" s="9">
        <v>33146</v>
      </c>
      <c r="C847" s="6">
        <f t="shared" si="31"/>
        <v>9</v>
      </c>
      <c r="D847" s="12">
        <f t="shared" si="32"/>
        <v>1990</v>
      </c>
      <c r="E847" s="7">
        <v>36.180000305175781</v>
      </c>
      <c r="F847" s="11">
        <v>235.5</v>
      </c>
    </row>
    <row r="848" spans="1:6">
      <c r="A848" s="12">
        <v>841</v>
      </c>
      <c r="B848" s="9">
        <v>33177</v>
      </c>
      <c r="C848" s="6">
        <f t="shared" si="31"/>
        <v>10</v>
      </c>
      <c r="D848" s="12">
        <f t="shared" si="32"/>
        <v>1990</v>
      </c>
      <c r="E848" s="7">
        <v>10.380000114440918</v>
      </c>
      <c r="F848" s="11">
        <v>67.599998474121094</v>
      </c>
    </row>
    <row r="849" spans="1:6">
      <c r="A849" s="12">
        <v>842</v>
      </c>
      <c r="B849" s="9">
        <v>33207</v>
      </c>
      <c r="C849" s="6">
        <f t="shared" si="31"/>
        <v>11</v>
      </c>
      <c r="D849" s="12">
        <f t="shared" si="32"/>
        <v>1990</v>
      </c>
      <c r="E849" s="7">
        <v>0.2800000011920929</v>
      </c>
      <c r="F849" s="11">
        <v>1.7999999523162842</v>
      </c>
    </row>
    <row r="850" spans="1:6">
      <c r="A850" s="12">
        <v>843</v>
      </c>
      <c r="B850" s="9">
        <v>33238</v>
      </c>
      <c r="C850" s="6">
        <f t="shared" si="31"/>
        <v>12</v>
      </c>
      <c r="D850" s="12">
        <f t="shared" si="32"/>
        <v>1990</v>
      </c>
      <c r="E850" s="7">
        <v>0</v>
      </c>
      <c r="F850" s="11">
        <v>0</v>
      </c>
    </row>
    <row r="851" spans="1:6">
      <c r="A851" s="12">
        <v>844</v>
      </c>
      <c r="B851" s="9">
        <v>33269</v>
      </c>
      <c r="C851" s="6">
        <f t="shared" si="31"/>
        <v>1</v>
      </c>
      <c r="D851" s="12">
        <f t="shared" si="32"/>
        <v>1991</v>
      </c>
      <c r="E851" s="7">
        <v>0</v>
      </c>
      <c r="F851" s="11">
        <v>0</v>
      </c>
    </row>
    <row r="852" spans="1:6">
      <c r="A852" s="12">
        <v>845</v>
      </c>
      <c r="B852" s="9">
        <v>33297</v>
      </c>
      <c r="C852" s="6">
        <f t="shared" si="31"/>
        <v>2</v>
      </c>
      <c r="D852" s="12">
        <f t="shared" si="32"/>
        <v>1991</v>
      </c>
      <c r="E852" s="7">
        <v>0.27000001072883606</v>
      </c>
      <c r="F852" s="11">
        <v>1.7000000476837158</v>
      </c>
    </row>
    <row r="853" spans="1:6">
      <c r="A853" s="12">
        <v>846</v>
      </c>
      <c r="B853" s="9">
        <v>33328</v>
      </c>
      <c r="C853" s="6">
        <f t="shared" si="31"/>
        <v>3</v>
      </c>
      <c r="D853" s="12">
        <f t="shared" si="32"/>
        <v>1991</v>
      </c>
      <c r="E853" s="7">
        <v>0</v>
      </c>
      <c r="F853" s="11">
        <v>0</v>
      </c>
    </row>
    <row r="854" spans="1:6">
      <c r="A854" s="12">
        <v>847</v>
      </c>
      <c r="B854" s="9">
        <v>33358</v>
      </c>
      <c r="C854" s="6">
        <f t="shared" si="31"/>
        <v>4</v>
      </c>
      <c r="D854" s="12">
        <f t="shared" si="32"/>
        <v>1991</v>
      </c>
      <c r="E854" s="7">
        <v>40.729999542236328</v>
      </c>
      <c r="F854" s="11">
        <v>260.70001220703125</v>
      </c>
    </row>
    <row r="855" spans="1:6">
      <c r="A855" s="12">
        <v>848</v>
      </c>
      <c r="B855" s="9">
        <v>33389</v>
      </c>
      <c r="C855" s="6">
        <f t="shared" si="31"/>
        <v>5</v>
      </c>
      <c r="D855" s="12">
        <f t="shared" si="32"/>
        <v>1991</v>
      </c>
      <c r="E855" s="7">
        <v>55.110000610351563</v>
      </c>
      <c r="F855" s="11">
        <v>352.79998779296875</v>
      </c>
    </row>
    <row r="856" spans="1:6">
      <c r="A856" s="12">
        <v>849</v>
      </c>
      <c r="B856" s="9">
        <v>33419</v>
      </c>
      <c r="C856" s="6">
        <f t="shared" si="31"/>
        <v>6</v>
      </c>
      <c r="D856" s="12">
        <f t="shared" si="32"/>
        <v>1991</v>
      </c>
      <c r="E856" s="7">
        <v>54.639999389648438</v>
      </c>
      <c r="F856" s="11">
        <v>349.79998779296875</v>
      </c>
    </row>
    <row r="857" spans="1:6">
      <c r="A857" s="12">
        <v>850</v>
      </c>
      <c r="B857" s="9">
        <v>33450</v>
      </c>
      <c r="C857" s="6">
        <f t="shared" si="31"/>
        <v>7</v>
      </c>
      <c r="D857" s="12">
        <f t="shared" si="32"/>
        <v>1991</v>
      </c>
      <c r="E857" s="7">
        <v>59.020000457763672</v>
      </c>
      <c r="F857" s="11">
        <v>377.79998779296875</v>
      </c>
    </row>
    <row r="858" spans="1:6">
      <c r="A858" s="12">
        <v>851</v>
      </c>
      <c r="B858" s="9">
        <v>33481</v>
      </c>
      <c r="C858" s="6">
        <f t="shared" si="31"/>
        <v>8</v>
      </c>
      <c r="D858" s="12">
        <f t="shared" si="32"/>
        <v>1991</v>
      </c>
      <c r="E858" s="7">
        <v>47.049999237060547</v>
      </c>
      <c r="F858" s="11">
        <v>301.20001220703125</v>
      </c>
    </row>
    <row r="859" spans="1:6">
      <c r="A859" s="12">
        <v>852</v>
      </c>
      <c r="B859" s="9">
        <v>33511</v>
      </c>
      <c r="C859" s="6">
        <f t="shared" si="31"/>
        <v>9</v>
      </c>
      <c r="D859" s="12">
        <f t="shared" si="32"/>
        <v>1991</v>
      </c>
      <c r="E859" s="7">
        <v>38.049999237060547</v>
      </c>
      <c r="F859" s="11">
        <v>243.60000610351563</v>
      </c>
    </row>
    <row r="860" spans="1:6">
      <c r="A860" s="12">
        <v>853</v>
      </c>
      <c r="B860" s="9">
        <v>33542</v>
      </c>
      <c r="C860" s="6">
        <f t="shared" si="31"/>
        <v>10</v>
      </c>
      <c r="D860" s="12">
        <f t="shared" si="32"/>
        <v>1991</v>
      </c>
      <c r="E860" s="7">
        <v>6.6999998092651367</v>
      </c>
      <c r="F860" s="11">
        <v>42.900001525878906</v>
      </c>
    </row>
    <row r="861" spans="1:6">
      <c r="A861" s="12">
        <v>854</v>
      </c>
      <c r="B861" s="9">
        <v>33572</v>
      </c>
      <c r="C861" s="6">
        <f t="shared" si="31"/>
        <v>11</v>
      </c>
      <c r="D861" s="12">
        <f t="shared" si="32"/>
        <v>1991</v>
      </c>
      <c r="E861" s="7">
        <v>0.41999998688697815</v>
      </c>
      <c r="F861" s="11">
        <v>2.7000000476837158</v>
      </c>
    </row>
    <row r="862" spans="1:6">
      <c r="A862" s="12">
        <v>855</v>
      </c>
      <c r="B862" s="9">
        <v>33603</v>
      </c>
      <c r="C862" s="6">
        <f t="shared" si="31"/>
        <v>12</v>
      </c>
      <c r="D862" s="12">
        <f t="shared" si="32"/>
        <v>1991</v>
      </c>
      <c r="E862" s="7">
        <v>0</v>
      </c>
      <c r="F862" s="11">
        <v>0</v>
      </c>
    </row>
    <row r="863" spans="1:6">
      <c r="A863" s="12">
        <v>856</v>
      </c>
      <c r="B863" s="9">
        <v>33634</v>
      </c>
      <c r="C863" s="6">
        <f t="shared" si="31"/>
        <v>1</v>
      </c>
      <c r="D863" s="12">
        <f t="shared" si="32"/>
        <v>1992</v>
      </c>
      <c r="E863" s="7">
        <v>0</v>
      </c>
      <c r="F863" s="11">
        <v>0</v>
      </c>
    </row>
    <row r="864" spans="1:6">
      <c r="A864" s="12">
        <v>857</v>
      </c>
      <c r="B864" s="9">
        <v>33663</v>
      </c>
      <c r="C864" s="6">
        <f t="shared" si="31"/>
        <v>2</v>
      </c>
      <c r="D864" s="12">
        <f t="shared" si="32"/>
        <v>1992</v>
      </c>
      <c r="E864" s="7">
        <v>0</v>
      </c>
      <c r="F864" s="11">
        <v>0</v>
      </c>
    </row>
    <row r="865" spans="1:6">
      <c r="A865" s="12">
        <v>858</v>
      </c>
      <c r="B865" s="9">
        <v>33694</v>
      </c>
      <c r="C865" s="6">
        <f t="shared" si="31"/>
        <v>3</v>
      </c>
      <c r="D865" s="12">
        <f t="shared" si="32"/>
        <v>1992</v>
      </c>
      <c r="E865" s="7">
        <v>0</v>
      </c>
      <c r="F865" s="11">
        <v>0</v>
      </c>
    </row>
    <row r="866" spans="1:6">
      <c r="A866" s="12">
        <v>859</v>
      </c>
      <c r="B866" s="9">
        <v>33724</v>
      </c>
      <c r="C866" s="6">
        <f t="shared" si="31"/>
        <v>4</v>
      </c>
      <c r="D866" s="12">
        <f t="shared" si="32"/>
        <v>1992</v>
      </c>
      <c r="E866" s="7">
        <v>33.490001678466797</v>
      </c>
      <c r="F866" s="11">
        <v>206.89999389648438</v>
      </c>
    </row>
    <row r="867" spans="1:6">
      <c r="A867" s="12">
        <v>860</v>
      </c>
      <c r="B867" s="9">
        <v>33755</v>
      </c>
      <c r="C867" s="6">
        <f t="shared" si="31"/>
        <v>5</v>
      </c>
      <c r="D867" s="12">
        <f t="shared" si="32"/>
        <v>1992</v>
      </c>
      <c r="E867" s="7">
        <v>60.520000457763672</v>
      </c>
      <c r="F867" s="11">
        <v>373.89999389648438</v>
      </c>
    </row>
    <row r="868" spans="1:6">
      <c r="A868" s="12">
        <v>861</v>
      </c>
      <c r="B868" s="9">
        <v>33785</v>
      </c>
      <c r="C868" s="6">
        <f t="shared" si="31"/>
        <v>6</v>
      </c>
      <c r="D868" s="12">
        <f t="shared" si="32"/>
        <v>1992</v>
      </c>
      <c r="E868" s="7">
        <v>56.200000762939453</v>
      </c>
      <c r="F868" s="11">
        <v>347.20001220703125</v>
      </c>
    </row>
    <row r="869" spans="1:6">
      <c r="A869" s="12">
        <v>862</v>
      </c>
      <c r="B869" s="9">
        <v>33816</v>
      </c>
      <c r="C869" s="6">
        <f t="shared" si="31"/>
        <v>7</v>
      </c>
      <c r="D869" s="12">
        <f t="shared" si="32"/>
        <v>1992</v>
      </c>
      <c r="E869" s="7">
        <v>61.150001525878906</v>
      </c>
      <c r="F869" s="11">
        <v>377.79998779296875</v>
      </c>
    </row>
    <row r="870" spans="1:6">
      <c r="A870" s="12">
        <v>863</v>
      </c>
      <c r="B870" s="9">
        <v>33847</v>
      </c>
      <c r="C870" s="6">
        <f t="shared" si="31"/>
        <v>8</v>
      </c>
      <c r="D870" s="12">
        <f t="shared" si="32"/>
        <v>1992</v>
      </c>
      <c r="E870" s="7">
        <v>48.759998321533203</v>
      </c>
      <c r="F870" s="11">
        <v>301.20001220703125</v>
      </c>
    </row>
    <row r="871" spans="1:6">
      <c r="A871" s="12">
        <v>864</v>
      </c>
      <c r="B871" s="9">
        <v>33877</v>
      </c>
      <c r="C871" s="6">
        <f t="shared" si="31"/>
        <v>9</v>
      </c>
      <c r="D871" s="12">
        <f t="shared" si="32"/>
        <v>1992</v>
      </c>
      <c r="E871" s="7">
        <v>39.540000915527344</v>
      </c>
      <c r="F871" s="11">
        <v>244.30000305175781</v>
      </c>
    </row>
    <row r="872" spans="1:6">
      <c r="A872" s="12">
        <v>865</v>
      </c>
      <c r="B872" s="9">
        <v>33908</v>
      </c>
      <c r="C872" s="6">
        <f t="shared" si="31"/>
        <v>10</v>
      </c>
      <c r="D872" s="12">
        <f t="shared" si="32"/>
        <v>1992</v>
      </c>
      <c r="E872" s="7">
        <v>1.7999999523162842</v>
      </c>
      <c r="F872" s="11">
        <v>11.100000381469727</v>
      </c>
    </row>
    <row r="873" spans="1:6">
      <c r="A873" s="12">
        <v>866</v>
      </c>
      <c r="B873" s="9">
        <v>33938</v>
      </c>
      <c r="C873" s="6">
        <f t="shared" si="31"/>
        <v>11</v>
      </c>
      <c r="D873" s="12">
        <f t="shared" si="32"/>
        <v>1992</v>
      </c>
      <c r="E873" s="7">
        <v>0.52999997138977051</v>
      </c>
      <c r="F873" s="11">
        <v>3.2999999523162842</v>
      </c>
    </row>
    <row r="874" spans="1:6">
      <c r="A874" s="12">
        <v>867</v>
      </c>
      <c r="B874" s="9">
        <v>33969</v>
      </c>
      <c r="C874" s="6">
        <f t="shared" si="31"/>
        <v>12</v>
      </c>
      <c r="D874" s="12">
        <f t="shared" si="32"/>
        <v>1992</v>
      </c>
      <c r="E874" s="7">
        <v>0</v>
      </c>
      <c r="F874" s="11">
        <v>0</v>
      </c>
    </row>
    <row r="875" spans="1:6">
      <c r="A875" s="12">
        <v>868</v>
      </c>
      <c r="B875" s="9">
        <v>34000</v>
      </c>
      <c r="C875" s="6">
        <f t="shared" si="31"/>
        <v>1</v>
      </c>
      <c r="D875" s="12">
        <f t="shared" si="32"/>
        <v>1993</v>
      </c>
      <c r="E875" s="7">
        <v>0</v>
      </c>
      <c r="F875" s="11">
        <v>0</v>
      </c>
    </row>
    <row r="876" spans="1:6">
      <c r="A876" s="12">
        <v>869</v>
      </c>
      <c r="B876" s="9">
        <v>34028</v>
      </c>
      <c r="C876" s="6">
        <f t="shared" si="31"/>
        <v>2</v>
      </c>
      <c r="D876" s="12">
        <f t="shared" si="32"/>
        <v>1993</v>
      </c>
      <c r="E876" s="7">
        <v>0</v>
      </c>
      <c r="F876" s="11">
        <v>0</v>
      </c>
    </row>
    <row r="877" spans="1:6">
      <c r="A877" s="12">
        <v>870</v>
      </c>
      <c r="B877" s="9">
        <v>34059</v>
      </c>
      <c r="C877" s="6">
        <f t="shared" si="31"/>
        <v>3</v>
      </c>
      <c r="D877" s="12">
        <f t="shared" si="32"/>
        <v>1993</v>
      </c>
      <c r="E877" s="7">
        <v>0</v>
      </c>
      <c r="F877" s="11">
        <v>0</v>
      </c>
    </row>
    <row r="878" spans="1:6">
      <c r="A878" s="12">
        <v>871</v>
      </c>
      <c r="B878" s="9">
        <v>34089</v>
      </c>
      <c r="C878" s="6">
        <f t="shared" si="31"/>
        <v>4</v>
      </c>
      <c r="D878" s="12">
        <f t="shared" si="32"/>
        <v>1993</v>
      </c>
      <c r="E878" s="7">
        <v>33.169998168945313</v>
      </c>
      <c r="F878" s="11">
        <v>191.39999389648438</v>
      </c>
    </row>
    <row r="879" spans="1:6">
      <c r="A879" s="12">
        <v>872</v>
      </c>
      <c r="B879" s="9">
        <v>34120</v>
      </c>
      <c r="C879" s="6">
        <f t="shared" si="31"/>
        <v>5</v>
      </c>
      <c r="D879" s="12">
        <f t="shared" si="32"/>
        <v>1993</v>
      </c>
      <c r="E879" s="7">
        <v>44.319999694824219</v>
      </c>
      <c r="F879" s="11">
        <v>255.69999694824219</v>
      </c>
    </row>
    <row r="880" spans="1:6">
      <c r="A880" s="12">
        <v>873</v>
      </c>
      <c r="B880" s="9">
        <v>34150</v>
      </c>
      <c r="C880" s="6">
        <f t="shared" si="31"/>
        <v>6</v>
      </c>
      <c r="D880" s="12">
        <f t="shared" si="32"/>
        <v>1993</v>
      </c>
      <c r="E880" s="7">
        <v>56.020000457763672</v>
      </c>
      <c r="F880" s="11">
        <v>323.20001220703125</v>
      </c>
    </row>
    <row r="881" spans="1:6">
      <c r="A881" s="12">
        <v>874</v>
      </c>
      <c r="B881" s="9">
        <v>34181</v>
      </c>
      <c r="C881" s="6">
        <f t="shared" si="31"/>
        <v>7</v>
      </c>
      <c r="D881" s="12">
        <f t="shared" si="32"/>
        <v>1993</v>
      </c>
      <c r="E881" s="7">
        <v>65.480003356933594</v>
      </c>
      <c r="F881" s="11">
        <v>377.79998779296875</v>
      </c>
    </row>
    <row r="882" spans="1:6">
      <c r="A882" s="12">
        <v>875</v>
      </c>
      <c r="B882" s="9">
        <v>34212</v>
      </c>
      <c r="C882" s="6">
        <f t="shared" si="31"/>
        <v>8</v>
      </c>
      <c r="D882" s="12">
        <f t="shared" si="32"/>
        <v>1993</v>
      </c>
      <c r="E882" s="7">
        <v>52.009998321533203</v>
      </c>
      <c r="F882" s="11">
        <v>300.10000610351563</v>
      </c>
    </row>
    <row r="883" spans="1:6">
      <c r="A883" s="12">
        <v>876</v>
      </c>
      <c r="B883" s="9">
        <v>34242</v>
      </c>
      <c r="C883" s="6">
        <f t="shared" si="31"/>
        <v>9</v>
      </c>
      <c r="D883" s="12">
        <f t="shared" si="32"/>
        <v>1993</v>
      </c>
      <c r="E883" s="7">
        <v>42.340000152587891</v>
      </c>
      <c r="F883" s="11">
        <v>244.30000305175781</v>
      </c>
    </row>
    <row r="884" spans="1:6">
      <c r="A884" s="12">
        <v>877</v>
      </c>
      <c r="B884" s="9">
        <v>34273</v>
      </c>
      <c r="C884" s="6">
        <f t="shared" si="31"/>
        <v>10</v>
      </c>
      <c r="D884" s="12">
        <f t="shared" si="32"/>
        <v>1993</v>
      </c>
      <c r="E884" s="7">
        <v>8.6700000762939453</v>
      </c>
      <c r="F884" s="11">
        <v>50</v>
      </c>
    </row>
    <row r="885" spans="1:6">
      <c r="A885" s="12">
        <v>878</v>
      </c>
      <c r="B885" s="9">
        <v>34303</v>
      </c>
      <c r="C885" s="6">
        <f t="shared" si="31"/>
        <v>11</v>
      </c>
      <c r="D885" s="12">
        <f t="shared" si="32"/>
        <v>1993</v>
      </c>
      <c r="E885" s="7">
        <v>0</v>
      </c>
      <c r="F885" s="11">
        <v>0</v>
      </c>
    </row>
    <row r="886" spans="1:6">
      <c r="A886" s="12">
        <v>879</v>
      </c>
      <c r="B886" s="9">
        <v>34334</v>
      </c>
      <c r="C886" s="6">
        <f t="shared" si="31"/>
        <v>12</v>
      </c>
      <c r="D886" s="12">
        <f t="shared" si="32"/>
        <v>1993</v>
      </c>
      <c r="E886" s="7">
        <v>0</v>
      </c>
      <c r="F886" s="11">
        <v>0</v>
      </c>
    </row>
    <row r="887" spans="1:6">
      <c r="A887" s="12">
        <v>880</v>
      </c>
      <c r="B887" s="9">
        <v>34365</v>
      </c>
      <c r="C887" s="6">
        <f t="shared" si="31"/>
        <v>1</v>
      </c>
      <c r="D887" s="12">
        <f t="shared" si="32"/>
        <v>1994</v>
      </c>
      <c r="E887" s="7">
        <v>0</v>
      </c>
      <c r="F887" s="11">
        <v>0</v>
      </c>
    </row>
    <row r="888" spans="1:6">
      <c r="A888" s="12">
        <v>881</v>
      </c>
      <c r="B888" s="9">
        <v>34393</v>
      </c>
      <c r="C888" s="6">
        <f t="shared" si="31"/>
        <v>2</v>
      </c>
      <c r="D888" s="12">
        <f t="shared" si="32"/>
        <v>1994</v>
      </c>
      <c r="E888" s="7">
        <v>0</v>
      </c>
      <c r="F888" s="11">
        <v>0</v>
      </c>
    </row>
    <row r="889" spans="1:6">
      <c r="A889" s="12">
        <v>882</v>
      </c>
      <c r="B889" s="9">
        <v>34424</v>
      </c>
      <c r="C889" s="6">
        <f t="shared" si="31"/>
        <v>3</v>
      </c>
      <c r="D889" s="12">
        <f t="shared" si="32"/>
        <v>1994</v>
      </c>
      <c r="E889" s="7">
        <v>1.7899999618530273</v>
      </c>
      <c r="F889" s="11">
        <v>12</v>
      </c>
    </row>
    <row r="890" spans="1:6">
      <c r="A890" s="12">
        <v>883</v>
      </c>
      <c r="B890" s="9">
        <v>34454</v>
      </c>
      <c r="C890" s="6">
        <f t="shared" si="31"/>
        <v>4</v>
      </c>
      <c r="D890" s="12">
        <f t="shared" si="32"/>
        <v>1994</v>
      </c>
      <c r="E890" s="7">
        <v>53.409999847412109</v>
      </c>
      <c r="F890" s="11">
        <v>357.79998779296875</v>
      </c>
    </row>
    <row r="891" spans="1:6">
      <c r="A891" s="12">
        <v>884</v>
      </c>
      <c r="B891" s="9">
        <v>34485</v>
      </c>
      <c r="C891" s="6">
        <f t="shared" si="31"/>
        <v>5</v>
      </c>
      <c r="D891" s="12">
        <f t="shared" si="32"/>
        <v>1994</v>
      </c>
      <c r="E891" s="7">
        <v>43.840000152587891</v>
      </c>
      <c r="F891" s="11">
        <v>293.70001220703125</v>
      </c>
    </row>
    <row r="892" spans="1:6">
      <c r="A892" s="12">
        <v>885</v>
      </c>
      <c r="B892" s="9">
        <v>34515</v>
      </c>
      <c r="C892" s="6">
        <f t="shared" si="31"/>
        <v>6</v>
      </c>
      <c r="D892" s="12">
        <f t="shared" si="32"/>
        <v>1994</v>
      </c>
      <c r="E892" s="7">
        <v>59.060001373291016</v>
      </c>
      <c r="F892" s="11">
        <v>395.60000610351563</v>
      </c>
    </row>
    <row r="893" spans="1:6">
      <c r="A893" s="12">
        <v>886</v>
      </c>
      <c r="B893" s="9">
        <v>34546</v>
      </c>
      <c r="C893" s="6">
        <f t="shared" si="31"/>
        <v>7</v>
      </c>
      <c r="D893" s="12">
        <f t="shared" si="32"/>
        <v>1994</v>
      </c>
      <c r="E893" s="7">
        <v>56.400001525878906</v>
      </c>
      <c r="F893" s="11">
        <v>377.79998779296875</v>
      </c>
    </row>
    <row r="894" spans="1:6">
      <c r="A894" s="12">
        <v>887</v>
      </c>
      <c r="B894" s="9">
        <v>34577</v>
      </c>
      <c r="C894" s="6">
        <f t="shared" si="31"/>
        <v>8</v>
      </c>
      <c r="D894" s="12">
        <f t="shared" si="32"/>
        <v>1994</v>
      </c>
      <c r="E894" s="7">
        <v>44.959999084472656</v>
      </c>
      <c r="F894" s="11">
        <v>301.20001220703125</v>
      </c>
    </row>
    <row r="895" spans="1:6">
      <c r="A895" s="12">
        <v>888</v>
      </c>
      <c r="B895" s="9">
        <v>34607</v>
      </c>
      <c r="C895" s="6">
        <f t="shared" si="31"/>
        <v>9</v>
      </c>
      <c r="D895" s="12">
        <f t="shared" si="32"/>
        <v>1994</v>
      </c>
      <c r="E895" s="7">
        <v>36.279998779296875</v>
      </c>
      <c r="F895" s="11">
        <v>243</v>
      </c>
    </row>
    <row r="896" spans="1:6">
      <c r="A896" s="12">
        <v>889</v>
      </c>
      <c r="B896" s="9">
        <v>34638</v>
      </c>
      <c r="C896" s="6">
        <f t="shared" si="31"/>
        <v>10</v>
      </c>
      <c r="D896" s="12">
        <f t="shared" si="32"/>
        <v>1994</v>
      </c>
      <c r="E896" s="7">
        <v>6.25</v>
      </c>
      <c r="F896" s="11">
        <v>41.900001525878906</v>
      </c>
    </row>
    <row r="897" spans="1:6">
      <c r="A897" s="12">
        <v>890</v>
      </c>
      <c r="B897" s="9">
        <v>34668</v>
      </c>
      <c r="C897" s="6">
        <f t="shared" si="31"/>
        <v>11</v>
      </c>
      <c r="D897" s="12">
        <f t="shared" si="32"/>
        <v>1994</v>
      </c>
      <c r="E897" s="7">
        <v>0</v>
      </c>
      <c r="F897" s="11">
        <v>0</v>
      </c>
    </row>
    <row r="898" spans="1:6">
      <c r="A898" s="12">
        <v>891</v>
      </c>
      <c r="B898" s="9">
        <v>34699</v>
      </c>
      <c r="C898" s="6">
        <f t="shared" si="31"/>
        <v>12</v>
      </c>
      <c r="D898" s="12">
        <f t="shared" si="32"/>
        <v>1994</v>
      </c>
      <c r="E898" s="7">
        <v>0</v>
      </c>
      <c r="F898" s="11">
        <v>0</v>
      </c>
    </row>
    <row r="899" spans="1:6">
      <c r="A899" s="12">
        <v>892</v>
      </c>
      <c r="B899" s="9">
        <v>34730</v>
      </c>
      <c r="C899" s="6">
        <f t="shared" si="31"/>
        <v>1</v>
      </c>
      <c r="D899" s="12">
        <f t="shared" si="32"/>
        <v>1995</v>
      </c>
      <c r="E899" s="7">
        <v>0</v>
      </c>
      <c r="F899" s="11">
        <v>0</v>
      </c>
    </row>
    <row r="900" spans="1:6">
      <c r="A900" s="12">
        <v>893</v>
      </c>
      <c r="B900" s="9">
        <v>34758</v>
      </c>
      <c r="C900" s="6">
        <f t="shared" si="31"/>
        <v>2</v>
      </c>
      <c r="D900" s="12">
        <f t="shared" si="32"/>
        <v>1995</v>
      </c>
      <c r="E900" s="7">
        <v>0</v>
      </c>
      <c r="F900" s="11">
        <v>0</v>
      </c>
    </row>
    <row r="901" spans="1:6">
      <c r="A901" s="12">
        <v>894</v>
      </c>
      <c r="B901" s="9">
        <v>34789</v>
      </c>
      <c r="C901" s="6">
        <f t="shared" si="31"/>
        <v>3</v>
      </c>
      <c r="D901" s="12">
        <f t="shared" si="32"/>
        <v>1995</v>
      </c>
      <c r="E901" s="7">
        <v>0</v>
      </c>
      <c r="F901" s="11">
        <v>0</v>
      </c>
    </row>
    <row r="902" spans="1:6">
      <c r="A902" s="12">
        <v>895</v>
      </c>
      <c r="B902" s="9">
        <v>34819</v>
      </c>
      <c r="C902" s="6">
        <f t="shared" si="31"/>
        <v>4</v>
      </c>
      <c r="D902" s="12">
        <f t="shared" si="32"/>
        <v>1995</v>
      </c>
      <c r="E902" s="7">
        <v>33.349998474121094</v>
      </c>
      <c r="F902" s="11">
        <v>197.10000610351563</v>
      </c>
    </row>
    <row r="903" spans="1:6">
      <c r="A903" s="12">
        <v>896</v>
      </c>
      <c r="B903" s="9">
        <v>34850</v>
      </c>
      <c r="C903" s="6">
        <f t="shared" si="31"/>
        <v>5</v>
      </c>
      <c r="D903" s="12">
        <f t="shared" si="32"/>
        <v>1995</v>
      </c>
      <c r="E903" s="7">
        <v>43.119998931884766</v>
      </c>
      <c r="F903" s="11">
        <v>254.80000305175781</v>
      </c>
    </row>
    <row r="904" spans="1:6">
      <c r="A904" s="12">
        <v>897</v>
      </c>
      <c r="B904" s="9">
        <v>34880</v>
      </c>
      <c r="C904" s="6">
        <f t="shared" si="31"/>
        <v>6</v>
      </c>
      <c r="D904" s="12">
        <f t="shared" si="32"/>
        <v>1995</v>
      </c>
      <c r="E904" s="7">
        <v>52.950000762939453</v>
      </c>
      <c r="F904" s="11">
        <v>312.89999389648438</v>
      </c>
    </row>
    <row r="905" spans="1:6">
      <c r="A905" s="12">
        <v>898</v>
      </c>
      <c r="B905" s="9">
        <v>34911</v>
      </c>
      <c r="C905" s="6">
        <f t="shared" ref="C905:C968" si="33">MONTH(B905)</f>
        <v>7</v>
      </c>
      <c r="D905" s="12">
        <f t="shared" ref="D905:D968" si="34">YEAR(B905)</f>
        <v>1995</v>
      </c>
      <c r="E905" s="7">
        <v>63.930000305175781</v>
      </c>
      <c r="F905" s="11">
        <v>377.79998779296875</v>
      </c>
    </row>
    <row r="906" spans="1:6">
      <c r="A906" s="12">
        <v>899</v>
      </c>
      <c r="B906" s="9">
        <v>34942</v>
      </c>
      <c r="C906" s="6">
        <f t="shared" si="33"/>
        <v>8</v>
      </c>
      <c r="D906" s="12">
        <f t="shared" si="34"/>
        <v>1995</v>
      </c>
      <c r="E906" s="7">
        <v>50.970001220703125</v>
      </c>
      <c r="F906" s="11">
        <v>301.20001220703125</v>
      </c>
    </row>
    <row r="907" spans="1:6">
      <c r="A907" s="12">
        <v>900</v>
      </c>
      <c r="B907" s="9">
        <v>34972</v>
      </c>
      <c r="C907" s="6">
        <f t="shared" si="33"/>
        <v>9</v>
      </c>
      <c r="D907" s="12">
        <f t="shared" si="34"/>
        <v>1995</v>
      </c>
      <c r="E907" s="7">
        <v>41.340000152587891</v>
      </c>
      <c r="F907" s="11">
        <v>244.30000305175781</v>
      </c>
    </row>
    <row r="908" spans="1:6">
      <c r="A908" s="12">
        <v>901</v>
      </c>
      <c r="B908" s="9">
        <v>35003</v>
      </c>
      <c r="C908" s="6">
        <f t="shared" si="33"/>
        <v>10</v>
      </c>
      <c r="D908" s="12">
        <f t="shared" si="34"/>
        <v>1995</v>
      </c>
      <c r="E908" s="7">
        <v>14.930000305175781</v>
      </c>
      <c r="F908" s="11">
        <v>88.199996948242188</v>
      </c>
    </row>
    <row r="909" spans="1:6">
      <c r="A909" s="12">
        <v>902</v>
      </c>
      <c r="B909" s="9">
        <v>35033</v>
      </c>
      <c r="C909" s="6">
        <f t="shared" si="33"/>
        <v>11</v>
      </c>
      <c r="D909" s="12">
        <f t="shared" si="34"/>
        <v>1995</v>
      </c>
      <c r="E909" s="7">
        <v>1.3999999761581421</v>
      </c>
      <c r="F909" s="11">
        <v>8.3000001907348633</v>
      </c>
    </row>
    <row r="910" spans="1:6">
      <c r="A910" s="12">
        <v>903</v>
      </c>
      <c r="B910" s="9">
        <v>35064</v>
      </c>
      <c r="C910" s="6">
        <f t="shared" si="33"/>
        <v>12</v>
      </c>
      <c r="D910" s="12">
        <f t="shared" si="34"/>
        <v>1995</v>
      </c>
      <c r="E910" s="7">
        <v>0</v>
      </c>
      <c r="F910" s="11">
        <v>0</v>
      </c>
    </row>
    <row r="911" spans="1:6">
      <c r="A911" s="12">
        <v>904</v>
      </c>
      <c r="B911" s="9">
        <v>35095</v>
      </c>
      <c r="C911" s="6">
        <f t="shared" si="33"/>
        <v>1</v>
      </c>
      <c r="D911" s="12">
        <f t="shared" si="34"/>
        <v>1996</v>
      </c>
      <c r="E911" s="7">
        <v>0</v>
      </c>
      <c r="F911" s="11">
        <v>0</v>
      </c>
    </row>
    <row r="912" spans="1:6">
      <c r="A912" s="12">
        <v>905</v>
      </c>
      <c r="B912" s="9">
        <v>35124</v>
      </c>
      <c r="C912" s="6">
        <f t="shared" si="33"/>
        <v>2</v>
      </c>
      <c r="D912" s="12">
        <f t="shared" si="34"/>
        <v>1996</v>
      </c>
      <c r="E912" s="7">
        <v>0</v>
      </c>
      <c r="F912" s="11">
        <v>0</v>
      </c>
    </row>
    <row r="913" spans="1:6">
      <c r="A913" s="12">
        <v>906</v>
      </c>
      <c r="B913" s="9">
        <v>35155</v>
      </c>
      <c r="C913" s="6">
        <f t="shared" si="33"/>
        <v>3</v>
      </c>
      <c r="D913" s="12">
        <f t="shared" si="34"/>
        <v>1996</v>
      </c>
      <c r="E913" s="7">
        <v>0</v>
      </c>
      <c r="F913" s="11">
        <v>0</v>
      </c>
    </row>
    <row r="914" spans="1:6">
      <c r="A914" s="12">
        <v>907</v>
      </c>
      <c r="B914" s="9">
        <v>35185</v>
      </c>
      <c r="C914" s="6">
        <f t="shared" si="33"/>
        <v>4</v>
      </c>
      <c r="D914" s="12">
        <f t="shared" si="34"/>
        <v>1996</v>
      </c>
      <c r="E914" s="7">
        <v>30.520000457763672</v>
      </c>
      <c r="F914" s="11">
        <v>171.10000610351563</v>
      </c>
    </row>
    <row r="915" spans="1:6">
      <c r="A915" s="12">
        <v>908</v>
      </c>
      <c r="B915" s="9">
        <v>35216</v>
      </c>
      <c r="C915" s="6">
        <f t="shared" si="33"/>
        <v>5</v>
      </c>
      <c r="D915" s="12">
        <f t="shared" si="34"/>
        <v>1996</v>
      </c>
      <c r="E915" s="7">
        <v>36.580001831054688</v>
      </c>
      <c r="F915" s="11">
        <v>205.10000610351563</v>
      </c>
    </row>
    <row r="916" spans="1:6">
      <c r="A916" s="12">
        <v>909</v>
      </c>
      <c r="B916" s="9">
        <v>35246</v>
      </c>
      <c r="C916" s="6">
        <f t="shared" si="33"/>
        <v>6</v>
      </c>
      <c r="D916" s="12">
        <f t="shared" si="34"/>
        <v>1996</v>
      </c>
      <c r="E916" s="7">
        <v>69.169998168945313</v>
      </c>
      <c r="F916" s="11">
        <v>387.79998779296875</v>
      </c>
    </row>
    <row r="917" spans="1:6">
      <c r="A917" s="12">
        <v>910</v>
      </c>
      <c r="B917" s="9">
        <v>35277</v>
      </c>
      <c r="C917" s="6">
        <f t="shared" si="33"/>
        <v>7</v>
      </c>
      <c r="D917" s="12">
        <f t="shared" si="34"/>
        <v>1996</v>
      </c>
      <c r="E917" s="7">
        <v>67.389999389648438</v>
      </c>
      <c r="F917" s="11">
        <v>377.79998779296875</v>
      </c>
    </row>
    <row r="918" spans="1:6">
      <c r="A918" s="12">
        <v>911</v>
      </c>
      <c r="B918" s="9">
        <v>35308</v>
      </c>
      <c r="C918" s="6">
        <f t="shared" si="33"/>
        <v>8</v>
      </c>
      <c r="D918" s="12">
        <f t="shared" si="34"/>
        <v>1996</v>
      </c>
      <c r="E918" s="7">
        <v>53.729999542236328</v>
      </c>
      <c r="F918" s="11">
        <v>301.20001220703125</v>
      </c>
    </row>
    <row r="919" spans="1:6">
      <c r="A919" s="12">
        <v>912</v>
      </c>
      <c r="B919" s="9">
        <v>35338</v>
      </c>
      <c r="C919" s="6">
        <f t="shared" si="33"/>
        <v>9</v>
      </c>
      <c r="D919" s="12">
        <f t="shared" si="34"/>
        <v>1996</v>
      </c>
      <c r="E919" s="7">
        <v>42.930000305175781</v>
      </c>
      <c r="F919" s="11">
        <v>240.69999694824219</v>
      </c>
    </row>
    <row r="920" spans="1:6">
      <c r="A920" s="12">
        <v>913</v>
      </c>
      <c r="B920" s="9">
        <v>35369</v>
      </c>
      <c r="C920" s="6">
        <f t="shared" si="33"/>
        <v>10</v>
      </c>
      <c r="D920" s="12">
        <f t="shared" si="34"/>
        <v>1996</v>
      </c>
      <c r="E920" s="7">
        <v>1.6799999475479126</v>
      </c>
      <c r="F920" s="11">
        <v>9.3999996185302734</v>
      </c>
    </row>
    <row r="921" spans="1:6">
      <c r="A921" s="12">
        <v>914</v>
      </c>
      <c r="B921" s="9">
        <v>35399</v>
      </c>
      <c r="C921" s="6">
        <f t="shared" si="33"/>
        <v>11</v>
      </c>
      <c r="D921" s="12">
        <f t="shared" si="34"/>
        <v>1996</v>
      </c>
      <c r="E921" s="7">
        <v>0</v>
      </c>
      <c r="F921" s="11">
        <v>0</v>
      </c>
    </row>
    <row r="922" spans="1:6">
      <c r="A922" s="12">
        <v>915</v>
      </c>
      <c r="B922" s="9">
        <v>35430</v>
      </c>
      <c r="C922" s="6">
        <f t="shared" si="33"/>
        <v>12</v>
      </c>
      <c r="D922" s="12">
        <f t="shared" si="34"/>
        <v>1996</v>
      </c>
      <c r="E922" s="7">
        <v>0</v>
      </c>
      <c r="F922" s="11">
        <v>0</v>
      </c>
    </row>
    <row r="923" spans="1:6">
      <c r="A923" s="12">
        <v>916</v>
      </c>
      <c r="B923" s="9">
        <v>35461</v>
      </c>
      <c r="C923" s="6">
        <f t="shared" si="33"/>
        <v>1</v>
      </c>
      <c r="D923" s="12">
        <f t="shared" si="34"/>
        <v>1997</v>
      </c>
      <c r="E923" s="7">
        <v>0</v>
      </c>
      <c r="F923" s="11">
        <v>0</v>
      </c>
    </row>
    <row r="924" spans="1:6">
      <c r="A924" s="12">
        <v>917</v>
      </c>
      <c r="B924" s="9">
        <v>35489</v>
      </c>
      <c r="C924" s="6">
        <f t="shared" si="33"/>
        <v>2</v>
      </c>
      <c r="D924" s="12">
        <f t="shared" si="34"/>
        <v>1997</v>
      </c>
      <c r="E924" s="7">
        <v>0</v>
      </c>
      <c r="F924" s="11">
        <v>0</v>
      </c>
    </row>
    <row r="925" spans="1:6">
      <c r="A925" s="12">
        <v>918</v>
      </c>
      <c r="B925" s="9">
        <v>35520</v>
      </c>
      <c r="C925" s="6">
        <f t="shared" si="33"/>
        <v>3</v>
      </c>
      <c r="D925" s="12">
        <f t="shared" si="34"/>
        <v>1997</v>
      </c>
      <c r="E925" s="7">
        <v>2.5199999809265137</v>
      </c>
      <c r="F925" s="11">
        <v>17</v>
      </c>
    </row>
    <row r="926" spans="1:6">
      <c r="A926" s="12">
        <v>919</v>
      </c>
      <c r="B926" s="9">
        <v>35550</v>
      </c>
      <c r="C926" s="6">
        <f t="shared" si="33"/>
        <v>4</v>
      </c>
      <c r="D926" s="12">
        <f t="shared" si="34"/>
        <v>1997</v>
      </c>
      <c r="E926" s="7">
        <v>55.889999389648438</v>
      </c>
      <c r="F926" s="11">
        <v>377.10000610351563</v>
      </c>
    </row>
    <row r="927" spans="1:6">
      <c r="A927" s="12">
        <v>920</v>
      </c>
      <c r="B927" s="9">
        <v>35581</v>
      </c>
      <c r="C927" s="6">
        <f t="shared" si="33"/>
        <v>5</v>
      </c>
      <c r="D927" s="12">
        <f t="shared" si="34"/>
        <v>1997</v>
      </c>
      <c r="E927" s="7">
        <v>53.279998779296875</v>
      </c>
      <c r="F927" s="11">
        <v>359.5</v>
      </c>
    </row>
    <row r="928" spans="1:6">
      <c r="A928" s="12">
        <v>921</v>
      </c>
      <c r="B928" s="9">
        <v>35611</v>
      </c>
      <c r="C928" s="6">
        <f t="shared" si="33"/>
        <v>6</v>
      </c>
      <c r="D928" s="12">
        <f t="shared" si="34"/>
        <v>1997</v>
      </c>
      <c r="E928" s="7">
        <v>55.709999084472656</v>
      </c>
      <c r="F928" s="11">
        <v>375.89999389648438</v>
      </c>
    </row>
    <row r="929" spans="1:6">
      <c r="A929" s="12">
        <v>922</v>
      </c>
      <c r="B929" s="9">
        <v>35642</v>
      </c>
      <c r="C929" s="6">
        <f t="shared" si="33"/>
        <v>7</v>
      </c>
      <c r="D929" s="12">
        <f t="shared" si="34"/>
        <v>1997</v>
      </c>
      <c r="E929" s="7">
        <v>55.520000457763672</v>
      </c>
      <c r="F929" s="11">
        <v>374.60000610351563</v>
      </c>
    </row>
    <row r="930" spans="1:6">
      <c r="A930" s="12">
        <v>923</v>
      </c>
      <c r="B930" s="9">
        <v>35673</v>
      </c>
      <c r="C930" s="6">
        <f t="shared" si="33"/>
        <v>8</v>
      </c>
      <c r="D930" s="12">
        <f t="shared" si="34"/>
        <v>1997</v>
      </c>
      <c r="E930" s="7">
        <v>40.209999084472656</v>
      </c>
      <c r="F930" s="11">
        <v>271.29998779296875</v>
      </c>
    </row>
    <row r="931" spans="1:6">
      <c r="A931" s="12">
        <v>924</v>
      </c>
      <c r="B931" s="9">
        <v>35703</v>
      </c>
      <c r="C931" s="6">
        <f t="shared" si="33"/>
        <v>9</v>
      </c>
      <c r="D931" s="12">
        <f t="shared" si="34"/>
        <v>1997</v>
      </c>
      <c r="E931" s="7">
        <v>32.799999237060547</v>
      </c>
      <c r="F931" s="11">
        <v>221.30000305175781</v>
      </c>
    </row>
    <row r="932" spans="1:6">
      <c r="A932" s="12">
        <v>925</v>
      </c>
      <c r="B932" s="9">
        <v>35734</v>
      </c>
      <c r="C932" s="6">
        <f t="shared" si="33"/>
        <v>10</v>
      </c>
      <c r="D932" s="12">
        <f t="shared" si="34"/>
        <v>1997</v>
      </c>
      <c r="E932" s="7">
        <v>6.059999942779541</v>
      </c>
      <c r="F932" s="11">
        <v>40.900001525878906</v>
      </c>
    </row>
    <row r="933" spans="1:6">
      <c r="A933" s="12">
        <v>926</v>
      </c>
      <c r="B933" s="9">
        <v>35764</v>
      </c>
      <c r="C933" s="6">
        <f t="shared" si="33"/>
        <v>11</v>
      </c>
      <c r="D933" s="12">
        <f t="shared" si="34"/>
        <v>1997</v>
      </c>
      <c r="E933" s="7">
        <v>0</v>
      </c>
      <c r="F933" s="11">
        <v>0</v>
      </c>
    </row>
    <row r="934" spans="1:6">
      <c r="A934" s="12">
        <v>927</v>
      </c>
      <c r="B934" s="9">
        <v>35795</v>
      </c>
      <c r="C934" s="6">
        <f t="shared" si="33"/>
        <v>12</v>
      </c>
      <c r="D934" s="12">
        <f t="shared" si="34"/>
        <v>1997</v>
      </c>
      <c r="E934" s="7">
        <v>0</v>
      </c>
      <c r="F934" s="11">
        <v>0</v>
      </c>
    </row>
    <row r="935" spans="1:6">
      <c r="A935" s="12">
        <v>928</v>
      </c>
      <c r="B935" s="9">
        <v>35826</v>
      </c>
      <c r="C935" s="6">
        <f t="shared" si="33"/>
        <v>1</v>
      </c>
      <c r="D935" s="12">
        <f t="shared" si="34"/>
        <v>1998</v>
      </c>
      <c r="E935" s="7">
        <v>0</v>
      </c>
      <c r="F935" s="11">
        <v>0</v>
      </c>
    </row>
    <row r="936" spans="1:6">
      <c r="A936" s="12">
        <v>929</v>
      </c>
      <c r="B936" s="9">
        <v>35854</v>
      </c>
      <c r="C936" s="6">
        <f t="shared" si="33"/>
        <v>2</v>
      </c>
      <c r="D936" s="12">
        <f t="shared" si="34"/>
        <v>1998</v>
      </c>
      <c r="E936" s="7">
        <v>0</v>
      </c>
      <c r="F936" s="11">
        <v>0</v>
      </c>
    </row>
    <row r="937" spans="1:6">
      <c r="A937" s="12">
        <v>930</v>
      </c>
      <c r="B937" s="9">
        <v>35885</v>
      </c>
      <c r="C937" s="6">
        <f t="shared" si="33"/>
        <v>3</v>
      </c>
      <c r="D937" s="12">
        <f t="shared" si="34"/>
        <v>1998</v>
      </c>
      <c r="E937" s="7">
        <v>0</v>
      </c>
      <c r="F937" s="11">
        <v>0</v>
      </c>
    </row>
    <row r="938" spans="1:6">
      <c r="A938" s="12">
        <v>931</v>
      </c>
      <c r="B938" s="9">
        <v>35915</v>
      </c>
      <c r="C938" s="6">
        <f t="shared" si="33"/>
        <v>4</v>
      </c>
      <c r="D938" s="12">
        <f t="shared" si="34"/>
        <v>1998</v>
      </c>
      <c r="E938" s="7">
        <v>30.329999923706055</v>
      </c>
      <c r="F938" s="11">
        <v>158.19999694824219</v>
      </c>
    </row>
    <row r="939" spans="1:6">
      <c r="A939" s="12">
        <v>932</v>
      </c>
      <c r="B939" s="9">
        <v>35946</v>
      </c>
      <c r="C939" s="6">
        <f t="shared" si="33"/>
        <v>5</v>
      </c>
      <c r="D939" s="12">
        <f t="shared" si="34"/>
        <v>1998</v>
      </c>
      <c r="E939" s="7">
        <v>24.100000381469727</v>
      </c>
      <c r="F939" s="11">
        <v>125.69999694824219</v>
      </c>
    </row>
    <row r="940" spans="1:6">
      <c r="A940" s="12">
        <v>933</v>
      </c>
      <c r="B940" s="9">
        <v>35976</v>
      </c>
      <c r="C940" s="6">
        <f t="shared" si="33"/>
        <v>6</v>
      </c>
      <c r="D940" s="12">
        <f t="shared" si="34"/>
        <v>1998</v>
      </c>
      <c r="E940" s="7">
        <v>70.650001525878906</v>
      </c>
      <c r="F940" s="11">
        <v>368.5</v>
      </c>
    </row>
    <row r="941" spans="1:6">
      <c r="A941" s="12">
        <v>934</v>
      </c>
      <c r="B941" s="9">
        <v>36007</v>
      </c>
      <c r="C941" s="6">
        <f t="shared" si="33"/>
        <v>7</v>
      </c>
      <c r="D941" s="12">
        <f t="shared" si="34"/>
        <v>1998</v>
      </c>
      <c r="E941" s="7">
        <v>72.430000305175781</v>
      </c>
      <c r="F941" s="11">
        <v>377.79998779296875</v>
      </c>
    </row>
    <row r="942" spans="1:6">
      <c r="A942" s="12">
        <v>935</v>
      </c>
      <c r="B942" s="9">
        <v>36038</v>
      </c>
      <c r="C942" s="6">
        <f t="shared" si="33"/>
        <v>8</v>
      </c>
      <c r="D942" s="12">
        <f t="shared" si="34"/>
        <v>1998</v>
      </c>
      <c r="E942" s="7">
        <v>57.75</v>
      </c>
      <c r="F942" s="11">
        <v>301.20001220703125</v>
      </c>
    </row>
    <row r="943" spans="1:6">
      <c r="A943" s="12">
        <v>936</v>
      </c>
      <c r="B943" s="9">
        <v>36068</v>
      </c>
      <c r="C943" s="6">
        <f t="shared" si="33"/>
        <v>9</v>
      </c>
      <c r="D943" s="12">
        <f t="shared" si="34"/>
        <v>1998</v>
      </c>
      <c r="E943" s="7">
        <v>41.430000305175781</v>
      </c>
      <c r="F943" s="11">
        <v>216.10000610351563</v>
      </c>
    </row>
    <row r="944" spans="1:6">
      <c r="A944" s="12">
        <v>937</v>
      </c>
      <c r="B944" s="9">
        <v>36099</v>
      </c>
      <c r="C944" s="6">
        <f t="shared" si="33"/>
        <v>10</v>
      </c>
      <c r="D944" s="12">
        <f t="shared" si="34"/>
        <v>1998</v>
      </c>
      <c r="E944" s="7">
        <v>5.309999942779541</v>
      </c>
      <c r="F944" s="11">
        <v>27.700000762939453</v>
      </c>
    </row>
    <row r="945" spans="1:6">
      <c r="A945" s="12">
        <v>938</v>
      </c>
      <c r="B945" s="9">
        <v>36129</v>
      </c>
      <c r="C945" s="6">
        <f t="shared" si="33"/>
        <v>11</v>
      </c>
      <c r="D945" s="12">
        <f t="shared" si="34"/>
        <v>1998</v>
      </c>
      <c r="E945" s="7">
        <v>0</v>
      </c>
      <c r="F945" s="11">
        <v>0</v>
      </c>
    </row>
    <row r="946" spans="1:6">
      <c r="A946" s="12">
        <v>939</v>
      </c>
      <c r="B946" s="9">
        <v>36160</v>
      </c>
      <c r="C946" s="6">
        <f t="shared" si="33"/>
        <v>12</v>
      </c>
      <c r="D946" s="12">
        <f t="shared" si="34"/>
        <v>1998</v>
      </c>
      <c r="E946" s="7">
        <v>0</v>
      </c>
      <c r="F946" s="11">
        <v>0</v>
      </c>
    </row>
    <row r="947" spans="1:6">
      <c r="A947" s="12">
        <v>940</v>
      </c>
      <c r="B947" s="9">
        <v>36191</v>
      </c>
      <c r="C947" s="6">
        <f t="shared" si="33"/>
        <v>1</v>
      </c>
      <c r="D947" s="12">
        <f t="shared" si="34"/>
        <v>1999</v>
      </c>
      <c r="E947" s="7">
        <v>0</v>
      </c>
      <c r="F947" s="11">
        <v>0</v>
      </c>
    </row>
    <row r="948" spans="1:6">
      <c r="A948" s="12">
        <v>941</v>
      </c>
      <c r="B948" s="9">
        <v>36219</v>
      </c>
      <c r="C948" s="6">
        <f t="shared" si="33"/>
        <v>2</v>
      </c>
      <c r="D948" s="12">
        <f t="shared" si="34"/>
        <v>1999</v>
      </c>
      <c r="E948" s="7">
        <v>0</v>
      </c>
      <c r="F948" s="11">
        <v>0</v>
      </c>
    </row>
    <row r="949" spans="1:6">
      <c r="A949" s="12">
        <v>942</v>
      </c>
      <c r="B949" s="9">
        <v>36250</v>
      </c>
      <c r="C949" s="6">
        <f t="shared" si="33"/>
        <v>3</v>
      </c>
      <c r="D949" s="12">
        <f t="shared" si="34"/>
        <v>1999</v>
      </c>
      <c r="E949" s="7">
        <v>0.40000000596046448</v>
      </c>
      <c r="F949" s="11">
        <v>2.7000000476837158</v>
      </c>
    </row>
    <row r="950" spans="1:6">
      <c r="A950" s="12">
        <v>943</v>
      </c>
      <c r="B950" s="9">
        <v>36280</v>
      </c>
      <c r="C950" s="6">
        <f t="shared" si="33"/>
        <v>4</v>
      </c>
      <c r="D950" s="12">
        <f t="shared" si="34"/>
        <v>1999</v>
      </c>
      <c r="E950" s="7">
        <v>44.290000915527344</v>
      </c>
      <c r="F950" s="11">
        <v>298.39999389648438</v>
      </c>
    </row>
    <row r="951" spans="1:6">
      <c r="A951" s="12">
        <v>944</v>
      </c>
      <c r="B951" s="9">
        <v>36311</v>
      </c>
      <c r="C951" s="6">
        <f t="shared" si="33"/>
        <v>5</v>
      </c>
      <c r="D951" s="12">
        <f t="shared" si="34"/>
        <v>1999</v>
      </c>
      <c r="E951" s="7">
        <v>55.520000457763672</v>
      </c>
      <c r="F951" s="11">
        <v>374.10000610351563</v>
      </c>
    </row>
    <row r="952" spans="1:6">
      <c r="A952" s="12">
        <v>945</v>
      </c>
      <c r="B952" s="9">
        <v>36341</v>
      </c>
      <c r="C952" s="6">
        <f t="shared" si="33"/>
        <v>6</v>
      </c>
      <c r="D952" s="12">
        <f t="shared" si="34"/>
        <v>1999</v>
      </c>
      <c r="E952" s="7">
        <v>55.189998626708984</v>
      </c>
      <c r="F952" s="11">
        <v>371.89999389648438</v>
      </c>
    </row>
    <row r="953" spans="1:6">
      <c r="A953" s="12">
        <v>946</v>
      </c>
      <c r="B953" s="9">
        <v>36372</v>
      </c>
      <c r="C953" s="6">
        <f t="shared" si="33"/>
        <v>7</v>
      </c>
      <c r="D953" s="12">
        <f t="shared" si="34"/>
        <v>1999</v>
      </c>
      <c r="E953" s="7">
        <v>56.069999694824219</v>
      </c>
      <c r="F953" s="11">
        <v>377.79998779296875</v>
      </c>
    </row>
    <row r="954" spans="1:6">
      <c r="A954" s="12">
        <v>947</v>
      </c>
      <c r="B954" s="9">
        <v>36403</v>
      </c>
      <c r="C954" s="6">
        <f t="shared" si="33"/>
        <v>8</v>
      </c>
      <c r="D954" s="12">
        <f t="shared" si="34"/>
        <v>1999</v>
      </c>
      <c r="E954" s="7">
        <v>44.229999542236328</v>
      </c>
      <c r="F954" s="11">
        <v>298</v>
      </c>
    </row>
    <row r="955" spans="1:6">
      <c r="A955" s="12">
        <v>948</v>
      </c>
      <c r="B955" s="9">
        <v>36433</v>
      </c>
      <c r="C955" s="6">
        <f t="shared" si="33"/>
        <v>9</v>
      </c>
      <c r="D955" s="12">
        <f t="shared" si="34"/>
        <v>1999</v>
      </c>
      <c r="E955" s="7">
        <v>36.150001525878906</v>
      </c>
      <c r="F955" s="11">
        <v>243.60000610351563</v>
      </c>
    </row>
    <row r="956" spans="1:6">
      <c r="A956" s="12">
        <v>949</v>
      </c>
      <c r="B956" s="9">
        <v>36464</v>
      </c>
      <c r="C956" s="6">
        <f t="shared" si="33"/>
        <v>10</v>
      </c>
      <c r="D956" s="12">
        <f t="shared" si="34"/>
        <v>1999</v>
      </c>
      <c r="E956" s="7">
        <v>10.149999618530273</v>
      </c>
      <c r="F956" s="11">
        <v>68.400001525878906</v>
      </c>
    </row>
    <row r="957" spans="1:6">
      <c r="A957" s="12">
        <v>950</v>
      </c>
      <c r="B957" s="9">
        <v>36494</v>
      </c>
      <c r="C957" s="6">
        <f t="shared" si="33"/>
        <v>11</v>
      </c>
      <c r="D957" s="12">
        <f t="shared" si="34"/>
        <v>1999</v>
      </c>
      <c r="E957" s="7">
        <v>0</v>
      </c>
      <c r="F957" s="11">
        <v>0</v>
      </c>
    </row>
    <row r="958" spans="1:6">
      <c r="A958" s="12">
        <v>951</v>
      </c>
      <c r="B958" s="9">
        <v>36525</v>
      </c>
      <c r="C958" s="6">
        <f t="shared" si="33"/>
        <v>12</v>
      </c>
      <c r="D958" s="12">
        <f t="shared" si="34"/>
        <v>1999</v>
      </c>
      <c r="E958" s="7">
        <v>0</v>
      </c>
      <c r="F958" s="11">
        <v>0</v>
      </c>
    </row>
    <row r="959" spans="1:6">
      <c r="A959" s="12">
        <v>952</v>
      </c>
      <c r="B959" s="9">
        <v>36556</v>
      </c>
      <c r="C959" s="6">
        <f t="shared" si="33"/>
        <v>1</v>
      </c>
      <c r="D959" s="12">
        <f t="shared" si="34"/>
        <v>2000</v>
      </c>
      <c r="E959" s="7">
        <v>0</v>
      </c>
      <c r="F959" s="11">
        <v>0</v>
      </c>
    </row>
    <row r="960" spans="1:6">
      <c r="A960" s="12">
        <v>953</v>
      </c>
      <c r="B960" s="9">
        <v>36585</v>
      </c>
      <c r="C960" s="6">
        <f t="shared" si="33"/>
        <v>2</v>
      </c>
      <c r="D960" s="12">
        <f t="shared" si="34"/>
        <v>2000</v>
      </c>
      <c r="E960" s="7">
        <v>0</v>
      </c>
      <c r="F960" s="11">
        <v>0</v>
      </c>
    </row>
    <row r="961" spans="1:6">
      <c r="A961" s="12">
        <v>954</v>
      </c>
      <c r="B961" s="9">
        <v>36616</v>
      </c>
      <c r="C961" s="6">
        <f t="shared" si="33"/>
        <v>3</v>
      </c>
      <c r="D961" s="12">
        <f t="shared" si="34"/>
        <v>2000</v>
      </c>
      <c r="E961" s="7">
        <v>0</v>
      </c>
      <c r="F961" s="11">
        <v>0</v>
      </c>
    </row>
    <row r="962" spans="1:6">
      <c r="A962" s="12">
        <v>955</v>
      </c>
      <c r="B962" s="9">
        <v>36646</v>
      </c>
      <c r="C962" s="6">
        <f t="shared" si="33"/>
        <v>4</v>
      </c>
      <c r="D962" s="12">
        <f t="shared" si="34"/>
        <v>2000</v>
      </c>
      <c r="E962" s="7">
        <v>32.970001220703125</v>
      </c>
      <c r="F962" s="11">
        <v>193.5</v>
      </c>
    </row>
    <row r="963" spans="1:6">
      <c r="A963" s="12">
        <v>956</v>
      </c>
      <c r="B963" s="9">
        <v>36677</v>
      </c>
      <c r="C963" s="6">
        <f t="shared" si="33"/>
        <v>5</v>
      </c>
      <c r="D963" s="12">
        <f t="shared" si="34"/>
        <v>2000</v>
      </c>
      <c r="E963" s="7">
        <v>50.979999542236328</v>
      </c>
      <c r="F963" s="11">
        <v>299.20001220703125</v>
      </c>
    </row>
    <row r="964" spans="1:6">
      <c r="A964" s="12">
        <v>957</v>
      </c>
      <c r="B964" s="9">
        <v>36707</v>
      </c>
      <c r="C964" s="6">
        <f t="shared" si="33"/>
        <v>6</v>
      </c>
      <c r="D964" s="12">
        <f t="shared" si="34"/>
        <v>2000</v>
      </c>
      <c r="E964" s="7">
        <v>63.830001831054688</v>
      </c>
      <c r="F964" s="11">
        <v>374.60000610351563</v>
      </c>
    </row>
    <row r="965" spans="1:6">
      <c r="A965" s="12">
        <v>958</v>
      </c>
      <c r="B965" s="9">
        <v>36738</v>
      </c>
      <c r="C965" s="6">
        <f t="shared" si="33"/>
        <v>7</v>
      </c>
      <c r="D965" s="12">
        <f t="shared" si="34"/>
        <v>2000</v>
      </c>
      <c r="E965" s="7">
        <v>64.370002746582031</v>
      </c>
      <c r="F965" s="11">
        <v>377.79998779296875</v>
      </c>
    </row>
    <row r="966" spans="1:6">
      <c r="A966" s="12">
        <v>959</v>
      </c>
      <c r="B966" s="9">
        <v>36769</v>
      </c>
      <c r="C966" s="6">
        <f t="shared" si="33"/>
        <v>8</v>
      </c>
      <c r="D966" s="12">
        <f t="shared" si="34"/>
        <v>2000</v>
      </c>
      <c r="E966" s="7">
        <v>51.319999694824219</v>
      </c>
      <c r="F966" s="11">
        <v>301.20001220703125</v>
      </c>
    </row>
    <row r="967" spans="1:6">
      <c r="A967" s="12">
        <v>960</v>
      </c>
      <c r="B967" s="9">
        <v>36799</v>
      </c>
      <c r="C967" s="6">
        <f t="shared" si="33"/>
        <v>9</v>
      </c>
      <c r="D967" s="12">
        <f t="shared" si="34"/>
        <v>2000</v>
      </c>
      <c r="E967" s="7">
        <v>38.529998779296875</v>
      </c>
      <c r="F967" s="11">
        <v>226.10000610351563</v>
      </c>
    </row>
    <row r="968" spans="1:6">
      <c r="A968" s="12">
        <v>961</v>
      </c>
      <c r="B968" s="9">
        <v>36830</v>
      </c>
      <c r="C968" s="6">
        <f t="shared" si="33"/>
        <v>10</v>
      </c>
      <c r="D968" s="12">
        <f t="shared" si="34"/>
        <v>2000</v>
      </c>
      <c r="E968" s="7">
        <v>0</v>
      </c>
      <c r="F968" s="11">
        <v>0</v>
      </c>
    </row>
    <row r="969" spans="1:6">
      <c r="A969" s="12">
        <v>962</v>
      </c>
      <c r="B969" s="9">
        <v>36860</v>
      </c>
      <c r="C969" s="6">
        <f t="shared" ref="C969:C1015" si="35">MONTH(B969)</f>
        <v>11</v>
      </c>
      <c r="D969" s="12">
        <f t="shared" ref="D969:D1015" si="36">YEAR(B969)</f>
        <v>2000</v>
      </c>
      <c r="E969" s="7">
        <v>0</v>
      </c>
      <c r="F969" s="11">
        <v>0</v>
      </c>
    </row>
    <row r="970" spans="1:6">
      <c r="A970" s="12">
        <v>963</v>
      </c>
      <c r="B970" s="9">
        <v>36891</v>
      </c>
      <c r="C970" s="6">
        <f t="shared" si="35"/>
        <v>12</v>
      </c>
      <c r="D970" s="12">
        <f t="shared" si="36"/>
        <v>2000</v>
      </c>
      <c r="E970" s="7">
        <v>0</v>
      </c>
      <c r="F970" s="11">
        <v>0</v>
      </c>
    </row>
    <row r="971" spans="1:6">
      <c r="A971" s="12">
        <v>964</v>
      </c>
      <c r="B971" s="9">
        <v>36922</v>
      </c>
      <c r="C971" s="6">
        <f t="shared" si="35"/>
        <v>1</v>
      </c>
      <c r="D971" s="12">
        <f t="shared" si="36"/>
        <v>2001</v>
      </c>
      <c r="E971" s="7">
        <v>0</v>
      </c>
      <c r="F971" s="11">
        <v>0</v>
      </c>
    </row>
    <row r="972" spans="1:6">
      <c r="A972" s="12">
        <v>965</v>
      </c>
      <c r="B972" s="9">
        <v>36950</v>
      </c>
      <c r="C972" s="6">
        <f t="shared" si="35"/>
        <v>2</v>
      </c>
      <c r="D972" s="12">
        <f t="shared" si="36"/>
        <v>2001</v>
      </c>
      <c r="E972" s="7">
        <v>0</v>
      </c>
      <c r="F972" s="11">
        <v>0</v>
      </c>
    </row>
    <row r="973" spans="1:6">
      <c r="A973" s="12">
        <v>966</v>
      </c>
      <c r="B973" s="9">
        <v>36981</v>
      </c>
      <c r="C973" s="6">
        <f t="shared" si="35"/>
        <v>3</v>
      </c>
      <c r="D973" s="12">
        <f t="shared" si="36"/>
        <v>2001</v>
      </c>
      <c r="E973" s="7">
        <v>0.56000000238418579</v>
      </c>
      <c r="F973" s="11">
        <v>3.5999999046325684</v>
      </c>
    </row>
    <row r="974" spans="1:6">
      <c r="A974" s="12">
        <v>967</v>
      </c>
      <c r="B974" s="9">
        <v>37011</v>
      </c>
      <c r="C974" s="6">
        <f t="shared" si="35"/>
        <v>4</v>
      </c>
      <c r="D974" s="12">
        <f t="shared" si="36"/>
        <v>2001</v>
      </c>
      <c r="E974" s="7">
        <v>40.099998474121094</v>
      </c>
      <c r="F974" s="11">
        <v>258.20001220703125</v>
      </c>
    </row>
    <row r="975" spans="1:6">
      <c r="A975" s="12">
        <v>968</v>
      </c>
      <c r="B975" s="9">
        <v>37042</v>
      </c>
      <c r="C975" s="6">
        <f t="shared" si="35"/>
        <v>5</v>
      </c>
      <c r="D975" s="12">
        <f t="shared" si="36"/>
        <v>2001</v>
      </c>
      <c r="E975" s="7">
        <v>58.849998474121094</v>
      </c>
      <c r="F975" s="11">
        <v>378.89999389648438</v>
      </c>
    </row>
    <row r="976" spans="1:6">
      <c r="A976" s="12">
        <v>969</v>
      </c>
      <c r="B976" s="9">
        <v>37072</v>
      </c>
      <c r="C976" s="6">
        <f t="shared" si="35"/>
        <v>6</v>
      </c>
      <c r="D976" s="12">
        <f t="shared" si="36"/>
        <v>2001</v>
      </c>
      <c r="E976" s="7">
        <v>59.970001220703125</v>
      </c>
      <c r="F976" s="11">
        <v>386.10000610351563</v>
      </c>
    </row>
    <row r="977" spans="1:6">
      <c r="A977" s="12">
        <v>970</v>
      </c>
      <c r="B977" s="9">
        <v>37103</v>
      </c>
      <c r="C977" s="6">
        <f t="shared" si="35"/>
        <v>7</v>
      </c>
      <c r="D977" s="12">
        <f t="shared" si="36"/>
        <v>2001</v>
      </c>
      <c r="E977" s="7">
        <v>58.680000305175781</v>
      </c>
      <c r="F977" s="11">
        <v>377.79998779296875</v>
      </c>
    </row>
    <row r="978" spans="1:6">
      <c r="A978" s="12">
        <v>971</v>
      </c>
      <c r="B978" s="9">
        <v>37134</v>
      </c>
      <c r="C978" s="6">
        <f t="shared" si="35"/>
        <v>8</v>
      </c>
      <c r="D978" s="12">
        <f t="shared" si="36"/>
        <v>2001</v>
      </c>
      <c r="E978" s="7">
        <v>46.779998779296875</v>
      </c>
      <c r="F978" s="11">
        <v>301.20001220703125</v>
      </c>
    </row>
    <row r="979" spans="1:6">
      <c r="A979" s="12">
        <v>972</v>
      </c>
      <c r="B979" s="9">
        <v>37164</v>
      </c>
      <c r="C979" s="6">
        <f t="shared" si="35"/>
        <v>9</v>
      </c>
      <c r="D979" s="12">
        <f t="shared" si="36"/>
        <v>2001</v>
      </c>
      <c r="E979" s="7">
        <v>33.759998321533203</v>
      </c>
      <c r="F979" s="11">
        <v>217.39999389648438</v>
      </c>
    </row>
    <row r="980" spans="1:6">
      <c r="A980" s="12">
        <v>973</v>
      </c>
      <c r="B980" s="9">
        <v>37195</v>
      </c>
      <c r="C980" s="6">
        <f t="shared" si="35"/>
        <v>10</v>
      </c>
      <c r="D980" s="12">
        <f t="shared" si="36"/>
        <v>2001</v>
      </c>
      <c r="E980" s="7">
        <v>3.309999942779541</v>
      </c>
      <c r="F980" s="11">
        <v>21.299999237060547</v>
      </c>
    </row>
    <row r="981" spans="1:6">
      <c r="A981" s="12">
        <v>974</v>
      </c>
      <c r="B981" s="9">
        <v>37225</v>
      </c>
      <c r="C981" s="6">
        <f t="shared" si="35"/>
        <v>11</v>
      </c>
      <c r="D981" s="12">
        <f t="shared" si="36"/>
        <v>2001</v>
      </c>
      <c r="E981" s="7">
        <v>0</v>
      </c>
      <c r="F981" s="11">
        <v>0</v>
      </c>
    </row>
    <row r="982" spans="1:6">
      <c r="A982" s="12">
        <v>975</v>
      </c>
      <c r="B982" s="9">
        <v>37256</v>
      </c>
      <c r="C982" s="6">
        <f t="shared" si="35"/>
        <v>12</v>
      </c>
      <c r="D982" s="12">
        <f t="shared" si="36"/>
        <v>2001</v>
      </c>
      <c r="E982" s="7">
        <v>0</v>
      </c>
      <c r="F982" s="11">
        <v>0</v>
      </c>
    </row>
    <row r="983" spans="1:6">
      <c r="A983" s="12">
        <v>976</v>
      </c>
      <c r="B983" s="9">
        <v>37287</v>
      </c>
      <c r="C983" s="6">
        <f t="shared" si="35"/>
        <v>1</v>
      </c>
      <c r="D983" s="12">
        <f t="shared" si="36"/>
        <v>2002</v>
      </c>
      <c r="E983" s="7">
        <v>0</v>
      </c>
      <c r="F983" s="11">
        <v>0</v>
      </c>
    </row>
    <row r="984" spans="1:6">
      <c r="A984" s="12">
        <v>977</v>
      </c>
      <c r="B984" s="9">
        <v>37315</v>
      </c>
      <c r="C984" s="6">
        <f t="shared" si="35"/>
        <v>2</v>
      </c>
      <c r="D984" s="12">
        <f t="shared" si="36"/>
        <v>2002</v>
      </c>
      <c r="E984" s="7">
        <v>0</v>
      </c>
      <c r="F984" s="11">
        <v>0</v>
      </c>
    </row>
    <row r="985" spans="1:6">
      <c r="A985" s="12">
        <v>978</v>
      </c>
      <c r="B985" s="9">
        <v>37346</v>
      </c>
      <c r="C985" s="6">
        <f t="shared" si="35"/>
        <v>3</v>
      </c>
      <c r="D985" s="12">
        <f t="shared" si="36"/>
        <v>2002</v>
      </c>
      <c r="E985" s="7">
        <v>0.50999999046325684</v>
      </c>
      <c r="F985" s="11">
        <v>3.5</v>
      </c>
    </row>
    <row r="986" spans="1:6">
      <c r="A986" s="12">
        <v>979</v>
      </c>
      <c r="B986" s="9">
        <v>37376</v>
      </c>
      <c r="C986" s="6">
        <f t="shared" si="35"/>
        <v>4</v>
      </c>
      <c r="D986" s="12">
        <f t="shared" si="36"/>
        <v>2002</v>
      </c>
      <c r="E986" s="7">
        <v>52.709999084472656</v>
      </c>
      <c r="F986" s="11">
        <v>361.39999389648438</v>
      </c>
    </row>
    <row r="987" spans="1:6">
      <c r="A987" s="12">
        <v>980</v>
      </c>
      <c r="B987" s="9">
        <v>37407</v>
      </c>
      <c r="C987" s="6">
        <f t="shared" si="35"/>
        <v>5</v>
      </c>
      <c r="D987" s="12">
        <f t="shared" si="36"/>
        <v>2002</v>
      </c>
      <c r="E987" s="7">
        <v>43.560001373291016</v>
      </c>
      <c r="F987" s="11">
        <v>298.70001220703125</v>
      </c>
    </row>
    <row r="988" spans="1:6">
      <c r="A988" s="12">
        <v>981</v>
      </c>
      <c r="B988" s="9">
        <v>37437</v>
      </c>
      <c r="C988" s="6">
        <f t="shared" si="35"/>
        <v>6</v>
      </c>
      <c r="D988" s="12">
        <f t="shared" si="36"/>
        <v>2002</v>
      </c>
      <c r="E988" s="7">
        <v>57.700000762939453</v>
      </c>
      <c r="F988" s="11">
        <v>395.60000610351563</v>
      </c>
    </row>
    <row r="989" spans="1:6">
      <c r="A989" s="12">
        <v>982</v>
      </c>
      <c r="B989" s="9">
        <v>37468</v>
      </c>
      <c r="C989" s="6">
        <f t="shared" si="35"/>
        <v>7</v>
      </c>
      <c r="D989" s="12">
        <f t="shared" si="36"/>
        <v>2002</v>
      </c>
      <c r="E989" s="7">
        <v>55.099998474121094</v>
      </c>
      <c r="F989" s="11">
        <v>377.79998779296875</v>
      </c>
    </row>
    <row r="990" spans="1:6">
      <c r="A990" s="12">
        <v>983</v>
      </c>
      <c r="B990" s="9">
        <v>37499</v>
      </c>
      <c r="C990" s="6">
        <f t="shared" si="35"/>
        <v>8</v>
      </c>
      <c r="D990" s="12">
        <f t="shared" si="36"/>
        <v>2002</v>
      </c>
      <c r="E990" s="7">
        <v>43.930000305175781</v>
      </c>
      <c r="F990" s="11">
        <v>301.20001220703125</v>
      </c>
    </row>
    <row r="991" spans="1:6">
      <c r="A991" s="12">
        <v>984</v>
      </c>
      <c r="B991" s="9">
        <v>37529</v>
      </c>
      <c r="C991" s="6">
        <f t="shared" si="35"/>
        <v>9</v>
      </c>
      <c r="D991" s="12">
        <f t="shared" si="36"/>
        <v>2002</v>
      </c>
      <c r="E991" s="7">
        <v>35.630001068115234</v>
      </c>
      <c r="F991" s="11">
        <v>244.30000305175781</v>
      </c>
    </row>
    <row r="992" spans="1:6">
      <c r="A992" s="12">
        <v>985</v>
      </c>
      <c r="B992" s="9">
        <v>37560</v>
      </c>
      <c r="C992" s="6">
        <f t="shared" si="35"/>
        <v>10</v>
      </c>
      <c r="D992" s="12">
        <f t="shared" si="36"/>
        <v>2002</v>
      </c>
      <c r="E992" s="7">
        <v>12.859999656677246</v>
      </c>
      <c r="F992" s="11">
        <v>88.199996948242188</v>
      </c>
    </row>
    <row r="993" spans="1:6">
      <c r="A993" s="12">
        <v>986</v>
      </c>
      <c r="B993" s="9">
        <v>37590</v>
      </c>
      <c r="C993" s="6">
        <f t="shared" si="35"/>
        <v>11</v>
      </c>
      <c r="D993" s="12">
        <f t="shared" si="36"/>
        <v>2002</v>
      </c>
      <c r="E993" s="7">
        <v>0</v>
      </c>
      <c r="F993" s="11">
        <v>0</v>
      </c>
    </row>
    <row r="994" spans="1:6">
      <c r="A994" s="12">
        <v>987</v>
      </c>
      <c r="B994" s="9">
        <v>37621</v>
      </c>
      <c r="C994" s="6">
        <f t="shared" si="35"/>
        <v>12</v>
      </c>
      <c r="D994" s="12">
        <f t="shared" si="36"/>
        <v>2002</v>
      </c>
      <c r="E994" s="7">
        <v>0</v>
      </c>
      <c r="F994" s="11">
        <v>0</v>
      </c>
    </row>
    <row r="995" spans="1:6">
      <c r="A995" s="12">
        <v>988</v>
      </c>
      <c r="B995" s="9">
        <v>37652</v>
      </c>
      <c r="C995" s="6">
        <f t="shared" si="35"/>
        <v>1</v>
      </c>
      <c r="D995" s="12">
        <f t="shared" si="36"/>
        <v>2003</v>
      </c>
      <c r="E995" s="7">
        <v>0</v>
      </c>
      <c r="F995" s="11">
        <v>0</v>
      </c>
    </row>
    <row r="996" spans="1:6">
      <c r="A996" s="12">
        <v>989</v>
      </c>
      <c r="B996" s="9">
        <v>37680</v>
      </c>
      <c r="C996" s="6">
        <f t="shared" si="35"/>
        <v>2</v>
      </c>
      <c r="D996" s="12">
        <f t="shared" si="36"/>
        <v>2003</v>
      </c>
      <c r="E996" s="7">
        <v>0</v>
      </c>
      <c r="F996" s="11">
        <v>0</v>
      </c>
    </row>
    <row r="997" spans="1:6">
      <c r="A997" s="12">
        <v>990</v>
      </c>
      <c r="B997" s="9">
        <v>37711</v>
      </c>
      <c r="C997" s="6">
        <f t="shared" si="35"/>
        <v>3</v>
      </c>
      <c r="D997" s="12">
        <f t="shared" si="36"/>
        <v>2003</v>
      </c>
      <c r="E997" s="7">
        <v>0.47999998927116394</v>
      </c>
      <c r="F997" s="11">
        <v>2.9000000953674316</v>
      </c>
    </row>
    <row r="998" spans="1:6">
      <c r="A998" s="12">
        <v>991</v>
      </c>
      <c r="B998" s="9">
        <v>37741</v>
      </c>
      <c r="C998" s="6">
        <f t="shared" si="35"/>
        <v>4</v>
      </c>
      <c r="D998" s="12">
        <f t="shared" si="36"/>
        <v>2003</v>
      </c>
      <c r="E998" s="7">
        <v>25.629999160766602</v>
      </c>
      <c r="F998" s="11">
        <v>155.80000305175781</v>
      </c>
    </row>
    <row r="999" spans="1:6">
      <c r="A999" s="12">
        <v>992</v>
      </c>
      <c r="B999" s="9">
        <v>37772</v>
      </c>
      <c r="C999" s="6">
        <f t="shared" si="35"/>
        <v>5</v>
      </c>
      <c r="D999" s="12">
        <f t="shared" si="36"/>
        <v>2003</v>
      </c>
      <c r="E999" s="7">
        <v>49.689998626708984</v>
      </c>
      <c r="F999" s="11">
        <v>302.10000610351563</v>
      </c>
    </row>
    <row r="1000" spans="1:6">
      <c r="A1000" s="12">
        <v>993</v>
      </c>
      <c r="B1000" s="9">
        <v>37802</v>
      </c>
      <c r="C1000" s="6">
        <f t="shared" si="35"/>
        <v>6</v>
      </c>
      <c r="D1000" s="12">
        <f t="shared" si="36"/>
        <v>2003</v>
      </c>
      <c r="E1000" s="7">
        <v>64.629997253417969</v>
      </c>
      <c r="F1000" s="11">
        <v>392.89999389648438</v>
      </c>
    </row>
    <row r="1001" spans="1:6">
      <c r="A1001" s="12">
        <v>994</v>
      </c>
      <c r="B1001" s="9">
        <v>37833</v>
      </c>
      <c r="C1001" s="6">
        <f t="shared" si="35"/>
        <v>7</v>
      </c>
      <c r="D1001" s="12">
        <f t="shared" si="36"/>
        <v>2003</v>
      </c>
      <c r="E1001" s="7">
        <v>62.150001525878906</v>
      </c>
      <c r="F1001" s="11">
        <v>377.79998779296875</v>
      </c>
    </row>
    <row r="1002" spans="1:6">
      <c r="A1002" s="12">
        <v>995</v>
      </c>
      <c r="B1002" s="9">
        <v>37864</v>
      </c>
      <c r="C1002" s="6">
        <f t="shared" si="35"/>
        <v>8</v>
      </c>
      <c r="D1002" s="12">
        <f t="shared" si="36"/>
        <v>2003</v>
      </c>
      <c r="E1002" s="7">
        <v>44.729999542236328</v>
      </c>
      <c r="F1002" s="11">
        <v>271.89999389648438</v>
      </c>
    </row>
    <row r="1003" spans="1:6">
      <c r="A1003" s="12">
        <v>996</v>
      </c>
      <c r="B1003" s="9">
        <v>37894</v>
      </c>
      <c r="C1003" s="6">
        <f t="shared" si="35"/>
        <v>9</v>
      </c>
      <c r="D1003" s="12">
        <f t="shared" si="36"/>
        <v>2003</v>
      </c>
      <c r="E1003" s="7">
        <v>40.189998626708984</v>
      </c>
      <c r="F1003" s="11">
        <v>244.30000305175781</v>
      </c>
    </row>
    <row r="1004" spans="1:6">
      <c r="A1004" s="12">
        <v>997</v>
      </c>
      <c r="B1004" s="9">
        <v>37925</v>
      </c>
      <c r="C1004" s="6">
        <f t="shared" si="35"/>
        <v>10</v>
      </c>
      <c r="D1004" s="12">
        <f t="shared" si="36"/>
        <v>2003</v>
      </c>
      <c r="E1004" s="7">
        <v>0</v>
      </c>
      <c r="F1004" s="11">
        <v>0</v>
      </c>
    </row>
    <row r="1005" spans="1:6">
      <c r="A1005" s="12">
        <v>998</v>
      </c>
      <c r="B1005" s="9">
        <v>37955</v>
      </c>
      <c r="C1005" s="6">
        <f t="shared" si="35"/>
        <v>11</v>
      </c>
      <c r="D1005" s="12">
        <f t="shared" si="36"/>
        <v>2003</v>
      </c>
      <c r="E1005" s="7">
        <v>0</v>
      </c>
      <c r="F1005" s="11">
        <v>0</v>
      </c>
    </row>
    <row r="1006" spans="1:6">
      <c r="A1006" s="12">
        <v>999</v>
      </c>
      <c r="B1006" s="9">
        <v>37986</v>
      </c>
      <c r="C1006" s="6">
        <f t="shared" si="35"/>
        <v>12</v>
      </c>
      <c r="D1006" s="12">
        <f t="shared" si="36"/>
        <v>2003</v>
      </c>
      <c r="E1006" s="7">
        <v>0</v>
      </c>
      <c r="F1006" s="11">
        <v>0</v>
      </c>
    </row>
    <row r="1007" spans="1:6">
      <c r="A1007" s="12">
        <v>1000</v>
      </c>
      <c r="B1007" s="9">
        <v>38017</v>
      </c>
      <c r="C1007" s="6">
        <f t="shared" si="35"/>
        <v>1</v>
      </c>
      <c r="D1007" s="12">
        <f t="shared" si="36"/>
        <v>2004</v>
      </c>
      <c r="E1007" s="7">
        <v>0</v>
      </c>
      <c r="F1007" s="11">
        <v>0</v>
      </c>
    </row>
    <row r="1008" spans="1:6">
      <c r="A1008" s="12">
        <v>1001</v>
      </c>
      <c r="B1008" s="9">
        <v>38046</v>
      </c>
      <c r="C1008" s="6">
        <f t="shared" si="35"/>
        <v>2</v>
      </c>
      <c r="D1008" s="12">
        <f t="shared" si="36"/>
        <v>2004</v>
      </c>
      <c r="E1008" s="7">
        <v>0</v>
      </c>
      <c r="F1008" s="11">
        <v>0</v>
      </c>
    </row>
    <row r="1009" spans="1:6">
      <c r="A1009" s="12">
        <v>1002</v>
      </c>
      <c r="B1009" s="9">
        <v>38077</v>
      </c>
      <c r="C1009" s="6">
        <f t="shared" si="35"/>
        <v>3</v>
      </c>
      <c r="D1009" s="12">
        <f t="shared" si="36"/>
        <v>2004</v>
      </c>
      <c r="E1009" s="7">
        <v>0</v>
      </c>
      <c r="F1009" s="11">
        <v>0</v>
      </c>
    </row>
    <row r="1010" spans="1:6">
      <c r="A1010" s="12">
        <v>1003</v>
      </c>
      <c r="B1010" s="9">
        <v>38107</v>
      </c>
      <c r="C1010" s="6">
        <f t="shared" si="35"/>
        <v>4</v>
      </c>
      <c r="D1010" s="12">
        <f t="shared" si="36"/>
        <v>2004</v>
      </c>
      <c r="E1010" s="7">
        <v>0</v>
      </c>
      <c r="F1010" s="11">
        <v>0</v>
      </c>
    </row>
    <row r="1011" spans="1:6">
      <c r="A1011" s="12">
        <v>1004</v>
      </c>
      <c r="B1011" s="9">
        <v>38138</v>
      </c>
      <c r="C1011" s="6">
        <f t="shared" si="35"/>
        <v>5</v>
      </c>
      <c r="D1011" s="12">
        <f t="shared" si="36"/>
        <v>2004</v>
      </c>
      <c r="E1011" s="7">
        <v>0</v>
      </c>
      <c r="F1011" s="11">
        <v>0</v>
      </c>
    </row>
    <row r="1012" spans="1:6">
      <c r="A1012" s="12">
        <v>1005</v>
      </c>
      <c r="B1012" s="9">
        <v>38168</v>
      </c>
      <c r="C1012" s="6">
        <f t="shared" si="35"/>
        <v>6</v>
      </c>
      <c r="D1012" s="12">
        <f t="shared" si="36"/>
        <v>2004</v>
      </c>
      <c r="E1012" s="7">
        <v>0</v>
      </c>
      <c r="F1012" s="11">
        <v>0</v>
      </c>
    </row>
    <row r="1013" spans="1:6">
      <c r="A1013" s="12">
        <v>1006</v>
      </c>
      <c r="B1013" s="9">
        <v>38199</v>
      </c>
      <c r="C1013" s="6">
        <f t="shared" si="35"/>
        <v>7</v>
      </c>
      <c r="D1013" s="12">
        <f t="shared" si="36"/>
        <v>2004</v>
      </c>
      <c r="E1013" s="7">
        <v>0</v>
      </c>
      <c r="F1013" s="11">
        <v>0</v>
      </c>
    </row>
    <row r="1014" spans="1:6">
      <c r="A1014" s="12">
        <v>1007</v>
      </c>
      <c r="B1014" s="9">
        <v>38230</v>
      </c>
      <c r="C1014" s="6">
        <f t="shared" si="35"/>
        <v>8</v>
      </c>
      <c r="D1014" s="12">
        <f t="shared" si="36"/>
        <v>2004</v>
      </c>
      <c r="E1014" s="7">
        <v>0</v>
      </c>
      <c r="F1014" s="11">
        <v>0</v>
      </c>
    </row>
    <row r="1015" spans="1:6">
      <c r="A1015" s="12">
        <v>1008</v>
      </c>
      <c r="B1015" s="9">
        <v>38260</v>
      </c>
      <c r="C1015" s="6">
        <f t="shared" si="35"/>
        <v>9</v>
      </c>
      <c r="D1015" s="12">
        <f t="shared" si="36"/>
        <v>2004</v>
      </c>
      <c r="E1015" s="7">
        <v>0</v>
      </c>
      <c r="F1015" s="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9EA4F-2559-4668-A49D-422ADE991021}">
  <dimension ref="A1:K1015"/>
  <sheetViews>
    <sheetView workbookViewId="0"/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7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1357</v>
      </c>
      <c r="G1" s="29" t="s">
        <v>457</v>
      </c>
      <c r="H1">
        <v>1930</v>
      </c>
    </row>
    <row r="2" spans="1:11">
      <c r="A2" s="8" t="s">
        <v>447</v>
      </c>
      <c r="B2" s="8" t="s">
        <v>446</v>
      </c>
      <c r="C2" s="8"/>
      <c r="D2" s="8"/>
      <c r="E2" s="8" t="s">
        <v>448</v>
      </c>
      <c r="H2" s="29" t="s">
        <v>441</v>
      </c>
      <c r="I2" t="s">
        <v>458</v>
      </c>
      <c r="J2" t="s">
        <v>459</v>
      </c>
      <c r="K2" t="s">
        <v>460</v>
      </c>
    </row>
    <row r="3" spans="1:11">
      <c r="A3" s="8" t="s">
        <v>449</v>
      </c>
      <c r="B3" s="8" t="s">
        <v>446</v>
      </c>
      <c r="C3" s="8"/>
      <c r="D3" s="8"/>
      <c r="E3" s="8" t="s">
        <v>450</v>
      </c>
      <c r="H3">
        <v>1</v>
      </c>
      <c r="I3" s="11">
        <f>AVERAGEIFS($E$8:$E$1015, $C$8:$C$1015,$H3, $D$8:$D$1015, $H$1)</f>
        <v>0</v>
      </c>
      <c r="J3">
        <f>DAY(EOMONTH(B11,0))</f>
        <v>31</v>
      </c>
      <c r="K3" s="7">
        <f>I3/J3</f>
        <v>0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AVERAGEIFS($E$8:$E$1015, $C$8:$C$1015,$H4, $D$8:$D$1015, $H$1)</f>
        <v>0</v>
      </c>
      <c r="J4">
        <f t="shared" ref="J4:J14" si="1">DAY(EOMONTH(B12,0))</f>
        <v>28</v>
      </c>
      <c r="K4" s="7">
        <f t="shared" ref="K4:K14" si="2">I4/J4</f>
        <v>0</v>
      </c>
    </row>
    <row r="5" spans="1:11">
      <c r="A5" s="8" t="s">
        <v>452</v>
      </c>
      <c r="B5" s="8" t="s">
        <v>446</v>
      </c>
      <c r="C5" s="8"/>
      <c r="D5" s="8"/>
      <c r="E5" s="8" t="s">
        <v>1349</v>
      </c>
      <c r="H5">
        <v>3</v>
      </c>
      <c r="I5" s="11">
        <f t="shared" si="0"/>
        <v>0</v>
      </c>
      <c r="J5">
        <f t="shared" si="1"/>
        <v>31</v>
      </c>
      <c r="K5" s="7">
        <f t="shared" si="2"/>
        <v>0</v>
      </c>
    </row>
    <row r="6" spans="1:11">
      <c r="A6" s="8" t="s">
        <v>454</v>
      </c>
      <c r="B6" s="8" t="s">
        <v>446</v>
      </c>
      <c r="C6" s="8"/>
      <c r="D6" s="8"/>
      <c r="E6" s="8" t="s">
        <v>3</v>
      </c>
      <c r="H6">
        <v>4</v>
      </c>
      <c r="I6" s="11">
        <f t="shared" si="0"/>
        <v>1.9900000095367432</v>
      </c>
      <c r="J6">
        <f t="shared" si="1"/>
        <v>30</v>
      </c>
      <c r="K6" s="7">
        <f t="shared" si="2"/>
        <v>6.6333333651224777E-2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3.0699999332427979</v>
      </c>
      <c r="J7">
        <f t="shared" si="1"/>
        <v>31</v>
      </c>
      <c r="K7" s="7">
        <f t="shared" si="2"/>
        <v>9.9032255911057993E-2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0">
        <v>0</v>
      </c>
      <c r="H8">
        <v>6</v>
      </c>
      <c r="I8" s="11">
        <f t="shared" si="0"/>
        <v>3.619999885559082</v>
      </c>
      <c r="J8">
        <f t="shared" si="1"/>
        <v>30</v>
      </c>
      <c r="K8" s="7">
        <f t="shared" si="2"/>
        <v>0.12066666285196941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0">
        <v>0</v>
      </c>
      <c r="H9">
        <v>7</v>
      </c>
      <c r="I9" s="11">
        <f t="shared" si="0"/>
        <v>3.4600000381469727</v>
      </c>
      <c r="J9">
        <f t="shared" si="1"/>
        <v>31</v>
      </c>
      <c r="K9" s="7">
        <f t="shared" si="2"/>
        <v>0.11161290445635395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0">
        <v>0</v>
      </c>
      <c r="H10">
        <v>8</v>
      </c>
      <c r="I10" s="11">
        <f t="shared" si="0"/>
        <v>2.7599999904632568</v>
      </c>
      <c r="J10">
        <f t="shared" si="1"/>
        <v>31</v>
      </c>
      <c r="K10" s="7">
        <f t="shared" si="2"/>
        <v>8.9032257756879257E-2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0">
        <v>0</v>
      </c>
      <c r="H11">
        <v>9</v>
      </c>
      <c r="I11" s="11">
        <f t="shared" si="0"/>
        <v>2</v>
      </c>
      <c r="J11">
        <f t="shared" si="1"/>
        <v>30</v>
      </c>
      <c r="K11" s="7">
        <f t="shared" si="2"/>
        <v>6.6666666666666666E-2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0">
        <v>0</v>
      </c>
      <c r="H12">
        <v>10</v>
      </c>
      <c r="I12" s="11">
        <f t="shared" si="0"/>
        <v>0.69999998807907104</v>
      </c>
      <c r="J12">
        <f t="shared" si="1"/>
        <v>31</v>
      </c>
      <c r="K12" s="7">
        <f t="shared" si="2"/>
        <v>2.2580644776744228E-2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0">
        <v>0</v>
      </c>
      <c r="H13">
        <v>11</v>
      </c>
      <c r="I13" s="11">
        <f t="shared" si="0"/>
        <v>0</v>
      </c>
      <c r="J13">
        <f t="shared" si="1"/>
        <v>30</v>
      </c>
      <c r="K13" s="7">
        <f t="shared" si="2"/>
        <v>0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0">
        <v>0</v>
      </c>
      <c r="H14">
        <v>12</v>
      </c>
      <c r="I14" s="11">
        <f t="shared" si="0"/>
        <v>0</v>
      </c>
      <c r="J14">
        <f t="shared" si="1"/>
        <v>31</v>
      </c>
      <c r="K14" s="7">
        <f t="shared" si="2"/>
        <v>0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0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0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0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0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0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0">
        <v>0.43999999761581421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0">
        <v>0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0">
        <v>0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0">
        <v>0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0">
        <v>0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0">
        <v>0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0">
        <v>2.8900001049041748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0">
        <v>2.9500000476837158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0">
        <v>3.5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0">
        <v>3.3399999141693115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0">
        <v>2.6700000762939453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0">
        <v>2.1600000858306885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0">
        <v>0.10000000149011612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0">
        <v>0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0">
        <v>0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0">
        <v>0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0">
        <v>0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0">
        <v>0.27000001072883606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0">
        <v>2.1099998950958252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0">
        <v>3.2799999713897705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0">
        <v>3.4600000381469727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0">
        <v>3.5299999713897705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0">
        <v>2.809999942779541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0">
        <v>1.5499999523162842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0">
        <v>0.56999999284744263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0">
        <v>2.9999999329447746E-2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0">
        <v>0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0">
        <v>0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0">
        <v>0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0">
        <v>1.9999999552965164E-2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0">
        <v>3.5899999141693115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0">
        <v>3.1600000858306885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0">
        <v>3.5499999523162842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0">
        <v>3.5799999237060547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0">
        <v>2.690000057220459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0">
        <v>1.0099999904632568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0">
        <v>0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0">
        <v>0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0">
        <v>0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0">
        <v>0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0">
        <v>0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0">
        <v>0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0">
        <v>1.7799999713897705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0">
        <v>2.8599998950958252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0">
        <v>3.5099999904632568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0">
        <v>3.7200000286102295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0">
        <v>2.9300000667572021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0">
        <v>2.0699999332427979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0">
        <v>0.74000000953674316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0">
        <v>0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0">
        <v>0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0">
        <v>0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0">
        <v>0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0">
        <v>0.18999999761581421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0">
        <v>1.1599999666213989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0">
        <v>3.1600000858306885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0">
        <v>3.880000114440918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0">
        <v>3.7100000381469727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0">
        <v>2.9300000667572021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0">
        <v>2.3900001049041748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0">
        <v>0.17000000178813934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0">
        <v>0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0">
        <v>0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0">
        <v>0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0">
        <v>0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0">
        <v>0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0">
        <v>2.3599998950958252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0">
        <v>3.0699999332427979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0">
        <v>3.4200000762939453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0">
        <v>3.5499999523162842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0">
        <v>2.8299999237060547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0">
        <v>2.2799999713897705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0">
        <v>9.0000003576278687E-2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0">
        <v>0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0">
        <v>0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0">
        <v>0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0">
        <v>0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0">
        <v>0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0">
        <v>2.1500000953674316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0">
        <v>3.309999942779541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0">
        <v>3.4200000762939453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0">
        <v>3.309999942779541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0">
        <v>2.6400001049041748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0">
        <v>2.1400001049041748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0">
        <v>0.63999998569488525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0">
        <v>0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0">
        <v>0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0">
        <v>0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0">
        <v>0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0">
        <v>1.9999999552965164E-2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0">
        <v>3.130000114440918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0">
        <v>3.3299999237060547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0">
        <v>2.940000057220459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0">
        <v>3.7400000095367432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0">
        <v>2.8199999332427979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0">
        <v>1.059999942779541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0">
        <v>0.47999998927116394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0">
        <v>7.9999998211860657E-2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0">
        <v>0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0">
        <v>0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0">
        <v>0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0">
        <v>0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0">
        <v>1.9900000095367432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0">
        <v>3.0699999332427979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0">
        <v>3.619999885559082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0">
        <v>3.4600000381469727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0">
        <v>2.7599999904632568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0">
        <v>2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0">
        <v>0.69999998807907104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0">
        <v>0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0">
        <v>0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0">
        <v>0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0">
        <v>0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0">
        <v>0.18000000715255737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0">
        <v>3.690000057220459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0">
        <v>2.630000114440918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0">
        <v>3.2100000381469727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0">
        <v>3.690000057220459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0">
        <v>2.7899999618530273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0">
        <v>1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0">
        <v>0.40000000596046448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0">
        <v>0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0">
        <v>0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0">
        <v>0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0">
        <v>0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0">
        <v>0.10999999940395355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0">
        <v>2.880000114440918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0">
        <v>2.369999885559082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0">
        <v>3.4200000762939453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0">
        <v>3.2899999618530273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0">
        <v>2.619999885559082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0">
        <v>2.130000114440918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0">
        <v>0.75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0">
        <v>2.9999999329447746E-2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0">
        <v>0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0">
        <v>0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0">
        <v>0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0">
        <v>3.9999999105930328E-2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0">
        <v>3.559999942779541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0">
        <v>2.7100000381469727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0">
        <v>3.5899999141693115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0">
        <v>3.619999885559082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0">
        <v>2.7300000190734863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0">
        <v>1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0">
        <v>0.2800000011920929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0">
        <v>7.0000000298023224E-2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0">
        <v>0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0">
        <v>0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0">
        <v>0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0">
        <v>5.9999998658895493E-2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0">
        <v>3.119999885559082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0">
        <v>2.9000000953674316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0">
        <v>3.6099998950958252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0">
        <v>3.8199999332427979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0">
        <v>2.880000114440918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0">
        <v>1.0199999809265137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0">
        <v>0.18999999761581421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0">
        <v>0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0">
        <v>0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0">
        <v>0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0">
        <v>0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0">
        <v>0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0">
        <v>1.1799999475479126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0">
        <v>3.2599999904632568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0">
        <v>3.8399999141693115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0">
        <v>3.6700000762939453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0">
        <v>2.9300000667572021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0">
        <v>2.2699999809265137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0">
        <v>0.44999998807907104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0">
        <v>0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0">
        <v>0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0">
        <v>0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0">
        <v>0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0">
        <v>0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0">
        <v>2.1500000953674316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0">
        <v>2.940000057220459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0">
        <v>3.1600000858306885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0">
        <v>3.5099999904632568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0">
        <v>2.7999999523162842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0">
        <v>2.2599999904632568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0">
        <v>0.72000002861022949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0">
        <v>7.9999998211860657E-2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0">
        <v>0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0">
        <v>0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0">
        <v>0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0">
        <v>0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0">
        <v>2.2200000286102295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0">
        <v>3.4800000190734863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0">
        <v>3.25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0">
        <v>3.4900000095367432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0">
        <v>2.7899999618530273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0">
        <v>2.2599999904632568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0">
        <v>0.11999999731779099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0">
        <v>0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0">
        <v>0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0">
        <v>0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0">
        <v>0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0">
        <v>0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0">
        <v>1.6200000047683716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0">
        <v>3.3399999141693115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0">
        <v>3.9100000858306885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0">
        <v>3.75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0">
        <v>2.9900000095367432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0">
        <v>1.8400000333786011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0">
        <v>0.14000000059604645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0">
        <v>9.9999997764825821E-3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0">
        <v>0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0">
        <v>0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0">
        <v>3.9999999105930328E-2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0">
        <v>0.52999997138977051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0">
        <v>3.4900000095367432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0">
        <v>2.4100000858306885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0">
        <v>3.2699999809265137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0">
        <v>3.1500000953674316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0">
        <v>2.5099999904632568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0">
        <v>1.6799999475479126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0">
        <v>0.44999998807907104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0">
        <v>5.9999998658895493E-2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0">
        <v>0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0">
        <v>0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0">
        <v>0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0">
        <v>0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0">
        <v>2.2699999809265137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0">
        <v>2.8299999237060547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0">
        <v>3.6600000858306885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0">
        <v>3.5699999332427979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0">
        <v>2.8499999046325684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0">
        <v>2.2999999523162842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0">
        <v>0.11999999731779099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0">
        <v>0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0">
        <v>0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0">
        <v>0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0">
        <v>0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0">
        <v>0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0">
        <v>1.2200000286102295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0">
        <v>2.880000114440918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0">
        <v>3.9700000286102295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0">
        <v>3.8900001049041748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0">
        <v>3.0999999046325684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0">
        <v>2.4300000667572021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0">
        <v>0.10999999940395355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0">
        <v>0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0">
        <v>0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0">
        <v>0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0">
        <v>0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0">
        <v>0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0">
        <v>1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0">
        <v>2.7000000476837158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0">
        <v>3.9300000667572021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0">
        <v>3.7899999618530273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0">
        <v>3.0199999809265137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0">
        <v>2.4200000762939453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0">
        <v>0.74000000953674316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0">
        <v>0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0">
        <v>0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0">
        <v>0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0">
        <v>0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0">
        <v>0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0">
        <v>1.4700000286102295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0">
        <v>3.2300000190734863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0">
        <v>3.6099998950958252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0">
        <v>3.5199999809265137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0">
        <v>2.809999942779541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0">
        <v>2.2799999713897705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0">
        <v>0.68000000715255737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0">
        <v>0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0">
        <v>0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0">
        <v>0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0">
        <v>0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0">
        <v>5.9999998658895493E-2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0">
        <v>2.380000114440918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0">
        <v>2.9000000953674316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0">
        <v>3.5499999523162842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0">
        <v>3.5099999904632568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0">
        <v>2.7999999523162842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0">
        <v>2.2699999809265137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0">
        <v>0.14000000059604645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0">
        <v>0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0">
        <v>0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0">
        <v>0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0">
        <v>0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0">
        <v>0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0">
        <v>2.630000114440918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0">
        <v>2.7999999523162842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0">
        <v>3.5499999523162842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0">
        <v>3.5199999809265137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0">
        <v>2.7999999523162842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0">
        <v>2.2699999809265137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0">
        <v>2.9999999329447746E-2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0">
        <v>0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0">
        <v>0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0">
        <v>0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0">
        <v>0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0">
        <v>1.9999999552965164E-2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0">
        <v>2.9600000381469727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0">
        <v>3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0">
        <v>3.3399999141693115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0">
        <v>3.1400001049041748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0">
        <v>2.5399999618530273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0">
        <v>1.9700000286102295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0">
        <v>0.62000000476837158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0">
        <v>0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0">
        <v>0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0">
        <v>0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0">
        <v>0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0">
        <v>0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0">
        <v>2.3900001049041748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0">
        <v>3.2300000190734863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0">
        <v>3.369999885559082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0">
        <v>3.6099998950958252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0">
        <v>2.6600000858306885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0">
        <v>2.3299999237060547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0">
        <v>0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0">
        <v>0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0">
        <v>0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0">
        <v>0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0">
        <v>0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0">
        <v>0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0">
        <v>0.80000001192092896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0">
        <v>2.380000114440918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0">
        <v>3.8599998950958252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0">
        <v>4.0799999237060547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0">
        <v>3.25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0">
        <v>2.5199999809265137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0">
        <v>0.69999998807907104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0">
        <v>9.9999997764825821E-3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0">
        <v>0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0">
        <v>0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0">
        <v>0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0">
        <v>0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0">
        <v>2.5099999904632568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0">
        <v>2.8399999141693115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0">
        <v>3.440000057220459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0">
        <v>3.2899999618530273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0">
        <v>2.619999885559082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0">
        <v>2.119999885559082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0">
        <v>0.75999999046325684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0">
        <v>1.9999999552965164E-2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0">
        <v>0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0">
        <v>0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0">
        <v>0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0">
        <v>0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0">
        <v>2.4700000286102295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0">
        <v>3.1700000762939453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0">
        <v>3.5799999237060547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0">
        <v>3.4900000095367432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0">
        <v>2.7200000286102295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0">
        <v>2.1400001049041748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0">
        <v>2.9999999329447746E-2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0">
        <v>0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0">
        <v>0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0">
        <v>0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0">
        <v>0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0">
        <v>0.10000000149011612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0">
        <v>3.0299999713897705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0">
        <v>2.619999885559082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0">
        <v>3.5499999523162842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0">
        <v>3.3900001049041748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0">
        <v>2.7100000381469727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0">
        <v>2.2000000476837158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0">
        <v>0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0">
        <v>0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0">
        <v>0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0">
        <v>0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0">
        <v>0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0">
        <v>0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0">
        <v>1.9099999666213989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0">
        <v>3.2799999713897705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0">
        <v>3.2899999618530273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0">
        <v>3.4200000762939453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0">
        <v>2.7300000190734863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0">
        <v>2.2100000381469727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0">
        <v>0.75999999046325684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0">
        <v>0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0">
        <v>0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0">
        <v>0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0">
        <v>0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0">
        <v>9.0000003576278687E-2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0">
        <v>2.0799999237060547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0">
        <v>2.9600000381469727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0">
        <v>3.4700000286102295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0">
        <v>3.5899999141693115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0">
        <v>2.6700000762939453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0">
        <v>2.3199999332427979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0">
        <v>0.43000000715255737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0">
        <v>0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0">
        <v>0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0">
        <v>0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0">
        <v>0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0">
        <v>0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0">
        <v>1.3799999952316284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0">
        <v>3.25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0">
        <v>3.6500000953674316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0">
        <v>3.5799999237060547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0">
        <v>2.7000000476837158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0">
        <v>2.3199999332427979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0">
        <v>0.72000002861022949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0">
        <v>0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0">
        <v>0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0">
        <v>0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0">
        <v>0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0">
        <v>0.23000000417232513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0">
        <v>2.4100000858306885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0">
        <v>3.2000000476837158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0">
        <v>3.4300000667572021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0">
        <v>3.2999999523162842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0">
        <v>2.630000114440918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0">
        <v>1.9600000381469727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0">
        <v>0.43999999761581421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0">
        <v>0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0">
        <v>0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0">
        <v>0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0">
        <v>0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0">
        <v>0.17000000178813934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0">
        <v>2.8399999141693115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0">
        <v>2.7100000381469727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0">
        <v>3.4900000095367432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0">
        <v>3.4500000476837158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0">
        <v>2.75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0">
        <v>1.9700000286102295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0">
        <v>0.15999999642372131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0">
        <v>7.0000000298023224E-2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0">
        <v>0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0">
        <v>0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0">
        <v>0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0">
        <v>0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0">
        <v>2.8199999332427979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0">
        <v>2.9300000667572021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0">
        <v>3.9700000286102295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0">
        <v>3.7899999618530273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0">
        <v>3.0199999809265137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0">
        <v>1.0499999523162842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0">
        <v>0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0">
        <v>1.9999999552965164E-2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0">
        <v>0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0">
        <v>0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0">
        <v>0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0">
        <v>0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0">
        <v>1.2200000286102295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0">
        <v>2.9500000476837158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0">
        <v>3.3399999141693115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0">
        <v>3.7999999523162842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0">
        <v>3.0999999046325684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0">
        <v>2.3599998950958252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0">
        <v>0.76999998092651367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0">
        <v>7.0000000298023224E-2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0">
        <v>0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0">
        <v>0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0">
        <v>0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0">
        <v>7.9999998211860657E-2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0">
        <v>3.0299999713897705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0">
        <v>3.2000000476837158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0">
        <v>3.4700000286102295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0">
        <v>3.3199999332427979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0">
        <v>2.6400001049041748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0">
        <v>1.0199999809265137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0">
        <v>0.76999998092651367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0">
        <v>7.0000000298023224E-2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0">
        <v>0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0">
        <v>0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0">
        <v>0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0">
        <v>0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0">
        <v>1.8999999761581421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0">
        <v>2.9200000762939453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0">
        <v>3.630000114440918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0">
        <v>3.4600000381469727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0">
        <v>2.7699999809265137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0">
        <v>2.2400000095367432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0">
        <v>0.68000000715255737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0">
        <v>0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0">
        <v>0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0">
        <v>0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0">
        <v>0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0">
        <v>0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0">
        <v>2.2599999904632568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0">
        <v>3.190000057220459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0">
        <v>3.25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0">
        <v>3.4000000953674316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0">
        <v>2.690000057220459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0">
        <v>2.0999999046325684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0">
        <v>0.68999999761581421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0">
        <v>0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0">
        <v>0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0">
        <v>0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0">
        <v>0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0">
        <v>0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0">
        <v>2.6400001049041748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0">
        <v>3.2400000095367432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0">
        <v>3.4800000190734863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0">
        <v>3.3900001049041748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0">
        <v>2.690000057220459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0">
        <v>2.1600000858306885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0">
        <v>0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0">
        <v>0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0">
        <v>0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0">
        <v>0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0">
        <v>0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0">
        <v>0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0">
        <v>0.97000002861022949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0">
        <v>3.130000114440918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0">
        <v>4.0100002288818359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0">
        <v>3.9200000762939453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0">
        <v>3.119999885559082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0">
        <v>2.4100000858306885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0">
        <v>5.000000074505806E-2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0">
        <v>0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0">
        <v>0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0">
        <v>0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0">
        <v>0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0">
        <v>0.15000000596046448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0">
        <v>3.2899999618530273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0">
        <v>3.0099999904632568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0">
        <v>3.190000057220459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0">
        <v>3.2899999618530273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0">
        <v>2.630000114440918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0">
        <v>1.8899999856948853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0">
        <v>0.14000000059604645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0">
        <v>0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0">
        <v>0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0">
        <v>0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0">
        <v>0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0">
        <v>0.11999999731779099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0">
        <v>2.0899999141693115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0">
        <v>3.3299999237060547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0">
        <v>3.5299999713897705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0">
        <v>3.380000114440918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0">
        <v>2.2100000381469727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0">
        <v>2.1600000858306885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0">
        <v>0.79000002145767212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0">
        <v>0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0">
        <v>0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0">
        <v>0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0">
        <v>0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0">
        <v>0.10000000149011612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0">
        <v>2.9600000381469727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0">
        <v>3.0299999713897705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0">
        <v>3.2400000095367432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0">
        <v>3.0899999141693115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0">
        <v>2.4600000381469727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0">
        <v>1.9900000095367432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0">
        <v>0.72000002861022949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0">
        <v>0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0">
        <v>0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0">
        <v>0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0">
        <v>0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0">
        <v>0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0">
        <v>0.93000000715255737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0">
        <v>3.4300000667572021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0">
        <v>3.25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0">
        <v>3.7999999523162842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0">
        <v>3.0299999713897705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0">
        <v>2.4000000953674316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0">
        <v>0.75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0">
        <v>0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0">
        <v>0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0">
        <v>0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0">
        <v>0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0">
        <v>0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0">
        <v>2.5499999523162842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0">
        <v>3.2699999809265137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0">
        <v>3.3399999141693115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0">
        <v>3.4800000190734863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0">
        <v>2.5699999332427979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0">
        <v>2.2400000095367432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0">
        <v>0.15000000596046448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0">
        <v>0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0">
        <v>0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0">
        <v>0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0">
        <v>0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0">
        <v>0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0">
        <v>2.2200000286102295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0">
        <v>3.4100000858306885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0">
        <v>3.3499999046325684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0">
        <v>3.4000000953674316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0">
        <v>2.7200000286102295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0">
        <v>2.2100000381469727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0">
        <v>0.2800000011920929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0">
        <v>1.9999999552965164E-2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0">
        <v>0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0">
        <v>0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0">
        <v>0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0">
        <v>0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0">
        <v>2.6600000858306885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0">
        <v>3.3499999046325684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0">
        <v>3.1400001049041748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0">
        <v>3.3499999046325684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0">
        <v>2.6700000762939453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0">
        <v>2.1600000858306885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0">
        <v>0.27000001072883606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0">
        <v>0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0">
        <v>0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0">
        <v>0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0">
        <v>0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0">
        <v>5.9999998658895493E-2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0">
        <v>3.190000057220459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0">
        <v>2.6400001049041748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0">
        <v>3.2799999713897705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0">
        <v>3.2300000190734863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0">
        <v>2.5699999332427979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0">
        <v>1.9900000095367432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0">
        <v>0.64999997615814209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0">
        <v>0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0">
        <v>0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0">
        <v>0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0">
        <v>0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0">
        <v>0.2199999988079071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0">
        <v>3.2200000286102295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0">
        <v>3.0799999237060547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0">
        <v>3.2999999523162842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0">
        <v>3.3299999237060547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0">
        <v>2.6500000953674316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0">
        <v>1.7100000381469727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0">
        <v>9.0000003576278687E-2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0">
        <v>0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0">
        <v>0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0">
        <v>0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0">
        <v>0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0">
        <v>0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0">
        <v>2.5399999618530273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0">
        <v>3.2699999809265137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0">
        <v>3.5499999523162842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0">
        <v>3.4200000762939453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0">
        <v>2.7300000190734863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0">
        <v>2.059999942779541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0">
        <v>1.9999999552965164E-2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0">
        <v>0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0">
        <v>0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0">
        <v>0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0">
        <v>0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0">
        <v>0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0">
        <v>2.0199999809265137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0">
        <v>3.5399999618530273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0">
        <v>3.6600000858306885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0">
        <v>3.0099999904632568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0">
        <v>2.8900001049041748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0">
        <v>2.3499999046325684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0">
        <v>0.12999999523162842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0">
        <v>0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0">
        <v>0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0">
        <v>0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0">
        <v>0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0">
        <v>0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0">
        <v>2.1800000667572021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0">
        <v>3.440000057220459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0">
        <v>3.6099998950958252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0">
        <v>3.4200000762939453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0">
        <v>2.6800000667572021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0">
        <v>2.2200000286102295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0">
        <v>3.9999999105930328E-2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0">
        <v>9.9999997764825821E-3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0">
        <v>0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0">
        <v>0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0">
        <v>1.9999999552965164E-2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0">
        <v>0.85000002384185791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0">
        <v>3.1099998950958252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0">
        <v>3.119999885559082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0">
        <v>3.4300000667572021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0">
        <v>3.4900000095367432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0">
        <v>2.2400000095367432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0">
        <v>0.87999999523162842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0">
        <v>0.44999998807907104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0">
        <v>9.9999997764825821E-3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0">
        <v>0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0">
        <v>0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0">
        <v>1.9999999552965164E-2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0">
        <v>0.62000000476837158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0">
        <v>3.7200000286102295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0">
        <v>2.2000000476837158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0">
        <v>3.5999999046325684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0">
        <v>3.6099998950958252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0">
        <v>2.7300000190734863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0">
        <v>0.72000002861022949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0">
        <v>0.38999998569488525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0">
        <v>0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0">
        <v>0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0">
        <v>0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0">
        <v>0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0">
        <v>0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0">
        <v>1.309999942779541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0">
        <v>3.4300000667572021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0">
        <v>3.8399999141693115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0">
        <v>3.690000057220459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0">
        <v>2.9500000476837158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0">
        <v>1.5199999809265137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0">
        <v>0.86000001430511475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0">
        <v>0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0">
        <v>0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0">
        <v>0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0">
        <v>0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0">
        <v>0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0">
        <v>1.9299999475479126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0">
        <v>3.4100000858306885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0">
        <v>3.75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0">
        <v>3.559999942779541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0">
        <v>2.7100000381469727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0">
        <v>2.1800000667572021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0">
        <v>7.0000000298023224E-2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0">
        <v>0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0">
        <v>0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0">
        <v>0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0">
        <v>0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0">
        <v>0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0">
        <v>2.5199999809265137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0">
        <v>3.1099998950958252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0">
        <v>3.3199999332427979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0">
        <v>3.2899999618530273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0">
        <v>2.630000114440918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0">
        <v>2.0799999237060547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0">
        <v>0.61000001430511475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0">
        <v>5.000000074505806E-2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0">
        <v>0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0">
        <v>0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0">
        <v>0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0">
        <v>0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0">
        <v>2.0299999713897705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0">
        <v>3.309999942779541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0">
        <v>3.7899999618530273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0">
        <v>3.6099998950958252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0">
        <v>2.880000114440918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0">
        <v>1.9800000190734863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0">
        <v>0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0">
        <v>0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0">
        <v>0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0">
        <v>0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0">
        <v>0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0">
        <v>0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0">
        <v>1.6000000238418579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0">
        <v>3.619999885559082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0">
        <v>3.7200000286102295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0">
        <v>3.8900001049041748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0">
        <v>3.0899999141693115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0">
        <v>1.6699999570846558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0">
        <v>0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0">
        <v>0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0">
        <v>0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0">
        <v>0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0">
        <v>0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0">
        <v>0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0">
        <v>1.2200000286102295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0">
        <v>3.4000000953674316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0">
        <v>3.7200000286102295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0">
        <v>3.9100000858306885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0">
        <v>3.0499999523162842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0">
        <v>1.75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0">
        <v>0.55000001192092896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0">
        <v>0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0">
        <v>0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0">
        <v>0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0">
        <v>0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0">
        <v>1.9999999552965164E-2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0">
        <v>2.8499999046325684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0">
        <v>3.369999885559082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0">
        <v>3.4500000476837158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0">
        <v>3.3599998950958252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0">
        <v>2.4100000858306885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0">
        <v>2.0899999141693115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0">
        <v>5.000000074505806E-2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0">
        <v>0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0">
        <v>0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0">
        <v>0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0">
        <v>0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0">
        <v>0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0">
        <v>2.7400000095367432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0">
        <v>3.4200000762939453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0">
        <v>3.559999942779541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0">
        <v>3.4000000953674316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0">
        <v>2.6700000762939453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0">
        <v>1.2400000095367432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0">
        <v>0.56999999284744263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0">
        <v>0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0">
        <v>0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0">
        <v>0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0">
        <v>0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0">
        <v>0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0">
        <v>2.2100000381469727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0">
        <v>3.2899999618530273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0">
        <v>3.5699999332427979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0">
        <v>3.4600000381469727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0">
        <v>2.7599999904632568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0">
        <v>1.5499999523162842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0">
        <v>0.68999999761581421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0">
        <v>5.9999998658895493E-2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0">
        <v>0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0">
        <v>0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0">
        <v>0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0">
        <v>0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0">
        <v>2.4600000381469727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0">
        <v>3.2699999809265137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0">
        <v>3.4100000858306885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0">
        <v>3.2599999904632568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0">
        <v>2.5999999046325684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0">
        <v>2.1099998950958252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0">
        <v>0.47999998927116394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0">
        <v>0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0">
        <v>0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0">
        <v>0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0">
        <v>0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0">
        <v>0.28999999165534973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0">
        <v>2.6500000953674316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0">
        <v>2.5999999046325684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0">
        <v>3.309999942779541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0">
        <v>3.2699999809265137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0">
        <v>2.6099998950958252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0">
        <v>2.119999885559082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0">
        <v>0.74000000953674316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0">
        <v>0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0">
        <v>0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0">
        <v>0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0">
        <v>0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0">
        <v>0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0">
        <v>2.5199999809265137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0">
        <v>3.75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0">
        <v>3.8399999141693115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0">
        <v>3.809999942779541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0">
        <v>3.0099999904632568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0">
        <v>0.54000002145767212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0">
        <v>0.10999999940395355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0">
        <v>1.9999999552965164E-2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0">
        <v>0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0">
        <v>0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0">
        <v>0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0">
        <v>9.9999997764825821E-3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0">
        <v>3.2799999713897705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0">
        <v>1.9900000095367432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0">
        <v>3.5099999904632568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0">
        <v>3.380000114440918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0">
        <v>2.7000000476837158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0">
        <v>2.1099998950958252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0">
        <v>0.61000001430511475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0">
        <v>1.9999999552965164E-2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0">
        <v>0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0">
        <v>0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0">
        <v>1.9999999552965164E-2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0">
        <v>0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0">
        <v>2.369999885559082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0">
        <v>3.2100000381469727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0">
        <v>3.1800000667572021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0">
        <v>3.440000057220459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0">
        <v>2.7400000095367432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0">
        <v>2.2200000286102295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0">
        <v>0.38999998569488525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0">
        <v>1.9999999552965164E-2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0">
        <v>0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0">
        <v>0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0">
        <v>0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0">
        <v>0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0">
        <v>1.9500000476837158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0">
        <v>3.5299999713897705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0">
        <v>3.2799999713897705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0">
        <v>3.559999942779541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0">
        <v>2.8399999141693115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0">
        <v>2.2999999523162842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0">
        <v>0.10000000149011612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0">
        <v>2.9999999329447746E-2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0">
        <v>0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0">
        <v>0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0">
        <v>0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0">
        <v>0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0">
        <v>1.9299999475479126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0">
        <v>2.5799999237060547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0">
        <v>3.2599999904632568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0">
        <v>3.8199999332427979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0">
        <v>3.0299999713897705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0">
        <v>2.4700000286102295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0">
        <v>0.50999999046325684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0">
        <v>0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0">
        <v>0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0">
        <v>0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0">
        <v>0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0">
        <v>0.10000000149011612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0">
        <v>3.1099998950958252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0">
        <v>2.559999942779541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0">
        <v>3.440000057220459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0">
        <v>3.2899999618530273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0">
        <v>2.619999885559082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0">
        <v>2.1099998950958252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0">
        <v>0.36000001430511475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0">
        <v>0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0">
        <v>0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0">
        <v>0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0">
        <v>0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0">
        <v>0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0">
        <v>1.940000057220459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0">
        <v>2.5099999904632568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0">
        <v>3.0899999141693115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0">
        <v>3.7300000190734863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0">
        <v>2.9700000286102295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0">
        <v>2.4100000858306885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0">
        <v>0.87000000476837158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0">
        <v>7.9999998211860657E-2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0">
        <v>0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0">
        <v>0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0">
        <v>0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0">
        <v>0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0">
        <v>1.7799999713897705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0">
        <v>2.130000114440918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0">
        <v>4.0300002098083496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0">
        <v>3.9300000667572021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0">
        <v>3.130000114440918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0">
        <v>2.5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0">
        <v>0.10000000149011612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0">
        <v>0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0">
        <v>0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0">
        <v>0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0">
        <v>0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0">
        <v>0.15000000596046448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0">
        <v>3.2599999904632568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0">
        <v>3.1099998950958252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0">
        <v>3.25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0">
        <v>3.2400000095367432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0">
        <v>2.3399999141693115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0">
        <v>1.9099999666213989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0">
        <v>0.34999999403953552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0">
        <v>0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0">
        <v>0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0">
        <v>0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0">
        <v>0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0">
        <v>0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0">
        <v>1.7699999809265137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0">
        <v>1.3999999761581421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0">
        <v>4.119999885559082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0">
        <v>4.2199997901916504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0">
        <v>3.369999885559082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0">
        <v>2.4100000858306885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0">
        <v>0.31000000238418579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0">
        <v>0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0">
        <v>0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0">
        <v>0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0">
        <v>0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0">
        <v>1.9999999552965164E-2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0">
        <v>2.5799999237060547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0">
        <v>3.2400000095367432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0">
        <v>3.2200000286102295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0">
        <v>3.2699999809265137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0">
        <v>2.5799999237060547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0">
        <v>2.1099998950958252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0">
        <v>0.5899999737739563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0">
        <v>0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0">
        <v>0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0">
        <v>0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0">
        <v>0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0">
        <v>0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0">
        <v>1.9199999570846558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0">
        <v>2.9700000286102295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0">
        <v>3.7200000286102295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0">
        <v>3.75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0">
        <v>2.9900000095367432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0">
        <v>2.25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0">
        <v>0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0">
        <v>0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0">
        <v>0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0">
        <v>0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0">
        <v>0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0">
        <v>2.9999999329447746E-2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0">
        <v>2.3399999141693115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0">
        <v>3.4300000667572021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0">
        <v>3.4900000095367432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0">
        <v>3.4200000762939453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0">
        <v>2.7300000190734863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0">
        <v>1.9700000286102295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0">
        <v>0.18999999761581421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0">
        <v>0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0">
        <v>0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0">
        <v>0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0">
        <v>0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0">
        <v>2.9999999329447746E-2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0">
        <v>3.0699999332427979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0">
        <v>2.5399999618530273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0">
        <v>3.3599998950958252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0">
        <v>3.2100000381469727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0">
        <v>2.559999942779541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0">
        <v>2.0799999237060547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0">
        <v>0.75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0">
        <v>0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0">
        <v>0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0">
        <v>0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0">
        <v>0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0">
        <v>2.9999999329447746E-2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0">
        <v>1.4900000095367432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0">
        <v>2.9000000953674316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0">
        <v>3.7699999809265137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0">
        <v>3.619999885559082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0">
        <v>2.6099998950958252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0">
        <v>2.3399999141693115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0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0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0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0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0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0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0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0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0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0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0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0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3D29-7260-4DC5-B992-4467EB804814}">
  <dimension ref="A1:AK1015"/>
  <sheetViews>
    <sheetView topLeftCell="T1" workbookViewId="0">
      <selection activeCell="AH3" sqref="AH3"/>
    </sheetView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5" width="17.5703125" bestFit="1" customWidth="1"/>
    <col min="6" max="6" width="18" bestFit="1" customWidth="1"/>
    <col min="7" max="7" width="17.5703125" bestFit="1" customWidth="1"/>
    <col min="8" max="8" width="18" bestFit="1" customWidth="1"/>
    <col min="9" max="10" width="16.7109375" bestFit="1" customWidth="1"/>
    <col min="11" max="11" width="18" bestFit="1" customWidth="1"/>
    <col min="12" max="12" width="15.28515625" bestFit="1" customWidth="1"/>
    <col min="13" max="13" width="16.5703125" bestFit="1" customWidth="1"/>
    <col min="14" max="14" width="23.140625" bestFit="1" customWidth="1"/>
    <col min="15" max="15" width="13.140625" bestFit="1" customWidth="1"/>
    <col min="16" max="16" width="7" bestFit="1" customWidth="1"/>
    <col min="17" max="17" width="14.42578125" bestFit="1" customWidth="1"/>
    <col min="18" max="18" width="14.85546875" bestFit="1" customWidth="1"/>
    <col min="19" max="19" width="14.28515625" bestFit="1" customWidth="1"/>
    <col min="20" max="20" width="14.7109375" bestFit="1" customWidth="1"/>
    <col min="21" max="21" width="15.42578125" bestFit="1" customWidth="1"/>
    <col min="22" max="22" width="16.28515625" bestFit="1" customWidth="1"/>
    <col min="23" max="23" width="15.5703125" bestFit="1" customWidth="1"/>
    <col min="24" max="24" width="14.5703125" bestFit="1" customWidth="1"/>
    <col min="25" max="25" width="15.7109375" bestFit="1" customWidth="1"/>
    <col min="26" max="26" width="15.85546875" bestFit="1" customWidth="1"/>
    <col min="27" max="27" width="9.7109375" bestFit="1" customWidth="1"/>
    <col min="28" max="28" width="14.42578125" bestFit="1" customWidth="1"/>
    <col min="29" max="29" width="14.85546875" bestFit="1" customWidth="1"/>
    <col min="30" max="30" width="14.28515625" bestFit="1" customWidth="1"/>
    <col min="31" max="31" width="14.7109375" bestFit="1" customWidth="1"/>
    <col min="32" max="32" width="15.42578125" bestFit="1" customWidth="1"/>
    <col min="33" max="33" width="16.28515625" bestFit="1" customWidth="1"/>
    <col min="34" max="34" width="15.5703125" bestFit="1" customWidth="1"/>
    <col min="35" max="35" width="14.5703125" bestFit="1" customWidth="1"/>
    <col min="36" max="36" width="15.7109375" bestFit="1" customWidth="1"/>
    <col min="37" max="37" width="15.85546875" bestFit="1" customWidth="1"/>
  </cols>
  <sheetData>
    <row r="1" spans="1:37">
      <c r="A1" s="8" t="s">
        <v>445</v>
      </c>
      <c r="B1" s="8" t="s">
        <v>446</v>
      </c>
      <c r="C1" s="8"/>
      <c r="D1" s="8"/>
      <c r="E1" s="8" t="s">
        <v>1357</v>
      </c>
      <c r="F1" s="8" t="s">
        <v>1357</v>
      </c>
      <c r="G1" s="8" t="s">
        <v>1357</v>
      </c>
      <c r="H1" s="8" t="s">
        <v>1357</v>
      </c>
      <c r="I1" s="8" t="s">
        <v>1357</v>
      </c>
      <c r="J1" s="8" t="s">
        <v>1357</v>
      </c>
      <c r="K1" s="8" t="s">
        <v>1357</v>
      </c>
      <c r="L1" s="8" t="s">
        <v>1357</v>
      </c>
      <c r="M1" s="8" t="s">
        <v>1357</v>
      </c>
      <c r="N1" s="8" t="s">
        <v>1357</v>
      </c>
      <c r="O1" s="4" t="s">
        <v>1687</v>
      </c>
      <c r="P1">
        <v>1930</v>
      </c>
      <c r="Q1" s="8" t="s">
        <v>1335</v>
      </c>
      <c r="R1" s="8" t="s">
        <v>1337</v>
      </c>
      <c r="S1" s="8" t="s">
        <v>1338</v>
      </c>
      <c r="T1" s="8" t="s">
        <v>1339</v>
      </c>
      <c r="U1" s="8" t="s">
        <v>1340</v>
      </c>
      <c r="V1" s="8" t="s">
        <v>1341</v>
      </c>
      <c r="W1" s="8" t="s">
        <v>1342</v>
      </c>
      <c r="X1" s="8" t="s">
        <v>1344</v>
      </c>
      <c r="Y1" s="8" t="s">
        <v>1345</v>
      </c>
      <c r="Z1" s="8" t="s">
        <v>1347</v>
      </c>
      <c r="AB1" s="8" t="s">
        <v>1335</v>
      </c>
      <c r="AC1" s="8" t="s">
        <v>1337</v>
      </c>
      <c r="AD1" s="8" t="s">
        <v>1338</v>
      </c>
      <c r="AE1" s="8" t="s">
        <v>1339</v>
      </c>
      <c r="AF1" s="8" t="s">
        <v>1340</v>
      </c>
      <c r="AG1" s="8" t="s">
        <v>1341</v>
      </c>
      <c r="AH1" s="8" t="s">
        <v>1342</v>
      </c>
      <c r="AI1" s="8" t="s">
        <v>1344</v>
      </c>
      <c r="AJ1" s="8" t="s">
        <v>1345</v>
      </c>
      <c r="AK1" s="8" t="s">
        <v>1347</v>
      </c>
    </row>
    <row r="2" spans="1:37">
      <c r="A2" s="8" t="s">
        <v>447</v>
      </c>
      <c r="B2" s="8" t="s">
        <v>446</v>
      </c>
      <c r="C2" s="8"/>
      <c r="D2" s="8"/>
      <c r="E2" s="8" t="s">
        <v>1335</v>
      </c>
      <c r="F2" s="8" t="s">
        <v>1337</v>
      </c>
      <c r="G2" s="8" t="s">
        <v>1338</v>
      </c>
      <c r="H2" s="8" t="s">
        <v>1339</v>
      </c>
      <c r="I2" s="8" t="s">
        <v>1340</v>
      </c>
      <c r="J2" s="8" t="s">
        <v>1341</v>
      </c>
      <c r="K2" s="8" t="s">
        <v>1342</v>
      </c>
      <c r="L2" s="8" t="s">
        <v>1344</v>
      </c>
      <c r="M2" s="8" t="s">
        <v>1345</v>
      </c>
      <c r="N2" s="8" t="s">
        <v>1347</v>
      </c>
      <c r="P2" s="29" t="s">
        <v>441</v>
      </c>
      <c r="Q2" s="33" t="s">
        <v>458</v>
      </c>
      <c r="R2" s="33"/>
      <c r="S2" s="33"/>
      <c r="T2" s="33"/>
      <c r="U2" s="33"/>
      <c r="V2" s="33"/>
      <c r="W2" s="33"/>
      <c r="X2" s="33"/>
      <c r="Y2" s="33"/>
      <c r="Z2" s="30"/>
      <c r="AA2" s="29" t="s">
        <v>459</v>
      </c>
      <c r="AB2" s="34" t="s">
        <v>460</v>
      </c>
      <c r="AC2" s="34"/>
      <c r="AD2" s="34"/>
      <c r="AE2" s="34"/>
      <c r="AF2" s="34"/>
      <c r="AG2" s="34"/>
      <c r="AH2" s="34"/>
      <c r="AI2" s="34"/>
      <c r="AJ2" s="34"/>
      <c r="AK2" s="34"/>
    </row>
    <row r="3" spans="1:37">
      <c r="A3" s="8" t="s">
        <v>449</v>
      </c>
      <c r="B3" s="8" t="s">
        <v>446</v>
      </c>
      <c r="C3" s="8"/>
      <c r="D3" s="8"/>
      <c r="E3" s="8" t="s">
        <v>1336</v>
      </c>
      <c r="F3" s="8" t="s">
        <v>450</v>
      </c>
      <c r="G3" s="8" t="s">
        <v>1336</v>
      </c>
      <c r="H3" s="8" t="s">
        <v>450</v>
      </c>
      <c r="I3" s="8" t="s">
        <v>1343</v>
      </c>
      <c r="J3" s="8" t="s">
        <v>1343</v>
      </c>
      <c r="K3" s="8" t="s">
        <v>450</v>
      </c>
      <c r="L3" s="8" t="s">
        <v>1346</v>
      </c>
      <c r="M3" s="8" t="s">
        <v>1346</v>
      </c>
      <c r="N3" s="8" t="s">
        <v>1348</v>
      </c>
      <c r="P3">
        <v>1</v>
      </c>
      <c r="Q3" s="27">
        <v>9999</v>
      </c>
      <c r="R3" s="27">
        <v>9999</v>
      </c>
      <c r="S3" s="27">
        <v>9999</v>
      </c>
      <c r="T3" s="27">
        <v>9999</v>
      </c>
      <c r="U3" s="11">
        <f t="shared" ref="U3:Z3" si="0">AVERAGEIFS(I$8:I$1015, $C$8:$C$1015,$P3, $D$8:$D$1015, $P$1)</f>
        <v>1.1000000238418579</v>
      </c>
      <c r="V3" s="11">
        <f t="shared" si="0"/>
        <v>0</v>
      </c>
      <c r="W3" s="11">
        <f t="shared" si="0"/>
        <v>0</v>
      </c>
      <c r="X3" s="11">
        <f t="shared" si="0"/>
        <v>0.5</v>
      </c>
      <c r="Y3" s="11">
        <f t="shared" si="0"/>
        <v>1.2000000476837158</v>
      </c>
      <c r="Z3" s="11">
        <f t="shared" si="0"/>
        <v>26.850000381469727</v>
      </c>
      <c r="AA3">
        <f>DAY(EOMONTH(B11,0))</f>
        <v>31</v>
      </c>
      <c r="AB3" s="28">
        <v>9999</v>
      </c>
      <c r="AC3" s="28">
        <v>9999</v>
      </c>
      <c r="AD3" s="28">
        <v>9999</v>
      </c>
      <c r="AE3" s="28">
        <v>9999</v>
      </c>
      <c r="AF3" s="7">
        <f t="shared" ref="AF3:AK3" si="1">U3/$AA3</f>
        <v>3.5483871736834129E-2</v>
      </c>
      <c r="AG3" s="7">
        <f t="shared" si="1"/>
        <v>0</v>
      </c>
      <c r="AH3" s="7">
        <f t="shared" si="1"/>
        <v>0</v>
      </c>
      <c r="AI3" s="7">
        <f t="shared" si="1"/>
        <v>1.6129032258064516E-2</v>
      </c>
      <c r="AJ3" s="7">
        <f t="shared" si="1"/>
        <v>3.8709678957539219E-2</v>
      </c>
      <c r="AK3" s="7">
        <f t="shared" si="1"/>
        <v>0.86612904456353956</v>
      </c>
    </row>
    <row r="4" spans="1:37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G4" s="8" t="s">
        <v>446</v>
      </c>
      <c r="H4" s="8" t="s">
        <v>446</v>
      </c>
      <c r="I4" s="8" t="s">
        <v>446</v>
      </c>
      <c r="J4" s="8" t="s">
        <v>446</v>
      </c>
      <c r="K4" s="8" t="s">
        <v>446</v>
      </c>
      <c r="L4" s="8" t="s">
        <v>446</v>
      </c>
      <c r="M4" s="8" t="s">
        <v>446</v>
      </c>
      <c r="N4" s="8" t="s">
        <v>446</v>
      </c>
      <c r="P4">
        <v>2</v>
      </c>
      <c r="Q4" s="27">
        <v>9999</v>
      </c>
      <c r="R4" s="27">
        <v>9999</v>
      </c>
      <c r="S4" s="27">
        <v>9999</v>
      </c>
      <c r="T4" s="27">
        <v>9999</v>
      </c>
      <c r="U4" s="11">
        <f t="shared" ref="U4:Z14" si="2">AVERAGEIFS(I$8:I$1015, $C$8:$C$1015,$P4, $D$8:$D$1015, $P$1)</f>
        <v>1.1000000238418579</v>
      </c>
      <c r="V4" s="11">
        <f t="shared" si="2"/>
        <v>0</v>
      </c>
      <c r="W4" s="11">
        <f t="shared" si="2"/>
        <v>0</v>
      </c>
      <c r="X4" s="11">
        <f t="shared" si="2"/>
        <v>0.5</v>
      </c>
      <c r="Y4" s="11">
        <f t="shared" si="2"/>
        <v>1.2000000476837158</v>
      </c>
      <c r="Z4" s="11">
        <f t="shared" si="2"/>
        <v>0</v>
      </c>
      <c r="AA4">
        <f t="shared" ref="AA4:AA14" si="3">DAY(EOMONTH(B12,0))</f>
        <v>28</v>
      </c>
      <c r="AB4" s="28">
        <v>9999</v>
      </c>
      <c r="AC4" s="28">
        <v>9999</v>
      </c>
      <c r="AD4" s="28">
        <v>9999</v>
      </c>
      <c r="AE4" s="28">
        <v>9999</v>
      </c>
      <c r="AF4" s="7">
        <f t="shared" ref="AF4:AF14" si="4">U4/$AA4</f>
        <v>3.9285715137209208E-2</v>
      </c>
      <c r="AG4" s="7">
        <f t="shared" ref="AG4:AG14" si="5">V4/$AA4</f>
        <v>0</v>
      </c>
      <c r="AH4" s="7">
        <f t="shared" ref="AH4:AH14" si="6">W4/$AA4</f>
        <v>0</v>
      </c>
      <c r="AI4" s="7">
        <f t="shared" ref="AI4:AI14" si="7">X4/$AA4</f>
        <v>1.7857142857142856E-2</v>
      </c>
      <c r="AJ4" s="7">
        <f t="shared" ref="AJ4:AJ14" si="8">Y4/$AA4</f>
        <v>4.2857144560132711E-2</v>
      </c>
      <c r="AK4" s="7">
        <f t="shared" ref="AK4:AK14" si="9">Z4/$AA4</f>
        <v>0</v>
      </c>
    </row>
    <row r="5" spans="1:37">
      <c r="A5" s="8" t="s">
        <v>452</v>
      </c>
      <c r="B5" s="8" t="s">
        <v>446</v>
      </c>
      <c r="C5" s="8"/>
      <c r="D5" s="8"/>
      <c r="E5" s="8" t="s">
        <v>1349</v>
      </c>
      <c r="F5" s="8" t="s">
        <v>1349</v>
      </c>
      <c r="G5" s="8" t="s">
        <v>1349</v>
      </c>
      <c r="H5" s="8" t="s">
        <v>1349</v>
      </c>
      <c r="I5" s="8" t="s">
        <v>1349</v>
      </c>
      <c r="J5" s="8" t="s">
        <v>1349</v>
      </c>
      <c r="K5" s="8" t="s">
        <v>1349</v>
      </c>
      <c r="L5" s="8" t="s">
        <v>1349</v>
      </c>
      <c r="M5" s="8" t="s">
        <v>1349</v>
      </c>
      <c r="N5" s="8" t="s">
        <v>1349</v>
      </c>
      <c r="P5">
        <v>3</v>
      </c>
      <c r="Q5" s="11">
        <f>AVERAGEIFS(E$8:E$1015, $C$8:$C$1015,$P5, $D$8:$D$1015, $P$1)</f>
        <v>0</v>
      </c>
      <c r="R5" s="11">
        <f>AVERAGEIFS(F$8:F$1015, $C$8:$C$1015,$P5, $D$8:$D$1015, $P$1)</f>
        <v>0</v>
      </c>
      <c r="S5" s="27">
        <v>9999</v>
      </c>
      <c r="T5" s="27">
        <v>9999</v>
      </c>
      <c r="U5" s="11">
        <f t="shared" si="2"/>
        <v>1.1000000238418579</v>
      </c>
      <c r="V5" s="11">
        <f t="shared" si="2"/>
        <v>1.6499999761581421</v>
      </c>
      <c r="W5" s="11">
        <f t="shared" si="2"/>
        <v>0</v>
      </c>
      <c r="X5" s="11">
        <f t="shared" si="2"/>
        <v>0.5</v>
      </c>
      <c r="Y5" s="11">
        <f t="shared" si="2"/>
        <v>1.2000000476837158</v>
      </c>
      <c r="Z5" s="11">
        <f t="shared" si="2"/>
        <v>0</v>
      </c>
      <c r="AA5">
        <f t="shared" si="3"/>
        <v>31</v>
      </c>
      <c r="AB5" s="7">
        <f t="shared" ref="AB5:AC12" si="10">Q5/$AA5</f>
        <v>0</v>
      </c>
      <c r="AC5" s="7">
        <f t="shared" si="10"/>
        <v>0</v>
      </c>
      <c r="AD5" s="28">
        <v>9999</v>
      </c>
      <c r="AE5" s="28">
        <v>9999</v>
      </c>
      <c r="AF5" s="7">
        <f t="shared" si="4"/>
        <v>3.5483871736834129E-2</v>
      </c>
      <c r="AG5" s="7">
        <f t="shared" si="5"/>
        <v>5.3225805682520715E-2</v>
      </c>
      <c r="AH5" s="7">
        <f t="shared" si="6"/>
        <v>0</v>
      </c>
      <c r="AI5" s="7">
        <f t="shared" si="7"/>
        <v>1.6129032258064516E-2</v>
      </c>
      <c r="AJ5" s="7">
        <f t="shared" si="8"/>
        <v>3.8709678957539219E-2</v>
      </c>
      <c r="AK5" s="7">
        <f t="shared" si="9"/>
        <v>0</v>
      </c>
    </row>
    <row r="6" spans="1:37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G6" s="8" t="s">
        <v>3</v>
      </c>
      <c r="H6" s="8" t="s">
        <v>3</v>
      </c>
      <c r="I6" s="8" t="s">
        <v>3</v>
      </c>
      <c r="J6" s="8" t="s">
        <v>3</v>
      </c>
      <c r="K6" s="8" t="s">
        <v>3</v>
      </c>
      <c r="L6" s="8" t="s">
        <v>3</v>
      </c>
      <c r="M6" s="8" t="s">
        <v>3</v>
      </c>
      <c r="N6" s="8" t="s">
        <v>3</v>
      </c>
      <c r="P6">
        <v>4</v>
      </c>
      <c r="Q6" s="11">
        <f t="shared" ref="Q6:Q12" si="11">AVERAGEIFS(E$8:E$1015, $C$8:$C$1015,$P6, $D$8:$D$1015, $P$1)</f>
        <v>16.989999771118164</v>
      </c>
      <c r="R6" s="11">
        <f t="shared" ref="R6:R12" si="12">AVERAGEIFS(F$8:F$1015, $C$8:$C$1015,$P6, $D$8:$D$1015, $P$1)</f>
        <v>16.420000076293945</v>
      </c>
      <c r="S6" s="11">
        <f>AVERAGEIFS(G$8:G$1015, $C$8:$C$1015,$P6, $D$8:$D$1015, $P$1)</f>
        <v>62.290000915527344</v>
      </c>
      <c r="T6" s="11">
        <f>AVERAGEIFS(H$8:H$1015, $C$8:$C$1015,$P6, $D$8:$D$1015, $P$1)</f>
        <v>0.56999999284744263</v>
      </c>
      <c r="U6" s="11">
        <f t="shared" si="2"/>
        <v>1.1000000238418579</v>
      </c>
      <c r="V6" s="11">
        <f t="shared" si="2"/>
        <v>0.55000001192092896</v>
      </c>
      <c r="W6" s="11">
        <f t="shared" si="2"/>
        <v>0.9100000262260437</v>
      </c>
      <c r="X6" s="11">
        <f t="shared" si="2"/>
        <v>0.5</v>
      </c>
      <c r="Y6" s="11">
        <f t="shared" si="2"/>
        <v>1.2000000476837158</v>
      </c>
      <c r="Z6" s="11">
        <f t="shared" si="2"/>
        <v>0</v>
      </c>
      <c r="AA6">
        <f t="shared" si="3"/>
        <v>30</v>
      </c>
      <c r="AB6" s="7">
        <f t="shared" si="10"/>
        <v>0.56633332570393879</v>
      </c>
      <c r="AC6" s="7">
        <f t="shared" si="10"/>
        <v>0.54733333587646482</v>
      </c>
      <c r="AD6" s="7">
        <f t="shared" ref="AD6:AE12" si="13">S6/$AA6</f>
        <v>2.0763333638509116</v>
      </c>
      <c r="AE6" s="7">
        <f t="shared" si="13"/>
        <v>1.899999976158142E-2</v>
      </c>
      <c r="AF6" s="7">
        <f t="shared" si="4"/>
        <v>3.6666667461395262E-2</v>
      </c>
      <c r="AG6" s="7">
        <f t="shared" si="5"/>
        <v>1.8333333730697631E-2</v>
      </c>
      <c r="AH6" s="7">
        <f t="shared" si="6"/>
        <v>3.0333334207534791E-2</v>
      </c>
      <c r="AI6" s="7">
        <f t="shared" si="7"/>
        <v>1.6666666666666666E-2</v>
      </c>
      <c r="AJ6" s="7">
        <f t="shared" si="8"/>
        <v>4.0000001589457192E-2</v>
      </c>
      <c r="AK6" s="7">
        <f t="shared" si="9"/>
        <v>0</v>
      </c>
    </row>
    <row r="7" spans="1:37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F7" s="8" t="s">
        <v>2</v>
      </c>
      <c r="G7" s="8" t="s">
        <v>2</v>
      </c>
      <c r="H7" s="8" t="s">
        <v>2</v>
      </c>
      <c r="I7" s="8" t="s">
        <v>2</v>
      </c>
      <c r="J7" s="8" t="s">
        <v>2</v>
      </c>
      <c r="K7" s="8" t="s">
        <v>2</v>
      </c>
      <c r="L7" s="8" t="s">
        <v>2</v>
      </c>
      <c r="M7" s="8" t="s">
        <v>2</v>
      </c>
      <c r="N7" s="8" t="s">
        <v>2</v>
      </c>
      <c r="P7">
        <v>5</v>
      </c>
      <c r="Q7" s="11">
        <f t="shared" si="11"/>
        <v>26.190000534057617</v>
      </c>
      <c r="R7" s="11">
        <f t="shared" si="12"/>
        <v>25.309999465942383</v>
      </c>
      <c r="S7" s="11">
        <f t="shared" ref="S7:T12" si="14">AVERAGEIFS(G$8:G$1015, $C$8:$C$1015,$P7, $D$8:$D$1015, $P$1)</f>
        <v>96.019996643066406</v>
      </c>
      <c r="T7" s="11">
        <f t="shared" si="14"/>
        <v>0.87000000476837158</v>
      </c>
      <c r="U7" s="11">
        <f t="shared" si="2"/>
        <v>1.1000000238418579</v>
      </c>
      <c r="V7" s="11">
        <f t="shared" si="2"/>
        <v>0.55000001192092896</v>
      </c>
      <c r="W7" s="11">
        <f t="shared" si="2"/>
        <v>1.3999999761581421</v>
      </c>
      <c r="X7" s="11">
        <f t="shared" si="2"/>
        <v>1.1000000238418579</v>
      </c>
      <c r="Y7" s="11">
        <f t="shared" si="2"/>
        <v>2.9000000953674316</v>
      </c>
      <c r="Z7" s="11">
        <f t="shared" si="2"/>
        <v>0</v>
      </c>
      <c r="AA7">
        <f t="shared" si="3"/>
        <v>31</v>
      </c>
      <c r="AB7" s="7">
        <f t="shared" si="10"/>
        <v>0.84483872690508444</v>
      </c>
      <c r="AC7" s="7">
        <f t="shared" si="10"/>
        <v>0.81645159567556069</v>
      </c>
      <c r="AD7" s="7">
        <f t="shared" si="13"/>
        <v>3.0974192465505292</v>
      </c>
      <c r="AE7" s="7">
        <f t="shared" si="13"/>
        <v>2.8064516282850695E-2</v>
      </c>
      <c r="AF7" s="7">
        <f t="shared" si="4"/>
        <v>3.5483871736834129E-2</v>
      </c>
      <c r="AG7" s="7">
        <f t="shared" si="5"/>
        <v>1.7741935868417064E-2</v>
      </c>
      <c r="AH7" s="7">
        <f t="shared" si="6"/>
        <v>4.5161289553488457E-2</v>
      </c>
      <c r="AI7" s="7">
        <f t="shared" si="7"/>
        <v>3.5483871736834129E-2</v>
      </c>
      <c r="AJ7" s="7">
        <f t="shared" si="8"/>
        <v>9.3548390173142953E-2</v>
      </c>
      <c r="AK7" s="7">
        <f t="shared" si="9"/>
        <v>0</v>
      </c>
    </row>
    <row r="8" spans="1:37">
      <c r="A8">
        <v>1</v>
      </c>
      <c r="B8" s="9">
        <v>7610</v>
      </c>
      <c r="C8" s="6">
        <f>MONTH(B8)</f>
        <v>10</v>
      </c>
      <c r="D8" s="12">
        <f>YEAR(B8)</f>
        <v>1920</v>
      </c>
      <c r="E8" s="19">
        <v>0</v>
      </c>
      <c r="F8" s="19">
        <v>0</v>
      </c>
      <c r="G8" s="19">
        <v>0</v>
      </c>
      <c r="H8" s="19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1">
        <v>0</v>
      </c>
      <c r="P8">
        <v>6</v>
      </c>
      <c r="Q8" s="11">
        <f t="shared" si="11"/>
        <v>30.840000152587891</v>
      </c>
      <c r="R8" s="11">
        <f t="shared" si="12"/>
        <v>29.809999465942383</v>
      </c>
      <c r="S8" s="11">
        <f t="shared" si="14"/>
        <v>113.08999633789063</v>
      </c>
      <c r="T8" s="11">
        <f t="shared" si="14"/>
        <v>1.0299999713897705</v>
      </c>
      <c r="U8" s="11">
        <f t="shared" si="2"/>
        <v>1.1000000238418579</v>
      </c>
      <c r="V8" s="11">
        <f t="shared" si="2"/>
        <v>1.1000000238418579</v>
      </c>
      <c r="W8" s="11">
        <f t="shared" si="2"/>
        <v>1.6399999856948853</v>
      </c>
      <c r="X8" s="11">
        <f t="shared" si="2"/>
        <v>1.5</v>
      </c>
      <c r="Y8" s="11">
        <f t="shared" si="2"/>
        <v>4.0999999046325684</v>
      </c>
      <c r="Z8" s="11">
        <f t="shared" si="2"/>
        <v>0</v>
      </c>
      <c r="AA8">
        <f t="shared" si="3"/>
        <v>30</v>
      </c>
      <c r="AB8" s="7">
        <f t="shared" si="10"/>
        <v>1.028000005086263</v>
      </c>
      <c r="AC8" s="7">
        <f t="shared" si="10"/>
        <v>0.99366664886474609</v>
      </c>
      <c r="AD8" s="7">
        <f t="shared" si="13"/>
        <v>3.7696665445963542</v>
      </c>
      <c r="AE8" s="7">
        <f t="shared" si="13"/>
        <v>3.4333332379659014E-2</v>
      </c>
      <c r="AF8" s="7">
        <f t="shared" si="4"/>
        <v>3.6666667461395262E-2</v>
      </c>
      <c r="AG8" s="7">
        <f t="shared" si="5"/>
        <v>3.6666667461395262E-2</v>
      </c>
      <c r="AH8" s="7">
        <f t="shared" si="6"/>
        <v>5.4666666189829509E-2</v>
      </c>
      <c r="AI8" s="7">
        <f t="shared" si="7"/>
        <v>0.05</v>
      </c>
      <c r="AJ8" s="7">
        <f t="shared" si="8"/>
        <v>0.13666666348775228</v>
      </c>
      <c r="AK8" s="7">
        <f t="shared" si="9"/>
        <v>0</v>
      </c>
    </row>
    <row r="9" spans="1:37">
      <c r="A9">
        <v>2</v>
      </c>
      <c r="B9" s="9">
        <v>7640</v>
      </c>
      <c r="C9" s="6">
        <f t="shared" ref="C9:C72" si="15">MONTH(B9)</f>
        <v>11</v>
      </c>
      <c r="D9" s="12">
        <f t="shared" ref="D9:D72" si="16">YEAR(B9)</f>
        <v>1920</v>
      </c>
      <c r="E9" s="19">
        <v>0</v>
      </c>
      <c r="F9" s="19">
        <v>0</v>
      </c>
      <c r="G9" s="19">
        <v>0</v>
      </c>
      <c r="H9" s="19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1">
        <v>0</v>
      </c>
      <c r="P9">
        <v>7</v>
      </c>
      <c r="Q9" s="11">
        <f t="shared" si="11"/>
        <v>29.450000762939453</v>
      </c>
      <c r="R9" s="11">
        <f t="shared" si="12"/>
        <v>28.469999313354492</v>
      </c>
      <c r="S9" s="11">
        <f t="shared" si="14"/>
        <v>108</v>
      </c>
      <c r="T9" s="11">
        <f t="shared" si="14"/>
        <v>0.98000001907348633</v>
      </c>
      <c r="U9" s="11">
        <f t="shared" si="2"/>
        <v>1.1000000238418579</v>
      </c>
      <c r="V9" s="11">
        <f t="shared" si="2"/>
        <v>2.75</v>
      </c>
      <c r="W9" s="11">
        <f t="shared" si="2"/>
        <v>1.5700000524520874</v>
      </c>
      <c r="X9" s="11">
        <f t="shared" si="2"/>
        <v>1.1000000238418579</v>
      </c>
      <c r="Y9" s="11">
        <f t="shared" si="2"/>
        <v>2.9000000953674316</v>
      </c>
      <c r="Z9" s="11">
        <f t="shared" si="2"/>
        <v>0</v>
      </c>
      <c r="AA9">
        <f t="shared" si="3"/>
        <v>31</v>
      </c>
      <c r="AB9" s="7">
        <f t="shared" si="10"/>
        <v>0.95000002461095012</v>
      </c>
      <c r="AC9" s="7">
        <f t="shared" si="10"/>
        <v>0.91838707462433844</v>
      </c>
      <c r="AD9" s="7">
        <f t="shared" si="13"/>
        <v>3.4838709677419355</v>
      </c>
      <c r="AE9" s="7">
        <f t="shared" si="13"/>
        <v>3.1612903841080203E-2</v>
      </c>
      <c r="AF9" s="7">
        <f t="shared" si="4"/>
        <v>3.5483871736834129E-2</v>
      </c>
      <c r="AG9" s="7">
        <f t="shared" si="5"/>
        <v>8.8709677419354843E-2</v>
      </c>
      <c r="AH9" s="7">
        <f t="shared" si="6"/>
        <v>5.0645162982325402E-2</v>
      </c>
      <c r="AI9" s="7">
        <f t="shared" si="7"/>
        <v>3.5483871736834129E-2</v>
      </c>
      <c r="AJ9" s="7">
        <f t="shared" si="8"/>
        <v>9.3548390173142953E-2</v>
      </c>
      <c r="AK9" s="7">
        <f t="shared" si="9"/>
        <v>0</v>
      </c>
    </row>
    <row r="10" spans="1:37">
      <c r="A10">
        <v>3</v>
      </c>
      <c r="B10" s="9">
        <v>7671</v>
      </c>
      <c r="C10" s="6">
        <f t="shared" si="15"/>
        <v>12</v>
      </c>
      <c r="D10" s="12">
        <f t="shared" si="16"/>
        <v>1920</v>
      </c>
      <c r="E10" s="19">
        <v>0</v>
      </c>
      <c r="F10" s="19">
        <v>0</v>
      </c>
      <c r="G10" s="19">
        <v>0</v>
      </c>
      <c r="H10" s="19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1">
        <v>0</v>
      </c>
      <c r="P10">
        <v>8</v>
      </c>
      <c r="Q10" s="11">
        <f t="shared" si="11"/>
        <v>23.479999542236328</v>
      </c>
      <c r="R10" s="11">
        <f t="shared" si="12"/>
        <v>22.700000762939453</v>
      </c>
      <c r="S10" s="11">
        <f t="shared" si="14"/>
        <v>86.099998474121094</v>
      </c>
      <c r="T10" s="11">
        <f t="shared" si="14"/>
        <v>0.77999997138977051</v>
      </c>
      <c r="U10" s="11">
        <f t="shared" si="2"/>
        <v>1.1000000238418579</v>
      </c>
      <c r="V10" s="11">
        <f t="shared" si="2"/>
        <v>3.2999999523162842</v>
      </c>
      <c r="W10" s="11">
        <f t="shared" si="2"/>
        <v>1.25</v>
      </c>
      <c r="X10" s="11">
        <f t="shared" si="2"/>
        <v>1.2000000476837158</v>
      </c>
      <c r="Y10" s="11">
        <f t="shared" si="2"/>
        <v>3.2999999523162842</v>
      </c>
      <c r="Z10" s="11">
        <f t="shared" si="2"/>
        <v>0</v>
      </c>
      <c r="AA10">
        <f t="shared" si="3"/>
        <v>31</v>
      </c>
      <c r="AB10" s="7">
        <f t="shared" si="10"/>
        <v>0.75741934007213962</v>
      </c>
      <c r="AC10" s="7">
        <f t="shared" si="10"/>
        <v>0.73225808912707913</v>
      </c>
      <c r="AD10" s="7">
        <f t="shared" si="13"/>
        <v>2.7774193056168093</v>
      </c>
      <c r="AE10" s="7">
        <f t="shared" si="13"/>
        <v>2.5161289399670016E-2</v>
      </c>
      <c r="AF10" s="7">
        <f t="shared" si="4"/>
        <v>3.5483871736834129E-2</v>
      </c>
      <c r="AG10" s="7">
        <f t="shared" si="5"/>
        <v>0.10645161136504143</v>
      </c>
      <c r="AH10" s="7">
        <f t="shared" si="6"/>
        <v>4.0322580645161289E-2</v>
      </c>
      <c r="AI10" s="7">
        <f t="shared" si="7"/>
        <v>3.8709678957539219E-2</v>
      </c>
      <c r="AJ10" s="7">
        <f t="shared" si="8"/>
        <v>0.10645161136504143</v>
      </c>
      <c r="AK10" s="7">
        <f t="shared" si="9"/>
        <v>0</v>
      </c>
    </row>
    <row r="11" spans="1:37">
      <c r="A11">
        <v>4</v>
      </c>
      <c r="B11" s="9">
        <v>7702</v>
      </c>
      <c r="C11" s="6">
        <f t="shared" si="15"/>
        <v>1</v>
      </c>
      <c r="D11" s="12">
        <f t="shared" si="16"/>
        <v>1921</v>
      </c>
      <c r="E11" s="19">
        <v>0</v>
      </c>
      <c r="F11" s="19">
        <v>0</v>
      </c>
      <c r="G11" s="19">
        <v>0</v>
      </c>
      <c r="H11" s="19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1">
        <v>0</v>
      </c>
      <c r="P11">
        <v>9</v>
      </c>
      <c r="Q11" s="11">
        <f t="shared" si="11"/>
        <v>17.069999694824219</v>
      </c>
      <c r="R11" s="11">
        <f t="shared" si="12"/>
        <v>16.5</v>
      </c>
      <c r="S11" s="11">
        <f t="shared" si="14"/>
        <v>62.599998474121094</v>
      </c>
      <c r="T11" s="11">
        <f t="shared" si="14"/>
        <v>0.56999999284744263</v>
      </c>
      <c r="U11" s="11">
        <f t="shared" si="2"/>
        <v>1.1000000238418579</v>
      </c>
      <c r="V11" s="11">
        <f t="shared" si="2"/>
        <v>2.75</v>
      </c>
      <c r="W11" s="11">
        <f t="shared" si="2"/>
        <v>0.9100000262260437</v>
      </c>
      <c r="X11" s="11">
        <f t="shared" si="2"/>
        <v>3.0999999046325684</v>
      </c>
      <c r="Y11" s="11">
        <f t="shared" si="2"/>
        <v>8.3000001907348633</v>
      </c>
      <c r="Z11" s="11">
        <f t="shared" si="2"/>
        <v>0</v>
      </c>
      <c r="AA11">
        <f t="shared" si="3"/>
        <v>30</v>
      </c>
      <c r="AB11" s="7">
        <f t="shared" si="10"/>
        <v>0.56899998982747391</v>
      </c>
      <c r="AC11" s="7">
        <f t="shared" si="10"/>
        <v>0.55000000000000004</v>
      </c>
      <c r="AD11" s="7">
        <f t="shared" si="13"/>
        <v>2.0866666158040363</v>
      </c>
      <c r="AE11" s="7">
        <f t="shared" si="13"/>
        <v>1.899999976158142E-2</v>
      </c>
      <c r="AF11" s="7">
        <f t="shared" si="4"/>
        <v>3.6666667461395262E-2</v>
      </c>
      <c r="AG11" s="7">
        <f t="shared" si="5"/>
        <v>9.166666666666666E-2</v>
      </c>
      <c r="AH11" s="7">
        <f t="shared" si="6"/>
        <v>3.0333334207534791E-2</v>
      </c>
      <c r="AI11" s="7">
        <f t="shared" si="7"/>
        <v>0.10333333015441895</v>
      </c>
      <c r="AJ11" s="7">
        <f t="shared" si="8"/>
        <v>0.27666667302449544</v>
      </c>
      <c r="AK11" s="7">
        <f t="shared" si="9"/>
        <v>0</v>
      </c>
    </row>
    <row r="12" spans="1:37">
      <c r="A12">
        <v>5</v>
      </c>
      <c r="B12" s="9">
        <v>7730</v>
      </c>
      <c r="C12" s="6">
        <f t="shared" si="15"/>
        <v>2</v>
      </c>
      <c r="D12" s="12">
        <f t="shared" si="16"/>
        <v>1921</v>
      </c>
      <c r="E12" s="19">
        <v>0</v>
      </c>
      <c r="F12" s="19">
        <v>0</v>
      </c>
      <c r="G12" s="19">
        <v>0</v>
      </c>
      <c r="H12" s="19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1">
        <v>0</v>
      </c>
      <c r="P12">
        <v>10</v>
      </c>
      <c r="Q12" s="11">
        <f t="shared" si="11"/>
        <v>5.9699997901916504</v>
      </c>
      <c r="R12" s="11">
        <f t="shared" si="12"/>
        <v>5.7699999809265137</v>
      </c>
      <c r="S12" s="11">
        <f t="shared" si="14"/>
        <v>21.899999618530273</v>
      </c>
      <c r="T12" s="11">
        <f t="shared" si="14"/>
        <v>0.20000000298023224</v>
      </c>
      <c r="U12" s="11">
        <f t="shared" si="2"/>
        <v>1.1000000238418579</v>
      </c>
      <c r="V12" s="11">
        <f t="shared" si="2"/>
        <v>1.1000000238418579</v>
      </c>
      <c r="W12" s="11">
        <f t="shared" si="2"/>
        <v>0.31999999284744263</v>
      </c>
      <c r="X12" s="11">
        <f t="shared" si="2"/>
        <v>3</v>
      </c>
      <c r="Y12" s="11">
        <f t="shared" si="2"/>
        <v>7.9000000953674316</v>
      </c>
      <c r="Z12" s="11">
        <f t="shared" si="2"/>
        <v>85.970001220703125</v>
      </c>
      <c r="AA12">
        <f t="shared" si="3"/>
        <v>31</v>
      </c>
      <c r="AB12" s="7">
        <f t="shared" si="10"/>
        <v>0.19258063839327905</v>
      </c>
      <c r="AC12" s="7">
        <f t="shared" si="10"/>
        <v>0.18612903164279077</v>
      </c>
      <c r="AD12" s="7">
        <f t="shared" si="13"/>
        <v>0.70645160059775081</v>
      </c>
      <c r="AE12" s="7">
        <f t="shared" si="13"/>
        <v>6.4516129993623305E-3</v>
      </c>
      <c r="AF12" s="7">
        <f t="shared" si="4"/>
        <v>3.5483871736834129E-2</v>
      </c>
      <c r="AG12" s="7">
        <f t="shared" si="5"/>
        <v>3.5483871736834129E-2</v>
      </c>
      <c r="AH12" s="7">
        <f t="shared" si="6"/>
        <v>1.0322580414433633E-2</v>
      </c>
      <c r="AI12" s="7">
        <f t="shared" si="7"/>
        <v>9.6774193548387094E-2</v>
      </c>
      <c r="AJ12" s="7">
        <f t="shared" si="8"/>
        <v>0.25483871275378811</v>
      </c>
      <c r="AK12" s="7">
        <f t="shared" si="9"/>
        <v>2.773225845829133</v>
      </c>
    </row>
    <row r="13" spans="1:37">
      <c r="A13">
        <v>6</v>
      </c>
      <c r="B13" s="9">
        <v>7761</v>
      </c>
      <c r="C13" s="6">
        <f t="shared" si="15"/>
        <v>3</v>
      </c>
      <c r="D13" s="12">
        <f t="shared" si="16"/>
        <v>1921</v>
      </c>
      <c r="E13" s="19">
        <v>0</v>
      </c>
      <c r="F13" s="19">
        <v>0</v>
      </c>
      <c r="G13" s="19">
        <v>0</v>
      </c>
      <c r="H13" s="19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1">
        <v>0</v>
      </c>
      <c r="P13">
        <v>11</v>
      </c>
      <c r="Q13" s="27">
        <v>9999</v>
      </c>
      <c r="R13" s="27">
        <v>9999</v>
      </c>
      <c r="S13" s="27">
        <v>9999</v>
      </c>
      <c r="T13" s="27">
        <v>9999</v>
      </c>
      <c r="U13" s="11">
        <f t="shared" si="2"/>
        <v>1.1000000238418579</v>
      </c>
      <c r="V13" s="11">
        <f t="shared" si="2"/>
        <v>0.2800000011920929</v>
      </c>
      <c r="W13" s="11">
        <f t="shared" si="2"/>
        <v>0</v>
      </c>
      <c r="X13" s="11">
        <f t="shared" si="2"/>
        <v>2</v>
      </c>
      <c r="Y13" s="11">
        <f t="shared" si="2"/>
        <v>5.4000000953674316</v>
      </c>
      <c r="Z13" s="11">
        <f t="shared" si="2"/>
        <v>115.40000152587891</v>
      </c>
      <c r="AA13">
        <f t="shared" si="3"/>
        <v>30</v>
      </c>
      <c r="AB13" s="28">
        <v>9999</v>
      </c>
      <c r="AC13" s="28">
        <v>9999</v>
      </c>
      <c r="AD13" s="28">
        <v>9999</v>
      </c>
      <c r="AE13" s="28">
        <v>9999</v>
      </c>
      <c r="AF13" s="7">
        <f t="shared" si="4"/>
        <v>3.6666667461395262E-2</v>
      </c>
      <c r="AG13" s="7">
        <f t="shared" si="5"/>
        <v>9.3333333730697635E-3</v>
      </c>
      <c r="AH13" s="7">
        <f t="shared" si="6"/>
        <v>0</v>
      </c>
      <c r="AI13" s="7">
        <f t="shared" si="7"/>
        <v>6.6666666666666666E-2</v>
      </c>
      <c r="AJ13" s="7">
        <f t="shared" si="8"/>
        <v>0.18000000317891438</v>
      </c>
      <c r="AK13" s="7">
        <f t="shared" si="9"/>
        <v>3.8466667175292968</v>
      </c>
    </row>
    <row r="14" spans="1:37">
      <c r="A14">
        <v>7</v>
      </c>
      <c r="B14" s="9">
        <v>7791</v>
      </c>
      <c r="C14" s="6">
        <f t="shared" si="15"/>
        <v>4</v>
      </c>
      <c r="D14" s="12">
        <f t="shared" si="16"/>
        <v>1921</v>
      </c>
      <c r="E14" s="19">
        <v>0</v>
      </c>
      <c r="F14" s="19">
        <v>0</v>
      </c>
      <c r="G14" s="19">
        <v>0</v>
      </c>
      <c r="H14" s="19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1">
        <v>0</v>
      </c>
      <c r="P14">
        <v>12</v>
      </c>
      <c r="Q14" s="27">
        <v>9999</v>
      </c>
      <c r="R14" s="27">
        <v>9999</v>
      </c>
      <c r="S14" s="27">
        <v>9999</v>
      </c>
      <c r="T14" s="27">
        <v>9999</v>
      </c>
      <c r="U14" s="11">
        <f t="shared" si="2"/>
        <v>1.1000000238418579</v>
      </c>
      <c r="V14" s="11">
        <f t="shared" si="2"/>
        <v>0.2800000011920929</v>
      </c>
      <c r="W14" s="11">
        <f t="shared" si="2"/>
        <v>0</v>
      </c>
      <c r="X14" s="11">
        <f t="shared" si="2"/>
        <v>0.60000002384185791</v>
      </c>
      <c r="Y14" s="11">
        <f t="shared" si="2"/>
        <v>1.7000000476837158</v>
      </c>
      <c r="Z14" s="11">
        <f t="shared" si="2"/>
        <v>83.489997863769531</v>
      </c>
      <c r="AA14">
        <f t="shared" si="3"/>
        <v>31</v>
      </c>
      <c r="AB14" s="28">
        <v>9999</v>
      </c>
      <c r="AC14" s="28">
        <v>9999</v>
      </c>
      <c r="AD14" s="28">
        <v>9999</v>
      </c>
      <c r="AE14" s="28">
        <v>9999</v>
      </c>
      <c r="AF14" s="7">
        <f t="shared" si="4"/>
        <v>3.5483871736834129E-2</v>
      </c>
      <c r="AG14" s="7">
        <f t="shared" si="5"/>
        <v>9.0322581029707392E-3</v>
      </c>
      <c r="AH14" s="7">
        <f t="shared" si="6"/>
        <v>0</v>
      </c>
      <c r="AI14" s="7">
        <f t="shared" si="7"/>
        <v>1.9354839478769609E-2</v>
      </c>
      <c r="AJ14" s="7">
        <f t="shared" si="8"/>
        <v>5.4838711215603735E-2</v>
      </c>
      <c r="AK14" s="7">
        <f t="shared" si="9"/>
        <v>2.6932257375409527</v>
      </c>
    </row>
    <row r="15" spans="1:37">
      <c r="A15">
        <v>8</v>
      </c>
      <c r="B15" s="9">
        <v>7822</v>
      </c>
      <c r="C15" s="6">
        <f t="shared" si="15"/>
        <v>5</v>
      </c>
      <c r="D15" s="12">
        <f t="shared" si="16"/>
        <v>1921</v>
      </c>
      <c r="E15" s="19">
        <v>0</v>
      </c>
      <c r="F15" s="19">
        <v>0</v>
      </c>
      <c r="G15" s="19">
        <v>0</v>
      </c>
      <c r="H15" s="19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1">
        <v>0</v>
      </c>
    </row>
    <row r="16" spans="1:37">
      <c r="A16">
        <v>9</v>
      </c>
      <c r="B16" s="9">
        <v>7852</v>
      </c>
      <c r="C16" s="6">
        <f t="shared" si="15"/>
        <v>6</v>
      </c>
      <c r="D16" s="12">
        <f t="shared" si="16"/>
        <v>1921</v>
      </c>
      <c r="E16" s="19">
        <v>0</v>
      </c>
      <c r="F16" s="19">
        <v>0</v>
      </c>
      <c r="G16" s="19">
        <v>0</v>
      </c>
      <c r="H16" s="19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1">
        <v>0</v>
      </c>
    </row>
    <row r="17" spans="1:14">
      <c r="A17">
        <v>10</v>
      </c>
      <c r="B17" s="9">
        <v>7883</v>
      </c>
      <c r="C17" s="6">
        <f t="shared" si="15"/>
        <v>7</v>
      </c>
      <c r="D17" s="12">
        <f t="shared" si="16"/>
        <v>1921</v>
      </c>
      <c r="E17" s="19">
        <v>0</v>
      </c>
      <c r="F17" s="19">
        <v>0</v>
      </c>
      <c r="G17" s="19">
        <v>0</v>
      </c>
      <c r="H17" s="19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1">
        <v>0</v>
      </c>
    </row>
    <row r="18" spans="1:14">
      <c r="A18">
        <v>11</v>
      </c>
      <c r="B18" s="9">
        <v>7914</v>
      </c>
      <c r="C18" s="6">
        <f t="shared" si="15"/>
        <v>8</v>
      </c>
      <c r="D18" s="12">
        <f t="shared" si="16"/>
        <v>1921</v>
      </c>
      <c r="E18" s="19">
        <v>0</v>
      </c>
      <c r="F18" s="19">
        <v>0</v>
      </c>
      <c r="G18" s="19">
        <v>0</v>
      </c>
      <c r="H18" s="19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1">
        <v>0</v>
      </c>
    </row>
    <row r="19" spans="1:14">
      <c r="A19">
        <v>12</v>
      </c>
      <c r="B19" s="9">
        <v>7944</v>
      </c>
      <c r="C19" s="6">
        <f t="shared" si="15"/>
        <v>9</v>
      </c>
      <c r="D19" s="12">
        <f t="shared" si="16"/>
        <v>1921</v>
      </c>
      <c r="E19" s="19">
        <v>0</v>
      </c>
      <c r="F19" s="19">
        <v>0</v>
      </c>
      <c r="G19" s="19">
        <v>0</v>
      </c>
      <c r="H19" s="19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1">
        <v>0</v>
      </c>
    </row>
    <row r="20" spans="1:14">
      <c r="A20">
        <v>13</v>
      </c>
      <c r="B20" s="9">
        <v>7975</v>
      </c>
      <c r="C20" s="6">
        <f t="shared" si="15"/>
        <v>10</v>
      </c>
      <c r="D20" s="12">
        <f t="shared" si="16"/>
        <v>1921</v>
      </c>
      <c r="E20" s="19">
        <v>3.7599999904632568</v>
      </c>
      <c r="F20" s="19">
        <v>3.630000114440918</v>
      </c>
      <c r="G20" s="19">
        <v>13.770000457763672</v>
      </c>
      <c r="H20" s="19">
        <v>0.12999999523162842</v>
      </c>
      <c r="I20" s="10">
        <v>1.1000000238418579</v>
      </c>
      <c r="J20" s="10">
        <v>1.1000000238418579</v>
      </c>
      <c r="K20" s="10">
        <v>0.20000000298023224</v>
      </c>
      <c r="L20" s="10">
        <v>3</v>
      </c>
      <c r="M20" s="10">
        <v>7.9000000953674316</v>
      </c>
      <c r="N20" s="11">
        <v>88.910003662109375</v>
      </c>
    </row>
    <row r="21" spans="1:14">
      <c r="A21">
        <v>14</v>
      </c>
      <c r="B21" s="9">
        <v>8005</v>
      </c>
      <c r="C21" s="6">
        <f t="shared" si="15"/>
        <v>11</v>
      </c>
      <c r="D21" s="12">
        <f t="shared" si="16"/>
        <v>1921</v>
      </c>
      <c r="E21" s="19">
        <v>9999</v>
      </c>
      <c r="F21" s="19">
        <v>9999</v>
      </c>
      <c r="G21" s="19">
        <v>9999</v>
      </c>
      <c r="H21" s="19">
        <v>9999</v>
      </c>
      <c r="I21" s="10">
        <v>1.1000000238418579</v>
      </c>
      <c r="J21" s="10">
        <v>0.2800000011920929</v>
      </c>
      <c r="K21" s="10">
        <v>0</v>
      </c>
      <c r="L21" s="10">
        <v>2</v>
      </c>
      <c r="M21" s="10">
        <v>5.4000000953674316</v>
      </c>
      <c r="N21" s="11">
        <v>110.75</v>
      </c>
    </row>
    <row r="22" spans="1:14">
      <c r="A22">
        <v>15</v>
      </c>
      <c r="B22" s="9">
        <v>8036</v>
      </c>
      <c r="C22" s="6">
        <f t="shared" si="15"/>
        <v>12</v>
      </c>
      <c r="D22" s="12">
        <f t="shared" si="16"/>
        <v>1921</v>
      </c>
      <c r="E22" s="19">
        <v>9999</v>
      </c>
      <c r="F22" s="19">
        <v>9999</v>
      </c>
      <c r="G22" s="19">
        <v>9999</v>
      </c>
      <c r="H22" s="19">
        <v>9999</v>
      </c>
      <c r="I22" s="10">
        <v>1.1000000238418579</v>
      </c>
      <c r="J22" s="10">
        <v>0.2800000011920929</v>
      </c>
      <c r="K22" s="10">
        <v>0</v>
      </c>
      <c r="L22" s="10">
        <v>0.60000002384185791</v>
      </c>
      <c r="M22" s="10">
        <v>1.7000000476837158</v>
      </c>
      <c r="N22" s="11">
        <v>65.550003051757813</v>
      </c>
    </row>
    <row r="23" spans="1:14">
      <c r="A23">
        <v>16</v>
      </c>
      <c r="B23" s="9">
        <v>8067</v>
      </c>
      <c r="C23" s="6">
        <f t="shared" si="15"/>
        <v>1</v>
      </c>
      <c r="D23" s="12">
        <f t="shared" si="16"/>
        <v>1922</v>
      </c>
      <c r="E23" s="19">
        <v>9999</v>
      </c>
      <c r="F23" s="19">
        <v>9999</v>
      </c>
      <c r="G23" s="19">
        <v>9999</v>
      </c>
      <c r="H23" s="19">
        <v>9999</v>
      </c>
      <c r="I23" s="10">
        <v>1.1000000238418579</v>
      </c>
      <c r="J23" s="10">
        <v>0</v>
      </c>
      <c r="K23" s="10">
        <v>0</v>
      </c>
      <c r="L23" s="10">
        <v>0.5</v>
      </c>
      <c r="M23" s="10">
        <v>1.2000000476837158</v>
      </c>
      <c r="N23" s="11">
        <v>33.330001831054688</v>
      </c>
    </row>
    <row r="24" spans="1:14">
      <c r="A24">
        <v>17</v>
      </c>
      <c r="B24" s="9">
        <v>8095</v>
      </c>
      <c r="C24" s="6">
        <f t="shared" si="15"/>
        <v>2</v>
      </c>
      <c r="D24" s="12">
        <f t="shared" si="16"/>
        <v>1922</v>
      </c>
      <c r="E24" s="19">
        <v>9999</v>
      </c>
      <c r="F24" s="19">
        <v>9999</v>
      </c>
      <c r="G24" s="19">
        <v>9999</v>
      </c>
      <c r="H24" s="19">
        <v>9999</v>
      </c>
      <c r="I24" s="10">
        <v>1.1000000238418579</v>
      </c>
      <c r="J24" s="10">
        <v>0</v>
      </c>
      <c r="K24" s="10">
        <v>0</v>
      </c>
      <c r="L24" s="10">
        <v>0.5</v>
      </c>
      <c r="M24" s="10">
        <v>1.2000000476837158</v>
      </c>
      <c r="N24" s="11">
        <v>0</v>
      </c>
    </row>
    <row r="25" spans="1:14">
      <c r="A25">
        <v>18</v>
      </c>
      <c r="B25" s="9">
        <v>8126</v>
      </c>
      <c r="C25" s="6">
        <f t="shared" si="15"/>
        <v>3</v>
      </c>
      <c r="D25" s="12">
        <f t="shared" si="16"/>
        <v>1922</v>
      </c>
      <c r="E25" s="19">
        <v>1.9999999552965164E-2</v>
      </c>
      <c r="F25" s="19">
        <v>1.9999999552965164E-2</v>
      </c>
      <c r="G25" s="19">
        <v>9999</v>
      </c>
      <c r="H25" s="19">
        <v>9999</v>
      </c>
      <c r="I25" s="10">
        <v>1.1000000238418579</v>
      </c>
      <c r="J25" s="10">
        <v>1.6499999761581421</v>
      </c>
      <c r="K25" s="10">
        <v>0</v>
      </c>
      <c r="L25" s="10">
        <v>0.5</v>
      </c>
      <c r="M25" s="10">
        <v>1.2000000476837158</v>
      </c>
      <c r="N25" s="11">
        <v>0</v>
      </c>
    </row>
    <row r="26" spans="1:14">
      <c r="A26">
        <v>19</v>
      </c>
      <c r="B26" s="9">
        <v>8156</v>
      </c>
      <c r="C26" s="6">
        <f t="shared" si="15"/>
        <v>4</v>
      </c>
      <c r="D26" s="12">
        <f t="shared" si="16"/>
        <v>1922</v>
      </c>
      <c r="E26" s="19">
        <v>24.620000839233398</v>
      </c>
      <c r="F26" s="19">
        <v>23.790000915527344</v>
      </c>
      <c r="G26" s="19">
        <v>90.269996643066406</v>
      </c>
      <c r="H26" s="19">
        <v>0.81999999284744263</v>
      </c>
      <c r="I26" s="10">
        <v>1.1000000238418579</v>
      </c>
      <c r="J26" s="10">
        <v>0.55000001192092896</v>
      </c>
      <c r="K26" s="10">
        <v>1.309999942779541</v>
      </c>
      <c r="L26" s="10">
        <v>0.5</v>
      </c>
      <c r="M26" s="10">
        <v>1.2000000476837158</v>
      </c>
      <c r="N26" s="11">
        <v>0</v>
      </c>
    </row>
    <row r="27" spans="1:14">
      <c r="A27">
        <v>20</v>
      </c>
      <c r="B27" s="9">
        <v>8187</v>
      </c>
      <c r="C27" s="6">
        <f t="shared" si="15"/>
        <v>5</v>
      </c>
      <c r="D27" s="12">
        <f t="shared" si="16"/>
        <v>1922</v>
      </c>
      <c r="E27" s="19">
        <v>25.110000610351563</v>
      </c>
      <c r="F27" s="19">
        <v>24.270000457763672</v>
      </c>
      <c r="G27" s="19">
        <v>92.069999694824219</v>
      </c>
      <c r="H27" s="19">
        <v>0.8399999737739563</v>
      </c>
      <c r="I27" s="10">
        <v>1.1000000238418579</v>
      </c>
      <c r="J27" s="10">
        <v>0.55000001192092896</v>
      </c>
      <c r="K27" s="10">
        <v>1.3400000333786011</v>
      </c>
      <c r="L27" s="10">
        <v>1.1000000238418579</v>
      </c>
      <c r="M27" s="10">
        <v>2.9000000953674316</v>
      </c>
      <c r="N27" s="11">
        <v>0</v>
      </c>
    </row>
    <row r="28" spans="1:14">
      <c r="A28">
        <v>21</v>
      </c>
      <c r="B28" s="9">
        <v>8217</v>
      </c>
      <c r="C28" s="6">
        <f t="shared" si="15"/>
        <v>6</v>
      </c>
      <c r="D28" s="12">
        <f t="shared" si="16"/>
        <v>1922</v>
      </c>
      <c r="E28" s="19">
        <v>29.790000915527344</v>
      </c>
      <c r="F28" s="19">
        <v>28.799999237060547</v>
      </c>
      <c r="G28" s="19">
        <v>109.23999786376953</v>
      </c>
      <c r="H28" s="19">
        <v>0.99000000953674316</v>
      </c>
      <c r="I28" s="10">
        <v>1.1000000238418579</v>
      </c>
      <c r="J28" s="10">
        <v>1.1000000238418579</v>
      </c>
      <c r="K28" s="10">
        <v>1.5900000333786011</v>
      </c>
      <c r="L28" s="10">
        <v>1.5</v>
      </c>
      <c r="M28" s="10">
        <v>4.0999999046325684</v>
      </c>
      <c r="N28" s="11">
        <v>0</v>
      </c>
    </row>
    <row r="29" spans="1:14">
      <c r="A29">
        <v>22</v>
      </c>
      <c r="B29" s="9">
        <v>8248</v>
      </c>
      <c r="C29" s="6">
        <f t="shared" si="15"/>
        <v>7</v>
      </c>
      <c r="D29" s="12">
        <f t="shared" si="16"/>
        <v>1922</v>
      </c>
      <c r="E29" s="19">
        <v>28.489999771118164</v>
      </c>
      <c r="F29" s="19">
        <v>27.540000915527344</v>
      </c>
      <c r="G29" s="19">
        <v>104.48999786376953</v>
      </c>
      <c r="H29" s="19">
        <v>0.94999998807907104</v>
      </c>
      <c r="I29" s="10">
        <v>1.1000000238418579</v>
      </c>
      <c r="J29" s="10">
        <v>2.75</v>
      </c>
      <c r="K29" s="10">
        <v>1.5199999809265137</v>
      </c>
      <c r="L29" s="10">
        <v>1.1000000238418579</v>
      </c>
      <c r="M29" s="10">
        <v>2.9000000953674316</v>
      </c>
      <c r="N29" s="11">
        <v>0</v>
      </c>
    </row>
    <row r="30" spans="1:14">
      <c r="A30">
        <v>23</v>
      </c>
      <c r="B30" s="9">
        <v>8279</v>
      </c>
      <c r="C30" s="6">
        <f t="shared" si="15"/>
        <v>8</v>
      </c>
      <c r="D30" s="12">
        <f t="shared" si="16"/>
        <v>1922</v>
      </c>
      <c r="E30" s="19">
        <v>22.709999084472656</v>
      </c>
      <c r="F30" s="19">
        <v>21.959999084472656</v>
      </c>
      <c r="G30" s="19">
        <v>83.300003051757813</v>
      </c>
      <c r="H30" s="19">
        <v>0.75999999046325684</v>
      </c>
      <c r="I30" s="10">
        <v>1.1000000238418579</v>
      </c>
      <c r="J30" s="10">
        <v>3.2999999523162842</v>
      </c>
      <c r="K30" s="10">
        <v>1.2100000381469727</v>
      </c>
      <c r="L30" s="10">
        <v>1.2000000476837158</v>
      </c>
      <c r="M30" s="10">
        <v>3.2999999523162842</v>
      </c>
      <c r="N30" s="11">
        <v>0</v>
      </c>
    </row>
    <row r="31" spans="1:14">
      <c r="A31">
        <v>24</v>
      </c>
      <c r="B31" s="9">
        <v>8309</v>
      </c>
      <c r="C31" s="6">
        <f t="shared" si="15"/>
        <v>9</v>
      </c>
      <c r="D31" s="12">
        <f t="shared" si="16"/>
        <v>1922</v>
      </c>
      <c r="E31" s="19">
        <v>18.420000076293945</v>
      </c>
      <c r="F31" s="19">
        <v>17.809999465942383</v>
      </c>
      <c r="G31" s="19">
        <v>67.55999755859375</v>
      </c>
      <c r="H31" s="19">
        <v>0.61000001430511475</v>
      </c>
      <c r="I31" s="10">
        <v>1.1000000238418579</v>
      </c>
      <c r="J31" s="10">
        <v>2.75</v>
      </c>
      <c r="K31" s="10">
        <v>0.98000001907348633</v>
      </c>
      <c r="L31" s="10">
        <v>3.0999999046325684</v>
      </c>
      <c r="M31" s="10">
        <v>8.3000001907348633</v>
      </c>
      <c r="N31" s="11">
        <v>0</v>
      </c>
    </row>
    <row r="32" spans="1:14">
      <c r="A32">
        <v>25</v>
      </c>
      <c r="B32" s="9">
        <v>8340</v>
      </c>
      <c r="C32" s="6">
        <f t="shared" si="15"/>
        <v>10</v>
      </c>
      <c r="D32" s="12">
        <f t="shared" si="16"/>
        <v>1922</v>
      </c>
      <c r="E32" s="19">
        <v>0.8399999737739563</v>
      </c>
      <c r="F32" s="19">
        <v>0.81000000238418579</v>
      </c>
      <c r="G32" s="19">
        <v>3.0699999332427979</v>
      </c>
      <c r="H32" s="19">
        <v>2.9999999329447746E-2</v>
      </c>
      <c r="I32" s="10">
        <v>1.1000000238418579</v>
      </c>
      <c r="J32" s="10">
        <v>1.1000000238418579</v>
      </c>
      <c r="K32" s="10">
        <v>3.9999999105930328E-2</v>
      </c>
      <c r="L32" s="10">
        <v>3</v>
      </c>
      <c r="M32" s="10">
        <v>7.9000000953674316</v>
      </c>
      <c r="N32" s="11">
        <v>78.55999755859375</v>
      </c>
    </row>
    <row r="33" spans="1:14">
      <c r="A33">
        <v>26</v>
      </c>
      <c r="B33" s="9">
        <v>8370</v>
      </c>
      <c r="C33" s="6">
        <f t="shared" si="15"/>
        <v>11</v>
      </c>
      <c r="D33" s="12">
        <f t="shared" si="16"/>
        <v>1922</v>
      </c>
      <c r="E33" s="19">
        <v>9999</v>
      </c>
      <c r="F33" s="19">
        <v>9999</v>
      </c>
      <c r="G33" s="19">
        <v>9999</v>
      </c>
      <c r="H33" s="19">
        <v>9999</v>
      </c>
      <c r="I33" s="10">
        <v>1.1000000238418579</v>
      </c>
      <c r="J33" s="10">
        <v>0.2800000011920929</v>
      </c>
      <c r="K33" s="10">
        <v>0</v>
      </c>
      <c r="L33" s="10">
        <v>2</v>
      </c>
      <c r="M33" s="10">
        <v>5.4000000953674316</v>
      </c>
      <c r="N33" s="11">
        <v>101.33999633789063</v>
      </c>
    </row>
    <row r="34" spans="1:14">
      <c r="A34">
        <v>27</v>
      </c>
      <c r="B34" s="9">
        <v>8401</v>
      </c>
      <c r="C34" s="6">
        <f t="shared" si="15"/>
        <v>12</v>
      </c>
      <c r="D34" s="12">
        <f t="shared" si="16"/>
        <v>1922</v>
      </c>
      <c r="E34" s="19">
        <v>9999</v>
      </c>
      <c r="F34" s="19">
        <v>9999</v>
      </c>
      <c r="G34" s="19">
        <v>9999</v>
      </c>
      <c r="H34" s="19">
        <v>9999</v>
      </c>
      <c r="I34" s="10">
        <v>1.1000000238418579</v>
      </c>
      <c r="J34" s="10">
        <v>0.2800000011920929</v>
      </c>
      <c r="K34" s="10">
        <v>0</v>
      </c>
      <c r="L34" s="10">
        <v>0.60000002384185791</v>
      </c>
      <c r="M34" s="10">
        <v>1.7000000476837158</v>
      </c>
      <c r="N34" s="11">
        <v>59.470001220703125</v>
      </c>
    </row>
    <row r="35" spans="1:14">
      <c r="A35">
        <v>28</v>
      </c>
      <c r="B35" s="9">
        <v>8432</v>
      </c>
      <c r="C35" s="6">
        <f t="shared" si="15"/>
        <v>1</v>
      </c>
      <c r="D35" s="12">
        <f t="shared" si="16"/>
        <v>1923</v>
      </c>
      <c r="E35" s="19">
        <v>9999</v>
      </c>
      <c r="F35" s="19">
        <v>9999</v>
      </c>
      <c r="G35" s="19">
        <v>9999</v>
      </c>
      <c r="H35" s="19">
        <v>9999</v>
      </c>
      <c r="I35" s="10">
        <v>1.1000000238418579</v>
      </c>
      <c r="J35" s="10">
        <v>0</v>
      </c>
      <c r="K35" s="10">
        <v>0</v>
      </c>
      <c r="L35" s="10">
        <v>0.5</v>
      </c>
      <c r="M35" s="10">
        <v>1.2000000476837158</v>
      </c>
      <c r="N35" s="11">
        <v>31.959999084472656</v>
      </c>
    </row>
    <row r="36" spans="1:14">
      <c r="A36">
        <v>29</v>
      </c>
      <c r="B36" s="9">
        <v>8460</v>
      </c>
      <c r="C36" s="6">
        <f t="shared" si="15"/>
        <v>2</v>
      </c>
      <c r="D36" s="12">
        <f t="shared" si="16"/>
        <v>1923</v>
      </c>
      <c r="E36" s="19">
        <v>9999</v>
      </c>
      <c r="F36" s="19">
        <v>9999</v>
      </c>
      <c r="G36" s="19">
        <v>9999</v>
      </c>
      <c r="H36" s="19">
        <v>9999</v>
      </c>
      <c r="I36" s="10">
        <v>1.1000000238418579</v>
      </c>
      <c r="J36" s="10">
        <v>0</v>
      </c>
      <c r="K36" s="10">
        <v>0</v>
      </c>
      <c r="L36" s="10">
        <v>0.5</v>
      </c>
      <c r="M36" s="10">
        <v>1.2000000476837158</v>
      </c>
      <c r="N36" s="11">
        <v>0</v>
      </c>
    </row>
    <row r="37" spans="1:14">
      <c r="A37">
        <v>30</v>
      </c>
      <c r="B37" s="9">
        <v>8491</v>
      </c>
      <c r="C37" s="6">
        <f t="shared" si="15"/>
        <v>3</v>
      </c>
      <c r="D37" s="12">
        <f t="shared" si="16"/>
        <v>1923</v>
      </c>
      <c r="E37" s="19">
        <v>2.2799999713897705</v>
      </c>
      <c r="F37" s="19">
        <v>2.2000000476837158</v>
      </c>
      <c r="G37" s="19">
        <v>9999</v>
      </c>
      <c r="H37" s="19">
        <v>9999</v>
      </c>
      <c r="I37" s="10">
        <v>1.1000000238418579</v>
      </c>
      <c r="J37" s="10">
        <v>1.6499999761581421</v>
      </c>
      <c r="K37" s="10">
        <v>0.11999999731779099</v>
      </c>
      <c r="L37" s="10">
        <v>0.5</v>
      </c>
      <c r="M37" s="10">
        <v>1.2000000476837158</v>
      </c>
      <c r="N37" s="11">
        <v>0</v>
      </c>
    </row>
    <row r="38" spans="1:14">
      <c r="A38">
        <v>31</v>
      </c>
      <c r="B38" s="9">
        <v>8521</v>
      </c>
      <c r="C38" s="6">
        <f t="shared" si="15"/>
        <v>4</v>
      </c>
      <c r="D38" s="12">
        <f t="shared" si="16"/>
        <v>1923</v>
      </c>
      <c r="E38" s="19">
        <v>18</v>
      </c>
      <c r="F38" s="19">
        <v>17.399999618530273</v>
      </c>
      <c r="G38" s="19">
        <v>67</v>
      </c>
      <c r="H38" s="19">
        <v>0.61000001430511475</v>
      </c>
      <c r="I38" s="10">
        <v>1.1000000238418579</v>
      </c>
      <c r="J38" s="10">
        <v>0.55000001192092896</v>
      </c>
      <c r="K38" s="10">
        <v>0.95999997854232788</v>
      </c>
      <c r="L38" s="10">
        <v>0.5</v>
      </c>
      <c r="M38" s="10">
        <v>1.2000000476837158</v>
      </c>
      <c r="N38" s="11">
        <v>0</v>
      </c>
    </row>
    <row r="39" spans="1:14">
      <c r="A39">
        <v>32</v>
      </c>
      <c r="B39" s="9">
        <v>8552</v>
      </c>
      <c r="C39" s="6">
        <f t="shared" si="15"/>
        <v>5</v>
      </c>
      <c r="D39" s="12">
        <f t="shared" si="16"/>
        <v>1923</v>
      </c>
      <c r="E39" s="19">
        <v>27.969999313354492</v>
      </c>
      <c r="F39" s="19">
        <v>27.040000915527344</v>
      </c>
      <c r="G39" s="19">
        <v>104.13999938964844</v>
      </c>
      <c r="H39" s="19">
        <v>0.94999998807907104</v>
      </c>
      <c r="I39" s="10">
        <v>1.1000000238418579</v>
      </c>
      <c r="J39" s="10">
        <v>0.55000001192092896</v>
      </c>
      <c r="K39" s="10">
        <v>1.4900000095367432</v>
      </c>
      <c r="L39" s="10">
        <v>1.1000000238418579</v>
      </c>
      <c r="M39" s="10">
        <v>2.9000000953674316</v>
      </c>
      <c r="N39" s="11">
        <v>0</v>
      </c>
    </row>
    <row r="40" spans="1:14">
      <c r="A40">
        <v>33</v>
      </c>
      <c r="B40" s="9">
        <v>8582</v>
      </c>
      <c r="C40" s="6">
        <f t="shared" si="15"/>
        <v>6</v>
      </c>
      <c r="D40" s="12">
        <f t="shared" si="16"/>
        <v>1923</v>
      </c>
      <c r="E40" s="19">
        <v>29.520000457763672</v>
      </c>
      <c r="F40" s="19">
        <v>28.530000686645508</v>
      </c>
      <c r="G40" s="19">
        <v>109.90000152587891</v>
      </c>
      <c r="H40" s="19">
        <v>1</v>
      </c>
      <c r="I40" s="10">
        <v>1.1000000238418579</v>
      </c>
      <c r="J40" s="10">
        <v>1.1000000238418579</v>
      </c>
      <c r="K40" s="10">
        <v>1.5700000524520874</v>
      </c>
      <c r="L40" s="10">
        <v>1.5</v>
      </c>
      <c r="M40" s="10">
        <v>4.0999999046325684</v>
      </c>
      <c r="N40" s="11">
        <v>0</v>
      </c>
    </row>
    <row r="41" spans="1:14">
      <c r="A41">
        <v>34</v>
      </c>
      <c r="B41" s="9">
        <v>8613</v>
      </c>
      <c r="C41" s="6">
        <f t="shared" si="15"/>
        <v>7</v>
      </c>
      <c r="D41" s="12">
        <f t="shared" si="16"/>
        <v>1923</v>
      </c>
      <c r="E41" s="19">
        <v>30.120000839233398</v>
      </c>
      <c r="F41" s="19">
        <v>29.120000839233398</v>
      </c>
      <c r="G41" s="19">
        <v>112.16000366210938</v>
      </c>
      <c r="H41" s="19">
        <v>1.0199999809265137</v>
      </c>
      <c r="I41" s="10">
        <v>1.1000000238418579</v>
      </c>
      <c r="J41" s="10">
        <v>2.75</v>
      </c>
      <c r="K41" s="10">
        <v>1.6000000238418579</v>
      </c>
      <c r="L41" s="10">
        <v>1.1000000238418579</v>
      </c>
      <c r="M41" s="10">
        <v>2.9000000953674316</v>
      </c>
      <c r="N41" s="11">
        <v>0</v>
      </c>
    </row>
    <row r="42" spans="1:14">
      <c r="A42">
        <v>35</v>
      </c>
      <c r="B42" s="9">
        <v>8644</v>
      </c>
      <c r="C42" s="6">
        <f t="shared" si="15"/>
        <v>8</v>
      </c>
      <c r="D42" s="12">
        <f t="shared" si="16"/>
        <v>1923</v>
      </c>
      <c r="E42" s="19">
        <v>24.020000457763672</v>
      </c>
      <c r="F42" s="19">
        <v>23.209999084472656</v>
      </c>
      <c r="G42" s="19">
        <v>89.419998168945313</v>
      </c>
      <c r="H42" s="19">
        <v>0.81000000238418579</v>
      </c>
      <c r="I42" s="10">
        <v>1.1000000238418579</v>
      </c>
      <c r="J42" s="10">
        <v>3.2999999523162842</v>
      </c>
      <c r="K42" s="10">
        <v>1.2799999713897705</v>
      </c>
      <c r="L42" s="10">
        <v>1.2000000476837158</v>
      </c>
      <c r="M42" s="10">
        <v>3.2999999523162842</v>
      </c>
      <c r="N42" s="11">
        <v>0</v>
      </c>
    </row>
    <row r="43" spans="1:14">
      <c r="A43">
        <v>36</v>
      </c>
      <c r="B43" s="9">
        <v>8674</v>
      </c>
      <c r="C43" s="6">
        <f t="shared" si="15"/>
        <v>9</v>
      </c>
      <c r="D43" s="12">
        <f t="shared" si="16"/>
        <v>1923</v>
      </c>
      <c r="E43" s="19">
        <v>13.199999809265137</v>
      </c>
      <c r="F43" s="19">
        <v>12.760000228881836</v>
      </c>
      <c r="G43" s="19">
        <v>49.159999847412109</v>
      </c>
      <c r="H43" s="19">
        <v>0.44999998807907104</v>
      </c>
      <c r="I43" s="10">
        <v>1.1000000238418579</v>
      </c>
      <c r="J43" s="10">
        <v>2.75</v>
      </c>
      <c r="K43" s="10">
        <v>0.69999998807907104</v>
      </c>
      <c r="L43" s="10">
        <v>3.0999999046325684</v>
      </c>
      <c r="M43" s="10">
        <v>8.3000001907348633</v>
      </c>
      <c r="N43" s="11">
        <v>0</v>
      </c>
    </row>
    <row r="44" spans="1:14">
      <c r="A44">
        <v>37</v>
      </c>
      <c r="B44" s="9">
        <v>8705</v>
      </c>
      <c r="C44" s="6">
        <f t="shared" si="15"/>
        <v>10</v>
      </c>
      <c r="D44" s="12">
        <f t="shared" si="16"/>
        <v>1923</v>
      </c>
      <c r="E44" s="19">
        <v>4.9000000953674316</v>
      </c>
      <c r="F44" s="19">
        <v>4.7300000190734863</v>
      </c>
      <c r="G44" s="19">
        <v>18.229999542236328</v>
      </c>
      <c r="H44" s="19">
        <v>0.17000000178813934</v>
      </c>
      <c r="I44" s="10">
        <v>1.1000000238418579</v>
      </c>
      <c r="J44" s="10">
        <v>1.1000000238418579</v>
      </c>
      <c r="K44" s="10">
        <v>0.25999999046325684</v>
      </c>
      <c r="L44" s="10">
        <v>3</v>
      </c>
      <c r="M44" s="10">
        <v>7.9000000953674316</v>
      </c>
      <c r="N44" s="11">
        <v>84.120002746582031</v>
      </c>
    </row>
    <row r="45" spans="1:14">
      <c r="A45">
        <v>38</v>
      </c>
      <c r="B45" s="9">
        <v>8735</v>
      </c>
      <c r="C45" s="6">
        <f t="shared" si="15"/>
        <v>11</v>
      </c>
      <c r="D45" s="12">
        <f t="shared" si="16"/>
        <v>1923</v>
      </c>
      <c r="E45" s="19">
        <v>9999</v>
      </c>
      <c r="F45" s="19">
        <v>9999</v>
      </c>
      <c r="G45" s="19">
        <v>9999</v>
      </c>
      <c r="H45" s="19">
        <v>9999</v>
      </c>
      <c r="I45" s="10">
        <v>1.1000000238418579</v>
      </c>
      <c r="J45" s="10">
        <v>0.2800000011920929</v>
      </c>
      <c r="K45" s="10">
        <v>9.9999997764825821E-3</v>
      </c>
      <c r="L45" s="10">
        <v>2</v>
      </c>
      <c r="M45" s="10">
        <v>5.4000000953674316</v>
      </c>
      <c r="N45" s="11">
        <v>120.98000335693359</v>
      </c>
    </row>
    <row r="46" spans="1:14">
      <c r="A46">
        <v>39</v>
      </c>
      <c r="B46" s="9">
        <v>8766</v>
      </c>
      <c r="C46" s="6">
        <f t="shared" si="15"/>
        <v>12</v>
      </c>
      <c r="D46" s="12">
        <f t="shared" si="16"/>
        <v>1923</v>
      </c>
      <c r="E46" s="19">
        <v>9999</v>
      </c>
      <c r="F46" s="19">
        <v>9999</v>
      </c>
      <c r="G46" s="19">
        <v>9999</v>
      </c>
      <c r="H46" s="19">
        <v>9999</v>
      </c>
      <c r="I46" s="10">
        <v>1.1000000238418579</v>
      </c>
      <c r="J46" s="10">
        <v>0.2800000011920929</v>
      </c>
      <c r="K46" s="10">
        <v>0</v>
      </c>
      <c r="L46" s="10">
        <v>0.60000002384185791</v>
      </c>
      <c r="M46" s="10">
        <v>1.7000000476837158</v>
      </c>
      <c r="N46" s="11">
        <v>80.110000610351563</v>
      </c>
    </row>
    <row r="47" spans="1:14">
      <c r="A47">
        <v>40</v>
      </c>
      <c r="B47" s="9">
        <v>8797</v>
      </c>
      <c r="C47" s="6">
        <f t="shared" si="15"/>
        <v>1</v>
      </c>
      <c r="D47" s="12">
        <f t="shared" si="16"/>
        <v>1924</v>
      </c>
      <c r="E47" s="19">
        <v>9999</v>
      </c>
      <c r="F47" s="19">
        <v>9999</v>
      </c>
      <c r="G47" s="19">
        <v>9999</v>
      </c>
      <c r="H47" s="19">
        <v>9999</v>
      </c>
      <c r="I47" s="10">
        <v>1.1000000238418579</v>
      </c>
      <c r="J47" s="10">
        <v>0</v>
      </c>
      <c r="K47" s="10">
        <v>0</v>
      </c>
      <c r="L47" s="10">
        <v>0.5</v>
      </c>
      <c r="M47" s="10">
        <v>1.2000000476837158</v>
      </c>
      <c r="N47" s="11">
        <v>32.419998168945313</v>
      </c>
    </row>
    <row r="48" spans="1:14">
      <c r="A48">
        <v>41</v>
      </c>
      <c r="B48" s="9">
        <v>8826</v>
      </c>
      <c r="C48" s="6">
        <f t="shared" si="15"/>
        <v>2</v>
      </c>
      <c r="D48" s="12">
        <f t="shared" si="16"/>
        <v>1924</v>
      </c>
      <c r="E48" s="19">
        <v>9999</v>
      </c>
      <c r="F48" s="19">
        <v>9999</v>
      </c>
      <c r="G48" s="19">
        <v>9999</v>
      </c>
      <c r="H48" s="19">
        <v>9999</v>
      </c>
      <c r="I48" s="10">
        <v>1.1000000238418579</v>
      </c>
      <c r="J48" s="10">
        <v>0</v>
      </c>
      <c r="K48" s="10">
        <v>0</v>
      </c>
      <c r="L48" s="10">
        <v>0.5</v>
      </c>
      <c r="M48" s="10">
        <v>1.2000000476837158</v>
      </c>
      <c r="N48" s="11">
        <v>0</v>
      </c>
    </row>
    <row r="49" spans="1:14">
      <c r="A49">
        <v>42</v>
      </c>
      <c r="B49" s="9">
        <v>8857</v>
      </c>
      <c r="C49" s="6">
        <f t="shared" si="15"/>
        <v>3</v>
      </c>
      <c r="D49" s="12">
        <f t="shared" si="16"/>
        <v>1924</v>
      </c>
      <c r="E49" s="19">
        <v>0.17000000178813934</v>
      </c>
      <c r="F49" s="19">
        <v>0.15999999642372131</v>
      </c>
      <c r="G49" s="19">
        <v>9999</v>
      </c>
      <c r="H49" s="19">
        <v>9999</v>
      </c>
      <c r="I49" s="10">
        <v>1.1000000238418579</v>
      </c>
      <c r="J49" s="10">
        <v>1.6499999761581421</v>
      </c>
      <c r="K49" s="10">
        <v>9.9999997764825821E-3</v>
      </c>
      <c r="L49" s="10">
        <v>0.5</v>
      </c>
      <c r="M49" s="10">
        <v>1.2000000476837158</v>
      </c>
      <c r="N49" s="11">
        <v>0</v>
      </c>
    </row>
    <row r="50" spans="1:14">
      <c r="A50">
        <v>43</v>
      </c>
      <c r="B50" s="9">
        <v>8887</v>
      </c>
      <c r="C50" s="6">
        <f t="shared" si="15"/>
        <v>4</v>
      </c>
      <c r="D50" s="12">
        <f t="shared" si="16"/>
        <v>1924</v>
      </c>
      <c r="E50" s="19">
        <v>30.639999389648438</v>
      </c>
      <c r="F50" s="19">
        <v>29.620000839233398</v>
      </c>
      <c r="G50" s="19">
        <v>112.47000122070313</v>
      </c>
      <c r="H50" s="19">
        <v>1.0199999809265137</v>
      </c>
      <c r="I50" s="10">
        <v>1.1000000238418579</v>
      </c>
      <c r="J50" s="10">
        <v>0.55000001192092896</v>
      </c>
      <c r="K50" s="10">
        <v>1.6299999952316284</v>
      </c>
      <c r="L50" s="10">
        <v>0.5</v>
      </c>
      <c r="M50" s="10">
        <v>1.2000000476837158</v>
      </c>
      <c r="N50" s="11">
        <v>0</v>
      </c>
    </row>
    <row r="51" spans="1:14">
      <c r="A51">
        <v>44</v>
      </c>
      <c r="B51" s="9">
        <v>8918</v>
      </c>
      <c r="C51" s="6">
        <f t="shared" si="15"/>
        <v>5</v>
      </c>
      <c r="D51" s="12">
        <f t="shared" si="16"/>
        <v>1924</v>
      </c>
      <c r="E51" s="19">
        <v>26.940000534057617</v>
      </c>
      <c r="F51" s="19">
        <v>26.049999237060547</v>
      </c>
      <c r="G51" s="19">
        <v>98.910003662109375</v>
      </c>
      <c r="H51" s="19">
        <v>0.89999997615814209</v>
      </c>
      <c r="I51" s="10">
        <v>1.1000000238418579</v>
      </c>
      <c r="J51" s="10">
        <v>0.55000001192092896</v>
      </c>
      <c r="K51" s="10">
        <v>1.440000057220459</v>
      </c>
      <c r="L51" s="10">
        <v>1.1000000238418579</v>
      </c>
      <c r="M51" s="10">
        <v>2.9000000953674316</v>
      </c>
      <c r="N51" s="11">
        <v>0</v>
      </c>
    </row>
    <row r="52" spans="1:14">
      <c r="A52">
        <v>45</v>
      </c>
      <c r="B52" s="9">
        <v>8948</v>
      </c>
      <c r="C52" s="6">
        <f t="shared" si="15"/>
        <v>6</v>
      </c>
      <c r="D52" s="12">
        <f t="shared" si="16"/>
        <v>1924</v>
      </c>
      <c r="E52" s="19">
        <v>30.219999313354492</v>
      </c>
      <c r="F52" s="19">
        <v>29.209999084472656</v>
      </c>
      <c r="G52" s="19">
        <v>110.93000030517578</v>
      </c>
      <c r="H52" s="19">
        <v>1.0099999904632568</v>
      </c>
      <c r="I52" s="10">
        <v>1.1000000238418579</v>
      </c>
      <c r="J52" s="10">
        <v>1.1000000238418579</v>
      </c>
      <c r="K52" s="10">
        <v>1.6100000143051147</v>
      </c>
      <c r="L52" s="10">
        <v>1.5</v>
      </c>
      <c r="M52" s="10">
        <v>4.0999999046325684</v>
      </c>
      <c r="N52" s="11">
        <v>0</v>
      </c>
    </row>
    <row r="53" spans="1:14">
      <c r="A53">
        <v>46</v>
      </c>
      <c r="B53" s="9">
        <v>8979</v>
      </c>
      <c r="C53" s="6">
        <f t="shared" si="15"/>
        <v>7</v>
      </c>
      <c r="D53" s="12">
        <f t="shared" si="16"/>
        <v>1924</v>
      </c>
      <c r="E53" s="19">
        <v>30.479999542236328</v>
      </c>
      <c r="F53" s="19">
        <v>29.459999084472656</v>
      </c>
      <c r="G53" s="19">
        <v>111.87999725341797</v>
      </c>
      <c r="H53" s="19">
        <v>1.0199999809265137</v>
      </c>
      <c r="I53" s="10">
        <v>1.1000000238418579</v>
      </c>
      <c r="J53" s="10">
        <v>2.75</v>
      </c>
      <c r="K53" s="10">
        <v>1.6299999952316284</v>
      </c>
      <c r="L53" s="10">
        <v>1.1000000238418579</v>
      </c>
      <c r="M53" s="10">
        <v>2.9000000953674316</v>
      </c>
      <c r="N53" s="11">
        <v>0</v>
      </c>
    </row>
    <row r="54" spans="1:14">
      <c r="A54">
        <v>47</v>
      </c>
      <c r="B54" s="9">
        <v>9010</v>
      </c>
      <c r="C54" s="6">
        <f t="shared" si="15"/>
        <v>8</v>
      </c>
      <c r="D54" s="12">
        <f t="shared" si="16"/>
        <v>1924</v>
      </c>
      <c r="E54" s="19">
        <v>22.920000076293945</v>
      </c>
      <c r="F54" s="19">
        <v>22.149999618530273</v>
      </c>
      <c r="G54" s="19">
        <v>84.129997253417969</v>
      </c>
      <c r="H54" s="19">
        <v>0.75999999046325684</v>
      </c>
      <c r="I54" s="10">
        <v>1.1000000238418579</v>
      </c>
      <c r="J54" s="10">
        <v>3.2999999523162842</v>
      </c>
      <c r="K54" s="10">
        <v>1.2200000286102295</v>
      </c>
      <c r="L54" s="10">
        <v>1.2000000476837158</v>
      </c>
      <c r="M54" s="10">
        <v>3.2999999523162842</v>
      </c>
      <c r="N54" s="11">
        <v>0</v>
      </c>
    </row>
    <row r="55" spans="1:14">
      <c r="A55">
        <v>48</v>
      </c>
      <c r="B55" s="9">
        <v>9040</v>
      </c>
      <c r="C55" s="6">
        <f t="shared" si="15"/>
        <v>9</v>
      </c>
      <c r="D55" s="12">
        <f t="shared" si="16"/>
        <v>1924</v>
      </c>
      <c r="E55" s="19">
        <v>8.630000114440918</v>
      </c>
      <c r="F55" s="19">
        <v>8.3400001525878906</v>
      </c>
      <c r="G55" s="19">
        <v>31.690000534057617</v>
      </c>
      <c r="H55" s="19">
        <v>0.28999999165534973</v>
      </c>
      <c r="I55" s="10">
        <v>1.1000000238418579</v>
      </c>
      <c r="J55" s="10">
        <v>2.75</v>
      </c>
      <c r="K55" s="10">
        <v>0.46000000834465027</v>
      </c>
      <c r="L55" s="10">
        <v>3.0999999046325684</v>
      </c>
      <c r="M55" s="10">
        <v>8.3000001907348633</v>
      </c>
      <c r="N55" s="11">
        <v>0</v>
      </c>
    </row>
    <row r="56" spans="1:14">
      <c r="A56">
        <v>49</v>
      </c>
      <c r="B56" s="9">
        <v>9071</v>
      </c>
      <c r="C56" s="6">
        <f t="shared" si="15"/>
        <v>10</v>
      </c>
      <c r="D56" s="12">
        <f t="shared" si="16"/>
        <v>1924</v>
      </c>
      <c r="E56" s="19">
        <v>0</v>
      </c>
      <c r="F56" s="19">
        <v>0</v>
      </c>
      <c r="G56" s="19">
        <v>0</v>
      </c>
      <c r="H56" s="19">
        <v>0</v>
      </c>
      <c r="I56" s="10">
        <v>1.1000000238418579</v>
      </c>
      <c r="J56" s="10">
        <v>1.1000000238418579</v>
      </c>
      <c r="K56" s="10">
        <v>0</v>
      </c>
      <c r="L56" s="10">
        <v>3</v>
      </c>
      <c r="M56" s="10">
        <v>7.9000000953674316</v>
      </c>
      <c r="N56" s="11">
        <v>67.199996948242188</v>
      </c>
    </row>
    <row r="57" spans="1:14">
      <c r="A57">
        <v>50</v>
      </c>
      <c r="B57" s="9">
        <v>9101</v>
      </c>
      <c r="C57" s="6">
        <f t="shared" si="15"/>
        <v>11</v>
      </c>
      <c r="D57" s="12">
        <f t="shared" si="16"/>
        <v>1924</v>
      </c>
      <c r="E57" s="19">
        <v>9999</v>
      </c>
      <c r="F57" s="19">
        <v>9999</v>
      </c>
      <c r="G57" s="19">
        <v>9999</v>
      </c>
      <c r="H57" s="19">
        <v>9999</v>
      </c>
      <c r="I57" s="10">
        <v>1.1000000238418579</v>
      </c>
      <c r="J57" s="10">
        <v>0.2800000011920929</v>
      </c>
      <c r="K57" s="10">
        <v>0</v>
      </c>
      <c r="L57" s="10">
        <v>2</v>
      </c>
      <c r="M57" s="10">
        <v>5.4000000953674316</v>
      </c>
      <c r="N57" s="11">
        <v>109.26000213623047</v>
      </c>
    </row>
    <row r="58" spans="1:14">
      <c r="A58">
        <v>51</v>
      </c>
      <c r="B58" s="9">
        <v>9132</v>
      </c>
      <c r="C58" s="6">
        <f t="shared" si="15"/>
        <v>12</v>
      </c>
      <c r="D58" s="12">
        <f t="shared" si="16"/>
        <v>1924</v>
      </c>
      <c r="E58" s="19">
        <v>9999</v>
      </c>
      <c r="F58" s="19">
        <v>9999</v>
      </c>
      <c r="G58" s="19">
        <v>9999</v>
      </c>
      <c r="H58" s="19">
        <v>9999</v>
      </c>
      <c r="I58" s="10">
        <v>1.1000000238418579</v>
      </c>
      <c r="J58" s="10">
        <v>0.2800000011920929</v>
      </c>
      <c r="K58" s="10">
        <v>0</v>
      </c>
      <c r="L58" s="10">
        <v>0.60000002384185791</v>
      </c>
      <c r="M58" s="10">
        <v>1.7000000476837158</v>
      </c>
      <c r="N58" s="11">
        <v>65.699996948242188</v>
      </c>
    </row>
    <row r="59" spans="1:14">
      <c r="A59">
        <v>52</v>
      </c>
      <c r="B59" s="9">
        <v>9163</v>
      </c>
      <c r="C59" s="6">
        <f t="shared" si="15"/>
        <v>1</v>
      </c>
      <c r="D59" s="12">
        <f t="shared" si="16"/>
        <v>1925</v>
      </c>
      <c r="E59" s="19">
        <v>9999</v>
      </c>
      <c r="F59" s="19">
        <v>9999</v>
      </c>
      <c r="G59" s="19">
        <v>9999</v>
      </c>
      <c r="H59" s="19">
        <v>9999</v>
      </c>
      <c r="I59" s="10">
        <v>1.1000000238418579</v>
      </c>
      <c r="J59" s="10">
        <v>0</v>
      </c>
      <c r="K59" s="10">
        <v>0</v>
      </c>
      <c r="L59" s="10">
        <v>0.5</v>
      </c>
      <c r="M59" s="10">
        <v>1.2000000476837158</v>
      </c>
      <c r="N59" s="11">
        <v>39.590000152587891</v>
      </c>
    </row>
    <row r="60" spans="1:14">
      <c r="A60">
        <v>53</v>
      </c>
      <c r="B60" s="9">
        <v>9191</v>
      </c>
      <c r="C60" s="6">
        <f t="shared" si="15"/>
        <v>2</v>
      </c>
      <c r="D60" s="12">
        <f t="shared" si="16"/>
        <v>1925</v>
      </c>
      <c r="E60" s="19">
        <v>9999</v>
      </c>
      <c r="F60" s="19">
        <v>9999</v>
      </c>
      <c r="G60" s="19">
        <v>9999</v>
      </c>
      <c r="H60" s="19">
        <v>9999</v>
      </c>
      <c r="I60" s="10">
        <v>1.1000000238418579</v>
      </c>
      <c r="J60" s="10">
        <v>0</v>
      </c>
      <c r="K60" s="10">
        <v>0</v>
      </c>
      <c r="L60" s="10">
        <v>0.5</v>
      </c>
      <c r="M60" s="10">
        <v>1.2000000476837158</v>
      </c>
      <c r="N60" s="11">
        <v>0</v>
      </c>
    </row>
    <row r="61" spans="1:14">
      <c r="A61">
        <v>54</v>
      </c>
      <c r="B61" s="9">
        <v>9222</v>
      </c>
      <c r="C61" s="6">
        <f t="shared" si="15"/>
        <v>3</v>
      </c>
      <c r="D61" s="12">
        <f t="shared" si="16"/>
        <v>1925</v>
      </c>
      <c r="E61" s="19">
        <v>0</v>
      </c>
      <c r="F61" s="19">
        <v>0</v>
      </c>
      <c r="G61" s="19">
        <v>9999</v>
      </c>
      <c r="H61" s="19">
        <v>9999</v>
      </c>
      <c r="I61" s="10">
        <v>1.1000000238418579</v>
      </c>
      <c r="J61" s="10">
        <v>1.6499999761581421</v>
      </c>
      <c r="K61" s="10">
        <v>0</v>
      </c>
      <c r="L61" s="10">
        <v>0.5</v>
      </c>
      <c r="M61" s="10">
        <v>1.2000000476837158</v>
      </c>
      <c r="N61" s="11">
        <v>0</v>
      </c>
    </row>
    <row r="62" spans="1:14">
      <c r="A62">
        <v>55</v>
      </c>
      <c r="B62" s="9">
        <v>9252</v>
      </c>
      <c r="C62" s="6">
        <f t="shared" si="15"/>
        <v>4</v>
      </c>
      <c r="D62" s="12">
        <f t="shared" si="16"/>
        <v>1925</v>
      </c>
      <c r="E62" s="19">
        <v>15.149999618530273</v>
      </c>
      <c r="F62" s="19">
        <v>14.640000343322754</v>
      </c>
      <c r="G62" s="19">
        <v>55.540000915527344</v>
      </c>
      <c r="H62" s="19">
        <v>0.5</v>
      </c>
      <c r="I62" s="10">
        <v>1.1000000238418579</v>
      </c>
      <c r="J62" s="10">
        <v>0.55000001192092896</v>
      </c>
      <c r="K62" s="10">
        <v>0.81000000238418579</v>
      </c>
      <c r="L62" s="10">
        <v>0.5</v>
      </c>
      <c r="M62" s="10">
        <v>1.2000000476837158</v>
      </c>
      <c r="N62" s="11">
        <v>0</v>
      </c>
    </row>
    <row r="63" spans="1:14">
      <c r="A63">
        <v>56</v>
      </c>
      <c r="B63" s="9">
        <v>9283</v>
      </c>
      <c r="C63" s="6">
        <f t="shared" si="15"/>
        <v>5</v>
      </c>
      <c r="D63" s="12">
        <f t="shared" si="16"/>
        <v>1925</v>
      </c>
      <c r="E63" s="19">
        <v>24.340000152587891</v>
      </c>
      <c r="F63" s="19">
        <v>23.530000686645508</v>
      </c>
      <c r="G63" s="19">
        <v>89.239997863769531</v>
      </c>
      <c r="H63" s="19">
        <v>0.81000000238418579</v>
      </c>
      <c r="I63" s="10">
        <v>1.1000000238418579</v>
      </c>
      <c r="J63" s="10">
        <v>0.55000001192092896</v>
      </c>
      <c r="K63" s="10">
        <v>1.2999999523162842</v>
      </c>
      <c r="L63" s="10">
        <v>1.1000000238418579</v>
      </c>
      <c r="M63" s="10">
        <v>2.9000000953674316</v>
      </c>
      <c r="N63" s="11">
        <v>0</v>
      </c>
    </row>
    <row r="64" spans="1:14">
      <c r="A64">
        <v>57</v>
      </c>
      <c r="B64" s="9">
        <v>9313</v>
      </c>
      <c r="C64" s="6">
        <f t="shared" si="15"/>
        <v>6</v>
      </c>
      <c r="D64" s="12">
        <f t="shared" si="16"/>
        <v>1925</v>
      </c>
      <c r="E64" s="19">
        <v>29.920000076293945</v>
      </c>
      <c r="F64" s="19">
        <v>28.920000076293945</v>
      </c>
      <c r="G64" s="19">
        <v>109.69999694824219</v>
      </c>
      <c r="H64" s="19">
        <v>1</v>
      </c>
      <c r="I64" s="10">
        <v>1.1000000238418579</v>
      </c>
      <c r="J64" s="10">
        <v>1.1000000238418579</v>
      </c>
      <c r="K64" s="10">
        <v>1.6000000238418579</v>
      </c>
      <c r="L64" s="10">
        <v>1.5</v>
      </c>
      <c r="M64" s="10">
        <v>4.0999999046325684</v>
      </c>
      <c r="N64" s="11">
        <v>0</v>
      </c>
    </row>
    <row r="65" spans="1:14">
      <c r="A65">
        <v>58</v>
      </c>
      <c r="B65" s="9">
        <v>9344</v>
      </c>
      <c r="C65" s="6">
        <f t="shared" si="15"/>
        <v>7</v>
      </c>
      <c r="D65" s="12">
        <f t="shared" si="16"/>
        <v>1925</v>
      </c>
      <c r="E65" s="19">
        <v>31.739999771118164</v>
      </c>
      <c r="F65" s="19">
        <v>30.680000305175781</v>
      </c>
      <c r="G65" s="19">
        <v>116.37999725341797</v>
      </c>
      <c r="H65" s="19">
        <v>1.059999942779541</v>
      </c>
      <c r="I65" s="10">
        <v>1.1000000238418579</v>
      </c>
      <c r="J65" s="10">
        <v>2.75</v>
      </c>
      <c r="K65" s="10">
        <v>1.690000057220459</v>
      </c>
      <c r="L65" s="10">
        <v>1.1000000238418579</v>
      </c>
      <c r="M65" s="10">
        <v>2.9000000953674316</v>
      </c>
      <c r="N65" s="11">
        <v>0</v>
      </c>
    </row>
    <row r="66" spans="1:14">
      <c r="A66">
        <v>59</v>
      </c>
      <c r="B66" s="9">
        <v>9375</v>
      </c>
      <c r="C66" s="6">
        <f t="shared" si="15"/>
        <v>8</v>
      </c>
      <c r="D66" s="12">
        <f t="shared" si="16"/>
        <v>1925</v>
      </c>
      <c r="E66" s="19">
        <v>24.940000534057617</v>
      </c>
      <c r="F66" s="19">
        <v>24.100000381469727</v>
      </c>
      <c r="G66" s="19">
        <v>91.430000305175781</v>
      </c>
      <c r="H66" s="19">
        <v>0.82999998331069946</v>
      </c>
      <c r="I66" s="10">
        <v>1.1000000238418579</v>
      </c>
      <c r="J66" s="10">
        <v>3.2999999523162842</v>
      </c>
      <c r="K66" s="10">
        <v>1.3300000429153442</v>
      </c>
      <c r="L66" s="10">
        <v>1.2000000476837158</v>
      </c>
      <c r="M66" s="10">
        <v>3.2999999523162842</v>
      </c>
      <c r="N66" s="11">
        <v>0</v>
      </c>
    </row>
    <row r="67" spans="1:14">
      <c r="A67">
        <v>60</v>
      </c>
      <c r="B67" s="9">
        <v>9405</v>
      </c>
      <c r="C67" s="6">
        <f t="shared" si="15"/>
        <v>9</v>
      </c>
      <c r="D67" s="12">
        <f t="shared" si="16"/>
        <v>1925</v>
      </c>
      <c r="E67" s="19">
        <v>17.610000610351563</v>
      </c>
      <c r="F67" s="19">
        <v>17.020000457763672</v>
      </c>
      <c r="G67" s="19">
        <v>64.569999694824219</v>
      </c>
      <c r="H67" s="19">
        <v>0.5899999737739563</v>
      </c>
      <c r="I67" s="10">
        <v>1.1000000238418579</v>
      </c>
      <c r="J67" s="10">
        <v>2.75</v>
      </c>
      <c r="K67" s="10">
        <v>0.93999999761581421</v>
      </c>
      <c r="L67" s="10">
        <v>3.0999999046325684</v>
      </c>
      <c r="M67" s="10">
        <v>8.3000001907348633</v>
      </c>
      <c r="N67" s="11">
        <v>0</v>
      </c>
    </row>
    <row r="68" spans="1:14">
      <c r="A68">
        <v>61</v>
      </c>
      <c r="B68" s="9">
        <v>9436</v>
      </c>
      <c r="C68" s="6">
        <f t="shared" si="15"/>
        <v>10</v>
      </c>
      <c r="D68" s="12">
        <f t="shared" si="16"/>
        <v>1925</v>
      </c>
      <c r="E68" s="19">
        <v>6.309999942779541</v>
      </c>
      <c r="F68" s="19">
        <v>6.0999999046325684</v>
      </c>
      <c r="G68" s="19">
        <v>23.129999160766602</v>
      </c>
      <c r="H68" s="19">
        <v>0.20999999344348907</v>
      </c>
      <c r="I68" s="10">
        <v>1.1000000238418579</v>
      </c>
      <c r="J68" s="10">
        <v>1.1000000238418579</v>
      </c>
      <c r="K68" s="10">
        <v>0.34000000357627869</v>
      </c>
      <c r="L68" s="10">
        <v>3</v>
      </c>
      <c r="M68" s="10">
        <v>7.9000000953674316</v>
      </c>
      <c r="N68" s="11">
        <v>83.449996948242188</v>
      </c>
    </row>
    <row r="69" spans="1:14">
      <c r="A69">
        <v>62</v>
      </c>
      <c r="B69" s="9">
        <v>9466</v>
      </c>
      <c r="C69" s="6">
        <f t="shared" si="15"/>
        <v>11</v>
      </c>
      <c r="D69" s="12">
        <f t="shared" si="16"/>
        <v>1925</v>
      </c>
      <c r="E69" s="19">
        <v>9999</v>
      </c>
      <c r="F69" s="19">
        <v>9999</v>
      </c>
      <c r="G69" s="19">
        <v>9999</v>
      </c>
      <c r="H69" s="19">
        <v>9999</v>
      </c>
      <c r="I69" s="10">
        <v>1.1000000238418579</v>
      </c>
      <c r="J69" s="10">
        <v>0.2800000011920929</v>
      </c>
      <c r="K69" s="10">
        <v>0</v>
      </c>
      <c r="L69" s="10">
        <v>2</v>
      </c>
      <c r="M69" s="10">
        <v>5.4000000953674316</v>
      </c>
      <c r="N69" s="11">
        <v>113.37999725341797</v>
      </c>
    </row>
    <row r="70" spans="1:14">
      <c r="A70">
        <v>63</v>
      </c>
      <c r="B70" s="9">
        <v>9497</v>
      </c>
      <c r="C70" s="6">
        <f t="shared" si="15"/>
        <v>12</v>
      </c>
      <c r="D70" s="12">
        <f t="shared" si="16"/>
        <v>1925</v>
      </c>
      <c r="E70" s="19">
        <v>9999</v>
      </c>
      <c r="F70" s="19">
        <v>9999</v>
      </c>
      <c r="G70" s="19">
        <v>9999</v>
      </c>
      <c r="H70" s="19">
        <v>9999</v>
      </c>
      <c r="I70" s="10">
        <v>1.1000000238418579</v>
      </c>
      <c r="J70" s="10">
        <v>0.2800000011920929</v>
      </c>
      <c r="K70" s="10">
        <v>0</v>
      </c>
      <c r="L70" s="10">
        <v>0.60000002384185791</v>
      </c>
      <c r="M70" s="10">
        <v>1.7000000476837158</v>
      </c>
      <c r="N70" s="11">
        <v>79.029998779296875</v>
      </c>
    </row>
    <row r="71" spans="1:14">
      <c r="A71">
        <v>64</v>
      </c>
      <c r="B71" s="9">
        <v>9528</v>
      </c>
      <c r="C71" s="6">
        <f t="shared" si="15"/>
        <v>1</v>
      </c>
      <c r="D71" s="12">
        <f t="shared" si="16"/>
        <v>1926</v>
      </c>
      <c r="E71" s="19">
        <v>9999</v>
      </c>
      <c r="F71" s="19">
        <v>9999</v>
      </c>
      <c r="G71" s="19">
        <v>9999</v>
      </c>
      <c r="H71" s="19">
        <v>9999</v>
      </c>
      <c r="I71" s="10">
        <v>1.1000000238418579</v>
      </c>
      <c r="J71" s="10">
        <v>0</v>
      </c>
      <c r="K71" s="10">
        <v>0</v>
      </c>
      <c r="L71" s="10">
        <v>0.5</v>
      </c>
      <c r="M71" s="10">
        <v>1.2000000476837158</v>
      </c>
      <c r="N71" s="11">
        <v>24.319999694824219</v>
      </c>
    </row>
    <row r="72" spans="1:14">
      <c r="A72">
        <v>65</v>
      </c>
      <c r="B72" s="9">
        <v>9556</v>
      </c>
      <c r="C72" s="6">
        <f t="shared" si="15"/>
        <v>2</v>
      </c>
      <c r="D72" s="12">
        <f t="shared" si="16"/>
        <v>1926</v>
      </c>
      <c r="E72" s="19">
        <v>9999</v>
      </c>
      <c r="F72" s="19">
        <v>9999</v>
      </c>
      <c r="G72" s="19">
        <v>9999</v>
      </c>
      <c r="H72" s="19">
        <v>9999</v>
      </c>
      <c r="I72" s="10">
        <v>1.1000000238418579</v>
      </c>
      <c r="J72" s="10">
        <v>0</v>
      </c>
      <c r="K72" s="10">
        <v>0</v>
      </c>
      <c r="L72" s="10">
        <v>0.5</v>
      </c>
      <c r="M72" s="10">
        <v>1.2000000476837158</v>
      </c>
      <c r="N72" s="11">
        <v>0</v>
      </c>
    </row>
    <row r="73" spans="1:14">
      <c r="A73">
        <v>66</v>
      </c>
      <c r="B73" s="9">
        <v>9587</v>
      </c>
      <c r="C73" s="6">
        <f t="shared" ref="C73:C136" si="17">MONTH(B73)</f>
        <v>3</v>
      </c>
      <c r="D73" s="12">
        <f t="shared" ref="D73:D136" si="18">YEAR(B73)</f>
        <v>1926</v>
      </c>
      <c r="E73" s="19">
        <v>1.6000000238418579</v>
      </c>
      <c r="F73" s="19">
        <v>1.5499999523162842</v>
      </c>
      <c r="G73" s="19">
        <v>9999</v>
      </c>
      <c r="H73" s="19">
        <v>9999</v>
      </c>
      <c r="I73" s="10">
        <v>1.1000000238418579</v>
      </c>
      <c r="J73" s="10">
        <v>1.6499999761581421</v>
      </c>
      <c r="K73" s="10">
        <v>9.0000003576278687E-2</v>
      </c>
      <c r="L73" s="10">
        <v>0.5</v>
      </c>
      <c r="M73" s="10">
        <v>1.2000000476837158</v>
      </c>
      <c r="N73" s="11">
        <v>0</v>
      </c>
    </row>
    <row r="74" spans="1:14">
      <c r="A74">
        <v>67</v>
      </c>
      <c r="B74" s="9">
        <v>9617</v>
      </c>
      <c r="C74" s="6">
        <f t="shared" si="17"/>
        <v>4</v>
      </c>
      <c r="D74" s="12">
        <f t="shared" si="18"/>
        <v>1926</v>
      </c>
      <c r="E74" s="19">
        <v>9.9300003051757813</v>
      </c>
      <c r="F74" s="19">
        <v>9.6000003814697266</v>
      </c>
      <c r="G74" s="19">
        <v>36.799999237060547</v>
      </c>
      <c r="H74" s="19">
        <v>0.33000001311302185</v>
      </c>
      <c r="I74" s="10">
        <v>1.1000000238418579</v>
      </c>
      <c r="J74" s="10">
        <v>0.55000001192092896</v>
      </c>
      <c r="K74" s="10">
        <v>0.52999997138977051</v>
      </c>
      <c r="L74" s="10">
        <v>0.5</v>
      </c>
      <c r="M74" s="10">
        <v>1.2000000476837158</v>
      </c>
      <c r="N74" s="11">
        <v>0</v>
      </c>
    </row>
    <row r="75" spans="1:14">
      <c r="A75">
        <v>68</v>
      </c>
      <c r="B75" s="9">
        <v>9648</v>
      </c>
      <c r="C75" s="6">
        <f t="shared" si="17"/>
        <v>5</v>
      </c>
      <c r="D75" s="12">
        <f t="shared" si="18"/>
        <v>1926</v>
      </c>
      <c r="E75" s="19">
        <v>26.940000534057617</v>
      </c>
      <c r="F75" s="19">
        <v>26.040000915527344</v>
      </c>
      <c r="G75" s="19">
        <v>99.830001831054688</v>
      </c>
      <c r="H75" s="19">
        <v>0.9100000262260437</v>
      </c>
      <c r="I75" s="10">
        <v>1.1000000238418579</v>
      </c>
      <c r="J75" s="10">
        <v>0.55000001192092896</v>
      </c>
      <c r="K75" s="10">
        <v>1.440000057220459</v>
      </c>
      <c r="L75" s="10">
        <v>1.1000000238418579</v>
      </c>
      <c r="M75" s="10">
        <v>2.9000000953674316</v>
      </c>
      <c r="N75" s="11">
        <v>0</v>
      </c>
    </row>
    <row r="76" spans="1:14">
      <c r="A76">
        <v>69</v>
      </c>
      <c r="B76" s="9">
        <v>9678</v>
      </c>
      <c r="C76" s="6">
        <f t="shared" si="17"/>
        <v>6</v>
      </c>
      <c r="D76" s="12">
        <f t="shared" si="18"/>
        <v>1926</v>
      </c>
      <c r="E76" s="19">
        <v>33.049999237060547</v>
      </c>
      <c r="F76" s="19">
        <v>31.950000762939453</v>
      </c>
      <c r="G76" s="19">
        <v>122.5</v>
      </c>
      <c r="H76" s="19">
        <v>1.1100000143051147</v>
      </c>
      <c r="I76" s="10">
        <v>1.1000000238418579</v>
      </c>
      <c r="J76" s="10">
        <v>1.1000000238418579</v>
      </c>
      <c r="K76" s="10">
        <v>1.7599999904632568</v>
      </c>
      <c r="L76" s="10">
        <v>1.5</v>
      </c>
      <c r="M76" s="10">
        <v>4.0999999046325684</v>
      </c>
      <c r="N76" s="11">
        <v>0</v>
      </c>
    </row>
    <row r="77" spans="1:14">
      <c r="A77">
        <v>70</v>
      </c>
      <c r="B77" s="9">
        <v>9709</v>
      </c>
      <c r="C77" s="6">
        <f t="shared" si="17"/>
        <v>7</v>
      </c>
      <c r="D77" s="12">
        <f t="shared" si="18"/>
        <v>1926</v>
      </c>
      <c r="E77" s="19">
        <v>31.649999618530273</v>
      </c>
      <c r="F77" s="19">
        <v>30.600000381469727</v>
      </c>
      <c r="G77" s="19">
        <v>117.31999969482422</v>
      </c>
      <c r="H77" s="19">
        <v>1.0700000524520874</v>
      </c>
      <c r="I77" s="10">
        <v>1.1000000238418579</v>
      </c>
      <c r="J77" s="10">
        <v>2.75</v>
      </c>
      <c r="K77" s="10">
        <v>1.690000057220459</v>
      </c>
      <c r="L77" s="10">
        <v>1.1000000238418579</v>
      </c>
      <c r="M77" s="10">
        <v>2.9000000953674316</v>
      </c>
      <c r="N77" s="11">
        <v>0</v>
      </c>
    </row>
    <row r="78" spans="1:14">
      <c r="A78">
        <v>71</v>
      </c>
      <c r="B78" s="9">
        <v>9740</v>
      </c>
      <c r="C78" s="6">
        <f t="shared" si="17"/>
        <v>8</v>
      </c>
      <c r="D78" s="12">
        <f t="shared" si="18"/>
        <v>1926</v>
      </c>
      <c r="E78" s="19">
        <v>25.010000228881836</v>
      </c>
      <c r="F78" s="19">
        <v>24.180000305175781</v>
      </c>
      <c r="G78" s="19">
        <v>92.69000244140625</v>
      </c>
      <c r="H78" s="19">
        <v>0.8399999737739563</v>
      </c>
      <c r="I78" s="10">
        <v>1.1000000238418579</v>
      </c>
      <c r="J78" s="10">
        <v>3.2999999523162842</v>
      </c>
      <c r="K78" s="10">
        <v>1.3300000429153442</v>
      </c>
      <c r="L78" s="10">
        <v>1.2000000476837158</v>
      </c>
      <c r="M78" s="10">
        <v>3.2999999523162842</v>
      </c>
      <c r="N78" s="11">
        <v>0</v>
      </c>
    </row>
    <row r="79" spans="1:14">
      <c r="A79">
        <v>72</v>
      </c>
      <c r="B79" s="9">
        <v>9770</v>
      </c>
      <c r="C79" s="6">
        <f t="shared" si="17"/>
        <v>9</v>
      </c>
      <c r="D79" s="12">
        <f t="shared" si="18"/>
        <v>1926</v>
      </c>
      <c r="E79" s="19">
        <v>20.409999847412109</v>
      </c>
      <c r="F79" s="19">
        <v>19.729999542236328</v>
      </c>
      <c r="G79" s="19">
        <v>75.639999389648438</v>
      </c>
      <c r="H79" s="19">
        <v>0.68999999761581421</v>
      </c>
      <c r="I79" s="10">
        <v>1.1000000238418579</v>
      </c>
      <c r="J79" s="10">
        <v>2.75</v>
      </c>
      <c r="K79" s="10">
        <v>1.0900000333786011</v>
      </c>
      <c r="L79" s="10">
        <v>3.0999999046325684</v>
      </c>
      <c r="M79" s="10">
        <v>8.3000001907348633</v>
      </c>
      <c r="N79" s="11">
        <v>0</v>
      </c>
    </row>
    <row r="80" spans="1:14">
      <c r="A80">
        <v>73</v>
      </c>
      <c r="B80" s="9">
        <v>9801</v>
      </c>
      <c r="C80" s="6">
        <f t="shared" si="17"/>
        <v>10</v>
      </c>
      <c r="D80" s="12">
        <f t="shared" si="18"/>
        <v>1926</v>
      </c>
      <c r="E80" s="19">
        <v>1.4099999666213989</v>
      </c>
      <c r="F80" s="19">
        <v>1.3600000143051147</v>
      </c>
      <c r="G80" s="19">
        <v>5.2199997901916504</v>
      </c>
      <c r="H80" s="19">
        <v>5.000000074505806E-2</v>
      </c>
      <c r="I80" s="10">
        <v>1.1000000238418579</v>
      </c>
      <c r="J80" s="10">
        <v>1.1000000238418579</v>
      </c>
      <c r="K80" s="10">
        <v>7.9999998211860657E-2</v>
      </c>
      <c r="L80" s="10">
        <v>3</v>
      </c>
      <c r="M80" s="10">
        <v>7.9000000953674316</v>
      </c>
      <c r="N80" s="11">
        <v>84.94000244140625</v>
      </c>
    </row>
    <row r="81" spans="1:14">
      <c r="A81">
        <v>74</v>
      </c>
      <c r="B81" s="9">
        <v>9831</v>
      </c>
      <c r="C81" s="6">
        <f t="shared" si="17"/>
        <v>11</v>
      </c>
      <c r="D81" s="12">
        <f t="shared" si="18"/>
        <v>1926</v>
      </c>
      <c r="E81" s="19">
        <v>9999</v>
      </c>
      <c r="F81" s="19">
        <v>9999</v>
      </c>
      <c r="G81" s="19">
        <v>9999</v>
      </c>
      <c r="H81" s="19">
        <v>9999</v>
      </c>
      <c r="I81" s="10">
        <v>1.1000000238418579</v>
      </c>
      <c r="J81" s="10">
        <v>0.2800000011920929</v>
      </c>
      <c r="K81" s="10">
        <v>0</v>
      </c>
      <c r="L81" s="10">
        <v>2</v>
      </c>
      <c r="M81" s="10">
        <v>5.4000000953674316</v>
      </c>
      <c r="N81" s="11">
        <v>94.639999389648438</v>
      </c>
    </row>
    <row r="82" spans="1:14">
      <c r="A82">
        <v>75</v>
      </c>
      <c r="B82" s="9">
        <v>9862</v>
      </c>
      <c r="C82" s="6">
        <f t="shared" si="17"/>
        <v>12</v>
      </c>
      <c r="D82" s="12">
        <f t="shared" si="18"/>
        <v>1926</v>
      </c>
      <c r="E82" s="19">
        <v>9999</v>
      </c>
      <c r="F82" s="19">
        <v>9999</v>
      </c>
      <c r="G82" s="19">
        <v>9999</v>
      </c>
      <c r="H82" s="19">
        <v>9999</v>
      </c>
      <c r="I82" s="10">
        <v>1.1000000238418579</v>
      </c>
      <c r="J82" s="10">
        <v>0.2800000011920929</v>
      </c>
      <c r="K82" s="10">
        <v>0</v>
      </c>
      <c r="L82" s="10">
        <v>0.60000002384185791</v>
      </c>
      <c r="M82" s="10">
        <v>1.7000000476837158</v>
      </c>
      <c r="N82" s="11">
        <v>79.510002136230469</v>
      </c>
    </row>
    <row r="83" spans="1:14">
      <c r="A83">
        <v>76</v>
      </c>
      <c r="B83" s="9">
        <v>9893</v>
      </c>
      <c r="C83" s="6">
        <f t="shared" si="17"/>
        <v>1</v>
      </c>
      <c r="D83" s="12">
        <f t="shared" si="18"/>
        <v>1927</v>
      </c>
      <c r="E83" s="19">
        <v>9999</v>
      </c>
      <c r="F83" s="19">
        <v>9999</v>
      </c>
      <c r="G83" s="19">
        <v>9999</v>
      </c>
      <c r="H83" s="19">
        <v>9999</v>
      </c>
      <c r="I83" s="10">
        <v>1.1000000238418579</v>
      </c>
      <c r="J83" s="10">
        <v>0</v>
      </c>
      <c r="K83" s="10">
        <v>0</v>
      </c>
      <c r="L83" s="10">
        <v>0.5</v>
      </c>
      <c r="M83" s="10">
        <v>1.2000000476837158</v>
      </c>
      <c r="N83" s="11">
        <v>29.280000686645508</v>
      </c>
    </row>
    <row r="84" spans="1:14">
      <c r="A84">
        <v>77</v>
      </c>
      <c r="B84" s="9">
        <v>9921</v>
      </c>
      <c r="C84" s="6">
        <f t="shared" si="17"/>
        <v>2</v>
      </c>
      <c r="D84" s="12">
        <f t="shared" si="18"/>
        <v>1927</v>
      </c>
      <c r="E84" s="19">
        <v>9999</v>
      </c>
      <c r="F84" s="19">
        <v>9999</v>
      </c>
      <c r="G84" s="19">
        <v>9999</v>
      </c>
      <c r="H84" s="19">
        <v>9999</v>
      </c>
      <c r="I84" s="10">
        <v>1.1000000238418579</v>
      </c>
      <c r="J84" s="10">
        <v>0</v>
      </c>
      <c r="K84" s="10">
        <v>0</v>
      </c>
      <c r="L84" s="10">
        <v>0.5</v>
      </c>
      <c r="M84" s="10">
        <v>1.2000000476837158</v>
      </c>
      <c r="N84" s="11">
        <v>0</v>
      </c>
    </row>
    <row r="85" spans="1:14">
      <c r="A85">
        <v>78</v>
      </c>
      <c r="B85" s="9">
        <v>9952</v>
      </c>
      <c r="C85" s="6">
        <f t="shared" si="17"/>
        <v>3</v>
      </c>
      <c r="D85" s="12">
        <f t="shared" si="18"/>
        <v>1927</v>
      </c>
      <c r="E85" s="19">
        <v>0</v>
      </c>
      <c r="F85" s="19">
        <v>0</v>
      </c>
      <c r="G85" s="19">
        <v>9999</v>
      </c>
      <c r="H85" s="19">
        <v>9999</v>
      </c>
      <c r="I85" s="10">
        <v>1.1000000238418579</v>
      </c>
      <c r="J85" s="10">
        <v>1.6499999761581421</v>
      </c>
      <c r="K85" s="10">
        <v>0</v>
      </c>
      <c r="L85" s="10">
        <v>0.5</v>
      </c>
      <c r="M85" s="10">
        <v>1.2000000476837158</v>
      </c>
      <c r="N85" s="11">
        <v>0</v>
      </c>
    </row>
    <row r="86" spans="1:14">
      <c r="A86">
        <v>79</v>
      </c>
      <c r="B86" s="9">
        <v>9982</v>
      </c>
      <c r="C86" s="6">
        <f t="shared" si="17"/>
        <v>4</v>
      </c>
      <c r="D86" s="12">
        <f t="shared" si="18"/>
        <v>1927</v>
      </c>
      <c r="E86" s="19">
        <v>20.110000610351563</v>
      </c>
      <c r="F86" s="19">
        <v>19.440000534057617</v>
      </c>
      <c r="G86" s="19">
        <v>73.730003356933594</v>
      </c>
      <c r="H86" s="19">
        <v>0.67000001668930054</v>
      </c>
      <c r="I86" s="10">
        <v>1.1000000238418579</v>
      </c>
      <c r="J86" s="10">
        <v>0.55000001192092896</v>
      </c>
      <c r="K86" s="10">
        <v>1.0700000524520874</v>
      </c>
      <c r="L86" s="10">
        <v>0.5</v>
      </c>
      <c r="M86" s="10">
        <v>1.2000000476837158</v>
      </c>
      <c r="N86" s="11">
        <v>0</v>
      </c>
    </row>
    <row r="87" spans="1:14">
      <c r="A87">
        <v>80</v>
      </c>
      <c r="B87" s="9">
        <v>10013</v>
      </c>
      <c r="C87" s="6">
        <f t="shared" si="17"/>
        <v>5</v>
      </c>
      <c r="D87" s="12">
        <f t="shared" si="18"/>
        <v>1927</v>
      </c>
      <c r="E87" s="19">
        <v>26.170000076293945</v>
      </c>
      <c r="F87" s="19">
        <v>25.299999237060547</v>
      </c>
      <c r="G87" s="19">
        <v>95.949996948242188</v>
      </c>
      <c r="H87" s="19">
        <v>0.87000000476837158</v>
      </c>
      <c r="I87" s="10">
        <v>1.1000000238418579</v>
      </c>
      <c r="J87" s="10">
        <v>0.55000001192092896</v>
      </c>
      <c r="K87" s="10">
        <v>1.3999999761581421</v>
      </c>
      <c r="L87" s="10">
        <v>1.1000000238418579</v>
      </c>
      <c r="M87" s="10">
        <v>2.9000000953674316</v>
      </c>
      <c r="N87" s="11">
        <v>0</v>
      </c>
    </row>
    <row r="88" spans="1:14">
      <c r="A88">
        <v>81</v>
      </c>
      <c r="B88" s="9">
        <v>10043</v>
      </c>
      <c r="C88" s="6">
        <f t="shared" si="17"/>
        <v>6</v>
      </c>
      <c r="D88" s="12">
        <f t="shared" si="18"/>
        <v>1927</v>
      </c>
      <c r="E88" s="19">
        <v>29.139999389648438</v>
      </c>
      <c r="F88" s="19">
        <v>28.170000076293945</v>
      </c>
      <c r="G88" s="19">
        <v>106.83999633789063</v>
      </c>
      <c r="H88" s="19">
        <v>0.97000002861022949</v>
      </c>
      <c r="I88" s="10">
        <v>1.1000000238418579</v>
      </c>
      <c r="J88" s="10">
        <v>1.1000000238418579</v>
      </c>
      <c r="K88" s="10">
        <v>1.5499999523162842</v>
      </c>
      <c r="L88" s="10">
        <v>1.5</v>
      </c>
      <c r="M88" s="10">
        <v>4.0999999046325684</v>
      </c>
      <c r="N88" s="11">
        <v>0</v>
      </c>
    </row>
    <row r="89" spans="1:14">
      <c r="A89">
        <v>82</v>
      </c>
      <c r="B89" s="9">
        <v>10074</v>
      </c>
      <c r="C89" s="6">
        <f t="shared" si="17"/>
        <v>7</v>
      </c>
      <c r="D89" s="12">
        <f t="shared" si="18"/>
        <v>1927</v>
      </c>
      <c r="E89" s="19">
        <v>30.239999771118164</v>
      </c>
      <c r="F89" s="19">
        <v>29.239999771118164</v>
      </c>
      <c r="G89" s="19">
        <v>110.88999938964844</v>
      </c>
      <c r="H89" s="19">
        <v>1.0099999904632568</v>
      </c>
      <c r="I89" s="10">
        <v>1.1000000238418579</v>
      </c>
      <c r="J89" s="10">
        <v>2.75</v>
      </c>
      <c r="K89" s="10">
        <v>1.6100000143051147</v>
      </c>
      <c r="L89" s="10">
        <v>1.1000000238418579</v>
      </c>
      <c r="M89" s="10">
        <v>2.9000000953674316</v>
      </c>
      <c r="N89" s="11">
        <v>0</v>
      </c>
    </row>
    <row r="90" spans="1:14">
      <c r="A90">
        <v>83</v>
      </c>
      <c r="B90" s="9">
        <v>10105</v>
      </c>
      <c r="C90" s="6">
        <f t="shared" si="17"/>
        <v>8</v>
      </c>
      <c r="D90" s="12">
        <f t="shared" si="18"/>
        <v>1927</v>
      </c>
      <c r="E90" s="19">
        <v>24.110000610351563</v>
      </c>
      <c r="F90" s="19">
        <v>23.309999465942383</v>
      </c>
      <c r="G90" s="19">
        <v>88.410003662109375</v>
      </c>
      <c r="H90" s="19">
        <v>0.80000001192092896</v>
      </c>
      <c r="I90" s="10">
        <v>1.1000000238418579</v>
      </c>
      <c r="J90" s="10">
        <v>3.2999999523162842</v>
      </c>
      <c r="K90" s="10">
        <v>1.2899999618530273</v>
      </c>
      <c r="L90" s="10">
        <v>1.2000000476837158</v>
      </c>
      <c r="M90" s="10">
        <v>3.2999999523162842</v>
      </c>
      <c r="N90" s="11">
        <v>0</v>
      </c>
    </row>
    <row r="91" spans="1:14">
      <c r="A91">
        <v>84</v>
      </c>
      <c r="B91" s="9">
        <v>10135</v>
      </c>
      <c r="C91" s="6">
        <f t="shared" si="17"/>
        <v>9</v>
      </c>
      <c r="D91" s="12">
        <f t="shared" si="18"/>
        <v>1927</v>
      </c>
      <c r="E91" s="19">
        <v>19.450000762939453</v>
      </c>
      <c r="F91" s="19">
        <v>18.799999237060547</v>
      </c>
      <c r="G91" s="19">
        <v>71.330001831054688</v>
      </c>
      <c r="H91" s="19">
        <v>0.64999997615814209</v>
      </c>
      <c r="I91" s="10">
        <v>1.1000000238418579</v>
      </c>
      <c r="J91" s="10">
        <v>2.75</v>
      </c>
      <c r="K91" s="10">
        <v>1.0399999618530273</v>
      </c>
      <c r="L91" s="10">
        <v>3.0999999046325684</v>
      </c>
      <c r="M91" s="10">
        <v>8.3000001907348633</v>
      </c>
      <c r="N91" s="11">
        <v>0</v>
      </c>
    </row>
    <row r="92" spans="1:14">
      <c r="A92">
        <v>85</v>
      </c>
      <c r="B92" s="9">
        <v>10166</v>
      </c>
      <c r="C92" s="6">
        <f t="shared" si="17"/>
        <v>10</v>
      </c>
      <c r="D92" s="12">
        <f t="shared" si="18"/>
        <v>1927</v>
      </c>
      <c r="E92" s="19">
        <v>0.77999997138977051</v>
      </c>
      <c r="F92" s="19">
        <v>0.75</v>
      </c>
      <c r="G92" s="19">
        <v>2.8499999046325684</v>
      </c>
      <c r="H92" s="19">
        <v>2.9999999329447746E-2</v>
      </c>
      <c r="I92" s="10">
        <v>1.1000000238418579</v>
      </c>
      <c r="J92" s="10">
        <v>1.1000000238418579</v>
      </c>
      <c r="K92" s="10">
        <v>3.9999999105930328E-2</v>
      </c>
      <c r="L92" s="10">
        <v>3</v>
      </c>
      <c r="M92" s="10">
        <v>7.9000000953674316</v>
      </c>
      <c r="N92" s="11">
        <v>82.699996948242188</v>
      </c>
    </row>
    <row r="93" spans="1:14">
      <c r="A93">
        <v>86</v>
      </c>
      <c r="B93" s="9">
        <v>10196</v>
      </c>
      <c r="C93" s="6">
        <f t="shared" si="17"/>
        <v>11</v>
      </c>
      <c r="D93" s="12">
        <f t="shared" si="18"/>
        <v>1927</v>
      </c>
      <c r="E93" s="19">
        <v>9999</v>
      </c>
      <c r="F93" s="19">
        <v>9999</v>
      </c>
      <c r="G93" s="19">
        <v>9999</v>
      </c>
      <c r="H93" s="19">
        <v>9999</v>
      </c>
      <c r="I93" s="10">
        <v>1.1000000238418579</v>
      </c>
      <c r="J93" s="10">
        <v>0.2800000011920929</v>
      </c>
      <c r="K93" s="10">
        <v>0</v>
      </c>
      <c r="L93" s="10">
        <v>2</v>
      </c>
      <c r="M93" s="10">
        <v>5.4000000953674316</v>
      </c>
      <c r="N93" s="11">
        <v>103.40000152587891</v>
      </c>
    </row>
    <row r="94" spans="1:14">
      <c r="A94">
        <v>87</v>
      </c>
      <c r="B94" s="9">
        <v>10227</v>
      </c>
      <c r="C94" s="6">
        <f t="shared" si="17"/>
        <v>12</v>
      </c>
      <c r="D94" s="12">
        <f t="shared" si="18"/>
        <v>1927</v>
      </c>
      <c r="E94" s="19">
        <v>9999</v>
      </c>
      <c r="F94" s="19">
        <v>9999</v>
      </c>
      <c r="G94" s="19">
        <v>9999</v>
      </c>
      <c r="H94" s="19">
        <v>9999</v>
      </c>
      <c r="I94" s="10">
        <v>1.1000000238418579</v>
      </c>
      <c r="J94" s="10">
        <v>0.2800000011920929</v>
      </c>
      <c r="K94" s="10">
        <v>0</v>
      </c>
      <c r="L94" s="10">
        <v>0.60000002384185791</v>
      </c>
      <c r="M94" s="10">
        <v>1.7000000476837158</v>
      </c>
      <c r="N94" s="11">
        <v>73.720001220703125</v>
      </c>
    </row>
    <row r="95" spans="1:14">
      <c r="A95">
        <v>88</v>
      </c>
      <c r="B95" s="9">
        <v>10258</v>
      </c>
      <c r="C95" s="6">
        <f t="shared" si="17"/>
        <v>1</v>
      </c>
      <c r="D95" s="12">
        <f t="shared" si="18"/>
        <v>1928</v>
      </c>
      <c r="E95" s="19">
        <v>9999</v>
      </c>
      <c r="F95" s="19">
        <v>9999</v>
      </c>
      <c r="G95" s="19">
        <v>9999</v>
      </c>
      <c r="H95" s="19">
        <v>9999</v>
      </c>
      <c r="I95" s="10">
        <v>1.1000000238418579</v>
      </c>
      <c r="J95" s="10">
        <v>0</v>
      </c>
      <c r="K95" s="10">
        <v>0</v>
      </c>
      <c r="L95" s="10">
        <v>0.5</v>
      </c>
      <c r="M95" s="10">
        <v>1.2000000476837158</v>
      </c>
      <c r="N95" s="11">
        <v>34.520000457763672</v>
      </c>
    </row>
    <row r="96" spans="1:14">
      <c r="A96">
        <v>89</v>
      </c>
      <c r="B96" s="9">
        <v>10287</v>
      </c>
      <c r="C96" s="6">
        <f t="shared" si="17"/>
        <v>2</v>
      </c>
      <c r="D96" s="12">
        <f t="shared" si="18"/>
        <v>1928</v>
      </c>
      <c r="E96" s="19">
        <v>9999</v>
      </c>
      <c r="F96" s="19">
        <v>9999</v>
      </c>
      <c r="G96" s="19">
        <v>9999</v>
      </c>
      <c r="H96" s="19">
        <v>9999</v>
      </c>
      <c r="I96" s="10">
        <v>1.1000000238418579</v>
      </c>
      <c r="J96" s="10">
        <v>0</v>
      </c>
      <c r="K96" s="10">
        <v>0</v>
      </c>
      <c r="L96" s="10">
        <v>0.5</v>
      </c>
      <c r="M96" s="10">
        <v>1.2000000476837158</v>
      </c>
      <c r="N96" s="11">
        <v>0</v>
      </c>
    </row>
    <row r="97" spans="1:14">
      <c r="A97">
        <v>90</v>
      </c>
      <c r="B97" s="9">
        <v>10318</v>
      </c>
      <c r="C97" s="6">
        <f t="shared" si="17"/>
        <v>3</v>
      </c>
      <c r="D97" s="12">
        <f t="shared" si="18"/>
        <v>1928</v>
      </c>
      <c r="E97" s="19">
        <v>0</v>
      </c>
      <c r="F97" s="19">
        <v>0</v>
      </c>
      <c r="G97" s="19">
        <v>9999</v>
      </c>
      <c r="H97" s="19">
        <v>9999</v>
      </c>
      <c r="I97" s="10">
        <v>1.1000000238418579</v>
      </c>
      <c r="J97" s="10">
        <v>1.6499999761581421</v>
      </c>
      <c r="K97" s="10">
        <v>0</v>
      </c>
      <c r="L97" s="10">
        <v>0.5</v>
      </c>
      <c r="M97" s="10">
        <v>1.2000000476837158</v>
      </c>
      <c r="N97" s="11">
        <v>0</v>
      </c>
    </row>
    <row r="98" spans="1:14">
      <c r="A98">
        <v>91</v>
      </c>
      <c r="B98" s="9">
        <v>10348</v>
      </c>
      <c r="C98" s="6">
        <f t="shared" si="17"/>
        <v>4</v>
      </c>
      <c r="D98" s="12">
        <f t="shared" si="18"/>
        <v>1928</v>
      </c>
      <c r="E98" s="19">
        <v>18.299999237060547</v>
      </c>
      <c r="F98" s="19">
        <v>17.690000534057617</v>
      </c>
      <c r="G98" s="19">
        <v>67.089996337890625</v>
      </c>
      <c r="H98" s="19">
        <v>0.61000001430511475</v>
      </c>
      <c r="I98" s="10">
        <v>1.1000000238418579</v>
      </c>
      <c r="J98" s="10">
        <v>0.55000001192092896</v>
      </c>
      <c r="K98" s="10">
        <v>0.98000001907348633</v>
      </c>
      <c r="L98" s="10">
        <v>0.5</v>
      </c>
      <c r="M98" s="10">
        <v>1.2000000476837158</v>
      </c>
      <c r="N98" s="11">
        <v>0</v>
      </c>
    </row>
    <row r="99" spans="1:14">
      <c r="A99">
        <v>92</v>
      </c>
      <c r="B99" s="9">
        <v>10379</v>
      </c>
      <c r="C99" s="6">
        <f t="shared" si="17"/>
        <v>5</v>
      </c>
      <c r="D99" s="12">
        <f t="shared" si="18"/>
        <v>1928</v>
      </c>
      <c r="E99" s="19">
        <v>28.190000534057617</v>
      </c>
      <c r="F99" s="19">
        <v>27.25</v>
      </c>
      <c r="G99" s="19">
        <v>103.34999847412109</v>
      </c>
      <c r="H99" s="19">
        <v>0.93999999761581421</v>
      </c>
      <c r="I99" s="10">
        <v>1.1000000238418579</v>
      </c>
      <c r="J99" s="10">
        <v>0.55000001192092896</v>
      </c>
      <c r="K99" s="10">
        <v>1.5</v>
      </c>
      <c r="L99" s="10">
        <v>1.1000000238418579</v>
      </c>
      <c r="M99" s="10">
        <v>2.9000000953674316</v>
      </c>
      <c r="N99" s="11">
        <v>0</v>
      </c>
    </row>
    <row r="100" spans="1:14">
      <c r="A100">
        <v>93</v>
      </c>
      <c r="B100" s="9">
        <v>10409</v>
      </c>
      <c r="C100" s="6">
        <f t="shared" si="17"/>
        <v>6</v>
      </c>
      <c r="D100" s="12">
        <f t="shared" si="18"/>
        <v>1928</v>
      </c>
      <c r="E100" s="19">
        <v>29.120000839233398</v>
      </c>
      <c r="F100" s="19">
        <v>28.149999618530273</v>
      </c>
      <c r="G100" s="19">
        <v>106.77999877929688</v>
      </c>
      <c r="H100" s="19">
        <v>0.97000002861022949</v>
      </c>
      <c r="I100" s="10">
        <v>1.1000000238418579</v>
      </c>
      <c r="J100" s="10">
        <v>1.1000000238418579</v>
      </c>
      <c r="K100" s="10">
        <v>1.5499999523162842</v>
      </c>
      <c r="L100" s="10">
        <v>1.5</v>
      </c>
      <c r="M100" s="10">
        <v>4.0999999046325684</v>
      </c>
      <c r="N100" s="11">
        <v>0</v>
      </c>
    </row>
    <row r="101" spans="1:14">
      <c r="A101">
        <v>94</v>
      </c>
      <c r="B101" s="9">
        <v>10440</v>
      </c>
      <c r="C101" s="6">
        <f t="shared" si="17"/>
        <v>7</v>
      </c>
      <c r="D101" s="12">
        <f t="shared" si="18"/>
        <v>1928</v>
      </c>
      <c r="E101" s="19">
        <v>28.200000762939453</v>
      </c>
      <c r="F101" s="19">
        <v>27.260000228881836</v>
      </c>
      <c r="G101" s="19">
        <v>103.41000366210938</v>
      </c>
      <c r="H101" s="19">
        <v>0.93999999761581421</v>
      </c>
      <c r="I101" s="10">
        <v>1.1000000238418579</v>
      </c>
      <c r="J101" s="10">
        <v>2.75</v>
      </c>
      <c r="K101" s="10">
        <v>1.5</v>
      </c>
      <c r="L101" s="10">
        <v>1.1000000238418579</v>
      </c>
      <c r="M101" s="10">
        <v>2.9000000953674316</v>
      </c>
      <c r="N101" s="11">
        <v>0</v>
      </c>
    </row>
    <row r="102" spans="1:14">
      <c r="A102">
        <v>95</v>
      </c>
      <c r="B102" s="9">
        <v>10471</v>
      </c>
      <c r="C102" s="6">
        <f t="shared" si="17"/>
        <v>8</v>
      </c>
      <c r="D102" s="12">
        <f t="shared" si="18"/>
        <v>1928</v>
      </c>
      <c r="E102" s="19">
        <v>22.479999542236328</v>
      </c>
      <c r="F102" s="19">
        <v>21.729999542236328</v>
      </c>
      <c r="G102" s="19">
        <v>82.44000244140625</v>
      </c>
      <c r="H102" s="19">
        <v>0.75</v>
      </c>
      <c r="I102" s="10">
        <v>1.1000000238418579</v>
      </c>
      <c r="J102" s="10">
        <v>3.2999999523162842</v>
      </c>
      <c r="K102" s="10">
        <v>1.2000000476837158</v>
      </c>
      <c r="L102" s="10">
        <v>1.2000000476837158</v>
      </c>
      <c r="M102" s="10">
        <v>3.2999999523162842</v>
      </c>
      <c r="N102" s="11">
        <v>0</v>
      </c>
    </row>
    <row r="103" spans="1:14">
      <c r="A103">
        <v>96</v>
      </c>
      <c r="B103" s="9">
        <v>10501</v>
      </c>
      <c r="C103" s="6">
        <f t="shared" si="17"/>
        <v>9</v>
      </c>
      <c r="D103" s="12">
        <f t="shared" si="18"/>
        <v>1928</v>
      </c>
      <c r="E103" s="19">
        <v>18.239999771118164</v>
      </c>
      <c r="F103" s="19">
        <v>17.629999160766602</v>
      </c>
      <c r="G103" s="19">
        <v>66.870002746582031</v>
      </c>
      <c r="H103" s="19">
        <v>0.61000001430511475</v>
      </c>
      <c r="I103" s="10">
        <v>1.1000000238418579</v>
      </c>
      <c r="J103" s="10">
        <v>2.75</v>
      </c>
      <c r="K103" s="10">
        <v>0.97000002861022949</v>
      </c>
      <c r="L103" s="10">
        <v>3.0999999046325684</v>
      </c>
      <c r="M103" s="10">
        <v>8.3000001907348633</v>
      </c>
      <c r="N103" s="11">
        <v>0</v>
      </c>
    </row>
    <row r="104" spans="1:14">
      <c r="A104">
        <v>97</v>
      </c>
      <c r="B104" s="9">
        <v>10532</v>
      </c>
      <c r="C104" s="6">
        <f t="shared" si="17"/>
        <v>10</v>
      </c>
      <c r="D104" s="12">
        <f t="shared" si="18"/>
        <v>1928</v>
      </c>
      <c r="E104" s="19">
        <v>5.4699997901916504</v>
      </c>
      <c r="F104" s="19">
        <v>5.2899999618530273</v>
      </c>
      <c r="G104" s="19">
        <v>20.059999465942383</v>
      </c>
      <c r="H104" s="19">
        <v>0.18000000715255737</v>
      </c>
      <c r="I104" s="10">
        <v>1.1000000238418579</v>
      </c>
      <c r="J104" s="10">
        <v>1.1000000238418579</v>
      </c>
      <c r="K104" s="10">
        <v>0.28999999165534973</v>
      </c>
      <c r="L104" s="10">
        <v>3</v>
      </c>
      <c r="M104" s="10">
        <v>7.9000000953674316</v>
      </c>
      <c r="N104" s="11">
        <v>85.589996337890625</v>
      </c>
    </row>
    <row r="105" spans="1:14">
      <c r="A105">
        <v>98</v>
      </c>
      <c r="B105" s="9">
        <v>10562</v>
      </c>
      <c r="C105" s="6">
        <f t="shared" si="17"/>
        <v>11</v>
      </c>
      <c r="D105" s="12">
        <f t="shared" si="18"/>
        <v>1928</v>
      </c>
      <c r="E105" s="19">
        <v>9999</v>
      </c>
      <c r="F105" s="19">
        <v>9999</v>
      </c>
      <c r="G105" s="19">
        <v>9999</v>
      </c>
      <c r="H105" s="19">
        <v>9999</v>
      </c>
      <c r="I105" s="10">
        <v>1.1000000238418579</v>
      </c>
      <c r="J105" s="10">
        <v>0.2800000011920929</v>
      </c>
      <c r="K105" s="10">
        <v>0</v>
      </c>
      <c r="L105" s="10">
        <v>2</v>
      </c>
      <c r="M105" s="10">
        <v>5.4000000953674316</v>
      </c>
      <c r="N105" s="11">
        <v>101.83000183105469</v>
      </c>
    </row>
    <row r="106" spans="1:14">
      <c r="A106">
        <v>99</v>
      </c>
      <c r="B106" s="9">
        <v>10593</v>
      </c>
      <c r="C106" s="6">
        <f t="shared" si="17"/>
        <v>12</v>
      </c>
      <c r="D106" s="12">
        <f t="shared" si="18"/>
        <v>1928</v>
      </c>
      <c r="E106" s="19">
        <v>9999</v>
      </c>
      <c r="F106" s="19">
        <v>9999</v>
      </c>
      <c r="G106" s="19">
        <v>9999</v>
      </c>
      <c r="H106" s="19">
        <v>9999</v>
      </c>
      <c r="I106" s="10">
        <v>1.1000000238418579</v>
      </c>
      <c r="J106" s="10">
        <v>0.2800000011920929</v>
      </c>
      <c r="K106" s="10">
        <v>0</v>
      </c>
      <c r="L106" s="10">
        <v>0.60000002384185791</v>
      </c>
      <c r="M106" s="10">
        <v>1.7000000476837158</v>
      </c>
      <c r="N106" s="11">
        <v>70.330001831054688</v>
      </c>
    </row>
    <row r="107" spans="1:14">
      <c r="A107">
        <v>100</v>
      </c>
      <c r="B107" s="9">
        <v>10624</v>
      </c>
      <c r="C107" s="6">
        <f t="shared" si="17"/>
        <v>1</v>
      </c>
      <c r="D107" s="12">
        <f t="shared" si="18"/>
        <v>1929</v>
      </c>
      <c r="E107" s="19">
        <v>9999</v>
      </c>
      <c r="F107" s="19">
        <v>9999</v>
      </c>
      <c r="G107" s="19">
        <v>9999</v>
      </c>
      <c r="H107" s="19">
        <v>9999</v>
      </c>
      <c r="I107" s="10">
        <v>1.1000000238418579</v>
      </c>
      <c r="J107" s="10">
        <v>0</v>
      </c>
      <c r="K107" s="10">
        <v>0</v>
      </c>
      <c r="L107" s="10">
        <v>0.5</v>
      </c>
      <c r="M107" s="10">
        <v>1.2000000476837158</v>
      </c>
      <c r="N107" s="11">
        <v>37.479999542236328</v>
      </c>
    </row>
    <row r="108" spans="1:14">
      <c r="A108">
        <v>101</v>
      </c>
      <c r="B108" s="9">
        <v>10652</v>
      </c>
      <c r="C108" s="6">
        <f t="shared" si="17"/>
        <v>2</v>
      </c>
      <c r="D108" s="12">
        <f t="shared" si="18"/>
        <v>1929</v>
      </c>
      <c r="E108" s="19">
        <v>9999</v>
      </c>
      <c r="F108" s="19">
        <v>9999</v>
      </c>
      <c r="G108" s="19">
        <v>9999</v>
      </c>
      <c r="H108" s="19">
        <v>9999</v>
      </c>
      <c r="I108" s="10">
        <v>1.1000000238418579</v>
      </c>
      <c r="J108" s="10">
        <v>0</v>
      </c>
      <c r="K108" s="10">
        <v>0</v>
      </c>
      <c r="L108" s="10">
        <v>0.5</v>
      </c>
      <c r="M108" s="10">
        <v>1.2000000476837158</v>
      </c>
      <c r="N108" s="11">
        <v>0</v>
      </c>
    </row>
    <row r="109" spans="1:14">
      <c r="A109">
        <v>102</v>
      </c>
      <c r="B109" s="9">
        <v>10683</v>
      </c>
      <c r="C109" s="6">
        <f t="shared" si="17"/>
        <v>3</v>
      </c>
      <c r="D109" s="12">
        <f t="shared" si="18"/>
        <v>1929</v>
      </c>
      <c r="E109" s="19">
        <v>0.18000000715255737</v>
      </c>
      <c r="F109" s="19">
        <v>0.17000000178813934</v>
      </c>
      <c r="G109" s="19">
        <v>9999</v>
      </c>
      <c r="H109" s="19">
        <v>9999</v>
      </c>
      <c r="I109" s="10">
        <v>1.1000000238418579</v>
      </c>
      <c r="J109" s="10">
        <v>1.6499999761581421</v>
      </c>
      <c r="K109" s="10">
        <v>9.9999997764825821E-3</v>
      </c>
      <c r="L109" s="10">
        <v>0.5</v>
      </c>
      <c r="M109" s="10">
        <v>1.2000000476837158</v>
      </c>
      <c r="N109" s="11">
        <v>0</v>
      </c>
    </row>
    <row r="110" spans="1:14">
      <c r="A110">
        <v>103</v>
      </c>
      <c r="B110" s="9">
        <v>10713</v>
      </c>
      <c r="C110" s="6">
        <f t="shared" si="17"/>
        <v>4</v>
      </c>
      <c r="D110" s="12">
        <f t="shared" si="18"/>
        <v>1929</v>
      </c>
      <c r="E110" s="19">
        <v>26.780000686645508</v>
      </c>
      <c r="F110" s="19">
        <v>25.889999389648438</v>
      </c>
      <c r="G110" s="19">
        <v>98.30999755859375</v>
      </c>
      <c r="H110" s="19">
        <v>0.88999998569488525</v>
      </c>
      <c r="I110" s="10">
        <v>1.1000000238418579</v>
      </c>
      <c r="J110" s="10">
        <v>0.55000001192092896</v>
      </c>
      <c r="K110" s="10">
        <v>1.4199999570846558</v>
      </c>
      <c r="L110" s="10">
        <v>0.5</v>
      </c>
      <c r="M110" s="10">
        <v>1.2000000476837158</v>
      </c>
      <c r="N110" s="11">
        <v>0</v>
      </c>
    </row>
    <row r="111" spans="1:14">
      <c r="A111">
        <v>104</v>
      </c>
      <c r="B111" s="9">
        <v>10744</v>
      </c>
      <c r="C111" s="6">
        <f t="shared" si="17"/>
        <v>5</v>
      </c>
      <c r="D111" s="12">
        <f t="shared" si="18"/>
        <v>1929</v>
      </c>
      <c r="E111" s="19">
        <v>28.520000457763672</v>
      </c>
      <c r="F111" s="19">
        <v>27.569999694824219</v>
      </c>
      <c r="G111" s="19">
        <v>104.68000030517578</v>
      </c>
      <c r="H111" s="19">
        <v>0.94999998807907104</v>
      </c>
      <c r="I111" s="10">
        <v>1.1000000238418579</v>
      </c>
      <c r="J111" s="10">
        <v>0.55000001192092896</v>
      </c>
      <c r="K111" s="10">
        <v>1.5099999904632568</v>
      </c>
      <c r="L111" s="10">
        <v>1.1000000238418579</v>
      </c>
      <c r="M111" s="10">
        <v>2.9000000953674316</v>
      </c>
      <c r="N111" s="11">
        <v>0</v>
      </c>
    </row>
    <row r="112" spans="1:14">
      <c r="A112">
        <v>105</v>
      </c>
      <c r="B112" s="9">
        <v>10774</v>
      </c>
      <c r="C112" s="6">
        <f t="shared" si="17"/>
        <v>6</v>
      </c>
      <c r="D112" s="12">
        <f t="shared" si="18"/>
        <v>1929</v>
      </c>
      <c r="E112" s="19">
        <v>25.129999160766602</v>
      </c>
      <c r="F112" s="19">
        <v>24.299999237060547</v>
      </c>
      <c r="G112" s="19">
        <v>92.269996643066406</v>
      </c>
      <c r="H112" s="19">
        <v>0.8399999737739563</v>
      </c>
      <c r="I112" s="10">
        <v>1.1000000238418579</v>
      </c>
      <c r="J112" s="10">
        <v>1.1000000238418579</v>
      </c>
      <c r="K112" s="10">
        <v>1.3300000429153442</v>
      </c>
      <c r="L112" s="10">
        <v>1.5</v>
      </c>
      <c r="M112" s="10">
        <v>4.0999999046325684</v>
      </c>
      <c r="N112" s="11">
        <v>0</v>
      </c>
    </row>
    <row r="113" spans="1:14">
      <c r="A113">
        <v>106</v>
      </c>
      <c r="B113" s="9">
        <v>10805</v>
      </c>
      <c r="C113" s="6">
        <f t="shared" si="17"/>
        <v>7</v>
      </c>
      <c r="D113" s="12">
        <f t="shared" si="18"/>
        <v>1929</v>
      </c>
      <c r="E113" s="19">
        <v>32.029998779296875</v>
      </c>
      <c r="F113" s="19">
        <v>30.959999084472656</v>
      </c>
      <c r="G113" s="19">
        <v>117.56999969482422</v>
      </c>
      <c r="H113" s="19">
        <v>1.0700000524520874</v>
      </c>
      <c r="I113" s="10">
        <v>1.1000000238418579</v>
      </c>
      <c r="J113" s="10">
        <v>2.75</v>
      </c>
      <c r="K113" s="10">
        <v>1.7000000476837158</v>
      </c>
      <c r="L113" s="10">
        <v>1.1000000238418579</v>
      </c>
      <c r="M113" s="10">
        <v>2.9000000953674316</v>
      </c>
      <c r="N113" s="11">
        <v>0</v>
      </c>
    </row>
    <row r="114" spans="1:14">
      <c r="A114">
        <v>107</v>
      </c>
      <c r="B114" s="9">
        <v>10836</v>
      </c>
      <c r="C114" s="6">
        <f t="shared" si="17"/>
        <v>8</v>
      </c>
      <c r="D114" s="12">
        <f t="shared" si="18"/>
        <v>1929</v>
      </c>
      <c r="E114" s="19">
        <v>24.170000076293945</v>
      </c>
      <c r="F114" s="19">
        <v>23.360000610351563</v>
      </c>
      <c r="G114" s="19">
        <v>88.720001220703125</v>
      </c>
      <c r="H114" s="19">
        <v>0.81000000238418579</v>
      </c>
      <c r="I114" s="10">
        <v>1.1000000238418579</v>
      </c>
      <c r="J114" s="10">
        <v>3.2999999523162842</v>
      </c>
      <c r="K114" s="10">
        <v>1.2799999713897705</v>
      </c>
      <c r="L114" s="10">
        <v>1.2000000476837158</v>
      </c>
      <c r="M114" s="10">
        <v>3.2999999523162842</v>
      </c>
      <c r="N114" s="11">
        <v>0</v>
      </c>
    </row>
    <row r="115" spans="1:14">
      <c r="A115">
        <v>108</v>
      </c>
      <c r="B115" s="9">
        <v>10866</v>
      </c>
      <c r="C115" s="6">
        <f t="shared" si="17"/>
        <v>9</v>
      </c>
      <c r="D115" s="12">
        <f t="shared" si="18"/>
        <v>1929</v>
      </c>
      <c r="E115" s="19">
        <v>9.0699996948242188</v>
      </c>
      <c r="F115" s="19">
        <v>8.7700004577636719</v>
      </c>
      <c r="G115" s="19">
        <v>33.299999237060547</v>
      </c>
      <c r="H115" s="19">
        <v>0.30000001192092896</v>
      </c>
      <c r="I115" s="10">
        <v>1.1000000238418579</v>
      </c>
      <c r="J115" s="10">
        <v>2.75</v>
      </c>
      <c r="K115" s="10">
        <v>0.47999998927116394</v>
      </c>
      <c r="L115" s="10">
        <v>3.0999999046325684</v>
      </c>
      <c r="M115" s="10">
        <v>8.3000001907348633</v>
      </c>
      <c r="N115" s="11">
        <v>0</v>
      </c>
    </row>
    <row r="116" spans="1:14">
      <c r="A116">
        <v>109</v>
      </c>
      <c r="B116" s="9">
        <v>10897</v>
      </c>
      <c r="C116" s="6">
        <f t="shared" si="17"/>
        <v>10</v>
      </c>
      <c r="D116" s="12">
        <f t="shared" si="18"/>
        <v>1929</v>
      </c>
      <c r="E116" s="19">
        <v>4.130000114440918</v>
      </c>
      <c r="F116" s="19">
        <v>3.9900000095367432</v>
      </c>
      <c r="G116" s="19">
        <v>15.159999847412109</v>
      </c>
      <c r="H116" s="19">
        <v>0.14000000059604645</v>
      </c>
      <c r="I116" s="10">
        <v>1.1000000238418579</v>
      </c>
      <c r="J116" s="10">
        <v>1.1000000238418579</v>
      </c>
      <c r="K116" s="10">
        <v>0.2199999988079071</v>
      </c>
      <c r="L116" s="10">
        <v>3</v>
      </c>
      <c r="M116" s="10">
        <v>7.9000000953674316</v>
      </c>
      <c r="N116" s="11">
        <v>90.55999755859375</v>
      </c>
    </row>
    <row r="117" spans="1:14">
      <c r="A117">
        <v>110</v>
      </c>
      <c r="B117" s="9">
        <v>10927</v>
      </c>
      <c r="C117" s="6">
        <f t="shared" si="17"/>
        <v>11</v>
      </c>
      <c r="D117" s="12">
        <f t="shared" si="18"/>
        <v>1929</v>
      </c>
      <c r="E117" s="19">
        <v>9999</v>
      </c>
      <c r="F117" s="19">
        <v>9999</v>
      </c>
      <c r="G117" s="19">
        <v>9999</v>
      </c>
      <c r="H117" s="19">
        <v>9999</v>
      </c>
      <c r="I117" s="10">
        <v>1.1000000238418579</v>
      </c>
      <c r="J117" s="10">
        <v>0.2800000011920929</v>
      </c>
      <c r="K117" s="10">
        <v>3.9999999105930328E-2</v>
      </c>
      <c r="L117" s="10">
        <v>2</v>
      </c>
      <c r="M117" s="10">
        <v>5.4000000953674316</v>
      </c>
      <c r="N117" s="11">
        <v>120.48999786376953</v>
      </c>
    </row>
    <row r="118" spans="1:14">
      <c r="A118">
        <v>111</v>
      </c>
      <c r="B118" s="9">
        <v>10958</v>
      </c>
      <c r="C118" s="6">
        <f t="shared" si="17"/>
        <v>12</v>
      </c>
      <c r="D118" s="12">
        <f t="shared" si="18"/>
        <v>1929</v>
      </c>
      <c r="E118" s="19">
        <v>9999</v>
      </c>
      <c r="F118" s="19">
        <v>9999</v>
      </c>
      <c r="G118" s="19">
        <v>9999</v>
      </c>
      <c r="H118" s="19">
        <v>9999</v>
      </c>
      <c r="I118" s="10">
        <v>1.1000000238418579</v>
      </c>
      <c r="J118" s="10">
        <v>0.2800000011920929</v>
      </c>
      <c r="K118" s="10">
        <v>0</v>
      </c>
      <c r="L118" s="10">
        <v>0.60000002384185791</v>
      </c>
      <c r="M118" s="10">
        <v>1.7000000476837158</v>
      </c>
      <c r="N118" s="11">
        <v>62.479999542236328</v>
      </c>
    </row>
    <row r="119" spans="1:14">
      <c r="A119">
        <v>112</v>
      </c>
      <c r="B119" s="9">
        <v>10989</v>
      </c>
      <c r="C119" s="6">
        <f t="shared" si="17"/>
        <v>1</v>
      </c>
      <c r="D119" s="12">
        <f t="shared" si="18"/>
        <v>1930</v>
      </c>
      <c r="E119" s="19">
        <v>9999</v>
      </c>
      <c r="F119" s="19">
        <v>9999</v>
      </c>
      <c r="G119" s="19">
        <v>9999</v>
      </c>
      <c r="H119" s="19">
        <v>9999</v>
      </c>
      <c r="I119" s="10">
        <v>1.1000000238418579</v>
      </c>
      <c r="J119" s="10">
        <v>0</v>
      </c>
      <c r="K119" s="10">
        <v>0</v>
      </c>
      <c r="L119" s="10">
        <v>0.5</v>
      </c>
      <c r="M119" s="10">
        <v>1.2000000476837158</v>
      </c>
      <c r="N119" s="11">
        <v>26.850000381469727</v>
      </c>
    </row>
    <row r="120" spans="1:14">
      <c r="A120">
        <v>113</v>
      </c>
      <c r="B120" s="9">
        <v>11017</v>
      </c>
      <c r="C120" s="6">
        <f t="shared" si="17"/>
        <v>2</v>
      </c>
      <c r="D120" s="12">
        <f t="shared" si="18"/>
        <v>1930</v>
      </c>
      <c r="E120" s="19">
        <v>9999</v>
      </c>
      <c r="F120" s="19">
        <v>9999</v>
      </c>
      <c r="G120" s="19">
        <v>9999</v>
      </c>
      <c r="H120" s="19">
        <v>9999</v>
      </c>
      <c r="I120" s="10">
        <v>1.1000000238418579</v>
      </c>
      <c r="J120" s="10">
        <v>0</v>
      </c>
      <c r="K120" s="10">
        <v>0</v>
      </c>
      <c r="L120" s="10">
        <v>0.5</v>
      </c>
      <c r="M120" s="10">
        <v>1.2000000476837158</v>
      </c>
      <c r="N120" s="11">
        <v>0</v>
      </c>
    </row>
    <row r="121" spans="1:14">
      <c r="A121">
        <v>114</v>
      </c>
      <c r="B121" s="9">
        <v>11048</v>
      </c>
      <c r="C121" s="6">
        <f t="shared" si="17"/>
        <v>3</v>
      </c>
      <c r="D121" s="12">
        <f t="shared" si="18"/>
        <v>1930</v>
      </c>
      <c r="E121" s="19">
        <v>0</v>
      </c>
      <c r="F121" s="19">
        <v>0</v>
      </c>
      <c r="G121" s="19">
        <v>9999</v>
      </c>
      <c r="H121" s="19">
        <v>9999</v>
      </c>
      <c r="I121" s="10">
        <v>1.1000000238418579</v>
      </c>
      <c r="J121" s="10">
        <v>1.6499999761581421</v>
      </c>
      <c r="K121" s="10">
        <v>0</v>
      </c>
      <c r="L121" s="10">
        <v>0.5</v>
      </c>
      <c r="M121" s="10">
        <v>1.2000000476837158</v>
      </c>
      <c r="N121" s="11">
        <v>0</v>
      </c>
    </row>
    <row r="122" spans="1:14">
      <c r="A122">
        <v>115</v>
      </c>
      <c r="B122" s="9">
        <v>11078</v>
      </c>
      <c r="C122" s="6">
        <f t="shared" si="17"/>
        <v>4</v>
      </c>
      <c r="D122" s="12">
        <f t="shared" si="18"/>
        <v>1930</v>
      </c>
      <c r="E122" s="19">
        <v>16.989999771118164</v>
      </c>
      <c r="F122" s="19">
        <v>16.420000076293945</v>
      </c>
      <c r="G122" s="19">
        <v>62.290000915527344</v>
      </c>
      <c r="H122" s="19">
        <v>0.56999999284744263</v>
      </c>
      <c r="I122" s="10">
        <v>1.1000000238418579</v>
      </c>
      <c r="J122" s="10">
        <v>0.55000001192092896</v>
      </c>
      <c r="K122" s="10">
        <v>0.9100000262260437</v>
      </c>
      <c r="L122" s="10">
        <v>0.5</v>
      </c>
      <c r="M122" s="10">
        <v>1.2000000476837158</v>
      </c>
      <c r="N122" s="11">
        <v>0</v>
      </c>
    </row>
    <row r="123" spans="1:14">
      <c r="A123">
        <v>116</v>
      </c>
      <c r="B123" s="9">
        <v>11109</v>
      </c>
      <c r="C123" s="6">
        <f t="shared" si="17"/>
        <v>5</v>
      </c>
      <c r="D123" s="12">
        <f t="shared" si="18"/>
        <v>1930</v>
      </c>
      <c r="E123" s="19">
        <v>26.190000534057617</v>
      </c>
      <c r="F123" s="19">
        <v>25.309999465942383</v>
      </c>
      <c r="G123" s="19">
        <v>96.019996643066406</v>
      </c>
      <c r="H123" s="19">
        <v>0.87000000476837158</v>
      </c>
      <c r="I123" s="10">
        <v>1.1000000238418579</v>
      </c>
      <c r="J123" s="10">
        <v>0.55000001192092896</v>
      </c>
      <c r="K123" s="10">
        <v>1.3999999761581421</v>
      </c>
      <c r="L123" s="10">
        <v>1.1000000238418579</v>
      </c>
      <c r="M123" s="10">
        <v>2.9000000953674316</v>
      </c>
      <c r="N123" s="11">
        <v>0</v>
      </c>
    </row>
    <row r="124" spans="1:14">
      <c r="A124">
        <v>117</v>
      </c>
      <c r="B124" s="9">
        <v>11139</v>
      </c>
      <c r="C124" s="6">
        <f t="shared" si="17"/>
        <v>6</v>
      </c>
      <c r="D124" s="12">
        <f t="shared" si="18"/>
        <v>1930</v>
      </c>
      <c r="E124" s="19">
        <v>30.840000152587891</v>
      </c>
      <c r="F124" s="19">
        <v>29.809999465942383</v>
      </c>
      <c r="G124" s="19">
        <v>113.08999633789063</v>
      </c>
      <c r="H124" s="19">
        <v>1.0299999713897705</v>
      </c>
      <c r="I124" s="10">
        <v>1.1000000238418579</v>
      </c>
      <c r="J124" s="10">
        <v>1.1000000238418579</v>
      </c>
      <c r="K124" s="10">
        <v>1.6399999856948853</v>
      </c>
      <c r="L124" s="10">
        <v>1.5</v>
      </c>
      <c r="M124" s="10">
        <v>4.0999999046325684</v>
      </c>
      <c r="N124" s="11">
        <v>0</v>
      </c>
    </row>
    <row r="125" spans="1:14">
      <c r="A125">
        <v>118</v>
      </c>
      <c r="B125" s="9">
        <v>11170</v>
      </c>
      <c r="C125" s="6">
        <f t="shared" si="17"/>
        <v>7</v>
      </c>
      <c r="D125" s="12">
        <f t="shared" si="18"/>
        <v>1930</v>
      </c>
      <c r="E125" s="19">
        <v>29.450000762939453</v>
      </c>
      <c r="F125" s="19">
        <v>28.469999313354492</v>
      </c>
      <c r="G125" s="19">
        <v>108</v>
      </c>
      <c r="H125" s="19">
        <v>0.98000001907348633</v>
      </c>
      <c r="I125" s="10">
        <v>1.1000000238418579</v>
      </c>
      <c r="J125" s="10">
        <v>2.75</v>
      </c>
      <c r="K125" s="10">
        <v>1.5700000524520874</v>
      </c>
      <c r="L125" s="10">
        <v>1.1000000238418579</v>
      </c>
      <c r="M125" s="10">
        <v>2.9000000953674316</v>
      </c>
      <c r="N125" s="11">
        <v>0</v>
      </c>
    </row>
    <row r="126" spans="1:14">
      <c r="A126">
        <v>119</v>
      </c>
      <c r="B126" s="9">
        <v>11201</v>
      </c>
      <c r="C126" s="6">
        <f t="shared" si="17"/>
        <v>8</v>
      </c>
      <c r="D126" s="12">
        <f t="shared" si="18"/>
        <v>1930</v>
      </c>
      <c r="E126" s="19">
        <v>23.479999542236328</v>
      </c>
      <c r="F126" s="19">
        <v>22.700000762939453</v>
      </c>
      <c r="G126" s="19">
        <v>86.099998474121094</v>
      </c>
      <c r="H126" s="19">
        <v>0.77999997138977051</v>
      </c>
      <c r="I126" s="10">
        <v>1.1000000238418579</v>
      </c>
      <c r="J126" s="10">
        <v>3.2999999523162842</v>
      </c>
      <c r="K126" s="10">
        <v>1.25</v>
      </c>
      <c r="L126" s="10">
        <v>1.2000000476837158</v>
      </c>
      <c r="M126" s="10">
        <v>3.2999999523162842</v>
      </c>
      <c r="N126" s="11">
        <v>0</v>
      </c>
    </row>
    <row r="127" spans="1:14">
      <c r="A127">
        <v>120</v>
      </c>
      <c r="B127" s="9">
        <v>11231</v>
      </c>
      <c r="C127" s="6">
        <f t="shared" si="17"/>
        <v>9</v>
      </c>
      <c r="D127" s="12">
        <f t="shared" si="18"/>
        <v>1930</v>
      </c>
      <c r="E127" s="19">
        <v>17.069999694824219</v>
      </c>
      <c r="F127" s="19">
        <v>16.5</v>
      </c>
      <c r="G127" s="19">
        <v>62.599998474121094</v>
      </c>
      <c r="H127" s="19">
        <v>0.56999999284744263</v>
      </c>
      <c r="I127" s="10">
        <v>1.1000000238418579</v>
      </c>
      <c r="J127" s="10">
        <v>2.75</v>
      </c>
      <c r="K127" s="10">
        <v>0.9100000262260437</v>
      </c>
      <c r="L127" s="10">
        <v>3.0999999046325684</v>
      </c>
      <c r="M127" s="10">
        <v>8.3000001907348633</v>
      </c>
      <c r="N127" s="11">
        <v>0</v>
      </c>
    </row>
    <row r="128" spans="1:14">
      <c r="A128">
        <v>121</v>
      </c>
      <c r="B128" s="9">
        <v>11262</v>
      </c>
      <c r="C128" s="6">
        <f t="shared" si="17"/>
        <v>10</v>
      </c>
      <c r="D128" s="12">
        <f t="shared" si="18"/>
        <v>1930</v>
      </c>
      <c r="E128" s="19">
        <v>5.9699997901916504</v>
      </c>
      <c r="F128" s="19">
        <v>5.7699999809265137</v>
      </c>
      <c r="G128" s="19">
        <v>21.899999618530273</v>
      </c>
      <c r="H128" s="19">
        <v>0.20000000298023224</v>
      </c>
      <c r="I128" s="10">
        <v>1.1000000238418579</v>
      </c>
      <c r="J128" s="10">
        <v>1.1000000238418579</v>
      </c>
      <c r="K128" s="10">
        <v>0.31999999284744263</v>
      </c>
      <c r="L128" s="10">
        <v>3</v>
      </c>
      <c r="M128" s="10">
        <v>7.9000000953674316</v>
      </c>
      <c r="N128" s="11">
        <v>85.970001220703125</v>
      </c>
    </row>
    <row r="129" spans="1:14">
      <c r="A129">
        <v>122</v>
      </c>
      <c r="B129" s="9">
        <v>11292</v>
      </c>
      <c r="C129" s="6">
        <f t="shared" si="17"/>
        <v>11</v>
      </c>
      <c r="D129" s="12">
        <f t="shared" si="18"/>
        <v>1930</v>
      </c>
      <c r="E129" s="19">
        <v>9999</v>
      </c>
      <c r="F129" s="19">
        <v>9999</v>
      </c>
      <c r="G129" s="19">
        <v>9999</v>
      </c>
      <c r="H129" s="19">
        <v>9999</v>
      </c>
      <c r="I129" s="10">
        <v>1.1000000238418579</v>
      </c>
      <c r="J129" s="10">
        <v>0.2800000011920929</v>
      </c>
      <c r="K129" s="10">
        <v>0</v>
      </c>
      <c r="L129" s="10">
        <v>2</v>
      </c>
      <c r="M129" s="10">
        <v>5.4000000953674316</v>
      </c>
      <c r="N129" s="11">
        <v>115.40000152587891</v>
      </c>
    </row>
    <row r="130" spans="1:14">
      <c r="A130">
        <v>123</v>
      </c>
      <c r="B130" s="9">
        <v>11323</v>
      </c>
      <c r="C130" s="6">
        <f t="shared" si="17"/>
        <v>12</v>
      </c>
      <c r="D130" s="12">
        <f t="shared" si="18"/>
        <v>1930</v>
      </c>
      <c r="E130" s="19">
        <v>9999</v>
      </c>
      <c r="F130" s="19">
        <v>9999</v>
      </c>
      <c r="G130" s="19">
        <v>9999</v>
      </c>
      <c r="H130" s="19">
        <v>9999</v>
      </c>
      <c r="I130" s="10">
        <v>1.1000000238418579</v>
      </c>
      <c r="J130" s="10">
        <v>0.2800000011920929</v>
      </c>
      <c r="K130" s="10">
        <v>0</v>
      </c>
      <c r="L130" s="10">
        <v>0.60000002384185791</v>
      </c>
      <c r="M130" s="10">
        <v>1.7000000476837158</v>
      </c>
      <c r="N130" s="11">
        <v>83.489997863769531</v>
      </c>
    </row>
    <row r="131" spans="1:14">
      <c r="A131">
        <v>124</v>
      </c>
      <c r="B131" s="9">
        <v>11354</v>
      </c>
      <c r="C131" s="6">
        <f t="shared" si="17"/>
        <v>1</v>
      </c>
      <c r="D131" s="12">
        <f t="shared" si="18"/>
        <v>1931</v>
      </c>
      <c r="E131" s="19">
        <v>9999</v>
      </c>
      <c r="F131" s="19">
        <v>9999</v>
      </c>
      <c r="G131" s="19">
        <v>9999</v>
      </c>
      <c r="H131" s="19">
        <v>9999</v>
      </c>
      <c r="I131" s="10">
        <v>1.1000000238418579</v>
      </c>
      <c r="J131" s="10">
        <v>0</v>
      </c>
      <c r="K131" s="10">
        <v>0</v>
      </c>
      <c r="L131" s="10">
        <v>0.5</v>
      </c>
      <c r="M131" s="10">
        <v>1.2000000476837158</v>
      </c>
      <c r="N131" s="11">
        <v>29.030000686645508</v>
      </c>
    </row>
    <row r="132" spans="1:14">
      <c r="A132">
        <v>125</v>
      </c>
      <c r="B132" s="9">
        <v>11382</v>
      </c>
      <c r="C132" s="6">
        <f t="shared" si="17"/>
        <v>2</v>
      </c>
      <c r="D132" s="12">
        <f t="shared" si="18"/>
        <v>1931</v>
      </c>
      <c r="E132" s="19">
        <v>9999</v>
      </c>
      <c r="F132" s="19">
        <v>9999</v>
      </c>
      <c r="G132" s="19">
        <v>9999</v>
      </c>
      <c r="H132" s="19">
        <v>9999</v>
      </c>
      <c r="I132" s="10">
        <v>1.1000000238418579</v>
      </c>
      <c r="J132" s="10">
        <v>0</v>
      </c>
      <c r="K132" s="10">
        <v>0</v>
      </c>
      <c r="L132" s="10">
        <v>0.5</v>
      </c>
      <c r="M132" s="10">
        <v>1.2000000476837158</v>
      </c>
      <c r="N132" s="11">
        <v>0</v>
      </c>
    </row>
    <row r="133" spans="1:14">
      <c r="A133">
        <v>126</v>
      </c>
      <c r="B133" s="9">
        <v>11413</v>
      </c>
      <c r="C133" s="6">
        <f t="shared" si="17"/>
        <v>3</v>
      </c>
      <c r="D133" s="12">
        <f t="shared" si="18"/>
        <v>1931</v>
      </c>
      <c r="E133" s="19">
        <v>1.5199999809265137</v>
      </c>
      <c r="F133" s="19">
        <v>1.4700000286102295</v>
      </c>
      <c r="G133" s="19">
        <v>9999</v>
      </c>
      <c r="H133" s="19">
        <v>9999</v>
      </c>
      <c r="I133" s="10">
        <v>1.1000000238418579</v>
      </c>
      <c r="J133" s="10">
        <v>1.6499999761581421</v>
      </c>
      <c r="K133" s="10">
        <v>7.9999998211860657E-2</v>
      </c>
      <c r="L133" s="10">
        <v>0.5</v>
      </c>
      <c r="M133" s="10">
        <v>1.2000000476837158</v>
      </c>
      <c r="N133" s="11">
        <v>0</v>
      </c>
    </row>
    <row r="134" spans="1:14">
      <c r="A134">
        <v>127</v>
      </c>
      <c r="B134" s="9">
        <v>11443</v>
      </c>
      <c r="C134" s="6">
        <f t="shared" si="17"/>
        <v>4</v>
      </c>
      <c r="D134" s="12">
        <f t="shared" si="18"/>
        <v>1931</v>
      </c>
      <c r="E134" s="19">
        <v>31.489999771118164</v>
      </c>
      <c r="F134" s="19">
        <v>30.440000534057617</v>
      </c>
      <c r="G134" s="19">
        <v>116.62000274658203</v>
      </c>
      <c r="H134" s="19">
        <v>1.059999942779541</v>
      </c>
      <c r="I134" s="10">
        <v>1.1000000238418579</v>
      </c>
      <c r="J134" s="10">
        <v>0.55000001192092896</v>
      </c>
      <c r="K134" s="10">
        <v>1.6799999475479126</v>
      </c>
      <c r="L134" s="10">
        <v>0.5</v>
      </c>
      <c r="M134" s="10">
        <v>1.2000000476837158</v>
      </c>
      <c r="N134" s="11">
        <v>0</v>
      </c>
    </row>
    <row r="135" spans="1:14">
      <c r="A135">
        <v>128</v>
      </c>
      <c r="B135" s="9">
        <v>11474</v>
      </c>
      <c r="C135" s="6">
        <f t="shared" si="17"/>
        <v>5</v>
      </c>
      <c r="D135" s="12">
        <f t="shared" si="18"/>
        <v>1931</v>
      </c>
      <c r="E135" s="19">
        <v>22.430000305175781</v>
      </c>
      <c r="F135" s="19">
        <v>21.690000534057617</v>
      </c>
      <c r="G135" s="19">
        <v>83.099998474121094</v>
      </c>
      <c r="H135" s="19">
        <v>0.75999999046325684</v>
      </c>
      <c r="I135" s="10">
        <v>1.1000000238418579</v>
      </c>
      <c r="J135" s="10">
        <v>0.55000001192092896</v>
      </c>
      <c r="K135" s="10">
        <v>1.2000000476837158</v>
      </c>
      <c r="L135" s="10">
        <v>1.1000000238418579</v>
      </c>
      <c r="M135" s="10">
        <v>2.9000000953674316</v>
      </c>
      <c r="N135" s="11">
        <v>0</v>
      </c>
    </row>
    <row r="136" spans="1:14">
      <c r="A136">
        <v>129</v>
      </c>
      <c r="B136" s="9">
        <v>11504</v>
      </c>
      <c r="C136" s="6">
        <f t="shared" si="17"/>
        <v>6</v>
      </c>
      <c r="D136" s="12">
        <f t="shared" si="18"/>
        <v>1931</v>
      </c>
      <c r="E136" s="19">
        <v>27.379999160766602</v>
      </c>
      <c r="F136" s="19">
        <v>26.459999084472656</v>
      </c>
      <c r="G136" s="19">
        <v>101.41000366210938</v>
      </c>
      <c r="H136" s="19">
        <v>0.92000001668930054</v>
      </c>
      <c r="I136" s="10">
        <v>1.1000000238418579</v>
      </c>
      <c r="J136" s="10">
        <v>1.1000000238418579</v>
      </c>
      <c r="K136" s="10">
        <v>1.4600000381469727</v>
      </c>
      <c r="L136" s="10">
        <v>1.5</v>
      </c>
      <c r="M136" s="10">
        <v>4.0999999046325684</v>
      </c>
      <c r="N136" s="11">
        <v>0</v>
      </c>
    </row>
    <row r="137" spans="1:14">
      <c r="A137">
        <v>130</v>
      </c>
      <c r="B137" s="9">
        <v>11535</v>
      </c>
      <c r="C137" s="6">
        <f t="shared" ref="C137:C200" si="19">MONTH(B137)</f>
        <v>7</v>
      </c>
      <c r="D137" s="12">
        <f t="shared" ref="D137:D200" si="20">YEAR(B137)</f>
        <v>1931</v>
      </c>
      <c r="E137" s="19">
        <v>31.489999771118164</v>
      </c>
      <c r="F137" s="19">
        <v>30.440000534057617</v>
      </c>
      <c r="G137" s="19">
        <v>116.62000274658203</v>
      </c>
      <c r="H137" s="19">
        <v>1.059999942779541</v>
      </c>
      <c r="I137" s="10">
        <v>1.1000000238418579</v>
      </c>
      <c r="J137" s="10">
        <v>2.75</v>
      </c>
      <c r="K137" s="10">
        <v>1.6799999475479126</v>
      </c>
      <c r="L137" s="10">
        <v>1.1000000238418579</v>
      </c>
      <c r="M137" s="10">
        <v>2.9000000953674316</v>
      </c>
      <c r="N137" s="11">
        <v>0</v>
      </c>
    </row>
    <row r="138" spans="1:14">
      <c r="A138">
        <v>131</v>
      </c>
      <c r="B138" s="9">
        <v>11566</v>
      </c>
      <c r="C138" s="6">
        <f t="shared" si="19"/>
        <v>8</v>
      </c>
      <c r="D138" s="12">
        <f t="shared" si="20"/>
        <v>1931</v>
      </c>
      <c r="E138" s="19">
        <v>23.760000228881836</v>
      </c>
      <c r="F138" s="19">
        <v>22.969999313354492</v>
      </c>
      <c r="G138" s="19">
        <v>88.010002136230469</v>
      </c>
      <c r="H138" s="19">
        <v>0.80000001192092896</v>
      </c>
      <c r="I138" s="10">
        <v>1.1000000238418579</v>
      </c>
      <c r="J138" s="10">
        <v>3.2999999523162842</v>
      </c>
      <c r="K138" s="10">
        <v>1.2699999809265137</v>
      </c>
      <c r="L138" s="10">
        <v>1.2000000476837158</v>
      </c>
      <c r="M138" s="10">
        <v>3.2999999523162842</v>
      </c>
      <c r="N138" s="11">
        <v>0</v>
      </c>
    </row>
    <row r="139" spans="1:14">
      <c r="A139">
        <v>132</v>
      </c>
      <c r="B139" s="9">
        <v>11596</v>
      </c>
      <c r="C139" s="6">
        <f t="shared" si="19"/>
        <v>9</v>
      </c>
      <c r="D139" s="12">
        <f t="shared" si="20"/>
        <v>1931</v>
      </c>
      <c r="E139" s="19">
        <v>8.5299997329711914</v>
      </c>
      <c r="F139" s="19">
        <v>8.2399997711181641</v>
      </c>
      <c r="G139" s="19">
        <v>31.579999923706055</v>
      </c>
      <c r="H139" s="19">
        <v>0.28999999165534973</v>
      </c>
      <c r="I139" s="10">
        <v>1.1000000238418579</v>
      </c>
      <c r="J139" s="10">
        <v>2.75</v>
      </c>
      <c r="K139" s="10">
        <v>0.44999998807907104</v>
      </c>
      <c r="L139" s="10">
        <v>3.0999999046325684</v>
      </c>
      <c r="M139" s="10">
        <v>8.3000001907348633</v>
      </c>
      <c r="N139" s="11">
        <v>0</v>
      </c>
    </row>
    <row r="140" spans="1:14">
      <c r="A140">
        <v>133</v>
      </c>
      <c r="B140" s="9">
        <v>11627</v>
      </c>
      <c r="C140" s="6">
        <f t="shared" si="19"/>
        <v>10</v>
      </c>
      <c r="D140" s="12">
        <f t="shared" si="20"/>
        <v>1931</v>
      </c>
      <c r="E140" s="19">
        <v>3.4200000762939453</v>
      </c>
      <c r="F140" s="19">
        <v>3.2999999523162842</v>
      </c>
      <c r="G140" s="19">
        <v>12.659999847412109</v>
      </c>
      <c r="H140" s="19">
        <v>0.11999999731779099</v>
      </c>
      <c r="I140" s="10">
        <v>1.1000000238418579</v>
      </c>
      <c r="J140" s="10">
        <v>1.1000000238418579</v>
      </c>
      <c r="K140" s="10">
        <v>0.18000000715255737</v>
      </c>
      <c r="L140" s="10">
        <v>3</v>
      </c>
      <c r="M140" s="10">
        <v>7.9000000953674316</v>
      </c>
      <c r="N140" s="11">
        <v>83.779998779296875</v>
      </c>
    </row>
    <row r="141" spans="1:14">
      <c r="A141">
        <v>134</v>
      </c>
      <c r="B141" s="9">
        <v>11657</v>
      </c>
      <c r="C141" s="6">
        <f t="shared" si="19"/>
        <v>11</v>
      </c>
      <c r="D141" s="12">
        <f t="shared" si="20"/>
        <v>1931</v>
      </c>
      <c r="E141" s="19">
        <v>9999</v>
      </c>
      <c r="F141" s="19">
        <v>9999</v>
      </c>
      <c r="G141" s="19">
        <v>9999</v>
      </c>
      <c r="H141" s="19">
        <v>9999</v>
      </c>
      <c r="I141" s="10">
        <v>1.1000000238418579</v>
      </c>
      <c r="J141" s="10">
        <v>0.2800000011920929</v>
      </c>
      <c r="K141" s="10">
        <v>0</v>
      </c>
      <c r="L141" s="10">
        <v>2</v>
      </c>
      <c r="M141" s="10">
        <v>5.4000000953674316</v>
      </c>
      <c r="N141" s="11">
        <v>111.38999938964844</v>
      </c>
    </row>
    <row r="142" spans="1:14">
      <c r="A142">
        <v>135</v>
      </c>
      <c r="B142" s="9">
        <v>11688</v>
      </c>
      <c r="C142" s="6">
        <f t="shared" si="19"/>
        <v>12</v>
      </c>
      <c r="D142" s="12">
        <f t="shared" si="20"/>
        <v>1931</v>
      </c>
      <c r="E142" s="19">
        <v>9999</v>
      </c>
      <c r="F142" s="19">
        <v>9999</v>
      </c>
      <c r="G142" s="19">
        <v>9999</v>
      </c>
      <c r="H142" s="19">
        <v>9999</v>
      </c>
      <c r="I142" s="10">
        <v>1.1000000238418579</v>
      </c>
      <c r="J142" s="10">
        <v>0.2800000011920929</v>
      </c>
      <c r="K142" s="10">
        <v>0</v>
      </c>
      <c r="L142" s="10">
        <v>0.60000002384185791</v>
      </c>
      <c r="M142" s="10">
        <v>1.7000000476837158</v>
      </c>
      <c r="N142" s="11">
        <v>60.099998474121094</v>
      </c>
    </row>
    <row r="143" spans="1:14">
      <c r="A143">
        <v>136</v>
      </c>
      <c r="B143" s="9">
        <v>11719</v>
      </c>
      <c r="C143" s="6">
        <f t="shared" si="19"/>
        <v>1</v>
      </c>
      <c r="D143" s="12">
        <f t="shared" si="20"/>
        <v>1932</v>
      </c>
      <c r="E143" s="19">
        <v>9999</v>
      </c>
      <c r="F143" s="19">
        <v>9999</v>
      </c>
      <c r="G143" s="19">
        <v>9999</v>
      </c>
      <c r="H143" s="19">
        <v>9999</v>
      </c>
      <c r="I143" s="10">
        <v>1.1000000238418579</v>
      </c>
      <c r="J143" s="10">
        <v>0</v>
      </c>
      <c r="K143" s="10">
        <v>0</v>
      </c>
      <c r="L143" s="10">
        <v>0.5</v>
      </c>
      <c r="M143" s="10">
        <v>1.2000000476837158</v>
      </c>
      <c r="N143" s="11">
        <v>35.400001525878906</v>
      </c>
    </row>
    <row r="144" spans="1:14">
      <c r="A144">
        <v>137</v>
      </c>
      <c r="B144" s="9">
        <v>11748</v>
      </c>
      <c r="C144" s="6">
        <f t="shared" si="19"/>
        <v>2</v>
      </c>
      <c r="D144" s="12">
        <f t="shared" si="20"/>
        <v>1932</v>
      </c>
      <c r="E144" s="19">
        <v>9999</v>
      </c>
      <c r="F144" s="19">
        <v>9999</v>
      </c>
      <c r="G144" s="19">
        <v>9999</v>
      </c>
      <c r="H144" s="19">
        <v>9999</v>
      </c>
      <c r="I144" s="10">
        <v>1.1000000238418579</v>
      </c>
      <c r="J144" s="10">
        <v>0</v>
      </c>
      <c r="K144" s="10">
        <v>0</v>
      </c>
      <c r="L144" s="10">
        <v>0.5</v>
      </c>
      <c r="M144" s="10">
        <v>1.2000000476837158</v>
      </c>
      <c r="N144" s="11">
        <v>0</v>
      </c>
    </row>
    <row r="145" spans="1:14">
      <c r="A145">
        <v>138</v>
      </c>
      <c r="B145" s="9">
        <v>11779</v>
      </c>
      <c r="C145" s="6">
        <f t="shared" si="19"/>
        <v>3</v>
      </c>
      <c r="D145" s="12">
        <f t="shared" si="20"/>
        <v>1932</v>
      </c>
      <c r="E145" s="19">
        <v>0.93999999761581421</v>
      </c>
      <c r="F145" s="19">
        <v>0.9100000262260437</v>
      </c>
      <c r="G145" s="19">
        <v>9999</v>
      </c>
      <c r="H145" s="19">
        <v>9999</v>
      </c>
      <c r="I145" s="10">
        <v>1.1000000238418579</v>
      </c>
      <c r="J145" s="10">
        <v>1.6499999761581421</v>
      </c>
      <c r="K145" s="10">
        <v>5.000000074505806E-2</v>
      </c>
      <c r="L145" s="10">
        <v>0.5</v>
      </c>
      <c r="M145" s="10">
        <v>1.2000000476837158</v>
      </c>
      <c r="N145" s="11">
        <v>0</v>
      </c>
    </row>
    <row r="146" spans="1:14">
      <c r="A146">
        <v>139</v>
      </c>
      <c r="B146" s="9">
        <v>11809</v>
      </c>
      <c r="C146" s="6">
        <f t="shared" si="19"/>
        <v>4</v>
      </c>
      <c r="D146" s="12">
        <f t="shared" si="20"/>
        <v>1932</v>
      </c>
      <c r="E146" s="19">
        <v>24.540000915527344</v>
      </c>
      <c r="F146" s="19">
        <v>23.729999542236328</v>
      </c>
      <c r="G146" s="19">
        <v>90.55999755859375</v>
      </c>
      <c r="H146" s="19">
        <v>0.81999999284744263</v>
      </c>
      <c r="I146" s="10">
        <v>1.1000000238418579</v>
      </c>
      <c r="J146" s="10">
        <v>0.55000001192092896</v>
      </c>
      <c r="K146" s="10">
        <v>1.309999942779541</v>
      </c>
      <c r="L146" s="10">
        <v>0.5</v>
      </c>
      <c r="M146" s="10">
        <v>1.2000000476837158</v>
      </c>
      <c r="N146" s="11">
        <v>0</v>
      </c>
    </row>
    <row r="147" spans="1:14">
      <c r="A147">
        <v>140</v>
      </c>
      <c r="B147" s="9">
        <v>11840</v>
      </c>
      <c r="C147" s="6">
        <f t="shared" si="19"/>
        <v>5</v>
      </c>
      <c r="D147" s="12">
        <f t="shared" si="20"/>
        <v>1932</v>
      </c>
      <c r="E147" s="19">
        <v>20.260000228881836</v>
      </c>
      <c r="F147" s="19">
        <v>19.579999923706055</v>
      </c>
      <c r="G147" s="19">
        <v>74.75</v>
      </c>
      <c r="H147" s="19">
        <v>0.68000000715255737</v>
      </c>
      <c r="I147" s="10">
        <v>1.1000000238418579</v>
      </c>
      <c r="J147" s="10">
        <v>0.55000001192092896</v>
      </c>
      <c r="K147" s="10">
        <v>1.0800000429153442</v>
      </c>
      <c r="L147" s="10">
        <v>1.1000000238418579</v>
      </c>
      <c r="M147" s="10">
        <v>2.9000000953674316</v>
      </c>
      <c r="N147" s="11">
        <v>0</v>
      </c>
    </row>
    <row r="148" spans="1:14">
      <c r="A148">
        <v>141</v>
      </c>
      <c r="B148" s="9">
        <v>11870</v>
      </c>
      <c r="C148" s="6">
        <f t="shared" si="19"/>
        <v>6</v>
      </c>
      <c r="D148" s="12">
        <f t="shared" si="20"/>
        <v>1932</v>
      </c>
      <c r="E148" s="19">
        <v>29.209999084472656</v>
      </c>
      <c r="F148" s="19">
        <v>28.239999771118164</v>
      </c>
      <c r="G148" s="19">
        <v>107.79000091552734</v>
      </c>
      <c r="H148" s="19">
        <v>0.98000001907348633</v>
      </c>
      <c r="I148" s="10">
        <v>1.1000000238418579</v>
      </c>
      <c r="J148" s="10">
        <v>1.1000000238418579</v>
      </c>
      <c r="K148" s="10">
        <v>1.559999942779541</v>
      </c>
      <c r="L148" s="10">
        <v>1.5</v>
      </c>
      <c r="M148" s="10">
        <v>4.0999999046325684</v>
      </c>
      <c r="N148" s="11">
        <v>0</v>
      </c>
    </row>
    <row r="149" spans="1:14">
      <c r="A149">
        <v>142</v>
      </c>
      <c r="B149" s="9">
        <v>11901</v>
      </c>
      <c r="C149" s="6">
        <f t="shared" si="19"/>
        <v>7</v>
      </c>
      <c r="D149" s="12">
        <f t="shared" si="20"/>
        <v>1932</v>
      </c>
      <c r="E149" s="19">
        <v>28.100000381469727</v>
      </c>
      <c r="F149" s="19">
        <v>27.159999847412109</v>
      </c>
      <c r="G149" s="19">
        <v>103.68000030517578</v>
      </c>
      <c r="H149" s="19">
        <v>0.93999999761581421</v>
      </c>
      <c r="I149" s="10">
        <v>1.1000000238418579</v>
      </c>
      <c r="J149" s="10">
        <v>2.75</v>
      </c>
      <c r="K149" s="10">
        <v>1.5</v>
      </c>
      <c r="L149" s="10">
        <v>1.1000000238418579</v>
      </c>
      <c r="M149" s="10">
        <v>2.9000000953674316</v>
      </c>
      <c r="N149" s="11">
        <v>0</v>
      </c>
    </row>
    <row r="150" spans="1:14">
      <c r="A150">
        <v>143</v>
      </c>
      <c r="B150" s="9">
        <v>11932</v>
      </c>
      <c r="C150" s="6">
        <f t="shared" si="19"/>
        <v>8</v>
      </c>
      <c r="D150" s="12">
        <f t="shared" si="20"/>
        <v>1932</v>
      </c>
      <c r="E150" s="19">
        <v>22.399999618530273</v>
      </c>
      <c r="F150" s="19">
        <v>21.659999847412109</v>
      </c>
      <c r="G150" s="19">
        <v>82.660003662109375</v>
      </c>
      <c r="H150" s="19">
        <v>0.75</v>
      </c>
      <c r="I150" s="10">
        <v>1.1000000238418579</v>
      </c>
      <c r="J150" s="10">
        <v>3.2999999523162842</v>
      </c>
      <c r="K150" s="10">
        <v>1.190000057220459</v>
      </c>
      <c r="L150" s="10">
        <v>1.2000000476837158</v>
      </c>
      <c r="M150" s="10">
        <v>3.2999999523162842</v>
      </c>
      <c r="N150" s="11">
        <v>0</v>
      </c>
    </row>
    <row r="151" spans="1:14">
      <c r="A151">
        <v>144</v>
      </c>
      <c r="B151" s="9">
        <v>11962</v>
      </c>
      <c r="C151" s="6">
        <f t="shared" si="19"/>
        <v>9</v>
      </c>
      <c r="D151" s="12">
        <f t="shared" si="20"/>
        <v>1932</v>
      </c>
      <c r="E151" s="19">
        <v>18.170000076293945</v>
      </c>
      <c r="F151" s="19">
        <v>17.559999465942383</v>
      </c>
      <c r="G151" s="19">
        <v>67.040000915527344</v>
      </c>
      <c r="H151" s="19">
        <v>0.61000001430511475</v>
      </c>
      <c r="I151" s="10">
        <v>1.1000000238418579</v>
      </c>
      <c r="J151" s="10">
        <v>2.75</v>
      </c>
      <c r="K151" s="10">
        <v>0.97000002861022949</v>
      </c>
      <c r="L151" s="10">
        <v>3.0999999046325684</v>
      </c>
      <c r="M151" s="10">
        <v>8.3000001907348633</v>
      </c>
      <c r="N151" s="11">
        <v>0</v>
      </c>
    </row>
    <row r="152" spans="1:14">
      <c r="A152">
        <v>145</v>
      </c>
      <c r="B152" s="9">
        <v>11993</v>
      </c>
      <c r="C152" s="6">
        <f t="shared" si="19"/>
        <v>10</v>
      </c>
      <c r="D152" s="12">
        <f t="shared" si="20"/>
        <v>1932</v>
      </c>
      <c r="E152" s="19">
        <v>6.369999885559082</v>
      </c>
      <c r="F152" s="19">
        <v>6.1599998474121094</v>
      </c>
      <c r="G152" s="19">
        <v>23.520000457763672</v>
      </c>
      <c r="H152" s="19">
        <v>0.20999999344348907</v>
      </c>
      <c r="I152" s="10">
        <v>1.1000000238418579</v>
      </c>
      <c r="J152" s="10">
        <v>1.1000000238418579</v>
      </c>
      <c r="K152" s="10">
        <v>0.34000000357627869</v>
      </c>
      <c r="L152" s="10">
        <v>5.9000000953674316</v>
      </c>
      <c r="M152" s="10">
        <v>7.9000000953674316</v>
      </c>
      <c r="N152" s="11">
        <v>88.540000915527344</v>
      </c>
    </row>
    <row r="153" spans="1:14">
      <c r="A153">
        <v>146</v>
      </c>
      <c r="B153" s="9">
        <v>12023</v>
      </c>
      <c r="C153" s="6">
        <f t="shared" si="19"/>
        <v>11</v>
      </c>
      <c r="D153" s="12">
        <f t="shared" si="20"/>
        <v>1932</v>
      </c>
      <c r="E153" s="19">
        <v>9999</v>
      </c>
      <c r="F153" s="19">
        <v>9999</v>
      </c>
      <c r="G153" s="19">
        <v>9999</v>
      </c>
      <c r="H153" s="19">
        <v>9999</v>
      </c>
      <c r="I153" s="10">
        <v>1.1000000238418579</v>
      </c>
      <c r="J153" s="10">
        <v>0.2800000011920929</v>
      </c>
      <c r="K153" s="10">
        <v>9.9999997764825821E-3</v>
      </c>
      <c r="L153" s="10">
        <v>4</v>
      </c>
      <c r="M153" s="10">
        <v>5.4000000953674316</v>
      </c>
      <c r="N153" s="11">
        <v>122.01999664306641</v>
      </c>
    </row>
    <row r="154" spans="1:14">
      <c r="A154">
        <v>147</v>
      </c>
      <c r="B154" s="9">
        <v>12054</v>
      </c>
      <c r="C154" s="6">
        <f t="shared" si="19"/>
        <v>12</v>
      </c>
      <c r="D154" s="12">
        <f t="shared" si="20"/>
        <v>1932</v>
      </c>
      <c r="E154" s="19">
        <v>9999</v>
      </c>
      <c r="F154" s="19">
        <v>9999</v>
      </c>
      <c r="G154" s="19">
        <v>9999</v>
      </c>
      <c r="H154" s="19">
        <v>9999</v>
      </c>
      <c r="I154" s="10">
        <v>1.1000000238418579</v>
      </c>
      <c r="J154" s="10">
        <v>0.2800000011920929</v>
      </c>
      <c r="K154" s="10">
        <v>0</v>
      </c>
      <c r="L154" s="10">
        <v>1.2000000476837158</v>
      </c>
      <c r="M154" s="10">
        <v>1.7000000476837158</v>
      </c>
      <c r="N154" s="11">
        <v>71.19000244140625</v>
      </c>
    </row>
    <row r="155" spans="1:14">
      <c r="A155">
        <v>148</v>
      </c>
      <c r="B155" s="9">
        <v>12085</v>
      </c>
      <c r="C155" s="6">
        <f t="shared" si="19"/>
        <v>1</v>
      </c>
      <c r="D155" s="12">
        <f t="shared" si="20"/>
        <v>1933</v>
      </c>
      <c r="E155" s="19">
        <v>9999</v>
      </c>
      <c r="F155" s="19">
        <v>9999</v>
      </c>
      <c r="G155" s="19">
        <v>9999</v>
      </c>
      <c r="H155" s="19">
        <v>9999</v>
      </c>
      <c r="I155" s="10">
        <v>1.1000000238418579</v>
      </c>
      <c r="J155" s="10">
        <v>0</v>
      </c>
      <c r="K155" s="10">
        <v>0</v>
      </c>
      <c r="L155" s="10">
        <v>0.89999997615814209</v>
      </c>
      <c r="M155" s="10">
        <v>1.2000000476837158</v>
      </c>
      <c r="N155" s="11">
        <v>28.129999160766602</v>
      </c>
    </row>
    <row r="156" spans="1:14">
      <c r="A156">
        <v>149</v>
      </c>
      <c r="B156" s="9">
        <v>12113</v>
      </c>
      <c r="C156" s="6">
        <f t="shared" si="19"/>
        <v>2</v>
      </c>
      <c r="D156" s="12">
        <f t="shared" si="20"/>
        <v>1933</v>
      </c>
      <c r="E156" s="19">
        <v>9999</v>
      </c>
      <c r="F156" s="19">
        <v>9999</v>
      </c>
      <c r="G156" s="19">
        <v>9999</v>
      </c>
      <c r="H156" s="19">
        <v>9999</v>
      </c>
      <c r="I156" s="10">
        <v>1.1000000238418579</v>
      </c>
      <c r="J156" s="10">
        <v>0</v>
      </c>
      <c r="K156" s="10">
        <v>0</v>
      </c>
      <c r="L156" s="10">
        <v>0.89999997615814209</v>
      </c>
      <c r="M156" s="10">
        <v>1.2000000476837158</v>
      </c>
      <c r="N156" s="11">
        <v>0</v>
      </c>
    </row>
    <row r="157" spans="1:14">
      <c r="A157">
        <v>150</v>
      </c>
      <c r="B157" s="9">
        <v>12144</v>
      </c>
      <c r="C157" s="6">
        <f t="shared" si="19"/>
        <v>3</v>
      </c>
      <c r="D157" s="12">
        <f t="shared" si="20"/>
        <v>1933</v>
      </c>
      <c r="E157" s="19">
        <v>0.36000001430511475</v>
      </c>
      <c r="F157" s="19">
        <v>0.34999999403953552</v>
      </c>
      <c r="G157" s="19">
        <v>9999</v>
      </c>
      <c r="H157" s="19">
        <v>9999</v>
      </c>
      <c r="I157" s="10">
        <v>1.1000000238418579</v>
      </c>
      <c r="J157" s="10">
        <v>1.6499999761581421</v>
      </c>
      <c r="K157" s="10">
        <v>1.9999999552965164E-2</v>
      </c>
      <c r="L157" s="10">
        <v>0.89999997615814209</v>
      </c>
      <c r="M157" s="10">
        <v>1.2000000476837158</v>
      </c>
      <c r="N157" s="11">
        <v>0</v>
      </c>
    </row>
    <row r="158" spans="1:14">
      <c r="A158">
        <v>151</v>
      </c>
      <c r="B158" s="9">
        <v>12174</v>
      </c>
      <c r="C158" s="6">
        <f t="shared" si="19"/>
        <v>4</v>
      </c>
      <c r="D158" s="12">
        <f t="shared" si="20"/>
        <v>1933</v>
      </c>
      <c r="E158" s="19">
        <v>30.479999542236328</v>
      </c>
      <c r="F158" s="19">
        <v>29.459999084472656</v>
      </c>
      <c r="G158" s="19">
        <v>112.01999664306641</v>
      </c>
      <c r="H158" s="19">
        <v>1.0199999809265137</v>
      </c>
      <c r="I158" s="10">
        <v>1.1000000238418579</v>
      </c>
      <c r="J158" s="10">
        <v>0.55000001192092896</v>
      </c>
      <c r="K158" s="10">
        <v>1.6200000047683716</v>
      </c>
      <c r="L158" s="10">
        <v>0.89999997615814209</v>
      </c>
      <c r="M158" s="10">
        <v>1.2000000476837158</v>
      </c>
      <c r="N158" s="11">
        <v>0</v>
      </c>
    </row>
    <row r="159" spans="1:14">
      <c r="A159">
        <v>152</v>
      </c>
      <c r="B159" s="9">
        <v>12205</v>
      </c>
      <c r="C159" s="6">
        <f t="shared" si="19"/>
        <v>5</v>
      </c>
      <c r="D159" s="12">
        <f t="shared" si="20"/>
        <v>1933</v>
      </c>
      <c r="E159" s="19">
        <v>23.190000534057617</v>
      </c>
      <c r="F159" s="19">
        <v>22.409999847412109</v>
      </c>
      <c r="G159" s="19">
        <v>85.230003356933594</v>
      </c>
      <c r="H159" s="19">
        <v>0.76999998092651367</v>
      </c>
      <c r="I159" s="10">
        <v>1.1000000238418579</v>
      </c>
      <c r="J159" s="10">
        <v>0.55000001192092896</v>
      </c>
      <c r="K159" s="10">
        <v>1.2300000190734863</v>
      </c>
      <c r="L159" s="10">
        <v>2.2000000476837158</v>
      </c>
      <c r="M159" s="10">
        <v>2.9000000953674316</v>
      </c>
      <c r="N159" s="11">
        <v>0</v>
      </c>
    </row>
    <row r="160" spans="1:14">
      <c r="A160">
        <v>153</v>
      </c>
      <c r="B160" s="9">
        <v>12235</v>
      </c>
      <c r="C160" s="6">
        <f t="shared" si="19"/>
        <v>6</v>
      </c>
      <c r="D160" s="12">
        <f t="shared" si="20"/>
        <v>1933</v>
      </c>
      <c r="E160" s="19">
        <v>30.709999084472656</v>
      </c>
      <c r="F160" s="19">
        <v>29.680000305175781</v>
      </c>
      <c r="G160" s="19">
        <v>112.86000061035156</v>
      </c>
      <c r="H160" s="19">
        <v>1.0299999713897705</v>
      </c>
      <c r="I160" s="10">
        <v>1.1000000238418579</v>
      </c>
      <c r="J160" s="10">
        <v>1.1000000238418579</v>
      </c>
      <c r="K160" s="10">
        <v>1.6299999952316284</v>
      </c>
      <c r="L160" s="10">
        <v>3.0999999046325684</v>
      </c>
      <c r="M160" s="10">
        <v>4.0999999046325684</v>
      </c>
      <c r="N160" s="11">
        <v>0</v>
      </c>
    </row>
    <row r="161" spans="1:14">
      <c r="A161">
        <v>154</v>
      </c>
      <c r="B161" s="9">
        <v>12266</v>
      </c>
      <c r="C161" s="6">
        <f t="shared" si="19"/>
        <v>7</v>
      </c>
      <c r="D161" s="12">
        <f t="shared" si="20"/>
        <v>1933</v>
      </c>
      <c r="E161" s="19">
        <v>30.940000534057617</v>
      </c>
      <c r="F161" s="19">
        <v>29.909999847412109</v>
      </c>
      <c r="G161" s="19">
        <v>113.70999908447266</v>
      </c>
      <c r="H161" s="19">
        <v>1.0299999713897705</v>
      </c>
      <c r="I161" s="10">
        <v>1.1000000238418579</v>
      </c>
      <c r="J161" s="10">
        <v>2.75</v>
      </c>
      <c r="K161" s="10">
        <v>1.6399999856948853</v>
      </c>
      <c r="L161" s="10">
        <v>2.2000000476837158</v>
      </c>
      <c r="M161" s="10">
        <v>2.9000000953674316</v>
      </c>
      <c r="N161" s="11">
        <v>0</v>
      </c>
    </row>
    <row r="162" spans="1:14">
      <c r="A162">
        <v>155</v>
      </c>
      <c r="B162" s="9">
        <v>12297</v>
      </c>
      <c r="C162" s="6">
        <f t="shared" si="19"/>
        <v>8</v>
      </c>
      <c r="D162" s="12">
        <f t="shared" si="20"/>
        <v>1933</v>
      </c>
      <c r="E162" s="19">
        <v>23.379999160766602</v>
      </c>
      <c r="F162" s="19">
        <v>22.600000381469727</v>
      </c>
      <c r="G162" s="19">
        <v>85.919998168945313</v>
      </c>
      <c r="H162" s="19">
        <v>0.77999997138977051</v>
      </c>
      <c r="I162" s="10">
        <v>1.1000000238418579</v>
      </c>
      <c r="J162" s="10">
        <v>3.2999999523162842</v>
      </c>
      <c r="K162" s="10">
        <v>1.2400000095367432</v>
      </c>
      <c r="L162" s="10">
        <v>2.5</v>
      </c>
      <c r="M162" s="10">
        <v>3.2999999523162842</v>
      </c>
      <c r="N162" s="11">
        <v>0</v>
      </c>
    </row>
    <row r="163" spans="1:14">
      <c r="A163">
        <v>156</v>
      </c>
      <c r="B163" s="9">
        <v>12327</v>
      </c>
      <c r="C163" s="6">
        <f t="shared" si="19"/>
        <v>9</v>
      </c>
      <c r="D163" s="12">
        <f t="shared" si="20"/>
        <v>1933</v>
      </c>
      <c r="E163" s="19">
        <v>8.5799999237060547</v>
      </c>
      <c r="F163" s="19">
        <v>8.3000001907348633</v>
      </c>
      <c r="G163" s="19">
        <v>31.549999237060547</v>
      </c>
      <c r="H163" s="19">
        <v>0.28999999165534973</v>
      </c>
      <c r="I163" s="10">
        <v>1.1000000238418579</v>
      </c>
      <c r="J163" s="10">
        <v>2.75</v>
      </c>
      <c r="K163" s="10">
        <v>0.46000000834465027</v>
      </c>
      <c r="L163" s="10">
        <v>6.1999998092651367</v>
      </c>
      <c r="M163" s="10">
        <v>8.3000001907348633</v>
      </c>
      <c r="N163" s="11">
        <v>0</v>
      </c>
    </row>
    <row r="164" spans="1:14">
      <c r="A164">
        <v>157</v>
      </c>
      <c r="B164" s="9">
        <v>12358</v>
      </c>
      <c r="C164" s="6">
        <f t="shared" si="19"/>
        <v>10</v>
      </c>
      <c r="D164" s="12">
        <f t="shared" si="20"/>
        <v>1933</v>
      </c>
      <c r="E164" s="19">
        <v>2.369999885559082</v>
      </c>
      <c r="F164" s="19">
        <v>2.2899999618530273</v>
      </c>
      <c r="G164" s="19">
        <v>8.7100000381469727</v>
      </c>
      <c r="H164" s="19">
        <v>7.9999998211860657E-2</v>
      </c>
      <c r="I164" s="10">
        <v>1.1000000238418579</v>
      </c>
      <c r="J164" s="10">
        <v>1.1000000238418579</v>
      </c>
      <c r="K164" s="10">
        <v>0.12999999523162842</v>
      </c>
      <c r="L164" s="10">
        <v>3</v>
      </c>
      <c r="M164" s="10">
        <v>7.9000000953674316</v>
      </c>
      <c r="N164" s="11">
        <v>91.410003662109375</v>
      </c>
    </row>
    <row r="165" spans="1:14">
      <c r="A165">
        <v>158</v>
      </c>
      <c r="B165" s="9">
        <v>12388</v>
      </c>
      <c r="C165" s="6">
        <f t="shared" si="19"/>
        <v>11</v>
      </c>
      <c r="D165" s="12">
        <f t="shared" si="20"/>
        <v>1933</v>
      </c>
      <c r="E165" s="19">
        <v>9999</v>
      </c>
      <c r="F165" s="19">
        <v>9999</v>
      </c>
      <c r="G165" s="19">
        <v>9999</v>
      </c>
      <c r="H165" s="19">
        <v>9999</v>
      </c>
      <c r="I165" s="10">
        <v>1.1000000238418579</v>
      </c>
      <c r="J165" s="10">
        <v>0.2800000011920929</v>
      </c>
      <c r="K165" s="10">
        <v>2.9999999329447746E-2</v>
      </c>
      <c r="L165" s="10">
        <v>2</v>
      </c>
      <c r="M165" s="10">
        <v>5.4000000953674316</v>
      </c>
      <c r="N165" s="11">
        <v>122.29000091552734</v>
      </c>
    </row>
    <row r="166" spans="1:14">
      <c r="A166">
        <v>159</v>
      </c>
      <c r="B166" s="9">
        <v>12419</v>
      </c>
      <c r="C166" s="6">
        <f t="shared" si="19"/>
        <v>12</v>
      </c>
      <c r="D166" s="12">
        <f t="shared" si="20"/>
        <v>1933</v>
      </c>
      <c r="E166" s="19">
        <v>9999</v>
      </c>
      <c r="F166" s="19">
        <v>9999</v>
      </c>
      <c r="G166" s="19">
        <v>9999</v>
      </c>
      <c r="H166" s="19">
        <v>9999</v>
      </c>
      <c r="I166" s="10">
        <v>1.1000000238418579</v>
      </c>
      <c r="J166" s="10">
        <v>0.2800000011920929</v>
      </c>
      <c r="K166" s="10">
        <v>0</v>
      </c>
      <c r="L166" s="10">
        <v>0.60000002384185791</v>
      </c>
      <c r="M166" s="10">
        <v>1.7000000476837158</v>
      </c>
      <c r="N166" s="11">
        <v>57.520000457763672</v>
      </c>
    </row>
    <row r="167" spans="1:14">
      <c r="A167">
        <v>160</v>
      </c>
      <c r="B167" s="9">
        <v>12450</v>
      </c>
      <c r="C167" s="6">
        <f t="shared" si="19"/>
        <v>1</v>
      </c>
      <c r="D167" s="12">
        <f t="shared" si="20"/>
        <v>1934</v>
      </c>
      <c r="E167" s="19">
        <v>9999</v>
      </c>
      <c r="F167" s="19">
        <v>9999</v>
      </c>
      <c r="G167" s="19">
        <v>9999</v>
      </c>
      <c r="H167" s="19">
        <v>9999</v>
      </c>
      <c r="I167" s="10">
        <v>1.1000000238418579</v>
      </c>
      <c r="J167" s="10">
        <v>0</v>
      </c>
      <c r="K167" s="10">
        <v>0</v>
      </c>
      <c r="L167" s="10">
        <v>0.5</v>
      </c>
      <c r="M167" s="10">
        <v>1.2000000476837158</v>
      </c>
      <c r="N167" s="11">
        <v>38.509998321533203</v>
      </c>
    </row>
    <row r="168" spans="1:14">
      <c r="A168">
        <v>161</v>
      </c>
      <c r="B168" s="9">
        <v>12478</v>
      </c>
      <c r="C168" s="6">
        <f t="shared" si="19"/>
        <v>2</v>
      </c>
      <c r="D168" s="12">
        <f t="shared" si="20"/>
        <v>1934</v>
      </c>
      <c r="E168" s="19">
        <v>9999</v>
      </c>
      <c r="F168" s="19">
        <v>9999</v>
      </c>
      <c r="G168" s="19">
        <v>9999</v>
      </c>
      <c r="H168" s="19">
        <v>9999</v>
      </c>
      <c r="I168" s="10">
        <v>1.1000000238418579</v>
      </c>
      <c r="J168" s="10">
        <v>0</v>
      </c>
      <c r="K168" s="10">
        <v>0</v>
      </c>
      <c r="L168" s="10">
        <v>0.5</v>
      </c>
      <c r="M168" s="10">
        <v>1.2000000476837158</v>
      </c>
      <c r="N168" s="11">
        <v>0</v>
      </c>
    </row>
    <row r="169" spans="1:14">
      <c r="A169">
        <v>162</v>
      </c>
      <c r="B169" s="9">
        <v>12509</v>
      </c>
      <c r="C169" s="6">
        <f t="shared" si="19"/>
        <v>3</v>
      </c>
      <c r="D169" s="12">
        <f t="shared" si="20"/>
        <v>1934</v>
      </c>
      <c r="E169" s="19">
        <v>0.49000000953674316</v>
      </c>
      <c r="F169" s="19">
        <v>0.4699999988079071</v>
      </c>
      <c r="G169" s="19">
        <v>9999</v>
      </c>
      <c r="H169" s="19">
        <v>9999</v>
      </c>
      <c r="I169" s="10">
        <v>1.1000000238418579</v>
      </c>
      <c r="J169" s="10">
        <v>1.6499999761581421</v>
      </c>
      <c r="K169" s="10">
        <v>2.9999999329447746E-2</v>
      </c>
      <c r="L169" s="10">
        <v>0.5</v>
      </c>
      <c r="M169" s="10">
        <v>1.2000000476837158</v>
      </c>
      <c r="N169" s="11">
        <v>0</v>
      </c>
    </row>
    <row r="170" spans="1:14">
      <c r="A170">
        <v>163</v>
      </c>
      <c r="B170" s="9">
        <v>12539</v>
      </c>
      <c r="C170" s="6">
        <f t="shared" si="19"/>
        <v>4</v>
      </c>
      <c r="D170" s="12">
        <f t="shared" si="20"/>
        <v>1934</v>
      </c>
      <c r="E170" s="19">
        <v>26.600000381469727</v>
      </c>
      <c r="F170" s="19">
        <v>25.709999084472656</v>
      </c>
      <c r="G170" s="19">
        <v>97.839996337890625</v>
      </c>
      <c r="H170" s="19">
        <v>0.88999998569488525</v>
      </c>
      <c r="I170" s="10">
        <v>1.1000000238418579</v>
      </c>
      <c r="J170" s="10">
        <v>0.55000001192092896</v>
      </c>
      <c r="K170" s="10">
        <v>1.4199999570846558</v>
      </c>
      <c r="L170" s="10">
        <v>0.5</v>
      </c>
      <c r="M170" s="10">
        <v>1.2000000476837158</v>
      </c>
      <c r="N170" s="11">
        <v>0</v>
      </c>
    </row>
    <row r="171" spans="1:14">
      <c r="A171">
        <v>164</v>
      </c>
      <c r="B171" s="9">
        <v>12570</v>
      </c>
      <c r="C171" s="6">
        <f t="shared" si="19"/>
        <v>5</v>
      </c>
      <c r="D171" s="12">
        <f t="shared" si="20"/>
        <v>1934</v>
      </c>
      <c r="E171" s="19">
        <v>24.700000762939453</v>
      </c>
      <c r="F171" s="19">
        <v>23.879999160766602</v>
      </c>
      <c r="G171" s="19">
        <v>90.870002746582031</v>
      </c>
      <c r="H171" s="19">
        <v>0.82999998331069946</v>
      </c>
      <c r="I171" s="10">
        <v>1.1000000238418579</v>
      </c>
      <c r="J171" s="10">
        <v>0.55000001192092896</v>
      </c>
      <c r="K171" s="10">
        <v>1.3200000524520874</v>
      </c>
      <c r="L171" s="10">
        <v>1.1000000238418579</v>
      </c>
      <c r="M171" s="10">
        <v>2.9000000953674316</v>
      </c>
      <c r="N171" s="11">
        <v>0</v>
      </c>
    </row>
    <row r="172" spans="1:14">
      <c r="A172">
        <v>165</v>
      </c>
      <c r="B172" s="9">
        <v>12600</v>
      </c>
      <c r="C172" s="6">
        <f t="shared" si="19"/>
        <v>6</v>
      </c>
      <c r="D172" s="12">
        <f t="shared" si="20"/>
        <v>1934</v>
      </c>
      <c r="E172" s="19">
        <v>30.760000228881836</v>
      </c>
      <c r="F172" s="19">
        <v>29.729999542236328</v>
      </c>
      <c r="G172" s="19">
        <v>113.16000366210938</v>
      </c>
      <c r="H172" s="19">
        <v>1.0299999713897705</v>
      </c>
      <c r="I172" s="10">
        <v>1.1000000238418579</v>
      </c>
      <c r="J172" s="10">
        <v>1.1000000238418579</v>
      </c>
      <c r="K172" s="10">
        <v>1.6399999856948853</v>
      </c>
      <c r="L172" s="10">
        <v>1.5</v>
      </c>
      <c r="M172" s="10">
        <v>4.0999999046325684</v>
      </c>
      <c r="N172" s="11">
        <v>0</v>
      </c>
    </row>
    <row r="173" spans="1:14">
      <c r="A173">
        <v>166</v>
      </c>
      <c r="B173" s="9">
        <v>12631</v>
      </c>
      <c r="C173" s="6">
        <f t="shared" si="19"/>
        <v>7</v>
      </c>
      <c r="D173" s="12">
        <f t="shared" si="20"/>
        <v>1934</v>
      </c>
      <c r="E173" s="19">
        <v>32.569999694824219</v>
      </c>
      <c r="F173" s="19">
        <v>31.479999542236328</v>
      </c>
      <c r="G173" s="19">
        <v>119.80000305175781</v>
      </c>
      <c r="H173" s="19">
        <v>1.0900000333786011</v>
      </c>
      <c r="I173" s="10">
        <v>1.1000000238418579</v>
      </c>
      <c r="J173" s="10">
        <v>2.75</v>
      </c>
      <c r="K173" s="10">
        <v>1.7400000095367432</v>
      </c>
      <c r="L173" s="10">
        <v>1.1000000238418579</v>
      </c>
      <c r="M173" s="10">
        <v>2.9000000953674316</v>
      </c>
      <c r="N173" s="11">
        <v>0</v>
      </c>
    </row>
    <row r="174" spans="1:14">
      <c r="A174">
        <v>167</v>
      </c>
      <c r="B174" s="9">
        <v>12662</v>
      </c>
      <c r="C174" s="6">
        <f t="shared" si="19"/>
        <v>8</v>
      </c>
      <c r="D174" s="12">
        <f t="shared" si="20"/>
        <v>1934</v>
      </c>
      <c r="E174" s="19">
        <v>24.569999694824219</v>
      </c>
      <c r="F174" s="19">
        <v>23.75</v>
      </c>
      <c r="G174" s="19">
        <v>90.400001525878906</v>
      </c>
      <c r="H174" s="19">
        <v>0.81999999284744263</v>
      </c>
      <c r="I174" s="10">
        <v>1.1000000238418579</v>
      </c>
      <c r="J174" s="10">
        <v>3.2999999523162842</v>
      </c>
      <c r="K174" s="10">
        <v>1.309999942779541</v>
      </c>
      <c r="L174" s="10">
        <v>1.2000000476837158</v>
      </c>
      <c r="M174" s="10">
        <v>3.2999999523162842</v>
      </c>
      <c r="N174" s="11">
        <v>0</v>
      </c>
    </row>
    <row r="175" spans="1:14">
      <c r="A175">
        <v>168</v>
      </c>
      <c r="B175" s="9">
        <v>12692</v>
      </c>
      <c r="C175" s="6">
        <f t="shared" si="19"/>
        <v>9</v>
      </c>
      <c r="D175" s="12">
        <f t="shared" si="20"/>
        <v>1934</v>
      </c>
      <c r="E175" s="19">
        <v>8.7100000381469727</v>
      </c>
      <c r="F175" s="19">
        <v>8.4200000762939453</v>
      </c>
      <c r="G175" s="19">
        <v>32.029998779296875</v>
      </c>
      <c r="H175" s="19">
        <v>0.28999999165534973</v>
      </c>
      <c r="I175" s="10">
        <v>1.1000000238418579</v>
      </c>
      <c r="J175" s="10">
        <v>2.75</v>
      </c>
      <c r="K175" s="10">
        <v>0.46000000834465027</v>
      </c>
      <c r="L175" s="10">
        <v>3.0999999046325684</v>
      </c>
      <c r="M175" s="10">
        <v>8.3000001907348633</v>
      </c>
      <c r="N175" s="11">
        <v>0</v>
      </c>
    </row>
    <row r="176" spans="1:14">
      <c r="A176">
        <v>169</v>
      </c>
      <c r="B176" s="9">
        <v>12723</v>
      </c>
      <c r="C176" s="6">
        <f t="shared" si="19"/>
        <v>10</v>
      </c>
      <c r="D176" s="12">
        <f t="shared" si="20"/>
        <v>1934</v>
      </c>
      <c r="E176" s="19">
        <v>1.6100000143051147</v>
      </c>
      <c r="F176" s="19">
        <v>1.5499999523162842</v>
      </c>
      <c r="G176" s="19">
        <v>5.9099998474121094</v>
      </c>
      <c r="H176" s="19">
        <v>5.000000074505806E-2</v>
      </c>
      <c r="I176" s="10">
        <v>1.1000000238418579</v>
      </c>
      <c r="J176" s="10">
        <v>1.1000000238418579</v>
      </c>
      <c r="K176" s="10">
        <v>9.0000003576278687E-2</v>
      </c>
      <c r="L176" s="10">
        <v>3</v>
      </c>
      <c r="M176" s="10">
        <v>7.9000000953674316</v>
      </c>
      <c r="N176" s="11">
        <v>83.540000915527344</v>
      </c>
    </row>
    <row r="177" spans="1:14">
      <c r="A177">
        <v>170</v>
      </c>
      <c r="B177" s="9">
        <v>12753</v>
      </c>
      <c r="C177" s="6">
        <f t="shared" si="19"/>
        <v>11</v>
      </c>
      <c r="D177" s="12">
        <f t="shared" si="20"/>
        <v>1934</v>
      </c>
      <c r="E177" s="19">
        <v>9999</v>
      </c>
      <c r="F177" s="19">
        <v>9999</v>
      </c>
      <c r="G177" s="19">
        <v>9999</v>
      </c>
      <c r="H177" s="19">
        <v>9999</v>
      </c>
      <c r="I177" s="10">
        <v>1.1000000238418579</v>
      </c>
      <c r="J177" s="10">
        <v>0.2800000011920929</v>
      </c>
      <c r="K177" s="10">
        <v>0</v>
      </c>
      <c r="L177" s="10">
        <v>2</v>
      </c>
      <c r="M177" s="10">
        <v>5.4000000953674316</v>
      </c>
      <c r="N177" s="11">
        <v>104.40000152587891</v>
      </c>
    </row>
    <row r="178" spans="1:14">
      <c r="A178">
        <v>171</v>
      </c>
      <c r="B178" s="9">
        <v>12784</v>
      </c>
      <c r="C178" s="6">
        <f t="shared" si="19"/>
        <v>12</v>
      </c>
      <c r="D178" s="12">
        <f t="shared" si="20"/>
        <v>1934</v>
      </c>
      <c r="E178" s="19">
        <v>9999</v>
      </c>
      <c r="F178" s="19">
        <v>9999</v>
      </c>
      <c r="G178" s="19">
        <v>9999</v>
      </c>
      <c r="H178" s="19">
        <v>9999</v>
      </c>
      <c r="I178" s="10">
        <v>1.1000000238418579</v>
      </c>
      <c r="J178" s="10">
        <v>0.2800000011920929</v>
      </c>
      <c r="K178" s="10">
        <v>0</v>
      </c>
      <c r="L178" s="10">
        <v>0.60000002384185791</v>
      </c>
      <c r="M178" s="10">
        <v>1.7000000476837158</v>
      </c>
      <c r="N178" s="11">
        <v>77.239997863769531</v>
      </c>
    </row>
    <row r="179" spans="1:14">
      <c r="A179">
        <v>172</v>
      </c>
      <c r="B179" s="9">
        <v>12815</v>
      </c>
      <c r="C179" s="6">
        <f t="shared" si="19"/>
        <v>1</v>
      </c>
      <c r="D179" s="12">
        <f t="shared" si="20"/>
        <v>1935</v>
      </c>
      <c r="E179" s="19">
        <v>9999</v>
      </c>
      <c r="F179" s="19">
        <v>9999</v>
      </c>
      <c r="G179" s="19">
        <v>9999</v>
      </c>
      <c r="H179" s="19">
        <v>9999</v>
      </c>
      <c r="I179" s="10">
        <v>1.1000000238418579</v>
      </c>
      <c r="J179" s="10">
        <v>0</v>
      </c>
      <c r="K179" s="10">
        <v>0</v>
      </c>
      <c r="L179" s="10">
        <v>0.5</v>
      </c>
      <c r="M179" s="10">
        <v>1.2000000476837158</v>
      </c>
      <c r="N179" s="11">
        <v>20.420000076293945</v>
      </c>
    </row>
    <row r="180" spans="1:14">
      <c r="A180">
        <v>173</v>
      </c>
      <c r="B180" s="9">
        <v>12843</v>
      </c>
      <c r="C180" s="6">
        <f t="shared" si="19"/>
        <v>2</v>
      </c>
      <c r="D180" s="12">
        <f t="shared" si="20"/>
        <v>1935</v>
      </c>
      <c r="E180" s="19">
        <v>9999</v>
      </c>
      <c r="F180" s="19">
        <v>9999</v>
      </c>
      <c r="G180" s="19">
        <v>9999</v>
      </c>
      <c r="H180" s="19">
        <v>9999</v>
      </c>
      <c r="I180" s="10">
        <v>1.1000000238418579</v>
      </c>
      <c r="J180" s="10">
        <v>0</v>
      </c>
      <c r="K180" s="10">
        <v>0</v>
      </c>
      <c r="L180" s="10">
        <v>0.5</v>
      </c>
      <c r="M180" s="10">
        <v>1.2000000476837158</v>
      </c>
      <c r="N180" s="11">
        <v>0</v>
      </c>
    </row>
    <row r="181" spans="1:14">
      <c r="A181">
        <v>174</v>
      </c>
      <c r="B181" s="9">
        <v>12874</v>
      </c>
      <c r="C181" s="6">
        <f t="shared" si="19"/>
        <v>3</v>
      </c>
      <c r="D181" s="12">
        <f t="shared" si="20"/>
        <v>1935</v>
      </c>
      <c r="E181" s="19">
        <v>0</v>
      </c>
      <c r="F181" s="19">
        <v>0</v>
      </c>
      <c r="G181" s="19">
        <v>9999</v>
      </c>
      <c r="H181" s="19">
        <v>9999</v>
      </c>
      <c r="I181" s="10">
        <v>1.1000000238418579</v>
      </c>
      <c r="J181" s="10">
        <v>1.6499999761581421</v>
      </c>
      <c r="K181" s="10">
        <v>0</v>
      </c>
      <c r="L181" s="10">
        <v>0.5</v>
      </c>
      <c r="M181" s="10">
        <v>1.2000000476837158</v>
      </c>
      <c r="N181" s="11">
        <v>0</v>
      </c>
    </row>
    <row r="182" spans="1:14">
      <c r="A182">
        <v>175</v>
      </c>
      <c r="B182" s="9">
        <v>12904</v>
      </c>
      <c r="C182" s="6">
        <f t="shared" si="19"/>
        <v>4</v>
      </c>
      <c r="D182" s="12">
        <f t="shared" si="20"/>
        <v>1935</v>
      </c>
      <c r="E182" s="19">
        <v>10.069999694824219</v>
      </c>
      <c r="F182" s="19">
        <v>9.7299995422363281</v>
      </c>
      <c r="G182" s="19">
        <v>36.909999847412109</v>
      </c>
      <c r="H182" s="19">
        <v>0.34000000357627869</v>
      </c>
      <c r="I182" s="10">
        <v>1.1000000238418579</v>
      </c>
      <c r="J182" s="10">
        <v>0.55000001192092896</v>
      </c>
      <c r="K182" s="10">
        <v>0.54000002145767212</v>
      </c>
      <c r="L182" s="10">
        <v>0.5</v>
      </c>
      <c r="M182" s="10">
        <v>1.2000000476837158</v>
      </c>
      <c r="N182" s="11">
        <v>0</v>
      </c>
    </row>
    <row r="183" spans="1:14">
      <c r="A183">
        <v>176</v>
      </c>
      <c r="B183" s="9">
        <v>12935</v>
      </c>
      <c r="C183" s="6">
        <f t="shared" si="19"/>
        <v>5</v>
      </c>
      <c r="D183" s="12">
        <f t="shared" si="20"/>
        <v>1935</v>
      </c>
      <c r="E183" s="19">
        <v>27.760000228881836</v>
      </c>
      <c r="F183" s="19">
        <v>26.829999923706055</v>
      </c>
      <c r="G183" s="19">
        <v>101.77999877929688</v>
      </c>
      <c r="H183" s="19">
        <v>0.93000000715255737</v>
      </c>
      <c r="I183" s="10">
        <v>1.1000000238418579</v>
      </c>
      <c r="J183" s="10">
        <v>0.55000001192092896</v>
      </c>
      <c r="K183" s="10">
        <v>1.4800000190734863</v>
      </c>
      <c r="L183" s="10">
        <v>1.1000000238418579</v>
      </c>
      <c r="M183" s="10">
        <v>2.9000000953674316</v>
      </c>
      <c r="N183" s="11">
        <v>0</v>
      </c>
    </row>
    <row r="184" spans="1:14">
      <c r="A184">
        <v>177</v>
      </c>
      <c r="B184" s="9">
        <v>12965</v>
      </c>
      <c r="C184" s="6">
        <f t="shared" si="19"/>
        <v>6</v>
      </c>
      <c r="D184" s="12">
        <f t="shared" si="20"/>
        <v>1935</v>
      </c>
      <c r="E184" s="19">
        <v>32.720001220703125</v>
      </c>
      <c r="F184" s="19">
        <v>31.629999160766602</v>
      </c>
      <c r="G184" s="19">
        <v>119.95999908447266</v>
      </c>
      <c r="H184" s="19">
        <v>1.0900000333786011</v>
      </c>
      <c r="I184" s="10">
        <v>1.1000000238418579</v>
      </c>
      <c r="J184" s="10">
        <v>1.1000000238418579</v>
      </c>
      <c r="K184" s="10">
        <v>1.7400000095367432</v>
      </c>
      <c r="L184" s="10">
        <v>1.5</v>
      </c>
      <c r="M184" s="10">
        <v>4.0999999046325684</v>
      </c>
      <c r="N184" s="11">
        <v>0</v>
      </c>
    </row>
    <row r="185" spans="1:14">
      <c r="A185">
        <v>178</v>
      </c>
      <c r="B185" s="9">
        <v>12996</v>
      </c>
      <c r="C185" s="6">
        <f t="shared" si="19"/>
        <v>7</v>
      </c>
      <c r="D185" s="12">
        <f t="shared" si="20"/>
        <v>1935</v>
      </c>
      <c r="E185" s="19">
        <v>31.280000686645508</v>
      </c>
      <c r="F185" s="19">
        <v>30.229999542236328</v>
      </c>
      <c r="G185" s="19">
        <v>114.68000030517578</v>
      </c>
      <c r="H185" s="19">
        <v>1.0399999618530273</v>
      </c>
      <c r="I185" s="10">
        <v>1.1000000238418579</v>
      </c>
      <c r="J185" s="10">
        <v>2.75</v>
      </c>
      <c r="K185" s="10">
        <v>1.6699999570846558</v>
      </c>
      <c r="L185" s="10">
        <v>1.1000000238418579</v>
      </c>
      <c r="M185" s="10">
        <v>2.9000000953674316</v>
      </c>
      <c r="N185" s="11">
        <v>0</v>
      </c>
    </row>
    <row r="186" spans="1:14">
      <c r="A186">
        <v>179</v>
      </c>
      <c r="B186" s="9">
        <v>13027</v>
      </c>
      <c r="C186" s="6">
        <f t="shared" si="19"/>
        <v>8</v>
      </c>
      <c r="D186" s="12">
        <f t="shared" si="20"/>
        <v>1935</v>
      </c>
      <c r="E186" s="19">
        <v>24.940000534057617</v>
      </c>
      <c r="F186" s="19">
        <v>24.100000381469727</v>
      </c>
      <c r="G186" s="19">
        <v>91.430000305175781</v>
      </c>
      <c r="H186" s="19">
        <v>0.82999998331069946</v>
      </c>
      <c r="I186" s="10">
        <v>1.1000000238418579</v>
      </c>
      <c r="J186" s="10">
        <v>3.2999999523162842</v>
      </c>
      <c r="K186" s="10">
        <v>1.3300000429153442</v>
      </c>
      <c r="L186" s="10">
        <v>1.2000000476837158</v>
      </c>
      <c r="M186" s="10">
        <v>3.2999999523162842</v>
      </c>
      <c r="N186" s="11">
        <v>0</v>
      </c>
    </row>
    <row r="187" spans="1:14">
      <c r="A187">
        <v>180</v>
      </c>
      <c r="B187" s="9">
        <v>13057</v>
      </c>
      <c r="C187" s="6">
        <f t="shared" si="19"/>
        <v>9</v>
      </c>
      <c r="D187" s="12">
        <f t="shared" si="20"/>
        <v>1935</v>
      </c>
      <c r="E187" s="19">
        <v>19.389999389648438</v>
      </c>
      <c r="F187" s="19">
        <v>18.739999771118164</v>
      </c>
      <c r="G187" s="19">
        <v>71.089996337890625</v>
      </c>
      <c r="H187" s="19">
        <v>0.64999997615814209</v>
      </c>
      <c r="I187" s="10">
        <v>1.1000000238418579</v>
      </c>
      <c r="J187" s="10">
        <v>2.75</v>
      </c>
      <c r="K187" s="10">
        <v>1.0299999713897705</v>
      </c>
      <c r="L187" s="10">
        <v>3.0999999046325684</v>
      </c>
      <c r="M187" s="10">
        <v>8.3000001907348633</v>
      </c>
      <c r="N187" s="11">
        <v>0</v>
      </c>
    </row>
    <row r="188" spans="1:14">
      <c r="A188">
        <v>181</v>
      </c>
      <c r="B188" s="9">
        <v>13088</v>
      </c>
      <c r="C188" s="6">
        <f t="shared" si="19"/>
        <v>10</v>
      </c>
      <c r="D188" s="12">
        <f t="shared" si="20"/>
        <v>1935</v>
      </c>
      <c r="E188" s="19">
        <v>3.8599998950958252</v>
      </c>
      <c r="F188" s="19">
        <v>3.7300000190734863</v>
      </c>
      <c r="G188" s="19">
        <v>14.149999618530273</v>
      </c>
      <c r="H188" s="19">
        <v>0.12999999523162842</v>
      </c>
      <c r="I188" s="10">
        <v>1.1000000238418579</v>
      </c>
      <c r="J188" s="10">
        <v>1.1000000238418579</v>
      </c>
      <c r="K188" s="10">
        <v>0.20999999344348907</v>
      </c>
      <c r="L188" s="10">
        <v>3</v>
      </c>
      <c r="M188" s="10">
        <v>7.9000000953674316</v>
      </c>
      <c r="N188" s="11">
        <v>81.180000305175781</v>
      </c>
    </row>
    <row r="189" spans="1:14">
      <c r="A189">
        <v>182</v>
      </c>
      <c r="B189" s="9">
        <v>13118</v>
      </c>
      <c r="C189" s="6">
        <f t="shared" si="19"/>
        <v>11</v>
      </c>
      <c r="D189" s="12">
        <f t="shared" si="20"/>
        <v>1935</v>
      </c>
      <c r="E189" s="19">
        <v>9999</v>
      </c>
      <c r="F189" s="19">
        <v>9999</v>
      </c>
      <c r="G189" s="19">
        <v>9999</v>
      </c>
      <c r="H189" s="19">
        <v>9999</v>
      </c>
      <c r="I189" s="10">
        <v>1.1000000238418579</v>
      </c>
      <c r="J189" s="10">
        <v>0.2800000011920929</v>
      </c>
      <c r="K189" s="10">
        <v>0</v>
      </c>
      <c r="L189" s="10">
        <v>2</v>
      </c>
      <c r="M189" s="10">
        <v>5.4000000953674316</v>
      </c>
      <c r="N189" s="11">
        <v>111.83000183105469</v>
      </c>
    </row>
    <row r="190" spans="1:14">
      <c r="A190">
        <v>183</v>
      </c>
      <c r="B190" s="9">
        <v>13149</v>
      </c>
      <c r="C190" s="6">
        <f t="shared" si="19"/>
        <v>12</v>
      </c>
      <c r="D190" s="12">
        <f t="shared" si="20"/>
        <v>1935</v>
      </c>
      <c r="E190" s="19">
        <v>9999</v>
      </c>
      <c r="F190" s="19">
        <v>9999</v>
      </c>
      <c r="G190" s="19">
        <v>9999</v>
      </c>
      <c r="H190" s="19">
        <v>9999</v>
      </c>
      <c r="I190" s="10">
        <v>1.1000000238418579</v>
      </c>
      <c r="J190" s="10">
        <v>0.2800000011920929</v>
      </c>
      <c r="K190" s="10">
        <v>0</v>
      </c>
      <c r="L190" s="10">
        <v>0.60000002384185791</v>
      </c>
      <c r="M190" s="10">
        <v>1.7000000476837158</v>
      </c>
      <c r="N190" s="11">
        <v>73.69000244140625</v>
      </c>
    </row>
    <row r="191" spans="1:14">
      <c r="A191">
        <v>184</v>
      </c>
      <c r="B191" s="9">
        <v>13180</v>
      </c>
      <c r="C191" s="6">
        <f t="shared" si="19"/>
        <v>1</v>
      </c>
      <c r="D191" s="12">
        <f t="shared" si="20"/>
        <v>1936</v>
      </c>
      <c r="E191" s="19">
        <v>9999</v>
      </c>
      <c r="F191" s="19">
        <v>9999</v>
      </c>
      <c r="G191" s="19">
        <v>9999</v>
      </c>
      <c r="H191" s="19">
        <v>9999</v>
      </c>
      <c r="I191" s="10">
        <v>1.1000000238418579</v>
      </c>
      <c r="J191" s="10">
        <v>0</v>
      </c>
      <c r="K191" s="10">
        <v>0</v>
      </c>
      <c r="L191" s="10">
        <v>0.5</v>
      </c>
      <c r="M191" s="10">
        <v>1.2000000476837158</v>
      </c>
      <c r="N191" s="11">
        <v>27.629999160766602</v>
      </c>
    </row>
    <row r="192" spans="1:14">
      <c r="A192">
        <v>185</v>
      </c>
      <c r="B192" s="9">
        <v>13209</v>
      </c>
      <c r="C192" s="6">
        <f t="shared" si="19"/>
        <v>2</v>
      </c>
      <c r="D192" s="12">
        <f t="shared" si="20"/>
        <v>1936</v>
      </c>
      <c r="E192" s="19">
        <v>9999</v>
      </c>
      <c r="F192" s="19">
        <v>9999</v>
      </c>
      <c r="G192" s="19">
        <v>9999</v>
      </c>
      <c r="H192" s="19">
        <v>9999</v>
      </c>
      <c r="I192" s="10">
        <v>1.1000000238418579</v>
      </c>
      <c r="J192" s="10">
        <v>0</v>
      </c>
      <c r="K192" s="10">
        <v>0</v>
      </c>
      <c r="L192" s="10">
        <v>0.5</v>
      </c>
      <c r="M192" s="10">
        <v>1.2000000476837158</v>
      </c>
      <c r="N192" s="11">
        <v>0</v>
      </c>
    </row>
    <row r="193" spans="1:14">
      <c r="A193">
        <v>186</v>
      </c>
      <c r="B193" s="9">
        <v>13240</v>
      </c>
      <c r="C193" s="6">
        <f t="shared" si="19"/>
        <v>3</v>
      </c>
      <c r="D193" s="12">
        <f t="shared" si="20"/>
        <v>1936</v>
      </c>
      <c r="E193" s="19">
        <v>0</v>
      </c>
      <c r="F193" s="19">
        <v>0</v>
      </c>
      <c r="G193" s="19">
        <v>9999</v>
      </c>
      <c r="H193" s="19">
        <v>9999</v>
      </c>
      <c r="I193" s="10">
        <v>1.1000000238418579</v>
      </c>
      <c r="J193" s="10">
        <v>1.6499999761581421</v>
      </c>
      <c r="K193" s="10">
        <v>0</v>
      </c>
      <c r="L193" s="10">
        <v>0.5</v>
      </c>
      <c r="M193" s="10">
        <v>1.2000000476837158</v>
      </c>
      <c r="N193" s="11">
        <v>0</v>
      </c>
    </row>
    <row r="194" spans="1:14">
      <c r="A194">
        <v>187</v>
      </c>
      <c r="B194" s="9">
        <v>13270</v>
      </c>
      <c r="C194" s="6">
        <f t="shared" si="19"/>
        <v>4</v>
      </c>
      <c r="D194" s="12">
        <f t="shared" si="20"/>
        <v>1936</v>
      </c>
      <c r="E194" s="19">
        <v>18.389999389648438</v>
      </c>
      <c r="F194" s="19">
        <v>17.780000686645508</v>
      </c>
      <c r="G194" s="19">
        <v>67.44000244140625</v>
      </c>
      <c r="H194" s="19">
        <v>0.61000001430511475</v>
      </c>
      <c r="I194" s="10">
        <v>1.1000000238418579</v>
      </c>
      <c r="J194" s="10">
        <v>0.55000001192092896</v>
      </c>
      <c r="K194" s="10">
        <v>0.98000001907348633</v>
      </c>
      <c r="L194" s="10">
        <v>0.5</v>
      </c>
      <c r="M194" s="10">
        <v>1.2000000476837158</v>
      </c>
      <c r="N194" s="11">
        <v>0</v>
      </c>
    </row>
    <row r="195" spans="1:14">
      <c r="A195">
        <v>188</v>
      </c>
      <c r="B195" s="9">
        <v>13301</v>
      </c>
      <c r="C195" s="6">
        <f t="shared" si="19"/>
        <v>5</v>
      </c>
      <c r="D195" s="12">
        <f t="shared" si="20"/>
        <v>1936</v>
      </c>
      <c r="E195" s="19">
        <v>25.159999847412109</v>
      </c>
      <c r="F195" s="19">
        <v>24.319999694824219</v>
      </c>
      <c r="G195" s="19">
        <v>92.25</v>
      </c>
      <c r="H195" s="19">
        <v>0.8399999737739563</v>
      </c>
      <c r="I195" s="10">
        <v>1.1000000238418579</v>
      </c>
      <c r="J195" s="10">
        <v>0.55000001192092896</v>
      </c>
      <c r="K195" s="10">
        <v>1.3400000333786011</v>
      </c>
      <c r="L195" s="10">
        <v>1.1000000238418579</v>
      </c>
      <c r="M195" s="10">
        <v>2.9000000953674316</v>
      </c>
      <c r="N195" s="11">
        <v>0</v>
      </c>
    </row>
    <row r="196" spans="1:14">
      <c r="A196">
        <v>189</v>
      </c>
      <c r="B196" s="9">
        <v>13331</v>
      </c>
      <c r="C196" s="6">
        <f t="shared" si="19"/>
        <v>6</v>
      </c>
      <c r="D196" s="12">
        <f t="shared" si="20"/>
        <v>1936</v>
      </c>
      <c r="E196" s="19">
        <v>27.069999694824219</v>
      </c>
      <c r="F196" s="19">
        <v>26.170000076293945</v>
      </c>
      <c r="G196" s="19">
        <v>99.269996643066406</v>
      </c>
      <c r="H196" s="19">
        <v>0.89999997615814209</v>
      </c>
      <c r="I196" s="10">
        <v>1.1000000238418579</v>
      </c>
      <c r="J196" s="10">
        <v>1.1000000238418579</v>
      </c>
      <c r="K196" s="10">
        <v>1.440000057220459</v>
      </c>
      <c r="L196" s="10">
        <v>1.5</v>
      </c>
      <c r="M196" s="10">
        <v>4.0999999046325684</v>
      </c>
      <c r="N196" s="11">
        <v>0</v>
      </c>
    </row>
    <row r="197" spans="1:14">
      <c r="A197">
        <v>190</v>
      </c>
      <c r="B197" s="9">
        <v>13362</v>
      </c>
      <c r="C197" s="6">
        <f t="shared" si="19"/>
        <v>7</v>
      </c>
      <c r="D197" s="12">
        <f t="shared" si="20"/>
        <v>1936</v>
      </c>
      <c r="E197" s="19">
        <v>30.010000228881836</v>
      </c>
      <c r="F197" s="19">
        <v>29.010000228881836</v>
      </c>
      <c r="G197" s="19">
        <v>110.05000305175781</v>
      </c>
      <c r="H197" s="19">
        <v>1</v>
      </c>
      <c r="I197" s="10">
        <v>1.1000000238418579</v>
      </c>
      <c r="J197" s="10">
        <v>2.75</v>
      </c>
      <c r="K197" s="10">
        <v>1.5900000333786011</v>
      </c>
      <c r="L197" s="10">
        <v>1.1000000238418579</v>
      </c>
      <c r="M197" s="10">
        <v>2.9000000953674316</v>
      </c>
      <c r="N197" s="11">
        <v>0</v>
      </c>
    </row>
    <row r="198" spans="1:14">
      <c r="A198">
        <v>191</v>
      </c>
      <c r="B198" s="9">
        <v>13393</v>
      </c>
      <c r="C198" s="6">
        <f t="shared" si="19"/>
        <v>8</v>
      </c>
      <c r="D198" s="12">
        <f t="shared" si="20"/>
        <v>1936</v>
      </c>
      <c r="E198" s="19">
        <v>23.930000305175781</v>
      </c>
      <c r="F198" s="19">
        <v>23.129999160766602</v>
      </c>
      <c r="G198" s="19">
        <v>87.739997863769531</v>
      </c>
      <c r="H198" s="19">
        <v>0.80000001192092896</v>
      </c>
      <c r="I198" s="10">
        <v>1.1000000238418579</v>
      </c>
      <c r="J198" s="10">
        <v>3.2999999523162842</v>
      </c>
      <c r="K198" s="10">
        <v>1.2699999809265137</v>
      </c>
      <c r="L198" s="10">
        <v>1.2000000476837158</v>
      </c>
      <c r="M198" s="10">
        <v>3.2999999523162842</v>
      </c>
      <c r="N198" s="11">
        <v>0</v>
      </c>
    </row>
    <row r="199" spans="1:14">
      <c r="A199">
        <v>192</v>
      </c>
      <c r="B199" s="9">
        <v>13423</v>
      </c>
      <c r="C199" s="6">
        <f t="shared" si="19"/>
        <v>9</v>
      </c>
      <c r="D199" s="12">
        <f t="shared" si="20"/>
        <v>1936</v>
      </c>
      <c r="E199" s="19">
        <v>19.309999465942383</v>
      </c>
      <c r="F199" s="19">
        <v>18.659999847412109</v>
      </c>
      <c r="G199" s="19">
        <v>70.790000915527344</v>
      </c>
      <c r="H199" s="19">
        <v>0.63999998569488525</v>
      </c>
      <c r="I199" s="10">
        <v>1.1000000238418579</v>
      </c>
      <c r="J199" s="10">
        <v>2.75</v>
      </c>
      <c r="K199" s="10">
        <v>1.0299999713897705</v>
      </c>
      <c r="L199" s="10">
        <v>3.0999999046325684</v>
      </c>
      <c r="M199" s="10">
        <v>8.3000001907348633</v>
      </c>
      <c r="N199" s="11">
        <v>0</v>
      </c>
    </row>
    <row r="200" spans="1:14">
      <c r="A200">
        <v>193</v>
      </c>
      <c r="B200" s="9">
        <v>13454</v>
      </c>
      <c r="C200" s="6">
        <f t="shared" si="19"/>
        <v>10</v>
      </c>
      <c r="D200" s="12">
        <f t="shared" si="20"/>
        <v>1936</v>
      </c>
      <c r="E200" s="19">
        <v>6.130000114440918</v>
      </c>
      <c r="F200" s="19">
        <v>5.9200000762939453</v>
      </c>
      <c r="G200" s="19">
        <v>22.459999084472656</v>
      </c>
      <c r="H200" s="19">
        <v>0.20000000298023224</v>
      </c>
      <c r="I200" s="10">
        <v>1.1000000238418579</v>
      </c>
      <c r="J200" s="10">
        <v>1.1000000238418579</v>
      </c>
      <c r="K200" s="10">
        <v>0.33000001311302185</v>
      </c>
      <c r="L200" s="10">
        <v>5.9000000953674316</v>
      </c>
      <c r="M200" s="10">
        <v>7.9000000953674316</v>
      </c>
      <c r="N200" s="11">
        <v>91.019996643066406</v>
      </c>
    </row>
    <row r="201" spans="1:14">
      <c r="A201">
        <v>194</v>
      </c>
      <c r="B201" s="9">
        <v>13484</v>
      </c>
      <c r="C201" s="6">
        <f t="shared" ref="C201:C264" si="21">MONTH(B201)</f>
        <v>11</v>
      </c>
      <c r="D201" s="12">
        <f t="shared" ref="D201:D264" si="22">YEAR(B201)</f>
        <v>1936</v>
      </c>
      <c r="E201" s="19">
        <v>9999</v>
      </c>
      <c r="F201" s="19">
        <v>9999</v>
      </c>
      <c r="G201" s="19">
        <v>9999</v>
      </c>
      <c r="H201" s="19">
        <v>9999</v>
      </c>
      <c r="I201" s="10">
        <v>1.1000000238418579</v>
      </c>
      <c r="J201" s="10">
        <v>0.2800000011920929</v>
      </c>
      <c r="K201" s="10">
        <v>3.9999999105930328E-2</v>
      </c>
      <c r="L201" s="10">
        <v>4</v>
      </c>
      <c r="M201" s="10">
        <v>5.4000000953674316</v>
      </c>
      <c r="N201" s="11">
        <v>120.76999664306641</v>
      </c>
    </row>
    <row r="202" spans="1:14">
      <c r="A202">
        <v>195</v>
      </c>
      <c r="B202" s="9">
        <v>13515</v>
      </c>
      <c r="C202" s="6">
        <f t="shared" si="21"/>
        <v>12</v>
      </c>
      <c r="D202" s="12">
        <f t="shared" si="22"/>
        <v>1936</v>
      </c>
      <c r="E202" s="19">
        <v>9999</v>
      </c>
      <c r="F202" s="19">
        <v>9999</v>
      </c>
      <c r="G202" s="19">
        <v>9999</v>
      </c>
      <c r="H202" s="19">
        <v>9999</v>
      </c>
      <c r="I202" s="10">
        <v>1.1000000238418579</v>
      </c>
      <c r="J202" s="10">
        <v>0.2800000011920929</v>
      </c>
      <c r="K202" s="10">
        <v>0</v>
      </c>
      <c r="L202" s="10">
        <v>1.2000000476837158</v>
      </c>
      <c r="M202" s="10">
        <v>1.7000000476837158</v>
      </c>
      <c r="N202" s="11">
        <v>75.860000610351563</v>
      </c>
    </row>
    <row r="203" spans="1:14">
      <c r="A203">
        <v>196</v>
      </c>
      <c r="B203" s="9">
        <v>13546</v>
      </c>
      <c r="C203" s="6">
        <f t="shared" si="21"/>
        <v>1</v>
      </c>
      <c r="D203" s="12">
        <f t="shared" si="22"/>
        <v>1937</v>
      </c>
      <c r="E203" s="19">
        <v>9999</v>
      </c>
      <c r="F203" s="19">
        <v>9999</v>
      </c>
      <c r="G203" s="19">
        <v>9999</v>
      </c>
      <c r="H203" s="19">
        <v>9999</v>
      </c>
      <c r="I203" s="10">
        <v>1.1000000238418579</v>
      </c>
      <c r="J203" s="10">
        <v>0</v>
      </c>
      <c r="K203" s="10">
        <v>0</v>
      </c>
      <c r="L203" s="10">
        <v>0.89999997615814209</v>
      </c>
      <c r="M203" s="10">
        <v>1.2000000476837158</v>
      </c>
      <c r="N203" s="11">
        <v>28.100000381469727</v>
      </c>
    </row>
    <row r="204" spans="1:14">
      <c r="A204">
        <v>197</v>
      </c>
      <c r="B204" s="9">
        <v>13574</v>
      </c>
      <c r="C204" s="6">
        <f t="shared" si="21"/>
        <v>2</v>
      </c>
      <c r="D204" s="12">
        <f t="shared" si="22"/>
        <v>1937</v>
      </c>
      <c r="E204" s="19">
        <v>9999</v>
      </c>
      <c r="F204" s="19">
        <v>9999</v>
      </c>
      <c r="G204" s="19">
        <v>9999</v>
      </c>
      <c r="H204" s="19">
        <v>9999</v>
      </c>
      <c r="I204" s="10">
        <v>1.1000000238418579</v>
      </c>
      <c r="J204" s="10">
        <v>0</v>
      </c>
      <c r="K204" s="10">
        <v>0</v>
      </c>
      <c r="L204" s="10">
        <v>0.89999997615814209</v>
      </c>
      <c r="M204" s="10">
        <v>1.2000000476837158</v>
      </c>
      <c r="N204" s="11">
        <v>0</v>
      </c>
    </row>
    <row r="205" spans="1:14">
      <c r="A205">
        <v>198</v>
      </c>
      <c r="B205" s="9">
        <v>13605</v>
      </c>
      <c r="C205" s="6">
        <f t="shared" si="21"/>
        <v>3</v>
      </c>
      <c r="D205" s="12">
        <f t="shared" si="22"/>
        <v>1937</v>
      </c>
      <c r="E205" s="19">
        <v>0</v>
      </c>
      <c r="F205" s="19">
        <v>0</v>
      </c>
      <c r="G205" s="19">
        <v>9999</v>
      </c>
      <c r="H205" s="19">
        <v>9999</v>
      </c>
      <c r="I205" s="10">
        <v>1.1000000238418579</v>
      </c>
      <c r="J205" s="10">
        <v>1.6499999761581421</v>
      </c>
      <c r="K205" s="10">
        <v>0</v>
      </c>
      <c r="L205" s="10">
        <v>0.89999997615814209</v>
      </c>
      <c r="M205" s="10">
        <v>1.2000000476837158</v>
      </c>
      <c r="N205" s="11">
        <v>0</v>
      </c>
    </row>
    <row r="206" spans="1:14">
      <c r="A206">
        <v>199</v>
      </c>
      <c r="B206" s="9">
        <v>13635</v>
      </c>
      <c r="C206" s="6">
        <f t="shared" si="21"/>
        <v>4</v>
      </c>
      <c r="D206" s="12">
        <f t="shared" si="22"/>
        <v>1937</v>
      </c>
      <c r="E206" s="19">
        <v>18.899999618530273</v>
      </c>
      <c r="F206" s="19">
        <v>18.270000457763672</v>
      </c>
      <c r="G206" s="19">
        <v>69.30999755859375</v>
      </c>
      <c r="H206" s="19">
        <v>0.62999999523162842</v>
      </c>
      <c r="I206" s="10">
        <v>1.1000000238418579</v>
      </c>
      <c r="J206" s="10">
        <v>0.55000001192092896</v>
      </c>
      <c r="K206" s="10">
        <v>1.0099999904632568</v>
      </c>
      <c r="L206" s="10">
        <v>0.89999997615814209</v>
      </c>
      <c r="M206" s="10">
        <v>1.2000000476837158</v>
      </c>
      <c r="N206" s="11">
        <v>0</v>
      </c>
    </row>
    <row r="207" spans="1:14">
      <c r="A207">
        <v>200</v>
      </c>
      <c r="B207" s="9">
        <v>13666</v>
      </c>
      <c r="C207" s="6">
        <f t="shared" si="21"/>
        <v>5</v>
      </c>
      <c r="D207" s="12">
        <f t="shared" si="22"/>
        <v>1937</v>
      </c>
      <c r="E207" s="19">
        <v>29.620000839233398</v>
      </c>
      <c r="F207" s="19">
        <v>28.639999389648438</v>
      </c>
      <c r="G207" s="19">
        <v>108.62000274658203</v>
      </c>
      <c r="H207" s="19">
        <v>0.99000000953674316</v>
      </c>
      <c r="I207" s="10">
        <v>1.1000000238418579</v>
      </c>
      <c r="J207" s="10">
        <v>0.55000001192092896</v>
      </c>
      <c r="K207" s="10">
        <v>1.5800000429153442</v>
      </c>
      <c r="L207" s="10">
        <v>2.2000000476837158</v>
      </c>
      <c r="M207" s="10">
        <v>2.9000000953674316</v>
      </c>
      <c r="N207" s="11">
        <v>0</v>
      </c>
    </row>
    <row r="208" spans="1:14">
      <c r="A208">
        <v>201</v>
      </c>
      <c r="B208" s="9">
        <v>13696</v>
      </c>
      <c r="C208" s="6">
        <f t="shared" si="21"/>
        <v>6</v>
      </c>
      <c r="D208" s="12">
        <f t="shared" si="22"/>
        <v>1937</v>
      </c>
      <c r="E208" s="19">
        <v>27.680000305175781</v>
      </c>
      <c r="F208" s="19">
        <v>26.75</v>
      </c>
      <c r="G208" s="19">
        <v>101.48000335693359</v>
      </c>
      <c r="H208" s="19">
        <v>0.92000001668930054</v>
      </c>
      <c r="I208" s="10">
        <v>1.1000000238418579</v>
      </c>
      <c r="J208" s="10">
        <v>1.1000000238418579</v>
      </c>
      <c r="K208" s="10">
        <v>1.4800000190734863</v>
      </c>
      <c r="L208" s="10">
        <v>3.0999999046325684</v>
      </c>
      <c r="M208" s="10">
        <v>4.0999999046325684</v>
      </c>
      <c r="N208" s="11">
        <v>0</v>
      </c>
    </row>
    <row r="209" spans="1:14">
      <c r="A209">
        <v>202</v>
      </c>
      <c r="B209" s="9">
        <v>13727</v>
      </c>
      <c r="C209" s="6">
        <f t="shared" si="21"/>
        <v>7</v>
      </c>
      <c r="D209" s="12">
        <f t="shared" si="22"/>
        <v>1937</v>
      </c>
      <c r="E209" s="19">
        <v>29.780000686645508</v>
      </c>
      <c r="F209" s="19">
        <v>28.790000915527344</v>
      </c>
      <c r="G209" s="19">
        <v>109.19999694824219</v>
      </c>
      <c r="H209" s="19">
        <v>0.99000000953674316</v>
      </c>
      <c r="I209" s="10">
        <v>1.1000000238418579</v>
      </c>
      <c r="J209" s="10">
        <v>2.75</v>
      </c>
      <c r="K209" s="10">
        <v>1.5900000333786011</v>
      </c>
      <c r="L209" s="10">
        <v>2.2000000476837158</v>
      </c>
      <c r="M209" s="10">
        <v>2.9000000953674316</v>
      </c>
      <c r="N209" s="11">
        <v>0</v>
      </c>
    </row>
    <row r="210" spans="1:14">
      <c r="A210">
        <v>203</v>
      </c>
      <c r="B210" s="9">
        <v>13758</v>
      </c>
      <c r="C210" s="6">
        <f t="shared" si="21"/>
        <v>8</v>
      </c>
      <c r="D210" s="12">
        <f t="shared" si="22"/>
        <v>1937</v>
      </c>
      <c r="E210" s="19">
        <v>23.739999771118164</v>
      </c>
      <c r="F210" s="19">
        <v>22.950000762939453</v>
      </c>
      <c r="G210" s="19">
        <v>87.05999755859375</v>
      </c>
      <c r="H210" s="19">
        <v>0.79000002145767212</v>
      </c>
      <c r="I210" s="10">
        <v>1.1000000238418579</v>
      </c>
      <c r="J210" s="10">
        <v>3.2999999523162842</v>
      </c>
      <c r="K210" s="10">
        <v>1.2699999809265137</v>
      </c>
      <c r="L210" s="10">
        <v>2.5</v>
      </c>
      <c r="M210" s="10">
        <v>3.2999999523162842</v>
      </c>
      <c r="N210" s="11">
        <v>0</v>
      </c>
    </row>
    <row r="211" spans="1:14">
      <c r="A211">
        <v>204</v>
      </c>
      <c r="B211" s="9">
        <v>13788</v>
      </c>
      <c r="C211" s="6">
        <f t="shared" si="21"/>
        <v>9</v>
      </c>
      <c r="D211" s="12">
        <f t="shared" si="22"/>
        <v>1937</v>
      </c>
      <c r="E211" s="19">
        <v>19.260000228881836</v>
      </c>
      <c r="F211" s="19">
        <v>18.620000839233398</v>
      </c>
      <c r="G211" s="19">
        <v>70.610000610351563</v>
      </c>
      <c r="H211" s="19">
        <v>0.63999998569488525</v>
      </c>
      <c r="I211" s="10">
        <v>1.1000000238418579</v>
      </c>
      <c r="J211" s="10">
        <v>2.75</v>
      </c>
      <c r="K211" s="10">
        <v>1.0299999713897705</v>
      </c>
      <c r="L211" s="10">
        <v>6.1999998092651367</v>
      </c>
      <c r="M211" s="10">
        <v>8.3000001907348633</v>
      </c>
      <c r="N211" s="11">
        <v>0</v>
      </c>
    </row>
    <row r="212" spans="1:14">
      <c r="A212">
        <v>205</v>
      </c>
      <c r="B212" s="9">
        <v>13819</v>
      </c>
      <c r="C212" s="6">
        <f t="shared" si="21"/>
        <v>10</v>
      </c>
      <c r="D212" s="12">
        <f t="shared" si="22"/>
        <v>1937</v>
      </c>
      <c r="E212" s="19">
        <v>1.0199999809265137</v>
      </c>
      <c r="F212" s="19">
        <v>0.98000001907348633</v>
      </c>
      <c r="G212" s="19">
        <v>3.7300000190734863</v>
      </c>
      <c r="H212" s="19">
        <v>2.9999999329447746E-2</v>
      </c>
      <c r="I212" s="10">
        <v>1.1000000238418579</v>
      </c>
      <c r="J212" s="10">
        <v>1.1000000238418579</v>
      </c>
      <c r="K212" s="10">
        <v>5.000000074505806E-2</v>
      </c>
      <c r="L212" s="10">
        <v>2.5</v>
      </c>
      <c r="M212" s="10">
        <v>7.9000000953674316</v>
      </c>
      <c r="N212" s="11">
        <v>81.389999389648438</v>
      </c>
    </row>
    <row r="213" spans="1:14">
      <c r="A213">
        <v>206</v>
      </c>
      <c r="B213" s="9">
        <v>13849</v>
      </c>
      <c r="C213" s="6">
        <f t="shared" si="21"/>
        <v>11</v>
      </c>
      <c r="D213" s="12">
        <f t="shared" si="22"/>
        <v>1937</v>
      </c>
      <c r="E213" s="19">
        <v>9999</v>
      </c>
      <c r="F213" s="19">
        <v>9999</v>
      </c>
      <c r="G213" s="19">
        <v>9999</v>
      </c>
      <c r="H213" s="19">
        <v>9999</v>
      </c>
      <c r="I213" s="10">
        <v>1.1000000238418579</v>
      </c>
      <c r="J213" s="10">
        <v>0.2800000011920929</v>
      </c>
      <c r="K213" s="10">
        <v>0</v>
      </c>
      <c r="L213" s="10">
        <v>1.7000000476837158</v>
      </c>
      <c r="M213" s="10">
        <v>5.4000000953674316</v>
      </c>
      <c r="N213" s="11">
        <v>96.739997863769531</v>
      </c>
    </row>
    <row r="214" spans="1:14">
      <c r="A214">
        <v>207</v>
      </c>
      <c r="B214" s="9">
        <v>13880</v>
      </c>
      <c r="C214" s="6">
        <f t="shared" si="21"/>
        <v>12</v>
      </c>
      <c r="D214" s="12">
        <f t="shared" si="22"/>
        <v>1937</v>
      </c>
      <c r="E214" s="19">
        <v>9999</v>
      </c>
      <c r="F214" s="19">
        <v>9999</v>
      </c>
      <c r="G214" s="19">
        <v>9999</v>
      </c>
      <c r="H214" s="19">
        <v>9999</v>
      </c>
      <c r="I214" s="10">
        <v>1.1000000238418579</v>
      </c>
      <c r="J214" s="10">
        <v>0.2800000011920929</v>
      </c>
      <c r="K214" s="10">
        <v>0</v>
      </c>
      <c r="L214" s="10">
        <v>0.5</v>
      </c>
      <c r="M214" s="10">
        <v>1.7000000476837158</v>
      </c>
      <c r="N214" s="11">
        <v>69.760002136230469</v>
      </c>
    </row>
    <row r="215" spans="1:14">
      <c r="A215">
        <v>208</v>
      </c>
      <c r="B215" s="9">
        <v>13911</v>
      </c>
      <c r="C215" s="6">
        <f t="shared" si="21"/>
        <v>1</v>
      </c>
      <c r="D215" s="12">
        <f t="shared" si="22"/>
        <v>1938</v>
      </c>
      <c r="E215" s="19">
        <v>9999</v>
      </c>
      <c r="F215" s="19">
        <v>9999</v>
      </c>
      <c r="G215" s="19">
        <v>9999</v>
      </c>
      <c r="H215" s="19">
        <v>9999</v>
      </c>
      <c r="I215" s="10">
        <v>1.1000000238418579</v>
      </c>
      <c r="J215" s="10">
        <v>0</v>
      </c>
      <c r="K215" s="10">
        <v>0</v>
      </c>
      <c r="L215" s="10">
        <v>0.40000000596046448</v>
      </c>
      <c r="M215" s="10">
        <v>1.2000000476837158</v>
      </c>
      <c r="N215" s="11">
        <v>25</v>
      </c>
    </row>
    <row r="216" spans="1:14">
      <c r="A216">
        <v>209</v>
      </c>
      <c r="B216" s="9">
        <v>13939</v>
      </c>
      <c r="C216" s="6">
        <f t="shared" si="21"/>
        <v>2</v>
      </c>
      <c r="D216" s="12">
        <f t="shared" si="22"/>
        <v>1938</v>
      </c>
      <c r="E216" s="19">
        <v>9999</v>
      </c>
      <c r="F216" s="19">
        <v>9999</v>
      </c>
      <c r="G216" s="19">
        <v>9999</v>
      </c>
      <c r="H216" s="19">
        <v>9999</v>
      </c>
      <c r="I216" s="10">
        <v>1.1000000238418579</v>
      </c>
      <c r="J216" s="10">
        <v>0</v>
      </c>
      <c r="K216" s="10">
        <v>0</v>
      </c>
      <c r="L216" s="10">
        <v>0.40000000596046448</v>
      </c>
      <c r="M216" s="10">
        <v>1.2000000476837158</v>
      </c>
      <c r="N216" s="11">
        <v>0</v>
      </c>
    </row>
    <row r="217" spans="1:14">
      <c r="A217">
        <v>210</v>
      </c>
      <c r="B217" s="9">
        <v>13970</v>
      </c>
      <c r="C217" s="6">
        <f t="shared" si="21"/>
        <v>3</v>
      </c>
      <c r="D217" s="12">
        <f t="shared" si="22"/>
        <v>1938</v>
      </c>
      <c r="E217" s="19">
        <v>0</v>
      </c>
      <c r="F217" s="19">
        <v>0</v>
      </c>
      <c r="G217" s="19">
        <v>9999</v>
      </c>
      <c r="H217" s="19">
        <v>9999</v>
      </c>
      <c r="I217" s="10">
        <v>1.1000000238418579</v>
      </c>
      <c r="J217" s="10">
        <v>1.6499999761581421</v>
      </c>
      <c r="K217" s="10">
        <v>0</v>
      </c>
      <c r="L217" s="10">
        <v>0.40000000596046448</v>
      </c>
      <c r="M217" s="10">
        <v>1.2000000476837158</v>
      </c>
      <c r="N217" s="11">
        <v>0</v>
      </c>
    </row>
    <row r="218" spans="1:14">
      <c r="A218">
        <v>211</v>
      </c>
      <c r="B218" s="9">
        <v>14000</v>
      </c>
      <c r="C218" s="6">
        <f t="shared" si="21"/>
        <v>4</v>
      </c>
      <c r="D218" s="12">
        <f t="shared" si="22"/>
        <v>1938</v>
      </c>
      <c r="E218" s="19">
        <v>13.819999694824219</v>
      </c>
      <c r="F218" s="19">
        <v>13.359999656677246</v>
      </c>
      <c r="G218" s="19">
        <v>50.669998168945313</v>
      </c>
      <c r="H218" s="19">
        <v>0.46000000834465027</v>
      </c>
      <c r="I218" s="10">
        <v>1.1000000238418579</v>
      </c>
      <c r="J218" s="10">
        <v>0.55000001192092896</v>
      </c>
      <c r="K218" s="10">
        <v>0.74000000953674316</v>
      </c>
      <c r="L218" s="10">
        <v>0.40000000596046448</v>
      </c>
      <c r="M218" s="10">
        <v>1.2000000476837158</v>
      </c>
      <c r="N218" s="11">
        <v>0</v>
      </c>
    </row>
    <row r="219" spans="1:14">
      <c r="A219">
        <v>212</v>
      </c>
      <c r="B219" s="9">
        <v>14031</v>
      </c>
      <c r="C219" s="6">
        <f t="shared" si="21"/>
        <v>5</v>
      </c>
      <c r="D219" s="12">
        <f t="shared" si="22"/>
        <v>1938</v>
      </c>
      <c r="E219" s="19">
        <v>28.520000457763672</v>
      </c>
      <c r="F219" s="19">
        <v>27.569999694824219</v>
      </c>
      <c r="G219" s="19">
        <v>104.55999755859375</v>
      </c>
      <c r="H219" s="19">
        <v>0.94999998807907104</v>
      </c>
      <c r="I219" s="10">
        <v>1.1000000238418579</v>
      </c>
      <c r="J219" s="10">
        <v>0.55000001192092896</v>
      </c>
      <c r="K219" s="10">
        <v>1.5199999809265137</v>
      </c>
      <c r="L219" s="10">
        <v>0.89999997615814209</v>
      </c>
      <c r="M219" s="10">
        <v>2.9000000953674316</v>
      </c>
      <c r="N219" s="11">
        <v>0</v>
      </c>
    </row>
    <row r="220" spans="1:14">
      <c r="A220">
        <v>213</v>
      </c>
      <c r="B220" s="9">
        <v>14061</v>
      </c>
      <c r="C220" s="6">
        <f t="shared" si="21"/>
        <v>6</v>
      </c>
      <c r="D220" s="12">
        <f t="shared" si="22"/>
        <v>1938</v>
      </c>
      <c r="E220" s="19">
        <v>33.349998474121094</v>
      </c>
      <c r="F220" s="19">
        <v>32.229999542236328</v>
      </c>
      <c r="G220" s="19">
        <v>122.26999664306641</v>
      </c>
      <c r="H220" s="19">
        <v>1.1100000143051147</v>
      </c>
      <c r="I220" s="10">
        <v>1.1000000238418579</v>
      </c>
      <c r="J220" s="10">
        <v>1.1000000238418579</v>
      </c>
      <c r="K220" s="10">
        <v>1.7799999713897705</v>
      </c>
      <c r="L220" s="10">
        <v>1.2999999523162842</v>
      </c>
      <c r="M220" s="10">
        <v>4.0999999046325684</v>
      </c>
      <c r="N220" s="11">
        <v>0</v>
      </c>
    </row>
    <row r="221" spans="1:14">
      <c r="A221">
        <v>214</v>
      </c>
      <c r="B221" s="9">
        <v>14092</v>
      </c>
      <c r="C221" s="6">
        <f t="shared" si="21"/>
        <v>7</v>
      </c>
      <c r="D221" s="12">
        <f t="shared" si="22"/>
        <v>1938</v>
      </c>
      <c r="E221" s="19">
        <v>31.950000762939453</v>
      </c>
      <c r="F221" s="19">
        <v>30.889999389648438</v>
      </c>
      <c r="G221" s="19">
        <v>117.15000152587891</v>
      </c>
      <c r="H221" s="19">
        <v>1.0700000524520874</v>
      </c>
      <c r="I221" s="10">
        <v>1.1000000238418579</v>
      </c>
      <c r="J221" s="10">
        <v>2.75</v>
      </c>
      <c r="K221" s="10">
        <v>1.7000000476837158</v>
      </c>
      <c r="L221" s="10">
        <v>0.89999997615814209</v>
      </c>
      <c r="M221" s="10">
        <v>2.9000000953674316</v>
      </c>
      <c r="N221" s="11">
        <v>0</v>
      </c>
    </row>
    <row r="222" spans="1:14">
      <c r="A222">
        <v>215</v>
      </c>
      <c r="B222" s="9">
        <v>14123</v>
      </c>
      <c r="C222" s="6">
        <f t="shared" si="21"/>
        <v>8</v>
      </c>
      <c r="D222" s="12">
        <f t="shared" si="22"/>
        <v>1938</v>
      </c>
      <c r="E222" s="19">
        <v>25.469999313354492</v>
      </c>
      <c r="F222" s="19">
        <v>24.620000839233398</v>
      </c>
      <c r="G222" s="19">
        <v>93.400001525878906</v>
      </c>
      <c r="H222" s="19">
        <v>0.85000002384185791</v>
      </c>
      <c r="I222" s="10">
        <v>1.1000000238418579</v>
      </c>
      <c r="J222" s="10">
        <v>3.2999999523162842</v>
      </c>
      <c r="K222" s="10">
        <v>1.3600000143051147</v>
      </c>
      <c r="L222" s="10">
        <v>1.1000000238418579</v>
      </c>
      <c r="M222" s="10">
        <v>3.2999999523162842</v>
      </c>
      <c r="N222" s="11">
        <v>0</v>
      </c>
    </row>
    <row r="223" spans="1:14">
      <c r="A223">
        <v>216</v>
      </c>
      <c r="B223" s="9">
        <v>14153</v>
      </c>
      <c r="C223" s="6">
        <f t="shared" si="21"/>
        <v>9</v>
      </c>
      <c r="D223" s="12">
        <f t="shared" si="22"/>
        <v>1938</v>
      </c>
      <c r="E223" s="19">
        <v>15.699999809265137</v>
      </c>
      <c r="F223" s="19">
        <v>15.180000305175781</v>
      </c>
      <c r="G223" s="19">
        <v>57.580001831054688</v>
      </c>
      <c r="H223" s="19">
        <v>0.51999998092651367</v>
      </c>
      <c r="I223" s="10">
        <v>1.1000000238418579</v>
      </c>
      <c r="J223" s="10">
        <v>2.75</v>
      </c>
      <c r="K223" s="10">
        <v>0.8399999737739563</v>
      </c>
      <c r="L223" s="10">
        <v>2.7000000476837158</v>
      </c>
      <c r="M223" s="10">
        <v>8.3000001907348633</v>
      </c>
      <c r="N223" s="11">
        <v>0</v>
      </c>
    </row>
    <row r="224" spans="1:14">
      <c r="A224">
        <v>217</v>
      </c>
      <c r="B224" s="9">
        <v>14184</v>
      </c>
      <c r="C224" s="6">
        <f t="shared" si="21"/>
        <v>10</v>
      </c>
      <c r="D224" s="12">
        <f t="shared" si="22"/>
        <v>1938</v>
      </c>
      <c r="E224" s="19">
        <v>1.190000057220459</v>
      </c>
      <c r="F224" s="19">
        <v>1.1499999761581421</v>
      </c>
      <c r="G224" s="19">
        <v>4.369999885559082</v>
      </c>
      <c r="H224" s="19">
        <v>3.9999999105930328E-2</v>
      </c>
      <c r="I224" s="10">
        <v>1.1000000238418579</v>
      </c>
      <c r="J224" s="10">
        <v>1.1000000238418579</v>
      </c>
      <c r="K224" s="10">
        <v>5.9999998658895493E-2</v>
      </c>
      <c r="L224" s="10">
        <v>3</v>
      </c>
      <c r="M224" s="10">
        <v>7.9000000953674316</v>
      </c>
      <c r="N224" s="11">
        <v>76.120002746582031</v>
      </c>
    </row>
    <row r="225" spans="1:14">
      <c r="A225">
        <v>218</v>
      </c>
      <c r="B225" s="9">
        <v>14214</v>
      </c>
      <c r="C225" s="6">
        <f t="shared" si="21"/>
        <v>11</v>
      </c>
      <c r="D225" s="12">
        <f t="shared" si="22"/>
        <v>1938</v>
      </c>
      <c r="E225" s="19">
        <v>9999</v>
      </c>
      <c r="F225" s="19">
        <v>9999</v>
      </c>
      <c r="G225" s="19">
        <v>9999</v>
      </c>
      <c r="H225" s="19">
        <v>9999</v>
      </c>
      <c r="I225" s="10">
        <v>1.1000000238418579</v>
      </c>
      <c r="J225" s="10">
        <v>0.2800000011920929</v>
      </c>
      <c r="K225" s="10">
        <v>9.9999997764825821E-3</v>
      </c>
      <c r="L225" s="10">
        <v>2</v>
      </c>
      <c r="M225" s="10">
        <v>5.4000000953674316</v>
      </c>
      <c r="N225" s="11">
        <v>114.84999847412109</v>
      </c>
    </row>
    <row r="226" spans="1:14">
      <c r="A226">
        <v>219</v>
      </c>
      <c r="B226" s="9">
        <v>14245</v>
      </c>
      <c r="C226" s="6">
        <f t="shared" si="21"/>
        <v>12</v>
      </c>
      <c r="D226" s="12">
        <f t="shared" si="22"/>
        <v>1938</v>
      </c>
      <c r="E226" s="19">
        <v>9999</v>
      </c>
      <c r="F226" s="19">
        <v>9999</v>
      </c>
      <c r="G226" s="19">
        <v>9999</v>
      </c>
      <c r="H226" s="19">
        <v>9999</v>
      </c>
      <c r="I226" s="10">
        <v>1.1000000238418579</v>
      </c>
      <c r="J226" s="10">
        <v>0.2800000011920929</v>
      </c>
      <c r="K226" s="10">
        <v>0</v>
      </c>
      <c r="L226" s="10">
        <v>0.60000002384185791</v>
      </c>
      <c r="M226" s="10">
        <v>1.7000000476837158</v>
      </c>
      <c r="N226" s="11">
        <v>81.779998779296875</v>
      </c>
    </row>
    <row r="227" spans="1:14">
      <c r="A227">
        <v>220</v>
      </c>
      <c r="B227" s="9">
        <v>14276</v>
      </c>
      <c r="C227" s="6">
        <f t="shared" si="21"/>
        <v>1</v>
      </c>
      <c r="D227" s="12">
        <f t="shared" si="22"/>
        <v>1939</v>
      </c>
      <c r="E227" s="19">
        <v>9999</v>
      </c>
      <c r="F227" s="19">
        <v>9999</v>
      </c>
      <c r="G227" s="19">
        <v>9999</v>
      </c>
      <c r="H227" s="19">
        <v>9999</v>
      </c>
      <c r="I227" s="10">
        <v>1.1000000238418579</v>
      </c>
      <c r="J227" s="10">
        <v>0</v>
      </c>
      <c r="K227" s="10">
        <v>0</v>
      </c>
      <c r="L227" s="10">
        <v>0.5</v>
      </c>
      <c r="M227" s="10">
        <v>1.2000000476837158</v>
      </c>
      <c r="N227" s="11">
        <v>36.599998474121094</v>
      </c>
    </row>
    <row r="228" spans="1:14">
      <c r="A228">
        <v>221</v>
      </c>
      <c r="B228" s="9">
        <v>14304</v>
      </c>
      <c r="C228" s="6">
        <f t="shared" si="21"/>
        <v>2</v>
      </c>
      <c r="D228" s="12">
        <f t="shared" si="22"/>
        <v>1939</v>
      </c>
      <c r="E228" s="19">
        <v>9999</v>
      </c>
      <c r="F228" s="19">
        <v>9999</v>
      </c>
      <c r="G228" s="19">
        <v>9999</v>
      </c>
      <c r="H228" s="19">
        <v>9999</v>
      </c>
      <c r="I228" s="10">
        <v>1.1000000238418579</v>
      </c>
      <c r="J228" s="10">
        <v>0</v>
      </c>
      <c r="K228" s="10">
        <v>1.9999999552965164E-2</v>
      </c>
      <c r="L228" s="10">
        <v>0.5</v>
      </c>
      <c r="M228" s="10">
        <v>1.2000000476837158</v>
      </c>
      <c r="N228" s="11">
        <v>0</v>
      </c>
    </row>
    <row r="229" spans="1:14">
      <c r="A229">
        <v>222</v>
      </c>
      <c r="B229" s="9">
        <v>14335</v>
      </c>
      <c r="C229" s="6">
        <f t="shared" si="21"/>
        <v>3</v>
      </c>
      <c r="D229" s="12">
        <f t="shared" si="22"/>
        <v>1939</v>
      </c>
      <c r="E229" s="19">
        <v>4.5799999237060547</v>
      </c>
      <c r="F229" s="19">
        <v>4.4200000762939453</v>
      </c>
      <c r="G229" s="19">
        <v>9999</v>
      </c>
      <c r="H229" s="19">
        <v>9999</v>
      </c>
      <c r="I229" s="10">
        <v>1.1000000238418579</v>
      </c>
      <c r="J229" s="10">
        <v>1.6499999761581421</v>
      </c>
      <c r="K229" s="10">
        <v>0.23999999463558197</v>
      </c>
      <c r="L229" s="10">
        <v>0.5</v>
      </c>
      <c r="M229" s="10">
        <v>1.2000000476837158</v>
      </c>
      <c r="N229" s="11">
        <v>0</v>
      </c>
    </row>
    <row r="230" spans="1:14">
      <c r="A230">
        <v>223</v>
      </c>
      <c r="B230" s="9">
        <v>14365</v>
      </c>
      <c r="C230" s="6">
        <f t="shared" si="21"/>
        <v>4</v>
      </c>
      <c r="D230" s="12">
        <f t="shared" si="22"/>
        <v>1939</v>
      </c>
      <c r="E230" s="19">
        <v>29.950000762939453</v>
      </c>
      <c r="F230" s="19">
        <v>28.950000762939453</v>
      </c>
      <c r="G230" s="19">
        <v>113.26000213623047</v>
      </c>
      <c r="H230" s="19">
        <v>1.0299999713897705</v>
      </c>
      <c r="I230" s="10">
        <v>1.1000000238418579</v>
      </c>
      <c r="J230" s="10">
        <v>0.55000001192092896</v>
      </c>
      <c r="K230" s="10">
        <v>1.5900000333786011</v>
      </c>
      <c r="L230" s="10">
        <v>0.5</v>
      </c>
      <c r="M230" s="10">
        <v>1.2000000476837158</v>
      </c>
      <c r="N230" s="11">
        <v>0</v>
      </c>
    </row>
    <row r="231" spans="1:14">
      <c r="A231">
        <v>224</v>
      </c>
      <c r="B231" s="9">
        <v>14396</v>
      </c>
      <c r="C231" s="6">
        <f t="shared" si="21"/>
        <v>5</v>
      </c>
      <c r="D231" s="12">
        <f t="shared" si="22"/>
        <v>1939</v>
      </c>
      <c r="E231" s="19">
        <v>20.690000534057617</v>
      </c>
      <c r="F231" s="19">
        <v>20</v>
      </c>
      <c r="G231" s="19">
        <v>78.25</v>
      </c>
      <c r="H231" s="19">
        <v>0.70999997854232788</v>
      </c>
      <c r="I231" s="10">
        <v>1.1000000238418579</v>
      </c>
      <c r="J231" s="10">
        <v>0.55000001192092896</v>
      </c>
      <c r="K231" s="10">
        <v>1.1000000238418579</v>
      </c>
      <c r="L231" s="10">
        <v>1.1000000238418579</v>
      </c>
      <c r="M231" s="10">
        <v>2.9000000953674316</v>
      </c>
      <c r="N231" s="11">
        <v>0</v>
      </c>
    </row>
    <row r="232" spans="1:14">
      <c r="A232">
        <v>225</v>
      </c>
      <c r="B232" s="9">
        <v>14426</v>
      </c>
      <c r="C232" s="6">
        <f t="shared" si="21"/>
        <v>6</v>
      </c>
      <c r="D232" s="12">
        <f t="shared" si="22"/>
        <v>1939</v>
      </c>
      <c r="E232" s="19">
        <v>28</v>
      </c>
      <c r="F232" s="19">
        <v>27.059999465942383</v>
      </c>
      <c r="G232" s="19">
        <v>105.87999725341797</v>
      </c>
      <c r="H232" s="19">
        <v>0.95999997854232788</v>
      </c>
      <c r="I232" s="10">
        <v>1.1000000238418579</v>
      </c>
      <c r="J232" s="10">
        <v>1.1000000238418579</v>
      </c>
      <c r="K232" s="10">
        <v>1.4800000190734863</v>
      </c>
      <c r="L232" s="10">
        <v>1.5</v>
      </c>
      <c r="M232" s="10">
        <v>4.0999999046325684</v>
      </c>
      <c r="N232" s="11">
        <v>0</v>
      </c>
    </row>
    <row r="233" spans="1:14">
      <c r="A233">
        <v>226</v>
      </c>
      <c r="B233" s="9">
        <v>14457</v>
      </c>
      <c r="C233" s="6">
        <f t="shared" si="21"/>
        <v>7</v>
      </c>
      <c r="D233" s="12">
        <f t="shared" si="22"/>
        <v>1939</v>
      </c>
      <c r="E233" s="19">
        <v>27.010000228881836</v>
      </c>
      <c r="F233" s="19">
        <v>26.110000610351563</v>
      </c>
      <c r="G233" s="19">
        <v>102.15000152587891</v>
      </c>
      <c r="H233" s="19">
        <v>0.93000000715255737</v>
      </c>
      <c r="I233" s="10">
        <v>1.1000000238418579</v>
      </c>
      <c r="J233" s="10">
        <v>2.75</v>
      </c>
      <c r="K233" s="10">
        <v>1.4299999475479126</v>
      </c>
      <c r="L233" s="10">
        <v>1.1000000238418579</v>
      </c>
      <c r="M233" s="10">
        <v>2.9000000953674316</v>
      </c>
      <c r="N233" s="11">
        <v>0</v>
      </c>
    </row>
    <row r="234" spans="1:14">
      <c r="A234">
        <v>227</v>
      </c>
      <c r="B234" s="9">
        <v>14488</v>
      </c>
      <c r="C234" s="6">
        <f t="shared" si="21"/>
        <v>8</v>
      </c>
      <c r="D234" s="12">
        <f t="shared" si="22"/>
        <v>1939</v>
      </c>
      <c r="E234" s="19">
        <v>21.530000686645508</v>
      </c>
      <c r="F234" s="19">
        <v>20.809999465942383</v>
      </c>
      <c r="G234" s="19">
        <v>81.44000244140625</v>
      </c>
      <c r="H234" s="19">
        <v>0.74000000953674316</v>
      </c>
      <c r="I234" s="10">
        <v>1.1000000238418579</v>
      </c>
      <c r="J234" s="10">
        <v>3.2999999523162842</v>
      </c>
      <c r="K234" s="10">
        <v>1.1399999856948853</v>
      </c>
      <c r="L234" s="10">
        <v>1.2000000476837158</v>
      </c>
      <c r="M234" s="10">
        <v>3.2999999523162842</v>
      </c>
      <c r="N234" s="11">
        <v>0</v>
      </c>
    </row>
    <row r="235" spans="1:14">
      <c r="A235">
        <v>228</v>
      </c>
      <c r="B235" s="9">
        <v>14518</v>
      </c>
      <c r="C235" s="6">
        <f t="shared" si="21"/>
        <v>9</v>
      </c>
      <c r="D235" s="12">
        <f t="shared" si="22"/>
        <v>1939</v>
      </c>
      <c r="E235" s="19">
        <v>14.409999847412109</v>
      </c>
      <c r="F235" s="19">
        <v>13.930000305175781</v>
      </c>
      <c r="G235" s="19">
        <v>54.479999542236328</v>
      </c>
      <c r="H235" s="19">
        <v>0.5</v>
      </c>
      <c r="I235" s="10">
        <v>1.1000000238418579</v>
      </c>
      <c r="J235" s="10">
        <v>2.75</v>
      </c>
      <c r="K235" s="10">
        <v>0.75999999046325684</v>
      </c>
      <c r="L235" s="10">
        <v>3.0999999046325684</v>
      </c>
      <c r="M235" s="10">
        <v>8.3000001907348633</v>
      </c>
      <c r="N235" s="11">
        <v>0</v>
      </c>
    </row>
    <row r="236" spans="1:14">
      <c r="A236">
        <v>229</v>
      </c>
      <c r="B236" s="9">
        <v>14549</v>
      </c>
      <c r="C236" s="6">
        <f t="shared" si="21"/>
        <v>10</v>
      </c>
      <c r="D236" s="12">
        <f t="shared" si="22"/>
        <v>1939</v>
      </c>
      <c r="E236" s="19">
        <v>3.8499999046325684</v>
      </c>
      <c r="F236" s="19">
        <v>3.7200000286102295</v>
      </c>
      <c r="G236" s="19">
        <v>14.550000190734863</v>
      </c>
      <c r="H236" s="19">
        <v>0.12999999523162842</v>
      </c>
      <c r="I236" s="10">
        <v>1.1000000238418579</v>
      </c>
      <c r="J236" s="10">
        <v>1.1000000238418579</v>
      </c>
      <c r="K236" s="10">
        <v>0.20000000298023224</v>
      </c>
      <c r="L236" s="10">
        <v>3</v>
      </c>
      <c r="M236" s="10">
        <v>7.9000000953674316</v>
      </c>
      <c r="N236" s="11">
        <v>85.199996948242188</v>
      </c>
    </row>
    <row r="237" spans="1:14">
      <c r="A237">
        <v>230</v>
      </c>
      <c r="B237" s="9">
        <v>14579</v>
      </c>
      <c r="C237" s="6">
        <f t="shared" si="21"/>
        <v>11</v>
      </c>
      <c r="D237" s="12">
        <f t="shared" si="22"/>
        <v>1939</v>
      </c>
      <c r="E237" s="19">
        <v>9999</v>
      </c>
      <c r="F237" s="19">
        <v>9999</v>
      </c>
      <c r="G237" s="19">
        <v>9999</v>
      </c>
      <c r="H237" s="19">
        <v>9999</v>
      </c>
      <c r="I237" s="10">
        <v>1.1000000238418579</v>
      </c>
      <c r="J237" s="10">
        <v>0.2800000011920929</v>
      </c>
      <c r="K237" s="10">
        <v>2.9999999329447746E-2</v>
      </c>
      <c r="L237" s="10">
        <v>2</v>
      </c>
      <c r="M237" s="10">
        <v>5.4000000953674316</v>
      </c>
      <c r="N237" s="11">
        <v>120.43000030517578</v>
      </c>
    </row>
    <row r="238" spans="1:14">
      <c r="A238">
        <v>231</v>
      </c>
      <c r="B238" s="9">
        <v>14610</v>
      </c>
      <c r="C238" s="6">
        <f t="shared" si="21"/>
        <v>12</v>
      </c>
      <c r="D238" s="12">
        <f t="shared" si="22"/>
        <v>1939</v>
      </c>
      <c r="E238" s="19">
        <v>9999</v>
      </c>
      <c r="F238" s="19">
        <v>9999</v>
      </c>
      <c r="G238" s="19">
        <v>9999</v>
      </c>
      <c r="H238" s="19">
        <v>9999</v>
      </c>
      <c r="I238" s="10">
        <v>1.1000000238418579</v>
      </c>
      <c r="J238" s="10">
        <v>0.2800000011920929</v>
      </c>
      <c r="K238" s="10">
        <v>0</v>
      </c>
      <c r="L238" s="10">
        <v>0.60000002384185791</v>
      </c>
      <c r="M238" s="10">
        <v>1.7000000476837158</v>
      </c>
      <c r="N238" s="11">
        <v>77.150001525878906</v>
      </c>
    </row>
    <row r="239" spans="1:14">
      <c r="A239">
        <v>232</v>
      </c>
      <c r="B239" s="9">
        <v>14641</v>
      </c>
      <c r="C239" s="6">
        <f t="shared" si="21"/>
        <v>1</v>
      </c>
      <c r="D239" s="12">
        <f t="shared" si="22"/>
        <v>1940</v>
      </c>
      <c r="E239" s="19">
        <v>9999</v>
      </c>
      <c r="F239" s="19">
        <v>9999</v>
      </c>
      <c r="G239" s="19">
        <v>9999</v>
      </c>
      <c r="H239" s="19">
        <v>9999</v>
      </c>
      <c r="I239" s="10">
        <v>1.1000000238418579</v>
      </c>
      <c r="J239" s="10">
        <v>0</v>
      </c>
      <c r="K239" s="10">
        <v>0</v>
      </c>
      <c r="L239" s="10">
        <v>0.5</v>
      </c>
      <c r="M239" s="10">
        <v>1.2000000476837158</v>
      </c>
      <c r="N239" s="11">
        <v>10.869999885559082</v>
      </c>
    </row>
    <row r="240" spans="1:14">
      <c r="A240">
        <v>233</v>
      </c>
      <c r="B240" s="9">
        <v>14670</v>
      </c>
      <c r="C240" s="6">
        <f t="shared" si="21"/>
        <v>2</v>
      </c>
      <c r="D240" s="12">
        <f t="shared" si="22"/>
        <v>1940</v>
      </c>
      <c r="E240" s="19">
        <v>9999</v>
      </c>
      <c r="F240" s="19">
        <v>9999</v>
      </c>
      <c r="G240" s="19">
        <v>9999</v>
      </c>
      <c r="H240" s="19">
        <v>9999</v>
      </c>
      <c r="I240" s="10">
        <v>1.1000000238418579</v>
      </c>
      <c r="J240" s="10">
        <v>0</v>
      </c>
      <c r="K240" s="10">
        <v>0</v>
      </c>
      <c r="L240" s="10">
        <v>0.5</v>
      </c>
      <c r="M240" s="10">
        <v>1.2000000476837158</v>
      </c>
      <c r="N240" s="11">
        <v>0</v>
      </c>
    </row>
    <row r="241" spans="1:14">
      <c r="A241">
        <v>234</v>
      </c>
      <c r="B241" s="9">
        <v>14701</v>
      </c>
      <c r="C241" s="6">
        <f t="shared" si="21"/>
        <v>3</v>
      </c>
      <c r="D241" s="12">
        <f t="shared" si="22"/>
        <v>1940</v>
      </c>
      <c r="E241" s="19">
        <v>0</v>
      </c>
      <c r="F241" s="19">
        <v>0</v>
      </c>
      <c r="G241" s="19">
        <v>9999</v>
      </c>
      <c r="H241" s="19">
        <v>9999</v>
      </c>
      <c r="I241" s="10">
        <v>1.1000000238418579</v>
      </c>
      <c r="J241" s="10">
        <v>1.6499999761581421</v>
      </c>
      <c r="K241" s="10">
        <v>0</v>
      </c>
      <c r="L241" s="10">
        <v>0.5</v>
      </c>
      <c r="M241" s="10">
        <v>1.2000000476837158</v>
      </c>
      <c r="N241" s="11">
        <v>0</v>
      </c>
    </row>
    <row r="242" spans="1:14">
      <c r="A242">
        <v>235</v>
      </c>
      <c r="B242" s="9">
        <v>14731</v>
      </c>
      <c r="C242" s="6">
        <f t="shared" si="21"/>
        <v>4</v>
      </c>
      <c r="D242" s="12">
        <f t="shared" si="22"/>
        <v>1940</v>
      </c>
      <c r="E242" s="19">
        <v>19.360000610351563</v>
      </c>
      <c r="F242" s="19">
        <v>18.719999313354492</v>
      </c>
      <c r="G242" s="19">
        <v>71</v>
      </c>
      <c r="H242" s="19">
        <v>0.64999997615814209</v>
      </c>
      <c r="I242" s="10">
        <v>1.1000000238418579</v>
      </c>
      <c r="J242" s="10">
        <v>0.55000001192092896</v>
      </c>
      <c r="K242" s="10">
        <v>1.0299999713897705</v>
      </c>
      <c r="L242" s="10">
        <v>0.5</v>
      </c>
      <c r="M242" s="10">
        <v>1.2000000476837158</v>
      </c>
      <c r="N242" s="11">
        <v>0</v>
      </c>
    </row>
    <row r="243" spans="1:14">
      <c r="A243">
        <v>236</v>
      </c>
      <c r="B243" s="9">
        <v>14762</v>
      </c>
      <c r="C243" s="6">
        <f t="shared" si="21"/>
        <v>5</v>
      </c>
      <c r="D243" s="12">
        <f t="shared" si="22"/>
        <v>1940</v>
      </c>
      <c r="E243" s="19">
        <v>24.120000839233398</v>
      </c>
      <c r="F243" s="19">
        <v>23.309999465942383</v>
      </c>
      <c r="G243" s="19">
        <v>88.419998168945313</v>
      </c>
      <c r="H243" s="19">
        <v>0.80000001192092896</v>
      </c>
      <c r="I243" s="10">
        <v>1.1000000238418579</v>
      </c>
      <c r="J243" s="10">
        <v>0.55000001192092896</v>
      </c>
      <c r="K243" s="10">
        <v>1.2899999618530273</v>
      </c>
      <c r="L243" s="10">
        <v>1.1000000238418579</v>
      </c>
      <c r="M243" s="10">
        <v>2.9000000953674316</v>
      </c>
      <c r="N243" s="11">
        <v>0</v>
      </c>
    </row>
    <row r="244" spans="1:14">
      <c r="A244">
        <v>237</v>
      </c>
      <c r="B244" s="9">
        <v>14792</v>
      </c>
      <c r="C244" s="6">
        <f t="shared" si="21"/>
        <v>6</v>
      </c>
      <c r="D244" s="12">
        <f t="shared" si="22"/>
        <v>1940</v>
      </c>
      <c r="E244" s="19">
        <v>31.170000076293945</v>
      </c>
      <c r="F244" s="19">
        <v>30.129999160766602</v>
      </c>
      <c r="G244" s="19">
        <v>114.29000091552734</v>
      </c>
      <c r="H244" s="19">
        <v>1.0399999618530273</v>
      </c>
      <c r="I244" s="10">
        <v>1.1000000238418579</v>
      </c>
      <c r="J244" s="10">
        <v>1.1000000238418579</v>
      </c>
      <c r="K244" s="10">
        <v>1.6599999666213989</v>
      </c>
      <c r="L244" s="10">
        <v>1.5</v>
      </c>
      <c r="M244" s="10">
        <v>4.0999999046325684</v>
      </c>
      <c r="N244" s="11">
        <v>0</v>
      </c>
    </row>
    <row r="245" spans="1:14">
      <c r="A245">
        <v>238</v>
      </c>
      <c r="B245" s="9">
        <v>14823</v>
      </c>
      <c r="C245" s="6">
        <f t="shared" si="21"/>
        <v>7</v>
      </c>
      <c r="D245" s="12">
        <f t="shared" si="22"/>
        <v>1940</v>
      </c>
      <c r="E245" s="19">
        <v>30.430000305175781</v>
      </c>
      <c r="F245" s="19">
        <v>29.420000076293945</v>
      </c>
      <c r="G245" s="19">
        <v>111.58000183105469</v>
      </c>
      <c r="H245" s="19">
        <v>1.0099999904632568</v>
      </c>
      <c r="I245" s="10">
        <v>1.1000000238418579</v>
      </c>
      <c r="J245" s="10">
        <v>2.75</v>
      </c>
      <c r="K245" s="10">
        <v>1.6200000047683716</v>
      </c>
      <c r="L245" s="10">
        <v>1.1000000238418579</v>
      </c>
      <c r="M245" s="10">
        <v>2.9000000953674316</v>
      </c>
      <c r="N245" s="11">
        <v>0</v>
      </c>
    </row>
    <row r="246" spans="1:14">
      <c r="A246">
        <v>239</v>
      </c>
      <c r="B246" s="9">
        <v>14854</v>
      </c>
      <c r="C246" s="6">
        <f t="shared" si="21"/>
        <v>8</v>
      </c>
      <c r="D246" s="12">
        <f t="shared" si="22"/>
        <v>1940</v>
      </c>
      <c r="E246" s="19">
        <v>24.260000228881836</v>
      </c>
      <c r="F246" s="19">
        <v>23.450000762939453</v>
      </c>
      <c r="G246" s="19">
        <v>88.949996948242188</v>
      </c>
      <c r="H246" s="19">
        <v>0.81000000238418579</v>
      </c>
      <c r="I246" s="10">
        <v>1.1000000238418579</v>
      </c>
      <c r="J246" s="10">
        <v>3.2999999523162842</v>
      </c>
      <c r="K246" s="10">
        <v>1.2899999618530273</v>
      </c>
      <c r="L246" s="10">
        <v>1.2000000476837158</v>
      </c>
      <c r="M246" s="10">
        <v>3.2999999523162842</v>
      </c>
      <c r="N246" s="11">
        <v>0</v>
      </c>
    </row>
    <row r="247" spans="1:14">
      <c r="A247">
        <v>240</v>
      </c>
      <c r="B247" s="9">
        <v>14884</v>
      </c>
      <c r="C247" s="6">
        <f t="shared" si="21"/>
        <v>9</v>
      </c>
      <c r="D247" s="12">
        <f t="shared" si="22"/>
        <v>1940</v>
      </c>
      <c r="E247" s="19">
        <v>19.620000839233398</v>
      </c>
      <c r="F247" s="19">
        <v>18.969999313354492</v>
      </c>
      <c r="G247" s="19">
        <v>71.94000244140625</v>
      </c>
      <c r="H247" s="19">
        <v>0.64999997615814209</v>
      </c>
      <c r="I247" s="10">
        <v>1.1000000238418579</v>
      </c>
      <c r="J247" s="10">
        <v>2.75</v>
      </c>
      <c r="K247" s="10">
        <v>1.0499999523162842</v>
      </c>
      <c r="L247" s="10">
        <v>3.0999999046325684</v>
      </c>
      <c r="M247" s="10">
        <v>8.3000001907348633</v>
      </c>
      <c r="N247" s="11">
        <v>0</v>
      </c>
    </row>
    <row r="248" spans="1:14">
      <c r="A248">
        <v>241</v>
      </c>
      <c r="B248" s="9">
        <v>14915</v>
      </c>
      <c r="C248" s="6">
        <f t="shared" si="21"/>
        <v>10</v>
      </c>
      <c r="D248" s="12">
        <f t="shared" si="22"/>
        <v>1940</v>
      </c>
      <c r="E248" s="19">
        <v>1.0399999618530273</v>
      </c>
      <c r="F248" s="19">
        <v>1</v>
      </c>
      <c r="G248" s="19">
        <v>3.809999942779541</v>
      </c>
      <c r="H248" s="19">
        <v>2.9999999329447746E-2</v>
      </c>
      <c r="I248" s="10">
        <v>1.1000000238418579</v>
      </c>
      <c r="J248" s="10">
        <v>1.1000000238418579</v>
      </c>
      <c r="K248" s="10">
        <v>5.9999998658895493E-2</v>
      </c>
      <c r="L248" s="10">
        <v>2.5</v>
      </c>
      <c r="M248" s="10">
        <v>7.9000000953674316</v>
      </c>
      <c r="N248" s="11">
        <v>82.360000610351563</v>
      </c>
    </row>
    <row r="249" spans="1:14">
      <c r="A249">
        <v>242</v>
      </c>
      <c r="B249" s="9">
        <v>14945</v>
      </c>
      <c r="C249" s="6">
        <f t="shared" si="21"/>
        <v>11</v>
      </c>
      <c r="D249" s="12">
        <f t="shared" si="22"/>
        <v>1940</v>
      </c>
      <c r="E249" s="19">
        <v>9999</v>
      </c>
      <c r="F249" s="19">
        <v>9999</v>
      </c>
      <c r="G249" s="19">
        <v>9999</v>
      </c>
      <c r="H249" s="19">
        <v>9999</v>
      </c>
      <c r="I249" s="10">
        <v>1.1000000238418579</v>
      </c>
      <c r="J249" s="10">
        <v>0.2800000011920929</v>
      </c>
      <c r="K249" s="10">
        <v>0</v>
      </c>
      <c r="L249" s="10">
        <v>1.7000000476837158</v>
      </c>
      <c r="M249" s="10">
        <v>5.4000000953674316</v>
      </c>
      <c r="N249" s="11">
        <v>112.94999694824219</v>
      </c>
    </row>
    <row r="250" spans="1:14">
      <c r="A250">
        <v>243</v>
      </c>
      <c r="B250" s="9">
        <v>14976</v>
      </c>
      <c r="C250" s="6">
        <f t="shared" si="21"/>
        <v>12</v>
      </c>
      <c r="D250" s="12">
        <f t="shared" si="22"/>
        <v>1940</v>
      </c>
      <c r="E250" s="19">
        <v>9999</v>
      </c>
      <c r="F250" s="19">
        <v>9999</v>
      </c>
      <c r="G250" s="19">
        <v>9999</v>
      </c>
      <c r="H250" s="19">
        <v>9999</v>
      </c>
      <c r="I250" s="10">
        <v>1.1000000238418579</v>
      </c>
      <c r="J250" s="10">
        <v>0.2800000011920929</v>
      </c>
      <c r="K250" s="10">
        <v>0</v>
      </c>
      <c r="L250" s="10">
        <v>0.5</v>
      </c>
      <c r="M250" s="10">
        <v>1.7000000476837158</v>
      </c>
      <c r="N250" s="11">
        <v>49.229999542236328</v>
      </c>
    </row>
    <row r="251" spans="1:14">
      <c r="A251">
        <v>244</v>
      </c>
      <c r="B251" s="9">
        <v>15007</v>
      </c>
      <c r="C251" s="6">
        <f t="shared" si="21"/>
        <v>1</v>
      </c>
      <c r="D251" s="12">
        <f t="shared" si="22"/>
        <v>1941</v>
      </c>
      <c r="E251" s="19">
        <v>9999</v>
      </c>
      <c r="F251" s="19">
        <v>9999</v>
      </c>
      <c r="G251" s="19">
        <v>9999</v>
      </c>
      <c r="H251" s="19">
        <v>9999</v>
      </c>
      <c r="I251" s="10">
        <v>1.1000000238418579</v>
      </c>
      <c r="J251" s="10">
        <v>0</v>
      </c>
      <c r="K251" s="10">
        <v>0</v>
      </c>
      <c r="L251" s="10">
        <v>0.40000000596046448</v>
      </c>
      <c r="M251" s="10">
        <v>1.2000000476837158</v>
      </c>
      <c r="N251" s="11">
        <v>6.679999828338623</v>
      </c>
    </row>
    <row r="252" spans="1:14">
      <c r="A252">
        <v>245</v>
      </c>
      <c r="B252" s="9">
        <v>15035</v>
      </c>
      <c r="C252" s="6">
        <f t="shared" si="21"/>
        <v>2</v>
      </c>
      <c r="D252" s="12">
        <f t="shared" si="22"/>
        <v>1941</v>
      </c>
      <c r="E252" s="19">
        <v>9999</v>
      </c>
      <c r="F252" s="19">
        <v>9999</v>
      </c>
      <c r="G252" s="19">
        <v>9999</v>
      </c>
      <c r="H252" s="19">
        <v>9999</v>
      </c>
      <c r="I252" s="10">
        <v>1.1000000238418579</v>
      </c>
      <c r="J252" s="10">
        <v>0</v>
      </c>
      <c r="K252" s="10">
        <v>0</v>
      </c>
      <c r="L252" s="10">
        <v>0.40000000596046448</v>
      </c>
      <c r="M252" s="10">
        <v>1.2000000476837158</v>
      </c>
      <c r="N252" s="11">
        <v>0</v>
      </c>
    </row>
    <row r="253" spans="1:14">
      <c r="A253">
        <v>246</v>
      </c>
      <c r="B253" s="9">
        <v>15066</v>
      </c>
      <c r="C253" s="6">
        <f t="shared" si="21"/>
        <v>3</v>
      </c>
      <c r="D253" s="12">
        <f t="shared" si="22"/>
        <v>1941</v>
      </c>
      <c r="E253" s="19">
        <v>0</v>
      </c>
      <c r="F253" s="19">
        <v>0</v>
      </c>
      <c r="G253" s="19">
        <v>9999</v>
      </c>
      <c r="H253" s="19">
        <v>9999</v>
      </c>
      <c r="I253" s="10">
        <v>1.1000000238418579</v>
      </c>
      <c r="J253" s="10">
        <v>1.6499999761581421</v>
      </c>
      <c r="K253" s="10">
        <v>0</v>
      </c>
      <c r="L253" s="10">
        <v>0.40000000596046448</v>
      </c>
      <c r="M253" s="10">
        <v>1.2000000476837158</v>
      </c>
      <c r="N253" s="11">
        <v>0</v>
      </c>
    </row>
    <row r="254" spans="1:14">
      <c r="A254">
        <v>247</v>
      </c>
      <c r="B254" s="9">
        <v>15096</v>
      </c>
      <c r="C254" s="6">
        <f t="shared" si="21"/>
        <v>4</v>
      </c>
      <c r="D254" s="12">
        <f t="shared" si="22"/>
        <v>1941</v>
      </c>
      <c r="E254" s="19">
        <v>10.409999847412109</v>
      </c>
      <c r="F254" s="19">
        <v>10.069999694824219</v>
      </c>
      <c r="G254" s="19">
        <v>38.189998626708984</v>
      </c>
      <c r="H254" s="19">
        <v>0.34999999403953552</v>
      </c>
      <c r="I254" s="10">
        <v>1.1000000238418579</v>
      </c>
      <c r="J254" s="10">
        <v>0.55000001192092896</v>
      </c>
      <c r="K254" s="10">
        <v>0.56000000238418579</v>
      </c>
      <c r="L254" s="10">
        <v>0.40000000596046448</v>
      </c>
      <c r="M254" s="10">
        <v>1.2000000476837158</v>
      </c>
      <c r="N254" s="11">
        <v>0</v>
      </c>
    </row>
    <row r="255" spans="1:14">
      <c r="A255">
        <v>248</v>
      </c>
      <c r="B255" s="9">
        <v>15127</v>
      </c>
      <c r="C255" s="6">
        <f t="shared" si="21"/>
        <v>5</v>
      </c>
      <c r="D255" s="12">
        <f t="shared" si="22"/>
        <v>1941</v>
      </c>
      <c r="E255" s="19">
        <v>24.549999237060547</v>
      </c>
      <c r="F255" s="19">
        <v>23.729999542236328</v>
      </c>
      <c r="G255" s="19">
        <v>90.019996643066406</v>
      </c>
      <c r="H255" s="19">
        <v>0.81999999284744263</v>
      </c>
      <c r="I255" s="10">
        <v>1.1000000238418579</v>
      </c>
      <c r="J255" s="10">
        <v>0.55000001192092896</v>
      </c>
      <c r="K255" s="10">
        <v>1.309999942779541</v>
      </c>
      <c r="L255" s="10">
        <v>0.89999997615814209</v>
      </c>
      <c r="M255" s="10">
        <v>2.9000000953674316</v>
      </c>
      <c r="N255" s="11">
        <v>0</v>
      </c>
    </row>
    <row r="256" spans="1:14">
      <c r="A256">
        <v>249</v>
      </c>
      <c r="B256" s="9">
        <v>15157</v>
      </c>
      <c r="C256" s="6">
        <f t="shared" si="21"/>
        <v>6</v>
      </c>
      <c r="D256" s="12">
        <f t="shared" si="22"/>
        <v>1941</v>
      </c>
      <c r="E256" s="19">
        <v>33.830001831054688</v>
      </c>
      <c r="F256" s="19">
        <v>32.709999084472656</v>
      </c>
      <c r="G256" s="19">
        <v>124.05999755859375</v>
      </c>
      <c r="H256" s="19">
        <v>1.1299999952316284</v>
      </c>
      <c r="I256" s="10">
        <v>1.1000000238418579</v>
      </c>
      <c r="J256" s="10">
        <v>1.1000000238418579</v>
      </c>
      <c r="K256" s="10">
        <v>1.7999999523162842</v>
      </c>
      <c r="L256" s="10">
        <v>1.2999999523162842</v>
      </c>
      <c r="M256" s="10">
        <v>4.0999999046325684</v>
      </c>
      <c r="N256" s="11">
        <v>0</v>
      </c>
    </row>
    <row r="257" spans="1:14">
      <c r="A257">
        <v>250</v>
      </c>
      <c r="B257" s="9">
        <v>15188</v>
      </c>
      <c r="C257" s="6">
        <f t="shared" si="21"/>
        <v>7</v>
      </c>
      <c r="D257" s="12">
        <f t="shared" si="22"/>
        <v>1941</v>
      </c>
      <c r="E257" s="19">
        <v>33.180000305175781</v>
      </c>
      <c r="F257" s="19">
        <v>32.069999694824219</v>
      </c>
      <c r="G257" s="19">
        <v>121.63999938964844</v>
      </c>
      <c r="H257" s="19">
        <v>1.1100000143051147</v>
      </c>
      <c r="I257" s="10">
        <v>1.1000000238418579</v>
      </c>
      <c r="J257" s="10">
        <v>2.75</v>
      </c>
      <c r="K257" s="10">
        <v>1.7699999809265137</v>
      </c>
      <c r="L257" s="10">
        <v>0.89999997615814209</v>
      </c>
      <c r="M257" s="10">
        <v>2.9000000953674316</v>
      </c>
      <c r="N257" s="11">
        <v>0</v>
      </c>
    </row>
    <row r="258" spans="1:14">
      <c r="A258">
        <v>251</v>
      </c>
      <c r="B258" s="9">
        <v>15219</v>
      </c>
      <c r="C258" s="6">
        <f t="shared" si="21"/>
        <v>8</v>
      </c>
      <c r="D258" s="12">
        <f t="shared" si="22"/>
        <v>1941</v>
      </c>
      <c r="E258" s="19">
        <v>26.450000762939453</v>
      </c>
      <c r="F258" s="19">
        <v>25.569999694824219</v>
      </c>
      <c r="G258" s="19">
        <v>96.980003356933594</v>
      </c>
      <c r="H258" s="19">
        <v>0.87999999523162842</v>
      </c>
      <c r="I258" s="10">
        <v>1.1000000238418579</v>
      </c>
      <c r="J258" s="10">
        <v>3.2999999523162842</v>
      </c>
      <c r="K258" s="10">
        <v>1.4099999666213989</v>
      </c>
      <c r="L258" s="10">
        <v>1.1000000238418579</v>
      </c>
      <c r="M258" s="10">
        <v>3.2999999523162842</v>
      </c>
      <c r="N258" s="11">
        <v>0</v>
      </c>
    </row>
    <row r="259" spans="1:14">
      <c r="A259">
        <v>252</v>
      </c>
      <c r="B259" s="9">
        <v>15249</v>
      </c>
      <c r="C259" s="6">
        <f t="shared" si="21"/>
        <v>9</v>
      </c>
      <c r="D259" s="12">
        <f t="shared" si="22"/>
        <v>1941</v>
      </c>
      <c r="E259" s="19">
        <v>20.680000305175781</v>
      </c>
      <c r="F259" s="19">
        <v>19.989999771118164</v>
      </c>
      <c r="G259" s="19">
        <v>75.830001831054688</v>
      </c>
      <c r="H259" s="19">
        <v>0.68999999761581421</v>
      </c>
      <c r="I259" s="10">
        <v>1.1000000238418579</v>
      </c>
      <c r="J259" s="10">
        <v>2.75</v>
      </c>
      <c r="K259" s="10">
        <v>1.1000000238418579</v>
      </c>
      <c r="L259" s="10">
        <v>2.7000000476837158</v>
      </c>
      <c r="M259" s="10">
        <v>8.3000001907348633</v>
      </c>
      <c r="N259" s="11">
        <v>0</v>
      </c>
    </row>
    <row r="260" spans="1:14">
      <c r="A260">
        <v>253</v>
      </c>
      <c r="B260" s="9">
        <v>15280</v>
      </c>
      <c r="C260" s="6">
        <f t="shared" si="21"/>
        <v>10</v>
      </c>
      <c r="D260" s="12">
        <f t="shared" si="22"/>
        <v>1941</v>
      </c>
      <c r="E260" s="19">
        <v>0.89999997615814209</v>
      </c>
      <c r="F260" s="19">
        <v>0.87000000476837158</v>
      </c>
      <c r="G260" s="19">
        <v>3.2799999713897705</v>
      </c>
      <c r="H260" s="19">
        <v>2.9999999329447746E-2</v>
      </c>
      <c r="I260" s="10">
        <v>1.1000000238418579</v>
      </c>
      <c r="J260" s="10">
        <v>1.1000000238418579</v>
      </c>
      <c r="K260" s="10">
        <v>5.000000074505806E-2</v>
      </c>
      <c r="L260" s="10">
        <v>2.5</v>
      </c>
      <c r="M260" s="10">
        <v>7.9000000953674316</v>
      </c>
      <c r="N260" s="11">
        <v>80.699996948242188</v>
      </c>
    </row>
    <row r="261" spans="1:14">
      <c r="A261">
        <v>254</v>
      </c>
      <c r="B261" s="9">
        <v>15310</v>
      </c>
      <c r="C261" s="6">
        <f t="shared" si="21"/>
        <v>11</v>
      </c>
      <c r="D261" s="12">
        <f t="shared" si="22"/>
        <v>1941</v>
      </c>
      <c r="E261" s="19">
        <v>9999</v>
      </c>
      <c r="F261" s="19">
        <v>9999</v>
      </c>
      <c r="G261" s="19">
        <v>9999</v>
      </c>
      <c r="H261" s="19">
        <v>9999</v>
      </c>
      <c r="I261" s="10">
        <v>1.1000000238418579</v>
      </c>
      <c r="J261" s="10">
        <v>0.2800000011920929</v>
      </c>
      <c r="K261" s="10">
        <v>0</v>
      </c>
      <c r="L261" s="10">
        <v>1.7000000476837158</v>
      </c>
      <c r="M261" s="10">
        <v>5.4000000953674316</v>
      </c>
      <c r="N261" s="11">
        <v>110.15000152587891</v>
      </c>
    </row>
    <row r="262" spans="1:14">
      <c r="A262">
        <v>255</v>
      </c>
      <c r="B262" s="9">
        <v>15341</v>
      </c>
      <c r="C262" s="6">
        <f t="shared" si="21"/>
        <v>12</v>
      </c>
      <c r="D262" s="12">
        <f t="shared" si="22"/>
        <v>1941</v>
      </c>
      <c r="E262" s="19">
        <v>9999</v>
      </c>
      <c r="F262" s="19">
        <v>9999</v>
      </c>
      <c r="G262" s="19">
        <v>9999</v>
      </c>
      <c r="H262" s="19">
        <v>9999</v>
      </c>
      <c r="I262" s="10">
        <v>1.1000000238418579</v>
      </c>
      <c r="J262" s="10">
        <v>0.2800000011920929</v>
      </c>
      <c r="K262" s="10">
        <v>0</v>
      </c>
      <c r="L262" s="10">
        <v>0.5</v>
      </c>
      <c r="M262" s="10">
        <v>1.7000000476837158</v>
      </c>
      <c r="N262" s="11">
        <v>54.830001831054688</v>
      </c>
    </row>
    <row r="263" spans="1:14">
      <c r="A263">
        <v>256</v>
      </c>
      <c r="B263" s="9">
        <v>15372</v>
      </c>
      <c r="C263" s="6">
        <f t="shared" si="21"/>
        <v>1</v>
      </c>
      <c r="D263" s="12">
        <f t="shared" si="22"/>
        <v>1942</v>
      </c>
      <c r="E263" s="19">
        <v>9999</v>
      </c>
      <c r="F263" s="19">
        <v>9999</v>
      </c>
      <c r="G263" s="19">
        <v>9999</v>
      </c>
      <c r="H263" s="19">
        <v>9999</v>
      </c>
      <c r="I263" s="10">
        <v>1.1000000238418579</v>
      </c>
      <c r="J263" s="10">
        <v>0</v>
      </c>
      <c r="K263" s="10">
        <v>0</v>
      </c>
      <c r="L263" s="10">
        <v>0.40000000596046448</v>
      </c>
      <c r="M263" s="10">
        <v>1.2000000476837158</v>
      </c>
      <c r="N263" s="11">
        <v>28.690000534057617</v>
      </c>
    </row>
    <row r="264" spans="1:14">
      <c r="A264">
        <v>257</v>
      </c>
      <c r="B264" s="9">
        <v>15400</v>
      </c>
      <c r="C264" s="6">
        <f t="shared" si="21"/>
        <v>2</v>
      </c>
      <c r="D264" s="12">
        <f t="shared" si="22"/>
        <v>1942</v>
      </c>
      <c r="E264" s="19">
        <v>9999</v>
      </c>
      <c r="F264" s="19">
        <v>9999</v>
      </c>
      <c r="G264" s="19">
        <v>9999</v>
      </c>
      <c r="H264" s="19">
        <v>9999</v>
      </c>
      <c r="I264" s="10">
        <v>1.1000000238418579</v>
      </c>
      <c r="J264" s="10">
        <v>0</v>
      </c>
      <c r="K264" s="10">
        <v>0</v>
      </c>
      <c r="L264" s="10">
        <v>0.40000000596046448</v>
      </c>
      <c r="M264" s="10">
        <v>1.2000000476837158</v>
      </c>
      <c r="N264" s="11">
        <v>0</v>
      </c>
    </row>
    <row r="265" spans="1:14">
      <c r="A265">
        <v>258</v>
      </c>
      <c r="B265" s="9">
        <v>15431</v>
      </c>
      <c r="C265" s="6">
        <f t="shared" ref="C265:C328" si="23">MONTH(B265)</f>
        <v>3</v>
      </c>
      <c r="D265" s="12">
        <f t="shared" ref="D265:D328" si="24">YEAR(B265)</f>
        <v>1942</v>
      </c>
      <c r="E265" s="19">
        <v>0</v>
      </c>
      <c r="F265" s="19">
        <v>0</v>
      </c>
      <c r="G265" s="19">
        <v>9999</v>
      </c>
      <c r="H265" s="19">
        <v>9999</v>
      </c>
      <c r="I265" s="10">
        <v>1.1000000238418579</v>
      </c>
      <c r="J265" s="10">
        <v>1.6499999761581421</v>
      </c>
      <c r="K265" s="10">
        <v>0</v>
      </c>
      <c r="L265" s="10">
        <v>0.40000000596046448</v>
      </c>
      <c r="M265" s="10">
        <v>1.2000000476837158</v>
      </c>
      <c r="N265" s="11">
        <v>0</v>
      </c>
    </row>
    <row r="266" spans="1:14">
      <c r="A266">
        <v>259</v>
      </c>
      <c r="B266" s="9">
        <v>15461</v>
      </c>
      <c r="C266" s="6">
        <f t="shared" si="23"/>
        <v>4</v>
      </c>
      <c r="D266" s="12">
        <f t="shared" si="24"/>
        <v>1942</v>
      </c>
      <c r="E266" s="19">
        <v>8.5299997329711914</v>
      </c>
      <c r="F266" s="19">
        <v>8.25</v>
      </c>
      <c r="G266" s="19">
        <v>31.290000915527344</v>
      </c>
      <c r="H266" s="19">
        <v>0.2800000011920929</v>
      </c>
      <c r="I266" s="10">
        <v>1.1000000238418579</v>
      </c>
      <c r="J266" s="10">
        <v>0.55000001192092896</v>
      </c>
      <c r="K266" s="10">
        <v>0.46000000834465027</v>
      </c>
      <c r="L266" s="10">
        <v>0.40000000596046448</v>
      </c>
      <c r="M266" s="10">
        <v>1.2000000476837158</v>
      </c>
      <c r="N266" s="11">
        <v>0</v>
      </c>
    </row>
    <row r="267" spans="1:14">
      <c r="A267">
        <v>260</v>
      </c>
      <c r="B267" s="9">
        <v>15492</v>
      </c>
      <c r="C267" s="6">
        <f t="shared" si="23"/>
        <v>5</v>
      </c>
      <c r="D267" s="12">
        <f t="shared" si="24"/>
        <v>1942</v>
      </c>
      <c r="E267" s="19">
        <v>22.969999313354492</v>
      </c>
      <c r="F267" s="19">
        <v>22.209999084472656</v>
      </c>
      <c r="G267" s="19">
        <v>84.230003356933594</v>
      </c>
      <c r="H267" s="19">
        <v>0.76999998092651367</v>
      </c>
      <c r="I267" s="10">
        <v>1.1000000238418579</v>
      </c>
      <c r="J267" s="10">
        <v>0.55000001192092896</v>
      </c>
      <c r="K267" s="10">
        <v>1.2300000190734863</v>
      </c>
      <c r="L267" s="10">
        <v>0.89999997615814209</v>
      </c>
      <c r="M267" s="10">
        <v>2.9000000953674316</v>
      </c>
      <c r="N267" s="11">
        <v>0</v>
      </c>
    </row>
    <row r="268" spans="1:14">
      <c r="A268">
        <v>261</v>
      </c>
      <c r="B268" s="9">
        <v>15522</v>
      </c>
      <c r="C268" s="6">
        <f t="shared" si="23"/>
        <v>6</v>
      </c>
      <c r="D268" s="12">
        <f t="shared" si="24"/>
        <v>1942</v>
      </c>
      <c r="E268" s="19">
        <v>33.509998321533203</v>
      </c>
      <c r="F268" s="19">
        <v>32.389999389648438</v>
      </c>
      <c r="G268" s="19">
        <v>122.86000061035156</v>
      </c>
      <c r="H268" s="19">
        <v>1.1200000047683716</v>
      </c>
      <c r="I268" s="10">
        <v>1.1000000238418579</v>
      </c>
      <c r="J268" s="10">
        <v>1.1000000238418579</v>
      </c>
      <c r="K268" s="10">
        <v>1.7899999618530273</v>
      </c>
      <c r="L268" s="10">
        <v>1.2999999523162842</v>
      </c>
      <c r="M268" s="10">
        <v>4.0999999046325684</v>
      </c>
      <c r="N268" s="11">
        <v>0</v>
      </c>
    </row>
    <row r="269" spans="1:14">
      <c r="A269">
        <v>262</v>
      </c>
      <c r="B269" s="9">
        <v>15553</v>
      </c>
      <c r="C269" s="6">
        <f t="shared" si="23"/>
        <v>7</v>
      </c>
      <c r="D269" s="12">
        <f t="shared" si="24"/>
        <v>1942</v>
      </c>
      <c r="E269" s="19">
        <v>32.330001831054688</v>
      </c>
      <c r="F269" s="19">
        <v>31.260000228881836</v>
      </c>
      <c r="G269" s="19">
        <v>118.55999755859375</v>
      </c>
      <c r="H269" s="19">
        <v>1.0800000429153442</v>
      </c>
      <c r="I269" s="10">
        <v>1.1000000238418579</v>
      </c>
      <c r="J269" s="10">
        <v>2.75</v>
      </c>
      <c r="K269" s="10">
        <v>1.7200000286102295</v>
      </c>
      <c r="L269" s="10">
        <v>0.89999997615814209</v>
      </c>
      <c r="M269" s="10">
        <v>2.9000000953674316</v>
      </c>
      <c r="N269" s="11">
        <v>0</v>
      </c>
    </row>
    <row r="270" spans="1:14">
      <c r="A270">
        <v>263</v>
      </c>
      <c r="B270" s="9">
        <v>15584</v>
      </c>
      <c r="C270" s="6">
        <f t="shared" si="23"/>
        <v>8</v>
      </c>
      <c r="D270" s="12">
        <f t="shared" si="24"/>
        <v>1942</v>
      </c>
      <c r="E270" s="19">
        <v>25.780000686645508</v>
      </c>
      <c r="F270" s="19">
        <v>24.920000076293945</v>
      </c>
      <c r="G270" s="19">
        <v>94.519996643066406</v>
      </c>
      <c r="H270" s="19">
        <v>0.86000001430511475</v>
      </c>
      <c r="I270" s="10">
        <v>1.1000000238418579</v>
      </c>
      <c r="J270" s="10">
        <v>3.2999999523162842</v>
      </c>
      <c r="K270" s="10">
        <v>1.3700000047683716</v>
      </c>
      <c r="L270" s="10">
        <v>1.1000000238418579</v>
      </c>
      <c r="M270" s="10">
        <v>3.2999999523162842</v>
      </c>
      <c r="N270" s="11">
        <v>0</v>
      </c>
    </row>
    <row r="271" spans="1:14">
      <c r="A271">
        <v>264</v>
      </c>
      <c r="B271" s="9">
        <v>15614</v>
      </c>
      <c r="C271" s="6">
        <f t="shared" si="23"/>
        <v>9</v>
      </c>
      <c r="D271" s="12">
        <f t="shared" si="24"/>
        <v>1942</v>
      </c>
      <c r="E271" s="19">
        <v>20.600000381469727</v>
      </c>
      <c r="F271" s="19">
        <v>19.909999847412109</v>
      </c>
      <c r="G271" s="19">
        <v>75.540000915527344</v>
      </c>
      <c r="H271" s="19">
        <v>0.68999999761581421</v>
      </c>
      <c r="I271" s="10">
        <v>1.1000000238418579</v>
      </c>
      <c r="J271" s="10">
        <v>2.75</v>
      </c>
      <c r="K271" s="10">
        <v>1.1000000238418579</v>
      </c>
      <c r="L271" s="10">
        <v>2.7000000476837158</v>
      </c>
      <c r="M271" s="10">
        <v>8.3000001907348633</v>
      </c>
      <c r="N271" s="11">
        <v>0</v>
      </c>
    </row>
    <row r="272" spans="1:14">
      <c r="A272">
        <v>265</v>
      </c>
      <c r="B272" s="9">
        <v>15645</v>
      </c>
      <c r="C272" s="6">
        <f t="shared" si="23"/>
        <v>10</v>
      </c>
      <c r="D272" s="12">
        <f t="shared" si="24"/>
        <v>1942</v>
      </c>
      <c r="E272" s="19">
        <v>6.2699999809265137</v>
      </c>
      <c r="F272" s="19">
        <v>6.059999942779541</v>
      </c>
      <c r="G272" s="19">
        <v>23</v>
      </c>
      <c r="H272" s="19">
        <v>0.20999999344348907</v>
      </c>
      <c r="I272" s="10">
        <v>1.1000000238418579</v>
      </c>
      <c r="J272" s="10">
        <v>1.1000000238418579</v>
      </c>
      <c r="K272" s="10">
        <v>0.33000001311302185</v>
      </c>
      <c r="L272" s="10">
        <v>3</v>
      </c>
      <c r="M272" s="10">
        <v>7.9000000953674316</v>
      </c>
      <c r="N272" s="11">
        <v>90.290000915527344</v>
      </c>
    </row>
    <row r="273" spans="1:14">
      <c r="A273">
        <v>266</v>
      </c>
      <c r="B273" s="9">
        <v>15675</v>
      </c>
      <c r="C273" s="6">
        <f t="shared" si="23"/>
        <v>11</v>
      </c>
      <c r="D273" s="12">
        <f t="shared" si="24"/>
        <v>1942</v>
      </c>
      <c r="E273" s="19">
        <v>9999</v>
      </c>
      <c r="F273" s="19">
        <v>9999</v>
      </c>
      <c r="G273" s="19">
        <v>9999</v>
      </c>
      <c r="H273" s="19">
        <v>9999</v>
      </c>
      <c r="I273" s="10">
        <v>1.1000000238418579</v>
      </c>
      <c r="J273" s="10">
        <v>0.2800000011920929</v>
      </c>
      <c r="K273" s="10">
        <v>0</v>
      </c>
      <c r="L273" s="10">
        <v>2</v>
      </c>
      <c r="M273" s="10">
        <v>5.4000000953674316</v>
      </c>
      <c r="N273" s="11">
        <v>108.61000061035156</v>
      </c>
    </row>
    <row r="274" spans="1:14">
      <c r="A274">
        <v>267</v>
      </c>
      <c r="B274" s="9">
        <v>15706</v>
      </c>
      <c r="C274" s="6">
        <f t="shared" si="23"/>
        <v>12</v>
      </c>
      <c r="D274" s="12">
        <f t="shared" si="24"/>
        <v>1942</v>
      </c>
      <c r="E274" s="19">
        <v>9999</v>
      </c>
      <c r="F274" s="19">
        <v>9999</v>
      </c>
      <c r="G274" s="19">
        <v>9999</v>
      </c>
      <c r="H274" s="19">
        <v>9999</v>
      </c>
      <c r="I274" s="10">
        <v>1.1000000238418579</v>
      </c>
      <c r="J274" s="10">
        <v>0.2800000011920929</v>
      </c>
      <c r="K274" s="10">
        <v>0</v>
      </c>
      <c r="L274" s="10">
        <v>0.60000002384185791</v>
      </c>
      <c r="M274" s="10">
        <v>1.7000000476837158</v>
      </c>
      <c r="N274" s="11">
        <v>69.800003051757813</v>
      </c>
    </row>
    <row r="275" spans="1:14">
      <c r="A275">
        <v>268</v>
      </c>
      <c r="B275" s="9">
        <v>15737</v>
      </c>
      <c r="C275" s="6">
        <f t="shared" si="23"/>
        <v>1</v>
      </c>
      <c r="D275" s="12">
        <f t="shared" si="24"/>
        <v>1943</v>
      </c>
      <c r="E275" s="19">
        <v>9999</v>
      </c>
      <c r="F275" s="19">
        <v>9999</v>
      </c>
      <c r="G275" s="19">
        <v>9999</v>
      </c>
      <c r="H275" s="19">
        <v>9999</v>
      </c>
      <c r="I275" s="10">
        <v>1.1000000238418579</v>
      </c>
      <c r="J275" s="10">
        <v>0</v>
      </c>
      <c r="K275" s="10">
        <v>0</v>
      </c>
      <c r="L275" s="10">
        <v>0.5</v>
      </c>
      <c r="M275" s="10">
        <v>1.2000000476837158</v>
      </c>
      <c r="N275" s="11">
        <v>18.989999771118164</v>
      </c>
    </row>
    <row r="276" spans="1:14">
      <c r="A276">
        <v>269</v>
      </c>
      <c r="B276" s="9">
        <v>15765</v>
      </c>
      <c r="C276" s="6">
        <f t="shared" si="23"/>
        <v>2</v>
      </c>
      <c r="D276" s="12">
        <f t="shared" si="24"/>
        <v>1943</v>
      </c>
      <c r="E276" s="19">
        <v>9999</v>
      </c>
      <c r="F276" s="19">
        <v>9999</v>
      </c>
      <c r="G276" s="19">
        <v>9999</v>
      </c>
      <c r="H276" s="19">
        <v>9999</v>
      </c>
      <c r="I276" s="10">
        <v>1.1000000238418579</v>
      </c>
      <c r="J276" s="10">
        <v>0</v>
      </c>
      <c r="K276" s="10">
        <v>0</v>
      </c>
      <c r="L276" s="10">
        <v>0.5</v>
      </c>
      <c r="M276" s="10">
        <v>1.2000000476837158</v>
      </c>
      <c r="N276" s="11">
        <v>0</v>
      </c>
    </row>
    <row r="277" spans="1:14">
      <c r="A277">
        <v>270</v>
      </c>
      <c r="B277" s="9">
        <v>15796</v>
      </c>
      <c r="C277" s="6">
        <f t="shared" si="23"/>
        <v>3</v>
      </c>
      <c r="D277" s="12">
        <f t="shared" si="24"/>
        <v>1943</v>
      </c>
      <c r="E277" s="19">
        <v>0</v>
      </c>
      <c r="F277" s="19">
        <v>0</v>
      </c>
      <c r="G277" s="19">
        <v>9999</v>
      </c>
      <c r="H277" s="19">
        <v>9999</v>
      </c>
      <c r="I277" s="10">
        <v>1.1000000238418579</v>
      </c>
      <c r="J277" s="10">
        <v>1.6499999761581421</v>
      </c>
      <c r="K277" s="10">
        <v>0</v>
      </c>
      <c r="L277" s="10">
        <v>0.5</v>
      </c>
      <c r="M277" s="10">
        <v>1.2000000476837158</v>
      </c>
      <c r="N277" s="11">
        <v>0</v>
      </c>
    </row>
    <row r="278" spans="1:14">
      <c r="A278">
        <v>271</v>
      </c>
      <c r="B278" s="9">
        <v>15826</v>
      </c>
      <c r="C278" s="6">
        <f t="shared" si="23"/>
        <v>4</v>
      </c>
      <c r="D278" s="12">
        <f t="shared" si="24"/>
        <v>1943</v>
      </c>
      <c r="E278" s="19">
        <v>12.529999732971191</v>
      </c>
      <c r="F278" s="19">
        <v>12.119999885559082</v>
      </c>
      <c r="G278" s="19">
        <v>45.959999084472656</v>
      </c>
      <c r="H278" s="19">
        <v>0.41999998688697815</v>
      </c>
      <c r="I278" s="10">
        <v>1.1000000238418579</v>
      </c>
      <c r="J278" s="10">
        <v>0.55000001192092896</v>
      </c>
      <c r="K278" s="10">
        <v>0.67000001668930054</v>
      </c>
      <c r="L278" s="10">
        <v>0.5</v>
      </c>
      <c r="M278" s="10">
        <v>1.2000000476837158</v>
      </c>
      <c r="N278" s="11">
        <v>0</v>
      </c>
    </row>
    <row r="279" spans="1:14">
      <c r="A279">
        <v>272</v>
      </c>
      <c r="B279" s="9">
        <v>15857</v>
      </c>
      <c r="C279" s="6">
        <f t="shared" si="23"/>
        <v>5</v>
      </c>
      <c r="D279" s="12">
        <f t="shared" si="24"/>
        <v>1943</v>
      </c>
      <c r="E279" s="19">
        <v>27.489999771118164</v>
      </c>
      <c r="F279" s="19">
        <v>26.569999694824219</v>
      </c>
      <c r="G279" s="19">
        <v>100.80000305175781</v>
      </c>
      <c r="H279" s="19">
        <v>0.92000001668930054</v>
      </c>
      <c r="I279" s="10">
        <v>1.1000000238418579</v>
      </c>
      <c r="J279" s="10">
        <v>0.55000001192092896</v>
      </c>
      <c r="K279" s="10">
        <v>1.4700000286102295</v>
      </c>
      <c r="L279" s="10">
        <v>1.1000000238418579</v>
      </c>
      <c r="M279" s="10">
        <v>2.9000000953674316</v>
      </c>
      <c r="N279" s="11">
        <v>0</v>
      </c>
    </row>
    <row r="280" spans="1:14">
      <c r="A280">
        <v>273</v>
      </c>
      <c r="B280" s="9">
        <v>15887</v>
      </c>
      <c r="C280" s="6">
        <f t="shared" si="23"/>
        <v>6</v>
      </c>
      <c r="D280" s="12">
        <f t="shared" si="24"/>
        <v>1943</v>
      </c>
      <c r="E280" s="19">
        <v>30.780000686645508</v>
      </c>
      <c r="F280" s="19">
        <v>29.75</v>
      </c>
      <c r="G280" s="19">
        <v>112.86000061035156</v>
      </c>
      <c r="H280" s="19">
        <v>1.0299999713897705</v>
      </c>
      <c r="I280" s="10">
        <v>1.1000000238418579</v>
      </c>
      <c r="J280" s="10">
        <v>1.1000000238418579</v>
      </c>
      <c r="K280" s="10">
        <v>1.6399999856948853</v>
      </c>
      <c r="L280" s="10">
        <v>1.5</v>
      </c>
      <c r="M280" s="10">
        <v>4.0999999046325684</v>
      </c>
      <c r="N280" s="11">
        <v>0</v>
      </c>
    </row>
    <row r="281" spans="1:14">
      <c r="A281">
        <v>274</v>
      </c>
      <c r="B281" s="9">
        <v>15918</v>
      </c>
      <c r="C281" s="6">
        <f t="shared" si="23"/>
        <v>7</v>
      </c>
      <c r="D281" s="12">
        <f t="shared" si="24"/>
        <v>1943</v>
      </c>
      <c r="E281" s="19">
        <v>29.959999084472656</v>
      </c>
      <c r="F281" s="19">
        <v>28.959999084472656</v>
      </c>
      <c r="G281" s="19">
        <v>109.84999847412109</v>
      </c>
      <c r="H281" s="19">
        <v>1</v>
      </c>
      <c r="I281" s="10">
        <v>1.1000000238418579</v>
      </c>
      <c r="J281" s="10">
        <v>2.75</v>
      </c>
      <c r="K281" s="10">
        <v>1.6000000238418579</v>
      </c>
      <c r="L281" s="10">
        <v>1.1000000238418579</v>
      </c>
      <c r="M281" s="10">
        <v>2.9000000953674316</v>
      </c>
      <c r="N281" s="11">
        <v>0</v>
      </c>
    </row>
    <row r="282" spans="1:14">
      <c r="A282">
        <v>275</v>
      </c>
      <c r="B282" s="9">
        <v>15949</v>
      </c>
      <c r="C282" s="6">
        <f t="shared" si="23"/>
        <v>8</v>
      </c>
      <c r="D282" s="12">
        <f t="shared" si="24"/>
        <v>1943</v>
      </c>
      <c r="E282" s="19">
        <v>23.989999771118164</v>
      </c>
      <c r="F282" s="19">
        <v>23.190000534057617</v>
      </c>
      <c r="G282" s="19">
        <v>87.949996948242188</v>
      </c>
      <c r="H282" s="19">
        <v>0.80000001192092896</v>
      </c>
      <c r="I282" s="10">
        <v>1.1000000238418579</v>
      </c>
      <c r="J282" s="10">
        <v>3.2999999523162842</v>
      </c>
      <c r="K282" s="10">
        <v>1.2799999713897705</v>
      </c>
      <c r="L282" s="10">
        <v>1.2000000476837158</v>
      </c>
      <c r="M282" s="10">
        <v>3.2999999523162842</v>
      </c>
      <c r="N282" s="11">
        <v>0</v>
      </c>
    </row>
    <row r="283" spans="1:14">
      <c r="A283">
        <v>276</v>
      </c>
      <c r="B283" s="9">
        <v>15979</v>
      </c>
      <c r="C283" s="6">
        <f t="shared" si="23"/>
        <v>9</v>
      </c>
      <c r="D283" s="12">
        <f t="shared" si="24"/>
        <v>1943</v>
      </c>
      <c r="E283" s="19">
        <v>19.450000762939453</v>
      </c>
      <c r="F283" s="19">
        <v>18.809999465942383</v>
      </c>
      <c r="G283" s="19">
        <v>71.330001831054688</v>
      </c>
      <c r="H283" s="19">
        <v>0.64999997615814209</v>
      </c>
      <c r="I283" s="10">
        <v>1.1000000238418579</v>
      </c>
      <c r="J283" s="10">
        <v>2.75</v>
      </c>
      <c r="K283" s="10">
        <v>1.0399999618530273</v>
      </c>
      <c r="L283" s="10">
        <v>3.0999999046325684</v>
      </c>
      <c r="M283" s="10">
        <v>8.3000001907348633</v>
      </c>
      <c r="N283" s="11">
        <v>0</v>
      </c>
    </row>
    <row r="284" spans="1:14">
      <c r="A284">
        <v>277</v>
      </c>
      <c r="B284" s="9">
        <v>16010</v>
      </c>
      <c r="C284" s="6">
        <f t="shared" si="23"/>
        <v>10</v>
      </c>
      <c r="D284" s="12">
        <f t="shared" si="24"/>
        <v>1943</v>
      </c>
      <c r="E284" s="19">
        <v>5.8000001907348633</v>
      </c>
      <c r="F284" s="19">
        <v>5.5999999046325684</v>
      </c>
      <c r="G284" s="19">
        <v>21.260000228881836</v>
      </c>
      <c r="H284" s="19">
        <v>0.18999999761581421</v>
      </c>
      <c r="I284" s="10">
        <v>1.1000000238418579</v>
      </c>
      <c r="J284" s="10">
        <v>1.1000000238418579</v>
      </c>
      <c r="K284" s="10">
        <v>0.31000000238418579</v>
      </c>
      <c r="L284" s="10">
        <v>3</v>
      </c>
      <c r="M284" s="10">
        <v>7.9000000953674316</v>
      </c>
      <c r="N284" s="11">
        <v>87.089996337890625</v>
      </c>
    </row>
    <row r="285" spans="1:14">
      <c r="A285">
        <v>278</v>
      </c>
      <c r="B285" s="9">
        <v>16040</v>
      </c>
      <c r="C285" s="6">
        <f t="shared" si="23"/>
        <v>11</v>
      </c>
      <c r="D285" s="12">
        <f t="shared" si="24"/>
        <v>1943</v>
      </c>
      <c r="E285" s="19">
        <v>9999</v>
      </c>
      <c r="F285" s="19">
        <v>9999</v>
      </c>
      <c r="G285" s="19">
        <v>9999</v>
      </c>
      <c r="H285" s="19">
        <v>9999</v>
      </c>
      <c r="I285" s="10">
        <v>1.1000000238418579</v>
      </c>
      <c r="J285" s="10">
        <v>0.2800000011920929</v>
      </c>
      <c r="K285" s="10">
        <v>0</v>
      </c>
      <c r="L285" s="10">
        <v>2</v>
      </c>
      <c r="M285" s="10">
        <v>5.4000000953674316</v>
      </c>
      <c r="N285" s="11">
        <v>113.91999816894531</v>
      </c>
    </row>
    <row r="286" spans="1:14">
      <c r="A286">
        <v>279</v>
      </c>
      <c r="B286" s="9">
        <v>16071</v>
      </c>
      <c r="C286" s="6">
        <f t="shared" si="23"/>
        <v>12</v>
      </c>
      <c r="D286" s="12">
        <f t="shared" si="24"/>
        <v>1943</v>
      </c>
      <c r="E286" s="19">
        <v>9999</v>
      </c>
      <c r="F286" s="19">
        <v>9999</v>
      </c>
      <c r="G286" s="19">
        <v>9999</v>
      </c>
      <c r="H286" s="19">
        <v>9999</v>
      </c>
      <c r="I286" s="10">
        <v>1.1000000238418579</v>
      </c>
      <c r="J286" s="10">
        <v>0.2800000011920929</v>
      </c>
      <c r="K286" s="10">
        <v>0</v>
      </c>
      <c r="L286" s="10">
        <v>0.60000002384185791</v>
      </c>
      <c r="M286" s="10">
        <v>1.7000000476837158</v>
      </c>
      <c r="N286" s="11">
        <v>75.519996643066406</v>
      </c>
    </row>
    <row r="287" spans="1:14">
      <c r="A287">
        <v>280</v>
      </c>
      <c r="B287" s="9">
        <v>16102</v>
      </c>
      <c r="C287" s="6">
        <f t="shared" si="23"/>
        <v>1</v>
      </c>
      <c r="D287" s="12">
        <f t="shared" si="24"/>
        <v>1944</v>
      </c>
      <c r="E287" s="19">
        <v>9999</v>
      </c>
      <c r="F287" s="19">
        <v>9999</v>
      </c>
      <c r="G287" s="19">
        <v>9999</v>
      </c>
      <c r="H287" s="19">
        <v>9999</v>
      </c>
      <c r="I287" s="10">
        <v>1.1000000238418579</v>
      </c>
      <c r="J287" s="10">
        <v>0</v>
      </c>
      <c r="K287" s="10">
        <v>0</v>
      </c>
      <c r="L287" s="10">
        <v>0.5</v>
      </c>
      <c r="M287" s="10">
        <v>1.2000000476837158</v>
      </c>
      <c r="N287" s="11">
        <v>28.899999618530273</v>
      </c>
    </row>
    <row r="288" spans="1:14">
      <c r="A288">
        <v>281</v>
      </c>
      <c r="B288" s="9">
        <v>16131</v>
      </c>
      <c r="C288" s="6">
        <f t="shared" si="23"/>
        <v>2</v>
      </c>
      <c r="D288" s="12">
        <f t="shared" si="24"/>
        <v>1944</v>
      </c>
      <c r="E288" s="19">
        <v>9999</v>
      </c>
      <c r="F288" s="19">
        <v>9999</v>
      </c>
      <c r="G288" s="19">
        <v>9999</v>
      </c>
      <c r="H288" s="19">
        <v>9999</v>
      </c>
      <c r="I288" s="10">
        <v>1.1000000238418579</v>
      </c>
      <c r="J288" s="10">
        <v>0</v>
      </c>
      <c r="K288" s="10">
        <v>0</v>
      </c>
      <c r="L288" s="10">
        <v>0.5</v>
      </c>
      <c r="M288" s="10">
        <v>1.2000000476837158</v>
      </c>
      <c r="N288" s="11">
        <v>0</v>
      </c>
    </row>
    <row r="289" spans="1:14">
      <c r="A289">
        <v>282</v>
      </c>
      <c r="B289" s="9">
        <v>16162</v>
      </c>
      <c r="C289" s="6">
        <f t="shared" si="23"/>
        <v>3</v>
      </c>
      <c r="D289" s="12">
        <f t="shared" si="24"/>
        <v>1944</v>
      </c>
      <c r="E289" s="19">
        <v>0.50999999046325684</v>
      </c>
      <c r="F289" s="19">
        <v>0.5</v>
      </c>
      <c r="G289" s="19">
        <v>9999</v>
      </c>
      <c r="H289" s="19">
        <v>9999</v>
      </c>
      <c r="I289" s="10">
        <v>1.1000000238418579</v>
      </c>
      <c r="J289" s="10">
        <v>1.6499999761581421</v>
      </c>
      <c r="K289" s="10">
        <v>2.9999999329447746E-2</v>
      </c>
      <c r="L289" s="10">
        <v>0.5</v>
      </c>
      <c r="M289" s="10">
        <v>1.2000000476837158</v>
      </c>
      <c r="N289" s="11">
        <v>0</v>
      </c>
    </row>
    <row r="290" spans="1:14">
      <c r="A290">
        <v>283</v>
      </c>
      <c r="B290" s="9">
        <v>16192</v>
      </c>
      <c r="C290" s="6">
        <f t="shared" si="23"/>
        <v>4</v>
      </c>
      <c r="D290" s="12">
        <f t="shared" si="24"/>
        <v>1944</v>
      </c>
      <c r="E290" s="19">
        <v>20.280000686645508</v>
      </c>
      <c r="F290" s="19">
        <v>19.610000610351563</v>
      </c>
      <c r="G290" s="19">
        <v>74.620002746582031</v>
      </c>
      <c r="H290" s="19">
        <v>0.68000000715255737</v>
      </c>
      <c r="I290" s="10">
        <v>1.1000000238418579</v>
      </c>
      <c r="J290" s="10">
        <v>0.55000001192092896</v>
      </c>
      <c r="K290" s="10">
        <v>1.0800000429153442</v>
      </c>
      <c r="L290" s="10">
        <v>0.5</v>
      </c>
      <c r="M290" s="10">
        <v>1.2000000476837158</v>
      </c>
      <c r="N290" s="11">
        <v>0</v>
      </c>
    </row>
    <row r="291" spans="1:14">
      <c r="A291">
        <v>284</v>
      </c>
      <c r="B291" s="9">
        <v>16223</v>
      </c>
      <c r="C291" s="6">
        <f t="shared" si="23"/>
        <v>5</v>
      </c>
      <c r="D291" s="12">
        <f t="shared" si="24"/>
        <v>1944</v>
      </c>
      <c r="E291" s="19">
        <v>24.719999313354492</v>
      </c>
      <c r="F291" s="19">
        <v>23.899999618530273</v>
      </c>
      <c r="G291" s="19">
        <v>90.949996948242188</v>
      </c>
      <c r="H291" s="19">
        <v>0.82999998331069946</v>
      </c>
      <c r="I291" s="10">
        <v>1.1000000238418579</v>
      </c>
      <c r="J291" s="10">
        <v>0.55000001192092896</v>
      </c>
      <c r="K291" s="10">
        <v>1.3200000524520874</v>
      </c>
      <c r="L291" s="10">
        <v>1.1000000238418579</v>
      </c>
      <c r="M291" s="10">
        <v>2.9000000953674316</v>
      </c>
      <c r="N291" s="11">
        <v>0</v>
      </c>
    </row>
    <row r="292" spans="1:14">
      <c r="A292">
        <v>285</v>
      </c>
      <c r="B292" s="9">
        <v>16253</v>
      </c>
      <c r="C292" s="6">
        <f t="shared" si="23"/>
        <v>6</v>
      </c>
      <c r="D292" s="12">
        <f t="shared" si="24"/>
        <v>1944</v>
      </c>
      <c r="E292" s="19">
        <v>30.219999313354492</v>
      </c>
      <c r="F292" s="19">
        <v>29.209999084472656</v>
      </c>
      <c r="G292" s="19">
        <v>111.18000030517578</v>
      </c>
      <c r="H292" s="19">
        <v>1.0099999904632568</v>
      </c>
      <c r="I292" s="10">
        <v>1.1000000238418579</v>
      </c>
      <c r="J292" s="10">
        <v>1.1000000238418579</v>
      </c>
      <c r="K292" s="10">
        <v>1.6100000143051147</v>
      </c>
      <c r="L292" s="10">
        <v>1.5</v>
      </c>
      <c r="M292" s="10">
        <v>4.0999999046325684</v>
      </c>
      <c r="N292" s="11">
        <v>0</v>
      </c>
    </row>
    <row r="293" spans="1:14">
      <c r="A293">
        <v>286</v>
      </c>
      <c r="B293" s="9">
        <v>16284</v>
      </c>
      <c r="C293" s="6">
        <f t="shared" si="23"/>
        <v>7</v>
      </c>
      <c r="D293" s="12">
        <f t="shared" si="24"/>
        <v>1944</v>
      </c>
      <c r="E293" s="19">
        <v>29.879999160766602</v>
      </c>
      <c r="F293" s="19">
        <v>28.889999389648438</v>
      </c>
      <c r="G293" s="19">
        <v>109.94999694824219</v>
      </c>
      <c r="H293" s="19">
        <v>1</v>
      </c>
      <c r="I293" s="10">
        <v>1.1000000238418579</v>
      </c>
      <c r="J293" s="10">
        <v>2.75</v>
      </c>
      <c r="K293" s="10">
        <v>1.5900000333786011</v>
      </c>
      <c r="L293" s="10">
        <v>1.1000000238418579</v>
      </c>
      <c r="M293" s="10">
        <v>2.9000000953674316</v>
      </c>
      <c r="N293" s="11">
        <v>0</v>
      </c>
    </row>
    <row r="294" spans="1:14">
      <c r="A294">
        <v>287</v>
      </c>
      <c r="B294" s="9">
        <v>16315</v>
      </c>
      <c r="C294" s="6">
        <f t="shared" si="23"/>
        <v>8</v>
      </c>
      <c r="D294" s="12">
        <f t="shared" si="24"/>
        <v>1944</v>
      </c>
      <c r="E294" s="19">
        <v>23.829999923706055</v>
      </c>
      <c r="F294" s="19">
        <v>23.030000686645508</v>
      </c>
      <c r="G294" s="19">
        <v>87.660003662109375</v>
      </c>
      <c r="H294" s="19">
        <v>0.80000001192092896</v>
      </c>
      <c r="I294" s="10">
        <v>1.1000000238418579</v>
      </c>
      <c r="J294" s="10">
        <v>3.2999999523162842</v>
      </c>
      <c r="K294" s="10">
        <v>1.2699999809265137</v>
      </c>
      <c r="L294" s="10">
        <v>1.2000000476837158</v>
      </c>
      <c r="M294" s="10">
        <v>3.2999999523162842</v>
      </c>
      <c r="N294" s="11">
        <v>0</v>
      </c>
    </row>
    <row r="295" spans="1:14">
      <c r="A295">
        <v>288</v>
      </c>
      <c r="B295" s="9">
        <v>16345</v>
      </c>
      <c r="C295" s="6">
        <f t="shared" si="23"/>
        <v>9</v>
      </c>
      <c r="D295" s="12">
        <f t="shared" si="24"/>
        <v>1944</v>
      </c>
      <c r="E295" s="19">
        <v>19.319999694824219</v>
      </c>
      <c r="F295" s="19">
        <v>18.680000305175781</v>
      </c>
      <c r="G295" s="19">
        <v>71.099998474121094</v>
      </c>
      <c r="H295" s="19">
        <v>0.64999997615814209</v>
      </c>
      <c r="I295" s="10">
        <v>1.1000000238418579</v>
      </c>
      <c r="J295" s="10">
        <v>2.75</v>
      </c>
      <c r="K295" s="10">
        <v>1.0299999713897705</v>
      </c>
      <c r="L295" s="10">
        <v>3.0999999046325684</v>
      </c>
      <c r="M295" s="10">
        <v>8.3000001907348633</v>
      </c>
      <c r="N295" s="11">
        <v>0</v>
      </c>
    </row>
    <row r="296" spans="1:14">
      <c r="A296">
        <v>289</v>
      </c>
      <c r="B296" s="9">
        <v>16376</v>
      </c>
      <c r="C296" s="6">
        <f t="shared" si="23"/>
        <v>10</v>
      </c>
      <c r="D296" s="12">
        <f t="shared" si="24"/>
        <v>1944</v>
      </c>
      <c r="E296" s="19">
        <v>1.2300000190734863</v>
      </c>
      <c r="F296" s="19">
        <v>1.190000057220459</v>
      </c>
      <c r="G296" s="19">
        <v>4.5399999618530273</v>
      </c>
      <c r="H296" s="19">
        <v>3.9999999105930328E-2</v>
      </c>
      <c r="I296" s="10">
        <v>1.1000000238418579</v>
      </c>
      <c r="J296" s="10">
        <v>1.1000000238418579</v>
      </c>
      <c r="K296" s="10">
        <v>7.0000000298023224E-2</v>
      </c>
      <c r="L296" s="10">
        <v>3</v>
      </c>
      <c r="M296" s="10">
        <v>7.9000000953674316</v>
      </c>
      <c r="N296" s="11">
        <v>83.69000244140625</v>
      </c>
    </row>
    <row r="297" spans="1:14">
      <c r="A297">
        <v>290</v>
      </c>
      <c r="B297" s="9">
        <v>16406</v>
      </c>
      <c r="C297" s="6">
        <f t="shared" si="23"/>
        <v>11</v>
      </c>
      <c r="D297" s="12">
        <f t="shared" si="24"/>
        <v>1944</v>
      </c>
      <c r="E297" s="19">
        <v>9999</v>
      </c>
      <c r="F297" s="19">
        <v>9999</v>
      </c>
      <c r="G297" s="19">
        <v>9999</v>
      </c>
      <c r="H297" s="19">
        <v>9999</v>
      </c>
      <c r="I297" s="10">
        <v>1.1000000238418579</v>
      </c>
      <c r="J297" s="10">
        <v>0.2800000011920929</v>
      </c>
      <c r="K297" s="10">
        <v>0</v>
      </c>
      <c r="L297" s="10">
        <v>2</v>
      </c>
      <c r="M297" s="10">
        <v>5.4000000953674316</v>
      </c>
      <c r="N297" s="11">
        <v>100.51000213623047</v>
      </c>
    </row>
    <row r="298" spans="1:14">
      <c r="A298">
        <v>291</v>
      </c>
      <c r="B298" s="9">
        <v>16437</v>
      </c>
      <c r="C298" s="6">
        <f t="shared" si="23"/>
        <v>12</v>
      </c>
      <c r="D298" s="12">
        <f t="shared" si="24"/>
        <v>1944</v>
      </c>
      <c r="E298" s="19">
        <v>9999</v>
      </c>
      <c r="F298" s="19">
        <v>9999</v>
      </c>
      <c r="G298" s="19">
        <v>9999</v>
      </c>
      <c r="H298" s="19">
        <v>9999</v>
      </c>
      <c r="I298" s="10">
        <v>1.1000000238418579</v>
      </c>
      <c r="J298" s="10">
        <v>0.2800000011920929</v>
      </c>
      <c r="K298" s="10">
        <v>0</v>
      </c>
      <c r="L298" s="10">
        <v>0.60000002384185791</v>
      </c>
      <c r="M298" s="10">
        <v>1.7000000476837158</v>
      </c>
      <c r="N298" s="11">
        <v>74.169998168945313</v>
      </c>
    </row>
    <row r="299" spans="1:14">
      <c r="A299">
        <v>292</v>
      </c>
      <c r="B299" s="9">
        <v>16468</v>
      </c>
      <c r="C299" s="6">
        <f t="shared" si="23"/>
        <v>1</v>
      </c>
      <c r="D299" s="12">
        <f t="shared" si="24"/>
        <v>1945</v>
      </c>
      <c r="E299" s="19">
        <v>9999</v>
      </c>
      <c r="F299" s="19">
        <v>9999</v>
      </c>
      <c r="G299" s="19">
        <v>9999</v>
      </c>
      <c r="H299" s="19">
        <v>9999</v>
      </c>
      <c r="I299" s="10">
        <v>1.1000000238418579</v>
      </c>
      <c r="J299" s="10">
        <v>0</v>
      </c>
      <c r="K299" s="10">
        <v>0</v>
      </c>
      <c r="L299" s="10">
        <v>0.5</v>
      </c>
      <c r="M299" s="10">
        <v>1.2000000476837158</v>
      </c>
      <c r="N299" s="11">
        <v>35.380001068115234</v>
      </c>
    </row>
    <row r="300" spans="1:14">
      <c r="A300">
        <v>293</v>
      </c>
      <c r="B300" s="9">
        <v>16496</v>
      </c>
      <c r="C300" s="6">
        <f t="shared" si="23"/>
        <v>2</v>
      </c>
      <c r="D300" s="12">
        <f t="shared" si="24"/>
        <v>1945</v>
      </c>
      <c r="E300" s="19">
        <v>9999</v>
      </c>
      <c r="F300" s="19">
        <v>9999</v>
      </c>
      <c r="G300" s="19">
        <v>9999</v>
      </c>
      <c r="H300" s="19">
        <v>9999</v>
      </c>
      <c r="I300" s="10">
        <v>1.1000000238418579</v>
      </c>
      <c r="J300" s="10">
        <v>0</v>
      </c>
      <c r="K300" s="10">
        <v>0</v>
      </c>
      <c r="L300" s="10">
        <v>0.5</v>
      </c>
      <c r="M300" s="10">
        <v>1.2000000476837158</v>
      </c>
      <c r="N300" s="11">
        <v>0</v>
      </c>
    </row>
    <row r="301" spans="1:14">
      <c r="A301">
        <v>294</v>
      </c>
      <c r="B301" s="9">
        <v>16527</v>
      </c>
      <c r="C301" s="6">
        <f t="shared" si="23"/>
        <v>3</v>
      </c>
      <c r="D301" s="12">
        <f t="shared" si="24"/>
        <v>1945</v>
      </c>
      <c r="E301" s="19">
        <v>0</v>
      </c>
      <c r="F301" s="19">
        <v>0</v>
      </c>
      <c r="G301" s="19">
        <v>9999</v>
      </c>
      <c r="H301" s="19">
        <v>9999</v>
      </c>
      <c r="I301" s="10">
        <v>1.1000000238418579</v>
      </c>
      <c r="J301" s="10">
        <v>1.6499999761581421</v>
      </c>
      <c r="K301" s="10">
        <v>0</v>
      </c>
      <c r="L301" s="10">
        <v>0.5</v>
      </c>
      <c r="M301" s="10">
        <v>1.2000000476837158</v>
      </c>
      <c r="N301" s="11">
        <v>0</v>
      </c>
    </row>
    <row r="302" spans="1:14">
      <c r="A302">
        <v>295</v>
      </c>
      <c r="B302" s="9">
        <v>16557</v>
      </c>
      <c r="C302" s="6">
        <f t="shared" si="23"/>
        <v>4</v>
      </c>
      <c r="D302" s="12">
        <f t="shared" si="24"/>
        <v>1945</v>
      </c>
      <c r="E302" s="19">
        <v>22.389999389648438</v>
      </c>
      <c r="F302" s="19">
        <v>21.639999389648438</v>
      </c>
      <c r="G302" s="19">
        <v>82.099998474121094</v>
      </c>
      <c r="H302" s="19">
        <v>0.75</v>
      </c>
      <c r="I302" s="10">
        <v>1.1000000238418579</v>
      </c>
      <c r="J302" s="10">
        <v>0.55000001192092896</v>
      </c>
      <c r="K302" s="10">
        <v>1.190000057220459</v>
      </c>
      <c r="L302" s="10">
        <v>0.5</v>
      </c>
      <c r="M302" s="10">
        <v>1.2000000476837158</v>
      </c>
      <c r="N302" s="11">
        <v>0</v>
      </c>
    </row>
    <row r="303" spans="1:14">
      <c r="A303">
        <v>296</v>
      </c>
      <c r="B303" s="9">
        <v>16588</v>
      </c>
      <c r="C303" s="6">
        <f t="shared" si="23"/>
        <v>5</v>
      </c>
      <c r="D303" s="12">
        <f t="shared" si="24"/>
        <v>1945</v>
      </c>
      <c r="E303" s="19">
        <v>23.889999389648438</v>
      </c>
      <c r="F303" s="19">
        <v>23.090000152587891</v>
      </c>
      <c r="G303" s="19">
        <v>87.599998474121094</v>
      </c>
      <c r="H303" s="19">
        <v>0.80000001192092896</v>
      </c>
      <c r="I303" s="10">
        <v>1.1000000238418579</v>
      </c>
      <c r="J303" s="10">
        <v>0.55000001192092896</v>
      </c>
      <c r="K303" s="10">
        <v>1.2699999809265137</v>
      </c>
      <c r="L303" s="10">
        <v>1.1000000238418579</v>
      </c>
      <c r="M303" s="10">
        <v>2.9000000953674316</v>
      </c>
      <c r="N303" s="11">
        <v>0</v>
      </c>
    </row>
    <row r="304" spans="1:14">
      <c r="A304">
        <v>297</v>
      </c>
      <c r="B304" s="9">
        <v>16618</v>
      </c>
      <c r="C304" s="6">
        <f t="shared" si="23"/>
        <v>6</v>
      </c>
      <c r="D304" s="12">
        <f t="shared" si="24"/>
        <v>1945</v>
      </c>
      <c r="E304" s="19">
        <v>30.219999313354492</v>
      </c>
      <c r="F304" s="19">
        <v>29.209999084472656</v>
      </c>
      <c r="G304" s="19">
        <v>110.80999755859375</v>
      </c>
      <c r="H304" s="19">
        <v>1.0099999904632568</v>
      </c>
      <c r="I304" s="10">
        <v>1.1000000238418579</v>
      </c>
      <c r="J304" s="10">
        <v>1.1000000238418579</v>
      </c>
      <c r="K304" s="10">
        <v>1.6100000143051147</v>
      </c>
      <c r="L304" s="10">
        <v>1.5</v>
      </c>
      <c r="M304" s="10">
        <v>4.0999999046325684</v>
      </c>
      <c r="N304" s="11">
        <v>0</v>
      </c>
    </row>
    <row r="305" spans="1:14">
      <c r="A305">
        <v>298</v>
      </c>
      <c r="B305" s="9">
        <v>16649</v>
      </c>
      <c r="C305" s="6">
        <f t="shared" si="23"/>
        <v>7</v>
      </c>
      <c r="D305" s="12">
        <f t="shared" si="24"/>
        <v>1945</v>
      </c>
      <c r="E305" s="19">
        <v>29.979999542236328</v>
      </c>
      <c r="F305" s="19">
        <v>28.979999542236328</v>
      </c>
      <c r="G305" s="19">
        <v>109.91000366210938</v>
      </c>
      <c r="H305" s="19">
        <v>1</v>
      </c>
      <c r="I305" s="10">
        <v>1.1000000238418579</v>
      </c>
      <c r="J305" s="10">
        <v>2.75</v>
      </c>
      <c r="K305" s="10">
        <v>1.6000000238418579</v>
      </c>
      <c r="L305" s="10">
        <v>1.1000000238418579</v>
      </c>
      <c r="M305" s="10">
        <v>2.9000000953674316</v>
      </c>
      <c r="N305" s="11">
        <v>0</v>
      </c>
    </row>
    <row r="306" spans="1:14">
      <c r="A306">
        <v>299</v>
      </c>
      <c r="B306" s="9">
        <v>16680</v>
      </c>
      <c r="C306" s="6">
        <f t="shared" si="23"/>
        <v>8</v>
      </c>
      <c r="D306" s="12">
        <f t="shared" si="24"/>
        <v>1945</v>
      </c>
      <c r="E306" s="19">
        <v>23.899999618530273</v>
      </c>
      <c r="F306" s="19">
        <v>23.100000381469727</v>
      </c>
      <c r="G306" s="19">
        <v>87.629997253417969</v>
      </c>
      <c r="H306" s="19">
        <v>0.80000001192092896</v>
      </c>
      <c r="I306" s="10">
        <v>1.1000000238418579</v>
      </c>
      <c r="J306" s="10">
        <v>3.2999999523162842</v>
      </c>
      <c r="K306" s="10">
        <v>1.2699999809265137</v>
      </c>
      <c r="L306" s="10">
        <v>1.2000000476837158</v>
      </c>
      <c r="M306" s="10">
        <v>3.2999999523162842</v>
      </c>
      <c r="N306" s="11">
        <v>0</v>
      </c>
    </row>
    <row r="307" spans="1:14">
      <c r="A307">
        <v>300</v>
      </c>
      <c r="B307" s="9">
        <v>16710</v>
      </c>
      <c r="C307" s="6">
        <f t="shared" si="23"/>
        <v>9</v>
      </c>
      <c r="D307" s="12">
        <f t="shared" si="24"/>
        <v>1945</v>
      </c>
      <c r="E307" s="19">
        <v>19.379999160766602</v>
      </c>
      <c r="F307" s="19">
        <v>18.739999771118164</v>
      </c>
      <c r="G307" s="19">
        <v>71.069999694824219</v>
      </c>
      <c r="H307" s="19">
        <v>0.64999997615814209</v>
      </c>
      <c r="I307" s="10">
        <v>1.1000000238418579</v>
      </c>
      <c r="J307" s="10">
        <v>2.75</v>
      </c>
      <c r="K307" s="10">
        <v>1.0299999713897705</v>
      </c>
      <c r="L307" s="10">
        <v>3.0999999046325684</v>
      </c>
      <c r="M307" s="10">
        <v>8.3000001907348633</v>
      </c>
      <c r="N307" s="11">
        <v>0</v>
      </c>
    </row>
    <row r="308" spans="1:14">
      <c r="A308">
        <v>301</v>
      </c>
      <c r="B308" s="9">
        <v>16741</v>
      </c>
      <c r="C308" s="6">
        <f t="shared" si="23"/>
        <v>10</v>
      </c>
      <c r="D308" s="12">
        <f t="shared" si="24"/>
        <v>1945</v>
      </c>
      <c r="E308" s="19">
        <v>0.23999999463558197</v>
      </c>
      <c r="F308" s="19">
        <v>0.23000000417232513</v>
      </c>
      <c r="G308" s="19">
        <v>0.87000000476837158</v>
      </c>
      <c r="H308" s="19">
        <v>9.9999997764825821E-3</v>
      </c>
      <c r="I308" s="10">
        <v>1.1000000238418579</v>
      </c>
      <c r="J308" s="10">
        <v>1.1000000238418579</v>
      </c>
      <c r="K308" s="10">
        <v>9.9999997764825821E-3</v>
      </c>
      <c r="L308" s="10">
        <v>2.5</v>
      </c>
      <c r="M308" s="10">
        <v>7.9000000953674316</v>
      </c>
      <c r="N308" s="11">
        <v>80.430000305175781</v>
      </c>
    </row>
    <row r="309" spans="1:14">
      <c r="A309">
        <v>302</v>
      </c>
      <c r="B309" s="9">
        <v>16771</v>
      </c>
      <c r="C309" s="6">
        <f t="shared" si="23"/>
        <v>11</v>
      </c>
      <c r="D309" s="12">
        <f t="shared" si="24"/>
        <v>1945</v>
      </c>
      <c r="E309" s="19">
        <v>9999</v>
      </c>
      <c r="F309" s="19">
        <v>9999</v>
      </c>
      <c r="G309" s="19">
        <v>9999</v>
      </c>
      <c r="H309" s="19">
        <v>9999</v>
      </c>
      <c r="I309" s="10">
        <v>1.1000000238418579</v>
      </c>
      <c r="J309" s="10">
        <v>0.2800000011920929</v>
      </c>
      <c r="K309" s="10">
        <v>0</v>
      </c>
      <c r="L309" s="10">
        <v>1.7000000476837158</v>
      </c>
      <c r="M309" s="10">
        <v>5.4000000953674316</v>
      </c>
      <c r="N309" s="11">
        <v>103.91000366210938</v>
      </c>
    </row>
    <row r="310" spans="1:14">
      <c r="A310">
        <v>303</v>
      </c>
      <c r="B310" s="9">
        <v>16802</v>
      </c>
      <c r="C310" s="6">
        <f t="shared" si="23"/>
        <v>12</v>
      </c>
      <c r="D310" s="12">
        <f t="shared" si="24"/>
        <v>1945</v>
      </c>
      <c r="E310" s="19">
        <v>9999</v>
      </c>
      <c r="F310" s="19">
        <v>9999</v>
      </c>
      <c r="G310" s="19">
        <v>9999</v>
      </c>
      <c r="H310" s="19">
        <v>9999</v>
      </c>
      <c r="I310" s="10">
        <v>1.1000000238418579</v>
      </c>
      <c r="J310" s="10">
        <v>0.2800000011920929</v>
      </c>
      <c r="K310" s="10">
        <v>0</v>
      </c>
      <c r="L310" s="10">
        <v>0.5</v>
      </c>
      <c r="M310" s="10">
        <v>1.7000000476837158</v>
      </c>
      <c r="N310" s="11">
        <v>57.430000305175781</v>
      </c>
    </row>
    <row r="311" spans="1:14">
      <c r="A311">
        <v>304</v>
      </c>
      <c r="B311" s="9">
        <v>16833</v>
      </c>
      <c r="C311" s="6">
        <f t="shared" si="23"/>
        <v>1</v>
      </c>
      <c r="D311" s="12">
        <f t="shared" si="24"/>
        <v>1946</v>
      </c>
      <c r="E311" s="19">
        <v>9999</v>
      </c>
      <c r="F311" s="19">
        <v>9999</v>
      </c>
      <c r="G311" s="19">
        <v>9999</v>
      </c>
      <c r="H311" s="19">
        <v>9999</v>
      </c>
      <c r="I311" s="10">
        <v>1.1000000238418579</v>
      </c>
      <c r="J311" s="10">
        <v>0</v>
      </c>
      <c r="K311" s="10">
        <v>0</v>
      </c>
      <c r="L311" s="10">
        <v>0.40000000596046448</v>
      </c>
      <c r="M311" s="10">
        <v>1.2000000476837158</v>
      </c>
      <c r="N311" s="11">
        <v>38.380001068115234</v>
      </c>
    </row>
    <row r="312" spans="1:14">
      <c r="A312">
        <v>305</v>
      </c>
      <c r="B312" s="9">
        <v>16861</v>
      </c>
      <c r="C312" s="6">
        <f t="shared" si="23"/>
        <v>2</v>
      </c>
      <c r="D312" s="12">
        <f t="shared" si="24"/>
        <v>1946</v>
      </c>
      <c r="E312" s="19">
        <v>9999</v>
      </c>
      <c r="F312" s="19">
        <v>9999</v>
      </c>
      <c r="G312" s="19">
        <v>9999</v>
      </c>
      <c r="H312" s="19">
        <v>9999</v>
      </c>
      <c r="I312" s="10">
        <v>1.1000000238418579</v>
      </c>
      <c r="J312" s="10">
        <v>0</v>
      </c>
      <c r="K312" s="10">
        <v>0</v>
      </c>
      <c r="L312" s="10">
        <v>0.40000000596046448</v>
      </c>
      <c r="M312" s="10">
        <v>1.2000000476837158</v>
      </c>
      <c r="N312" s="11">
        <v>0</v>
      </c>
    </row>
    <row r="313" spans="1:14">
      <c r="A313">
        <v>306</v>
      </c>
      <c r="B313" s="9">
        <v>16892</v>
      </c>
      <c r="C313" s="6">
        <f t="shared" si="23"/>
        <v>3</v>
      </c>
      <c r="D313" s="12">
        <f t="shared" si="24"/>
        <v>1946</v>
      </c>
      <c r="E313" s="19">
        <v>0.18999999761581421</v>
      </c>
      <c r="F313" s="19">
        <v>0.18999999761581421</v>
      </c>
      <c r="G313" s="19">
        <v>9999</v>
      </c>
      <c r="H313" s="19">
        <v>9999</v>
      </c>
      <c r="I313" s="10">
        <v>1.1000000238418579</v>
      </c>
      <c r="J313" s="10">
        <v>1.6499999761581421</v>
      </c>
      <c r="K313" s="10">
        <v>9.9999997764825821E-3</v>
      </c>
      <c r="L313" s="10">
        <v>0.40000000596046448</v>
      </c>
      <c r="M313" s="10">
        <v>1.2000000476837158</v>
      </c>
      <c r="N313" s="11">
        <v>0</v>
      </c>
    </row>
    <row r="314" spans="1:14">
      <c r="A314">
        <v>307</v>
      </c>
      <c r="B314" s="9">
        <v>16922</v>
      </c>
      <c r="C314" s="6">
        <f t="shared" si="23"/>
        <v>4</v>
      </c>
      <c r="D314" s="12">
        <f t="shared" si="24"/>
        <v>1946</v>
      </c>
      <c r="E314" s="19">
        <v>25.219999313354492</v>
      </c>
      <c r="F314" s="19">
        <v>24.379999160766602</v>
      </c>
      <c r="G314" s="19">
        <v>92.610000610351563</v>
      </c>
      <c r="H314" s="19">
        <v>0.8399999737739563</v>
      </c>
      <c r="I314" s="10">
        <v>1.1000000238418579</v>
      </c>
      <c r="J314" s="10">
        <v>0.55000001192092896</v>
      </c>
      <c r="K314" s="10">
        <v>1.3500000238418579</v>
      </c>
      <c r="L314" s="10">
        <v>0.40000000596046448</v>
      </c>
      <c r="M314" s="10">
        <v>1.2000000476837158</v>
      </c>
      <c r="N314" s="11">
        <v>0</v>
      </c>
    </row>
    <row r="315" spans="1:14">
      <c r="A315">
        <v>308</v>
      </c>
      <c r="B315" s="9">
        <v>16953</v>
      </c>
      <c r="C315" s="6">
        <f t="shared" si="23"/>
        <v>5</v>
      </c>
      <c r="D315" s="12">
        <f t="shared" si="24"/>
        <v>1946</v>
      </c>
      <c r="E315" s="19">
        <v>25.549999237060547</v>
      </c>
      <c r="F315" s="19">
        <v>24.700000762939453</v>
      </c>
      <c r="G315" s="19">
        <v>93.800003051757813</v>
      </c>
      <c r="H315" s="19">
        <v>0.85000002384185791</v>
      </c>
      <c r="I315" s="10">
        <v>1.1000000238418579</v>
      </c>
      <c r="J315" s="10">
        <v>0.55000001192092896</v>
      </c>
      <c r="K315" s="10">
        <v>1.3600000143051147</v>
      </c>
      <c r="L315" s="10">
        <v>0.89999997615814209</v>
      </c>
      <c r="M315" s="10">
        <v>2.9000000953674316</v>
      </c>
      <c r="N315" s="11">
        <v>0</v>
      </c>
    </row>
    <row r="316" spans="1:14">
      <c r="A316">
        <v>309</v>
      </c>
      <c r="B316" s="9">
        <v>16983</v>
      </c>
      <c r="C316" s="6">
        <f t="shared" si="23"/>
        <v>6</v>
      </c>
      <c r="D316" s="12">
        <f t="shared" si="24"/>
        <v>1946</v>
      </c>
      <c r="E316" s="19">
        <v>28.5</v>
      </c>
      <c r="F316" s="19">
        <v>27.549999237060547</v>
      </c>
      <c r="G316" s="19">
        <v>104.63999938964844</v>
      </c>
      <c r="H316" s="19">
        <v>0.94999998807907104</v>
      </c>
      <c r="I316" s="10">
        <v>1.1000000238418579</v>
      </c>
      <c r="J316" s="10">
        <v>1.1000000238418579</v>
      </c>
      <c r="K316" s="10">
        <v>1.5199999809265137</v>
      </c>
      <c r="L316" s="10">
        <v>1.2999999523162842</v>
      </c>
      <c r="M316" s="10">
        <v>4.0999999046325684</v>
      </c>
      <c r="N316" s="11">
        <v>0</v>
      </c>
    </row>
    <row r="317" spans="1:14">
      <c r="A317">
        <v>310</v>
      </c>
      <c r="B317" s="9">
        <v>17014</v>
      </c>
      <c r="C317" s="6">
        <f t="shared" si="23"/>
        <v>7</v>
      </c>
      <c r="D317" s="12">
        <f t="shared" si="24"/>
        <v>1946</v>
      </c>
      <c r="E317" s="19">
        <v>26.780000686645508</v>
      </c>
      <c r="F317" s="19">
        <v>25.889999389648438</v>
      </c>
      <c r="G317" s="19">
        <v>98.319999694824219</v>
      </c>
      <c r="H317" s="19">
        <v>0.88999998569488525</v>
      </c>
      <c r="I317" s="10">
        <v>1.1000000238418579</v>
      </c>
      <c r="J317" s="10">
        <v>2.75</v>
      </c>
      <c r="K317" s="10">
        <v>1.4299999475479126</v>
      </c>
      <c r="L317" s="10">
        <v>0.89999997615814209</v>
      </c>
      <c r="M317" s="10">
        <v>2.9000000953674316</v>
      </c>
      <c r="N317" s="11">
        <v>0</v>
      </c>
    </row>
    <row r="318" spans="1:14">
      <c r="A318">
        <v>311</v>
      </c>
      <c r="B318" s="9">
        <v>17045</v>
      </c>
      <c r="C318" s="6">
        <f t="shared" si="23"/>
        <v>8</v>
      </c>
      <c r="D318" s="12">
        <f t="shared" si="24"/>
        <v>1946</v>
      </c>
      <c r="E318" s="19">
        <v>21.690000534057617</v>
      </c>
      <c r="F318" s="19">
        <v>20.969999313354492</v>
      </c>
      <c r="G318" s="19">
        <v>79.629997253417969</v>
      </c>
      <c r="H318" s="19">
        <v>0.72000002861022949</v>
      </c>
      <c r="I318" s="10">
        <v>1.1000000238418579</v>
      </c>
      <c r="J318" s="10">
        <v>3.2999999523162842</v>
      </c>
      <c r="K318" s="10">
        <v>1.1599999666213989</v>
      </c>
      <c r="L318" s="10">
        <v>1.1000000238418579</v>
      </c>
      <c r="M318" s="10">
        <v>3.2999999523162842</v>
      </c>
      <c r="N318" s="11">
        <v>0</v>
      </c>
    </row>
    <row r="319" spans="1:14">
      <c r="A319">
        <v>312</v>
      </c>
      <c r="B319" s="9">
        <v>17075</v>
      </c>
      <c r="C319" s="6">
        <f t="shared" si="23"/>
        <v>9</v>
      </c>
      <c r="D319" s="12">
        <f t="shared" si="24"/>
        <v>1946</v>
      </c>
      <c r="E319" s="19">
        <v>16.75</v>
      </c>
      <c r="F319" s="19">
        <v>16.190000534057617</v>
      </c>
      <c r="G319" s="19">
        <v>61.490001678466797</v>
      </c>
      <c r="H319" s="19">
        <v>0.56000000238418579</v>
      </c>
      <c r="I319" s="10">
        <v>1.1000000238418579</v>
      </c>
      <c r="J319" s="10">
        <v>2.75</v>
      </c>
      <c r="K319" s="10">
        <v>0.88999998569488525</v>
      </c>
      <c r="L319" s="10">
        <v>2.7000000476837158</v>
      </c>
      <c r="M319" s="10">
        <v>8.3000001907348633</v>
      </c>
      <c r="N319" s="11">
        <v>0</v>
      </c>
    </row>
    <row r="320" spans="1:14">
      <c r="A320">
        <v>313</v>
      </c>
      <c r="B320" s="9">
        <v>17106</v>
      </c>
      <c r="C320" s="6">
        <f t="shared" si="23"/>
        <v>10</v>
      </c>
      <c r="D320" s="12">
        <f t="shared" si="24"/>
        <v>1946</v>
      </c>
      <c r="E320" s="19">
        <v>5.309999942779541</v>
      </c>
      <c r="F320" s="19">
        <v>5.1399998664855957</v>
      </c>
      <c r="G320" s="19">
        <v>19.510000228881836</v>
      </c>
      <c r="H320" s="19">
        <v>0.18000000715255737</v>
      </c>
      <c r="I320" s="10">
        <v>1.1000000238418579</v>
      </c>
      <c r="J320" s="10">
        <v>1.1000000238418579</v>
      </c>
      <c r="K320" s="10">
        <v>0.2800000011920929</v>
      </c>
      <c r="L320" s="10">
        <v>3</v>
      </c>
      <c r="M320" s="10">
        <v>7.9000000953674316</v>
      </c>
      <c r="N320" s="11">
        <v>84.790000915527344</v>
      </c>
    </row>
    <row r="321" spans="1:14">
      <c r="A321">
        <v>314</v>
      </c>
      <c r="B321" s="9">
        <v>17136</v>
      </c>
      <c r="C321" s="6">
        <f t="shared" si="23"/>
        <v>11</v>
      </c>
      <c r="D321" s="12">
        <f t="shared" si="24"/>
        <v>1946</v>
      </c>
      <c r="E321" s="19">
        <v>9999</v>
      </c>
      <c r="F321" s="19">
        <v>9999</v>
      </c>
      <c r="G321" s="19">
        <v>9999</v>
      </c>
      <c r="H321" s="19">
        <v>9999</v>
      </c>
      <c r="I321" s="10">
        <v>1.1000000238418579</v>
      </c>
      <c r="J321" s="10">
        <v>0.2800000011920929</v>
      </c>
      <c r="K321" s="10">
        <v>0</v>
      </c>
      <c r="L321" s="10">
        <v>2</v>
      </c>
      <c r="M321" s="10">
        <v>5.4000000953674316</v>
      </c>
      <c r="N321" s="11">
        <v>111.05999755859375</v>
      </c>
    </row>
    <row r="322" spans="1:14">
      <c r="A322">
        <v>315</v>
      </c>
      <c r="B322" s="9">
        <v>17167</v>
      </c>
      <c r="C322" s="6">
        <f t="shared" si="23"/>
        <v>12</v>
      </c>
      <c r="D322" s="12">
        <f t="shared" si="24"/>
        <v>1946</v>
      </c>
      <c r="E322" s="19">
        <v>9999</v>
      </c>
      <c r="F322" s="19">
        <v>9999</v>
      </c>
      <c r="G322" s="19">
        <v>9999</v>
      </c>
      <c r="H322" s="19">
        <v>9999</v>
      </c>
      <c r="I322" s="10">
        <v>1.1000000238418579</v>
      </c>
      <c r="J322" s="10">
        <v>0.2800000011920929</v>
      </c>
      <c r="K322" s="10">
        <v>0</v>
      </c>
      <c r="L322" s="10">
        <v>0.60000002384185791</v>
      </c>
      <c r="M322" s="10">
        <v>1.7000000476837158</v>
      </c>
      <c r="N322" s="11">
        <v>69.790000915527344</v>
      </c>
    </row>
    <row r="323" spans="1:14">
      <c r="A323">
        <v>316</v>
      </c>
      <c r="B323" s="9">
        <v>17198</v>
      </c>
      <c r="C323" s="6">
        <f t="shared" si="23"/>
        <v>1</v>
      </c>
      <c r="D323" s="12">
        <f t="shared" si="24"/>
        <v>1947</v>
      </c>
      <c r="E323" s="19">
        <v>9999</v>
      </c>
      <c r="F323" s="19">
        <v>9999</v>
      </c>
      <c r="G323" s="19">
        <v>9999</v>
      </c>
      <c r="H323" s="19">
        <v>9999</v>
      </c>
      <c r="I323" s="10">
        <v>1.1000000238418579</v>
      </c>
      <c r="J323" s="10">
        <v>0</v>
      </c>
      <c r="K323" s="10">
        <v>0</v>
      </c>
      <c r="L323" s="10">
        <v>0.5</v>
      </c>
      <c r="M323" s="10">
        <v>1.2000000476837158</v>
      </c>
      <c r="N323" s="11">
        <v>40.159999847412109</v>
      </c>
    </row>
    <row r="324" spans="1:14">
      <c r="A324">
        <v>317</v>
      </c>
      <c r="B324" s="9">
        <v>17226</v>
      </c>
      <c r="C324" s="6">
        <f t="shared" si="23"/>
        <v>2</v>
      </c>
      <c r="D324" s="12">
        <f t="shared" si="24"/>
        <v>1947</v>
      </c>
      <c r="E324" s="19">
        <v>9999</v>
      </c>
      <c r="F324" s="19">
        <v>9999</v>
      </c>
      <c r="G324" s="19">
        <v>9999</v>
      </c>
      <c r="H324" s="19">
        <v>9999</v>
      </c>
      <c r="I324" s="10">
        <v>1.1000000238418579</v>
      </c>
      <c r="J324" s="10">
        <v>0</v>
      </c>
      <c r="K324" s="10">
        <v>0</v>
      </c>
      <c r="L324" s="10">
        <v>0.5</v>
      </c>
      <c r="M324" s="10">
        <v>1.2000000476837158</v>
      </c>
      <c r="N324" s="11">
        <v>0</v>
      </c>
    </row>
    <row r="325" spans="1:14">
      <c r="A325">
        <v>318</v>
      </c>
      <c r="B325" s="9">
        <v>17257</v>
      </c>
      <c r="C325" s="6">
        <f t="shared" si="23"/>
        <v>3</v>
      </c>
      <c r="D325" s="12">
        <f t="shared" si="24"/>
        <v>1947</v>
      </c>
      <c r="E325" s="19">
        <v>0</v>
      </c>
      <c r="F325" s="19">
        <v>0</v>
      </c>
      <c r="G325" s="19">
        <v>9999</v>
      </c>
      <c r="H325" s="19">
        <v>9999</v>
      </c>
      <c r="I325" s="10">
        <v>1.1000000238418579</v>
      </c>
      <c r="J325" s="10">
        <v>1.6499999761581421</v>
      </c>
      <c r="K325" s="10">
        <v>0</v>
      </c>
      <c r="L325" s="10">
        <v>0.5</v>
      </c>
      <c r="M325" s="10">
        <v>1.2000000476837158</v>
      </c>
      <c r="N325" s="11">
        <v>0</v>
      </c>
    </row>
    <row r="326" spans="1:14">
      <c r="A326">
        <v>319</v>
      </c>
      <c r="B326" s="9">
        <v>17287</v>
      </c>
      <c r="C326" s="6">
        <f t="shared" si="23"/>
        <v>4</v>
      </c>
      <c r="D326" s="12">
        <f t="shared" si="24"/>
        <v>1947</v>
      </c>
      <c r="E326" s="19">
        <v>20.389999389648438</v>
      </c>
      <c r="F326" s="19">
        <v>19.709999084472656</v>
      </c>
      <c r="G326" s="19">
        <v>74.779998779296875</v>
      </c>
      <c r="H326" s="19">
        <v>0.68000000715255737</v>
      </c>
      <c r="I326" s="10">
        <v>1.1000000238418579</v>
      </c>
      <c r="J326" s="10">
        <v>0.55000001192092896</v>
      </c>
      <c r="K326" s="10">
        <v>1.0900000333786011</v>
      </c>
      <c r="L326" s="10">
        <v>0.5</v>
      </c>
      <c r="M326" s="10">
        <v>1.2000000476837158</v>
      </c>
      <c r="N326" s="11">
        <v>0</v>
      </c>
    </row>
    <row r="327" spans="1:14">
      <c r="A327">
        <v>320</v>
      </c>
      <c r="B327" s="9">
        <v>17318</v>
      </c>
      <c r="C327" s="6">
        <f t="shared" si="23"/>
        <v>5</v>
      </c>
      <c r="D327" s="12">
        <f t="shared" si="24"/>
        <v>1947</v>
      </c>
      <c r="E327" s="19">
        <v>27.559999465942383</v>
      </c>
      <c r="F327" s="19">
        <v>26.639999389648438</v>
      </c>
      <c r="G327" s="19">
        <v>101.05000305175781</v>
      </c>
      <c r="H327" s="19">
        <v>0.92000001668930054</v>
      </c>
      <c r="I327" s="10">
        <v>1.1000000238418579</v>
      </c>
      <c r="J327" s="10">
        <v>0.55000001192092896</v>
      </c>
      <c r="K327" s="10">
        <v>1.4700000286102295</v>
      </c>
      <c r="L327" s="10">
        <v>1.1000000238418579</v>
      </c>
      <c r="M327" s="10">
        <v>2.9000000953674316</v>
      </c>
      <c r="N327" s="11">
        <v>0</v>
      </c>
    </row>
    <row r="328" spans="1:14">
      <c r="A328">
        <v>321</v>
      </c>
      <c r="B328" s="9">
        <v>17348</v>
      </c>
      <c r="C328" s="6">
        <f t="shared" si="23"/>
        <v>6</v>
      </c>
      <c r="D328" s="12">
        <f t="shared" si="24"/>
        <v>1947</v>
      </c>
      <c r="E328" s="19">
        <v>28.760000228881836</v>
      </c>
      <c r="F328" s="19">
        <v>27.799999237060547</v>
      </c>
      <c r="G328" s="19">
        <v>105.44000244140625</v>
      </c>
      <c r="H328" s="19">
        <v>0.95999997854232788</v>
      </c>
      <c r="I328" s="10">
        <v>1.1000000238418579</v>
      </c>
      <c r="J328" s="10">
        <v>1.1000000238418579</v>
      </c>
      <c r="K328" s="10">
        <v>1.5299999713897705</v>
      </c>
      <c r="L328" s="10">
        <v>1.5</v>
      </c>
      <c r="M328" s="10">
        <v>4.0999999046325684</v>
      </c>
      <c r="N328" s="11">
        <v>0</v>
      </c>
    </row>
    <row r="329" spans="1:14">
      <c r="A329">
        <v>322</v>
      </c>
      <c r="B329" s="9">
        <v>17379</v>
      </c>
      <c r="C329" s="6">
        <f t="shared" ref="C329:C392" si="25">MONTH(B329)</f>
        <v>7</v>
      </c>
      <c r="D329" s="12">
        <f t="shared" ref="D329:D392" si="26">YEAR(B329)</f>
        <v>1947</v>
      </c>
      <c r="E329" s="19">
        <v>30.760000228881836</v>
      </c>
      <c r="F329" s="19">
        <v>29.729999542236328</v>
      </c>
      <c r="G329" s="19">
        <v>112.77999877929688</v>
      </c>
      <c r="H329" s="19">
        <v>1.0299999713897705</v>
      </c>
      <c r="I329" s="10">
        <v>1.1000000238418579</v>
      </c>
      <c r="J329" s="10">
        <v>2.75</v>
      </c>
      <c r="K329" s="10">
        <v>1.6399999856948853</v>
      </c>
      <c r="L329" s="10">
        <v>1.1000000238418579</v>
      </c>
      <c r="M329" s="10">
        <v>2.9000000953674316</v>
      </c>
      <c r="N329" s="11">
        <v>0</v>
      </c>
    </row>
    <row r="330" spans="1:14">
      <c r="A330">
        <v>323</v>
      </c>
      <c r="B330" s="9">
        <v>17410</v>
      </c>
      <c r="C330" s="6">
        <f t="shared" si="25"/>
        <v>8</v>
      </c>
      <c r="D330" s="12">
        <f t="shared" si="26"/>
        <v>1947</v>
      </c>
      <c r="E330" s="19">
        <v>22.639999389648438</v>
      </c>
      <c r="F330" s="19">
        <v>21.889999389648438</v>
      </c>
      <c r="G330" s="19">
        <v>83.019996643066406</v>
      </c>
      <c r="H330" s="19">
        <v>0.75</v>
      </c>
      <c r="I330" s="10">
        <v>1.1000000238418579</v>
      </c>
      <c r="J330" s="10">
        <v>3.2999999523162842</v>
      </c>
      <c r="K330" s="10">
        <v>1.2100000381469727</v>
      </c>
      <c r="L330" s="10">
        <v>1.2000000476837158</v>
      </c>
      <c r="M330" s="10">
        <v>3.2999999523162842</v>
      </c>
      <c r="N330" s="11">
        <v>0</v>
      </c>
    </row>
    <row r="331" spans="1:14">
      <c r="A331">
        <v>324</v>
      </c>
      <c r="B331" s="9">
        <v>17440</v>
      </c>
      <c r="C331" s="6">
        <f t="shared" si="25"/>
        <v>9</v>
      </c>
      <c r="D331" s="12">
        <f t="shared" si="26"/>
        <v>1947</v>
      </c>
      <c r="E331" s="19">
        <v>19.889999389648438</v>
      </c>
      <c r="F331" s="19">
        <v>19.229999542236328</v>
      </c>
      <c r="G331" s="19">
        <v>72.930000305175781</v>
      </c>
      <c r="H331" s="19">
        <v>0.6600000262260437</v>
      </c>
      <c r="I331" s="10">
        <v>1.1000000238418579</v>
      </c>
      <c r="J331" s="10">
        <v>2.75</v>
      </c>
      <c r="K331" s="10">
        <v>1.059999942779541</v>
      </c>
      <c r="L331" s="10">
        <v>3.0999999046325684</v>
      </c>
      <c r="M331" s="10">
        <v>8.3000001907348633</v>
      </c>
      <c r="N331" s="11">
        <v>0</v>
      </c>
    </row>
    <row r="332" spans="1:14">
      <c r="A332">
        <v>325</v>
      </c>
      <c r="B332" s="9">
        <v>17471</v>
      </c>
      <c r="C332" s="6">
        <f t="shared" si="25"/>
        <v>10</v>
      </c>
      <c r="D332" s="12">
        <f t="shared" si="26"/>
        <v>1947</v>
      </c>
      <c r="E332" s="19">
        <v>0</v>
      </c>
      <c r="F332" s="19">
        <v>0</v>
      </c>
      <c r="G332" s="19">
        <v>0</v>
      </c>
      <c r="H332" s="19">
        <v>0</v>
      </c>
      <c r="I332" s="10">
        <v>1.1000000238418579</v>
      </c>
      <c r="J332" s="10">
        <v>1.1000000238418579</v>
      </c>
      <c r="K332" s="10">
        <v>0</v>
      </c>
      <c r="L332" s="10">
        <v>3</v>
      </c>
      <c r="M332" s="10">
        <v>7.9000000953674316</v>
      </c>
      <c r="N332" s="11">
        <v>70.319999694824219</v>
      </c>
    </row>
    <row r="333" spans="1:14">
      <c r="A333">
        <v>326</v>
      </c>
      <c r="B333" s="9">
        <v>17501</v>
      </c>
      <c r="C333" s="6">
        <f t="shared" si="25"/>
        <v>11</v>
      </c>
      <c r="D333" s="12">
        <f t="shared" si="26"/>
        <v>1947</v>
      </c>
      <c r="E333" s="19">
        <v>9999</v>
      </c>
      <c r="F333" s="19">
        <v>9999</v>
      </c>
      <c r="G333" s="19">
        <v>9999</v>
      </c>
      <c r="H333" s="19">
        <v>9999</v>
      </c>
      <c r="I333" s="10">
        <v>1.1000000238418579</v>
      </c>
      <c r="J333" s="10">
        <v>0.2800000011920929</v>
      </c>
      <c r="K333" s="10">
        <v>0</v>
      </c>
      <c r="L333" s="10">
        <v>2</v>
      </c>
      <c r="M333" s="10">
        <v>5.4000000953674316</v>
      </c>
      <c r="N333" s="11">
        <v>111.44000244140625</v>
      </c>
    </row>
    <row r="334" spans="1:14">
      <c r="A334">
        <v>327</v>
      </c>
      <c r="B334" s="9">
        <v>17532</v>
      </c>
      <c r="C334" s="6">
        <f t="shared" si="25"/>
        <v>12</v>
      </c>
      <c r="D334" s="12">
        <f t="shared" si="26"/>
        <v>1947</v>
      </c>
      <c r="E334" s="19">
        <v>9999</v>
      </c>
      <c r="F334" s="19">
        <v>9999</v>
      </c>
      <c r="G334" s="19">
        <v>9999</v>
      </c>
      <c r="H334" s="19">
        <v>9999</v>
      </c>
      <c r="I334" s="10">
        <v>1.1000000238418579</v>
      </c>
      <c r="J334" s="10">
        <v>0.2800000011920929</v>
      </c>
      <c r="K334" s="10">
        <v>0</v>
      </c>
      <c r="L334" s="10">
        <v>0.60000002384185791</v>
      </c>
      <c r="M334" s="10">
        <v>1.7000000476837158</v>
      </c>
      <c r="N334" s="11">
        <v>79.470001220703125</v>
      </c>
    </row>
    <row r="335" spans="1:14">
      <c r="A335">
        <v>328</v>
      </c>
      <c r="B335" s="9">
        <v>17563</v>
      </c>
      <c r="C335" s="6">
        <f t="shared" si="25"/>
        <v>1</v>
      </c>
      <c r="D335" s="12">
        <f t="shared" si="26"/>
        <v>1948</v>
      </c>
      <c r="E335" s="19">
        <v>9999</v>
      </c>
      <c r="F335" s="19">
        <v>9999</v>
      </c>
      <c r="G335" s="19">
        <v>9999</v>
      </c>
      <c r="H335" s="19">
        <v>9999</v>
      </c>
      <c r="I335" s="10">
        <v>1.1000000238418579</v>
      </c>
      <c r="J335" s="10">
        <v>0</v>
      </c>
      <c r="K335" s="10">
        <v>0</v>
      </c>
      <c r="L335" s="10">
        <v>0.5</v>
      </c>
      <c r="M335" s="10">
        <v>1.2000000476837158</v>
      </c>
      <c r="N335" s="11">
        <v>36.830001831054688</v>
      </c>
    </row>
    <row r="336" spans="1:14">
      <c r="A336">
        <v>329</v>
      </c>
      <c r="B336" s="9">
        <v>17592</v>
      </c>
      <c r="C336" s="6">
        <f t="shared" si="25"/>
        <v>2</v>
      </c>
      <c r="D336" s="12">
        <f t="shared" si="26"/>
        <v>1948</v>
      </c>
      <c r="E336" s="19">
        <v>9999</v>
      </c>
      <c r="F336" s="19">
        <v>9999</v>
      </c>
      <c r="G336" s="19">
        <v>9999</v>
      </c>
      <c r="H336" s="19">
        <v>9999</v>
      </c>
      <c r="I336" s="10">
        <v>1.1000000238418579</v>
      </c>
      <c r="J336" s="10">
        <v>0</v>
      </c>
      <c r="K336" s="10">
        <v>0</v>
      </c>
      <c r="L336" s="10">
        <v>0.5</v>
      </c>
      <c r="M336" s="10">
        <v>1.2000000476837158</v>
      </c>
      <c r="N336" s="11">
        <v>0</v>
      </c>
    </row>
    <row r="337" spans="1:14">
      <c r="A337">
        <v>330</v>
      </c>
      <c r="B337" s="9">
        <v>17623</v>
      </c>
      <c r="C337" s="6">
        <f t="shared" si="25"/>
        <v>3</v>
      </c>
      <c r="D337" s="12">
        <f t="shared" si="26"/>
        <v>1948</v>
      </c>
      <c r="E337" s="19">
        <v>0</v>
      </c>
      <c r="F337" s="19">
        <v>0</v>
      </c>
      <c r="G337" s="19">
        <v>9999</v>
      </c>
      <c r="H337" s="19">
        <v>9999</v>
      </c>
      <c r="I337" s="10">
        <v>1.1000000238418579</v>
      </c>
      <c r="J337" s="10">
        <v>1.6499999761581421</v>
      </c>
      <c r="K337" s="10">
        <v>0</v>
      </c>
      <c r="L337" s="10">
        <v>0.5</v>
      </c>
      <c r="M337" s="10">
        <v>1.2000000476837158</v>
      </c>
      <c r="N337" s="11">
        <v>0</v>
      </c>
    </row>
    <row r="338" spans="1:14">
      <c r="A338">
        <v>331</v>
      </c>
      <c r="B338" s="9">
        <v>17653</v>
      </c>
      <c r="C338" s="6">
        <f t="shared" si="25"/>
        <v>4</v>
      </c>
      <c r="D338" s="12">
        <f t="shared" si="26"/>
        <v>1948</v>
      </c>
      <c r="E338" s="19">
        <v>6.8000001907348633</v>
      </c>
      <c r="F338" s="19">
        <v>6.570000171661377</v>
      </c>
      <c r="G338" s="19">
        <v>24.920000076293945</v>
      </c>
      <c r="H338" s="19">
        <v>0.23000000417232513</v>
      </c>
      <c r="I338" s="10">
        <v>1.1000000238418579</v>
      </c>
      <c r="J338" s="10">
        <v>0.55000001192092896</v>
      </c>
      <c r="K338" s="10">
        <v>0.36000001430511475</v>
      </c>
      <c r="L338" s="10">
        <v>0.5</v>
      </c>
      <c r="M338" s="10">
        <v>1.2000000476837158</v>
      </c>
      <c r="N338" s="11">
        <v>0</v>
      </c>
    </row>
    <row r="339" spans="1:14">
      <c r="A339">
        <v>332</v>
      </c>
      <c r="B339" s="9">
        <v>17684</v>
      </c>
      <c r="C339" s="6">
        <f t="shared" si="25"/>
        <v>5</v>
      </c>
      <c r="D339" s="12">
        <f t="shared" si="26"/>
        <v>1948</v>
      </c>
      <c r="E339" s="19">
        <v>20.280000686645508</v>
      </c>
      <c r="F339" s="19">
        <v>19.610000610351563</v>
      </c>
      <c r="G339" s="19">
        <v>74.379997253417969</v>
      </c>
      <c r="H339" s="19">
        <v>0.68000000715255737</v>
      </c>
      <c r="I339" s="10">
        <v>1.1000000238418579</v>
      </c>
      <c r="J339" s="10">
        <v>0.55000001192092896</v>
      </c>
      <c r="K339" s="10">
        <v>1.0800000429153442</v>
      </c>
      <c r="L339" s="10">
        <v>1.1000000238418579</v>
      </c>
      <c r="M339" s="10">
        <v>2.9000000953674316</v>
      </c>
      <c r="N339" s="11">
        <v>0</v>
      </c>
    </row>
    <row r="340" spans="1:14">
      <c r="A340">
        <v>333</v>
      </c>
      <c r="B340" s="9">
        <v>17714</v>
      </c>
      <c r="C340" s="6">
        <f t="shared" si="25"/>
        <v>6</v>
      </c>
      <c r="D340" s="12">
        <f t="shared" si="26"/>
        <v>1948</v>
      </c>
      <c r="E340" s="19">
        <v>32.889999389648438</v>
      </c>
      <c r="F340" s="19">
        <v>31.790000915527344</v>
      </c>
      <c r="G340" s="19">
        <v>120.58999633789063</v>
      </c>
      <c r="H340" s="19">
        <v>1.1000000238418579</v>
      </c>
      <c r="I340" s="10">
        <v>1.1000000238418579</v>
      </c>
      <c r="J340" s="10">
        <v>1.1000000238418579</v>
      </c>
      <c r="K340" s="10">
        <v>1.75</v>
      </c>
      <c r="L340" s="10">
        <v>1.5</v>
      </c>
      <c r="M340" s="10">
        <v>4.0999999046325684</v>
      </c>
      <c r="N340" s="11">
        <v>0</v>
      </c>
    </row>
    <row r="341" spans="1:14">
      <c r="A341">
        <v>334</v>
      </c>
      <c r="B341" s="9">
        <v>17745</v>
      </c>
      <c r="C341" s="6">
        <f t="shared" si="25"/>
        <v>7</v>
      </c>
      <c r="D341" s="12">
        <f t="shared" si="26"/>
        <v>1948</v>
      </c>
      <c r="E341" s="19">
        <v>34.790000915527344</v>
      </c>
      <c r="F341" s="19">
        <v>33.630001068115234</v>
      </c>
      <c r="G341" s="19">
        <v>127.55000305175781</v>
      </c>
      <c r="H341" s="19">
        <v>1.1599999666213989</v>
      </c>
      <c r="I341" s="10">
        <v>1.1000000238418579</v>
      </c>
      <c r="J341" s="10">
        <v>2.75</v>
      </c>
      <c r="K341" s="10">
        <v>1.8500000238418579</v>
      </c>
      <c r="L341" s="10">
        <v>1.1000000238418579</v>
      </c>
      <c r="M341" s="10">
        <v>2.9000000953674316</v>
      </c>
      <c r="N341" s="11">
        <v>0</v>
      </c>
    </row>
    <row r="342" spans="1:14">
      <c r="A342">
        <v>335</v>
      </c>
      <c r="B342" s="9">
        <v>17776</v>
      </c>
      <c r="C342" s="6">
        <f t="shared" si="25"/>
        <v>8</v>
      </c>
      <c r="D342" s="12">
        <f t="shared" si="26"/>
        <v>1948</v>
      </c>
      <c r="E342" s="19">
        <v>27.729999542236328</v>
      </c>
      <c r="F342" s="19">
        <v>26.809999465942383</v>
      </c>
      <c r="G342" s="19">
        <v>101.69000244140625</v>
      </c>
      <c r="H342" s="19">
        <v>0.92000001668930054</v>
      </c>
      <c r="I342" s="10">
        <v>1.1000000238418579</v>
      </c>
      <c r="J342" s="10">
        <v>3.2999999523162842</v>
      </c>
      <c r="K342" s="10">
        <v>1.4800000190734863</v>
      </c>
      <c r="L342" s="10">
        <v>1.2000000476837158</v>
      </c>
      <c r="M342" s="10">
        <v>3.2999999523162842</v>
      </c>
      <c r="N342" s="11">
        <v>0</v>
      </c>
    </row>
    <row r="343" spans="1:14">
      <c r="A343">
        <v>336</v>
      </c>
      <c r="B343" s="9">
        <v>17806</v>
      </c>
      <c r="C343" s="6">
        <f t="shared" si="25"/>
        <v>9</v>
      </c>
      <c r="D343" s="12">
        <f t="shared" si="26"/>
        <v>1948</v>
      </c>
      <c r="E343" s="19">
        <v>21.510000228881836</v>
      </c>
      <c r="F343" s="19">
        <v>20.790000915527344</v>
      </c>
      <c r="G343" s="19">
        <v>78.870002746582031</v>
      </c>
      <c r="H343" s="19">
        <v>0.72000002861022949</v>
      </c>
      <c r="I343" s="10">
        <v>1.1000000238418579</v>
      </c>
      <c r="J343" s="10">
        <v>2.75</v>
      </c>
      <c r="K343" s="10">
        <v>1.1499999761581421</v>
      </c>
      <c r="L343" s="10">
        <v>3.0999999046325684</v>
      </c>
      <c r="M343" s="10">
        <v>8.3000001907348633</v>
      </c>
      <c r="N343" s="11">
        <v>0</v>
      </c>
    </row>
    <row r="344" spans="1:14">
      <c r="A344">
        <v>337</v>
      </c>
      <c r="B344" s="9">
        <v>17837</v>
      </c>
      <c r="C344" s="6">
        <f t="shared" si="25"/>
        <v>10</v>
      </c>
      <c r="D344" s="12">
        <f t="shared" si="26"/>
        <v>1948</v>
      </c>
      <c r="E344" s="19">
        <v>6</v>
      </c>
      <c r="F344" s="19">
        <v>5.8000001907348633</v>
      </c>
      <c r="G344" s="19">
        <v>22.010000228881836</v>
      </c>
      <c r="H344" s="19">
        <v>0.20000000298023224</v>
      </c>
      <c r="I344" s="10">
        <v>1.1000000238418579</v>
      </c>
      <c r="J344" s="10">
        <v>1.1000000238418579</v>
      </c>
      <c r="K344" s="10">
        <v>0.31999999284744263</v>
      </c>
      <c r="L344" s="10">
        <v>3</v>
      </c>
      <c r="M344" s="10">
        <v>7.9000000953674316</v>
      </c>
      <c r="N344" s="11">
        <v>88.55999755859375</v>
      </c>
    </row>
    <row r="345" spans="1:14">
      <c r="A345">
        <v>338</v>
      </c>
      <c r="B345" s="9">
        <v>17867</v>
      </c>
      <c r="C345" s="6">
        <f t="shared" si="25"/>
        <v>11</v>
      </c>
      <c r="D345" s="12">
        <f t="shared" si="26"/>
        <v>1948</v>
      </c>
      <c r="E345" s="19">
        <v>9999</v>
      </c>
      <c r="F345" s="19">
        <v>9999</v>
      </c>
      <c r="G345" s="19">
        <v>9999</v>
      </c>
      <c r="H345" s="19">
        <v>9999</v>
      </c>
      <c r="I345" s="10">
        <v>1.1000000238418579</v>
      </c>
      <c r="J345" s="10">
        <v>0.2800000011920929</v>
      </c>
      <c r="K345" s="10">
        <v>9.9999997764825821E-3</v>
      </c>
      <c r="L345" s="10">
        <v>2</v>
      </c>
      <c r="M345" s="10">
        <v>5.4000000953674316</v>
      </c>
      <c r="N345" s="11">
        <v>115.79000091552734</v>
      </c>
    </row>
    <row r="346" spans="1:14">
      <c r="A346">
        <v>339</v>
      </c>
      <c r="B346" s="9">
        <v>17898</v>
      </c>
      <c r="C346" s="6">
        <f t="shared" si="25"/>
        <v>12</v>
      </c>
      <c r="D346" s="12">
        <f t="shared" si="26"/>
        <v>1948</v>
      </c>
      <c r="E346" s="19">
        <v>9999</v>
      </c>
      <c r="F346" s="19">
        <v>9999</v>
      </c>
      <c r="G346" s="19">
        <v>9999</v>
      </c>
      <c r="H346" s="19">
        <v>9999</v>
      </c>
      <c r="I346" s="10">
        <v>1.1000000238418579</v>
      </c>
      <c r="J346" s="10">
        <v>0.2800000011920929</v>
      </c>
      <c r="K346" s="10">
        <v>0</v>
      </c>
      <c r="L346" s="10">
        <v>0.60000002384185791</v>
      </c>
      <c r="M346" s="10">
        <v>1.7000000476837158</v>
      </c>
      <c r="N346" s="11">
        <v>71.139999389648438</v>
      </c>
    </row>
    <row r="347" spans="1:14">
      <c r="A347">
        <v>340</v>
      </c>
      <c r="B347" s="9">
        <v>17929</v>
      </c>
      <c r="C347" s="6">
        <f t="shared" si="25"/>
        <v>1</v>
      </c>
      <c r="D347" s="12">
        <f t="shared" si="26"/>
        <v>1949</v>
      </c>
      <c r="E347" s="19">
        <v>9999</v>
      </c>
      <c r="F347" s="19">
        <v>9999</v>
      </c>
      <c r="G347" s="19">
        <v>9999</v>
      </c>
      <c r="H347" s="19">
        <v>9999</v>
      </c>
      <c r="I347" s="10">
        <v>1.1000000238418579</v>
      </c>
      <c r="J347" s="10">
        <v>0</v>
      </c>
      <c r="K347" s="10">
        <v>0</v>
      </c>
      <c r="L347" s="10">
        <v>0.5</v>
      </c>
      <c r="M347" s="10">
        <v>1.2000000476837158</v>
      </c>
      <c r="N347" s="11">
        <v>37.430000305175781</v>
      </c>
    </row>
    <row r="348" spans="1:14">
      <c r="A348">
        <v>341</v>
      </c>
      <c r="B348" s="9">
        <v>17957</v>
      </c>
      <c r="C348" s="6">
        <f t="shared" si="25"/>
        <v>2</v>
      </c>
      <c r="D348" s="12">
        <f t="shared" si="26"/>
        <v>1949</v>
      </c>
      <c r="E348" s="19">
        <v>9999</v>
      </c>
      <c r="F348" s="19">
        <v>9999</v>
      </c>
      <c r="G348" s="19">
        <v>9999</v>
      </c>
      <c r="H348" s="19">
        <v>9999</v>
      </c>
      <c r="I348" s="10">
        <v>1.1000000238418579</v>
      </c>
      <c r="J348" s="10">
        <v>0</v>
      </c>
      <c r="K348" s="10">
        <v>0</v>
      </c>
      <c r="L348" s="10">
        <v>0.5</v>
      </c>
      <c r="M348" s="10">
        <v>1.2000000476837158</v>
      </c>
      <c r="N348" s="11">
        <v>0</v>
      </c>
    </row>
    <row r="349" spans="1:14">
      <c r="A349">
        <v>342</v>
      </c>
      <c r="B349" s="9">
        <v>17988</v>
      </c>
      <c r="C349" s="6">
        <f t="shared" si="25"/>
        <v>3</v>
      </c>
      <c r="D349" s="12">
        <f t="shared" si="26"/>
        <v>1949</v>
      </c>
      <c r="E349" s="19">
        <v>0</v>
      </c>
      <c r="F349" s="19">
        <v>0</v>
      </c>
      <c r="G349" s="19">
        <v>9999</v>
      </c>
      <c r="H349" s="19">
        <v>9999</v>
      </c>
      <c r="I349" s="10">
        <v>1.1000000238418579</v>
      </c>
      <c r="J349" s="10">
        <v>1.6499999761581421</v>
      </c>
      <c r="K349" s="10">
        <v>0</v>
      </c>
      <c r="L349" s="10">
        <v>0.5</v>
      </c>
      <c r="M349" s="10">
        <v>1.2000000476837158</v>
      </c>
      <c r="N349" s="11">
        <v>0</v>
      </c>
    </row>
    <row r="350" spans="1:14">
      <c r="A350">
        <v>343</v>
      </c>
      <c r="B350" s="9">
        <v>18018</v>
      </c>
      <c r="C350" s="6">
        <f t="shared" si="25"/>
        <v>4</v>
      </c>
      <c r="D350" s="12">
        <f t="shared" si="26"/>
        <v>1949</v>
      </c>
      <c r="E350" s="19">
        <v>21.420000076293945</v>
      </c>
      <c r="F350" s="19">
        <v>20.709999084472656</v>
      </c>
      <c r="G350" s="19">
        <v>78.540000915527344</v>
      </c>
      <c r="H350" s="19">
        <v>0.70999997854232788</v>
      </c>
      <c r="I350" s="10">
        <v>1.1000000238418579</v>
      </c>
      <c r="J350" s="10">
        <v>0.55000001192092896</v>
      </c>
      <c r="K350" s="10">
        <v>1.1399999856948853</v>
      </c>
      <c r="L350" s="10">
        <v>0.5</v>
      </c>
      <c r="M350" s="10">
        <v>1.2000000476837158</v>
      </c>
      <c r="N350" s="11">
        <v>0</v>
      </c>
    </row>
    <row r="351" spans="1:14">
      <c r="A351">
        <v>344</v>
      </c>
      <c r="B351" s="9">
        <v>18049</v>
      </c>
      <c r="C351" s="6">
        <f t="shared" si="25"/>
        <v>5</v>
      </c>
      <c r="D351" s="12">
        <f t="shared" si="26"/>
        <v>1949</v>
      </c>
      <c r="E351" s="19">
        <v>24.270000457763672</v>
      </c>
      <c r="F351" s="19">
        <v>23.459999084472656</v>
      </c>
      <c r="G351" s="19">
        <v>89</v>
      </c>
      <c r="H351" s="19">
        <v>0.81000000238418579</v>
      </c>
      <c r="I351" s="10">
        <v>1.1000000238418579</v>
      </c>
      <c r="J351" s="10">
        <v>0.55000001192092896</v>
      </c>
      <c r="K351" s="10">
        <v>1.2899999618530273</v>
      </c>
      <c r="L351" s="10">
        <v>1.1000000238418579</v>
      </c>
      <c r="M351" s="10">
        <v>2.9000000953674316</v>
      </c>
      <c r="N351" s="11">
        <v>0</v>
      </c>
    </row>
    <row r="352" spans="1:14">
      <c r="A352">
        <v>345</v>
      </c>
      <c r="B352" s="9">
        <v>18079</v>
      </c>
      <c r="C352" s="6">
        <f t="shared" si="25"/>
        <v>6</v>
      </c>
      <c r="D352" s="12">
        <f t="shared" si="26"/>
        <v>1949</v>
      </c>
      <c r="E352" s="19">
        <v>29.379999160766602</v>
      </c>
      <c r="F352" s="19">
        <v>28.399999618530273</v>
      </c>
      <c r="G352" s="19">
        <v>107.73999786376953</v>
      </c>
      <c r="H352" s="19">
        <v>0.98000001907348633</v>
      </c>
      <c r="I352" s="10">
        <v>1.1000000238418579</v>
      </c>
      <c r="J352" s="10">
        <v>1.1000000238418579</v>
      </c>
      <c r="K352" s="10">
        <v>1.5700000524520874</v>
      </c>
      <c r="L352" s="10">
        <v>1.5</v>
      </c>
      <c r="M352" s="10">
        <v>4.0999999046325684</v>
      </c>
      <c r="N352" s="11">
        <v>0</v>
      </c>
    </row>
    <row r="353" spans="1:14">
      <c r="A353">
        <v>346</v>
      </c>
      <c r="B353" s="9">
        <v>18110</v>
      </c>
      <c r="C353" s="6">
        <f t="shared" si="25"/>
        <v>7</v>
      </c>
      <c r="D353" s="12">
        <f t="shared" si="26"/>
        <v>1949</v>
      </c>
      <c r="E353" s="19">
        <v>28.059999465942383</v>
      </c>
      <c r="F353" s="19">
        <v>27.129999160766602</v>
      </c>
      <c r="G353" s="19">
        <v>102.88999938964844</v>
      </c>
      <c r="H353" s="19">
        <v>0.93999999761581421</v>
      </c>
      <c r="I353" s="10">
        <v>1.1000000238418579</v>
      </c>
      <c r="J353" s="10">
        <v>2.75</v>
      </c>
      <c r="K353" s="10">
        <v>1.4900000095367432</v>
      </c>
      <c r="L353" s="10">
        <v>1.1000000238418579</v>
      </c>
      <c r="M353" s="10">
        <v>2.9000000953674316</v>
      </c>
      <c r="N353" s="11">
        <v>0</v>
      </c>
    </row>
    <row r="354" spans="1:14">
      <c r="A354">
        <v>347</v>
      </c>
      <c r="B354" s="9">
        <v>18141</v>
      </c>
      <c r="C354" s="6">
        <f t="shared" si="25"/>
        <v>8</v>
      </c>
      <c r="D354" s="12">
        <f t="shared" si="26"/>
        <v>1949</v>
      </c>
      <c r="E354" s="19">
        <v>22.329999923706055</v>
      </c>
      <c r="F354" s="19">
        <v>21.590000152587891</v>
      </c>
      <c r="G354" s="19">
        <v>81.889999389648438</v>
      </c>
      <c r="H354" s="19">
        <v>0.74000000953674316</v>
      </c>
      <c r="I354" s="10">
        <v>1.1000000238418579</v>
      </c>
      <c r="J354" s="10">
        <v>3.2999999523162842</v>
      </c>
      <c r="K354" s="10">
        <v>1.190000057220459</v>
      </c>
      <c r="L354" s="10">
        <v>1.2000000476837158</v>
      </c>
      <c r="M354" s="10">
        <v>3.2999999523162842</v>
      </c>
      <c r="N354" s="11">
        <v>0</v>
      </c>
    </row>
    <row r="355" spans="1:14">
      <c r="A355">
        <v>348</v>
      </c>
      <c r="B355" s="9">
        <v>18171</v>
      </c>
      <c r="C355" s="6">
        <f t="shared" si="25"/>
        <v>9</v>
      </c>
      <c r="D355" s="12">
        <f t="shared" si="26"/>
        <v>1949</v>
      </c>
      <c r="E355" s="19">
        <v>18.049999237060547</v>
      </c>
      <c r="F355" s="19">
        <v>17.450000762939453</v>
      </c>
      <c r="G355" s="19">
        <v>66.180000305175781</v>
      </c>
      <c r="H355" s="19">
        <v>0.60000002384185791</v>
      </c>
      <c r="I355" s="10">
        <v>1.1000000238418579</v>
      </c>
      <c r="J355" s="10">
        <v>2.75</v>
      </c>
      <c r="K355" s="10">
        <v>0.95999997854232788</v>
      </c>
      <c r="L355" s="10">
        <v>3.0999999046325684</v>
      </c>
      <c r="M355" s="10">
        <v>8.3000001907348633</v>
      </c>
      <c r="N355" s="11">
        <v>0</v>
      </c>
    </row>
    <row r="356" spans="1:14">
      <c r="A356">
        <v>349</v>
      </c>
      <c r="B356" s="9">
        <v>18202</v>
      </c>
      <c r="C356" s="6">
        <f t="shared" si="25"/>
        <v>10</v>
      </c>
      <c r="D356" s="12">
        <f t="shared" si="26"/>
        <v>1949</v>
      </c>
      <c r="E356" s="19">
        <v>6.4800000190734863</v>
      </c>
      <c r="F356" s="19">
        <v>6.2600002288818359</v>
      </c>
      <c r="G356" s="19">
        <v>23.75</v>
      </c>
      <c r="H356" s="19">
        <v>0.2199999988079071</v>
      </c>
      <c r="I356" s="10">
        <v>1.1000000238418579</v>
      </c>
      <c r="J356" s="10">
        <v>1.1000000238418579</v>
      </c>
      <c r="K356" s="10">
        <v>0.34999999403953552</v>
      </c>
      <c r="L356" s="10">
        <v>3</v>
      </c>
      <c r="M356" s="10">
        <v>7.9000000953674316</v>
      </c>
      <c r="N356" s="11">
        <v>87.69000244140625</v>
      </c>
    </row>
    <row r="357" spans="1:14">
      <c r="A357">
        <v>350</v>
      </c>
      <c r="B357" s="9">
        <v>18232</v>
      </c>
      <c r="C357" s="6">
        <f t="shared" si="25"/>
        <v>11</v>
      </c>
      <c r="D357" s="12">
        <f t="shared" si="26"/>
        <v>1949</v>
      </c>
      <c r="E357" s="19">
        <v>9999</v>
      </c>
      <c r="F357" s="19">
        <v>9999</v>
      </c>
      <c r="G357" s="19">
        <v>9999</v>
      </c>
      <c r="H357" s="19">
        <v>9999</v>
      </c>
      <c r="I357" s="10">
        <v>1.1000000238418579</v>
      </c>
      <c r="J357" s="10">
        <v>0.2800000011920929</v>
      </c>
      <c r="K357" s="10">
        <v>9.9999997764825821E-3</v>
      </c>
      <c r="L357" s="10">
        <v>2</v>
      </c>
      <c r="M357" s="10">
        <v>5.4000000953674316</v>
      </c>
      <c r="N357" s="11">
        <v>118.73999786376953</v>
      </c>
    </row>
    <row r="358" spans="1:14">
      <c r="A358">
        <v>351</v>
      </c>
      <c r="B358" s="9">
        <v>18263</v>
      </c>
      <c r="C358" s="6">
        <f t="shared" si="25"/>
        <v>12</v>
      </c>
      <c r="D358" s="12">
        <f t="shared" si="26"/>
        <v>1949</v>
      </c>
      <c r="E358" s="19">
        <v>9999</v>
      </c>
      <c r="F358" s="19">
        <v>9999</v>
      </c>
      <c r="G358" s="19">
        <v>9999</v>
      </c>
      <c r="H358" s="19">
        <v>9999</v>
      </c>
      <c r="I358" s="10">
        <v>1.1000000238418579</v>
      </c>
      <c r="J358" s="10">
        <v>0.2800000011920929</v>
      </c>
      <c r="K358" s="10">
        <v>0</v>
      </c>
      <c r="L358" s="10">
        <v>0.60000002384185791</v>
      </c>
      <c r="M358" s="10">
        <v>1.7000000476837158</v>
      </c>
      <c r="N358" s="11">
        <v>79.55999755859375</v>
      </c>
    </row>
    <row r="359" spans="1:14">
      <c r="A359">
        <v>352</v>
      </c>
      <c r="B359" s="9">
        <v>18294</v>
      </c>
      <c r="C359" s="6">
        <f t="shared" si="25"/>
        <v>1</v>
      </c>
      <c r="D359" s="12">
        <f t="shared" si="26"/>
        <v>1950</v>
      </c>
      <c r="E359" s="19">
        <v>9999</v>
      </c>
      <c r="F359" s="19">
        <v>9999</v>
      </c>
      <c r="G359" s="19">
        <v>9999</v>
      </c>
      <c r="H359" s="19">
        <v>9999</v>
      </c>
      <c r="I359" s="10">
        <v>1.1000000238418579</v>
      </c>
      <c r="J359" s="10">
        <v>0</v>
      </c>
      <c r="K359" s="10">
        <v>0</v>
      </c>
      <c r="L359" s="10">
        <v>0.5</v>
      </c>
      <c r="M359" s="10">
        <v>1.2000000476837158</v>
      </c>
      <c r="N359" s="11">
        <v>26.540000915527344</v>
      </c>
    </row>
    <row r="360" spans="1:14">
      <c r="A360">
        <v>353</v>
      </c>
      <c r="B360" s="9">
        <v>18322</v>
      </c>
      <c r="C360" s="6">
        <f t="shared" si="25"/>
        <v>2</v>
      </c>
      <c r="D360" s="12">
        <f t="shared" si="26"/>
        <v>1950</v>
      </c>
      <c r="E360" s="19">
        <v>9999</v>
      </c>
      <c r="F360" s="19">
        <v>9999</v>
      </c>
      <c r="G360" s="19">
        <v>9999</v>
      </c>
      <c r="H360" s="19">
        <v>9999</v>
      </c>
      <c r="I360" s="10">
        <v>1.1000000238418579</v>
      </c>
      <c r="J360" s="10">
        <v>0</v>
      </c>
      <c r="K360" s="10">
        <v>0</v>
      </c>
      <c r="L360" s="10">
        <v>0.5</v>
      </c>
      <c r="M360" s="10">
        <v>1.2000000476837158</v>
      </c>
      <c r="N360" s="11">
        <v>0</v>
      </c>
    </row>
    <row r="361" spans="1:14">
      <c r="A361">
        <v>354</v>
      </c>
      <c r="B361" s="9">
        <v>18353</v>
      </c>
      <c r="C361" s="6">
        <f t="shared" si="25"/>
        <v>3</v>
      </c>
      <c r="D361" s="12">
        <f t="shared" si="26"/>
        <v>1950</v>
      </c>
      <c r="E361" s="19">
        <v>0</v>
      </c>
      <c r="F361" s="19">
        <v>0</v>
      </c>
      <c r="G361" s="19">
        <v>9999</v>
      </c>
      <c r="H361" s="19">
        <v>9999</v>
      </c>
      <c r="I361" s="10">
        <v>1.1000000238418579</v>
      </c>
      <c r="J361" s="10">
        <v>1.6499999761581421</v>
      </c>
      <c r="K361" s="10">
        <v>0</v>
      </c>
      <c r="L361" s="10">
        <v>0.5</v>
      </c>
      <c r="M361" s="10">
        <v>1.2000000476837158</v>
      </c>
      <c r="N361" s="11">
        <v>0</v>
      </c>
    </row>
    <row r="362" spans="1:14">
      <c r="A362">
        <v>355</v>
      </c>
      <c r="B362" s="9">
        <v>18383</v>
      </c>
      <c r="C362" s="6">
        <f t="shared" si="25"/>
        <v>4</v>
      </c>
      <c r="D362" s="12">
        <f t="shared" si="26"/>
        <v>1950</v>
      </c>
      <c r="E362" s="19">
        <v>21.020000457763672</v>
      </c>
      <c r="F362" s="19">
        <v>20.319999694824219</v>
      </c>
      <c r="G362" s="19">
        <v>77.069999694824219</v>
      </c>
      <c r="H362" s="19">
        <v>0.69999998807907104</v>
      </c>
      <c r="I362" s="10">
        <v>1.1000000238418579</v>
      </c>
      <c r="J362" s="10">
        <v>0.55000001192092896</v>
      </c>
      <c r="K362" s="10">
        <v>1.1200000047683716</v>
      </c>
      <c r="L362" s="10">
        <v>0.5</v>
      </c>
      <c r="M362" s="10">
        <v>1.2000000476837158</v>
      </c>
      <c r="N362" s="11">
        <v>0</v>
      </c>
    </row>
    <row r="363" spans="1:14">
      <c r="A363">
        <v>356</v>
      </c>
      <c r="B363" s="9">
        <v>18414</v>
      </c>
      <c r="C363" s="6">
        <f t="shared" si="25"/>
        <v>5</v>
      </c>
      <c r="D363" s="12">
        <f t="shared" si="26"/>
        <v>1950</v>
      </c>
      <c r="E363" s="19">
        <v>27.040000915527344</v>
      </c>
      <c r="F363" s="19">
        <v>26.139999389648438</v>
      </c>
      <c r="G363" s="19">
        <v>99.150001525878906</v>
      </c>
      <c r="H363" s="19">
        <v>0.89999997615814209</v>
      </c>
      <c r="I363" s="10">
        <v>1.1000000238418579</v>
      </c>
      <c r="J363" s="10">
        <v>0.55000001192092896</v>
      </c>
      <c r="K363" s="10">
        <v>1.440000057220459</v>
      </c>
      <c r="L363" s="10">
        <v>1.1000000238418579</v>
      </c>
      <c r="M363" s="10">
        <v>2.9000000953674316</v>
      </c>
      <c r="N363" s="11">
        <v>0</v>
      </c>
    </row>
    <row r="364" spans="1:14">
      <c r="A364">
        <v>357</v>
      </c>
      <c r="B364" s="9">
        <v>18444</v>
      </c>
      <c r="C364" s="6">
        <f t="shared" si="25"/>
        <v>6</v>
      </c>
      <c r="D364" s="12">
        <f t="shared" si="26"/>
        <v>1950</v>
      </c>
      <c r="E364" s="19">
        <v>30.530000686645508</v>
      </c>
      <c r="F364" s="19">
        <v>29.510000228881836</v>
      </c>
      <c r="G364" s="19">
        <v>111.93000030517578</v>
      </c>
      <c r="H364" s="19">
        <v>1.0199999809265137</v>
      </c>
      <c r="I364" s="10">
        <v>1.1000000238418579</v>
      </c>
      <c r="J364" s="10">
        <v>1.1000000238418579</v>
      </c>
      <c r="K364" s="10">
        <v>1.6299999952316284</v>
      </c>
      <c r="L364" s="10">
        <v>1.5</v>
      </c>
      <c r="M364" s="10">
        <v>4.0999999046325684</v>
      </c>
      <c r="N364" s="11">
        <v>0</v>
      </c>
    </row>
    <row r="365" spans="1:14">
      <c r="A365">
        <v>358</v>
      </c>
      <c r="B365" s="9">
        <v>18475</v>
      </c>
      <c r="C365" s="6">
        <f t="shared" si="25"/>
        <v>7</v>
      </c>
      <c r="D365" s="12">
        <f t="shared" si="26"/>
        <v>1950</v>
      </c>
      <c r="E365" s="19">
        <v>29.739999771118164</v>
      </c>
      <c r="F365" s="19">
        <v>28.75</v>
      </c>
      <c r="G365" s="19">
        <v>109.05000305175781</v>
      </c>
      <c r="H365" s="19">
        <v>0.99000000953674316</v>
      </c>
      <c r="I365" s="10">
        <v>1.1000000238418579</v>
      </c>
      <c r="J365" s="10">
        <v>2.75</v>
      </c>
      <c r="K365" s="10">
        <v>1.5900000333786011</v>
      </c>
      <c r="L365" s="10">
        <v>1.1000000238418579</v>
      </c>
      <c r="M365" s="10">
        <v>2.9000000953674316</v>
      </c>
      <c r="N365" s="11">
        <v>0</v>
      </c>
    </row>
    <row r="366" spans="1:14">
      <c r="A366">
        <v>359</v>
      </c>
      <c r="B366" s="9">
        <v>18506</v>
      </c>
      <c r="C366" s="6">
        <f t="shared" si="25"/>
        <v>8</v>
      </c>
      <c r="D366" s="12">
        <f t="shared" si="26"/>
        <v>1950</v>
      </c>
      <c r="E366" s="19">
        <v>23.190000534057617</v>
      </c>
      <c r="F366" s="19">
        <v>22.420000076293945</v>
      </c>
      <c r="G366" s="19">
        <v>85.029998779296875</v>
      </c>
      <c r="H366" s="19">
        <v>0.76999998092651367</v>
      </c>
      <c r="I366" s="10">
        <v>1.1000000238418579</v>
      </c>
      <c r="J366" s="10">
        <v>3.2999999523162842</v>
      </c>
      <c r="K366" s="10">
        <v>1.2400000095367432</v>
      </c>
      <c r="L366" s="10">
        <v>1.2000000476837158</v>
      </c>
      <c r="M366" s="10">
        <v>3.2999999523162842</v>
      </c>
      <c r="N366" s="11">
        <v>0</v>
      </c>
    </row>
    <row r="367" spans="1:14">
      <c r="A367">
        <v>360</v>
      </c>
      <c r="B367" s="9">
        <v>18536</v>
      </c>
      <c r="C367" s="6">
        <f t="shared" si="25"/>
        <v>9</v>
      </c>
      <c r="D367" s="12">
        <f t="shared" si="26"/>
        <v>1950</v>
      </c>
      <c r="E367" s="19">
        <v>18.209999084472656</v>
      </c>
      <c r="F367" s="19">
        <v>17.600000381469727</v>
      </c>
      <c r="G367" s="19">
        <v>66.760002136230469</v>
      </c>
      <c r="H367" s="19">
        <v>0.61000001430511475</v>
      </c>
      <c r="I367" s="10">
        <v>1.1000000238418579</v>
      </c>
      <c r="J367" s="10">
        <v>2.75</v>
      </c>
      <c r="K367" s="10">
        <v>0.97000002861022949</v>
      </c>
      <c r="L367" s="10">
        <v>3.0999999046325684</v>
      </c>
      <c r="M367" s="10">
        <v>8.3000001907348633</v>
      </c>
      <c r="N367" s="11">
        <v>0</v>
      </c>
    </row>
    <row r="368" spans="1:14">
      <c r="A368">
        <v>361</v>
      </c>
      <c r="B368" s="9">
        <v>18567</v>
      </c>
      <c r="C368" s="6">
        <f t="shared" si="25"/>
        <v>10</v>
      </c>
      <c r="D368" s="12">
        <f t="shared" si="26"/>
        <v>1950</v>
      </c>
      <c r="E368" s="19">
        <v>0.2800000011920929</v>
      </c>
      <c r="F368" s="19">
        <v>0.27000001072883606</v>
      </c>
      <c r="G368" s="19">
        <v>1.0099999904632568</v>
      </c>
      <c r="H368" s="19">
        <v>9.9999997764825821E-3</v>
      </c>
      <c r="I368" s="10">
        <v>1.1000000238418579</v>
      </c>
      <c r="J368" s="10">
        <v>1.1000000238418579</v>
      </c>
      <c r="K368" s="10">
        <v>9.9999997764825821E-3</v>
      </c>
      <c r="L368" s="10">
        <v>2.5</v>
      </c>
      <c r="M368" s="10">
        <v>7.9000000953674316</v>
      </c>
      <c r="N368" s="11">
        <v>79.550003051757813</v>
      </c>
    </row>
    <row r="369" spans="1:14">
      <c r="A369">
        <v>362</v>
      </c>
      <c r="B369" s="9">
        <v>18597</v>
      </c>
      <c r="C369" s="6">
        <f t="shared" si="25"/>
        <v>11</v>
      </c>
      <c r="D369" s="12">
        <f t="shared" si="26"/>
        <v>1950</v>
      </c>
      <c r="E369" s="19">
        <v>9999</v>
      </c>
      <c r="F369" s="19">
        <v>9999</v>
      </c>
      <c r="G369" s="19">
        <v>9999</v>
      </c>
      <c r="H369" s="19">
        <v>9999</v>
      </c>
      <c r="I369" s="10">
        <v>1.1000000238418579</v>
      </c>
      <c r="J369" s="10">
        <v>0.2800000011920929</v>
      </c>
      <c r="K369" s="10">
        <v>0</v>
      </c>
      <c r="L369" s="10">
        <v>1.7000000476837158</v>
      </c>
      <c r="M369" s="10">
        <v>5.4000000953674316</v>
      </c>
      <c r="N369" s="11">
        <v>107.18000030517578</v>
      </c>
    </row>
    <row r="370" spans="1:14">
      <c r="A370">
        <v>363</v>
      </c>
      <c r="B370" s="9">
        <v>18628</v>
      </c>
      <c r="C370" s="6">
        <f t="shared" si="25"/>
        <v>12</v>
      </c>
      <c r="D370" s="12">
        <f t="shared" si="26"/>
        <v>1950</v>
      </c>
      <c r="E370" s="19">
        <v>9999</v>
      </c>
      <c r="F370" s="19">
        <v>9999</v>
      </c>
      <c r="G370" s="19">
        <v>9999</v>
      </c>
      <c r="H370" s="19">
        <v>9999</v>
      </c>
      <c r="I370" s="10">
        <v>1.1000000238418579</v>
      </c>
      <c r="J370" s="10">
        <v>0.2800000011920929</v>
      </c>
      <c r="K370" s="10">
        <v>0</v>
      </c>
      <c r="L370" s="10">
        <v>0.5</v>
      </c>
      <c r="M370" s="10">
        <v>1.7000000476837158</v>
      </c>
      <c r="N370" s="11">
        <v>66.120002746582031</v>
      </c>
    </row>
    <row r="371" spans="1:14">
      <c r="A371">
        <v>364</v>
      </c>
      <c r="B371" s="9">
        <v>18659</v>
      </c>
      <c r="C371" s="6">
        <f t="shared" si="25"/>
        <v>1</v>
      </c>
      <c r="D371" s="12">
        <f t="shared" si="26"/>
        <v>1951</v>
      </c>
      <c r="E371" s="19">
        <v>9999</v>
      </c>
      <c r="F371" s="19">
        <v>9999</v>
      </c>
      <c r="G371" s="19">
        <v>9999</v>
      </c>
      <c r="H371" s="19">
        <v>9999</v>
      </c>
      <c r="I371" s="10">
        <v>1.1000000238418579</v>
      </c>
      <c r="J371" s="10">
        <v>0</v>
      </c>
      <c r="K371" s="10">
        <v>0</v>
      </c>
      <c r="L371" s="10">
        <v>0.40000000596046448</v>
      </c>
      <c r="M371" s="10">
        <v>1.2000000476837158</v>
      </c>
      <c r="N371" s="11">
        <v>22.479999542236328</v>
      </c>
    </row>
    <row r="372" spans="1:14">
      <c r="A372">
        <v>365</v>
      </c>
      <c r="B372" s="9">
        <v>18687</v>
      </c>
      <c r="C372" s="6">
        <f t="shared" si="25"/>
        <v>2</v>
      </c>
      <c r="D372" s="12">
        <f t="shared" si="26"/>
        <v>1951</v>
      </c>
      <c r="E372" s="19">
        <v>9999</v>
      </c>
      <c r="F372" s="19">
        <v>9999</v>
      </c>
      <c r="G372" s="19">
        <v>9999</v>
      </c>
      <c r="H372" s="19">
        <v>9999</v>
      </c>
      <c r="I372" s="10">
        <v>1.1000000238418579</v>
      </c>
      <c r="J372" s="10">
        <v>0</v>
      </c>
      <c r="K372" s="10">
        <v>0</v>
      </c>
      <c r="L372" s="10">
        <v>0.40000000596046448</v>
      </c>
      <c r="M372" s="10">
        <v>1.2000000476837158</v>
      </c>
      <c r="N372" s="11">
        <v>0</v>
      </c>
    </row>
    <row r="373" spans="1:14">
      <c r="A373">
        <v>366</v>
      </c>
      <c r="B373" s="9">
        <v>18718</v>
      </c>
      <c r="C373" s="6">
        <f t="shared" si="25"/>
        <v>3</v>
      </c>
      <c r="D373" s="12">
        <f t="shared" si="26"/>
        <v>1951</v>
      </c>
      <c r="E373" s="19">
        <v>0.87000000476837158</v>
      </c>
      <c r="F373" s="19">
        <v>0.8399999737739563</v>
      </c>
      <c r="G373" s="19">
        <v>9999</v>
      </c>
      <c r="H373" s="19">
        <v>9999</v>
      </c>
      <c r="I373" s="10">
        <v>1.1000000238418579</v>
      </c>
      <c r="J373" s="10">
        <v>1.6499999761581421</v>
      </c>
      <c r="K373" s="10">
        <v>5.000000074505806E-2</v>
      </c>
      <c r="L373" s="10">
        <v>0.40000000596046448</v>
      </c>
      <c r="M373" s="10">
        <v>1.2000000476837158</v>
      </c>
      <c r="N373" s="11">
        <v>0</v>
      </c>
    </row>
    <row r="374" spans="1:14">
      <c r="A374">
        <v>367</v>
      </c>
      <c r="B374" s="9">
        <v>18748</v>
      </c>
      <c r="C374" s="6">
        <f t="shared" si="25"/>
        <v>4</v>
      </c>
      <c r="D374" s="12">
        <f t="shared" si="26"/>
        <v>1951</v>
      </c>
      <c r="E374" s="19">
        <v>25.790000915527344</v>
      </c>
      <c r="F374" s="19">
        <v>24.930000305175781</v>
      </c>
      <c r="G374" s="19">
        <v>95.120002746582031</v>
      </c>
      <c r="H374" s="19">
        <v>0.86000001430511475</v>
      </c>
      <c r="I374" s="10">
        <v>1.1000000238418579</v>
      </c>
      <c r="J374" s="10">
        <v>0.55000001192092896</v>
      </c>
      <c r="K374" s="10">
        <v>1.3799999952316284</v>
      </c>
      <c r="L374" s="10">
        <v>0.40000000596046448</v>
      </c>
      <c r="M374" s="10">
        <v>1.2000000476837158</v>
      </c>
      <c r="N374" s="11">
        <v>0</v>
      </c>
    </row>
    <row r="375" spans="1:14">
      <c r="A375">
        <v>368</v>
      </c>
      <c r="B375" s="9">
        <v>18779</v>
      </c>
      <c r="C375" s="6">
        <f t="shared" si="25"/>
        <v>5</v>
      </c>
      <c r="D375" s="12">
        <f t="shared" si="26"/>
        <v>1951</v>
      </c>
      <c r="E375" s="19">
        <v>22.340000152587891</v>
      </c>
      <c r="F375" s="19">
        <v>21.590000152587891</v>
      </c>
      <c r="G375" s="19">
        <v>82.379997253417969</v>
      </c>
      <c r="H375" s="19">
        <v>0.75</v>
      </c>
      <c r="I375" s="10">
        <v>1.1000000238418579</v>
      </c>
      <c r="J375" s="10">
        <v>0.55000001192092896</v>
      </c>
      <c r="K375" s="10">
        <v>1.190000057220459</v>
      </c>
      <c r="L375" s="10">
        <v>0.89999997615814209</v>
      </c>
      <c r="M375" s="10">
        <v>2.9000000953674316</v>
      </c>
      <c r="N375" s="11">
        <v>0</v>
      </c>
    </row>
    <row r="376" spans="1:14">
      <c r="A376">
        <v>369</v>
      </c>
      <c r="B376" s="9">
        <v>18809</v>
      </c>
      <c r="C376" s="6">
        <f t="shared" si="25"/>
        <v>6</v>
      </c>
      <c r="D376" s="12">
        <f t="shared" si="26"/>
        <v>1951</v>
      </c>
      <c r="E376" s="19">
        <v>30.299999237060547</v>
      </c>
      <c r="F376" s="19">
        <v>29.290000915527344</v>
      </c>
      <c r="G376" s="19">
        <v>111.73000335693359</v>
      </c>
      <c r="H376" s="19">
        <v>1.0199999809265137</v>
      </c>
      <c r="I376" s="10">
        <v>1.1000000238418579</v>
      </c>
      <c r="J376" s="10">
        <v>1.1000000238418579</v>
      </c>
      <c r="K376" s="10">
        <v>1.6200000047683716</v>
      </c>
      <c r="L376" s="10">
        <v>1.2999999523162842</v>
      </c>
      <c r="M376" s="10">
        <v>4.0999999046325684</v>
      </c>
      <c r="N376" s="11">
        <v>0</v>
      </c>
    </row>
    <row r="377" spans="1:14">
      <c r="A377">
        <v>370</v>
      </c>
      <c r="B377" s="9">
        <v>18840</v>
      </c>
      <c r="C377" s="6">
        <f t="shared" si="25"/>
        <v>7</v>
      </c>
      <c r="D377" s="12">
        <f t="shared" si="26"/>
        <v>1951</v>
      </c>
      <c r="E377" s="19">
        <v>28.930000305175781</v>
      </c>
      <c r="F377" s="19">
        <v>27.969999313354492</v>
      </c>
      <c r="G377" s="19">
        <v>106.69999694824219</v>
      </c>
      <c r="H377" s="19">
        <v>0.97000002861022949</v>
      </c>
      <c r="I377" s="10">
        <v>1.1000000238418579</v>
      </c>
      <c r="J377" s="10">
        <v>2.75</v>
      </c>
      <c r="K377" s="10">
        <v>1.5399999618530273</v>
      </c>
      <c r="L377" s="10">
        <v>0.89999997615814209</v>
      </c>
      <c r="M377" s="10">
        <v>2.9000000953674316</v>
      </c>
      <c r="N377" s="11">
        <v>0</v>
      </c>
    </row>
    <row r="378" spans="1:14">
      <c r="A378">
        <v>371</v>
      </c>
      <c r="B378" s="9">
        <v>18871</v>
      </c>
      <c r="C378" s="6">
        <f t="shared" si="25"/>
        <v>8</v>
      </c>
      <c r="D378" s="12">
        <f t="shared" si="26"/>
        <v>1951</v>
      </c>
      <c r="E378" s="19">
        <v>23.069999694824219</v>
      </c>
      <c r="F378" s="19">
        <v>22.299999237060547</v>
      </c>
      <c r="G378" s="19">
        <v>85.069999694824219</v>
      </c>
      <c r="H378" s="19">
        <v>0.76999998092651367</v>
      </c>
      <c r="I378" s="10">
        <v>1.1000000238418579</v>
      </c>
      <c r="J378" s="10">
        <v>3.2999999523162842</v>
      </c>
      <c r="K378" s="10">
        <v>1.2300000190734863</v>
      </c>
      <c r="L378" s="10">
        <v>1.1000000238418579</v>
      </c>
      <c r="M378" s="10">
        <v>3.2999999523162842</v>
      </c>
      <c r="N378" s="11">
        <v>0</v>
      </c>
    </row>
    <row r="379" spans="1:14">
      <c r="A379">
        <v>372</v>
      </c>
      <c r="B379" s="9">
        <v>18901</v>
      </c>
      <c r="C379" s="6">
        <f t="shared" si="25"/>
        <v>9</v>
      </c>
      <c r="D379" s="12">
        <f t="shared" si="26"/>
        <v>1951</v>
      </c>
      <c r="E379" s="19">
        <v>18.709999084472656</v>
      </c>
      <c r="F379" s="19">
        <v>18.090000152587891</v>
      </c>
      <c r="G379" s="19">
        <v>69</v>
      </c>
      <c r="H379" s="19">
        <v>0.62999999523162842</v>
      </c>
      <c r="I379" s="10">
        <v>1.1000000238418579</v>
      </c>
      <c r="J379" s="10">
        <v>2.75</v>
      </c>
      <c r="K379" s="10">
        <v>1</v>
      </c>
      <c r="L379" s="10">
        <v>2.7000000476837158</v>
      </c>
      <c r="M379" s="10">
        <v>8.3000001907348633</v>
      </c>
      <c r="N379" s="11">
        <v>0</v>
      </c>
    </row>
    <row r="380" spans="1:14">
      <c r="A380">
        <v>373</v>
      </c>
      <c r="B380" s="9">
        <v>18932</v>
      </c>
      <c r="C380" s="6">
        <f t="shared" si="25"/>
        <v>10</v>
      </c>
      <c r="D380" s="12">
        <f t="shared" si="26"/>
        <v>1951</v>
      </c>
      <c r="E380" s="19">
        <v>0</v>
      </c>
      <c r="F380" s="19">
        <v>0</v>
      </c>
      <c r="G380" s="19">
        <v>0</v>
      </c>
      <c r="H380" s="19">
        <v>0</v>
      </c>
      <c r="I380" s="10">
        <v>1.1000000238418579</v>
      </c>
      <c r="J380" s="10">
        <v>1.1000000238418579</v>
      </c>
      <c r="K380" s="10">
        <v>0</v>
      </c>
      <c r="L380" s="10">
        <v>3</v>
      </c>
      <c r="M380" s="10">
        <v>7.9000000953674316</v>
      </c>
      <c r="N380" s="11">
        <v>77.19000244140625</v>
      </c>
    </row>
    <row r="381" spans="1:14">
      <c r="A381">
        <v>374</v>
      </c>
      <c r="B381" s="9">
        <v>18962</v>
      </c>
      <c r="C381" s="6">
        <f t="shared" si="25"/>
        <v>11</v>
      </c>
      <c r="D381" s="12">
        <f t="shared" si="26"/>
        <v>1951</v>
      </c>
      <c r="E381" s="19">
        <v>9999</v>
      </c>
      <c r="F381" s="19">
        <v>9999</v>
      </c>
      <c r="G381" s="19">
        <v>9999</v>
      </c>
      <c r="H381" s="19">
        <v>9999</v>
      </c>
      <c r="I381" s="10">
        <v>1.1000000238418579</v>
      </c>
      <c r="J381" s="10">
        <v>0.2800000011920929</v>
      </c>
      <c r="K381" s="10">
        <v>0</v>
      </c>
      <c r="L381" s="10">
        <v>2</v>
      </c>
      <c r="M381" s="10">
        <v>5.4000000953674316</v>
      </c>
      <c r="N381" s="11">
        <v>106.98999786376953</v>
      </c>
    </row>
    <row r="382" spans="1:14">
      <c r="A382">
        <v>375</v>
      </c>
      <c r="B382" s="9">
        <v>18993</v>
      </c>
      <c r="C382" s="6">
        <f t="shared" si="25"/>
        <v>12</v>
      </c>
      <c r="D382" s="12">
        <f t="shared" si="26"/>
        <v>1951</v>
      </c>
      <c r="E382" s="19">
        <v>9999</v>
      </c>
      <c r="F382" s="19">
        <v>9999</v>
      </c>
      <c r="G382" s="19">
        <v>9999</v>
      </c>
      <c r="H382" s="19">
        <v>9999</v>
      </c>
      <c r="I382" s="10">
        <v>1.1000000238418579</v>
      </c>
      <c r="J382" s="10">
        <v>0.2800000011920929</v>
      </c>
      <c r="K382" s="10">
        <v>0</v>
      </c>
      <c r="L382" s="10">
        <v>0.60000002384185791</v>
      </c>
      <c r="M382" s="10">
        <v>1.7000000476837158</v>
      </c>
      <c r="N382" s="11">
        <v>64.760002136230469</v>
      </c>
    </row>
    <row r="383" spans="1:14">
      <c r="A383">
        <v>376</v>
      </c>
      <c r="B383" s="9">
        <v>19024</v>
      </c>
      <c r="C383" s="6">
        <f t="shared" si="25"/>
        <v>1</v>
      </c>
      <c r="D383" s="12">
        <f t="shared" si="26"/>
        <v>1952</v>
      </c>
      <c r="E383" s="19">
        <v>9999</v>
      </c>
      <c r="F383" s="19">
        <v>9999</v>
      </c>
      <c r="G383" s="19">
        <v>9999</v>
      </c>
      <c r="H383" s="19">
        <v>9999</v>
      </c>
      <c r="I383" s="10">
        <v>1.1000000238418579</v>
      </c>
      <c r="J383" s="10">
        <v>0</v>
      </c>
      <c r="K383" s="10">
        <v>0</v>
      </c>
      <c r="L383" s="10">
        <v>0.5</v>
      </c>
      <c r="M383" s="10">
        <v>1.2000000476837158</v>
      </c>
      <c r="N383" s="11">
        <v>2.9200000762939453</v>
      </c>
    </row>
    <row r="384" spans="1:14">
      <c r="A384">
        <v>377</v>
      </c>
      <c r="B384" s="9">
        <v>19053</v>
      </c>
      <c r="C384" s="6">
        <f t="shared" si="25"/>
        <v>2</v>
      </c>
      <c r="D384" s="12">
        <f t="shared" si="26"/>
        <v>1952</v>
      </c>
      <c r="E384" s="19">
        <v>9999</v>
      </c>
      <c r="F384" s="19">
        <v>9999</v>
      </c>
      <c r="G384" s="19">
        <v>9999</v>
      </c>
      <c r="H384" s="19">
        <v>9999</v>
      </c>
      <c r="I384" s="10">
        <v>1.1000000238418579</v>
      </c>
      <c r="J384" s="10">
        <v>0</v>
      </c>
      <c r="K384" s="10">
        <v>0</v>
      </c>
      <c r="L384" s="10">
        <v>0.5</v>
      </c>
      <c r="M384" s="10">
        <v>1.2000000476837158</v>
      </c>
      <c r="N384" s="11">
        <v>0</v>
      </c>
    </row>
    <row r="385" spans="1:14">
      <c r="A385">
        <v>378</v>
      </c>
      <c r="B385" s="9">
        <v>19084</v>
      </c>
      <c r="C385" s="6">
        <f t="shared" si="25"/>
        <v>3</v>
      </c>
      <c r="D385" s="12">
        <f t="shared" si="26"/>
        <v>1952</v>
      </c>
      <c r="E385" s="19">
        <v>0</v>
      </c>
      <c r="F385" s="19">
        <v>0</v>
      </c>
      <c r="G385" s="19">
        <v>9999</v>
      </c>
      <c r="H385" s="19">
        <v>9999</v>
      </c>
      <c r="I385" s="10">
        <v>1.1000000238418579</v>
      </c>
      <c r="J385" s="10">
        <v>1.6499999761581421</v>
      </c>
      <c r="K385" s="10">
        <v>0</v>
      </c>
      <c r="L385" s="10">
        <v>0.5</v>
      </c>
      <c r="M385" s="10">
        <v>1.2000000476837158</v>
      </c>
      <c r="N385" s="11">
        <v>0</v>
      </c>
    </row>
    <row r="386" spans="1:14">
      <c r="A386">
        <v>379</v>
      </c>
      <c r="B386" s="9">
        <v>19114</v>
      </c>
      <c r="C386" s="6">
        <f t="shared" si="25"/>
        <v>4</v>
      </c>
      <c r="D386" s="12">
        <f t="shared" si="26"/>
        <v>1952</v>
      </c>
      <c r="E386" s="19">
        <v>16.319999694824219</v>
      </c>
      <c r="F386" s="19">
        <v>15.770000457763672</v>
      </c>
      <c r="G386" s="19">
        <v>59.830001831054688</v>
      </c>
      <c r="H386" s="19">
        <v>0.54000002145767212</v>
      </c>
      <c r="I386" s="10">
        <v>1.1000000238418579</v>
      </c>
      <c r="J386" s="10">
        <v>0.55000001192092896</v>
      </c>
      <c r="K386" s="10">
        <v>0.87000000476837158</v>
      </c>
      <c r="L386" s="10">
        <v>0.5</v>
      </c>
      <c r="M386" s="10">
        <v>1.2000000476837158</v>
      </c>
      <c r="N386" s="11">
        <v>0</v>
      </c>
    </row>
    <row r="387" spans="1:14">
      <c r="A387">
        <v>380</v>
      </c>
      <c r="B387" s="9">
        <v>19145</v>
      </c>
      <c r="C387" s="6">
        <f t="shared" si="25"/>
        <v>5</v>
      </c>
      <c r="D387" s="12">
        <f t="shared" si="26"/>
        <v>1952</v>
      </c>
      <c r="E387" s="19">
        <v>27.920000076293945</v>
      </c>
      <c r="F387" s="19">
        <v>26.989999771118164</v>
      </c>
      <c r="G387" s="19">
        <v>102.37999725341797</v>
      </c>
      <c r="H387" s="19">
        <v>0.93000000715255737</v>
      </c>
      <c r="I387" s="10">
        <v>1.1000000238418579</v>
      </c>
      <c r="J387" s="10">
        <v>0.55000001192092896</v>
      </c>
      <c r="K387" s="10">
        <v>1.4900000095367432</v>
      </c>
      <c r="L387" s="10">
        <v>1.1000000238418579</v>
      </c>
      <c r="M387" s="10">
        <v>2.9000000953674316</v>
      </c>
      <c r="N387" s="11">
        <v>0</v>
      </c>
    </row>
    <row r="388" spans="1:14">
      <c r="A388">
        <v>381</v>
      </c>
      <c r="B388" s="9">
        <v>19175</v>
      </c>
      <c r="C388" s="6">
        <f t="shared" si="25"/>
        <v>6</v>
      </c>
      <c r="D388" s="12">
        <f t="shared" si="26"/>
        <v>1952</v>
      </c>
      <c r="E388" s="19">
        <v>28.030000686645508</v>
      </c>
      <c r="F388" s="19">
        <v>27.100000381469727</v>
      </c>
      <c r="G388" s="19">
        <v>102.77999877929688</v>
      </c>
      <c r="H388" s="19">
        <v>0.93000000715255737</v>
      </c>
      <c r="I388" s="10">
        <v>1.1000000238418579</v>
      </c>
      <c r="J388" s="10">
        <v>1.1000000238418579</v>
      </c>
      <c r="K388" s="10">
        <v>1.4900000095367432</v>
      </c>
      <c r="L388" s="10">
        <v>1.5</v>
      </c>
      <c r="M388" s="10">
        <v>4.0999999046325684</v>
      </c>
      <c r="N388" s="11">
        <v>0</v>
      </c>
    </row>
    <row r="389" spans="1:14">
      <c r="A389">
        <v>382</v>
      </c>
      <c r="B389" s="9">
        <v>19206</v>
      </c>
      <c r="C389" s="6">
        <f t="shared" si="25"/>
        <v>7</v>
      </c>
      <c r="D389" s="12">
        <f t="shared" si="26"/>
        <v>1952</v>
      </c>
      <c r="E389" s="19">
        <v>29.110000610351563</v>
      </c>
      <c r="F389" s="19">
        <v>28.139999389648438</v>
      </c>
      <c r="G389" s="19">
        <v>106.72000122070313</v>
      </c>
      <c r="H389" s="19">
        <v>0.97000002861022949</v>
      </c>
      <c r="I389" s="10">
        <v>1.1000000238418579</v>
      </c>
      <c r="J389" s="10">
        <v>2.75</v>
      </c>
      <c r="K389" s="10">
        <v>1.5499999523162842</v>
      </c>
      <c r="L389" s="10">
        <v>1.1000000238418579</v>
      </c>
      <c r="M389" s="10">
        <v>2.9000000953674316</v>
      </c>
      <c r="N389" s="11">
        <v>0</v>
      </c>
    </row>
    <row r="390" spans="1:14">
      <c r="A390">
        <v>383</v>
      </c>
      <c r="B390" s="9">
        <v>19237</v>
      </c>
      <c r="C390" s="6">
        <f t="shared" si="25"/>
        <v>8</v>
      </c>
      <c r="D390" s="12">
        <f t="shared" si="26"/>
        <v>1952</v>
      </c>
      <c r="E390" s="19">
        <v>23.299999237060547</v>
      </c>
      <c r="F390" s="19">
        <v>22.530000686645508</v>
      </c>
      <c r="G390" s="19">
        <v>85.44000244140625</v>
      </c>
      <c r="H390" s="19">
        <v>0.77999997138977051</v>
      </c>
      <c r="I390" s="10">
        <v>1.1000000238418579</v>
      </c>
      <c r="J390" s="10">
        <v>3.2999999523162842</v>
      </c>
      <c r="K390" s="10">
        <v>1.2400000095367432</v>
      </c>
      <c r="L390" s="10">
        <v>1.2000000476837158</v>
      </c>
      <c r="M390" s="10">
        <v>3.2999999523162842</v>
      </c>
      <c r="N390" s="11">
        <v>0</v>
      </c>
    </row>
    <row r="391" spans="1:14">
      <c r="A391">
        <v>384</v>
      </c>
      <c r="B391" s="9">
        <v>19267</v>
      </c>
      <c r="C391" s="6">
        <f t="shared" si="25"/>
        <v>9</v>
      </c>
      <c r="D391" s="12">
        <f t="shared" si="26"/>
        <v>1952</v>
      </c>
      <c r="E391" s="19">
        <v>18.850000381469727</v>
      </c>
      <c r="F391" s="19">
        <v>18.219999313354492</v>
      </c>
      <c r="G391" s="19">
        <v>69.099998474121094</v>
      </c>
      <c r="H391" s="19">
        <v>0.62999999523162842</v>
      </c>
      <c r="I391" s="10">
        <v>1.1000000238418579</v>
      </c>
      <c r="J391" s="10">
        <v>2.75</v>
      </c>
      <c r="K391" s="10">
        <v>1.0099999904632568</v>
      </c>
      <c r="L391" s="10">
        <v>3.0999999046325684</v>
      </c>
      <c r="M391" s="10">
        <v>8.3000001907348633</v>
      </c>
      <c r="N391" s="11">
        <v>0</v>
      </c>
    </row>
    <row r="392" spans="1:14">
      <c r="A392">
        <v>385</v>
      </c>
      <c r="B392" s="9">
        <v>19298</v>
      </c>
      <c r="C392" s="6">
        <f t="shared" si="25"/>
        <v>10</v>
      </c>
      <c r="D392" s="12">
        <f t="shared" si="26"/>
        <v>1952</v>
      </c>
      <c r="E392" s="19">
        <v>6.4800000190734863</v>
      </c>
      <c r="F392" s="19">
        <v>6.2600002288818359</v>
      </c>
      <c r="G392" s="19">
        <v>23.739999771118164</v>
      </c>
      <c r="H392" s="19">
        <v>0.2199999988079071</v>
      </c>
      <c r="I392" s="10">
        <v>1.1000000238418579</v>
      </c>
      <c r="J392" s="10">
        <v>1.1000000238418579</v>
      </c>
      <c r="K392" s="10">
        <v>0.34999999403953552</v>
      </c>
      <c r="L392" s="10">
        <v>2.5</v>
      </c>
      <c r="M392" s="10">
        <v>7.9000000953674316</v>
      </c>
      <c r="N392" s="11">
        <v>93.089996337890625</v>
      </c>
    </row>
    <row r="393" spans="1:14">
      <c r="A393">
        <v>386</v>
      </c>
      <c r="B393" s="9">
        <v>19328</v>
      </c>
      <c r="C393" s="6">
        <f t="shared" ref="C393:C456" si="27">MONTH(B393)</f>
        <v>11</v>
      </c>
      <c r="D393" s="12">
        <f t="shared" ref="D393:D456" si="28">YEAR(B393)</f>
        <v>1952</v>
      </c>
      <c r="E393" s="19">
        <v>9999</v>
      </c>
      <c r="F393" s="19">
        <v>9999</v>
      </c>
      <c r="G393" s="19">
        <v>9999</v>
      </c>
      <c r="H393" s="19">
        <v>9999</v>
      </c>
      <c r="I393" s="10">
        <v>1.1000000238418579</v>
      </c>
      <c r="J393" s="10">
        <v>0.2800000011920929</v>
      </c>
      <c r="K393" s="10">
        <v>0</v>
      </c>
      <c r="L393" s="10">
        <v>1.7000000476837158</v>
      </c>
      <c r="M393" s="10">
        <v>5.4000000953674316</v>
      </c>
      <c r="N393" s="11">
        <v>111.65000152587891</v>
      </c>
    </row>
    <row r="394" spans="1:14">
      <c r="A394">
        <v>387</v>
      </c>
      <c r="B394" s="9">
        <v>19359</v>
      </c>
      <c r="C394" s="6">
        <f t="shared" si="27"/>
        <v>12</v>
      </c>
      <c r="D394" s="12">
        <f t="shared" si="28"/>
        <v>1952</v>
      </c>
      <c r="E394" s="19">
        <v>9999</v>
      </c>
      <c r="F394" s="19">
        <v>9999</v>
      </c>
      <c r="G394" s="19">
        <v>9999</v>
      </c>
      <c r="H394" s="19">
        <v>9999</v>
      </c>
      <c r="I394" s="10">
        <v>1.1000000238418579</v>
      </c>
      <c r="J394" s="10">
        <v>0.2800000011920929</v>
      </c>
      <c r="K394" s="10">
        <v>0</v>
      </c>
      <c r="L394" s="10">
        <v>0.5</v>
      </c>
      <c r="M394" s="10">
        <v>1.7000000476837158</v>
      </c>
      <c r="N394" s="11">
        <v>57.319999694824219</v>
      </c>
    </row>
    <row r="395" spans="1:14">
      <c r="A395">
        <v>388</v>
      </c>
      <c r="B395" s="9">
        <v>19390</v>
      </c>
      <c r="C395" s="6">
        <f t="shared" si="27"/>
        <v>1</v>
      </c>
      <c r="D395" s="12">
        <f t="shared" si="28"/>
        <v>1953</v>
      </c>
      <c r="E395" s="19">
        <v>9999</v>
      </c>
      <c r="F395" s="19">
        <v>9999</v>
      </c>
      <c r="G395" s="19">
        <v>9999</v>
      </c>
      <c r="H395" s="19">
        <v>9999</v>
      </c>
      <c r="I395" s="10">
        <v>1.1000000238418579</v>
      </c>
      <c r="J395" s="10">
        <v>0</v>
      </c>
      <c r="K395" s="10">
        <v>0</v>
      </c>
      <c r="L395" s="10">
        <v>0.40000000596046448</v>
      </c>
      <c r="M395" s="10">
        <v>1.2000000476837158</v>
      </c>
      <c r="N395" s="11">
        <v>30.260000228881836</v>
      </c>
    </row>
    <row r="396" spans="1:14">
      <c r="A396">
        <v>389</v>
      </c>
      <c r="B396" s="9">
        <v>19418</v>
      </c>
      <c r="C396" s="6">
        <f t="shared" si="27"/>
        <v>2</v>
      </c>
      <c r="D396" s="12">
        <f t="shared" si="28"/>
        <v>1953</v>
      </c>
      <c r="E396" s="19">
        <v>9999</v>
      </c>
      <c r="F396" s="19">
        <v>9999</v>
      </c>
      <c r="G396" s="19">
        <v>9999</v>
      </c>
      <c r="H396" s="19">
        <v>9999</v>
      </c>
      <c r="I396" s="10">
        <v>1.1000000238418579</v>
      </c>
      <c r="J396" s="10">
        <v>0</v>
      </c>
      <c r="K396" s="10">
        <v>0</v>
      </c>
      <c r="L396" s="10">
        <v>0.40000000596046448</v>
      </c>
      <c r="M396" s="10">
        <v>1.2000000476837158</v>
      </c>
      <c r="N396" s="11">
        <v>0</v>
      </c>
    </row>
    <row r="397" spans="1:14">
      <c r="A397">
        <v>390</v>
      </c>
      <c r="B397" s="9">
        <v>19449</v>
      </c>
      <c r="C397" s="6">
        <f t="shared" si="27"/>
        <v>3</v>
      </c>
      <c r="D397" s="12">
        <f t="shared" si="28"/>
        <v>1953</v>
      </c>
      <c r="E397" s="19">
        <v>0.80000001192092896</v>
      </c>
      <c r="F397" s="19">
        <v>0.76999998092651367</v>
      </c>
      <c r="G397" s="19">
        <v>9999</v>
      </c>
      <c r="H397" s="19">
        <v>9999</v>
      </c>
      <c r="I397" s="10">
        <v>1.1000000238418579</v>
      </c>
      <c r="J397" s="10">
        <v>1.6499999761581421</v>
      </c>
      <c r="K397" s="10">
        <v>3.9999999105930328E-2</v>
      </c>
      <c r="L397" s="10">
        <v>0.40000000596046448</v>
      </c>
      <c r="M397" s="10">
        <v>1.2000000476837158</v>
      </c>
      <c r="N397" s="11">
        <v>0</v>
      </c>
    </row>
    <row r="398" spans="1:14">
      <c r="A398">
        <v>391</v>
      </c>
      <c r="B398" s="9">
        <v>19479</v>
      </c>
      <c r="C398" s="6">
        <f t="shared" si="27"/>
        <v>4</v>
      </c>
      <c r="D398" s="12">
        <f t="shared" si="28"/>
        <v>1953</v>
      </c>
      <c r="E398" s="19">
        <v>17.719999313354492</v>
      </c>
      <c r="F398" s="19">
        <v>17.120000839233398</v>
      </c>
      <c r="G398" s="19">
        <v>65.300003051757813</v>
      </c>
      <c r="H398" s="19">
        <v>0.5899999737739563</v>
      </c>
      <c r="I398" s="10">
        <v>1.1000000238418579</v>
      </c>
      <c r="J398" s="10">
        <v>0.55000001192092896</v>
      </c>
      <c r="K398" s="10">
        <v>0.93999999761581421</v>
      </c>
      <c r="L398" s="10">
        <v>0.40000000596046448</v>
      </c>
      <c r="M398" s="10">
        <v>1.2000000476837158</v>
      </c>
      <c r="N398" s="11">
        <v>0</v>
      </c>
    </row>
    <row r="399" spans="1:14">
      <c r="A399">
        <v>392</v>
      </c>
      <c r="B399" s="9">
        <v>19510</v>
      </c>
      <c r="C399" s="6">
        <f t="shared" si="27"/>
        <v>5</v>
      </c>
      <c r="D399" s="12">
        <f t="shared" si="28"/>
        <v>1953</v>
      </c>
      <c r="E399" s="19">
        <v>25.180000305175781</v>
      </c>
      <c r="F399" s="19">
        <v>24.350000381469727</v>
      </c>
      <c r="G399" s="19">
        <v>92.839996337890625</v>
      </c>
      <c r="H399" s="19">
        <v>0.8399999737739563</v>
      </c>
      <c r="I399" s="10">
        <v>1.1000000238418579</v>
      </c>
      <c r="J399" s="10">
        <v>0.55000001192092896</v>
      </c>
      <c r="K399" s="10">
        <v>1.3400000333786011</v>
      </c>
      <c r="L399" s="10">
        <v>0.89999997615814209</v>
      </c>
      <c r="M399" s="10">
        <v>2.9000000953674316</v>
      </c>
      <c r="N399" s="11">
        <v>0</v>
      </c>
    </row>
    <row r="400" spans="1:14">
      <c r="A400">
        <v>393</v>
      </c>
      <c r="B400" s="9">
        <v>19540</v>
      </c>
      <c r="C400" s="6">
        <f t="shared" si="27"/>
        <v>6</v>
      </c>
      <c r="D400" s="12">
        <f t="shared" si="28"/>
        <v>1953</v>
      </c>
      <c r="E400" s="19">
        <v>29.590000152587891</v>
      </c>
      <c r="F400" s="19">
        <v>28.600000381469727</v>
      </c>
      <c r="G400" s="19">
        <v>109.06999969482422</v>
      </c>
      <c r="H400" s="19">
        <v>0.99000000953674316</v>
      </c>
      <c r="I400" s="10">
        <v>1.1000000238418579</v>
      </c>
      <c r="J400" s="10">
        <v>1.1000000238418579</v>
      </c>
      <c r="K400" s="10">
        <v>1.5800000429153442</v>
      </c>
      <c r="L400" s="10">
        <v>1.2999999523162842</v>
      </c>
      <c r="M400" s="10">
        <v>4.0999999046325684</v>
      </c>
      <c r="N400" s="11">
        <v>0</v>
      </c>
    </row>
    <row r="401" spans="1:14">
      <c r="A401">
        <v>394</v>
      </c>
      <c r="B401" s="9">
        <v>19571</v>
      </c>
      <c r="C401" s="6">
        <f t="shared" si="27"/>
        <v>7</v>
      </c>
      <c r="D401" s="12">
        <f t="shared" si="28"/>
        <v>1953</v>
      </c>
      <c r="E401" s="19">
        <v>30.569999694824219</v>
      </c>
      <c r="F401" s="19">
        <v>29.559999465942383</v>
      </c>
      <c r="G401" s="19">
        <v>112.70999908447266</v>
      </c>
      <c r="H401" s="19">
        <v>1.0199999809265137</v>
      </c>
      <c r="I401" s="10">
        <v>1.1000000238418579</v>
      </c>
      <c r="J401" s="10">
        <v>2.75</v>
      </c>
      <c r="K401" s="10">
        <v>1.6299999952316284</v>
      </c>
      <c r="L401" s="10">
        <v>0.89999997615814209</v>
      </c>
      <c r="M401" s="10">
        <v>2.9000000953674316</v>
      </c>
      <c r="N401" s="11">
        <v>0</v>
      </c>
    </row>
    <row r="402" spans="1:14">
      <c r="A402">
        <v>395</v>
      </c>
      <c r="B402" s="9">
        <v>19602</v>
      </c>
      <c r="C402" s="6">
        <f t="shared" si="27"/>
        <v>8</v>
      </c>
      <c r="D402" s="12">
        <f t="shared" si="28"/>
        <v>1953</v>
      </c>
      <c r="E402" s="19">
        <v>22.739999771118164</v>
      </c>
      <c r="F402" s="19">
        <v>21.979999542236328</v>
      </c>
      <c r="G402" s="19">
        <v>83.830001831054688</v>
      </c>
      <c r="H402" s="19">
        <v>0.75999999046325684</v>
      </c>
      <c r="I402" s="10">
        <v>1.1000000238418579</v>
      </c>
      <c r="J402" s="10">
        <v>3.2999999523162842</v>
      </c>
      <c r="K402" s="10">
        <v>1.2100000381469727</v>
      </c>
      <c r="L402" s="10">
        <v>1.1000000238418579</v>
      </c>
      <c r="M402" s="10">
        <v>3.2999999523162842</v>
      </c>
      <c r="N402" s="11">
        <v>0</v>
      </c>
    </row>
    <row r="403" spans="1:14">
      <c r="A403">
        <v>396</v>
      </c>
      <c r="B403" s="9">
        <v>19632</v>
      </c>
      <c r="C403" s="6">
        <f t="shared" si="27"/>
        <v>9</v>
      </c>
      <c r="D403" s="12">
        <f t="shared" si="28"/>
        <v>1953</v>
      </c>
      <c r="E403" s="19">
        <v>19.770000457763672</v>
      </c>
      <c r="F403" s="19">
        <v>19.110000610351563</v>
      </c>
      <c r="G403" s="19">
        <v>72.879997253417969</v>
      </c>
      <c r="H403" s="19">
        <v>0.6600000262260437</v>
      </c>
      <c r="I403" s="10">
        <v>1.1000000238418579</v>
      </c>
      <c r="J403" s="10">
        <v>2.75</v>
      </c>
      <c r="K403" s="10">
        <v>1.0499999523162842</v>
      </c>
      <c r="L403" s="10">
        <v>2.7000000476837158</v>
      </c>
      <c r="M403" s="10">
        <v>8.3000001907348633</v>
      </c>
      <c r="N403" s="11">
        <v>0</v>
      </c>
    </row>
    <row r="404" spans="1:14">
      <c r="A404">
        <v>397</v>
      </c>
      <c r="B404" s="9">
        <v>19663</v>
      </c>
      <c r="C404" s="6">
        <f t="shared" si="27"/>
        <v>10</v>
      </c>
      <c r="D404" s="12">
        <f t="shared" si="28"/>
        <v>1953</v>
      </c>
      <c r="E404" s="19">
        <v>3.630000114440918</v>
      </c>
      <c r="F404" s="19">
        <v>3.5</v>
      </c>
      <c r="G404" s="19">
        <v>13.369999885559082</v>
      </c>
      <c r="H404" s="19">
        <v>0.11999999731779099</v>
      </c>
      <c r="I404" s="10">
        <v>1.1000000238418579</v>
      </c>
      <c r="J404" s="10">
        <v>1.1000000238418579</v>
      </c>
      <c r="K404" s="10">
        <v>0.18999999761581421</v>
      </c>
      <c r="L404" s="10">
        <v>3</v>
      </c>
      <c r="M404" s="10">
        <v>7.9000000953674316</v>
      </c>
      <c r="N404" s="11">
        <v>85.199996948242188</v>
      </c>
    </row>
    <row r="405" spans="1:14">
      <c r="A405">
        <v>398</v>
      </c>
      <c r="B405" s="9">
        <v>19693</v>
      </c>
      <c r="C405" s="6">
        <f t="shared" si="27"/>
        <v>11</v>
      </c>
      <c r="D405" s="12">
        <f t="shared" si="28"/>
        <v>1953</v>
      </c>
      <c r="E405" s="19">
        <v>9999</v>
      </c>
      <c r="F405" s="19">
        <v>9999</v>
      </c>
      <c r="G405" s="19">
        <v>9999</v>
      </c>
      <c r="H405" s="19">
        <v>9999</v>
      </c>
      <c r="I405" s="10">
        <v>1.1000000238418579</v>
      </c>
      <c r="J405" s="10">
        <v>0.2800000011920929</v>
      </c>
      <c r="K405" s="10">
        <v>0</v>
      </c>
      <c r="L405" s="10">
        <v>2</v>
      </c>
      <c r="M405" s="10">
        <v>5.4000000953674316</v>
      </c>
      <c r="N405" s="11">
        <v>110.90000152587891</v>
      </c>
    </row>
    <row r="406" spans="1:14">
      <c r="A406">
        <v>399</v>
      </c>
      <c r="B406" s="9">
        <v>19724</v>
      </c>
      <c r="C406" s="6">
        <f t="shared" si="27"/>
        <v>12</v>
      </c>
      <c r="D406" s="12">
        <f t="shared" si="28"/>
        <v>1953</v>
      </c>
      <c r="E406" s="19">
        <v>9999</v>
      </c>
      <c r="F406" s="19">
        <v>9999</v>
      </c>
      <c r="G406" s="19">
        <v>9999</v>
      </c>
      <c r="H406" s="19">
        <v>9999</v>
      </c>
      <c r="I406" s="10">
        <v>1.1000000238418579</v>
      </c>
      <c r="J406" s="10">
        <v>0.2800000011920929</v>
      </c>
      <c r="K406" s="10">
        <v>0</v>
      </c>
      <c r="L406" s="10">
        <v>0.60000002384185791</v>
      </c>
      <c r="M406" s="10">
        <v>1.7000000476837158</v>
      </c>
      <c r="N406" s="11">
        <v>85.019996643066406</v>
      </c>
    </row>
    <row r="407" spans="1:14">
      <c r="A407">
        <v>400</v>
      </c>
      <c r="B407" s="9">
        <v>19755</v>
      </c>
      <c r="C407" s="6">
        <f t="shared" si="27"/>
        <v>1</v>
      </c>
      <c r="D407" s="12">
        <f t="shared" si="28"/>
        <v>1954</v>
      </c>
      <c r="E407" s="19">
        <v>9999</v>
      </c>
      <c r="F407" s="19">
        <v>9999</v>
      </c>
      <c r="G407" s="19">
        <v>9999</v>
      </c>
      <c r="H407" s="19">
        <v>9999</v>
      </c>
      <c r="I407" s="10">
        <v>1.1000000238418579</v>
      </c>
      <c r="J407" s="10">
        <v>0</v>
      </c>
      <c r="K407" s="10">
        <v>0</v>
      </c>
      <c r="L407" s="10">
        <v>0.5</v>
      </c>
      <c r="M407" s="10">
        <v>1.2000000476837158</v>
      </c>
      <c r="N407" s="11">
        <v>29.100000381469727</v>
      </c>
    </row>
    <row r="408" spans="1:14">
      <c r="A408">
        <v>401</v>
      </c>
      <c r="B408" s="9">
        <v>19783</v>
      </c>
      <c r="C408" s="6">
        <f t="shared" si="27"/>
        <v>2</v>
      </c>
      <c r="D408" s="12">
        <f t="shared" si="28"/>
        <v>1954</v>
      </c>
      <c r="E408" s="19">
        <v>9999</v>
      </c>
      <c r="F408" s="19">
        <v>9999</v>
      </c>
      <c r="G408" s="19">
        <v>9999</v>
      </c>
      <c r="H408" s="19">
        <v>9999</v>
      </c>
      <c r="I408" s="10">
        <v>1.1000000238418579</v>
      </c>
      <c r="J408" s="10">
        <v>0</v>
      </c>
      <c r="K408" s="10">
        <v>0</v>
      </c>
      <c r="L408" s="10">
        <v>0.5</v>
      </c>
      <c r="M408" s="10">
        <v>1.2000000476837158</v>
      </c>
      <c r="N408" s="11">
        <v>0</v>
      </c>
    </row>
    <row r="409" spans="1:14">
      <c r="A409">
        <v>402</v>
      </c>
      <c r="B409" s="9">
        <v>19814</v>
      </c>
      <c r="C409" s="6">
        <f t="shared" si="27"/>
        <v>3</v>
      </c>
      <c r="D409" s="12">
        <f t="shared" si="28"/>
        <v>1954</v>
      </c>
      <c r="E409" s="19">
        <v>0</v>
      </c>
      <c r="F409" s="19">
        <v>0</v>
      </c>
      <c r="G409" s="19">
        <v>9999</v>
      </c>
      <c r="H409" s="19">
        <v>9999</v>
      </c>
      <c r="I409" s="10">
        <v>1.1000000238418579</v>
      </c>
      <c r="J409" s="10">
        <v>1.6499999761581421</v>
      </c>
      <c r="K409" s="10">
        <v>0</v>
      </c>
      <c r="L409" s="10">
        <v>0.5</v>
      </c>
      <c r="M409" s="10">
        <v>1.2000000476837158</v>
      </c>
      <c r="N409" s="11">
        <v>0</v>
      </c>
    </row>
    <row r="410" spans="1:14">
      <c r="A410">
        <v>403</v>
      </c>
      <c r="B410" s="9">
        <v>19844</v>
      </c>
      <c r="C410" s="6">
        <f t="shared" si="27"/>
        <v>4</v>
      </c>
      <c r="D410" s="12">
        <f t="shared" si="28"/>
        <v>1954</v>
      </c>
      <c r="E410" s="19">
        <v>11.760000228881836</v>
      </c>
      <c r="F410" s="19">
        <v>11.369999885559082</v>
      </c>
      <c r="G410" s="19">
        <v>43.119998931884766</v>
      </c>
      <c r="H410" s="19">
        <v>0.38999998569488525</v>
      </c>
      <c r="I410" s="10">
        <v>1.1000000238418579</v>
      </c>
      <c r="J410" s="10">
        <v>0.55000001192092896</v>
      </c>
      <c r="K410" s="10">
        <v>0.62999999523162842</v>
      </c>
      <c r="L410" s="10">
        <v>0.5</v>
      </c>
      <c r="M410" s="10">
        <v>1.2000000476837158</v>
      </c>
      <c r="N410" s="11">
        <v>0</v>
      </c>
    </row>
    <row r="411" spans="1:14">
      <c r="A411">
        <v>404</v>
      </c>
      <c r="B411" s="9">
        <v>19875</v>
      </c>
      <c r="C411" s="6">
        <f t="shared" si="27"/>
        <v>5</v>
      </c>
      <c r="D411" s="12">
        <f t="shared" si="28"/>
        <v>1954</v>
      </c>
      <c r="E411" s="19">
        <v>27.700000762939453</v>
      </c>
      <c r="F411" s="19">
        <v>26.780000686645508</v>
      </c>
      <c r="G411" s="19">
        <v>101.55999755859375</v>
      </c>
      <c r="H411" s="19">
        <v>0.92000001668930054</v>
      </c>
      <c r="I411" s="10">
        <v>1.1000000238418579</v>
      </c>
      <c r="J411" s="10">
        <v>0.55000001192092896</v>
      </c>
      <c r="K411" s="10">
        <v>1.4800000190734863</v>
      </c>
      <c r="L411" s="10">
        <v>1.1000000238418579</v>
      </c>
      <c r="M411" s="10">
        <v>2.9000000953674316</v>
      </c>
      <c r="N411" s="11">
        <v>0</v>
      </c>
    </row>
    <row r="412" spans="1:14">
      <c r="A412">
        <v>405</v>
      </c>
      <c r="B412" s="9">
        <v>19905</v>
      </c>
      <c r="C412" s="6">
        <f t="shared" si="27"/>
        <v>6</v>
      </c>
      <c r="D412" s="12">
        <f t="shared" si="28"/>
        <v>1954</v>
      </c>
      <c r="E412" s="19">
        <v>31.079999923706055</v>
      </c>
      <c r="F412" s="19">
        <v>30.040000915527344</v>
      </c>
      <c r="G412" s="19">
        <v>113.95999908447266</v>
      </c>
      <c r="H412" s="19">
        <v>1.0399999618530273</v>
      </c>
      <c r="I412" s="10">
        <v>1.1000000238418579</v>
      </c>
      <c r="J412" s="10">
        <v>1.1000000238418579</v>
      </c>
      <c r="K412" s="10">
        <v>1.6599999666213989</v>
      </c>
      <c r="L412" s="10">
        <v>1.5</v>
      </c>
      <c r="M412" s="10">
        <v>4.0999999046325684</v>
      </c>
      <c r="N412" s="11">
        <v>0</v>
      </c>
    </row>
    <row r="413" spans="1:14">
      <c r="A413">
        <v>406</v>
      </c>
      <c r="B413" s="9">
        <v>19936</v>
      </c>
      <c r="C413" s="6">
        <f t="shared" si="27"/>
        <v>7</v>
      </c>
      <c r="D413" s="12">
        <f t="shared" si="28"/>
        <v>1954</v>
      </c>
      <c r="E413" s="19">
        <v>30.549999237060547</v>
      </c>
      <c r="F413" s="19">
        <v>29.530000686645508</v>
      </c>
      <c r="G413" s="19">
        <v>112.02999877929688</v>
      </c>
      <c r="H413" s="19">
        <v>1.0199999809265137</v>
      </c>
      <c r="I413" s="10">
        <v>1.1000000238418579</v>
      </c>
      <c r="J413" s="10">
        <v>2.75</v>
      </c>
      <c r="K413" s="10">
        <v>1.6299999952316284</v>
      </c>
      <c r="L413" s="10">
        <v>1.1000000238418579</v>
      </c>
      <c r="M413" s="10">
        <v>2.9000000953674316</v>
      </c>
      <c r="N413" s="11">
        <v>0</v>
      </c>
    </row>
    <row r="414" spans="1:14">
      <c r="A414">
        <v>407</v>
      </c>
      <c r="B414" s="9">
        <v>19967</v>
      </c>
      <c r="C414" s="6">
        <f t="shared" si="27"/>
        <v>8</v>
      </c>
      <c r="D414" s="12">
        <f t="shared" si="28"/>
        <v>1954</v>
      </c>
      <c r="E414" s="19">
        <v>23.040000915527344</v>
      </c>
      <c r="F414" s="19">
        <v>22.270000457763672</v>
      </c>
      <c r="G414" s="19">
        <v>84.480003356933594</v>
      </c>
      <c r="H414" s="19">
        <v>0.76999998092651367</v>
      </c>
      <c r="I414" s="10">
        <v>1.1000000238418579</v>
      </c>
      <c r="J414" s="10">
        <v>3.2999999523162842</v>
      </c>
      <c r="K414" s="10">
        <v>1.2300000190734863</v>
      </c>
      <c r="L414" s="10">
        <v>1.2000000476837158</v>
      </c>
      <c r="M414" s="10">
        <v>3.2999999523162842</v>
      </c>
      <c r="N414" s="11">
        <v>0</v>
      </c>
    </row>
    <row r="415" spans="1:14">
      <c r="A415">
        <v>408</v>
      </c>
      <c r="B415" s="9">
        <v>19997</v>
      </c>
      <c r="C415" s="6">
        <f t="shared" si="27"/>
        <v>9</v>
      </c>
      <c r="D415" s="12">
        <f t="shared" si="28"/>
        <v>1954</v>
      </c>
      <c r="E415" s="19">
        <v>19.760000228881836</v>
      </c>
      <c r="F415" s="19">
        <v>19.100000381469727</v>
      </c>
      <c r="G415" s="19">
        <v>72.44000244140625</v>
      </c>
      <c r="H415" s="19">
        <v>0.6600000262260437</v>
      </c>
      <c r="I415" s="10">
        <v>1.1000000238418579</v>
      </c>
      <c r="J415" s="10">
        <v>2.75</v>
      </c>
      <c r="K415" s="10">
        <v>1.0499999523162842</v>
      </c>
      <c r="L415" s="10">
        <v>3.0999999046325684</v>
      </c>
      <c r="M415" s="10">
        <v>8.3000001907348633</v>
      </c>
      <c r="N415" s="11">
        <v>0</v>
      </c>
    </row>
    <row r="416" spans="1:14">
      <c r="A416">
        <v>409</v>
      </c>
      <c r="B416" s="9">
        <v>20028</v>
      </c>
      <c r="C416" s="6">
        <f t="shared" si="27"/>
        <v>10</v>
      </c>
      <c r="D416" s="12">
        <f t="shared" si="28"/>
        <v>1954</v>
      </c>
      <c r="E416" s="19">
        <v>6.1100001335144043</v>
      </c>
      <c r="F416" s="19">
        <v>5.9099998474121094</v>
      </c>
      <c r="G416" s="19">
        <v>22.420000076293945</v>
      </c>
      <c r="H416" s="19">
        <v>0.20000000298023224</v>
      </c>
      <c r="I416" s="10">
        <v>1.1000000238418579</v>
      </c>
      <c r="J416" s="10">
        <v>1.1000000238418579</v>
      </c>
      <c r="K416" s="10">
        <v>0.33000001311302185</v>
      </c>
      <c r="L416" s="10">
        <v>3</v>
      </c>
      <c r="M416" s="10">
        <v>7.9000000953674316</v>
      </c>
      <c r="N416" s="11">
        <v>88.290000915527344</v>
      </c>
    </row>
    <row r="417" spans="1:14">
      <c r="A417">
        <v>410</v>
      </c>
      <c r="B417" s="9">
        <v>20058</v>
      </c>
      <c r="C417" s="6">
        <f t="shared" si="27"/>
        <v>11</v>
      </c>
      <c r="D417" s="12">
        <f t="shared" si="28"/>
        <v>1954</v>
      </c>
      <c r="E417" s="19">
        <v>9999</v>
      </c>
      <c r="F417" s="19">
        <v>9999</v>
      </c>
      <c r="G417" s="19">
        <v>9999</v>
      </c>
      <c r="H417" s="19">
        <v>9999</v>
      </c>
      <c r="I417" s="10">
        <v>1.1000000238418579</v>
      </c>
      <c r="J417" s="10">
        <v>0.2800000011920929</v>
      </c>
      <c r="K417" s="10">
        <v>0</v>
      </c>
      <c r="L417" s="10">
        <v>2</v>
      </c>
      <c r="M417" s="10">
        <v>5.4000000953674316</v>
      </c>
      <c r="N417" s="11">
        <v>102.62000274658203</v>
      </c>
    </row>
    <row r="418" spans="1:14">
      <c r="A418">
        <v>411</v>
      </c>
      <c r="B418" s="9">
        <v>20089</v>
      </c>
      <c r="C418" s="6">
        <f t="shared" si="27"/>
        <v>12</v>
      </c>
      <c r="D418" s="12">
        <f t="shared" si="28"/>
        <v>1954</v>
      </c>
      <c r="E418" s="19">
        <v>9999</v>
      </c>
      <c r="F418" s="19">
        <v>9999</v>
      </c>
      <c r="G418" s="19">
        <v>9999</v>
      </c>
      <c r="H418" s="19">
        <v>9999</v>
      </c>
      <c r="I418" s="10">
        <v>1.1000000238418579</v>
      </c>
      <c r="J418" s="10">
        <v>0.2800000011920929</v>
      </c>
      <c r="K418" s="10">
        <v>0</v>
      </c>
      <c r="L418" s="10">
        <v>0.60000002384185791</v>
      </c>
      <c r="M418" s="10">
        <v>1.7000000476837158</v>
      </c>
      <c r="N418" s="11">
        <v>68.010002136230469</v>
      </c>
    </row>
    <row r="419" spans="1:14">
      <c r="A419">
        <v>412</v>
      </c>
      <c r="B419" s="9">
        <v>20120</v>
      </c>
      <c r="C419" s="6">
        <f t="shared" si="27"/>
        <v>1</v>
      </c>
      <c r="D419" s="12">
        <f t="shared" si="28"/>
        <v>1955</v>
      </c>
      <c r="E419" s="19">
        <v>9999</v>
      </c>
      <c r="F419" s="19">
        <v>9999</v>
      </c>
      <c r="G419" s="19">
        <v>9999</v>
      </c>
      <c r="H419" s="19">
        <v>9999</v>
      </c>
      <c r="I419" s="10">
        <v>1.1000000238418579</v>
      </c>
      <c r="J419" s="10">
        <v>0</v>
      </c>
      <c r="K419" s="10">
        <v>0</v>
      </c>
      <c r="L419" s="10">
        <v>0.5</v>
      </c>
      <c r="M419" s="10">
        <v>1.2000000476837158</v>
      </c>
      <c r="N419" s="11">
        <v>31.379999160766602</v>
      </c>
    </row>
    <row r="420" spans="1:14">
      <c r="A420">
        <v>413</v>
      </c>
      <c r="B420" s="9">
        <v>20148</v>
      </c>
      <c r="C420" s="6">
        <f t="shared" si="27"/>
        <v>2</v>
      </c>
      <c r="D420" s="12">
        <f t="shared" si="28"/>
        <v>1955</v>
      </c>
      <c r="E420" s="19">
        <v>9999</v>
      </c>
      <c r="F420" s="19">
        <v>9999</v>
      </c>
      <c r="G420" s="19">
        <v>9999</v>
      </c>
      <c r="H420" s="19">
        <v>9999</v>
      </c>
      <c r="I420" s="10">
        <v>1.1000000238418579</v>
      </c>
      <c r="J420" s="10">
        <v>0</v>
      </c>
      <c r="K420" s="10">
        <v>0</v>
      </c>
      <c r="L420" s="10">
        <v>0.5</v>
      </c>
      <c r="M420" s="10">
        <v>1.2000000476837158</v>
      </c>
      <c r="N420" s="11">
        <v>0</v>
      </c>
    </row>
    <row r="421" spans="1:14">
      <c r="A421">
        <v>414</v>
      </c>
      <c r="B421" s="9">
        <v>20179</v>
      </c>
      <c r="C421" s="6">
        <f t="shared" si="27"/>
        <v>3</v>
      </c>
      <c r="D421" s="12">
        <f t="shared" si="28"/>
        <v>1955</v>
      </c>
      <c r="E421" s="19">
        <v>1.9600000381469727</v>
      </c>
      <c r="F421" s="19">
        <v>1.8899999856948853</v>
      </c>
      <c r="G421" s="19">
        <v>9999</v>
      </c>
      <c r="H421" s="19">
        <v>9999</v>
      </c>
      <c r="I421" s="10">
        <v>1.1000000238418579</v>
      </c>
      <c r="J421" s="10">
        <v>1.6499999761581421</v>
      </c>
      <c r="K421" s="10">
        <v>0.10000000149011612</v>
      </c>
      <c r="L421" s="10">
        <v>0.5</v>
      </c>
      <c r="M421" s="10">
        <v>1.2000000476837158</v>
      </c>
      <c r="N421" s="11">
        <v>0</v>
      </c>
    </row>
    <row r="422" spans="1:14">
      <c r="A422">
        <v>415</v>
      </c>
      <c r="B422" s="9">
        <v>20209</v>
      </c>
      <c r="C422" s="6">
        <f t="shared" si="27"/>
        <v>4</v>
      </c>
      <c r="D422" s="12">
        <f t="shared" si="28"/>
        <v>1955</v>
      </c>
      <c r="E422" s="19">
        <v>20.530000686645508</v>
      </c>
      <c r="F422" s="19">
        <v>19.840000152587891</v>
      </c>
      <c r="G422" s="19">
        <v>76.260002136230469</v>
      </c>
      <c r="H422" s="19">
        <v>0.68999999761581421</v>
      </c>
      <c r="I422" s="10">
        <v>1.1000000238418579</v>
      </c>
      <c r="J422" s="10">
        <v>0.55000001192092896</v>
      </c>
      <c r="K422" s="10">
        <v>1.0900000333786011</v>
      </c>
      <c r="L422" s="10">
        <v>0.5</v>
      </c>
      <c r="M422" s="10">
        <v>1.2000000476837158</v>
      </c>
      <c r="N422" s="11">
        <v>0</v>
      </c>
    </row>
    <row r="423" spans="1:14">
      <c r="A423">
        <v>416</v>
      </c>
      <c r="B423" s="9">
        <v>20240</v>
      </c>
      <c r="C423" s="6">
        <f t="shared" si="27"/>
        <v>5</v>
      </c>
      <c r="D423" s="12">
        <f t="shared" si="28"/>
        <v>1955</v>
      </c>
      <c r="E423" s="19">
        <v>27.280000686645508</v>
      </c>
      <c r="F423" s="19">
        <v>26.370000839233398</v>
      </c>
      <c r="G423" s="19">
        <v>101.33999633789063</v>
      </c>
      <c r="H423" s="19">
        <v>0.92000001668930054</v>
      </c>
      <c r="I423" s="10">
        <v>1.1000000238418579</v>
      </c>
      <c r="J423" s="10">
        <v>0.55000001192092896</v>
      </c>
      <c r="K423" s="10">
        <v>1.4500000476837158</v>
      </c>
      <c r="L423" s="10">
        <v>1.1000000238418579</v>
      </c>
      <c r="M423" s="10">
        <v>2.9000000953674316</v>
      </c>
      <c r="N423" s="11">
        <v>0</v>
      </c>
    </row>
    <row r="424" spans="1:14">
      <c r="A424">
        <v>417</v>
      </c>
      <c r="B424" s="9">
        <v>20270</v>
      </c>
      <c r="C424" s="6">
        <f t="shared" si="27"/>
        <v>6</v>
      </c>
      <c r="D424" s="12">
        <f t="shared" si="28"/>
        <v>1955</v>
      </c>
      <c r="E424" s="19">
        <v>29.209999084472656</v>
      </c>
      <c r="F424" s="19">
        <v>28.239999771118164</v>
      </c>
      <c r="G424" s="19">
        <v>108.52999877929688</v>
      </c>
      <c r="H424" s="19">
        <v>0.99000000953674316</v>
      </c>
      <c r="I424" s="10">
        <v>1.1000000238418579</v>
      </c>
      <c r="J424" s="10">
        <v>1.1000000238418579</v>
      </c>
      <c r="K424" s="10">
        <v>1.559999942779541</v>
      </c>
      <c r="L424" s="10">
        <v>1.5</v>
      </c>
      <c r="M424" s="10">
        <v>4.0999999046325684</v>
      </c>
      <c r="N424" s="11">
        <v>0</v>
      </c>
    </row>
    <row r="425" spans="1:14">
      <c r="A425">
        <v>418</v>
      </c>
      <c r="B425" s="9">
        <v>20301</v>
      </c>
      <c r="C425" s="6">
        <f t="shared" si="27"/>
        <v>7</v>
      </c>
      <c r="D425" s="12">
        <f t="shared" si="28"/>
        <v>1955</v>
      </c>
      <c r="E425" s="19">
        <v>28.129999160766602</v>
      </c>
      <c r="F425" s="19">
        <v>27.190000534057617</v>
      </c>
      <c r="G425" s="19">
        <v>104.5</v>
      </c>
      <c r="H425" s="19">
        <v>0.94999998807907104</v>
      </c>
      <c r="I425" s="10">
        <v>1.1000000238418579</v>
      </c>
      <c r="J425" s="10">
        <v>2.75</v>
      </c>
      <c r="K425" s="10">
        <v>1.5</v>
      </c>
      <c r="L425" s="10">
        <v>1.1000000238418579</v>
      </c>
      <c r="M425" s="10">
        <v>2.9000000953674316</v>
      </c>
      <c r="N425" s="11">
        <v>0</v>
      </c>
    </row>
    <row r="426" spans="1:14">
      <c r="A426">
        <v>419</v>
      </c>
      <c r="B426" s="9">
        <v>20332</v>
      </c>
      <c r="C426" s="6">
        <f t="shared" si="27"/>
        <v>8</v>
      </c>
      <c r="D426" s="12">
        <f t="shared" si="28"/>
        <v>1955</v>
      </c>
      <c r="E426" s="19">
        <v>22.420000076293945</v>
      </c>
      <c r="F426" s="19">
        <v>21.680000305175781</v>
      </c>
      <c r="G426" s="19">
        <v>83.30999755859375</v>
      </c>
      <c r="H426" s="19">
        <v>0.75999999046325684</v>
      </c>
      <c r="I426" s="10">
        <v>1.1000000238418579</v>
      </c>
      <c r="J426" s="10">
        <v>3.2999999523162842</v>
      </c>
      <c r="K426" s="10">
        <v>1.2000000476837158</v>
      </c>
      <c r="L426" s="10">
        <v>1.2000000476837158</v>
      </c>
      <c r="M426" s="10">
        <v>3.2999999523162842</v>
      </c>
      <c r="N426" s="11">
        <v>0</v>
      </c>
    </row>
    <row r="427" spans="1:14">
      <c r="A427">
        <v>420</v>
      </c>
      <c r="B427" s="9">
        <v>20362</v>
      </c>
      <c r="C427" s="6">
        <f t="shared" si="27"/>
        <v>9</v>
      </c>
      <c r="D427" s="12">
        <f t="shared" si="28"/>
        <v>1955</v>
      </c>
      <c r="E427" s="19">
        <v>16.690000534057617</v>
      </c>
      <c r="F427" s="19">
        <v>16.139999389648438</v>
      </c>
      <c r="G427" s="19">
        <v>62.009998321533203</v>
      </c>
      <c r="H427" s="19">
        <v>0.56000000238418579</v>
      </c>
      <c r="I427" s="10">
        <v>1.1000000238418579</v>
      </c>
      <c r="J427" s="10">
        <v>2.75</v>
      </c>
      <c r="K427" s="10">
        <v>0.88999998569488525</v>
      </c>
      <c r="L427" s="10">
        <v>3.0999999046325684</v>
      </c>
      <c r="M427" s="10">
        <v>8.3000001907348633</v>
      </c>
      <c r="N427" s="11">
        <v>0</v>
      </c>
    </row>
    <row r="428" spans="1:14">
      <c r="A428">
        <v>421</v>
      </c>
      <c r="B428" s="9">
        <v>20393</v>
      </c>
      <c r="C428" s="6">
        <f t="shared" si="27"/>
        <v>10</v>
      </c>
      <c r="D428" s="12">
        <f t="shared" si="28"/>
        <v>1955</v>
      </c>
      <c r="E428" s="19">
        <v>3.7799999713897705</v>
      </c>
      <c r="F428" s="19">
        <v>3.6600000858306885</v>
      </c>
      <c r="G428" s="19">
        <v>14.050000190734863</v>
      </c>
      <c r="H428" s="19">
        <v>0.12999999523162842</v>
      </c>
      <c r="I428" s="10">
        <v>1.1000000238418579</v>
      </c>
      <c r="J428" s="10">
        <v>1.1000000238418579</v>
      </c>
      <c r="K428" s="10">
        <v>0.20000000298023224</v>
      </c>
      <c r="L428" s="10">
        <v>2.5</v>
      </c>
      <c r="M428" s="10">
        <v>7.9000000953674316</v>
      </c>
      <c r="N428" s="11">
        <v>87.629997253417969</v>
      </c>
    </row>
    <row r="429" spans="1:14">
      <c r="A429">
        <v>422</v>
      </c>
      <c r="B429" s="9">
        <v>20423</v>
      </c>
      <c r="C429" s="6">
        <f t="shared" si="27"/>
        <v>11</v>
      </c>
      <c r="D429" s="12">
        <f t="shared" si="28"/>
        <v>1955</v>
      </c>
      <c r="E429" s="19">
        <v>9999</v>
      </c>
      <c r="F429" s="19">
        <v>9999</v>
      </c>
      <c r="G429" s="19">
        <v>9999</v>
      </c>
      <c r="H429" s="19">
        <v>9999</v>
      </c>
      <c r="I429" s="10">
        <v>1.1000000238418579</v>
      </c>
      <c r="J429" s="10">
        <v>0.2800000011920929</v>
      </c>
      <c r="K429" s="10">
        <v>0</v>
      </c>
      <c r="L429" s="10">
        <v>1.7000000476837158</v>
      </c>
      <c r="M429" s="10">
        <v>5.4000000953674316</v>
      </c>
      <c r="N429" s="11">
        <v>109.44999694824219</v>
      </c>
    </row>
    <row r="430" spans="1:14">
      <c r="A430">
        <v>423</v>
      </c>
      <c r="B430" s="9">
        <v>20454</v>
      </c>
      <c r="C430" s="6">
        <f t="shared" si="27"/>
        <v>12</v>
      </c>
      <c r="D430" s="12">
        <f t="shared" si="28"/>
        <v>1955</v>
      </c>
      <c r="E430" s="19">
        <v>9999</v>
      </c>
      <c r="F430" s="19">
        <v>9999</v>
      </c>
      <c r="G430" s="19">
        <v>9999</v>
      </c>
      <c r="H430" s="19">
        <v>9999</v>
      </c>
      <c r="I430" s="10">
        <v>1.1000000238418579</v>
      </c>
      <c r="J430" s="10">
        <v>0.2800000011920929</v>
      </c>
      <c r="K430" s="10">
        <v>0</v>
      </c>
      <c r="L430" s="10">
        <v>0.5</v>
      </c>
      <c r="M430" s="10">
        <v>1.7000000476837158</v>
      </c>
      <c r="N430" s="11">
        <v>48.990001678466797</v>
      </c>
    </row>
    <row r="431" spans="1:14">
      <c r="A431">
        <v>424</v>
      </c>
      <c r="B431" s="9">
        <v>20485</v>
      </c>
      <c r="C431" s="6">
        <f t="shared" si="27"/>
        <v>1</v>
      </c>
      <c r="D431" s="12">
        <f t="shared" si="28"/>
        <v>1956</v>
      </c>
      <c r="E431" s="19">
        <v>9999</v>
      </c>
      <c r="F431" s="19">
        <v>9999</v>
      </c>
      <c r="G431" s="19">
        <v>9999</v>
      </c>
      <c r="H431" s="19">
        <v>9999</v>
      </c>
      <c r="I431" s="10">
        <v>1.1000000238418579</v>
      </c>
      <c r="J431" s="10">
        <v>0</v>
      </c>
      <c r="K431" s="10">
        <v>0</v>
      </c>
      <c r="L431" s="10">
        <v>0.40000000596046448</v>
      </c>
      <c r="M431" s="10">
        <v>1.2000000476837158</v>
      </c>
      <c r="N431" s="11">
        <v>5.5100002288818359</v>
      </c>
    </row>
    <row r="432" spans="1:14">
      <c r="A432">
        <v>425</v>
      </c>
      <c r="B432" s="9">
        <v>20514</v>
      </c>
      <c r="C432" s="6">
        <f t="shared" si="27"/>
        <v>2</v>
      </c>
      <c r="D432" s="12">
        <f t="shared" si="28"/>
        <v>1956</v>
      </c>
      <c r="E432" s="19">
        <v>9999</v>
      </c>
      <c r="F432" s="19">
        <v>9999</v>
      </c>
      <c r="G432" s="19">
        <v>9999</v>
      </c>
      <c r="H432" s="19">
        <v>9999</v>
      </c>
      <c r="I432" s="10">
        <v>1.1000000238418579</v>
      </c>
      <c r="J432" s="10">
        <v>0</v>
      </c>
      <c r="K432" s="10">
        <v>0</v>
      </c>
      <c r="L432" s="10">
        <v>0.40000000596046448</v>
      </c>
      <c r="M432" s="10">
        <v>1.2000000476837158</v>
      </c>
      <c r="N432" s="11">
        <v>0</v>
      </c>
    </row>
    <row r="433" spans="1:14">
      <c r="A433">
        <v>426</v>
      </c>
      <c r="B433" s="9">
        <v>20545</v>
      </c>
      <c r="C433" s="6">
        <f t="shared" si="27"/>
        <v>3</v>
      </c>
      <c r="D433" s="12">
        <f t="shared" si="28"/>
        <v>1956</v>
      </c>
      <c r="E433" s="19">
        <v>1.4700000286102295</v>
      </c>
      <c r="F433" s="19">
        <v>1.4299999475479126</v>
      </c>
      <c r="G433" s="19">
        <v>9999</v>
      </c>
      <c r="H433" s="19">
        <v>9999</v>
      </c>
      <c r="I433" s="10">
        <v>1.1000000238418579</v>
      </c>
      <c r="J433" s="10">
        <v>1.6499999761581421</v>
      </c>
      <c r="K433" s="10">
        <v>7.9999998211860657E-2</v>
      </c>
      <c r="L433" s="10">
        <v>0.40000000596046448</v>
      </c>
      <c r="M433" s="10">
        <v>1.2000000476837158</v>
      </c>
      <c r="N433" s="11">
        <v>0</v>
      </c>
    </row>
    <row r="434" spans="1:14">
      <c r="A434">
        <v>427</v>
      </c>
      <c r="B434" s="9">
        <v>20575</v>
      </c>
      <c r="C434" s="6">
        <f t="shared" si="27"/>
        <v>4</v>
      </c>
      <c r="D434" s="12">
        <f t="shared" si="28"/>
        <v>1956</v>
      </c>
      <c r="E434" s="19">
        <v>24.309999465942383</v>
      </c>
      <c r="F434" s="19">
        <v>23.5</v>
      </c>
      <c r="G434" s="19">
        <v>90.010002136230469</v>
      </c>
      <c r="H434" s="19">
        <v>0.81999999284744263</v>
      </c>
      <c r="I434" s="10">
        <v>1.1000000238418579</v>
      </c>
      <c r="J434" s="10">
        <v>0.55000001192092896</v>
      </c>
      <c r="K434" s="10">
        <v>1.2899999618530273</v>
      </c>
      <c r="L434" s="10">
        <v>0.40000000596046448</v>
      </c>
      <c r="M434" s="10">
        <v>1.2000000476837158</v>
      </c>
      <c r="N434" s="11">
        <v>0</v>
      </c>
    </row>
    <row r="435" spans="1:14">
      <c r="A435">
        <v>428</v>
      </c>
      <c r="B435" s="9">
        <v>20606</v>
      </c>
      <c r="C435" s="6">
        <f t="shared" si="27"/>
        <v>5</v>
      </c>
      <c r="D435" s="12">
        <f t="shared" si="28"/>
        <v>1956</v>
      </c>
      <c r="E435" s="19">
        <v>23.139999389648438</v>
      </c>
      <c r="F435" s="19">
        <v>22.370000839233398</v>
      </c>
      <c r="G435" s="19">
        <v>85.699996948242188</v>
      </c>
      <c r="H435" s="19">
        <v>0.77999997138977051</v>
      </c>
      <c r="I435" s="10">
        <v>1.1000000238418579</v>
      </c>
      <c r="J435" s="10">
        <v>0.55000001192092896</v>
      </c>
      <c r="K435" s="10">
        <v>1.2300000190734863</v>
      </c>
      <c r="L435" s="10">
        <v>0.89999997615814209</v>
      </c>
      <c r="M435" s="10">
        <v>2.9000000953674316</v>
      </c>
      <c r="N435" s="11">
        <v>0</v>
      </c>
    </row>
    <row r="436" spans="1:14">
      <c r="A436">
        <v>429</v>
      </c>
      <c r="B436" s="9">
        <v>20636</v>
      </c>
      <c r="C436" s="6">
        <f t="shared" si="27"/>
        <v>6</v>
      </c>
      <c r="D436" s="12">
        <f t="shared" si="28"/>
        <v>1956</v>
      </c>
      <c r="E436" s="19">
        <v>29.889999389648438</v>
      </c>
      <c r="F436" s="19">
        <v>28.899999618530273</v>
      </c>
      <c r="G436" s="19">
        <v>110.69000244140625</v>
      </c>
      <c r="H436" s="19">
        <v>1.0099999904632568</v>
      </c>
      <c r="I436" s="10">
        <v>1.1000000238418579</v>
      </c>
      <c r="J436" s="10">
        <v>1.1000000238418579</v>
      </c>
      <c r="K436" s="10">
        <v>1.5900000333786011</v>
      </c>
      <c r="L436" s="10">
        <v>1.2999999523162842</v>
      </c>
      <c r="M436" s="10">
        <v>4.0999999046325684</v>
      </c>
      <c r="N436" s="11">
        <v>0</v>
      </c>
    </row>
    <row r="437" spans="1:14">
      <c r="A437">
        <v>430</v>
      </c>
      <c r="B437" s="9">
        <v>20667</v>
      </c>
      <c r="C437" s="6">
        <f t="shared" si="27"/>
        <v>7</v>
      </c>
      <c r="D437" s="12">
        <f t="shared" si="28"/>
        <v>1956</v>
      </c>
      <c r="E437" s="19">
        <v>29.479999542236328</v>
      </c>
      <c r="F437" s="19">
        <v>28.5</v>
      </c>
      <c r="G437" s="19">
        <v>109.16000366210938</v>
      </c>
      <c r="H437" s="19">
        <v>0.99000000953674316</v>
      </c>
      <c r="I437" s="10">
        <v>1.1000000238418579</v>
      </c>
      <c r="J437" s="10">
        <v>2.75</v>
      </c>
      <c r="K437" s="10">
        <v>1.5700000524520874</v>
      </c>
      <c r="L437" s="10">
        <v>0.89999997615814209</v>
      </c>
      <c r="M437" s="10">
        <v>2.9000000953674316</v>
      </c>
      <c r="N437" s="11">
        <v>0</v>
      </c>
    </row>
    <row r="438" spans="1:14">
      <c r="A438">
        <v>431</v>
      </c>
      <c r="B438" s="9">
        <v>20698</v>
      </c>
      <c r="C438" s="6">
        <f t="shared" si="27"/>
        <v>8</v>
      </c>
      <c r="D438" s="12">
        <f t="shared" si="28"/>
        <v>1956</v>
      </c>
      <c r="E438" s="19">
        <v>23.5</v>
      </c>
      <c r="F438" s="19">
        <v>22.719999313354492</v>
      </c>
      <c r="G438" s="19">
        <v>87.029998779296875</v>
      </c>
      <c r="H438" s="19">
        <v>0.79000002145767212</v>
      </c>
      <c r="I438" s="10">
        <v>1.1000000238418579</v>
      </c>
      <c r="J438" s="10">
        <v>3.2999999523162842</v>
      </c>
      <c r="K438" s="10">
        <v>1.25</v>
      </c>
      <c r="L438" s="10">
        <v>1.1000000238418579</v>
      </c>
      <c r="M438" s="10">
        <v>3.2999999523162842</v>
      </c>
      <c r="N438" s="11">
        <v>0</v>
      </c>
    </row>
    <row r="439" spans="1:14">
      <c r="A439">
        <v>432</v>
      </c>
      <c r="B439" s="9">
        <v>20728</v>
      </c>
      <c r="C439" s="6">
        <f t="shared" si="27"/>
        <v>9</v>
      </c>
      <c r="D439" s="12">
        <f t="shared" si="28"/>
        <v>1956</v>
      </c>
      <c r="E439" s="19">
        <v>16.809999465942383</v>
      </c>
      <c r="F439" s="19">
        <v>16.25</v>
      </c>
      <c r="G439" s="19">
        <v>62.270000457763672</v>
      </c>
      <c r="H439" s="19">
        <v>0.56999999284744263</v>
      </c>
      <c r="I439" s="10">
        <v>1.1000000238418579</v>
      </c>
      <c r="J439" s="10">
        <v>2.75</v>
      </c>
      <c r="K439" s="10">
        <v>0.88999998569488525</v>
      </c>
      <c r="L439" s="10">
        <v>2.7000000476837158</v>
      </c>
      <c r="M439" s="10">
        <v>8.3000001907348633</v>
      </c>
      <c r="N439" s="11">
        <v>0</v>
      </c>
    </row>
    <row r="440" spans="1:14">
      <c r="A440">
        <v>433</v>
      </c>
      <c r="B440" s="9">
        <v>20759</v>
      </c>
      <c r="C440" s="6">
        <f t="shared" si="27"/>
        <v>10</v>
      </c>
      <c r="D440" s="12">
        <f t="shared" si="28"/>
        <v>1956</v>
      </c>
      <c r="E440" s="19">
        <v>1.3899999856948853</v>
      </c>
      <c r="F440" s="19">
        <v>1.3400000333786011</v>
      </c>
      <c r="G440" s="19">
        <v>5.1399998664855957</v>
      </c>
      <c r="H440" s="19">
        <v>5.000000074505806E-2</v>
      </c>
      <c r="I440" s="10">
        <v>1.1000000238418579</v>
      </c>
      <c r="J440" s="10">
        <v>1.1000000238418579</v>
      </c>
      <c r="K440" s="10">
        <v>7.0000000298023224E-2</v>
      </c>
      <c r="L440" s="10">
        <v>3</v>
      </c>
      <c r="M440" s="10">
        <v>7.9000000953674316</v>
      </c>
      <c r="N440" s="11">
        <v>81.709999084472656</v>
      </c>
    </row>
    <row r="441" spans="1:14">
      <c r="A441">
        <v>434</v>
      </c>
      <c r="B441" s="9">
        <v>20789</v>
      </c>
      <c r="C441" s="6">
        <f t="shared" si="27"/>
        <v>11</v>
      </c>
      <c r="D441" s="12">
        <f t="shared" si="28"/>
        <v>1956</v>
      </c>
      <c r="E441" s="19">
        <v>9999</v>
      </c>
      <c r="F441" s="19">
        <v>9999</v>
      </c>
      <c r="G441" s="19">
        <v>9999</v>
      </c>
      <c r="H441" s="19">
        <v>9999</v>
      </c>
      <c r="I441" s="10">
        <v>1.1000000238418579</v>
      </c>
      <c r="J441" s="10">
        <v>0.2800000011920929</v>
      </c>
      <c r="K441" s="10">
        <v>2.9999999329447746E-2</v>
      </c>
      <c r="L441" s="10">
        <v>2</v>
      </c>
      <c r="M441" s="10">
        <v>5.4000000953674316</v>
      </c>
      <c r="N441" s="11">
        <v>121.19999694824219</v>
      </c>
    </row>
    <row r="442" spans="1:14">
      <c r="A442">
        <v>435</v>
      </c>
      <c r="B442" s="9">
        <v>20820</v>
      </c>
      <c r="C442" s="6">
        <f t="shared" si="27"/>
        <v>12</v>
      </c>
      <c r="D442" s="12">
        <f t="shared" si="28"/>
        <v>1956</v>
      </c>
      <c r="E442" s="19">
        <v>9999</v>
      </c>
      <c r="F442" s="19">
        <v>9999</v>
      </c>
      <c r="G442" s="19">
        <v>9999</v>
      </c>
      <c r="H442" s="19">
        <v>9999</v>
      </c>
      <c r="I442" s="10">
        <v>1.1000000238418579</v>
      </c>
      <c r="J442" s="10">
        <v>0.2800000011920929</v>
      </c>
      <c r="K442" s="10">
        <v>0</v>
      </c>
      <c r="L442" s="10">
        <v>0.60000002384185791</v>
      </c>
      <c r="M442" s="10">
        <v>1.7000000476837158</v>
      </c>
      <c r="N442" s="11">
        <v>85.089996337890625</v>
      </c>
    </row>
    <row r="443" spans="1:14">
      <c r="A443">
        <v>436</v>
      </c>
      <c r="B443" s="9">
        <v>20851</v>
      </c>
      <c r="C443" s="6">
        <f t="shared" si="27"/>
        <v>1</v>
      </c>
      <c r="D443" s="12">
        <f t="shared" si="28"/>
        <v>1957</v>
      </c>
      <c r="E443" s="19">
        <v>9999</v>
      </c>
      <c r="F443" s="19">
        <v>9999</v>
      </c>
      <c r="G443" s="19">
        <v>9999</v>
      </c>
      <c r="H443" s="19">
        <v>9999</v>
      </c>
      <c r="I443" s="10">
        <v>1.1000000238418579</v>
      </c>
      <c r="J443" s="10">
        <v>0</v>
      </c>
      <c r="K443" s="10">
        <v>0</v>
      </c>
      <c r="L443" s="10">
        <v>0.5</v>
      </c>
      <c r="M443" s="10">
        <v>1.2000000476837158</v>
      </c>
      <c r="N443" s="11">
        <v>28.040000915527344</v>
      </c>
    </row>
    <row r="444" spans="1:14">
      <c r="A444">
        <v>437</v>
      </c>
      <c r="B444" s="9">
        <v>20879</v>
      </c>
      <c r="C444" s="6">
        <f t="shared" si="27"/>
        <v>2</v>
      </c>
      <c r="D444" s="12">
        <f t="shared" si="28"/>
        <v>1957</v>
      </c>
      <c r="E444" s="19">
        <v>9999</v>
      </c>
      <c r="F444" s="19">
        <v>9999</v>
      </c>
      <c r="G444" s="19">
        <v>9999</v>
      </c>
      <c r="H444" s="19">
        <v>9999</v>
      </c>
      <c r="I444" s="10">
        <v>1.1000000238418579</v>
      </c>
      <c r="J444" s="10">
        <v>0</v>
      </c>
      <c r="K444" s="10">
        <v>0</v>
      </c>
      <c r="L444" s="10">
        <v>0.5</v>
      </c>
      <c r="M444" s="10">
        <v>1.2000000476837158</v>
      </c>
      <c r="N444" s="11">
        <v>0</v>
      </c>
    </row>
    <row r="445" spans="1:14">
      <c r="A445">
        <v>438</v>
      </c>
      <c r="B445" s="9">
        <v>20910</v>
      </c>
      <c r="C445" s="6">
        <f t="shared" si="27"/>
        <v>3</v>
      </c>
      <c r="D445" s="12">
        <f t="shared" si="28"/>
        <v>1957</v>
      </c>
      <c r="E445" s="19">
        <v>0</v>
      </c>
      <c r="F445" s="19">
        <v>0</v>
      </c>
      <c r="G445" s="19">
        <v>9999</v>
      </c>
      <c r="H445" s="19">
        <v>9999</v>
      </c>
      <c r="I445" s="10">
        <v>1.1000000238418579</v>
      </c>
      <c r="J445" s="10">
        <v>1.6499999761581421</v>
      </c>
      <c r="K445" s="10">
        <v>0</v>
      </c>
      <c r="L445" s="10">
        <v>0.5</v>
      </c>
      <c r="M445" s="10">
        <v>1.2000000476837158</v>
      </c>
      <c r="N445" s="11">
        <v>0</v>
      </c>
    </row>
    <row r="446" spans="1:14">
      <c r="A446">
        <v>439</v>
      </c>
      <c r="B446" s="9">
        <v>20940</v>
      </c>
      <c r="C446" s="6">
        <f t="shared" si="27"/>
        <v>4</v>
      </c>
      <c r="D446" s="12">
        <f t="shared" si="28"/>
        <v>1957</v>
      </c>
      <c r="E446" s="19">
        <v>24.040000915527344</v>
      </c>
      <c r="F446" s="19">
        <v>23.239999771118164</v>
      </c>
      <c r="G446" s="19">
        <v>88.139999389648438</v>
      </c>
      <c r="H446" s="19">
        <v>0.80000001192092896</v>
      </c>
      <c r="I446" s="10">
        <v>1.1000000238418579</v>
      </c>
      <c r="J446" s="10">
        <v>0.55000001192092896</v>
      </c>
      <c r="K446" s="10">
        <v>1.2799999713897705</v>
      </c>
      <c r="L446" s="10">
        <v>0.5</v>
      </c>
      <c r="M446" s="10">
        <v>1.2000000476837158</v>
      </c>
      <c r="N446" s="11">
        <v>0</v>
      </c>
    </row>
    <row r="447" spans="1:14">
      <c r="A447">
        <v>440</v>
      </c>
      <c r="B447" s="9">
        <v>20971</v>
      </c>
      <c r="C447" s="6">
        <f t="shared" si="27"/>
        <v>5</v>
      </c>
      <c r="D447" s="12">
        <f t="shared" si="28"/>
        <v>1957</v>
      </c>
      <c r="E447" s="19">
        <v>24.969999313354492</v>
      </c>
      <c r="F447" s="19">
        <v>24.139999389648438</v>
      </c>
      <c r="G447" s="19">
        <v>91.569999694824219</v>
      </c>
      <c r="H447" s="19">
        <v>0.82999998331069946</v>
      </c>
      <c r="I447" s="10">
        <v>1.1000000238418579</v>
      </c>
      <c r="J447" s="10">
        <v>0.55000001192092896</v>
      </c>
      <c r="K447" s="10">
        <v>1.3300000429153442</v>
      </c>
      <c r="L447" s="10">
        <v>1.1000000238418579</v>
      </c>
      <c r="M447" s="10">
        <v>2.9000000953674316</v>
      </c>
      <c r="N447" s="11">
        <v>0</v>
      </c>
    </row>
    <row r="448" spans="1:14">
      <c r="A448">
        <v>441</v>
      </c>
      <c r="B448" s="9">
        <v>21001</v>
      </c>
      <c r="C448" s="6">
        <f t="shared" si="27"/>
        <v>6</v>
      </c>
      <c r="D448" s="12">
        <f t="shared" si="28"/>
        <v>1957</v>
      </c>
      <c r="E448" s="19">
        <v>33.840000152587891</v>
      </c>
      <c r="F448" s="19">
        <v>32.709999084472656</v>
      </c>
      <c r="G448" s="19">
        <v>124.08000183105469</v>
      </c>
      <c r="H448" s="19">
        <v>1.1299999952316284</v>
      </c>
      <c r="I448" s="10">
        <v>1.1000000238418579</v>
      </c>
      <c r="J448" s="10">
        <v>1.1000000238418579</v>
      </c>
      <c r="K448" s="10">
        <v>1.7999999523162842</v>
      </c>
      <c r="L448" s="10">
        <v>1.5</v>
      </c>
      <c r="M448" s="10">
        <v>4.0999999046325684</v>
      </c>
      <c r="N448" s="11">
        <v>0</v>
      </c>
    </row>
    <row r="449" spans="1:14">
      <c r="A449">
        <v>442</v>
      </c>
      <c r="B449" s="9">
        <v>21032</v>
      </c>
      <c r="C449" s="6">
        <f t="shared" si="27"/>
        <v>7</v>
      </c>
      <c r="D449" s="12">
        <f t="shared" si="28"/>
        <v>1957</v>
      </c>
      <c r="E449" s="19">
        <v>32.369998931884766</v>
      </c>
      <c r="F449" s="19">
        <v>31.290000915527344</v>
      </c>
      <c r="G449" s="19">
        <v>118.68000030517578</v>
      </c>
      <c r="H449" s="19">
        <v>1.0800000429153442</v>
      </c>
      <c r="I449" s="10">
        <v>1.1000000238418579</v>
      </c>
      <c r="J449" s="10">
        <v>2.75</v>
      </c>
      <c r="K449" s="10">
        <v>1.7200000286102295</v>
      </c>
      <c r="L449" s="10">
        <v>1.1000000238418579</v>
      </c>
      <c r="M449" s="10">
        <v>2.9000000953674316</v>
      </c>
      <c r="N449" s="11">
        <v>0</v>
      </c>
    </row>
    <row r="450" spans="1:14">
      <c r="A450">
        <v>443</v>
      </c>
      <c r="B450" s="9">
        <v>21063</v>
      </c>
      <c r="C450" s="6">
        <f t="shared" si="27"/>
        <v>8</v>
      </c>
      <c r="D450" s="12">
        <f t="shared" si="28"/>
        <v>1957</v>
      </c>
      <c r="E450" s="19">
        <v>25.799999237060547</v>
      </c>
      <c r="F450" s="19">
        <v>24.940000534057617</v>
      </c>
      <c r="G450" s="19">
        <v>94.610000610351563</v>
      </c>
      <c r="H450" s="19">
        <v>0.86000001430511475</v>
      </c>
      <c r="I450" s="10">
        <v>1.1000000238418579</v>
      </c>
      <c r="J450" s="10">
        <v>3.2999999523162842</v>
      </c>
      <c r="K450" s="10">
        <v>1.3700000047683716</v>
      </c>
      <c r="L450" s="10">
        <v>1.2000000476837158</v>
      </c>
      <c r="M450" s="10">
        <v>3.2999999523162842</v>
      </c>
      <c r="N450" s="11">
        <v>0</v>
      </c>
    </row>
    <row r="451" spans="1:14">
      <c r="A451">
        <v>444</v>
      </c>
      <c r="B451" s="9">
        <v>21093</v>
      </c>
      <c r="C451" s="6">
        <f t="shared" si="27"/>
        <v>9</v>
      </c>
      <c r="D451" s="12">
        <f t="shared" si="28"/>
        <v>1957</v>
      </c>
      <c r="E451" s="19">
        <v>8.9799995422363281</v>
      </c>
      <c r="F451" s="19">
        <v>8.6800003051757813</v>
      </c>
      <c r="G451" s="19">
        <v>32.919998168945313</v>
      </c>
      <c r="H451" s="19">
        <v>0.30000001192092896</v>
      </c>
      <c r="I451" s="10">
        <v>1.1000000238418579</v>
      </c>
      <c r="J451" s="10">
        <v>2.75</v>
      </c>
      <c r="K451" s="10">
        <v>0.47999998927116394</v>
      </c>
      <c r="L451" s="10">
        <v>3.0999999046325684</v>
      </c>
      <c r="M451" s="10">
        <v>8.3000001907348633</v>
      </c>
      <c r="N451" s="11">
        <v>0</v>
      </c>
    </row>
    <row r="452" spans="1:14">
      <c r="A452">
        <v>445</v>
      </c>
      <c r="B452" s="9">
        <v>21124</v>
      </c>
      <c r="C452" s="6">
        <f t="shared" si="27"/>
        <v>10</v>
      </c>
      <c r="D452" s="12">
        <f t="shared" si="28"/>
        <v>1957</v>
      </c>
      <c r="E452" s="19">
        <v>0</v>
      </c>
      <c r="F452" s="19">
        <v>0</v>
      </c>
      <c r="G452" s="19">
        <v>0</v>
      </c>
      <c r="H452" s="19">
        <v>0</v>
      </c>
      <c r="I452" s="10">
        <v>1.1000000238418579</v>
      </c>
      <c r="J452" s="10">
        <v>1.1000000238418579</v>
      </c>
      <c r="K452" s="10">
        <v>0</v>
      </c>
      <c r="L452" s="10">
        <v>3</v>
      </c>
      <c r="M452" s="10">
        <v>7.9000000953674316</v>
      </c>
      <c r="N452" s="11">
        <v>74.080001831054688</v>
      </c>
    </row>
    <row r="453" spans="1:14">
      <c r="A453">
        <v>446</v>
      </c>
      <c r="B453" s="9">
        <v>21154</v>
      </c>
      <c r="C453" s="6">
        <f t="shared" si="27"/>
        <v>11</v>
      </c>
      <c r="D453" s="12">
        <f t="shared" si="28"/>
        <v>1957</v>
      </c>
      <c r="E453" s="19">
        <v>9999</v>
      </c>
      <c r="F453" s="19">
        <v>9999</v>
      </c>
      <c r="G453" s="19">
        <v>9999</v>
      </c>
      <c r="H453" s="19">
        <v>9999</v>
      </c>
      <c r="I453" s="10">
        <v>1.1000000238418579</v>
      </c>
      <c r="J453" s="10">
        <v>0.2800000011920929</v>
      </c>
      <c r="K453" s="10">
        <v>9.9999997764825821E-3</v>
      </c>
      <c r="L453" s="10">
        <v>2</v>
      </c>
      <c r="M453" s="10">
        <v>5.4000000953674316</v>
      </c>
      <c r="N453" s="11">
        <v>117.94000244140625</v>
      </c>
    </row>
    <row r="454" spans="1:14">
      <c r="A454">
        <v>447</v>
      </c>
      <c r="B454" s="9">
        <v>21185</v>
      </c>
      <c r="C454" s="6">
        <f t="shared" si="27"/>
        <v>12</v>
      </c>
      <c r="D454" s="12">
        <f t="shared" si="28"/>
        <v>1957</v>
      </c>
      <c r="E454" s="19">
        <v>9999</v>
      </c>
      <c r="F454" s="19">
        <v>9999</v>
      </c>
      <c r="G454" s="19">
        <v>9999</v>
      </c>
      <c r="H454" s="19">
        <v>9999</v>
      </c>
      <c r="I454" s="10">
        <v>1.1000000238418579</v>
      </c>
      <c r="J454" s="10">
        <v>0.2800000011920929</v>
      </c>
      <c r="K454" s="10">
        <v>0</v>
      </c>
      <c r="L454" s="10">
        <v>0.60000002384185791</v>
      </c>
      <c r="M454" s="10">
        <v>1.7000000476837158</v>
      </c>
      <c r="N454" s="11">
        <v>74.910003662109375</v>
      </c>
    </row>
    <row r="455" spans="1:14">
      <c r="A455">
        <v>448</v>
      </c>
      <c r="B455" s="9">
        <v>21216</v>
      </c>
      <c r="C455" s="6">
        <f t="shared" si="27"/>
        <v>1</v>
      </c>
      <c r="D455" s="12">
        <f t="shared" si="28"/>
        <v>1958</v>
      </c>
      <c r="E455" s="19">
        <v>9999</v>
      </c>
      <c r="F455" s="19">
        <v>9999</v>
      </c>
      <c r="G455" s="19">
        <v>9999</v>
      </c>
      <c r="H455" s="19">
        <v>9999</v>
      </c>
      <c r="I455" s="10">
        <v>1.1000000238418579</v>
      </c>
      <c r="J455" s="10">
        <v>0</v>
      </c>
      <c r="K455" s="10">
        <v>0</v>
      </c>
      <c r="L455" s="10">
        <v>0.5</v>
      </c>
      <c r="M455" s="10">
        <v>1.2000000476837158</v>
      </c>
      <c r="N455" s="11">
        <v>22.979999542236328</v>
      </c>
    </row>
    <row r="456" spans="1:14">
      <c r="A456">
        <v>449</v>
      </c>
      <c r="B456" s="9">
        <v>21244</v>
      </c>
      <c r="C456" s="6">
        <f t="shared" si="27"/>
        <v>2</v>
      </c>
      <c r="D456" s="12">
        <f t="shared" si="28"/>
        <v>1958</v>
      </c>
      <c r="E456" s="19">
        <v>9999</v>
      </c>
      <c r="F456" s="19">
        <v>9999</v>
      </c>
      <c r="G456" s="19">
        <v>9999</v>
      </c>
      <c r="H456" s="19">
        <v>9999</v>
      </c>
      <c r="I456" s="10">
        <v>1.1000000238418579</v>
      </c>
      <c r="J456" s="10">
        <v>0</v>
      </c>
      <c r="K456" s="10">
        <v>0</v>
      </c>
      <c r="L456" s="10">
        <v>0.5</v>
      </c>
      <c r="M456" s="10">
        <v>1.2000000476837158</v>
      </c>
      <c r="N456" s="11">
        <v>0</v>
      </c>
    </row>
    <row r="457" spans="1:14">
      <c r="A457">
        <v>450</v>
      </c>
      <c r="B457" s="9">
        <v>21275</v>
      </c>
      <c r="C457" s="6">
        <f t="shared" ref="C457:C520" si="29">MONTH(B457)</f>
        <v>3</v>
      </c>
      <c r="D457" s="12">
        <f t="shared" ref="D457:D520" si="30">YEAR(B457)</f>
        <v>1958</v>
      </c>
      <c r="E457" s="19">
        <v>0</v>
      </c>
      <c r="F457" s="19">
        <v>0</v>
      </c>
      <c r="G457" s="19">
        <v>9999</v>
      </c>
      <c r="H457" s="19">
        <v>9999</v>
      </c>
      <c r="I457" s="10">
        <v>1.1000000238418579</v>
      </c>
      <c r="J457" s="10">
        <v>1.6499999761581421</v>
      </c>
      <c r="K457" s="10">
        <v>0</v>
      </c>
      <c r="L457" s="10">
        <v>0.5</v>
      </c>
      <c r="M457" s="10">
        <v>1.2000000476837158</v>
      </c>
      <c r="N457" s="11">
        <v>0</v>
      </c>
    </row>
    <row r="458" spans="1:14">
      <c r="A458">
        <v>451</v>
      </c>
      <c r="B458" s="9">
        <v>21305</v>
      </c>
      <c r="C458" s="6">
        <f t="shared" si="29"/>
        <v>4</v>
      </c>
      <c r="D458" s="12">
        <f t="shared" si="30"/>
        <v>1958</v>
      </c>
      <c r="E458" s="19">
        <v>10.399999618530273</v>
      </c>
      <c r="F458" s="19">
        <v>10.050000190734863</v>
      </c>
      <c r="G458" s="19">
        <v>38.130001068115234</v>
      </c>
      <c r="H458" s="19">
        <v>0.34999999403953552</v>
      </c>
      <c r="I458" s="10">
        <v>1.1000000238418579</v>
      </c>
      <c r="J458" s="10">
        <v>0.55000001192092896</v>
      </c>
      <c r="K458" s="10">
        <v>0.55000001192092896</v>
      </c>
      <c r="L458" s="10">
        <v>0.5</v>
      </c>
      <c r="M458" s="10">
        <v>1.2000000476837158</v>
      </c>
      <c r="N458" s="11">
        <v>0</v>
      </c>
    </row>
    <row r="459" spans="1:14">
      <c r="A459">
        <v>452</v>
      </c>
      <c r="B459" s="9">
        <v>21336</v>
      </c>
      <c r="C459" s="6">
        <f t="shared" si="29"/>
        <v>5</v>
      </c>
      <c r="D459" s="12">
        <f t="shared" si="30"/>
        <v>1958</v>
      </c>
      <c r="E459" s="19">
        <v>25.200000762939453</v>
      </c>
      <c r="F459" s="19">
        <v>24.360000610351563</v>
      </c>
      <c r="G459" s="19">
        <v>92.410003662109375</v>
      </c>
      <c r="H459" s="19">
        <v>0.8399999737739563</v>
      </c>
      <c r="I459" s="10">
        <v>1.1000000238418579</v>
      </c>
      <c r="J459" s="10">
        <v>0.55000001192092896</v>
      </c>
      <c r="K459" s="10">
        <v>1.3400000333786011</v>
      </c>
      <c r="L459" s="10">
        <v>1.1000000238418579</v>
      </c>
      <c r="M459" s="10">
        <v>2.9000000953674316</v>
      </c>
      <c r="N459" s="11">
        <v>0</v>
      </c>
    </row>
    <row r="460" spans="1:14">
      <c r="A460">
        <v>453</v>
      </c>
      <c r="B460" s="9">
        <v>21366</v>
      </c>
      <c r="C460" s="6">
        <f t="shared" si="29"/>
        <v>6</v>
      </c>
      <c r="D460" s="12">
        <f t="shared" si="30"/>
        <v>1958</v>
      </c>
      <c r="E460" s="19">
        <v>28.559999465942383</v>
      </c>
      <c r="F460" s="19">
        <v>27.610000610351563</v>
      </c>
      <c r="G460" s="19">
        <v>104.72000122070313</v>
      </c>
      <c r="H460" s="19">
        <v>0.94999998807907104</v>
      </c>
      <c r="I460" s="10">
        <v>1.1000000238418579</v>
      </c>
      <c r="J460" s="10">
        <v>1.1000000238418579</v>
      </c>
      <c r="K460" s="10">
        <v>1.5199999809265137</v>
      </c>
      <c r="L460" s="10">
        <v>1.5</v>
      </c>
      <c r="M460" s="10">
        <v>4.0999999046325684</v>
      </c>
      <c r="N460" s="11">
        <v>0</v>
      </c>
    </row>
    <row r="461" spans="1:14">
      <c r="A461">
        <v>454</v>
      </c>
      <c r="B461" s="9">
        <v>21397</v>
      </c>
      <c r="C461" s="6">
        <f t="shared" si="29"/>
        <v>7</v>
      </c>
      <c r="D461" s="12">
        <f t="shared" si="30"/>
        <v>1958</v>
      </c>
      <c r="E461" s="19">
        <v>32.549999237060547</v>
      </c>
      <c r="F461" s="19">
        <v>31.459999084472656</v>
      </c>
      <c r="G461" s="19">
        <v>119.33999633789063</v>
      </c>
      <c r="H461" s="19">
        <v>1.0800000429153442</v>
      </c>
      <c r="I461" s="10">
        <v>1.1000000238418579</v>
      </c>
      <c r="J461" s="10">
        <v>2.75</v>
      </c>
      <c r="K461" s="10">
        <v>1.7300000190734863</v>
      </c>
      <c r="L461" s="10">
        <v>1.1000000238418579</v>
      </c>
      <c r="M461" s="10">
        <v>2.9000000953674316</v>
      </c>
      <c r="N461" s="11">
        <v>0</v>
      </c>
    </row>
    <row r="462" spans="1:14">
      <c r="A462">
        <v>455</v>
      </c>
      <c r="B462" s="9">
        <v>21428</v>
      </c>
      <c r="C462" s="6">
        <f t="shared" si="29"/>
        <v>8</v>
      </c>
      <c r="D462" s="12">
        <f t="shared" si="30"/>
        <v>1958</v>
      </c>
      <c r="E462" s="19">
        <v>26.510000228881836</v>
      </c>
      <c r="F462" s="19">
        <v>25.620000839233398</v>
      </c>
      <c r="G462" s="19">
        <v>97.199996948242188</v>
      </c>
      <c r="H462" s="19">
        <v>0.87999999523162842</v>
      </c>
      <c r="I462" s="10">
        <v>1.1000000238418579</v>
      </c>
      <c r="J462" s="10">
        <v>3.2999999523162842</v>
      </c>
      <c r="K462" s="10">
        <v>1.4099999666213989</v>
      </c>
      <c r="L462" s="10">
        <v>1.2000000476837158</v>
      </c>
      <c r="M462" s="10">
        <v>3.2999999523162842</v>
      </c>
      <c r="N462" s="11">
        <v>0</v>
      </c>
    </row>
    <row r="463" spans="1:14">
      <c r="A463">
        <v>456</v>
      </c>
      <c r="B463" s="9">
        <v>21458</v>
      </c>
      <c r="C463" s="6">
        <f t="shared" si="29"/>
        <v>9</v>
      </c>
      <c r="D463" s="12">
        <f t="shared" si="30"/>
        <v>1958</v>
      </c>
      <c r="E463" s="19">
        <v>20.229999542236328</v>
      </c>
      <c r="F463" s="19">
        <v>19.559999465942383</v>
      </c>
      <c r="G463" s="19">
        <v>74.180000305175781</v>
      </c>
      <c r="H463" s="19">
        <v>0.67000001668930054</v>
      </c>
      <c r="I463" s="10">
        <v>1.1000000238418579</v>
      </c>
      <c r="J463" s="10">
        <v>2.75</v>
      </c>
      <c r="K463" s="10">
        <v>1.0700000524520874</v>
      </c>
      <c r="L463" s="10">
        <v>3.0999999046325684</v>
      </c>
      <c r="M463" s="10">
        <v>8.3000001907348633</v>
      </c>
      <c r="N463" s="11">
        <v>0</v>
      </c>
    </row>
    <row r="464" spans="1:14">
      <c r="A464">
        <v>457</v>
      </c>
      <c r="B464" s="9">
        <v>21489</v>
      </c>
      <c r="C464" s="6">
        <f t="shared" si="29"/>
        <v>10</v>
      </c>
      <c r="D464" s="12">
        <f t="shared" si="30"/>
        <v>1958</v>
      </c>
      <c r="E464" s="19">
        <v>6.5500001907348633</v>
      </c>
      <c r="F464" s="19">
        <v>6.3400001525878906</v>
      </c>
      <c r="G464" s="19">
        <v>24.030000686645508</v>
      </c>
      <c r="H464" s="19">
        <v>0.2199999988079071</v>
      </c>
      <c r="I464" s="10">
        <v>1.1000000238418579</v>
      </c>
      <c r="J464" s="10">
        <v>1.1000000238418579</v>
      </c>
      <c r="K464" s="10">
        <v>0.34999999403953552</v>
      </c>
      <c r="L464" s="10">
        <v>3</v>
      </c>
      <c r="M464" s="10">
        <v>7.9000000953674316</v>
      </c>
      <c r="N464" s="11">
        <v>95.25</v>
      </c>
    </row>
    <row r="465" spans="1:14">
      <c r="A465">
        <v>458</v>
      </c>
      <c r="B465" s="9">
        <v>21519</v>
      </c>
      <c r="C465" s="6">
        <f t="shared" si="29"/>
        <v>11</v>
      </c>
      <c r="D465" s="12">
        <f t="shared" si="30"/>
        <v>1958</v>
      </c>
      <c r="E465" s="19">
        <v>9999</v>
      </c>
      <c r="F465" s="19">
        <v>9999</v>
      </c>
      <c r="G465" s="19">
        <v>9999</v>
      </c>
      <c r="H465" s="19">
        <v>9999</v>
      </c>
      <c r="I465" s="10">
        <v>1.1000000238418579</v>
      </c>
      <c r="J465" s="10">
        <v>0.2800000011920929</v>
      </c>
      <c r="K465" s="10">
        <v>2.9999999329447746E-2</v>
      </c>
      <c r="L465" s="10">
        <v>2</v>
      </c>
      <c r="M465" s="10">
        <v>5.4000000953674316</v>
      </c>
      <c r="N465" s="11">
        <v>122.51999664306641</v>
      </c>
    </row>
    <row r="466" spans="1:14">
      <c r="A466">
        <v>459</v>
      </c>
      <c r="B466" s="9">
        <v>21550</v>
      </c>
      <c r="C466" s="6">
        <f t="shared" si="29"/>
        <v>12</v>
      </c>
      <c r="D466" s="12">
        <f t="shared" si="30"/>
        <v>1958</v>
      </c>
      <c r="E466" s="19">
        <v>9999</v>
      </c>
      <c r="F466" s="19">
        <v>9999</v>
      </c>
      <c r="G466" s="19">
        <v>9999</v>
      </c>
      <c r="H466" s="19">
        <v>9999</v>
      </c>
      <c r="I466" s="10">
        <v>1.1000000238418579</v>
      </c>
      <c r="J466" s="10">
        <v>0.2800000011920929</v>
      </c>
      <c r="K466" s="10">
        <v>0</v>
      </c>
      <c r="L466" s="10">
        <v>0.60000002384185791</v>
      </c>
      <c r="M466" s="10">
        <v>1.7000000476837158</v>
      </c>
      <c r="N466" s="11">
        <v>81.269996643066406</v>
      </c>
    </row>
    <row r="467" spans="1:14">
      <c r="A467">
        <v>460</v>
      </c>
      <c r="B467" s="9">
        <v>21581</v>
      </c>
      <c r="C467" s="6">
        <f t="shared" si="29"/>
        <v>1</v>
      </c>
      <c r="D467" s="12">
        <f t="shared" si="30"/>
        <v>1959</v>
      </c>
      <c r="E467" s="19">
        <v>9999</v>
      </c>
      <c r="F467" s="19">
        <v>9999</v>
      </c>
      <c r="G467" s="19">
        <v>9999</v>
      </c>
      <c r="H467" s="19">
        <v>9999</v>
      </c>
      <c r="I467" s="10">
        <v>1.1000000238418579</v>
      </c>
      <c r="J467" s="10">
        <v>0</v>
      </c>
      <c r="K467" s="10">
        <v>0</v>
      </c>
      <c r="L467" s="10">
        <v>0.5</v>
      </c>
      <c r="M467" s="10">
        <v>1.2000000476837158</v>
      </c>
      <c r="N467" s="11">
        <v>25.030000686645508</v>
      </c>
    </row>
    <row r="468" spans="1:14">
      <c r="A468">
        <v>461</v>
      </c>
      <c r="B468" s="9">
        <v>21609</v>
      </c>
      <c r="C468" s="6">
        <f t="shared" si="29"/>
        <v>2</v>
      </c>
      <c r="D468" s="12">
        <f t="shared" si="30"/>
        <v>1959</v>
      </c>
      <c r="E468" s="19">
        <v>9999</v>
      </c>
      <c r="F468" s="19">
        <v>9999</v>
      </c>
      <c r="G468" s="19">
        <v>9999</v>
      </c>
      <c r="H468" s="19">
        <v>9999</v>
      </c>
      <c r="I468" s="10">
        <v>1.1000000238418579</v>
      </c>
      <c r="J468" s="10">
        <v>0</v>
      </c>
      <c r="K468" s="10">
        <v>0</v>
      </c>
      <c r="L468" s="10">
        <v>0.5</v>
      </c>
      <c r="M468" s="10">
        <v>1.2000000476837158</v>
      </c>
      <c r="N468" s="11">
        <v>0</v>
      </c>
    </row>
    <row r="469" spans="1:14">
      <c r="A469">
        <v>462</v>
      </c>
      <c r="B469" s="9">
        <v>21640</v>
      </c>
      <c r="C469" s="6">
        <f t="shared" si="29"/>
        <v>3</v>
      </c>
      <c r="D469" s="12">
        <f t="shared" si="30"/>
        <v>1959</v>
      </c>
      <c r="E469" s="19">
        <v>0.68000000715255737</v>
      </c>
      <c r="F469" s="19">
        <v>0.64999997615814209</v>
      </c>
      <c r="G469" s="19">
        <v>9999</v>
      </c>
      <c r="H469" s="19">
        <v>9999</v>
      </c>
      <c r="I469" s="10">
        <v>1.1000000238418579</v>
      </c>
      <c r="J469" s="10">
        <v>1.6499999761581421</v>
      </c>
      <c r="K469" s="10">
        <v>3.9999999105930328E-2</v>
      </c>
      <c r="L469" s="10">
        <v>0.5</v>
      </c>
      <c r="M469" s="10">
        <v>1.2000000476837158</v>
      </c>
      <c r="N469" s="11">
        <v>0</v>
      </c>
    </row>
    <row r="470" spans="1:14">
      <c r="A470">
        <v>463</v>
      </c>
      <c r="B470" s="9">
        <v>21670</v>
      </c>
      <c r="C470" s="6">
        <f t="shared" si="29"/>
        <v>4</v>
      </c>
      <c r="D470" s="12">
        <f t="shared" si="30"/>
        <v>1959</v>
      </c>
      <c r="E470" s="19">
        <v>25.950000762939453</v>
      </c>
      <c r="F470" s="19">
        <v>25.079999923706055</v>
      </c>
      <c r="G470" s="19">
        <v>95.569999694824219</v>
      </c>
      <c r="H470" s="19">
        <v>0.87000000476837158</v>
      </c>
      <c r="I470" s="10">
        <v>1.1000000238418579</v>
      </c>
      <c r="J470" s="10">
        <v>0.55000001192092896</v>
      </c>
      <c r="K470" s="10">
        <v>1.3799999952316284</v>
      </c>
      <c r="L470" s="10">
        <v>0.5</v>
      </c>
      <c r="M470" s="10">
        <v>1.2000000476837158</v>
      </c>
      <c r="N470" s="11">
        <v>0</v>
      </c>
    </row>
    <row r="471" spans="1:14">
      <c r="A471">
        <v>464</v>
      </c>
      <c r="B471" s="9">
        <v>21701</v>
      </c>
      <c r="C471" s="6">
        <f t="shared" si="29"/>
        <v>5</v>
      </c>
      <c r="D471" s="12">
        <f t="shared" si="30"/>
        <v>1959</v>
      </c>
      <c r="E471" s="19">
        <v>27.370000839233398</v>
      </c>
      <c r="F471" s="19">
        <v>26.459999084472656</v>
      </c>
      <c r="G471" s="19">
        <v>100.83000183105469</v>
      </c>
      <c r="H471" s="19">
        <v>0.92000001668930054</v>
      </c>
      <c r="I471" s="10">
        <v>1.1000000238418579</v>
      </c>
      <c r="J471" s="10">
        <v>0.55000001192092896</v>
      </c>
      <c r="K471" s="10">
        <v>1.4500000476837158</v>
      </c>
      <c r="L471" s="10">
        <v>1.1000000238418579</v>
      </c>
      <c r="M471" s="10">
        <v>2.9000000953674316</v>
      </c>
      <c r="N471" s="11">
        <v>0</v>
      </c>
    </row>
    <row r="472" spans="1:14">
      <c r="A472">
        <v>465</v>
      </c>
      <c r="B472" s="9">
        <v>21731</v>
      </c>
      <c r="C472" s="6">
        <f t="shared" si="29"/>
        <v>6</v>
      </c>
      <c r="D472" s="12">
        <f t="shared" si="30"/>
        <v>1959</v>
      </c>
      <c r="E472" s="19">
        <v>29.729999542236328</v>
      </c>
      <c r="F472" s="19">
        <v>28.729999542236328</v>
      </c>
      <c r="G472" s="19">
        <v>109.48999786376953</v>
      </c>
      <c r="H472" s="19">
        <v>1</v>
      </c>
      <c r="I472" s="10">
        <v>1.1000000238418579</v>
      </c>
      <c r="J472" s="10">
        <v>1.1000000238418579</v>
      </c>
      <c r="K472" s="10">
        <v>1.5800000429153442</v>
      </c>
      <c r="L472" s="10">
        <v>1.5</v>
      </c>
      <c r="M472" s="10">
        <v>4.0999999046325684</v>
      </c>
      <c r="N472" s="11">
        <v>0</v>
      </c>
    </row>
    <row r="473" spans="1:14">
      <c r="A473">
        <v>466</v>
      </c>
      <c r="B473" s="9">
        <v>21762</v>
      </c>
      <c r="C473" s="6">
        <f t="shared" si="29"/>
        <v>7</v>
      </c>
      <c r="D473" s="12">
        <f t="shared" si="30"/>
        <v>1959</v>
      </c>
      <c r="E473" s="19">
        <v>28.370000839233398</v>
      </c>
      <c r="F473" s="19">
        <v>27.430000305175781</v>
      </c>
      <c r="G473" s="19">
        <v>104.51000213623047</v>
      </c>
      <c r="H473" s="19">
        <v>0.94999998807907104</v>
      </c>
      <c r="I473" s="10">
        <v>1.1000000238418579</v>
      </c>
      <c r="J473" s="10">
        <v>2.75</v>
      </c>
      <c r="K473" s="10">
        <v>1.5099999904632568</v>
      </c>
      <c r="L473" s="10">
        <v>1.1000000238418579</v>
      </c>
      <c r="M473" s="10">
        <v>2.9000000953674316</v>
      </c>
      <c r="N473" s="11">
        <v>0</v>
      </c>
    </row>
    <row r="474" spans="1:14">
      <c r="A474">
        <v>467</v>
      </c>
      <c r="B474" s="9">
        <v>21793</v>
      </c>
      <c r="C474" s="6">
        <f t="shared" si="29"/>
        <v>8</v>
      </c>
      <c r="D474" s="12">
        <f t="shared" si="30"/>
        <v>1959</v>
      </c>
      <c r="E474" s="19">
        <v>22.579999923706055</v>
      </c>
      <c r="F474" s="19">
        <v>21.829999923706055</v>
      </c>
      <c r="G474" s="19">
        <v>83.180000305175781</v>
      </c>
      <c r="H474" s="19">
        <v>0.75999999046325684</v>
      </c>
      <c r="I474" s="10">
        <v>1.1000000238418579</v>
      </c>
      <c r="J474" s="10">
        <v>3.2999999523162842</v>
      </c>
      <c r="K474" s="10">
        <v>1.2000000476837158</v>
      </c>
      <c r="L474" s="10">
        <v>1.2000000476837158</v>
      </c>
      <c r="M474" s="10">
        <v>3.2999999523162842</v>
      </c>
      <c r="N474" s="11">
        <v>0</v>
      </c>
    </row>
    <row r="475" spans="1:14">
      <c r="A475">
        <v>468</v>
      </c>
      <c r="B475" s="9">
        <v>21823</v>
      </c>
      <c r="C475" s="6">
        <f t="shared" si="29"/>
        <v>9</v>
      </c>
      <c r="D475" s="12">
        <f t="shared" si="30"/>
        <v>1959</v>
      </c>
      <c r="E475" s="19">
        <v>8.6999998092651367</v>
      </c>
      <c r="F475" s="19">
        <v>8.4099998474121094</v>
      </c>
      <c r="G475" s="19">
        <v>32.029998779296875</v>
      </c>
      <c r="H475" s="19">
        <v>0.28999999165534973</v>
      </c>
      <c r="I475" s="10">
        <v>1.1000000238418579</v>
      </c>
      <c r="J475" s="10">
        <v>2.75</v>
      </c>
      <c r="K475" s="10">
        <v>0.46000000834465027</v>
      </c>
      <c r="L475" s="10">
        <v>3.0999999046325684</v>
      </c>
      <c r="M475" s="10">
        <v>8.3000001907348633</v>
      </c>
      <c r="N475" s="11">
        <v>0</v>
      </c>
    </row>
    <row r="476" spans="1:14">
      <c r="A476">
        <v>469</v>
      </c>
      <c r="B476" s="9">
        <v>21854</v>
      </c>
      <c r="C476" s="6">
        <f t="shared" si="29"/>
        <v>10</v>
      </c>
      <c r="D476" s="12">
        <f t="shared" si="30"/>
        <v>1959</v>
      </c>
      <c r="E476" s="19">
        <v>6.619999885559082</v>
      </c>
      <c r="F476" s="19">
        <v>6.4000000953674316</v>
      </c>
      <c r="G476" s="19">
        <v>24.399999618530273</v>
      </c>
      <c r="H476" s="19">
        <v>0.2199999988079071</v>
      </c>
      <c r="I476" s="10">
        <v>1.1000000238418579</v>
      </c>
      <c r="J476" s="10">
        <v>1.1000000238418579</v>
      </c>
      <c r="K476" s="10">
        <v>0.34999999403953552</v>
      </c>
      <c r="L476" s="10">
        <v>3</v>
      </c>
      <c r="M476" s="10">
        <v>7.9000000953674316</v>
      </c>
      <c r="N476" s="11">
        <v>95.720001220703125</v>
      </c>
    </row>
    <row r="477" spans="1:14">
      <c r="A477">
        <v>470</v>
      </c>
      <c r="B477" s="9">
        <v>21884</v>
      </c>
      <c r="C477" s="6">
        <f t="shared" si="29"/>
        <v>11</v>
      </c>
      <c r="D477" s="12">
        <f t="shared" si="30"/>
        <v>1959</v>
      </c>
      <c r="E477" s="19">
        <v>9999</v>
      </c>
      <c r="F477" s="19">
        <v>9999</v>
      </c>
      <c r="G477" s="19">
        <v>9999</v>
      </c>
      <c r="H477" s="19">
        <v>9999</v>
      </c>
      <c r="I477" s="10">
        <v>1.1000000238418579</v>
      </c>
      <c r="J477" s="10">
        <v>0.2800000011920929</v>
      </c>
      <c r="K477" s="10">
        <v>2.9999999329447746E-2</v>
      </c>
      <c r="L477" s="10">
        <v>2</v>
      </c>
      <c r="M477" s="10">
        <v>5.4000000953674316</v>
      </c>
      <c r="N477" s="11">
        <v>122.62999725341797</v>
      </c>
    </row>
    <row r="478" spans="1:14">
      <c r="A478">
        <v>471</v>
      </c>
      <c r="B478" s="9">
        <v>21915</v>
      </c>
      <c r="C478" s="6">
        <f t="shared" si="29"/>
        <v>12</v>
      </c>
      <c r="D478" s="12">
        <f t="shared" si="30"/>
        <v>1959</v>
      </c>
      <c r="E478" s="19">
        <v>9999</v>
      </c>
      <c r="F478" s="19">
        <v>9999</v>
      </c>
      <c r="G478" s="19">
        <v>9999</v>
      </c>
      <c r="H478" s="19">
        <v>9999</v>
      </c>
      <c r="I478" s="10">
        <v>1.1000000238418579</v>
      </c>
      <c r="J478" s="10">
        <v>0.2800000011920929</v>
      </c>
      <c r="K478" s="10">
        <v>0</v>
      </c>
      <c r="L478" s="10">
        <v>0.60000002384185791</v>
      </c>
      <c r="M478" s="10">
        <v>1.7000000476837158</v>
      </c>
      <c r="N478" s="11">
        <v>81.05999755859375</v>
      </c>
    </row>
    <row r="479" spans="1:14">
      <c r="A479">
        <v>472</v>
      </c>
      <c r="B479" s="9">
        <v>21946</v>
      </c>
      <c r="C479" s="6">
        <f t="shared" si="29"/>
        <v>1</v>
      </c>
      <c r="D479" s="12">
        <f t="shared" si="30"/>
        <v>1960</v>
      </c>
      <c r="E479" s="19">
        <v>9999</v>
      </c>
      <c r="F479" s="19">
        <v>9999</v>
      </c>
      <c r="G479" s="19">
        <v>9999</v>
      </c>
      <c r="H479" s="19">
        <v>9999</v>
      </c>
      <c r="I479" s="10">
        <v>1.1000000238418579</v>
      </c>
      <c r="J479" s="10">
        <v>0</v>
      </c>
      <c r="K479" s="10">
        <v>0</v>
      </c>
      <c r="L479" s="10">
        <v>0.5</v>
      </c>
      <c r="M479" s="10">
        <v>1.2000000476837158</v>
      </c>
      <c r="N479" s="11">
        <v>24.569999694824219</v>
      </c>
    </row>
    <row r="480" spans="1:14">
      <c r="A480">
        <v>473</v>
      </c>
      <c r="B480" s="9">
        <v>21975</v>
      </c>
      <c r="C480" s="6">
        <f t="shared" si="29"/>
        <v>2</v>
      </c>
      <c r="D480" s="12">
        <f t="shared" si="30"/>
        <v>1960</v>
      </c>
      <c r="E480" s="19">
        <v>9999</v>
      </c>
      <c r="F480" s="19">
        <v>9999</v>
      </c>
      <c r="G480" s="19">
        <v>9999</v>
      </c>
      <c r="H480" s="19">
        <v>9999</v>
      </c>
      <c r="I480" s="10">
        <v>1.1000000238418579</v>
      </c>
      <c r="J480" s="10">
        <v>0</v>
      </c>
      <c r="K480" s="10">
        <v>0</v>
      </c>
      <c r="L480" s="10">
        <v>0.5</v>
      </c>
      <c r="M480" s="10">
        <v>1.2000000476837158</v>
      </c>
      <c r="N480" s="11">
        <v>0</v>
      </c>
    </row>
    <row r="481" spans="1:14">
      <c r="A481">
        <v>474</v>
      </c>
      <c r="B481" s="9">
        <v>22006</v>
      </c>
      <c r="C481" s="6">
        <f t="shared" si="29"/>
        <v>3</v>
      </c>
      <c r="D481" s="12">
        <f t="shared" si="30"/>
        <v>1960</v>
      </c>
      <c r="E481" s="19">
        <v>0</v>
      </c>
      <c r="F481" s="19">
        <v>0</v>
      </c>
      <c r="G481" s="19">
        <v>9999</v>
      </c>
      <c r="H481" s="19">
        <v>9999</v>
      </c>
      <c r="I481" s="10">
        <v>1.1000000238418579</v>
      </c>
      <c r="J481" s="10">
        <v>1.6499999761581421</v>
      </c>
      <c r="K481" s="10">
        <v>0</v>
      </c>
      <c r="L481" s="10">
        <v>0.5</v>
      </c>
      <c r="M481" s="10">
        <v>1.2000000476837158</v>
      </c>
      <c r="N481" s="11">
        <v>0</v>
      </c>
    </row>
    <row r="482" spans="1:14">
      <c r="A482">
        <v>475</v>
      </c>
      <c r="B482" s="9">
        <v>22036</v>
      </c>
      <c r="C482" s="6">
        <f t="shared" si="29"/>
        <v>4</v>
      </c>
      <c r="D482" s="12">
        <f t="shared" si="30"/>
        <v>1960</v>
      </c>
      <c r="E482" s="19">
        <v>16.159999847412109</v>
      </c>
      <c r="F482" s="19">
        <v>15.619999885559082</v>
      </c>
      <c r="G482" s="19">
        <v>59.25</v>
      </c>
      <c r="H482" s="19">
        <v>0.54000002145767212</v>
      </c>
      <c r="I482" s="10">
        <v>1.1000000238418579</v>
      </c>
      <c r="J482" s="10">
        <v>0.55000001192092896</v>
      </c>
      <c r="K482" s="10">
        <v>0.86000001430511475</v>
      </c>
      <c r="L482" s="10">
        <v>0.5</v>
      </c>
      <c r="M482" s="10">
        <v>1.2000000476837158</v>
      </c>
      <c r="N482" s="11">
        <v>0</v>
      </c>
    </row>
    <row r="483" spans="1:14">
      <c r="A483">
        <v>476</v>
      </c>
      <c r="B483" s="9">
        <v>22067</v>
      </c>
      <c r="C483" s="6">
        <f t="shared" si="29"/>
        <v>5</v>
      </c>
      <c r="D483" s="12">
        <f t="shared" si="30"/>
        <v>1960</v>
      </c>
      <c r="E483" s="19">
        <v>24.850000381469727</v>
      </c>
      <c r="F483" s="19">
        <v>24.020000457763672</v>
      </c>
      <c r="G483" s="19">
        <v>91.120002746582031</v>
      </c>
      <c r="H483" s="19">
        <v>0.82999998331069946</v>
      </c>
      <c r="I483" s="10">
        <v>1.1000000238418579</v>
      </c>
      <c r="J483" s="10">
        <v>0.55000001192092896</v>
      </c>
      <c r="K483" s="10">
        <v>1.3300000429153442</v>
      </c>
      <c r="L483" s="10">
        <v>1.1000000238418579</v>
      </c>
      <c r="M483" s="10">
        <v>2.9000000953674316</v>
      </c>
      <c r="N483" s="11">
        <v>0</v>
      </c>
    </row>
    <row r="484" spans="1:14">
      <c r="A484">
        <v>477</v>
      </c>
      <c r="B484" s="9">
        <v>22097</v>
      </c>
      <c r="C484" s="6">
        <f t="shared" si="29"/>
        <v>6</v>
      </c>
      <c r="D484" s="12">
        <f t="shared" si="30"/>
        <v>1960</v>
      </c>
      <c r="E484" s="19">
        <v>30.950000762939453</v>
      </c>
      <c r="F484" s="19">
        <v>29.920000076293945</v>
      </c>
      <c r="G484" s="19">
        <v>113.5</v>
      </c>
      <c r="H484" s="19">
        <v>1.0299999713897705</v>
      </c>
      <c r="I484" s="10">
        <v>1.1000000238418579</v>
      </c>
      <c r="J484" s="10">
        <v>1.1000000238418579</v>
      </c>
      <c r="K484" s="10">
        <v>1.6499999761581421</v>
      </c>
      <c r="L484" s="10">
        <v>1.5</v>
      </c>
      <c r="M484" s="10">
        <v>4.0999999046325684</v>
      </c>
      <c r="N484" s="11">
        <v>0</v>
      </c>
    </row>
    <row r="485" spans="1:14">
      <c r="A485">
        <v>478</v>
      </c>
      <c r="B485" s="9">
        <v>22128</v>
      </c>
      <c r="C485" s="6">
        <f t="shared" si="29"/>
        <v>7</v>
      </c>
      <c r="D485" s="12">
        <f t="shared" si="30"/>
        <v>1960</v>
      </c>
      <c r="E485" s="19">
        <v>29.469999313354492</v>
      </c>
      <c r="F485" s="19">
        <v>28.489999771118164</v>
      </c>
      <c r="G485" s="19">
        <v>108.05999755859375</v>
      </c>
      <c r="H485" s="19">
        <v>0.98000001907348633</v>
      </c>
      <c r="I485" s="10">
        <v>1.1000000238418579</v>
      </c>
      <c r="J485" s="10">
        <v>2.75</v>
      </c>
      <c r="K485" s="10">
        <v>1.5700000524520874</v>
      </c>
      <c r="L485" s="10">
        <v>1.1000000238418579</v>
      </c>
      <c r="M485" s="10">
        <v>2.9000000953674316</v>
      </c>
      <c r="N485" s="11">
        <v>0</v>
      </c>
    </row>
    <row r="486" spans="1:14">
      <c r="A486">
        <v>479</v>
      </c>
      <c r="B486" s="9">
        <v>22159</v>
      </c>
      <c r="C486" s="6">
        <f t="shared" si="29"/>
        <v>8</v>
      </c>
      <c r="D486" s="12">
        <f t="shared" si="30"/>
        <v>1960</v>
      </c>
      <c r="E486" s="19">
        <v>23.629999160766602</v>
      </c>
      <c r="F486" s="19">
        <v>22.840000152587891</v>
      </c>
      <c r="G486" s="19">
        <v>86.629997253417969</v>
      </c>
      <c r="H486" s="19">
        <v>0.79000002145767212</v>
      </c>
      <c r="I486" s="10">
        <v>1.1000000238418579</v>
      </c>
      <c r="J486" s="10">
        <v>3.2999999523162842</v>
      </c>
      <c r="K486" s="10">
        <v>1.2599999904632568</v>
      </c>
      <c r="L486" s="10">
        <v>1.2000000476837158</v>
      </c>
      <c r="M486" s="10">
        <v>3.2999999523162842</v>
      </c>
      <c r="N486" s="11">
        <v>0</v>
      </c>
    </row>
    <row r="487" spans="1:14">
      <c r="A487">
        <v>480</v>
      </c>
      <c r="B487" s="9">
        <v>22189</v>
      </c>
      <c r="C487" s="6">
        <f t="shared" si="29"/>
        <v>9</v>
      </c>
      <c r="D487" s="12">
        <f t="shared" si="30"/>
        <v>1960</v>
      </c>
      <c r="E487" s="19">
        <v>19.110000610351563</v>
      </c>
      <c r="F487" s="19">
        <v>18.469999313354492</v>
      </c>
      <c r="G487" s="19">
        <v>70.069999694824219</v>
      </c>
      <c r="H487" s="19">
        <v>0.63999998569488525</v>
      </c>
      <c r="I487" s="10">
        <v>1.1000000238418579</v>
      </c>
      <c r="J487" s="10">
        <v>2.75</v>
      </c>
      <c r="K487" s="10">
        <v>1.0199999809265137</v>
      </c>
      <c r="L487" s="10">
        <v>3.0999999046325684</v>
      </c>
      <c r="M487" s="10">
        <v>8.3000001907348633</v>
      </c>
      <c r="N487" s="11">
        <v>0</v>
      </c>
    </row>
    <row r="488" spans="1:14">
      <c r="A488">
        <v>481</v>
      </c>
      <c r="B488" s="9">
        <v>22220</v>
      </c>
      <c r="C488" s="6">
        <f t="shared" si="29"/>
        <v>10</v>
      </c>
      <c r="D488" s="12">
        <f t="shared" si="30"/>
        <v>1960</v>
      </c>
      <c r="E488" s="19">
        <v>5.8299999237060547</v>
      </c>
      <c r="F488" s="19">
        <v>5.630000114440918</v>
      </c>
      <c r="G488" s="19">
        <v>21.370000839233398</v>
      </c>
      <c r="H488" s="19">
        <v>0.18999999761581421</v>
      </c>
      <c r="I488" s="10">
        <v>1.1000000238418579</v>
      </c>
      <c r="J488" s="10">
        <v>1.1000000238418579</v>
      </c>
      <c r="K488" s="10">
        <v>0.31000000238418579</v>
      </c>
      <c r="L488" s="10">
        <v>3</v>
      </c>
      <c r="M488" s="10">
        <v>7.9000000953674316</v>
      </c>
      <c r="N488" s="11">
        <v>86.239997863769531</v>
      </c>
    </row>
    <row r="489" spans="1:14">
      <c r="A489">
        <v>482</v>
      </c>
      <c r="B489" s="9">
        <v>22250</v>
      </c>
      <c r="C489" s="6">
        <f t="shared" si="29"/>
        <v>11</v>
      </c>
      <c r="D489" s="12">
        <f t="shared" si="30"/>
        <v>1960</v>
      </c>
      <c r="E489" s="19">
        <v>9999</v>
      </c>
      <c r="F489" s="19">
        <v>9999</v>
      </c>
      <c r="G489" s="19">
        <v>9999</v>
      </c>
      <c r="H489" s="19">
        <v>9999</v>
      </c>
      <c r="I489" s="10">
        <v>1.1000000238418579</v>
      </c>
      <c r="J489" s="10">
        <v>0.2800000011920929</v>
      </c>
      <c r="K489" s="10">
        <v>0</v>
      </c>
      <c r="L489" s="10">
        <v>2</v>
      </c>
      <c r="M489" s="10">
        <v>5.4000000953674316</v>
      </c>
      <c r="N489" s="11">
        <v>99.419998168945313</v>
      </c>
    </row>
    <row r="490" spans="1:14">
      <c r="A490">
        <v>483</v>
      </c>
      <c r="B490" s="9">
        <v>22281</v>
      </c>
      <c r="C490" s="6">
        <f t="shared" si="29"/>
        <v>12</v>
      </c>
      <c r="D490" s="12">
        <f t="shared" si="30"/>
        <v>1960</v>
      </c>
      <c r="E490" s="19">
        <v>9999</v>
      </c>
      <c r="F490" s="19">
        <v>9999</v>
      </c>
      <c r="G490" s="19">
        <v>9999</v>
      </c>
      <c r="H490" s="19">
        <v>9999</v>
      </c>
      <c r="I490" s="10">
        <v>1.1000000238418579</v>
      </c>
      <c r="J490" s="10">
        <v>0.2800000011920929</v>
      </c>
      <c r="K490" s="10">
        <v>0</v>
      </c>
      <c r="L490" s="10">
        <v>0.60000002384185791</v>
      </c>
      <c r="M490" s="10">
        <v>1.7000000476837158</v>
      </c>
      <c r="N490" s="11">
        <v>79.550003051757813</v>
      </c>
    </row>
    <row r="491" spans="1:14">
      <c r="A491">
        <v>484</v>
      </c>
      <c r="B491" s="9">
        <v>22312</v>
      </c>
      <c r="C491" s="6">
        <f t="shared" si="29"/>
        <v>1</v>
      </c>
      <c r="D491" s="12">
        <f t="shared" si="30"/>
        <v>1961</v>
      </c>
      <c r="E491" s="19">
        <v>9999</v>
      </c>
      <c r="F491" s="19">
        <v>9999</v>
      </c>
      <c r="G491" s="19">
        <v>9999</v>
      </c>
      <c r="H491" s="19">
        <v>9999</v>
      </c>
      <c r="I491" s="10">
        <v>1.1000000238418579</v>
      </c>
      <c r="J491" s="10">
        <v>0</v>
      </c>
      <c r="K491" s="10">
        <v>0</v>
      </c>
      <c r="L491" s="10">
        <v>0.5</v>
      </c>
      <c r="M491" s="10">
        <v>1.2000000476837158</v>
      </c>
      <c r="N491" s="11">
        <v>27.340000152587891</v>
      </c>
    </row>
    <row r="492" spans="1:14">
      <c r="A492">
        <v>485</v>
      </c>
      <c r="B492" s="9">
        <v>22340</v>
      </c>
      <c r="C492" s="6">
        <f t="shared" si="29"/>
        <v>2</v>
      </c>
      <c r="D492" s="12">
        <f t="shared" si="30"/>
        <v>1961</v>
      </c>
      <c r="E492" s="19">
        <v>9999</v>
      </c>
      <c r="F492" s="19">
        <v>9999</v>
      </c>
      <c r="G492" s="19">
        <v>9999</v>
      </c>
      <c r="H492" s="19">
        <v>9999</v>
      </c>
      <c r="I492" s="10">
        <v>1.1000000238418579</v>
      </c>
      <c r="J492" s="10">
        <v>0</v>
      </c>
      <c r="K492" s="10">
        <v>0</v>
      </c>
      <c r="L492" s="10">
        <v>0.5</v>
      </c>
      <c r="M492" s="10">
        <v>1.2000000476837158</v>
      </c>
      <c r="N492" s="11">
        <v>0</v>
      </c>
    </row>
    <row r="493" spans="1:14">
      <c r="A493">
        <v>486</v>
      </c>
      <c r="B493" s="9">
        <v>22371</v>
      </c>
      <c r="C493" s="6">
        <f t="shared" si="29"/>
        <v>3</v>
      </c>
      <c r="D493" s="12">
        <f t="shared" si="30"/>
        <v>1961</v>
      </c>
      <c r="E493" s="19">
        <v>0</v>
      </c>
      <c r="F493" s="19">
        <v>0</v>
      </c>
      <c r="G493" s="19">
        <v>9999</v>
      </c>
      <c r="H493" s="19">
        <v>9999</v>
      </c>
      <c r="I493" s="10">
        <v>1.1000000238418579</v>
      </c>
      <c r="J493" s="10">
        <v>1.6499999761581421</v>
      </c>
      <c r="K493" s="10">
        <v>0</v>
      </c>
      <c r="L493" s="10">
        <v>0.5</v>
      </c>
      <c r="M493" s="10">
        <v>1.2000000476837158</v>
      </c>
      <c r="N493" s="11">
        <v>0</v>
      </c>
    </row>
    <row r="494" spans="1:14">
      <c r="A494">
        <v>487</v>
      </c>
      <c r="B494" s="9">
        <v>22401</v>
      </c>
      <c r="C494" s="6">
        <f t="shared" si="29"/>
        <v>4</v>
      </c>
      <c r="D494" s="12">
        <f t="shared" si="30"/>
        <v>1961</v>
      </c>
      <c r="E494" s="19">
        <v>19.290000915527344</v>
      </c>
      <c r="F494" s="19">
        <v>18.639999389648438</v>
      </c>
      <c r="G494" s="19">
        <v>70.709999084472656</v>
      </c>
      <c r="H494" s="19">
        <v>0.63999998569488525</v>
      </c>
      <c r="I494" s="10">
        <v>1.1000000238418579</v>
      </c>
      <c r="J494" s="10">
        <v>0.55000001192092896</v>
      </c>
      <c r="K494" s="10">
        <v>1.0299999713897705</v>
      </c>
      <c r="L494" s="10">
        <v>0.5</v>
      </c>
      <c r="M494" s="10">
        <v>1.2000000476837158</v>
      </c>
      <c r="N494" s="11">
        <v>0</v>
      </c>
    </row>
    <row r="495" spans="1:14">
      <c r="A495">
        <v>488</v>
      </c>
      <c r="B495" s="9">
        <v>22432</v>
      </c>
      <c r="C495" s="6">
        <f t="shared" si="29"/>
        <v>5</v>
      </c>
      <c r="D495" s="12">
        <f t="shared" si="30"/>
        <v>1961</v>
      </c>
      <c r="E495" s="19">
        <v>27.219999313354492</v>
      </c>
      <c r="F495" s="19">
        <v>26.309999465942383</v>
      </c>
      <c r="G495" s="19">
        <v>99.790000915527344</v>
      </c>
      <c r="H495" s="19">
        <v>0.9100000262260437</v>
      </c>
      <c r="I495" s="10">
        <v>1.1000000238418579</v>
      </c>
      <c r="J495" s="10">
        <v>0.55000001192092896</v>
      </c>
      <c r="K495" s="10">
        <v>1.4500000476837158</v>
      </c>
      <c r="L495" s="10">
        <v>1.1000000238418579</v>
      </c>
      <c r="M495" s="10">
        <v>2.9000000953674316</v>
      </c>
      <c r="N495" s="11">
        <v>0</v>
      </c>
    </row>
    <row r="496" spans="1:14">
      <c r="A496">
        <v>489</v>
      </c>
      <c r="B496" s="9">
        <v>22462</v>
      </c>
      <c r="C496" s="6">
        <f t="shared" si="29"/>
        <v>6</v>
      </c>
      <c r="D496" s="12">
        <f t="shared" si="30"/>
        <v>1961</v>
      </c>
      <c r="E496" s="19">
        <v>27.680000305175781</v>
      </c>
      <c r="F496" s="19">
        <v>26.760000228881836</v>
      </c>
      <c r="G496" s="19">
        <v>101.51000213623047</v>
      </c>
      <c r="H496" s="19">
        <v>0.92000001668930054</v>
      </c>
      <c r="I496" s="10">
        <v>1.1000000238418579</v>
      </c>
      <c r="J496" s="10">
        <v>1.1000000238418579</v>
      </c>
      <c r="K496" s="10">
        <v>1.4800000190734863</v>
      </c>
      <c r="L496" s="10">
        <v>1.5</v>
      </c>
      <c r="M496" s="10">
        <v>4.0999999046325684</v>
      </c>
      <c r="N496" s="11">
        <v>0</v>
      </c>
    </row>
    <row r="497" spans="1:14">
      <c r="A497">
        <v>490</v>
      </c>
      <c r="B497" s="9">
        <v>22493</v>
      </c>
      <c r="C497" s="6">
        <f t="shared" si="29"/>
        <v>7</v>
      </c>
      <c r="D497" s="12">
        <f t="shared" si="30"/>
        <v>1961</v>
      </c>
      <c r="E497" s="19">
        <v>29.010000228881836</v>
      </c>
      <c r="F497" s="19">
        <v>28.040000915527344</v>
      </c>
      <c r="G497" s="19">
        <v>106.34999847412109</v>
      </c>
      <c r="H497" s="19">
        <v>0.97000002861022949</v>
      </c>
      <c r="I497" s="10">
        <v>1.1000000238418579</v>
      </c>
      <c r="J497" s="10">
        <v>2.75</v>
      </c>
      <c r="K497" s="10">
        <v>1.5499999523162842</v>
      </c>
      <c r="L497" s="10">
        <v>1.1000000238418579</v>
      </c>
      <c r="M497" s="10">
        <v>2.9000000953674316</v>
      </c>
      <c r="N497" s="11">
        <v>0</v>
      </c>
    </row>
    <row r="498" spans="1:14">
      <c r="A498">
        <v>491</v>
      </c>
      <c r="B498" s="9">
        <v>22524</v>
      </c>
      <c r="C498" s="6">
        <f t="shared" si="29"/>
        <v>8</v>
      </c>
      <c r="D498" s="12">
        <f t="shared" si="30"/>
        <v>1961</v>
      </c>
      <c r="E498" s="19">
        <v>22.959999084472656</v>
      </c>
      <c r="F498" s="19">
        <v>22.190000534057617</v>
      </c>
      <c r="G498" s="19">
        <v>84.169998168945313</v>
      </c>
      <c r="H498" s="19">
        <v>0.76999998092651367</v>
      </c>
      <c r="I498" s="10">
        <v>1.1000000238418579</v>
      </c>
      <c r="J498" s="10">
        <v>3.2999999523162842</v>
      </c>
      <c r="K498" s="10">
        <v>1.2200000286102295</v>
      </c>
      <c r="L498" s="10">
        <v>1.2000000476837158</v>
      </c>
      <c r="M498" s="10">
        <v>3.2999999523162842</v>
      </c>
      <c r="N498" s="11">
        <v>0</v>
      </c>
    </row>
    <row r="499" spans="1:14">
      <c r="A499">
        <v>492</v>
      </c>
      <c r="B499" s="9">
        <v>22554</v>
      </c>
      <c r="C499" s="6">
        <f t="shared" si="29"/>
        <v>9</v>
      </c>
      <c r="D499" s="12">
        <f t="shared" si="30"/>
        <v>1961</v>
      </c>
      <c r="E499" s="19">
        <v>17.930000305175781</v>
      </c>
      <c r="F499" s="19">
        <v>17.340000152587891</v>
      </c>
      <c r="G499" s="19">
        <v>65.760002136230469</v>
      </c>
      <c r="H499" s="19">
        <v>0.60000002384185791</v>
      </c>
      <c r="I499" s="10">
        <v>1.1000000238418579</v>
      </c>
      <c r="J499" s="10">
        <v>2.75</v>
      </c>
      <c r="K499" s="10">
        <v>0.95999997854232788</v>
      </c>
      <c r="L499" s="10">
        <v>3.0999999046325684</v>
      </c>
      <c r="M499" s="10">
        <v>8.3000001907348633</v>
      </c>
      <c r="N499" s="11">
        <v>0</v>
      </c>
    </row>
    <row r="500" spans="1:14">
      <c r="A500">
        <v>493</v>
      </c>
      <c r="B500" s="9">
        <v>22585</v>
      </c>
      <c r="C500" s="6">
        <f t="shared" si="29"/>
        <v>10</v>
      </c>
      <c r="D500" s="12">
        <f t="shared" si="30"/>
        <v>1961</v>
      </c>
      <c r="E500" s="19">
        <v>5.9200000762939453</v>
      </c>
      <c r="F500" s="19">
        <v>5.7199997901916504</v>
      </c>
      <c r="G500" s="19">
        <v>21.700000762939453</v>
      </c>
      <c r="H500" s="19">
        <v>0.20000000298023224</v>
      </c>
      <c r="I500" s="10">
        <v>1.1000000238418579</v>
      </c>
      <c r="J500" s="10">
        <v>1.1000000238418579</v>
      </c>
      <c r="K500" s="10">
        <v>0.31999999284744263</v>
      </c>
      <c r="L500" s="10">
        <v>3</v>
      </c>
      <c r="M500" s="10">
        <v>7.9000000953674316</v>
      </c>
      <c r="N500" s="11">
        <v>87.69000244140625</v>
      </c>
    </row>
    <row r="501" spans="1:14">
      <c r="A501">
        <v>494</v>
      </c>
      <c r="B501" s="9">
        <v>22615</v>
      </c>
      <c r="C501" s="6">
        <f t="shared" si="29"/>
        <v>11</v>
      </c>
      <c r="D501" s="12">
        <f t="shared" si="30"/>
        <v>1961</v>
      </c>
      <c r="E501" s="19">
        <v>9999</v>
      </c>
      <c r="F501" s="19">
        <v>9999</v>
      </c>
      <c r="G501" s="19">
        <v>9999</v>
      </c>
      <c r="H501" s="19">
        <v>9999</v>
      </c>
      <c r="I501" s="10">
        <v>1.1000000238418579</v>
      </c>
      <c r="J501" s="10">
        <v>0.2800000011920929</v>
      </c>
      <c r="K501" s="10">
        <v>0</v>
      </c>
      <c r="L501" s="10">
        <v>2</v>
      </c>
      <c r="M501" s="10">
        <v>5.4000000953674316</v>
      </c>
      <c r="N501" s="11">
        <v>106.91000366210938</v>
      </c>
    </row>
    <row r="502" spans="1:14">
      <c r="A502">
        <v>495</v>
      </c>
      <c r="B502" s="9">
        <v>22646</v>
      </c>
      <c r="C502" s="6">
        <f t="shared" si="29"/>
        <v>12</v>
      </c>
      <c r="D502" s="12">
        <f t="shared" si="30"/>
        <v>1961</v>
      </c>
      <c r="E502" s="19">
        <v>9999</v>
      </c>
      <c r="F502" s="19">
        <v>9999</v>
      </c>
      <c r="G502" s="19">
        <v>9999</v>
      </c>
      <c r="H502" s="19">
        <v>9999</v>
      </c>
      <c r="I502" s="10">
        <v>1.1000000238418579</v>
      </c>
      <c r="J502" s="10">
        <v>0.2800000011920929</v>
      </c>
      <c r="K502" s="10">
        <v>0</v>
      </c>
      <c r="L502" s="10">
        <v>0.60000002384185791</v>
      </c>
      <c r="M502" s="10">
        <v>1.7000000476837158</v>
      </c>
      <c r="N502" s="11">
        <v>73.540000915527344</v>
      </c>
    </row>
    <row r="503" spans="1:14">
      <c r="A503">
        <v>496</v>
      </c>
      <c r="B503" s="9">
        <v>22677</v>
      </c>
      <c r="C503" s="6">
        <f t="shared" si="29"/>
        <v>1</v>
      </c>
      <c r="D503" s="12">
        <f t="shared" si="30"/>
        <v>1962</v>
      </c>
      <c r="E503" s="19">
        <v>9999</v>
      </c>
      <c r="F503" s="19">
        <v>9999</v>
      </c>
      <c r="G503" s="19">
        <v>9999</v>
      </c>
      <c r="H503" s="19">
        <v>9999</v>
      </c>
      <c r="I503" s="10">
        <v>1.1000000238418579</v>
      </c>
      <c r="J503" s="10">
        <v>0</v>
      </c>
      <c r="K503" s="10">
        <v>0</v>
      </c>
      <c r="L503" s="10">
        <v>0.5</v>
      </c>
      <c r="M503" s="10">
        <v>1.2000000476837158</v>
      </c>
      <c r="N503" s="11">
        <v>38.159999847412109</v>
      </c>
    </row>
    <row r="504" spans="1:14">
      <c r="A504">
        <v>497</v>
      </c>
      <c r="B504" s="9">
        <v>22705</v>
      </c>
      <c r="C504" s="6">
        <f t="shared" si="29"/>
        <v>2</v>
      </c>
      <c r="D504" s="12">
        <f t="shared" si="30"/>
        <v>1962</v>
      </c>
      <c r="E504" s="19">
        <v>9999</v>
      </c>
      <c r="F504" s="19">
        <v>9999</v>
      </c>
      <c r="G504" s="19">
        <v>9999</v>
      </c>
      <c r="H504" s="19">
        <v>9999</v>
      </c>
      <c r="I504" s="10">
        <v>1.1000000238418579</v>
      </c>
      <c r="J504" s="10">
        <v>0</v>
      </c>
      <c r="K504" s="10">
        <v>0</v>
      </c>
      <c r="L504" s="10">
        <v>0.5</v>
      </c>
      <c r="M504" s="10">
        <v>1.2000000476837158</v>
      </c>
      <c r="N504" s="11">
        <v>0</v>
      </c>
    </row>
    <row r="505" spans="1:14">
      <c r="A505">
        <v>498</v>
      </c>
      <c r="B505" s="9">
        <v>22736</v>
      </c>
      <c r="C505" s="6">
        <f t="shared" si="29"/>
        <v>3</v>
      </c>
      <c r="D505" s="12">
        <f t="shared" si="30"/>
        <v>1962</v>
      </c>
      <c r="E505" s="19">
        <v>0</v>
      </c>
      <c r="F505" s="19">
        <v>0</v>
      </c>
      <c r="G505" s="19">
        <v>9999</v>
      </c>
      <c r="H505" s="19">
        <v>9999</v>
      </c>
      <c r="I505" s="10">
        <v>1.1000000238418579</v>
      </c>
      <c r="J505" s="10">
        <v>1.6499999761581421</v>
      </c>
      <c r="K505" s="10">
        <v>0</v>
      </c>
      <c r="L505" s="10">
        <v>0.5</v>
      </c>
      <c r="M505" s="10">
        <v>1.2000000476837158</v>
      </c>
      <c r="N505" s="11">
        <v>0</v>
      </c>
    </row>
    <row r="506" spans="1:14">
      <c r="A506">
        <v>499</v>
      </c>
      <c r="B506" s="9">
        <v>22766</v>
      </c>
      <c r="C506" s="6">
        <f t="shared" si="29"/>
        <v>4</v>
      </c>
      <c r="D506" s="12">
        <f t="shared" si="30"/>
        <v>1962</v>
      </c>
      <c r="E506" s="19">
        <v>22.479999542236328</v>
      </c>
      <c r="F506" s="19">
        <v>21.729999542236328</v>
      </c>
      <c r="G506" s="19">
        <v>82.430000305175781</v>
      </c>
      <c r="H506" s="19">
        <v>0.75</v>
      </c>
      <c r="I506" s="10">
        <v>1.1000000238418579</v>
      </c>
      <c r="J506" s="10">
        <v>0.55000001192092896</v>
      </c>
      <c r="K506" s="10">
        <v>1.2000000476837158</v>
      </c>
      <c r="L506" s="10">
        <v>0.5</v>
      </c>
      <c r="M506" s="10">
        <v>1.2000000476837158</v>
      </c>
      <c r="N506" s="11">
        <v>0</v>
      </c>
    </row>
    <row r="507" spans="1:14">
      <c r="A507">
        <v>500</v>
      </c>
      <c r="B507" s="9">
        <v>22797</v>
      </c>
      <c r="C507" s="6">
        <f t="shared" si="29"/>
        <v>5</v>
      </c>
      <c r="D507" s="12">
        <f t="shared" si="30"/>
        <v>1962</v>
      </c>
      <c r="E507" s="19">
        <v>27.649999618530273</v>
      </c>
      <c r="F507" s="19">
        <v>26.729999542236328</v>
      </c>
      <c r="G507" s="19">
        <v>101.38999938964844</v>
      </c>
      <c r="H507" s="19">
        <v>0.92000001668930054</v>
      </c>
      <c r="I507" s="10">
        <v>1.1000000238418579</v>
      </c>
      <c r="J507" s="10">
        <v>0.55000001192092896</v>
      </c>
      <c r="K507" s="10">
        <v>1.4700000286102295</v>
      </c>
      <c r="L507" s="10">
        <v>1.1000000238418579</v>
      </c>
      <c r="M507" s="10">
        <v>2.9000000953674316</v>
      </c>
      <c r="N507" s="11">
        <v>0</v>
      </c>
    </row>
    <row r="508" spans="1:14">
      <c r="A508">
        <v>501</v>
      </c>
      <c r="B508" s="9">
        <v>22827</v>
      </c>
      <c r="C508" s="6">
        <f t="shared" si="29"/>
        <v>6</v>
      </c>
      <c r="D508" s="12">
        <f t="shared" si="30"/>
        <v>1962</v>
      </c>
      <c r="E508" s="19">
        <v>29.629999160766602</v>
      </c>
      <c r="F508" s="19">
        <v>28.639999389648438</v>
      </c>
      <c r="G508" s="19">
        <v>108.65000152587891</v>
      </c>
      <c r="H508" s="19">
        <v>0.99000000953674316</v>
      </c>
      <c r="I508" s="10">
        <v>1.1000000238418579</v>
      </c>
      <c r="J508" s="10">
        <v>1.1000000238418579</v>
      </c>
      <c r="K508" s="10">
        <v>1.5800000429153442</v>
      </c>
      <c r="L508" s="10">
        <v>1.5</v>
      </c>
      <c r="M508" s="10">
        <v>4.0999999046325684</v>
      </c>
      <c r="N508" s="11">
        <v>0</v>
      </c>
    </row>
    <row r="509" spans="1:14">
      <c r="A509">
        <v>502</v>
      </c>
      <c r="B509" s="9">
        <v>22858</v>
      </c>
      <c r="C509" s="6">
        <f t="shared" si="29"/>
        <v>7</v>
      </c>
      <c r="D509" s="12">
        <f t="shared" si="30"/>
        <v>1962</v>
      </c>
      <c r="E509" s="19">
        <v>28.870000839233398</v>
      </c>
      <c r="F509" s="19">
        <v>27.909999847412109</v>
      </c>
      <c r="G509" s="19">
        <v>105.84999847412109</v>
      </c>
      <c r="H509" s="19">
        <v>0.95999997854232788</v>
      </c>
      <c r="I509" s="10">
        <v>1.1000000238418579</v>
      </c>
      <c r="J509" s="10">
        <v>2.75</v>
      </c>
      <c r="K509" s="10">
        <v>1.5399999618530273</v>
      </c>
      <c r="L509" s="10">
        <v>1.1000000238418579</v>
      </c>
      <c r="M509" s="10">
        <v>2.9000000953674316</v>
      </c>
      <c r="N509" s="11">
        <v>0</v>
      </c>
    </row>
    <row r="510" spans="1:14">
      <c r="A510">
        <v>503</v>
      </c>
      <c r="B510" s="9">
        <v>22889</v>
      </c>
      <c r="C510" s="6">
        <f t="shared" si="29"/>
        <v>8</v>
      </c>
      <c r="D510" s="12">
        <f t="shared" si="30"/>
        <v>1962</v>
      </c>
      <c r="E510" s="19">
        <v>22.930000305175781</v>
      </c>
      <c r="F510" s="19">
        <v>22.170000076293945</v>
      </c>
      <c r="G510" s="19">
        <v>84.080001831054688</v>
      </c>
      <c r="H510" s="19">
        <v>0.75999999046325684</v>
      </c>
      <c r="I510" s="10">
        <v>1.1000000238418579</v>
      </c>
      <c r="J510" s="10">
        <v>3.2999999523162842</v>
      </c>
      <c r="K510" s="10">
        <v>1.2200000286102295</v>
      </c>
      <c r="L510" s="10">
        <v>1.2000000476837158</v>
      </c>
      <c r="M510" s="10">
        <v>3.2999999523162842</v>
      </c>
      <c r="N510" s="11">
        <v>0</v>
      </c>
    </row>
    <row r="511" spans="1:14">
      <c r="A511">
        <v>504</v>
      </c>
      <c r="B511" s="9">
        <v>22919</v>
      </c>
      <c r="C511" s="6">
        <f t="shared" si="29"/>
        <v>9</v>
      </c>
      <c r="D511" s="12">
        <f t="shared" si="30"/>
        <v>1962</v>
      </c>
      <c r="E511" s="19">
        <v>18.440000534057617</v>
      </c>
      <c r="F511" s="19">
        <v>17.819999694824219</v>
      </c>
      <c r="G511" s="19">
        <v>67.599998474121094</v>
      </c>
      <c r="H511" s="19">
        <v>0.61000001430511475</v>
      </c>
      <c r="I511" s="10">
        <v>1.1000000238418579</v>
      </c>
      <c r="J511" s="10">
        <v>2.75</v>
      </c>
      <c r="K511" s="10">
        <v>0.98000001907348633</v>
      </c>
      <c r="L511" s="10">
        <v>3.0999999046325684</v>
      </c>
      <c r="M511" s="10">
        <v>8.3000001907348633</v>
      </c>
      <c r="N511" s="11">
        <v>0</v>
      </c>
    </row>
    <row r="512" spans="1:14">
      <c r="A512">
        <v>505</v>
      </c>
      <c r="B512" s="9">
        <v>22950</v>
      </c>
      <c r="C512" s="6">
        <f t="shared" si="29"/>
        <v>10</v>
      </c>
      <c r="D512" s="12">
        <f t="shared" si="30"/>
        <v>1962</v>
      </c>
      <c r="E512" s="19">
        <v>0</v>
      </c>
      <c r="F512" s="19">
        <v>0</v>
      </c>
      <c r="G512" s="19">
        <v>0</v>
      </c>
      <c r="H512" s="19">
        <v>0</v>
      </c>
      <c r="I512" s="10">
        <v>1.1000000238418579</v>
      </c>
      <c r="J512" s="10">
        <v>1.1000000238418579</v>
      </c>
      <c r="K512" s="10">
        <v>0</v>
      </c>
      <c r="L512" s="10">
        <v>3</v>
      </c>
      <c r="M512" s="10">
        <v>7.9000000953674316</v>
      </c>
      <c r="N512" s="11">
        <v>52.389999389648438</v>
      </c>
    </row>
    <row r="513" spans="1:14">
      <c r="A513">
        <v>506</v>
      </c>
      <c r="B513" s="9">
        <v>22980</v>
      </c>
      <c r="C513" s="6">
        <f t="shared" si="29"/>
        <v>11</v>
      </c>
      <c r="D513" s="12">
        <f t="shared" si="30"/>
        <v>1962</v>
      </c>
      <c r="E513" s="19">
        <v>9999</v>
      </c>
      <c r="F513" s="19">
        <v>9999</v>
      </c>
      <c r="G513" s="19">
        <v>9999</v>
      </c>
      <c r="H513" s="19">
        <v>9999</v>
      </c>
      <c r="I513" s="10">
        <v>1.1000000238418579</v>
      </c>
      <c r="J513" s="10">
        <v>0.2800000011920929</v>
      </c>
      <c r="K513" s="10">
        <v>0</v>
      </c>
      <c r="L513" s="10">
        <v>2</v>
      </c>
      <c r="M513" s="10">
        <v>5.4000000953674316</v>
      </c>
      <c r="N513" s="11">
        <v>116.94000244140625</v>
      </c>
    </row>
    <row r="514" spans="1:14">
      <c r="A514">
        <v>507</v>
      </c>
      <c r="B514" s="9">
        <v>23011</v>
      </c>
      <c r="C514" s="6">
        <f t="shared" si="29"/>
        <v>12</v>
      </c>
      <c r="D514" s="12">
        <f t="shared" si="30"/>
        <v>1962</v>
      </c>
      <c r="E514" s="19">
        <v>9999</v>
      </c>
      <c r="F514" s="19">
        <v>9999</v>
      </c>
      <c r="G514" s="19">
        <v>9999</v>
      </c>
      <c r="H514" s="19">
        <v>9999</v>
      </c>
      <c r="I514" s="10">
        <v>1.1000000238418579</v>
      </c>
      <c r="J514" s="10">
        <v>0.2800000011920929</v>
      </c>
      <c r="K514" s="10">
        <v>0</v>
      </c>
      <c r="L514" s="10">
        <v>0.60000002384185791</v>
      </c>
      <c r="M514" s="10">
        <v>1.7000000476837158</v>
      </c>
      <c r="N514" s="11">
        <v>75.470001220703125</v>
      </c>
    </row>
    <row r="515" spans="1:14">
      <c r="A515">
        <v>508</v>
      </c>
      <c r="B515" s="9">
        <v>23042</v>
      </c>
      <c r="C515" s="6">
        <f t="shared" si="29"/>
        <v>1</v>
      </c>
      <c r="D515" s="12">
        <f t="shared" si="30"/>
        <v>1963</v>
      </c>
      <c r="E515" s="19">
        <v>9999</v>
      </c>
      <c r="F515" s="19">
        <v>9999</v>
      </c>
      <c r="G515" s="19">
        <v>9999</v>
      </c>
      <c r="H515" s="19">
        <v>9999</v>
      </c>
      <c r="I515" s="10">
        <v>1.1000000238418579</v>
      </c>
      <c r="J515" s="10">
        <v>0</v>
      </c>
      <c r="K515" s="10">
        <v>0</v>
      </c>
      <c r="L515" s="10">
        <v>0.5</v>
      </c>
      <c r="M515" s="10">
        <v>1.2000000476837158</v>
      </c>
      <c r="N515" s="11">
        <v>29.079999923706055</v>
      </c>
    </row>
    <row r="516" spans="1:14">
      <c r="A516">
        <v>509</v>
      </c>
      <c r="B516" s="9">
        <v>23070</v>
      </c>
      <c r="C516" s="6">
        <f t="shared" si="29"/>
        <v>2</v>
      </c>
      <c r="D516" s="12">
        <f t="shared" si="30"/>
        <v>1963</v>
      </c>
      <c r="E516" s="19">
        <v>9999</v>
      </c>
      <c r="F516" s="19">
        <v>9999</v>
      </c>
      <c r="G516" s="19">
        <v>9999</v>
      </c>
      <c r="H516" s="19">
        <v>9999</v>
      </c>
      <c r="I516" s="10">
        <v>1.1000000238418579</v>
      </c>
      <c r="J516" s="10">
        <v>0</v>
      </c>
      <c r="K516" s="10">
        <v>0</v>
      </c>
      <c r="L516" s="10">
        <v>0.5</v>
      </c>
      <c r="M516" s="10">
        <v>1.2000000476837158</v>
      </c>
      <c r="N516" s="11">
        <v>0</v>
      </c>
    </row>
    <row r="517" spans="1:14">
      <c r="A517">
        <v>510</v>
      </c>
      <c r="B517" s="9">
        <v>23101</v>
      </c>
      <c r="C517" s="6">
        <f t="shared" si="29"/>
        <v>3</v>
      </c>
      <c r="D517" s="12">
        <f t="shared" si="30"/>
        <v>1963</v>
      </c>
      <c r="E517" s="19">
        <v>0</v>
      </c>
      <c r="F517" s="19">
        <v>0</v>
      </c>
      <c r="G517" s="19">
        <v>9999</v>
      </c>
      <c r="H517" s="19">
        <v>9999</v>
      </c>
      <c r="I517" s="10">
        <v>1.1000000238418579</v>
      </c>
      <c r="J517" s="10">
        <v>1.6499999761581421</v>
      </c>
      <c r="K517" s="10">
        <v>0</v>
      </c>
      <c r="L517" s="10">
        <v>0.5</v>
      </c>
      <c r="M517" s="10">
        <v>1.2000000476837158</v>
      </c>
      <c r="N517" s="11">
        <v>0</v>
      </c>
    </row>
    <row r="518" spans="1:14">
      <c r="A518">
        <v>511</v>
      </c>
      <c r="B518" s="9">
        <v>23131</v>
      </c>
      <c r="C518" s="6">
        <f t="shared" si="29"/>
        <v>4</v>
      </c>
      <c r="D518" s="12">
        <f t="shared" si="30"/>
        <v>1963</v>
      </c>
      <c r="E518" s="19">
        <v>8.2299995422363281</v>
      </c>
      <c r="F518" s="19">
        <v>7.9499998092651367</v>
      </c>
      <c r="G518" s="19">
        <v>30.159999847412109</v>
      </c>
      <c r="H518" s="19">
        <v>0.27000001072883606</v>
      </c>
      <c r="I518" s="10">
        <v>1.1000000238418579</v>
      </c>
      <c r="J518" s="10">
        <v>0.55000001192092896</v>
      </c>
      <c r="K518" s="10">
        <v>0.43999999761581421</v>
      </c>
      <c r="L518" s="10">
        <v>0.5</v>
      </c>
      <c r="M518" s="10">
        <v>1.2000000476837158</v>
      </c>
      <c r="N518" s="11">
        <v>0</v>
      </c>
    </row>
    <row r="519" spans="1:14">
      <c r="A519">
        <v>512</v>
      </c>
      <c r="B519" s="9">
        <v>23162</v>
      </c>
      <c r="C519" s="6">
        <f t="shared" si="29"/>
        <v>5</v>
      </c>
      <c r="D519" s="12">
        <f t="shared" si="30"/>
        <v>1963</v>
      </c>
      <c r="E519" s="19">
        <v>26.670000076293945</v>
      </c>
      <c r="F519" s="19">
        <v>25.780000686645508</v>
      </c>
      <c r="G519" s="19">
        <v>97.779998779296875</v>
      </c>
      <c r="H519" s="19">
        <v>0.88999998569488525</v>
      </c>
      <c r="I519" s="10">
        <v>1.1000000238418579</v>
      </c>
      <c r="J519" s="10">
        <v>0.55000001192092896</v>
      </c>
      <c r="K519" s="10">
        <v>1.4199999570846558</v>
      </c>
      <c r="L519" s="10">
        <v>1.1000000238418579</v>
      </c>
      <c r="M519" s="10">
        <v>2.9000000953674316</v>
      </c>
      <c r="N519" s="11">
        <v>0</v>
      </c>
    </row>
    <row r="520" spans="1:14">
      <c r="A520">
        <v>513</v>
      </c>
      <c r="B520" s="9">
        <v>23192</v>
      </c>
      <c r="C520" s="6">
        <f t="shared" si="29"/>
        <v>6</v>
      </c>
      <c r="D520" s="12">
        <f t="shared" si="30"/>
        <v>1963</v>
      </c>
      <c r="E520" s="19">
        <v>34.200000762939453</v>
      </c>
      <c r="F520" s="19">
        <v>33.060001373291016</v>
      </c>
      <c r="G520" s="19">
        <v>125.37999725341797</v>
      </c>
      <c r="H520" s="19">
        <v>1.1399999856948853</v>
      </c>
      <c r="I520" s="10">
        <v>1.1000000238418579</v>
      </c>
      <c r="J520" s="10">
        <v>1.1000000238418579</v>
      </c>
      <c r="K520" s="10">
        <v>1.8200000524520874</v>
      </c>
      <c r="L520" s="10">
        <v>1.5</v>
      </c>
      <c r="M520" s="10">
        <v>4.0999999046325684</v>
      </c>
      <c r="N520" s="11">
        <v>0</v>
      </c>
    </row>
    <row r="521" spans="1:14">
      <c r="A521">
        <v>514</v>
      </c>
      <c r="B521" s="9">
        <v>23223</v>
      </c>
      <c r="C521" s="6">
        <f t="shared" ref="C521:C584" si="31">MONTH(B521)</f>
        <v>7</v>
      </c>
      <c r="D521" s="12">
        <f t="shared" ref="D521:D584" si="32">YEAR(B521)</f>
        <v>1963</v>
      </c>
      <c r="E521" s="19">
        <v>33.380001068115234</v>
      </c>
      <c r="F521" s="19">
        <v>32.270000457763672</v>
      </c>
      <c r="G521" s="19">
        <v>122.40000152587891</v>
      </c>
      <c r="H521" s="19">
        <v>1.1100000143051147</v>
      </c>
      <c r="I521" s="10">
        <v>1.1000000238418579</v>
      </c>
      <c r="J521" s="10">
        <v>2.75</v>
      </c>
      <c r="K521" s="10">
        <v>1.7799999713897705</v>
      </c>
      <c r="L521" s="10">
        <v>1.1000000238418579</v>
      </c>
      <c r="M521" s="10">
        <v>2.9000000953674316</v>
      </c>
      <c r="N521" s="11">
        <v>0</v>
      </c>
    </row>
    <row r="522" spans="1:14">
      <c r="A522">
        <v>515</v>
      </c>
      <c r="B522" s="9">
        <v>23254</v>
      </c>
      <c r="C522" s="6">
        <f t="shared" si="31"/>
        <v>8</v>
      </c>
      <c r="D522" s="12">
        <f t="shared" si="32"/>
        <v>1963</v>
      </c>
      <c r="E522" s="19">
        <v>26.610000610351563</v>
      </c>
      <c r="F522" s="19">
        <v>25.729999542236328</v>
      </c>
      <c r="G522" s="19">
        <v>97.580001831054688</v>
      </c>
      <c r="H522" s="19">
        <v>0.88999998569488525</v>
      </c>
      <c r="I522" s="10">
        <v>1.1000000238418579</v>
      </c>
      <c r="J522" s="10">
        <v>3.2999999523162842</v>
      </c>
      <c r="K522" s="10">
        <v>1.4199999570846558</v>
      </c>
      <c r="L522" s="10">
        <v>1.2000000476837158</v>
      </c>
      <c r="M522" s="10">
        <v>3.2999999523162842</v>
      </c>
      <c r="N522" s="11">
        <v>0</v>
      </c>
    </row>
    <row r="523" spans="1:14">
      <c r="A523">
        <v>516</v>
      </c>
      <c r="B523" s="9">
        <v>23284</v>
      </c>
      <c r="C523" s="6">
        <f t="shared" si="31"/>
        <v>9</v>
      </c>
      <c r="D523" s="12">
        <f t="shared" si="32"/>
        <v>1963</v>
      </c>
      <c r="E523" s="19">
        <v>20.5</v>
      </c>
      <c r="F523" s="19">
        <v>19.819999694824219</v>
      </c>
      <c r="G523" s="19">
        <v>75.160003662109375</v>
      </c>
      <c r="H523" s="19">
        <v>0.68000000715255737</v>
      </c>
      <c r="I523" s="10">
        <v>1.1000000238418579</v>
      </c>
      <c r="J523" s="10">
        <v>2.75</v>
      </c>
      <c r="K523" s="10">
        <v>1.0900000333786011</v>
      </c>
      <c r="L523" s="10">
        <v>3.0999999046325684</v>
      </c>
      <c r="M523" s="10">
        <v>8.3000001907348633</v>
      </c>
      <c r="N523" s="11">
        <v>0</v>
      </c>
    </row>
    <row r="524" spans="1:14">
      <c r="A524">
        <v>517</v>
      </c>
      <c r="B524" s="9">
        <v>23315</v>
      </c>
      <c r="C524" s="6">
        <f t="shared" si="31"/>
        <v>10</v>
      </c>
      <c r="D524" s="12">
        <f t="shared" si="32"/>
        <v>1963</v>
      </c>
      <c r="E524" s="19">
        <v>0.41999998688697815</v>
      </c>
      <c r="F524" s="19">
        <v>0.40000000596046448</v>
      </c>
      <c r="G524" s="19">
        <v>1.5199999809265137</v>
      </c>
      <c r="H524" s="19">
        <v>9.9999997764825821E-3</v>
      </c>
      <c r="I524" s="10">
        <v>1.1000000238418579</v>
      </c>
      <c r="J524" s="10">
        <v>1.1000000238418579</v>
      </c>
      <c r="K524" s="10">
        <v>1.9999999552965164E-2</v>
      </c>
      <c r="L524" s="10">
        <v>3</v>
      </c>
      <c r="M524" s="10">
        <v>7.9000000953674316</v>
      </c>
      <c r="N524" s="11">
        <v>77.169998168945313</v>
      </c>
    </row>
    <row r="525" spans="1:14">
      <c r="A525">
        <v>518</v>
      </c>
      <c r="B525" s="9">
        <v>23345</v>
      </c>
      <c r="C525" s="6">
        <f t="shared" si="31"/>
        <v>11</v>
      </c>
      <c r="D525" s="12">
        <f t="shared" si="32"/>
        <v>1963</v>
      </c>
      <c r="E525" s="19">
        <v>9999</v>
      </c>
      <c r="F525" s="19">
        <v>9999</v>
      </c>
      <c r="G525" s="19">
        <v>9999</v>
      </c>
      <c r="H525" s="19">
        <v>9999</v>
      </c>
      <c r="I525" s="10">
        <v>1.1000000238418579</v>
      </c>
      <c r="J525" s="10">
        <v>0.2800000011920929</v>
      </c>
      <c r="K525" s="10">
        <v>0</v>
      </c>
      <c r="L525" s="10">
        <v>2</v>
      </c>
      <c r="M525" s="10">
        <v>5.4000000953674316</v>
      </c>
      <c r="N525" s="11">
        <v>92.449996948242188</v>
      </c>
    </row>
    <row r="526" spans="1:14">
      <c r="A526">
        <v>519</v>
      </c>
      <c r="B526" s="9">
        <v>23376</v>
      </c>
      <c r="C526" s="6">
        <f t="shared" si="31"/>
        <v>12</v>
      </c>
      <c r="D526" s="12">
        <f t="shared" si="32"/>
        <v>1963</v>
      </c>
      <c r="E526" s="19">
        <v>9999</v>
      </c>
      <c r="F526" s="19">
        <v>9999</v>
      </c>
      <c r="G526" s="19">
        <v>9999</v>
      </c>
      <c r="H526" s="19">
        <v>9999</v>
      </c>
      <c r="I526" s="10">
        <v>1.1000000238418579</v>
      </c>
      <c r="J526" s="10">
        <v>0.2800000011920929</v>
      </c>
      <c r="K526" s="10">
        <v>0</v>
      </c>
      <c r="L526" s="10">
        <v>0.60000002384185791</v>
      </c>
      <c r="M526" s="10">
        <v>1.7000000476837158</v>
      </c>
      <c r="N526" s="11">
        <v>79.730003356933594</v>
      </c>
    </row>
    <row r="527" spans="1:14">
      <c r="A527">
        <v>520</v>
      </c>
      <c r="B527" s="9">
        <v>23407</v>
      </c>
      <c r="C527" s="6">
        <f t="shared" si="31"/>
        <v>1</v>
      </c>
      <c r="D527" s="12">
        <f t="shared" si="32"/>
        <v>1964</v>
      </c>
      <c r="E527" s="19">
        <v>9999</v>
      </c>
      <c r="F527" s="19">
        <v>9999</v>
      </c>
      <c r="G527" s="19">
        <v>9999</v>
      </c>
      <c r="H527" s="19">
        <v>9999</v>
      </c>
      <c r="I527" s="10">
        <v>1.1000000238418579</v>
      </c>
      <c r="J527" s="10">
        <v>0</v>
      </c>
      <c r="K527" s="10">
        <v>0</v>
      </c>
      <c r="L527" s="10">
        <v>0.5</v>
      </c>
      <c r="M527" s="10">
        <v>1.2000000476837158</v>
      </c>
      <c r="N527" s="11">
        <v>29.969999313354492</v>
      </c>
    </row>
    <row r="528" spans="1:14">
      <c r="A528">
        <v>521</v>
      </c>
      <c r="B528" s="9">
        <v>23436</v>
      </c>
      <c r="C528" s="6">
        <f t="shared" si="31"/>
        <v>2</v>
      </c>
      <c r="D528" s="12">
        <f t="shared" si="32"/>
        <v>1964</v>
      </c>
      <c r="E528" s="19">
        <v>9999</v>
      </c>
      <c r="F528" s="19">
        <v>9999</v>
      </c>
      <c r="G528" s="19">
        <v>9999</v>
      </c>
      <c r="H528" s="19">
        <v>9999</v>
      </c>
      <c r="I528" s="10">
        <v>1.1000000238418579</v>
      </c>
      <c r="J528" s="10">
        <v>0</v>
      </c>
      <c r="K528" s="10">
        <v>0</v>
      </c>
      <c r="L528" s="10">
        <v>0.5</v>
      </c>
      <c r="M528" s="10">
        <v>1.2000000476837158</v>
      </c>
      <c r="N528" s="11">
        <v>0</v>
      </c>
    </row>
    <row r="529" spans="1:14">
      <c r="A529">
        <v>522</v>
      </c>
      <c r="B529" s="9">
        <v>23467</v>
      </c>
      <c r="C529" s="6">
        <f t="shared" si="31"/>
        <v>3</v>
      </c>
      <c r="D529" s="12">
        <f t="shared" si="32"/>
        <v>1964</v>
      </c>
      <c r="E529" s="19">
        <v>1.3200000524520874</v>
      </c>
      <c r="F529" s="19">
        <v>1.2699999809265137</v>
      </c>
      <c r="G529" s="19">
        <v>9999</v>
      </c>
      <c r="H529" s="19">
        <v>9999</v>
      </c>
      <c r="I529" s="10">
        <v>1.1000000238418579</v>
      </c>
      <c r="J529" s="10">
        <v>1.6499999761581421</v>
      </c>
      <c r="K529" s="10">
        <v>7.0000000298023224E-2</v>
      </c>
      <c r="L529" s="10">
        <v>0.5</v>
      </c>
      <c r="M529" s="10">
        <v>1.2000000476837158</v>
      </c>
      <c r="N529" s="11">
        <v>0</v>
      </c>
    </row>
    <row r="530" spans="1:14">
      <c r="A530">
        <v>523</v>
      </c>
      <c r="B530" s="9">
        <v>23497</v>
      </c>
      <c r="C530" s="6">
        <f t="shared" si="31"/>
        <v>4</v>
      </c>
      <c r="D530" s="12">
        <f t="shared" si="32"/>
        <v>1964</v>
      </c>
      <c r="E530" s="19">
        <v>28.040000915527344</v>
      </c>
      <c r="F530" s="19">
        <v>27.110000610351563</v>
      </c>
      <c r="G530" s="19">
        <v>103.73000335693359</v>
      </c>
      <c r="H530" s="19">
        <v>0.93999999761581421</v>
      </c>
      <c r="I530" s="10">
        <v>1.1000000238418579</v>
      </c>
      <c r="J530" s="10">
        <v>0.55000001192092896</v>
      </c>
      <c r="K530" s="10">
        <v>1.5</v>
      </c>
      <c r="L530" s="10">
        <v>0.5</v>
      </c>
      <c r="M530" s="10">
        <v>1.2000000476837158</v>
      </c>
      <c r="N530" s="11">
        <v>0</v>
      </c>
    </row>
    <row r="531" spans="1:14">
      <c r="A531">
        <v>524</v>
      </c>
      <c r="B531" s="9">
        <v>23528</v>
      </c>
      <c r="C531" s="6">
        <f t="shared" si="31"/>
        <v>5</v>
      </c>
      <c r="D531" s="12">
        <f t="shared" si="32"/>
        <v>1964</v>
      </c>
      <c r="E531" s="19">
        <v>25.659999847412109</v>
      </c>
      <c r="F531" s="19">
        <v>24.809999465942383</v>
      </c>
      <c r="G531" s="19">
        <v>94.919998168945313</v>
      </c>
      <c r="H531" s="19">
        <v>0.86000001430511475</v>
      </c>
      <c r="I531" s="10">
        <v>1.1000000238418579</v>
      </c>
      <c r="J531" s="10">
        <v>0.55000001192092896</v>
      </c>
      <c r="K531" s="10">
        <v>1.3700000047683716</v>
      </c>
      <c r="L531" s="10">
        <v>1.1000000238418579</v>
      </c>
      <c r="M531" s="10">
        <v>2.9000000953674316</v>
      </c>
      <c r="N531" s="11">
        <v>0</v>
      </c>
    </row>
    <row r="532" spans="1:14">
      <c r="A532">
        <v>525</v>
      </c>
      <c r="B532" s="9">
        <v>23558</v>
      </c>
      <c r="C532" s="6">
        <f t="shared" si="31"/>
        <v>6</v>
      </c>
      <c r="D532" s="12">
        <f t="shared" si="32"/>
        <v>1964</v>
      </c>
      <c r="E532" s="19">
        <v>27.209999084472656</v>
      </c>
      <c r="F532" s="19">
        <v>26.299999237060547</v>
      </c>
      <c r="G532" s="19">
        <v>100.65000152587891</v>
      </c>
      <c r="H532" s="19">
        <v>0.9100000262260437</v>
      </c>
      <c r="I532" s="10">
        <v>1.1000000238418579</v>
      </c>
      <c r="J532" s="10">
        <v>1.1000000238418579</v>
      </c>
      <c r="K532" s="10">
        <v>1.4500000476837158</v>
      </c>
      <c r="L532" s="10">
        <v>1.5</v>
      </c>
      <c r="M532" s="10">
        <v>4.0999999046325684</v>
      </c>
      <c r="N532" s="11">
        <v>0</v>
      </c>
    </row>
    <row r="533" spans="1:14">
      <c r="A533">
        <v>526</v>
      </c>
      <c r="B533" s="9">
        <v>23589</v>
      </c>
      <c r="C533" s="6">
        <f t="shared" si="31"/>
        <v>7</v>
      </c>
      <c r="D533" s="12">
        <f t="shared" si="32"/>
        <v>1964</v>
      </c>
      <c r="E533" s="19">
        <v>28.069999694824219</v>
      </c>
      <c r="F533" s="19">
        <v>27.139999389648438</v>
      </c>
      <c r="G533" s="19">
        <v>103.83999633789063</v>
      </c>
      <c r="H533" s="19">
        <v>0.93999999761581421</v>
      </c>
      <c r="I533" s="10">
        <v>1.1000000238418579</v>
      </c>
      <c r="J533" s="10">
        <v>2.75</v>
      </c>
      <c r="K533" s="10">
        <v>1.5</v>
      </c>
      <c r="L533" s="10">
        <v>1.1000000238418579</v>
      </c>
      <c r="M533" s="10">
        <v>2.9000000953674316</v>
      </c>
      <c r="N533" s="11">
        <v>0</v>
      </c>
    </row>
    <row r="534" spans="1:14">
      <c r="A534">
        <v>527</v>
      </c>
      <c r="B534" s="9">
        <v>23620</v>
      </c>
      <c r="C534" s="6">
        <f t="shared" si="31"/>
        <v>8</v>
      </c>
      <c r="D534" s="12">
        <f t="shared" si="32"/>
        <v>1964</v>
      </c>
      <c r="E534" s="19">
        <v>22.409999847412109</v>
      </c>
      <c r="F534" s="19">
        <v>21.659999847412109</v>
      </c>
      <c r="G534" s="19">
        <v>82.900001525878906</v>
      </c>
      <c r="H534" s="19">
        <v>0.75</v>
      </c>
      <c r="I534" s="10">
        <v>1.1000000238418579</v>
      </c>
      <c r="J534" s="10">
        <v>3.2999999523162842</v>
      </c>
      <c r="K534" s="10">
        <v>1.2000000476837158</v>
      </c>
      <c r="L534" s="10">
        <v>1.2000000476837158</v>
      </c>
      <c r="M534" s="10">
        <v>3.2999999523162842</v>
      </c>
      <c r="N534" s="11">
        <v>0</v>
      </c>
    </row>
    <row r="535" spans="1:14">
      <c r="A535">
        <v>528</v>
      </c>
      <c r="B535" s="9">
        <v>23650</v>
      </c>
      <c r="C535" s="6">
        <f t="shared" si="31"/>
        <v>9</v>
      </c>
      <c r="D535" s="12">
        <f t="shared" si="32"/>
        <v>1964</v>
      </c>
      <c r="E535" s="19">
        <v>16.129999160766602</v>
      </c>
      <c r="F535" s="19">
        <v>15.590000152587891</v>
      </c>
      <c r="G535" s="19">
        <v>59.669998168945313</v>
      </c>
      <c r="H535" s="19">
        <v>0.54000002145767212</v>
      </c>
      <c r="I535" s="10">
        <v>1.1000000238418579</v>
      </c>
      <c r="J535" s="10">
        <v>2.75</v>
      </c>
      <c r="K535" s="10">
        <v>0.86000001430511475</v>
      </c>
      <c r="L535" s="10">
        <v>3.0999999046325684</v>
      </c>
      <c r="M535" s="10">
        <v>8.3000001907348633</v>
      </c>
      <c r="N535" s="11">
        <v>0</v>
      </c>
    </row>
    <row r="536" spans="1:14">
      <c r="A536">
        <v>529</v>
      </c>
      <c r="B536" s="9">
        <v>23681</v>
      </c>
      <c r="C536" s="6">
        <f t="shared" si="31"/>
        <v>10</v>
      </c>
      <c r="D536" s="12">
        <f t="shared" si="32"/>
        <v>1964</v>
      </c>
      <c r="E536" s="19">
        <v>1.1599999666213989</v>
      </c>
      <c r="F536" s="19">
        <v>1.1200000047683716</v>
      </c>
      <c r="G536" s="19">
        <v>4.2899999618530273</v>
      </c>
      <c r="H536" s="19">
        <v>3.9999999105930328E-2</v>
      </c>
      <c r="I536" s="10">
        <v>1.1000000238418579</v>
      </c>
      <c r="J536" s="10">
        <v>1.1000000238418579</v>
      </c>
      <c r="K536" s="10">
        <v>5.9999998658895493E-2</v>
      </c>
      <c r="L536" s="10">
        <v>2.5</v>
      </c>
      <c r="M536" s="10">
        <v>7.9000000953674316</v>
      </c>
      <c r="N536" s="11">
        <v>85.75</v>
      </c>
    </row>
    <row r="537" spans="1:14">
      <c r="A537">
        <v>530</v>
      </c>
      <c r="B537" s="9">
        <v>23711</v>
      </c>
      <c r="C537" s="6">
        <f t="shared" si="31"/>
        <v>11</v>
      </c>
      <c r="D537" s="12">
        <f t="shared" si="32"/>
        <v>1964</v>
      </c>
      <c r="E537" s="19">
        <v>9999</v>
      </c>
      <c r="F537" s="19">
        <v>9999</v>
      </c>
      <c r="G537" s="19">
        <v>9999</v>
      </c>
      <c r="H537" s="19">
        <v>9999</v>
      </c>
      <c r="I537" s="10">
        <v>1.1000000238418579</v>
      </c>
      <c r="J537" s="10">
        <v>0.2800000011920929</v>
      </c>
      <c r="K537" s="10">
        <v>0</v>
      </c>
      <c r="L537" s="10">
        <v>1.7000000476837158</v>
      </c>
      <c r="M537" s="10">
        <v>5.4000000953674316</v>
      </c>
      <c r="N537" s="11">
        <v>98.029998779296875</v>
      </c>
    </row>
    <row r="538" spans="1:14">
      <c r="A538">
        <v>531</v>
      </c>
      <c r="B538" s="9">
        <v>23742</v>
      </c>
      <c r="C538" s="6">
        <f t="shared" si="31"/>
        <v>12</v>
      </c>
      <c r="D538" s="12">
        <f t="shared" si="32"/>
        <v>1964</v>
      </c>
      <c r="E538" s="19">
        <v>9999</v>
      </c>
      <c r="F538" s="19">
        <v>9999</v>
      </c>
      <c r="G538" s="19">
        <v>9999</v>
      </c>
      <c r="H538" s="19">
        <v>9999</v>
      </c>
      <c r="I538" s="10">
        <v>1.1000000238418579</v>
      </c>
      <c r="J538" s="10">
        <v>0.2800000011920929</v>
      </c>
      <c r="K538" s="10">
        <v>0</v>
      </c>
      <c r="L538" s="10">
        <v>0.5</v>
      </c>
      <c r="M538" s="10">
        <v>1.7000000476837158</v>
      </c>
      <c r="N538" s="11">
        <v>69.300003051757813</v>
      </c>
    </row>
    <row r="539" spans="1:14">
      <c r="A539">
        <v>532</v>
      </c>
      <c r="B539" s="9">
        <v>23773</v>
      </c>
      <c r="C539" s="6">
        <f t="shared" si="31"/>
        <v>1</v>
      </c>
      <c r="D539" s="12">
        <f t="shared" si="32"/>
        <v>1965</v>
      </c>
      <c r="E539" s="19">
        <v>9999</v>
      </c>
      <c r="F539" s="19">
        <v>9999</v>
      </c>
      <c r="G539" s="19">
        <v>9999</v>
      </c>
      <c r="H539" s="19">
        <v>9999</v>
      </c>
      <c r="I539" s="10">
        <v>1.1000000238418579</v>
      </c>
      <c r="J539" s="10">
        <v>0</v>
      </c>
      <c r="K539" s="10">
        <v>0</v>
      </c>
      <c r="L539" s="10">
        <v>0.40000000596046448</v>
      </c>
      <c r="M539" s="10">
        <v>1.2000000476837158</v>
      </c>
      <c r="N539" s="11">
        <v>21.5</v>
      </c>
    </row>
    <row r="540" spans="1:14">
      <c r="A540">
        <v>533</v>
      </c>
      <c r="B540" s="9">
        <v>23801</v>
      </c>
      <c r="C540" s="6">
        <f t="shared" si="31"/>
        <v>2</v>
      </c>
      <c r="D540" s="12">
        <f t="shared" si="32"/>
        <v>1965</v>
      </c>
      <c r="E540" s="19">
        <v>9999</v>
      </c>
      <c r="F540" s="19">
        <v>9999</v>
      </c>
      <c r="G540" s="19">
        <v>9999</v>
      </c>
      <c r="H540" s="19">
        <v>9999</v>
      </c>
      <c r="I540" s="10">
        <v>1.1000000238418579</v>
      </c>
      <c r="J540" s="10">
        <v>0</v>
      </c>
      <c r="K540" s="10">
        <v>0</v>
      </c>
      <c r="L540" s="10">
        <v>0.40000000596046448</v>
      </c>
      <c r="M540" s="10">
        <v>1.2000000476837158</v>
      </c>
      <c r="N540" s="11">
        <v>0</v>
      </c>
    </row>
    <row r="541" spans="1:14">
      <c r="A541">
        <v>534</v>
      </c>
      <c r="B541" s="9">
        <v>23832</v>
      </c>
      <c r="C541" s="6">
        <f t="shared" si="31"/>
        <v>3</v>
      </c>
      <c r="D541" s="12">
        <f t="shared" si="32"/>
        <v>1965</v>
      </c>
      <c r="E541" s="19">
        <v>1.0499999523162842</v>
      </c>
      <c r="F541" s="19">
        <v>1.0199999809265137</v>
      </c>
      <c r="G541" s="19">
        <v>9999</v>
      </c>
      <c r="H541" s="19">
        <v>9999</v>
      </c>
      <c r="I541" s="10">
        <v>1.1000000238418579</v>
      </c>
      <c r="J541" s="10">
        <v>1.6499999761581421</v>
      </c>
      <c r="K541" s="10">
        <v>5.9999998658895493E-2</v>
      </c>
      <c r="L541" s="10">
        <v>0.40000000596046448</v>
      </c>
      <c r="M541" s="10">
        <v>1.2000000476837158</v>
      </c>
      <c r="N541" s="11">
        <v>0</v>
      </c>
    </row>
    <row r="542" spans="1:14">
      <c r="A542">
        <v>535</v>
      </c>
      <c r="B542" s="9">
        <v>23862</v>
      </c>
      <c r="C542" s="6">
        <f t="shared" si="31"/>
        <v>4</v>
      </c>
      <c r="D542" s="12">
        <f t="shared" si="32"/>
        <v>1965</v>
      </c>
      <c r="E542" s="19">
        <v>17.829999923706055</v>
      </c>
      <c r="F542" s="19">
        <v>17.239999771118164</v>
      </c>
      <c r="G542" s="19">
        <v>65.849998474121094</v>
      </c>
      <c r="H542" s="19">
        <v>0.60000002384185791</v>
      </c>
      <c r="I542" s="10">
        <v>1.1000000238418579</v>
      </c>
      <c r="J542" s="10">
        <v>0.55000001192092896</v>
      </c>
      <c r="K542" s="10">
        <v>0.94999998807907104</v>
      </c>
      <c r="L542" s="10">
        <v>0.40000000596046448</v>
      </c>
      <c r="M542" s="10">
        <v>1.2000000476837158</v>
      </c>
      <c r="N542" s="11">
        <v>0</v>
      </c>
    </row>
    <row r="543" spans="1:14">
      <c r="A543">
        <v>536</v>
      </c>
      <c r="B543" s="9">
        <v>23893</v>
      </c>
      <c r="C543" s="6">
        <f t="shared" si="31"/>
        <v>5</v>
      </c>
      <c r="D543" s="12">
        <f t="shared" si="32"/>
        <v>1965</v>
      </c>
      <c r="E543" s="19">
        <v>28.370000839233398</v>
      </c>
      <c r="F543" s="19">
        <v>27.420000076293945</v>
      </c>
      <c r="G543" s="19">
        <v>104.76000213623047</v>
      </c>
      <c r="H543" s="19">
        <v>0.94999998807907104</v>
      </c>
      <c r="I543" s="10">
        <v>1.1000000238418579</v>
      </c>
      <c r="J543" s="10">
        <v>0.55000001192092896</v>
      </c>
      <c r="K543" s="10">
        <v>1.5099999904632568</v>
      </c>
      <c r="L543" s="10">
        <v>0.89999997615814209</v>
      </c>
      <c r="M543" s="10">
        <v>2.9000000953674316</v>
      </c>
      <c r="N543" s="11">
        <v>0</v>
      </c>
    </row>
    <row r="544" spans="1:14">
      <c r="A544">
        <v>537</v>
      </c>
      <c r="B544" s="9">
        <v>23923</v>
      </c>
      <c r="C544" s="6">
        <f t="shared" si="31"/>
        <v>6</v>
      </c>
      <c r="D544" s="12">
        <f t="shared" si="32"/>
        <v>1965</v>
      </c>
      <c r="E544" s="19">
        <v>30.049999237060547</v>
      </c>
      <c r="F544" s="19">
        <v>29.040000915527344</v>
      </c>
      <c r="G544" s="19">
        <v>110.94000244140625</v>
      </c>
      <c r="H544" s="19">
        <v>1.0099999904632568</v>
      </c>
      <c r="I544" s="10">
        <v>1.1000000238418579</v>
      </c>
      <c r="J544" s="10">
        <v>1.1000000238418579</v>
      </c>
      <c r="K544" s="10">
        <v>1.6000000238418579</v>
      </c>
      <c r="L544" s="10">
        <v>1.2999999523162842</v>
      </c>
      <c r="M544" s="10">
        <v>4.0999999046325684</v>
      </c>
      <c r="N544" s="11">
        <v>0</v>
      </c>
    </row>
    <row r="545" spans="1:14">
      <c r="A545">
        <v>538</v>
      </c>
      <c r="B545" s="9">
        <v>23954</v>
      </c>
      <c r="C545" s="6">
        <f t="shared" si="31"/>
        <v>7</v>
      </c>
      <c r="D545" s="12">
        <f t="shared" si="32"/>
        <v>1965</v>
      </c>
      <c r="E545" s="19">
        <v>28.770000457763672</v>
      </c>
      <c r="F545" s="19">
        <v>27.809999465942383</v>
      </c>
      <c r="G545" s="19">
        <v>106.22000122070313</v>
      </c>
      <c r="H545" s="19">
        <v>0.97000002861022949</v>
      </c>
      <c r="I545" s="10">
        <v>1.1000000238418579</v>
      </c>
      <c r="J545" s="10">
        <v>2.75</v>
      </c>
      <c r="K545" s="10">
        <v>1.5299999713897705</v>
      </c>
      <c r="L545" s="10">
        <v>0.89999997615814209</v>
      </c>
      <c r="M545" s="10">
        <v>2.9000000953674316</v>
      </c>
      <c r="N545" s="11">
        <v>0</v>
      </c>
    </row>
    <row r="546" spans="1:14">
      <c r="A546">
        <v>539</v>
      </c>
      <c r="B546" s="9">
        <v>23985</v>
      </c>
      <c r="C546" s="6">
        <f t="shared" si="31"/>
        <v>8</v>
      </c>
      <c r="D546" s="12">
        <f t="shared" si="32"/>
        <v>1965</v>
      </c>
      <c r="E546" s="19">
        <v>18.850000381469727</v>
      </c>
      <c r="F546" s="19">
        <v>18.219999313354492</v>
      </c>
      <c r="G546" s="19">
        <v>69.589996337890625</v>
      </c>
      <c r="H546" s="19">
        <v>0.62999999523162842</v>
      </c>
      <c r="I546" s="10">
        <v>1.1000000238418579</v>
      </c>
      <c r="J546" s="10">
        <v>3.2999999523162842</v>
      </c>
      <c r="K546" s="10">
        <v>1.0099999904632568</v>
      </c>
      <c r="L546" s="10">
        <v>1.1000000238418579</v>
      </c>
      <c r="M546" s="10">
        <v>3.2999999523162842</v>
      </c>
      <c r="N546" s="11">
        <v>0</v>
      </c>
    </row>
    <row r="547" spans="1:14">
      <c r="A547">
        <v>540</v>
      </c>
      <c r="B547" s="9">
        <v>24015</v>
      </c>
      <c r="C547" s="6">
        <f t="shared" si="31"/>
        <v>9</v>
      </c>
      <c r="D547" s="12">
        <f t="shared" si="32"/>
        <v>1965</v>
      </c>
      <c r="E547" s="19">
        <v>18.370000839233398</v>
      </c>
      <c r="F547" s="19">
        <v>17.760000228881836</v>
      </c>
      <c r="G547" s="19">
        <v>67.839996337890625</v>
      </c>
      <c r="H547" s="19">
        <v>0.62000000476837158</v>
      </c>
      <c r="I547" s="10">
        <v>1.1000000238418579</v>
      </c>
      <c r="J547" s="10">
        <v>2.75</v>
      </c>
      <c r="K547" s="10">
        <v>0.98000001907348633</v>
      </c>
      <c r="L547" s="10">
        <v>2.7000000476837158</v>
      </c>
      <c r="M547" s="10">
        <v>8.3000001907348633</v>
      </c>
      <c r="N547" s="11">
        <v>0</v>
      </c>
    </row>
    <row r="548" spans="1:14">
      <c r="A548">
        <v>541</v>
      </c>
      <c r="B548" s="9">
        <v>24046</v>
      </c>
      <c r="C548" s="6">
        <f t="shared" si="31"/>
        <v>10</v>
      </c>
      <c r="D548" s="12">
        <f t="shared" si="32"/>
        <v>1965</v>
      </c>
      <c r="E548" s="19">
        <v>6.7199997901916504</v>
      </c>
      <c r="F548" s="19">
        <v>6.4899997711181641</v>
      </c>
      <c r="G548" s="19">
        <v>24.799999237060547</v>
      </c>
      <c r="H548" s="19">
        <v>0.23000000417232513</v>
      </c>
      <c r="I548" s="10">
        <v>1.1000000238418579</v>
      </c>
      <c r="J548" s="10">
        <v>1.1000000238418579</v>
      </c>
      <c r="K548" s="10">
        <v>0.36000001430511475</v>
      </c>
      <c r="L548" s="10">
        <v>3</v>
      </c>
      <c r="M548" s="10">
        <v>7.9000000953674316</v>
      </c>
      <c r="N548" s="11">
        <v>89.69000244140625</v>
      </c>
    </row>
    <row r="549" spans="1:14">
      <c r="A549">
        <v>542</v>
      </c>
      <c r="B549" s="9">
        <v>24076</v>
      </c>
      <c r="C549" s="6">
        <f t="shared" si="31"/>
        <v>11</v>
      </c>
      <c r="D549" s="12">
        <f t="shared" si="32"/>
        <v>1965</v>
      </c>
      <c r="E549" s="19">
        <v>9999</v>
      </c>
      <c r="F549" s="19">
        <v>9999</v>
      </c>
      <c r="G549" s="19">
        <v>9999</v>
      </c>
      <c r="H549" s="19">
        <v>9999</v>
      </c>
      <c r="I549" s="10">
        <v>1.1000000238418579</v>
      </c>
      <c r="J549" s="10">
        <v>0.2800000011920929</v>
      </c>
      <c r="K549" s="10">
        <v>0</v>
      </c>
      <c r="L549" s="10">
        <v>2</v>
      </c>
      <c r="M549" s="10">
        <v>5.4000000953674316</v>
      </c>
      <c r="N549" s="11">
        <v>93.510002136230469</v>
      </c>
    </row>
    <row r="550" spans="1:14">
      <c r="A550">
        <v>543</v>
      </c>
      <c r="B550" s="9">
        <v>24107</v>
      </c>
      <c r="C550" s="6">
        <f t="shared" si="31"/>
        <v>12</v>
      </c>
      <c r="D550" s="12">
        <f t="shared" si="32"/>
        <v>1965</v>
      </c>
      <c r="E550" s="19">
        <v>9999</v>
      </c>
      <c r="F550" s="19">
        <v>9999</v>
      </c>
      <c r="G550" s="19">
        <v>9999</v>
      </c>
      <c r="H550" s="19">
        <v>9999</v>
      </c>
      <c r="I550" s="10">
        <v>1.1000000238418579</v>
      </c>
      <c r="J550" s="10">
        <v>0.2800000011920929</v>
      </c>
      <c r="K550" s="10">
        <v>0</v>
      </c>
      <c r="L550" s="10">
        <v>0.60000002384185791</v>
      </c>
      <c r="M550" s="10">
        <v>1.7000000476837158</v>
      </c>
      <c r="N550" s="11">
        <v>75.580001831054688</v>
      </c>
    </row>
    <row r="551" spans="1:14">
      <c r="A551">
        <v>544</v>
      </c>
      <c r="B551" s="9">
        <v>24138</v>
      </c>
      <c r="C551" s="6">
        <f t="shared" si="31"/>
        <v>1</v>
      </c>
      <c r="D551" s="12">
        <f t="shared" si="32"/>
        <v>1966</v>
      </c>
      <c r="E551" s="19">
        <v>9999</v>
      </c>
      <c r="F551" s="19">
        <v>9999</v>
      </c>
      <c r="G551" s="19">
        <v>9999</v>
      </c>
      <c r="H551" s="19">
        <v>9999</v>
      </c>
      <c r="I551" s="10">
        <v>1.1000000238418579</v>
      </c>
      <c r="J551" s="10">
        <v>0</v>
      </c>
      <c r="K551" s="10">
        <v>0</v>
      </c>
      <c r="L551" s="10">
        <v>0.5</v>
      </c>
      <c r="M551" s="10">
        <v>1.2000000476837158</v>
      </c>
      <c r="N551" s="11">
        <v>30.770000457763672</v>
      </c>
    </row>
    <row r="552" spans="1:14">
      <c r="A552">
        <v>545</v>
      </c>
      <c r="B552" s="9">
        <v>24166</v>
      </c>
      <c r="C552" s="6">
        <f t="shared" si="31"/>
        <v>2</v>
      </c>
      <c r="D552" s="12">
        <f t="shared" si="32"/>
        <v>1966</v>
      </c>
      <c r="E552" s="19">
        <v>9999</v>
      </c>
      <c r="F552" s="19">
        <v>9999</v>
      </c>
      <c r="G552" s="19">
        <v>9999</v>
      </c>
      <c r="H552" s="19">
        <v>9999</v>
      </c>
      <c r="I552" s="10">
        <v>1.1000000238418579</v>
      </c>
      <c r="J552" s="10">
        <v>0</v>
      </c>
      <c r="K552" s="10">
        <v>0</v>
      </c>
      <c r="L552" s="10">
        <v>0.5</v>
      </c>
      <c r="M552" s="10">
        <v>1.2000000476837158</v>
      </c>
      <c r="N552" s="11">
        <v>0</v>
      </c>
    </row>
    <row r="553" spans="1:14">
      <c r="A553">
        <v>546</v>
      </c>
      <c r="B553" s="9">
        <v>24197</v>
      </c>
      <c r="C553" s="6">
        <f t="shared" si="31"/>
        <v>3</v>
      </c>
      <c r="D553" s="12">
        <f t="shared" si="32"/>
        <v>1966</v>
      </c>
      <c r="E553" s="19">
        <v>0.81000000238418579</v>
      </c>
      <c r="F553" s="19">
        <v>0.77999997138977051</v>
      </c>
      <c r="G553" s="19">
        <v>9999</v>
      </c>
      <c r="H553" s="19">
        <v>9999</v>
      </c>
      <c r="I553" s="10">
        <v>1.1000000238418579</v>
      </c>
      <c r="J553" s="10">
        <v>1.6499999761581421</v>
      </c>
      <c r="K553" s="10">
        <v>3.9999999105930328E-2</v>
      </c>
      <c r="L553" s="10">
        <v>0.5</v>
      </c>
      <c r="M553" s="10">
        <v>1.2000000476837158</v>
      </c>
      <c r="N553" s="11">
        <v>0</v>
      </c>
    </row>
    <row r="554" spans="1:14">
      <c r="A554">
        <v>547</v>
      </c>
      <c r="B554" s="9">
        <v>24227</v>
      </c>
      <c r="C554" s="6">
        <f t="shared" si="31"/>
        <v>4</v>
      </c>
      <c r="D554" s="12">
        <f t="shared" si="32"/>
        <v>1966</v>
      </c>
      <c r="E554" s="19">
        <v>25.260000228881836</v>
      </c>
      <c r="F554" s="19">
        <v>24.420000076293945</v>
      </c>
      <c r="G554" s="19">
        <v>93.129997253417969</v>
      </c>
      <c r="H554" s="19">
        <v>0.85000002384185791</v>
      </c>
      <c r="I554" s="10">
        <v>1.1000000238418579</v>
      </c>
      <c r="J554" s="10">
        <v>0.55000001192092896</v>
      </c>
      <c r="K554" s="10">
        <v>1.3500000238418579</v>
      </c>
      <c r="L554" s="10">
        <v>0.5</v>
      </c>
      <c r="M554" s="10">
        <v>1.2000000476837158</v>
      </c>
      <c r="N554" s="11">
        <v>0</v>
      </c>
    </row>
    <row r="555" spans="1:14">
      <c r="A555">
        <v>548</v>
      </c>
      <c r="B555" s="9">
        <v>24258</v>
      </c>
      <c r="C555" s="6">
        <f t="shared" si="31"/>
        <v>5</v>
      </c>
      <c r="D555" s="12">
        <f t="shared" si="32"/>
        <v>1966</v>
      </c>
      <c r="E555" s="19">
        <v>25.819999694824219</v>
      </c>
      <c r="F555" s="19">
        <v>24.959999084472656</v>
      </c>
      <c r="G555" s="19">
        <v>95.19000244140625</v>
      </c>
      <c r="H555" s="19">
        <v>0.87000000476837158</v>
      </c>
      <c r="I555" s="10">
        <v>1.1000000238418579</v>
      </c>
      <c r="J555" s="10">
        <v>0.55000001192092896</v>
      </c>
      <c r="K555" s="10">
        <v>1.3799999952316284</v>
      </c>
      <c r="L555" s="10">
        <v>1.1000000238418579</v>
      </c>
      <c r="M555" s="10">
        <v>2.9000000953674316</v>
      </c>
      <c r="N555" s="11">
        <v>0</v>
      </c>
    </row>
    <row r="556" spans="1:14">
      <c r="A556">
        <v>549</v>
      </c>
      <c r="B556" s="9">
        <v>24288</v>
      </c>
      <c r="C556" s="6">
        <f t="shared" si="31"/>
        <v>6</v>
      </c>
      <c r="D556" s="12">
        <f t="shared" si="32"/>
        <v>1966</v>
      </c>
      <c r="E556" s="19">
        <v>27.610000610351563</v>
      </c>
      <c r="F556" s="19">
        <v>26.690000534057617</v>
      </c>
      <c r="G556" s="19">
        <v>101.77999877929688</v>
      </c>
      <c r="H556" s="19">
        <v>0.93000000715255737</v>
      </c>
      <c r="I556" s="10">
        <v>1.1000000238418579</v>
      </c>
      <c r="J556" s="10">
        <v>1.1000000238418579</v>
      </c>
      <c r="K556" s="10">
        <v>1.4700000286102295</v>
      </c>
      <c r="L556" s="10">
        <v>1.5</v>
      </c>
      <c r="M556" s="10">
        <v>4.0999999046325684</v>
      </c>
      <c r="N556" s="11">
        <v>0</v>
      </c>
    </row>
    <row r="557" spans="1:14">
      <c r="A557">
        <v>550</v>
      </c>
      <c r="B557" s="9">
        <v>24319</v>
      </c>
      <c r="C557" s="6">
        <f t="shared" si="31"/>
        <v>7</v>
      </c>
      <c r="D557" s="12">
        <f t="shared" si="32"/>
        <v>1966</v>
      </c>
      <c r="E557" s="19">
        <v>26.360000610351563</v>
      </c>
      <c r="F557" s="19">
        <v>25.479999542236328</v>
      </c>
      <c r="G557" s="19">
        <v>97.169998168945313</v>
      </c>
      <c r="H557" s="19">
        <v>0.87999999523162842</v>
      </c>
      <c r="I557" s="10">
        <v>1.1000000238418579</v>
      </c>
      <c r="J557" s="10">
        <v>2.75</v>
      </c>
      <c r="K557" s="10">
        <v>1.4099999666213989</v>
      </c>
      <c r="L557" s="10">
        <v>1.1000000238418579</v>
      </c>
      <c r="M557" s="10">
        <v>2.9000000953674316</v>
      </c>
      <c r="N557" s="11">
        <v>0</v>
      </c>
    </row>
    <row r="558" spans="1:14">
      <c r="A558">
        <v>551</v>
      </c>
      <c r="B558" s="9">
        <v>24350</v>
      </c>
      <c r="C558" s="6">
        <f t="shared" si="31"/>
        <v>8</v>
      </c>
      <c r="D558" s="12">
        <f t="shared" si="32"/>
        <v>1966</v>
      </c>
      <c r="E558" s="19">
        <v>21.010000228881836</v>
      </c>
      <c r="F558" s="19">
        <v>20.309999465942383</v>
      </c>
      <c r="G558" s="19">
        <v>77.44000244140625</v>
      </c>
      <c r="H558" s="19">
        <v>0.69999998807907104</v>
      </c>
      <c r="I558" s="10">
        <v>1.1000000238418579</v>
      </c>
      <c r="J558" s="10">
        <v>3.2999999523162842</v>
      </c>
      <c r="K558" s="10">
        <v>1.1200000047683716</v>
      </c>
      <c r="L558" s="10">
        <v>1.2000000476837158</v>
      </c>
      <c r="M558" s="10">
        <v>3.2999999523162842</v>
      </c>
      <c r="N558" s="11">
        <v>0</v>
      </c>
    </row>
    <row r="559" spans="1:14">
      <c r="A559">
        <v>552</v>
      </c>
      <c r="B559" s="9">
        <v>24380</v>
      </c>
      <c r="C559" s="6">
        <f t="shared" si="31"/>
        <v>9</v>
      </c>
      <c r="D559" s="12">
        <f t="shared" si="32"/>
        <v>1966</v>
      </c>
      <c r="E559" s="19">
        <v>16.979999542236328</v>
      </c>
      <c r="F559" s="19">
        <v>16.409999847412109</v>
      </c>
      <c r="G559" s="19">
        <v>62.580001831054688</v>
      </c>
      <c r="H559" s="19">
        <v>0.56999999284744263</v>
      </c>
      <c r="I559" s="10">
        <v>1.1000000238418579</v>
      </c>
      <c r="J559" s="10">
        <v>2.75</v>
      </c>
      <c r="K559" s="10">
        <v>0.9100000262260437</v>
      </c>
      <c r="L559" s="10">
        <v>3.0999999046325684</v>
      </c>
      <c r="M559" s="10">
        <v>8.3000001907348633</v>
      </c>
      <c r="N559" s="11">
        <v>0</v>
      </c>
    </row>
    <row r="560" spans="1:14">
      <c r="A560">
        <v>553</v>
      </c>
      <c r="B560" s="9">
        <v>24411</v>
      </c>
      <c r="C560" s="6">
        <f t="shared" si="31"/>
        <v>10</v>
      </c>
      <c r="D560" s="12">
        <f t="shared" si="32"/>
        <v>1966</v>
      </c>
      <c r="E560" s="19">
        <v>6.1599998474121094</v>
      </c>
      <c r="F560" s="19">
        <v>5.9600000381469727</v>
      </c>
      <c r="G560" s="19">
        <v>22.709999084472656</v>
      </c>
      <c r="H560" s="19">
        <v>0.20999999344348907</v>
      </c>
      <c r="I560" s="10">
        <v>1.1000000238418579</v>
      </c>
      <c r="J560" s="10">
        <v>1.1000000238418579</v>
      </c>
      <c r="K560" s="10">
        <v>0.33000001311302185</v>
      </c>
      <c r="L560" s="10">
        <v>2.5</v>
      </c>
      <c r="M560" s="10">
        <v>7.9000000953674316</v>
      </c>
      <c r="N560" s="11">
        <v>92.989997863769531</v>
      </c>
    </row>
    <row r="561" spans="1:14">
      <c r="A561">
        <v>554</v>
      </c>
      <c r="B561" s="9">
        <v>24441</v>
      </c>
      <c r="C561" s="6">
        <f t="shared" si="31"/>
        <v>11</v>
      </c>
      <c r="D561" s="12">
        <f t="shared" si="32"/>
        <v>1966</v>
      </c>
      <c r="E561" s="19">
        <v>9999</v>
      </c>
      <c r="F561" s="19">
        <v>9999</v>
      </c>
      <c r="G561" s="19">
        <v>9999</v>
      </c>
      <c r="H561" s="19">
        <v>9999</v>
      </c>
      <c r="I561" s="10">
        <v>1.1000000238418579</v>
      </c>
      <c r="J561" s="10">
        <v>0.2800000011920929</v>
      </c>
      <c r="K561" s="10">
        <v>0</v>
      </c>
      <c r="L561" s="10">
        <v>1.7000000476837158</v>
      </c>
      <c r="M561" s="10">
        <v>5.4000000953674316</v>
      </c>
      <c r="N561" s="11">
        <v>86.379997253417969</v>
      </c>
    </row>
    <row r="562" spans="1:14">
      <c r="A562">
        <v>555</v>
      </c>
      <c r="B562" s="9">
        <v>24472</v>
      </c>
      <c r="C562" s="6">
        <f t="shared" si="31"/>
        <v>12</v>
      </c>
      <c r="D562" s="12">
        <f t="shared" si="32"/>
        <v>1966</v>
      </c>
      <c r="E562" s="19">
        <v>9999</v>
      </c>
      <c r="F562" s="19">
        <v>9999</v>
      </c>
      <c r="G562" s="19">
        <v>9999</v>
      </c>
      <c r="H562" s="19">
        <v>9999</v>
      </c>
      <c r="I562" s="10">
        <v>1.1000000238418579</v>
      </c>
      <c r="J562" s="10">
        <v>0.2800000011920929</v>
      </c>
      <c r="K562" s="10">
        <v>0</v>
      </c>
      <c r="L562" s="10">
        <v>0.5</v>
      </c>
      <c r="M562" s="10">
        <v>1.7000000476837158</v>
      </c>
      <c r="N562" s="11">
        <v>65.94000244140625</v>
      </c>
    </row>
    <row r="563" spans="1:14">
      <c r="A563">
        <v>556</v>
      </c>
      <c r="B563" s="9">
        <v>24503</v>
      </c>
      <c r="C563" s="6">
        <f t="shared" si="31"/>
        <v>1</v>
      </c>
      <c r="D563" s="12">
        <f t="shared" si="32"/>
        <v>1967</v>
      </c>
      <c r="E563" s="19">
        <v>9999</v>
      </c>
      <c r="F563" s="19">
        <v>9999</v>
      </c>
      <c r="G563" s="19">
        <v>9999</v>
      </c>
      <c r="H563" s="19">
        <v>9999</v>
      </c>
      <c r="I563" s="10">
        <v>1.1000000238418579</v>
      </c>
      <c r="J563" s="10">
        <v>0</v>
      </c>
      <c r="K563" s="10">
        <v>0</v>
      </c>
      <c r="L563" s="10">
        <v>0.40000000596046448</v>
      </c>
      <c r="M563" s="10">
        <v>1.2000000476837158</v>
      </c>
      <c r="N563" s="11">
        <v>5.5100002288818359</v>
      </c>
    </row>
    <row r="564" spans="1:14">
      <c r="A564">
        <v>557</v>
      </c>
      <c r="B564" s="9">
        <v>24531</v>
      </c>
      <c r="C564" s="6">
        <f t="shared" si="31"/>
        <v>2</v>
      </c>
      <c r="D564" s="12">
        <f t="shared" si="32"/>
        <v>1967</v>
      </c>
      <c r="E564" s="19">
        <v>9999</v>
      </c>
      <c r="F564" s="19">
        <v>9999</v>
      </c>
      <c r="G564" s="19">
        <v>9999</v>
      </c>
      <c r="H564" s="19">
        <v>9999</v>
      </c>
      <c r="I564" s="10">
        <v>1.1000000238418579</v>
      </c>
      <c r="J564" s="10">
        <v>0</v>
      </c>
      <c r="K564" s="10">
        <v>0</v>
      </c>
      <c r="L564" s="10">
        <v>0.40000000596046448</v>
      </c>
      <c r="M564" s="10">
        <v>1.2000000476837158</v>
      </c>
      <c r="N564" s="11">
        <v>0</v>
      </c>
    </row>
    <row r="565" spans="1:14">
      <c r="A565">
        <v>558</v>
      </c>
      <c r="B565" s="9">
        <v>24562</v>
      </c>
      <c r="C565" s="6">
        <f t="shared" si="31"/>
        <v>3</v>
      </c>
      <c r="D565" s="12">
        <f t="shared" si="32"/>
        <v>1967</v>
      </c>
      <c r="E565" s="19">
        <v>0</v>
      </c>
      <c r="F565" s="19">
        <v>0</v>
      </c>
      <c r="G565" s="19">
        <v>9999</v>
      </c>
      <c r="H565" s="19">
        <v>9999</v>
      </c>
      <c r="I565" s="10">
        <v>1.1000000238418579</v>
      </c>
      <c r="J565" s="10">
        <v>1.6499999761581421</v>
      </c>
      <c r="K565" s="10">
        <v>0</v>
      </c>
      <c r="L565" s="10">
        <v>0.40000000596046448</v>
      </c>
      <c r="M565" s="10">
        <v>1.2000000476837158</v>
      </c>
      <c r="N565" s="11">
        <v>0</v>
      </c>
    </row>
    <row r="566" spans="1:14">
      <c r="A566">
        <v>559</v>
      </c>
      <c r="B566" s="9">
        <v>24592</v>
      </c>
      <c r="C566" s="6">
        <f t="shared" si="31"/>
        <v>4</v>
      </c>
      <c r="D566" s="12">
        <f t="shared" si="32"/>
        <v>1967</v>
      </c>
      <c r="E566" s="19">
        <v>7.9499998092651367</v>
      </c>
      <c r="F566" s="19">
        <v>7.679999828338623</v>
      </c>
      <c r="G566" s="19">
        <v>29.139999389648438</v>
      </c>
      <c r="H566" s="19">
        <v>0.25999999046325684</v>
      </c>
      <c r="I566" s="10">
        <v>1.1000000238418579</v>
      </c>
      <c r="J566" s="10">
        <v>0.55000001192092896</v>
      </c>
      <c r="K566" s="10">
        <v>0.41999998688697815</v>
      </c>
      <c r="L566" s="10">
        <v>0.40000000596046448</v>
      </c>
      <c r="M566" s="10">
        <v>1.2000000476837158</v>
      </c>
      <c r="N566" s="11">
        <v>0</v>
      </c>
    </row>
    <row r="567" spans="1:14">
      <c r="A567">
        <v>560</v>
      </c>
      <c r="B567" s="9">
        <v>24623</v>
      </c>
      <c r="C567" s="6">
        <f t="shared" si="31"/>
        <v>5</v>
      </c>
      <c r="D567" s="12">
        <f t="shared" si="32"/>
        <v>1967</v>
      </c>
      <c r="E567" s="19">
        <v>29.270000457763672</v>
      </c>
      <c r="F567" s="19">
        <v>28.299999237060547</v>
      </c>
      <c r="G567" s="19">
        <v>107.33000183105469</v>
      </c>
      <c r="H567" s="19">
        <v>0.98000001907348633</v>
      </c>
      <c r="I567" s="10">
        <v>1.1000000238418579</v>
      </c>
      <c r="J567" s="10">
        <v>0.55000001192092896</v>
      </c>
      <c r="K567" s="10">
        <v>1.559999942779541</v>
      </c>
      <c r="L567" s="10">
        <v>0.89999997615814209</v>
      </c>
      <c r="M567" s="10">
        <v>2.9000000953674316</v>
      </c>
      <c r="N567" s="11">
        <v>0</v>
      </c>
    </row>
    <row r="568" spans="1:14">
      <c r="A568">
        <v>561</v>
      </c>
      <c r="B568" s="9">
        <v>24653</v>
      </c>
      <c r="C568" s="6">
        <f t="shared" si="31"/>
        <v>6</v>
      </c>
      <c r="D568" s="12">
        <f t="shared" si="32"/>
        <v>1967</v>
      </c>
      <c r="E568" s="19">
        <v>27.719999313354492</v>
      </c>
      <c r="F568" s="19">
        <v>26.790000915527344</v>
      </c>
      <c r="G568" s="19">
        <v>101.62999725341797</v>
      </c>
      <c r="H568" s="19">
        <v>0.92000001668930054</v>
      </c>
      <c r="I568" s="10">
        <v>1.1000000238418579</v>
      </c>
      <c r="J568" s="10">
        <v>1.1000000238418579</v>
      </c>
      <c r="K568" s="10">
        <v>1.4800000190734863</v>
      </c>
      <c r="L568" s="10">
        <v>1.2999999523162842</v>
      </c>
      <c r="M568" s="10">
        <v>4.0999999046325684</v>
      </c>
      <c r="N568" s="11">
        <v>0</v>
      </c>
    </row>
    <row r="569" spans="1:14">
      <c r="A569">
        <v>562</v>
      </c>
      <c r="B569" s="9">
        <v>24684</v>
      </c>
      <c r="C569" s="6">
        <f t="shared" si="31"/>
        <v>7</v>
      </c>
      <c r="D569" s="12">
        <f t="shared" si="32"/>
        <v>1967</v>
      </c>
      <c r="E569" s="19">
        <v>32.419998168945313</v>
      </c>
      <c r="F569" s="19">
        <v>31.340000152587891</v>
      </c>
      <c r="G569" s="19">
        <v>118.86000061035156</v>
      </c>
      <c r="H569" s="19">
        <v>1.0800000429153442</v>
      </c>
      <c r="I569" s="10">
        <v>1.1000000238418579</v>
      </c>
      <c r="J569" s="10">
        <v>2.75</v>
      </c>
      <c r="K569" s="10">
        <v>1.7300000190734863</v>
      </c>
      <c r="L569" s="10">
        <v>0.89999997615814209</v>
      </c>
      <c r="M569" s="10">
        <v>2.9000000953674316</v>
      </c>
      <c r="N569" s="11">
        <v>0</v>
      </c>
    </row>
    <row r="570" spans="1:14">
      <c r="A570">
        <v>563</v>
      </c>
      <c r="B570" s="9">
        <v>24715</v>
      </c>
      <c r="C570" s="6">
        <f t="shared" si="31"/>
        <v>8</v>
      </c>
      <c r="D570" s="12">
        <f t="shared" si="32"/>
        <v>1967</v>
      </c>
      <c r="E570" s="19">
        <v>25.780000686645508</v>
      </c>
      <c r="F570" s="19">
        <v>24.920000076293945</v>
      </c>
      <c r="G570" s="19">
        <v>94.540000915527344</v>
      </c>
      <c r="H570" s="19">
        <v>0.86000001430511475</v>
      </c>
      <c r="I570" s="10">
        <v>1.1000000238418579</v>
      </c>
      <c r="J570" s="10">
        <v>3.2999999523162842</v>
      </c>
      <c r="K570" s="10">
        <v>1.3799999952316284</v>
      </c>
      <c r="L570" s="10">
        <v>1.1000000238418579</v>
      </c>
      <c r="M570" s="10">
        <v>3.2999999523162842</v>
      </c>
      <c r="N570" s="11">
        <v>0</v>
      </c>
    </row>
    <row r="571" spans="1:14">
      <c r="A571">
        <v>564</v>
      </c>
      <c r="B571" s="9">
        <v>24745</v>
      </c>
      <c r="C571" s="6">
        <f t="shared" si="31"/>
        <v>9</v>
      </c>
      <c r="D571" s="12">
        <f t="shared" si="32"/>
        <v>1967</v>
      </c>
      <c r="E571" s="19">
        <v>20.479999542236328</v>
      </c>
      <c r="F571" s="19">
        <v>19.799999237060547</v>
      </c>
      <c r="G571" s="19">
        <v>75.099998474121094</v>
      </c>
      <c r="H571" s="19">
        <v>0.68000000715255737</v>
      </c>
      <c r="I571" s="10">
        <v>1.1000000238418579</v>
      </c>
      <c r="J571" s="10">
        <v>2.75</v>
      </c>
      <c r="K571" s="10">
        <v>1.0900000333786011</v>
      </c>
      <c r="L571" s="10">
        <v>2.7000000476837158</v>
      </c>
      <c r="M571" s="10">
        <v>8.3000001907348633</v>
      </c>
      <c r="N571" s="11">
        <v>0</v>
      </c>
    </row>
    <row r="572" spans="1:14">
      <c r="A572">
        <v>565</v>
      </c>
      <c r="B572" s="9">
        <v>24776</v>
      </c>
      <c r="C572" s="6">
        <f t="shared" si="31"/>
        <v>10</v>
      </c>
      <c r="D572" s="12">
        <f t="shared" si="32"/>
        <v>1967</v>
      </c>
      <c r="E572" s="19">
        <v>6.380000114440918</v>
      </c>
      <c r="F572" s="19">
        <v>6.1700000762939453</v>
      </c>
      <c r="G572" s="19">
        <v>23.409999847412109</v>
      </c>
      <c r="H572" s="19">
        <v>0.20999999344348907</v>
      </c>
      <c r="I572" s="10">
        <v>1.1000000238418579</v>
      </c>
      <c r="J572" s="10">
        <v>1.1000000238418579</v>
      </c>
      <c r="K572" s="10">
        <v>0.34000000357627869</v>
      </c>
      <c r="L572" s="10">
        <v>3</v>
      </c>
      <c r="M572" s="10">
        <v>7.9000000953674316</v>
      </c>
      <c r="N572" s="11">
        <v>88.389999389648438</v>
      </c>
    </row>
    <row r="573" spans="1:14">
      <c r="A573">
        <v>566</v>
      </c>
      <c r="B573" s="9">
        <v>24806</v>
      </c>
      <c r="C573" s="6">
        <f t="shared" si="31"/>
        <v>11</v>
      </c>
      <c r="D573" s="12">
        <f t="shared" si="32"/>
        <v>1967</v>
      </c>
      <c r="E573" s="19">
        <v>9999</v>
      </c>
      <c r="F573" s="19">
        <v>9999</v>
      </c>
      <c r="G573" s="19">
        <v>9999</v>
      </c>
      <c r="H573" s="19">
        <v>9999</v>
      </c>
      <c r="I573" s="10">
        <v>1.1000000238418579</v>
      </c>
      <c r="J573" s="10">
        <v>0.2800000011920929</v>
      </c>
      <c r="K573" s="10">
        <v>0</v>
      </c>
      <c r="L573" s="10">
        <v>2</v>
      </c>
      <c r="M573" s="10">
        <v>5.4000000953674316</v>
      </c>
      <c r="N573" s="11">
        <v>114.30999755859375</v>
      </c>
    </row>
    <row r="574" spans="1:14">
      <c r="A574">
        <v>567</v>
      </c>
      <c r="B574" s="9">
        <v>24837</v>
      </c>
      <c r="C574" s="6">
        <f t="shared" si="31"/>
        <v>12</v>
      </c>
      <c r="D574" s="12">
        <f t="shared" si="32"/>
        <v>1967</v>
      </c>
      <c r="E574" s="19">
        <v>9999</v>
      </c>
      <c r="F574" s="19">
        <v>9999</v>
      </c>
      <c r="G574" s="19">
        <v>9999</v>
      </c>
      <c r="H574" s="19">
        <v>9999</v>
      </c>
      <c r="I574" s="10">
        <v>1.1000000238418579</v>
      </c>
      <c r="J574" s="10">
        <v>0.2800000011920929</v>
      </c>
      <c r="K574" s="10">
        <v>0</v>
      </c>
      <c r="L574" s="10">
        <v>0.60000002384185791</v>
      </c>
      <c r="M574" s="10">
        <v>1.7000000476837158</v>
      </c>
      <c r="N574" s="11">
        <v>86.94000244140625</v>
      </c>
    </row>
    <row r="575" spans="1:14">
      <c r="A575">
        <v>568</v>
      </c>
      <c r="B575" s="9">
        <v>24868</v>
      </c>
      <c r="C575" s="6">
        <f t="shared" si="31"/>
        <v>1</v>
      </c>
      <c r="D575" s="12">
        <f t="shared" si="32"/>
        <v>1968</v>
      </c>
      <c r="E575" s="19">
        <v>9999</v>
      </c>
      <c r="F575" s="19">
        <v>9999</v>
      </c>
      <c r="G575" s="19">
        <v>9999</v>
      </c>
      <c r="H575" s="19">
        <v>9999</v>
      </c>
      <c r="I575" s="10">
        <v>1.1000000238418579</v>
      </c>
      <c r="J575" s="10">
        <v>0</v>
      </c>
      <c r="K575" s="10">
        <v>0</v>
      </c>
      <c r="L575" s="10">
        <v>0.5</v>
      </c>
      <c r="M575" s="10">
        <v>1.2000000476837158</v>
      </c>
      <c r="N575" s="11">
        <v>22.200000762939453</v>
      </c>
    </row>
    <row r="576" spans="1:14">
      <c r="A576">
        <v>569</v>
      </c>
      <c r="B576" s="9">
        <v>24897</v>
      </c>
      <c r="C576" s="6">
        <f t="shared" si="31"/>
        <v>2</v>
      </c>
      <c r="D576" s="12">
        <f t="shared" si="32"/>
        <v>1968</v>
      </c>
      <c r="E576" s="19">
        <v>9999</v>
      </c>
      <c r="F576" s="19">
        <v>9999</v>
      </c>
      <c r="G576" s="19">
        <v>9999</v>
      </c>
      <c r="H576" s="19">
        <v>9999</v>
      </c>
      <c r="I576" s="10">
        <v>1.1000000238418579</v>
      </c>
      <c r="J576" s="10">
        <v>0</v>
      </c>
      <c r="K576" s="10">
        <v>0</v>
      </c>
      <c r="L576" s="10">
        <v>0.5</v>
      </c>
      <c r="M576" s="10">
        <v>1.2000000476837158</v>
      </c>
      <c r="N576" s="11">
        <v>0</v>
      </c>
    </row>
    <row r="577" spans="1:14">
      <c r="A577">
        <v>570</v>
      </c>
      <c r="B577" s="9">
        <v>24928</v>
      </c>
      <c r="C577" s="6">
        <f t="shared" si="31"/>
        <v>3</v>
      </c>
      <c r="D577" s="12">
        <f t="shared" si="32"/>
        <v>1968</v>
      </c>
      <c r="E577" s="19">
        <v>0</v>
      </c>
      <c r="F577" s="19">
        <v>0</v>
      </c>
      <c r="G577" s="19">
        <v>9999</v>
      </c>
      <c r="H577" s="19">
        <v>9999</v>
      </c>
      <c r="I577" s="10">
        <v>1.1000000238418579</v>
      </c>
      <c r="J577" s="10">
        <v>1.6499999761581421</v>
      </c>
      <c r="K577" s="10">
        <v>0</v>
      </c>
      <c r="L577" s="10">
        <v>0.5</v>
      </c>
      <c r="M577" s="10">
        <v>1.2000000476837158</v>
      </c>
      <c r="N577" s="11">
        <v>0</v>
      </c>
    </row>
    <row r="578" spans="1:14">
      <c r="A578">
        <v>571</v>
      </c>
      <c r="B578" s="9">
        <v>24958</v>
      </c>
      <c r="C578" s="6">
        <f t="shared" si="31"/>
        <v>4</v>
      </c>
      <c r="D578" s="12">
        <f t="shared" si="32"/>
        <v>1968</v>
      </c>
      <c r="E578" s="19">
        <v>21.739999771118164</v>
      </c>
      <c r="F578" s="19">
        <v>21.020000457763672</v>
      </c>
      <c r="G578" s="19">
        <v>79.720001220703125</v>
      </c>
      <c r="H578" s="19">
        <v>0.72000002861022949</v>
      </c>
      <c r="I578" s="10">
        <v>1.1000000238418579</v>
      </c>
      <c r="J578" s="10">
        <v>0.55000001192092896</v>
      </c>
      <c r="K578" s="10">
        <v>1.1599999666213989</v>
      </c>
      <c r="L578" s="10">
        <v>0.5</v>
      </c>
      <c r="M578" s="10">
        <v>1.2000000476837158</v>
      </c>
      <c r="N578" s="11">
        <v>0</v>
      </c>
    </row>
    <row r="579" spans="1:14">
      <c r="A579">
        <v>572</v>
      </c>
      <c r="B579" s="9">
        <v>24989</v>
      </c>
      <c r="C579" s="6">
        <f t="shared" si="31"/>
        <v>5</v>
      </c>
      <c r="D579" s="12">
        <f t="shared" si="32"/>
        <v>1968</v>
      </c>
      <c r="E579" s="19">
        <v>27.870000839233398</v>
      </c>
      <c r="F579" s="19">
        <v>26.940000534057617</v>
      </c>
      <c r="G579" s="19">
        <v>102.19999694824219</v>
      </c>
      <c r="H579" s="19">
        <v>0.93000000715255737</v>
      </c>
      <c r="I579" s="10">
        <v>1.1000000238418579</v>
      </c>
      <c r="J579" s="10">
        <v>0.55000001192092896</v>
      </c>
      <c r="K579" s="10">
        <v>1.4900000095367432</v>
      </c>
      <c r="L579" s="10">
        <v>1.1000000238418579</v>
      </c>
      <c r="M579" s="10">
        <v>2.9000000953674316</v>
      </c>
      <c r="N579" s="11">
        <v>0</v>
      </c>
    </row>
    <row r="580" spans="1:14">
      <c r="A580">
        <v>573</v>
      </c>
      <c r="B580" s="9">
        <v>25019</v>
      </c>
      <c r="C580" s="6">
        <f t="shared" si="31"/>
        <v>6</v>
      </c>
      <c r="D580" s="12">
        <f t="shared" si="32"/>
        <v>1968</v>
      </c>
      <c r="E580" s="19">
        <v>28.489999771118164</v>
      </c>
      <c r="F580" s="19">
        <v>27.540000915527344</v>
      </c>
      <c r="G580" s="19">
        <v>104.48000335693359</v>
      </c>
      <c r="H580" s="19">
        <v>0.94999998807907104</v>
      </c>
      <c r="I580" s="10">
        <v>1.1000000238418579</v>
      </c>
      <c r="J580" s="10">
        <v>1.1000000238418579</v>
      </c>
      <c r="K580" s="10">
        <v>1.5199999809265137</v>
      </c>
      <c r="L580" s="10">
        <v>1.5</v>
      </c>
      <c r="M580" s="10">
        <v>4.0999999046325684</v>
      </c>
      <c r="N580" s="11">
        <v>0</v>
      </c>
    </row>
    <row r="581" spans="1:14">
      <c r="A581">
        <v>574</v>
      </c>
      <c r="B581" s="9">
        <v>25050</v>
      </c>
      <c r="C581" s="6">
        <f t="shared" si="31"/>
        <v>7</v>
      </c>
      <c r="D581" s="12">
        <f t="shared" si="32"/>
        <v>1968</v>
      </c>
      <c r="E581" s="19">
        <v>29.659999847412109</v>
      </c>
      <c r="F581" s="19">
        <v>28.680000305175781</v>
      </c>
      <c r="G581" s="19">
        <v>108.76999664306641</v>
      </c>
      <c r="H581" s="19">
        <v>0.99000000953674316</v>
      </c>
      <c r="I581" s="10">
        <v>1.1000000238418579</v>
      </c>
      <c r="J581" s="10">
        <v>2.75</v>
      </c>
      <c r="K581" s="10">
        <v>1.5800000429153442</v>
      </c>
      <c r="L581" s="10">
        <v>1.1000000238418579</v>
      </c>
      <c r="M581" s="10">
        <v>2.9000000953674316</v>
      </c>
      <c r="N581" s="11">
        <v>0</v>
      </c>
    </row>
    <row r="582" spans="1:14">
      <c r="A582">
        <v>575</v>
      </c>
      <c r="B582" s="9">
        <v>25081</v>
      </c>
      <c r="C582" s="6">
        <f t="shared" si="31"/>
        <v>8</v>
      </c>
      <c r="D582" s="12">
        <f t="shared" si="32"/>
        <v>1968</v>
      </c>
      <c r="E582" s="19">
        <v>21.879999160766602</v>
      </c>
      <c r="F582" s="19">
        <v>21.149999618530273</v>
      </c>
      <c r="G582" s="19">
        <v>80.239997863769531</v>
      </c>
      <c r="H582" s="19">
        <v>0.73000001907348633</v>
      </c>
      <c r="I582" s="10">
        <v>1.1000000238418579</v>
      </c>
      <c r="J582" s="10">
        <v>3.2999999523162842</v>
      </c>
      <c r="K582" s="10">
        <v>1.1699999570846558</v>
      </c>
      <c r="L582" s="10">
        <v>1.2000000476837158</v>
      </c>
      <c r="M582" s="10">
        <v>3.2999999523162842</v>
      </c>
      <c r="N582" s="11">
        <v>0</v>
      </c>
    </row>
    <row r="583" spans="1:14">
      <c r="A583">
        <v>576</v>
      </c>
      <c r="B583" s="9">
        <v>25111</v>
      </c>
      <c r="C583" s="6">
        <f t="shared" si="31"/>
        <v>9</v>
      </c>
      <c r="D583" s="12">
        <f t="shared" si="32"/>
        <v>1968</v>
      </c>
      <c r="E583" s="19">
        <v>19.079999923706055</v>
      </c>
      <c r="F583" s="19">
        <v>18.440000534057617</v>
      </c>
      <c r="G583" s="19">
        <v>69.959999084472656</v>
      </c>
      <c r="H583" s="19">
        <v>0.63999998569488525</v>
      </c>
      <c r="I583" s="10">
        <v>1.1000000238418579</v>
      </c>
      <c r="J583" s="10">
        <v>2.75</v>
      </c>
      <c r="K583" s="10">
        <v>1.0199999809265137</v>
      </c>
      <c r="L583" s="10">
        <v>3.0999999046325684</v>
      </c>
      <c r="M583" s="10">
        <v>8.3000001907348633</v>
      </c>
      <c r="N583" s="11">
        <v>0</v>
      </c>
    </row>
    <row r="584" spans="1:14">
      <c r="A584">
        <v>577</v>
      </c>
      <c r="B584" s="9">
        <v>25142</v>
      </c>
      <c r="C584" s="6">
        <f t="shared" si="31"/>
        <v>10</v>
      </c>
      <c r="D584" s="12">
        <f t="shared" si="32"/>
        <v>1968</v>
      </c>
      <c r="E584" s="19">
        <v>1.2599999904632568</v>
      </c>
      <c r="F584" s="19">
        <v>1.2200000286102295</v>
      </c>
      <c r="G584" s="19">
        <v>4.6399998664855957</v>
      </c>
      <c r="H584" s="19">
        <v>3.9999999105930328E-2</v>
      </c>
      <c r="I584" s="10">
        <v>1.1000000238418579</v>
      </c>
      <c r="J584" s="10">
        <v>1.1000000238418579</v>
      </c>
      <c r="K584" s="10">
        <v>7.0000000298023224E-2</v>
      </c>
      <c r="L584" s="10">
        <v>2.5</v>
      </c>
      <c r="M584" s="10">
        <v>7.9000000953674316</v>
      </c>
      <c r="N584" s="11">
        <v>77.120002746582031</v>
      </c>
    </row>
    <row r="585" spans="1:14">
      <c r="A585">
        <v>578</v>
      </c>
      <c r="B585" s="9">
        <v>25172</v>
      </c>
      <c r="C585" s="6">
        <f t="shared" ref="C585:C648" si="33">MONTH(B585)</f>
        <v>11</v>
      </c>
      <c r="D585" s="12">
        <f t="shared" ref="D585:D648" si="34">YEAR(B585)</f>
        <v>1968</v>
      </c>
      <c r="E585" s="19">
        <v>9999</v>
      </c>
      <c r="F585" s="19">
        <v>9999</v>
      </c>
      <c r="G585" s="19">
        <v>9999</v>
      </c>
      <c r="H585" s="19">
        <v>9999</v>
      </c>
      <c r="I585" s="10">
        <v>1.1000000238418579</v>
      </c>
      <c r="J585" s="10">
        <v>0.2800000011920929</v>
      </c>
      <c r="K585" s="10">
        <v>0</v>
      </c>
      <c r="L585" s="10">
        <v>1.7000000476837158</v>
      </c>
      <c r="M585" s="10">
        <v>5.4000000953674316</v>
      </c>
      <c r="N585" s="11">
        <v>100.54000091552734</v>
      </c>
    </row>
    <row r="586" spans="1:14">
      <c r="A586">
        <v>579</v>
      </c>
      <c r="B586" s="9">
        <v>25203</v>
      </c>
      <c r="C586" s="6">
        <f t="shared" si="33"/>
        <v>12</v>
      </c>
      <c r="D586" s="12">
        <f t="shared" si="34"/>
        <v>1968</v>
      </c>
      <c r="E586" s="19">
        <v>9999</v>
      </c>
      <c r="F586" s="19">
        <v>9999</v>
      </c>
      <c r="G586" s="19">
        <v>9999</v>
      </c>
      <c r="H586" s="19">
        <v>9999</v>
      </c>
      <c r="I586" s="10">
        <v>1.1000000238418579</v>
      </c>
      <c r="J586" s="10">
        <v>0.2800000011920929</v>
      </c>
      <c r="K586" s="10">
        <v>0</v>
      </c>
      <c r="L586" s="10">
        <v>0.5</v>
      </c>
      <c r="M586" s="10">
        <v>1.7000000476837158</v>
      </c>
      <c r="N586" s="11">
        <v>63.599998474121094</v>
      </c>
    </row>
    <row r="587" spans="1:14">
      <c r="A587">
        <v>580</v>
      </c>
      <c r="B587" s="9">
        <v>25234</v>
      </c>
      <c r="C587" s="6">
        <f t="shared" si="33"/>
        <v>1</v>
      </c>
      <c r="D587" s="12">
        <f t="shared" si="34"/>
        <v>1969</v>
      </c>
      <c r="E587" s="19">
        <v>9999</v>
      </c>
      <c r="F587" s="19">
        <v>9999</v>
      </c>
      <c r="G587" s="19">
        <v>9999</v>
      </c>
      <c r="H587" s="19">
        <v>9999</v>
      </c>
      <c r="I587" s="10">
        <v>1.1000000238418579</v>
      </c>
      <c r="J587" s="10">
        <v>0</v>
      </c>
      <c r="K587" s="10">
        <v>0</v>
      </c>
      <c r="L587" s="10">
        <v>0.40000000596046448</v>
      </c>
      <c r="M587" s="10">
        <v>1.2000000476837158</v>
      </c>
      <c r="N587" s="11">
        <v>0</v>
      </c>
    </row>
    <row r="588" spans="1:14">
      <c r="A588">
        <v>581</v>
      </c>
      <c r="B588" s="9">
        <v>25262</v>
      </c>
      <c r="C588" s="6">
        <f t="shared" si="33"/>
        <v>2</v>
      </c>
      <c r="D588" s="12">
        <f t="shared" si="34"/>
        <v>1969</v>
      </c>
      <c r="E588" s="19">
        <v>9999</v>
      </c>
      <c r="F588" s="19">
        <v>9999</v>
      </c>
      <c r="G588" s="19">
        <v>9999</v>
      </c>
      <c r="H588" s="19">
        <v>9999</v>
      </c>
      <c r="I588" s="10">
        <v>1.1000000238418579</v>
      </c>
      <c r="J588" s="10">
        <v>0</v>
      </c>
      <c r="K588" s="10">
        <v>0</v>
      </c>
      <c r="L588" s="10">
        <v>0.40000000596046448</v>
      </c>
      <c r="M588" s="10">
        <v>1.2000000476837158</v>
      </c>
      <c r="N588" s="11">
        <v>0</v>
      </c>
    </row>
    <row r="589" spans="1:14">
      <c r="A589">
        <v>582</v>
      </c>
      <c r="B589" s="9">
        <v>25293</v>
      </c>
      <c r="C589" s="6">
        <f t="shared" si="33"/>
        <v>3</v>
      </c>
      <c r="D589" s="12">
        <f t="shared" si="34"/>
        <v>1969</v>
      </c>
      <c r="E589" s="19">
        <v>0</v>
      </c>
      <c r="F589" s="19">
        <v>0</v>
      </c>
      <c r="G589" s="19">
        <v>9999</v>
      </c>
      <c r="H589" s="19">
        <v>9999</v>
      </c>
      <c r="I589" s="10">
        <v>1.1000000238418579</v>
      </c>
      <c r="J589" s="10">
        <v>1.6499999761581421</v>
      </c>
      <c r="K589" s="10">
        <v>0</v>
      </c>
      <c r="L589" s="10">
        <v>0.40000000596046448</v>
      </c>
      <c r="M589" s="10">
        <v>1.2000000476837158</v>
      </c>
      <c r="N589" s="11">
        <v>0</v>
      </c>
    </row>
    <row r="590" spans="1:14">
      <c r="A590">
        <v>583</v>
      </c>
      <c r="B590" s="9">
        <v>25323</v>
      </c>
      <c r="C590" s="6">
        <f t="shared" si="33"/>
        <v>4</v>
      </c>
      <c r="D590" s="12">
        <f t="shared" si="34"/>
        <v>1969</v>
      </c>
      <c r="E590" s="19">
        <v>18.920000076293945</v>
      </c>
      <c r="F590" s="19">
        <v>18.290000915527344</v>
      </c>
      <c r="G590" s="19">
        <v>69.360000610351563</v>
      </c>
      <c r="H590" s="19">
        <v>0.62999999523162842</v>
      </c>
      <c r="I590" s="10">
        <v>1.1000000238418579</v>
      </c>
      <c r="J590" s="10">
        <v>0.55000001192092896</v>
      </c>
      <c r="K590" s="10">
        <v>1.0099999904632568</v>
      </c>
      <c r="L590" s="10">
        <v>0.40000000596046448</v>
      </c>
      <c r="M590" s="10">
        <v>1.2000000476837158</v>
      </c>
      <c r="N590" s="11">
        <v>0</v>
      </c>
    </row>
    <row r="591" spans="1:14">
      <c r="A591">
        <v>584</v>
      </c>
      <c r="B591" s="9">
        <v>25354</v>
      </c>
      <c r="C591" s="6">
        <f t="shared" si="33"/>
        <v>5</v>
      </c>
      <c r="D591" s="12">
        <f t="shared" si="34"/>
        <v>1969</v>
      </c>
      <c r="E591" s="19">
        <v>29.090000152587891</v>
      </c>
      <c r="F591" s="19">
        <v>28.120000839233398</v>
      </c>
      <c r="G591" s="19">
        <v>106.66000366210938</v>
      </c>
      <c r="H591" s="19">
        <v>0.97000002861022949</v>
      </c>
      <c r="I591" s="10">
        <v>1.1000000238418579</v>
      </c>
      <c r="J591" s="10">
        <v>0.55000001192092896</v>
      </c>
      <c r="K591" s="10">
        <v>1.5499999523162842</v>
      </c>
      <c r="L591" s="10">
        <v>0.89999997615814209</v>
      </c>
      <c r="M591" s="10">
        <v>2.9000000953674316</v>
      </c>
      <c r="N591" s="11">
        <v>0</v>
      </c>
    </row>
    <row r="592" spans="1:14">
      <c r="A592">
        <v>585</v>
      </c>
      <c r="B592" s="9">
        <v>25384</v>
      </c>
      <c r="C592" s="6">
        <f t="shared" si="33"/>
        <v>6</v>
      </c>
      <c r="D592" s="12">
        <f t="shared" si="34"/>
        <v>1969</v>
      </c>
      <c r="E592" s="19">
        <v>28.579999923706055</v>
      </c>
      <c r="F592" s="19">
        <v>27.629999160766602</v>
      </c>
      <c r="G592" s="19">
        <v>104.80000305175781</v>
      </c>
      <c r="H592" s="19">
        <v>0.94999998807907104</v>
      </c>
      <c r="I592" s="10">
        <v>1.1000000238418579</v>
      </c>
      <c r="J592" s="10">
        <v>1.1000000238418579</v>
      </c>
      <c r="K592" s="10">
        <v>1.5199999809265137</v>
      </c>
      <c r="L592" s="10">
        <v>1.2999999523162842</v>
      </c>
      <c r="M592" s="10">
        <v>4.0999999046325684</v>
      </c>
      <c r="N592" s="11">
        <v>0</v>
      </c>
    </row>
    <row r="593" spans="1:14">
      <c r="A593">
        <v>586</v>
      </c>
      <c r="B593" s="9">
        <v>25415</v>
      </c>
      <c r="C593" s="6">
        <f t="shared" si="33"/>
        <v>7</v>
      </c>
      <c r="D593" s="12">
        <f t="shared" si="34"/>
        <v>1969</v>
      </c>
      <c r="E593" s="19">
        <v>29</v>
      </c>
      <c r="F593" s="19">
        <v>28.030000686645508</v>
      </c>
      <c r="G593" s="19">
        <v>106.33000183105469</v>
      </c>
      <c r="H593" s="19">
        <v>0.97000002861022949</v>
      </c>
      <c r="I593" s="10">
        <v>1.1000000238418579</v>
      </c>
      <c r="J593" s="10">
        <v>2.75</v>
      </c>
      <c r="K593" s="10">
        <v>1.5499999523162842</v>
      </c>
      <c r="L593" s="10">
        <v>0.89999997615814209</v>
      </c>
      <c r="M593" s="10">
        <v>2.9000000953674316</v>
      </c>
      <c r="N593" s="11">
        <v>0</v>
      </c>
    </row>
    <row r="594" spans="1:14">
      <c r="A594">
        <v>587</v>
      </c>
      <c r="B594" s="9">
        <v>25446</v>
      </c>
      <c r="C594" s="6">
        <f t="shared" si="33"/>
        <v>8</v>
      </c>
      <c r="D594" s="12">
        <f t="shared" si="34"/>
        <v>1969</v>
      </c>
      <c r="E594" s="19">
        <v>23.219999313354492</v>
      </c>
      <c r="F594" s="19">
        <v>22.440000534057617</v>
      </c>
      <c r="G594" s="19">
        <v>85.129997253417969</v>
      </c>
      <c r="H594" s="19">
        <v>0.76999998092651367</v>
      </c>
      <c r="I594" s="10">
        <v>1.1000000238418579</v>
      </c>
      <c r="J594" s="10">
        <v>3.2999999523162842</v>
      </c>
      <c r="K594" s="10">
        <v>1.2400000095367432</v>
      </c>
      <c r="L594" s="10">
        <v>1.1000000238418579</v>
      </c>
      <c r="M594" s="10">
        <v>3.2999999523162842</v>
      </c>
      <c r="N594" s="11">
        <v>0</v>
      </c>
    </row>
    <row r="595" spans="1:14">
      <c r="A595">
        <v>588</v>
      </c>
      <c r="B595" s="9">
        <v>25476</v>
      </c>
      <c r="C595" s="6">
        <f t="shared" si="33"/>
        <v>9</v>
      </c>
      <c r="D595" s="12">
        <f t="shared" si="34"/>
        <v>1969</v>
      </c>
      <c r="E595" s="19">
        <v>18.829999923706055</v>
      </c>
      <c r="F595" s="19">
        <v>18.200000762939453</v>
      </c>
      <c r="G595" s="19">
        <v>69.050003051757813</v>
      </c>
      <c r="H595" s="19">
        <v>0.62999999523162842</v>
      </c>
      <c r="I595" s="10">
        <v>1.1000000238418579</v>
      </c>
      <c r="J595" s="10">
        <v>2.75</v>
      </c>
      <c r="K595" s="10">
        <v>1</v>
      </c>
      <c r="L595" s="10">
        <v>2.7000000476837158</v>
      </c>
      <c r="M595" s="10">
        <v>8.3000001907348633</v>
      </c>
      <c r="N595" s="11">
        <v>0</v>
      </c>
    </row>
    <row r="596" spans="1:14">
      <c r="A596">
        <v>589</v>
      </c>
      <c r="B596" s="9">
        <v>25507</v>
      </c>
      <c r="C596" s="6">
        <f t="shared" si="33"/>
        <v>10</v>
      </c>
      <c r="D596" s="12">
        <f t="shared" si="34"/>
        <v>1969</v>
      </c>
      <c r="E596" s="19">
        <v>2.369999885559082</v>
      </c>
      <c r="F596" s="19">
        <v>2.2899999618530273</v>
      </c>
      <c r="G596" s="19">
        <v>8.6800003051757813</v>
      </c>
      <c r="H596" s="19">
        <v>7.9999998211860657E-2</v>
      </c>
      <c r="I596" s="10">
        <v>1.1000000238418579</v>
      </c>
      <c r="J596" s="10">
        <v>1.1000000238418579</v>
      </c>
      <c r="K596" s="10">
        <v>0.12999999523162842</v>
      </c>
      <c r="L596" s="10">
        <v>2.5</v>
      </c>
      <c r="M596" s="10">
        <v>7.9000000953674316</v>
      </c>
      <c r="N596" s="11">
        <v>87.139999389648438</v>
      </c>
    </row>
    <row r="597" spans="1:14">
      <c r="A597">
        <v>590</v>
      </c>
      <c r="B597" s="9">
        <v>25537</v>
      </c>
      <c r="C597" s="6">
        <f t="shared" si="33"/>
        <v>11</v>
      </c>
      <c r="D597" s="12">
        <f t="shared" si="34"/>
        <v>1969</v>
      </c>
      <c r="E597" s="19">
        <v>9999</v>
      </c>
      <c r="F597" s="19">
        <v>9999</v>
      </c>
      <c r="G597" s="19">
        <v>9999</v>
      </c>
      <c r="H597" s="19">
        <v>9999</v>
      </c>
      <c r="I597" s="10">
        <v>1.1000000238418579</v>
      </c>
      <c r="J597" s="10">
        <v>0.2800000011920929</v>
      </c>
      <c r="K597" s="10">
        <v>9.9999997764825821E-3</v>
      </c>
      <c r="L597" s="10">
        <v>1.7000000476837158</v>
      </c>
      <c r="M597" s="10">
        <v>5.4000000953674316</v>
      </c>
      <c r="N597" s="11">
        <v>122.56999969482422</v>
      </c>
    </row>
    <row r="598" spans="1:14">
      <c r="A598">
        <v>591</v>
      </c>
      <c r="B598" s="9">
        <v>25568</v>
      </c>
      <c r="C598" s="6">
        <f t="shared" si="33"/>
        <v>12</v>
      </c>
      <c r="D598" s="12">
        <f t="shared" si="34"/>
        <v>1969</v>
      </c>
      <c r="E598" s="19">
        <v>9999</v>
      </c>
      <c r="F598" s="19">
        <v>9999</v>
      </c>
      <c r="G598" s="19">
        <v>9999</v>
      </c>
      <c r="H598" s="19">
        <v>9999</v>
      </c>
      <c r="I598" s="10">
        <v>1.1000000238418579</v>
      </c>
      <c r="J598" s="10">
        <v>0.2800000011920929</v>
      </c>
      <c r="K598" s="10">
        <v>0</v>
      </c>
      <c r="L598" s="10">
        <v>0.5</v>
      </c>
      <c r="M598" s="10">
        <v>1.7000000476837158</v>
      </c>
      <c r="N598" s="11">
        <v>57.650001525878906</v>
      </c>
    </row>
    <row r="599" spans="1:14">
      <c r="A599">
        <v>592</v>
      </c>
      <c r="B599" s="9">
        <v>25599</v>
      </c>
      <c r="C599" s="6">
        <f t="shared" si="33"/>
        <v>1</v>
      </c>
      <c r="D599" s="12">
        <f t="shared" si="34"/>
        <v>1970</v>
      </c>
      <c r="E599" s="19">
        <v>9999</v>
      </c>
      <c r="F599" s="19">
        <v>9999</v>
      </c>
      <c r="G599" s="19">
        <v>9999</v>
      </c>
      <c r="H599" s="19">
        <v>9999</v>
      </c>
      <c r="I599" s="10">
        <v>1.1000000238418579</v>
      </c>
      <c r="J599" s="10">
        <v>0</v>
      </c>
      <c r="K599" s="10">
        <v>0</v>
      </c>
      <c r="L599" s="10">
        <v>0.40000000596046448</v>
      </c>
      <c r="M599" s="10">
        <v>1.2000000476837158</v>
      </c>
      <c r="N599" s="11">
        <v>2.0199999809265137</v>
      </c>
    </row>
    <row r="600" spans="1:14">
      <c r="A600">
        <v>593</v>
      </c>
      <c r="B600" s="9">
        <v>25627</v>
      </c>
      <c r="C600" s="6">
        <f t="shared" si="33"/>
        <v>2</v>
      </c>
      <c r="D600" s="12">
        <f t="shared" si="34"/>
        <v>1970</v>
      </c>
      <c r="E600" s="19">
        <v>9999</v>
      </c>
      <c r="F600" s="19">
        <v>9999</v>
      </c>
      <c r="G600" s="19">
        <v>9999</v>
      </c>
      <c r="H600" s="19">
        <v>9999</v>
      </c>
      <c r="I600" s="10">
        <v>1.1000000238418579</v>
      </c>
      <c r="J600" s="10">
        <v>0</v>
      </c>
      <c r="K600" s="10">
        <v>0</v>
      </c>
      <c r="L600" s="10">
        <v>0.40000000596046448</v>
      </c>
      <c r="M600" s="10">
        <v>1.2000000476837158</v>
      </c>
      <c r="N600" s="11">
        <v>0</v>
      </c>
    </row>
    <row r="601" spans="1:14">
      <c r="A601">
        <v>594</v>
      </c>
      <c r="B601" s="9">
        <v>25658</v>
      </c>
      <c r="C601" s="6">
        <f t="shared" si="33"/>
        <v>3</v>
      </c>
      <c r="D601" s="12">
        <f t="shared" si="34"/>
        <v>1970</v>
      </c>
      <c r="E601" s="19">
        <v>0</v>
      </c>
      <c r="F601" s="19">
        <v>0</v>
      </c>
      <c r="G601" s="19">
        <v>9999</v>
      </c>
      <c r="H601" s="19">
        <v>9999</v>
      </c>
      <c r="I601" s="10">
        <v>1.1000000238418579</v>
      </c>
      <c r="J601" s="10">
        <v>1.6499999761581421</v>
      </c>
      <c r="K601" s="10">
        <v>0</v>
      </c>
      <c r="L601" s="10">
        <v>0.40000000596046448</v>
      </c>
      <c r="M601" s="10">
        <v>1.2000000476837158</v>
      </c>
      <c r="N601" s="11">
        <v>0</v>
      </c>
    </row>
    <row r="602" spans="1:14">
      <c r="A602">
        <v>595</v>
      </c>
      <c r="B602" s="9">
        <v>25688</v>
      </c>
      <c r="C602" s="6">
        <f t="shared" si="33"/>
        <v>4</v>
      </c>
      <c r="D602" s="12">
        <f t="shared" si="34"/>
        <v>1970</v>
      </c>
      <c r="E602" s="19">
        <v>22.680000305175781</v>
      </c>
      <c r="F602" s="19">
        <v>21.930000305175781</v>
      </c>
      <c r="G602" s="19">
        <v>83.169998168945313</v>
      </c>
      <c r="H602" s="19">
        <v>0.75999999046325684</v>
      </c>
      <c r="I602" s="10">
        <v>1.1000000238418579</v>
      </c>
      <c r="J602" s="10">
        <v>0.55000001192092896</v>
      </c>
      <c r="K602" s="10">
        <v>1.2100000381469727</v>
      </c>
      <c r="L602" s="10">
        <v>0.40000000596046448</v>
      </c>
      <c r="M602" s="10">
        <v>1.2000000476837158</v>
      </c>
      <c r="N602" s="11">
        <v>0</v>
      </c>
    </row>
    <row r="603" spans="1:14">
      <c r="A603">
        <v>596</v>
      </c>
      <c r="B603" s="9">
        <v>25719</v>
      </c>
      <c r="C603" s="6">
        <f t="shared" si="33"/>
        <v>5</v>
      </c>
      <c r="D603" s="12">
        <f t="shared" si="34"/>
        <v>1970</v>
      </c>
      <c r="E603" s="19">
        <v>28.569999694824219</v>
      </c>
      <c r="F603" s="19">
        <v>27.620000839233398</v>
      </c>
      <c r="G603" s="19">
        <v>104.75</v>
      </c>
      <c r="H603" s="19">
        <v>0.94999998807907104</v>
      </c>
      <c r="I603" s="10">
        <v>1.1000000238418579</v>
      </c>
      <c r="J603" s="10">
        <v>0.55000001192092896</v>
      </c>
      <c r="K603" s="10">
        <v>1.5199999809265137</v>
      </c>
      <c r="L603" s="10">
        <v>0.89999997615814209</v>
      </c>
      <c r="M603" s="10">
        <v>2.9000000953674316</v>
      </c>
      <c r="N603" s="11">
        <v>0</v>
      </c>
    </row>
    <row r="604" spans="1:14">
      <c r="A604">
        <v>597</v>
      </c>
      <c r="B604" s="9">
        <v>25749</v>
      </c>
      <c r="C604" s="6">
        <f t="shared" si="33"/>
        <v>6</v>
      </c>
      <c r="D604" s="12">
        <f t="shared" si="34"/>
        <v>1970</v>
      </c>
      <c r="E604" s="19">
        <v>26.799999237060547</v>
      </c>
      <c r="F604" s="19">
        <v>25.899999618530273</v>
      </c>
      <c r="G604" s="19">
        <v>98.25</v>
      </c>
      <c r="H604" s="19">
        <v>0.88999998569488525</v>
      </c>
      <c r="I604" s="10">
        <v>1.1000000238418579</v>
      </c>
      <c r="J604" s="10">
        <v>1.1000000238418579</v>
      </c>
      <c r="K604" s="10">
        <v>1.4299999475479126</v>
      </c>
      <c r="L604" s="10">
        <v>1.2999999523162842</v>
      </c>
      <c r="M604" s="10">
        <v>4.0999999046325684</v>
      </c>
      <c r="N604" s="11">
        <v>0</v>
      </c>
    </row>
    <row r="605" spans="1:14">
      <c r="A605">
        <v>598</v>
      </c>
      <c r="B605" s="9">
        <v>25780</v>
      </c>
      <c r="C605" s="6">
        <f t="shared" si="33"/>
        <v>7</v>
      </c>
      <c r="D605" s="12">
        <f t="shared" si="34"/>
        <v>1970</v>
      </c>
      <c r="E605" s="19">
        <v>28.510000228881836</v>
      </c>
      <c r="F605" s="19">
        <v>27.559999465942383</v>
      </c>
      <c r="G605" s="19">
        <v>104.52999877929688</v>
      </c>
      <c r="H605" s="19">
        <v>0.94999998807907104</v>
      </c>
      <c r="I605" s="10">
        <v>1.1000000238418579</v>
      </c>
      <c r="J605" s="10">
        <v>2.75</v>
      </c>
      <c r="K605" s="10">
        <v>1.5199999809265137</v>
      </c>
      <c r="L605" s="10">
        <v>0.89999997615814209</v>
      </c>
      <c r="M605" s="10">
        <v>2.9000000953674316</v>
      </c>
      <c r="N605" s="11">
        <v>0</v>
      </c>
    </row>
    <row r="606" spans="1:14">
      <c r="A606">
        <v>599</v>
      </c>
      <c r="B606" s="9">
        <v>25811</v>
      </c>
      <c r="C606" s="6">
        <f t="shared" si="33"/>
        <v>8</v>
      </c>
      <c r="D606" s="12">
        <f t="shared" si="34"/>
        <v>1970</v>
      </c>
      <c r="E606" s="19">
        <v>22.729999542236328</v>
      </c>
      <c r="F606" s="19">
        <v>21.969999313354492</v>
      </c>
      <c r="G606" s="19">
        <v>83.339996337890625</v>
      </c>
      <c r="H606" s="19">
        <v>0.75999999046325684</v>
      </c>
      <c r="I606" s="10">
        <v>1.1000000238418579</v>
      </c>
      <c r="J606" s="10">
        <v>3.2999999523162842</v>
      </c>
      <c r="K606" s="10">
        <v>1.2100000381469727</v>
      </c>
      <c r="L606" s="10">
        <v>1.1000000238418579</v>
      </c>
      <c r="M606" s="10">
        <v>3.2999999523162842</v>
      </c>
      <c r="N606" s="11">
        <v>0</v>
      </c>
    </row>
    <row r="607" spans="1:14">
      <c r="A607">
        <v>600</v>
      </c>
      <c r="B607" s="9">
        <v>25841</v>
      </c>
      <c r="C607" s="6">
        <f t="shared" si="33"/>
        <v>9</v>
      </c>
      <c r="D607" s="12">
        <f t="shared" si="34"/>
        <v>1970</v>
      </c>
      <c r="E607" s="19">
        <v>18.430000305175781</v>
      </c>
      <c r="F607" s="19">
        <v>17.819999694824219</v>
      </c>
      <c r="G607" s="19">
        <v>67.589996337890625</v>
      </c>
      <c r="H607" s="19">
        <v>0.61000001430511475</v>
      </c>
      <c r="I607" s="10">
        <v>1.1000000238418579</v>
      </c>
      <c r="J607" s="10">
        <v>2.75</v>
      </c>
      <c r="K607" s="10">
        <v>0.98000001907348633</v>
      </c>
      <c r="L607" s="10">
        <v>2.7000000476837158</v>
      </c>
      <c r="M607" s="10">
        <v>8.3000001907348633</v>
      </c>
      <c r="N607" s="11">
        <v>0</v>
      </c>
    </row>
    <row r="608" spans="1:14">
      <c r="A608">
        <v>601</v>
      </c>
      <c r="B608" s="9">
        <v>25872</v>
      </c>
      <c r="C608" s="6">
        <f t="shared" si="33"/>
        <v>10</v>
      </c>
      <c r="D608" s="12">
        <f t="shared" si="34"/>
        <v>1970</v>
      </c>
      <c r="E608" s="19">
        <v>2.2799999713897705</v>
      </c>
      <c r="F608" s="19">
        <v>2.2000000476837158</v>
      </c>
      <c r="G608" s="19">
        <v>8.3599996566772461</v>
      </c>
      <c r="H608" s="19">
        <v>7.9999998211860657E-2</v>
      </c>
      <c r="I608" s="10">
        <v>1.1000000238418579</v>
      </c>
      <c r="J608" s="10">
        <v>1.1000000238418579</v>
      </c>
      <c r="K608" s="10">
        <v>0.11999999731779099</v>
      </c>
      <c r="L608" s="10">
        <v>3</v>
      </c>
      <c r="M608" s="10">
        <v>7.9000000953674316</v>
      </c>
      <c r="N608" s="11">
        <v>86.269996643066406</v>
      </c>
    </row>
    <row r="609" spans="1:14">
      <c r="A609">
        <v>602</v>
      </c>
      <c r="B609" s="9">
        <v>25902</v>
      </c>
      <c r="C609" s="6">
        <f t="shared" si="33"/>
        <v>11</v>
      </c>
      <c r="D609" s="12">
        <f t="shared" si="34"/>
        <v>1970</v>
      </c>
      <c r="E609" s="19">
        <v>9999</v>
      </c>
      <c r="F609" s="19">
        <v>9999</v>
      </c>
      <c r="G609" s="19">
        <v>9999</v>
      </c>
      <c r="H609" s="19">
        <v>9999</v>
      </c>
      <c r="I609" s="10">
        <v>1.1000000238418579</v>
      </c>
      <c r="J609" s="10">
        <v>0.2800000011920929</v>
      </c>
      <c r="K609" s="10">
        <v>0</v>
      </c>
      <c r="L609" s="10">
        <v>2</v>
      </c>
      <c r="M609" s="10">
        <v>5.4000000953674316</v>
      </c>
      <c r="N609" s="11">
        <v>89.989997863769531</v>
      </c>
    </row>
    <row r="610" spans="1:14">
      <c r="A610">
        <v>603</v>
      </c>
      <c r="B610" s="9">
        <v>25933</v>
      </c>
      <c r="C610" s="6">
        <f t="shared" si="33"/>
        <v>12</v>
      </c>
      <c r="D610" s="12">
        <f t="shared" si="34"/>
        <v>1970</v>
      </c>
      <c r="E610" s="19">
        <v>9999</v>
      </c>
      <c r="F610" s="19">
        <v>9999</v>
      </c>
      <c r="G610" s="19">
        <v>9999</v>
      </c>
      <c r="H610" s="19">
        <v>9999</v>
      </c>
      <c r="I610" s="10">
        <v>1.1000000238418579</v>
      </c>
      <c r="J610" s="10">
        <v>0.2800000011920929</v>
      </c>
      <c r="K610" s="10">
        <v>0</v>
      </c>
      <c r="L610" s="10">
        <v>0.60000002384185791</v>
      </c>
      <c r="M610" s="10">
        <v>1.7000000476837158</v>
      </c>
      <c r="N610" s="11">
        <v>64.279998779296875</v>
      </c>
    </row>
    <row r="611" spans="1:14">
      <c r="A611">
        <v>604</v>
      </c>
      <c r="B611" s="9">
        <v>25964</v>
      </c>
      <c r="C611" s="6">
        <f t="shared" si="33"/>
        <v>1</v>
      </c>
      <c r="D611" s="12">
        <f t="shared" si="34"/>
        <v>1971</v>
      </c>
      <c r="E611" s="19">
        <v>9999</v>
      </c>
      <c r="F611" s="19">
        <v>9999</v>
      </c>
      <c r="G611" s="19">
        <v>9999</v>
      </c>
      <c r="H611" s="19">
        <v>9999</v>
      </c>
      <c r="I611" s="10">
        <v>1.1000000238418579</v>
      </c>
      <c r="J611" s="10">
        <v>0</v>
      </c>
      <c r="K611" s="10">
        <v>0</v>
      </c>
      <c r="L611" s="10">
        <v>0.5</v>
      </c>
      <c r="M611" s="10">
        <v>1.2000000476837158</v>
      </c>
      <c r="N611" s="11">
        <v>36.770000457763672</v>
      </c>
    </row>
    <row r="612" spans="1:14">
      <c r="A612">
        <v>605</v>
      </c>
      <c r="B612" s="9">
        <v>25992</v>
      </c>
      <c r="C612" s="6">
        <f t="shared" si="33"/>
        <v>2</v>
      </c>
      <c r="D612" s="12">
        <f t="shared" si="34"/>
        <v>1971</v>
      </c>
      <c r="E612" s="19">
        <v>9999</v>
      </c>
      <c r="F612" s="19">
        <v>9999</v>
      </c>
      <c r="G612" s="19">
        <v>9999</v>
      </c>
      <c r="H612" s="19">
        <v>9999</v>
      </c>
      <c r="I612" s="10">
        <v>1.1000000238418579</v>
      </c>
      <c r="J612" s="10">
        <v>0</v>
      </c>
      <c r="K612" s="10">
        <v>0</v>
      </c>
      <c r="L612" s="10">
        <v>0.5</v>
      </c>
      <c r="M612" s="10">
        <v>1.2000000476837158</v>
      </c>
      <c r="N612" s="11">
        <v>0</v>
      </c>
    </row>
    <row r="613" spans="1:14">
      <c r="A613">
        <v>606</v>
      </c>
      <c r="B613" s="9">
        <v>26023</v>
      </c>
      <c r="C613" s="6">
        <f t="shared" si="33"/>
        <v>3</v>
      </c>
      <c r="D613" s="12">
        <f t="shared" si="34"/>
        <v>1971</v>
      </c>
      <c r="E613" s="19">
        <v>0.5</v>
      </c>
      <c r="F613" s="19">
        <v>0.49000000953674316</v>
      </c>
      <c r="G613" s="19">
        <v>9999</v>
      </c>
      <c r="H613" s="19">
        <v>9999</v>
      </c>
      <c r="I613" s="10">
        <v>1.1000000238418579</v>
      </c>
      <c r="J613" s="10">
        <v>1.6499999761581421</v>
      </c>
      <c r="K613" s="10">
        <v>2.9999999329447746E-2</v>
      </c>
      <c r="L613" s="10">
        <v>0.5</v>
      </c>
      <c r="M613" s="10">
        <v>1.2000000476837158</v>
      </c>
      <c r="N613" s="11">
        <v>0</v>
      </c>
    </row>
    <row r="614" spans="1:14">
      <c r="A614">
        <v>607</v>
      </c>
      <c r="B614" s="9">
        <v>26053</v>
      </c>
      <c r="C614" s="6">
        <f t="shared" si="33"/>
        <v>4</v>
      </c>
      <c r="D614" s="12">
        <f t="shared" si="34"/>
        <v>1971</v>
      </c>
      <c r="E614" s="19">
        <v>27.149999618530273</v>
      </c>
      <c r="F614" s="19">
        <v>26.239999771118164</v>
      </c>
      <c r="G614" s="19">
        <v>99.879997253417969</v>
      </c>
      <c r="H614" s="19">
        <v>0.9100000262260437</v>
      </c>
      <c r="I614" s="10">
        <v>1.1000000238418579</v>
      </c>
      <c r="J614" s="10">
        <v>0.55000001192092896</v>
      </c>
      <c r="K614" s="10">
        <v>1.4500000476837158</v>
      </c>
      <c r="L614" s="10">
        <v>0.5</v>
      </c>
      <c r="M614" s="10">
        <v>1.2000000476837158</v>
      </c>
      <c r="N614" s="11">
        <v>0</v>
      </c>
    </row>
    <row r="615" spans="1:14">
      <c r="A615">
        <v>608</v>
      </c>
      <c r="B615" s="9">
        <v>26084</v>
      </c>
      <c r="C615" s="6">
        <f t="shared" si="33"/>
        <v>5</v>
      </c>
      <c r="D615" s="12">
        <f t="shared" si="34"/>
        <v>1971</v>
      </c>
      <c r="E615" s="19">
        <v>22.530000686645508</v>
      </c>
      <c r="F615" s="19">
        <v>21.780000686645508</v>
      </c>
      <c r="G615" s="19">
        <v>82.900001525878906</v>
      </c>
      <c r="H615" s="19">
        <v>0.75</v>
      </c>
      <c r="I615" s="10">
        <v>1.1000000238418579</v>
      </c>
      <c r="J615" s="10">
        <v>0.55000001192092896</v>
      </c>
      <c r="K615" s="10">
        <v>1.2000000476837158</v>
      </c>
      <c r="L615" s="10">
        <v>1.1000000238418579</v>
      </c>
      <c r="M615" s="10">
        <v>2.9000000953674316</v>
      </c>
      <c r="N615" s="11">
        <v>0</v>
      </c>
    </row>
    <row r="616" spans="1:14">
      <c r="A616">
        <v>609</v>
      </c>
      <c r="B616" s="9">
        <v>26114</v>
      </c>
      <c r="C616" s="6">
        <f t="shared" si="33"/>
        <v>6</v>
      </c>
      <c r="D616" s="12">
        <f t="shared" si="34"/>
        <v>1971</v>
      </c>
      <c r="E616" s="19">
        <v>27.930000305175781</v>
      </c>
      <c r="F616" s="19">
        <v>27</v>
      </c>
      <c r="G616" s="19">
        <v>102.73999786376953</v>
      </c>
      <c r="H616" s="19">
        <v>0.93000000715255737</v>
      </c>
      <c r="I616" s="10">
        <v>1.1000000238418579</v>
      </c>
      <c r="J616" s="10">
        <v>1.1000000238418579</v>
      </c>
      <c r="K616" s="10">
        <v>1.4900000095367432</v>
      </c>
      <c r="L616" s="10">
        <v>1.5</v>
      </c>
      <c r="M616" s="10">
        <v>4.0999999046325684</v>
      </c>
      <c r="N616" s="11">
        <v>0</v>
      </c>
    </row>
    <row r="617" spans="1:14">
      <c r="A617">
        <v>610</v>
      </c>
      <c r="B617" s="9">
        <v>26145</v>
      </c>
      <c r="C617" s="6">
        <f t="shared" si="33"/>
        <v>7</v>
      </c>
      <c r="D617" s="12">
        <f t="shared" si="34"/>
        <v>1971</v>
      </c>
      <c r="E617" s="19">
        <v>27.5</v>
      </c>
      <c r="F617" s="19">
        <v>26.579999923706055</v>
      </c>
      <c r="G617" s="19">
        <v>101.16000366210938</v>
      </c>
      <c r="H617" s="19">
        <v>0.92000001668930054</v>
      </c>
      <c r="I617" s="10">
        <v>1.1000000238418579</v>
      </c>
      <c r="J617" s="10">
        <v>2.75</v>
      </c>
      <c r="K617" s="10">
        <v>1.4700000286102295</v>
      </c>
      <c r="L617" s="10">
        <v>1.1000000238418579</v>
      </c>
      <c r="M617" s="10">
        <v>2.9000000953674316</v>
      </c>
      <c r="N617" s="11">
        <v>0</v>
      </c>
    </row>
    <row r="618" spans="1:14">
      <c r="A618">
        <v>611</v>
      </c>
      <c r="B618" s="9">
        <v>26176</v>
      </c>
      <c r="C618" s="6">
        <f t="shared" si="33"/>
        <v>8</v>
      </c>
      <c r="D618" s="12">
        <f t="shared" si="34"/>
        <v>1971</v>
      </c>
      <c r="E618" s="19">
        <v>21.889999389648438</v>
      </c>
      <c r="F618" s="19">
        <v>21.159999847412109</v>
      </c>
      <c r="G618" s="19">
        <v>80.519996643066406</v>
      </c>
      <c r="H618" s="19">
        <v>0.73000001907348633</v>
      </c>
      <c r="I618" s="10">
        <v>1.1000000238418579</v>
      </c>
      <c r="J618" s="10">
        <v>3.2999999523162842</v>
      </c>
      <c r="K618" s="10">
        <v>1.1699999570846558</v>
      </c>
      <c r="L618" s="10">
        <v>1.2000000476837158</v>
      </c>
      <c r="M618" s="10">
        <v>3.2999999523162842</v>
      </c>
      <c r="N618" s="11">
        <v>0</v>
      </c>
    </row>
    <row r="619" spans="1:14">
      <c r="A619">
        <v>612</v>
      </c>
      <c r="B619" s="9">
        <v>26206</v>
      </c>
      <c r="C619" s="6">
        <f t="shared" si="33"/>
        <v>9</v>
      </c>
      <c r="D619" s="12">
        <f t="shared" si="34"/>
        <v>1971</v>
      </c>
      <c r="E619" s="19">
        <v>17</v>
      </c>
      <c r="F619" s="19">
        <v>16.440000534057617</v>
      </c>
      <c r="G619" s="19">
        <v>62.549999237060547</v>
      </c>
      <c r="H619" s="19">
        <v>0.56999999284744263</v>
      </c>
      <c r="I619" s="10">
        <v>1.1000000238418579</v>
      </c>
      <c r="J619" s="10">
        <v>2.75</v>
      </c>
      <c r="K619" s="10">
        <v>0.9100000262260437</v>
      </c>
      <c r="L619" s="10">
        <v>3.0999999046325684</v>
      </c>
      <c r="M619" s="10">
        <v>8.3000001907348633</v>
      </c>
      <c r="N619" s="11">
        <v>0</v>
      </c>
    </row>
    <row r="620" spans="1:14">
      <c r="A620">
        <v>613</v>
      </c>
      <c r="B620" s="9">
        <v>26237</v>
      </c>
      <c r="C620" s="6">
        <f t="shared" si="33"/>
        <v>10</v>
      </c>
      <c r="D620" s="12">
        <f t="shared" si="34"/>
        <v>1971</v>
      </c>
      <c r="E620" s="19">
        <v>5.5</v>
      </c>
      <c r="F620" s="19">
        <v>5.320000171661377</v>
      </c>
      <c r="G620" s="19">
        <v>20.239999771118164</v>
      </c>
      <c r="H620" s="19">
        <v>0.18000000715255737</v>
      </c>
      <c r="I620" s="10">
        <v>1.1000000238418579</v>
      </c>
      <c r="J620" s="10">
        <v>1.1000000238418579</v>
      </c>
      <c r="K620" s="10">
        <v>0.28999999165534973</v>
      </c>
      <c r="L620" s="10">
        <v>3</v>
      </c>
      <c r="M620" s="10">
        <v>7.9000000953674316</v>
      </c>
      <c r="N620" s="11">
        <v>93.519996643066406</v>
      </c>
    </row>
    <row r="621" spans="1:14">
      <c r="A621">
        <v>614</v>
      </c>
      <c r="B621" s="9">
        <v>26267</v>
      </c>
      <c r="C621" s="6">
        <f t="shared" si="33"/>
        <v>11</v>
      </c>
      <c r="D621" s="12">
        <f t="shared" si="34"/>
        <v>1971</v>
      </c>
      <c r="E621" s="19">
        <v>9999</v>
      </c>
      <c r="F621" s="19">
        <v>9999</v>
      </c>
      <c r="G621" s="19">
        <v>9999</v>
      </c>
      <c r="H621" s="19">
        <v>9999</v>
      </c>
      <c r="I621" s="10">
        <v>1.1000000238418579</v>
      </c>
      <c r="J621" s="10">
        <v>0.2800000011920929</v>
      </c>
      <c r="K621" s="10">
        <v>0</v>
      </c>
      <c r="L621" s="10">
        <v>2</v>
      </c>
      <c r="M621" s="10">
        <v>5.4000000953674316</v>
      </c>
      <c r="N621" s="11">
        <v>118.95999908447266</v>
      </c>
    </row>
    <row r="622" spans="1:14">
      <c r="A622">
        <v>615</v>
      </c>
      <c r="B622" s="9">
        <v>26298</v>
      </c>
      <c r="C622" s="6">
        <f t="shared" si="33"/>
        <v>12</v>
      </c>
      <c r="D622" s="12">
        <f t="shared" si="34"/>
        <v>1971</v>
      </c>
      <c r="E622" s="19">
        <v>9999</v>
      </c>
      <c r="F622" s="19">
        <v>9999</v>
      </c>
      <c r="G622" s="19">
        <v>9999</v>
      </c>
      <c r="H622" s="19">
        <v>9999</v>
      </c>
      <c r="I622" s="10">
        <v>1.1000000238418579</v>
      </c>
      <c r="J622" s="10">
        <v>0.2800000011920929</v>
      </c>
      <c r="K622" s="10">
        <v>0</v>
      </c>
      <c r="L622" s="10">
        <v>0.60000002384185791</v>
      </c>
      <c r="M622" s="10">
        <v>1.7000000476837158</v>
      </c>
      <c r="N622" s="11">
        <v>71.449996948242188</v>
      </c>
    </row>
    <row r="623" spans="1:14">
      <c r="A623">
        <v>616</v>
      </c>
      <c r="B623" s="9">
        <v>26329</v>
      </c>
      <c r="C623" s="6">
        <f t="shared" si="33"/>
        <v>1</v>
      </c>
      <c r="D623" s="12">
        <f t="shared" si="34"/>
        <v>1972</v>
      </c>
      <c r="E623" s="19">
        <v>9999</v>
      </c>
      <c r="F623" s="19">
        <v>9999</v>
      </c>
      <c r="G623" s="19">
        <v>9999</v>
      </c>
      <c r="H623" s="19">
        <v>9999</v>
      </c>
      <c r="I623" s="10">
        <v>1.1000000238418579</v>
      </c>
      <c r="J623" s="10">
        <v>0</v>
      </c>
      <c r="K623" s="10">
        <v>0</v>
      </c>
      <c r="L623" s="10">
        <v>0.5</v>
      </c>
      <c r="M623" s="10">
        <v>1.2000000476837158</v>
      </c>
      <c r="N623" s="11">
        <v>38.959999084472656</v>
      </c>
    </row>
    <row r="624" spans="1:14">
      <c r="A624">
        <v>617</v>
      </c>
      <c r="B624" s="9">
        <v>26358</v>
      </c>
      <c r="C624" s="6">
        <f t="shared" si="33"/>
        <v>2</v>
      </c>
      <c r="D624" s="12">
        <f t="shared" si="34"/>
        <v>1972</v>
      </c>
      <c r="E624" s="19">
        <v>9999</v>
      </c>
      <c r="F624" s="19">
        <v>9999</v>
      </c>
      <c r="G624" s="19">
        <v>9999</v>
      </c>
      <c r="H624" s="19">
        <v>9999</v>
      </c>
      <c r="I624" s="10">
        <v>1.1000000238418579</v>
      </c>
      <c r="J624" s="10">
        <v>0</v>
      </c>
      <c r="K624" s="10">
        <v>0</v>
      </c>
      <c r="L624" s="10">
        <v>0.5</v>
      </c>
      <c r="M624" s="10">
        <v>1.2000000476837158</v>
      </c>
      <c r="N624" s="11">
        <v>0</v>
      </c>
    </row>
    <row r="625" spans="1:14">
      <c r="A625">
        <v>618</v>
      </c>
      <c r="B625" s="9">
        <v>26389</v>
      </c>
      <c r="C625" s="6">
        <f t="shared" si="33"/>
        <v>3</v>
      </c>
      <c r="D625" s="12">
        <f t="shared" si="34"/>
        <v>1972</v>
      </c>
      <c r="E625" s="19">
        <v>1.8600000143051147</v>
      </c>
      <c r="F625" s="19">
        <v>1.7999999523162842</v>
      </c>
      <c r="G625" s="19">
        <v>9999</v>
      </c>
      <c r="H625" s="19">
        <v>9999</v>
      </c>
      <c r="I625" s="10">
        <v>1.1000000238418579</v>
      </c>
      <c r="J625" s="10">
        <v>1.6499999761581421</v>
      </c>
      <c r="K625" s="10">
        <v>0.10000000149011612</v>
      </c>
      <c r="L625" s="10">
        <v>0.5</v>
      </c>
      <c r="M625" s="10">
        <v>1.2000000476837158</v>
      </c>
      <c r="N625" s="11">
        <v>0</v>
      </c>
    </row>
    <row r="626" spans="1:14">
      <c r="A626">
        <v>619</v>
      </c>
      <c r="B626" s="9">
        <v>26419</v>
      </c>
      <c r="C626" s="6">
        <f t="shared" si="33"/>
        <v>4</v>
      </c>
      <c r="D626" s="12">
        <f t="shared" si="34"/>
        <v>1972</v>
      </c>
      <c r="E626" s="19">
        <v>27.469999313354492</v>
      </c>
      <c r="F626" s="19">
        <v>26.549999237060547</v>
      </c>
      <c r="G626" s="19">
        <v>101.97000122070313</v>
      </c>
      <c r="H626" s="19">
        <v>0.93000000715255737</v>
      </c>
      <c r="I626" s="10">
        <v>1.1000000238418579</v>
      </c>
      <c r="J626" s="10">
        <v>0.55000001192092896</v>
      </c>
      <c r="K626" s="10">
        <v>1.4600000381469727</v>
      </c>
      <c r="L626" s="10">
        <v>0.5</v>
      </c>
      <c r="M626" s="10">
        <v>1.2000000476837158</v>
      </c>
      <c r="N626" s="11">
        <v>0</v>
      </c>
    </row>
    <row r="627" spans="1:14">
      <c r="A627">
        <v>620</v>
      </c>
      <c r="B627" s="9">
        <v>26450</v>
      </c>
      <c r="C627" s="6">
        <f t="shared" si="33"/>
        <v>5</v>
      </c>
      <c r="D627" s="12">
        <f t="shared" si="34"/>
        <v>1972</v>
      </c>
      <c r="E627" s="19">
        <v>26.239999771118164</v>
      </c>
      <c r="F627" s="19">
        <v>25.370000839233398</v>
      </c>
      <c r="G627" s="19">
        <v>97.430000305175781</v>
      </c>
      <c r="H627" s="19">
        <v>0.88999998569488525</v>
      </c>
      <c r="I627" s="10">
        <v>1.1000000238418579</v>
      </c>
      <c r="J627" s="10">
        <v>0.55000001192092896</v>
      </c>
      <c r="K627" s="10">
        <v>1.3999999761581421</v>
      </c>
      <c r="L627" s="10">
        <v>1.1000000238418579</v>
      </c>
      <c r="M627" s="10">
        <v>2.9000000953674316</v>
      </c>
      <c r="N627" s="11">
        <v>0</v>
      </c>
    </row>
    <row r="628" spans="1:14">
      <c r="A628">
        <v>621</v>
      </c>
      <c r="B628" s="9">
        <v>26480</v>
      </c>
      <c r="C628" s="6">
        <f t="shared" si="33"/>
        <v>6</v>
      </c>
      <c r="D628" s="12">
        <f t="shared" si="34"/>
        <v>1972</v>
      </c>
      <c r="E628" s="19">
        <v>28.100000381469727</v>
      </c>
      <c r="F628" s="19">
        <v>27.170000076293945</v>
      </c>
      <c r="G628" s="19">
        <v>104.33999633789063</v>
      </c>
      <c r="H628" s="19">
        <v>0.94999998807907104</v>
      </c>
      <c r="I628" s="10">
        <v>1.1000000238418579</v>
      </c>
      <c r="J628" s="10">
        <v>1.1000000238418579</v>
      </c>
      <c r="K628" s="10">
        <v>1.5</v>
      </c>
      <c r="L628" s="10">
        <v>1.5</v>
      </c>
      <c r="M628" s="10">
        <v>4.0999999046325684</v>
      </c>
      <c r="N628" s="11">
        <v>0</v>
      </c>
    </row>
    <row r="629" spans="1:14">
      <c r="A629">
        <v>622</v>
      </c>
      <c r="B629" s="9">
        <v>26511</v>
      </c>
      <c r="C629" s="6">
        <f t="shared" si="33"/>
        <v>7</v>
      </c>
      <c r="D629" s="12">
        <f t="shared" si="34"/>
        <v>1972</v>
      </c>
      <c r="E629" s="19">
        <v>28.370000839233398</v>
      </c>
      <c r="F629" s="19">
        <v>27.430000305175781</v>
      </c>
      <c r="G629" s="19">
        <v>105.34999847412109</v>
      </c>
      <c r="H629" s="19">
        <v>0.95999997854232788</v>
      </c>
      <c r="I629" s="10">
        <v>1.1000000238418579</v>
      </c>
      <c r="J629" s="10">
        <v>2.75</v>
      </c>
      <c r="K629" s="10">
        <v>1.5099999904632568</v>
      </c>
      <c r="L629" s="10">
        <v>1.1000000238418579</v>
      </c>
      <c r="M629" s="10">
        <v>2.9000000953674316</v>
      </c>
      <c r="N629" s="11">
        <v>0</v>
      </c>
    </row>
    <row r="630" spans="1:14">
      <c r="A630">
        <v>623</v>
      </c>
      <c r="B630" s="9">
        <v>26542</v>
      </c>
      <c r="C630" s="6">
        <f t="shared" si="33"/>
        <v>8</v>
      </c>
      <c r="D630" s="12">
        <f t="shared" si="34"/>
        <v>1972</v>
      </c>
      <c r="E630" s="19">
        <v>22.620000839233398</v>
      </c>
      <c r="F630" s="19">
        <v>21.870000839233398</v>
      </c>
      <c r="G630" s="19">
        <v>83.989997863769531</v>
      </c>
      <c r="H630" s="19">
        <v>0.75999999046325684</v>
      </c>
      <c r="I630" s="10">
        <v>1.1000000238418579</v>
      </c>
      <c r="J630" s="10">
        <v>3.2999999523162842</v>
      </c>
      <c r="K630" s="10">
        <v>1.2100000381469727</v>
      </c>
      <c r="L630" s="10">
        <v>1.2000000476837158</v>
      </c>
      <c r="M630" s="10">
        <v>3.2999999523162842</v>
      </c>
      <c r="N630" s="11">
        <v>0</v>
      </c>
    </row>
    <row r="631" spans="1:14">
      <c r="A631">
        <v>624</v>
      </c>
      <c r="B631" s="9">
        <v>26572</v>
      </c>
      <c r="C631" s="6">
        <f t="shared" si="33"/>
        <v>9</v>
      </c>
      <c r="D631" s="12">
        <f t="shared" si="34"/>
        <v>1972</v>
      </c>
      <c r="E631" s="19">
        <v>14.600000381469727</v>
      </c>
      <c r="F631" s="19">
        <v>14.109999656677246</v>
      </c>
      <c r="G631" s="19">
        <v>54.209999084472656</v>
      </c>
      <c r="H631" s="19">
        <v>0.49000000953674316</v>
      </c>
      <c r="I631" s="10">
        <v>1.1000000238418579</v>
      </c>
      <c r="J631" s="10">
        <v>2.75</v>
      </c>
      <c r="K631" s="10">
        <v>0.77999997138977051</v>
      </c>
      <c r="L631" s="10">
        <v>3.0999999046325684</v>
      </c>
      <c r="M631" s="10">
        <v>8.3000001907348633</v>
      </c>
      <c r="N631" s="11">
        <v>0</v>
      </c>
    </row>
    <row r="632" spans="1:14">
      <c r="A632">
        <v>625</v>
      </c>
      <c r="B632" s="9">
        <v>26603</v>
      </c>
      <c r="C632" s="6">
        <f t="shared" si="33"/>
        <v>10</v>
      </c>
      <c r="D632" s="12">
        <f t="shared" si="34"/>
        <v>1972</v>
      </c>
      <c r="E632" s="19">
        <v>0.73000001907348633</v>
      </c>
      <c r="F632" s="19">
        <v>0.69999998807907104</v>
      </c>
      <c r="G632" s="19">
        <v>2.7000000476837158</v>
      </c>
      <c r="H632" s="19">
        <v>1.9999999552965164E-2</v>
      </c>
      <c r="I632" s="10">
        <v>1.1000000238418579</v>
      </c>
      <c r="J632" s="10">
        <v>1.1000000238418579</v>
      </c>
      <c r="K632" s="10">
        <v>3.9999999105930328E-2</v>
      </c>
      <c r="L632" s="10">
        <v>3</v>
      </c>
      <c r="M632" s="10">
        <v>7.9000000953674316</v>
      </c>
      <c r="N632" s="11">
        <v>74.800003051757813</v>
      </c>
    </row>
    <row r="633" spans="1:14">
      <c r="A633">
        <v>626</v>
      </c>
      <c r="B633" s="9">
        <v>26633</v>
      </c>
      <c r="C633" s="6">
        <f t="shared" si="33"/>
        <v>11</v>
      </c>
      <c r="D633" s="12">
        <f t="shared" si="34"/>
        <v>1972</v>
      </c>
      <c r="E633" s="19">
        <v>9999</v>
      </c>
      <c r="F633" s="19">
        <v>9999</v>
      </c>
      <c r="G633" s="19">
        <v>9999</v>
      </c>
      <c r="H633" s="19">
        <v>9999</v>
      </c>
      <c r="I633" s="10">
        <v>1.1000000238418579</v>
      </c>
      <c r="J633" s="10">
        <v>0.2800000011920929</v>
      </c>
      <c r="K633" s="10">
        <v>0</v>
      </c>
      <c r="L633" s="10">
        <v>2</v>
      </c>
      <c r="M633" s="10">
        <v>5.4000000953674316</v>
      </c>
      <c r="N633" s="11">
        <v>87.449996948242188</v>
      </c>
    </row>
    <row r="634" spans="1:14">
      <c r="A634">
        <v>627</v>
      </c>
      <c r="B634" s="9">
        <v>26664</v>
      </c>
      <c r="C634" s="6">
        <f t="shared" si="33"/>
        <v>12</v>
      </c>
      <c r="D634" s="12">
        <f t="shared" si="34"/>
        <v>1972</v>
      </c>
      <c r="E634" s="19">
        <v>9999</v>
      </c>
      <c r="F634" s="19">
        <v>9999</v>
      </c>
      <c r="G634" s="19">
        <v>9999</v>
      </c>
      <c r="H634" s="19">
        <v>9999</v>
      </c>
      <c r="I634" s="10">
        <v>1.1000000238418579</v>
      </c>
      <c r="J634" s="10">
        <v>0.2800000011920929</v>
      </c>
      <c r="K634" s="10">
        <v>0</v>
      </c>
      <c r="L634" s="10">
        <v>0.60000002384185791</v>
      </c>
      <c r="M634" s="10">
        <v>1.7000000476837158</v>
      </c>
      <c r="N634" s="11">
        <v>71.019996643066406</v>
      </c>
    </row>
    <row r="635" spans="1:14">
      <c r="A635">
        <v>628</v>
      </c>
      <c r="B635" s="9">
        <v>26695</v>
      </c>
      <c r="C635" s="6">
        <f t="shared" si="33"/>
        <v>1</v>
      </c>
      <c r="D635" s="12">
        <f t="shared" si="34"/>
        <v>1973</v>
      </c>
      <c r="E635" s="19">
        <v>9999</v>
      </c>
      <c r="F635" s="19">
        <v>9999</v>
      </c>
      <c r="G635" s="19">
        <v>9999</v>
      </c>
      <c r="H635" s="19">
        <v>9999</v>
      </c>
      <c r="I635" s="10">
        <v>1.1000000238418579</v>
      </c>
      <c r="J635" s="10">
        <v>0</v>
      </c>
      <c r="K635" s="10">
        <v>0</v>
      </c>
      <c r="L635" s="10">
        <v>0.5</v>
      </c>
      <c r="M635" s="10">
        <v>1.2000000476837158</v>
      </c>
      <c r="N635" s="11">
        <v>0</v>
      </c>
    </row>
    <row r="636" spans="1:14">
      <c r="A636">
        <v>629</v>
      </c>
      <c r="B636" s="9">
        <v>26723</v>
      </c>
      <c r="C636" s="6">
        <f t="shared" si="33"/>
        <v>2</v>
      </c>
      <c r="D636" s="12">
        <f t="shared" si="34"/>
        <v>1973</v>
      </c>
      <c r="E636" s="19">
        <v>9999</v>
      </c>
      <c r="F636" s="19">
        <v>9999</v>
      </c>
      <c r="G636" s="19">
        <v>9999</v>
      </c>
      <c r="H636" s="19">
        <v>9999</v>
      </c>
      <c r="I636" s="10">
        <v>1.1000000238418579</v>
      </c>
      <c r="J636" s="10">
        <v>0</v>
      </c>
      <c r="K636" s="10">
        <v>0</v>
      </c>
      <c r="L636" s="10">
        <v>0.5</v>
      </c>
      <c r="M636" s="10">
        <v>1.2000000476837158</v>
      </c>
      <c r="N636" s="11">
        <v>0</v>
      </c>
    </row>
    <row r="637" spans="1:14">
      <c r="A637">
        <v>630</v>
      </c>
      <c r="B637" s="9">
        <v>26754</v>
      </c>
      <c r="C637" s="6">
        <f t="shared" si="33"/>
        <v>3</v>
      </c>
      <c r="D637" s="12">
        <f t="shared" si="34"/>
        <v>1973</v>
      </c>
      <c r="E637" s="19">
        <v>0</v>
      </c>
      <c r="F637" s="19">
        <v>0</v>
      </c>
      <c r="G637" s="19">
        <v>9999</v>
      </c>
      <c r="H637" s="19">
        <v>9999</v>
      </c>
      <c r="I637" s="10">
        <v>1.1000000238418579</v>
      </c>
      <c r="J637" s="10">
        <v>1.6499999761581421</v>
      </c>
      <c r="K637" s="10">
        <v>0</v>
      </c>
      <c r="L637" s="10">
        <v>0.5</v>
      </c>
      <c r="M637" s="10">
        <v>1.2000000476837158</v>
      </c>
      <c r="N637" s="11">
        <v>0</v>
      </c>
    </row>
    <row r="638" spans="1:14">
      <c r="A638">
        <v>631</v>
      </c>
      <c r="B638" s="9">
        <v>26784</v>
      </c>
      <c r="C638" s="6">
        <f t="shared" si="33"/>
        <v>4</v>
      </c>
      <c r="D638" s="12">
        <f t="shared" si="34"/>
        <v>1973</v>
      </c>
      <c r="E638" s="19">
        <v>21.680000305175781</v>
      </c>
      <c r="F638" s="19">
        <v>20.959999084472656</v>
      </c>
      <c r="G638" s="19">
        <v>79.5</v>
      </c>
      <c r="H638" s="19">
        <v>0.72000002861022949</v>
      </c>
      <c r="I638" s="10">
        <v>1.1000000238418579</v>
      </c>
      <c r="J638" s="10">
        <v>0.55000001192092896</v>
      </c>
      <c r="K638" s="10">
        <v>1.1599999666213989</v>
      </c>
      <c r="L638" s="10">
        <v>0.5</v>
      </c>
      <c r="M638" s="10">
        <v>1.2000000476837158</v>
      </c>
      <c r="N638" s="11">
        <v>0</v>
      </c>
    </row>
    <row r="639" spans="1:14">
      <c r="A639">
        <v>632</v>
      </c>
      <c r="B639" s="9">
        <v>26815</v>
      </c>
      <c r="C639" s="6">
        <f t="shared" si="33"/>
        <v>5</v>
      </c>
      <c r="D639" s="12">
        <f t="shared" si="34"/>
        <v>1973</v>
      </c>
      <c r="E639" s="19">
        <v>27.909999847412109</v>
      </c>
      <c r="F639" s="19">
        <v>26.979999542236328</v>
      </c>
      <c r="G639" s="19">
        <v>102.33000183105469</v>
      </c>
      <c r="H639" s="19">
        <v>0.93000000715255737</v>
      </c>
      <c r="I639" s="10">
        <v>1.1000000238418579</v>
      </c>
      <c r="J639" s="10">
        <v>0.55000001192092896</v>
      </c>
      <c r="K639" s="10">
        <v>1.4900000095367432</v>
      </c>
      <c r="L639" s="10">
        <v>1.1000000238418579</v>
      </c>
      <c r="M639" s="10">
        <v>2.9000000953674316</v>
      </c>
      <c r="N639" s="11">
        <v>0</v>
      </c>
    </row>
    <row r="640" spans="1:14">
      <c r="A640">
        <v>633</v>
      </c>
      <c r="B640" s="9">
        <v>26845</v>
      </c>
      <c r="C640" s="6">
        <f t="shared" si="33"/>
        <v>6</v>
      </c>
      <c r="D640" s="12">
        <f t="shared" si="34"/>
        <v>1973</v>
      </c>
      <c r="E640" s="19">
        <v>30.280000686645508</v>
      </c>
      <c r="F640" s="19">
        <v>29.270000457763672</v>
      </c>
      <c r="G640" s="19">
        <v>111.01000213623047</v>
      </c>
      <c r="H640" s="19">
        <v>1.0099999904632568</v>
      </c>
      <c r="I640" s="10">
        <v>1.1000000238418579</v>
      </c>
      <c r="J640" s="10">
        <v>1.1000000238418579</v>
      </c>
      <c r="K640" s="10">
        <v>1.6100000143051147</v>
      </c>
      <c r="L640" s="10">
        <v>1.5</v>
      </c>
      <c r="M640" s="10">
        <v>4.0999999046325684</v>
      </c>
      <c r="N640" s="11">
        <v>0</v>
      </c>
    </row>
    <row r="641" spans="1:14">
      <c r="A641">
        <v>634</v>
      </c>
      <c r="B641" s="9">
        <v>26876</v>
      </c>
      <c r="C641" s="6">
        <f t="shared" si="33"/>
        <v>7</v>
      </c>
      <c r="D641" s="12">
        <f t="shared" si="34"/>
        <v>1973</v>
      </c>
      <c r="E641" s="19">
        <v>29.149999618530273</v>
      </c>
      <c r="F641" s="19">
        <v>28.180000305175781</v>
      </c>
      <c r="G641" s="19">
        <v>106.87999725341797</v>
      </c>
      <c r="H641" s="19">
        <v>0.97000002861022949</v>
      </c>
      <c r="I641" s="10">
        <v>1.1000000238418579</v>
      </c>
      <c r="J641" s="10">
        <v>2.75</v>
      </c>
      <c r="K641" s="10">
        <v>1.5499999523162842</v>
      </c>
      <c r="L641" s="10">
        <v>1.1000000238418579</v>
      </c>
      <c r="M641" s="10">
        <v>2.9000000953674316</v>
      </c>
      <c r="N641" s="11">
        <v>0</v>
      </c>
    </row>
    <row r="642" spans="1:14">
      <c r="A642">
        <v>635</v>
      </c>
      <c r="B642" s="9">
        <v>26907</v>
      </c>
      <c r="C642" s="6">
        <f t="shared" si="33"/>
        <v>8</v>
      </c>
      <c r="D642" s="12">
        <f t="shared" si="34"/>
        <v>1973</v>
      </c>
      <c r="E642" s="19">
        <v>23.239999771118164</v>
      </c>
      <c r="F642" s="19">
        <v>22.459999084472656</v>
      </c>
      <c r="G642" s="19">
        <v>85.209999084472656</v>
      </c>
      <c r="H642" s="19">
        <v>0.76999998092651367</v>
      </c>
      <c r="I642" s="10">
        <v>1.1000000238418579</v>
      </c>
      <c r="J642" s="10">
        <v>3.2999999523162842</v>
      </c>
      <c r="K642" s="10">
        <v>1.2400000095367432</v>
      </c>
      <c r="L642" s="10">
        <v>1.2000000476837158</v>
      </c>
      <c r="M642" s="10">
        <v>3.2999999523162842</v>
      </c>
      <c r="N642" s="11">
        <v>0</v>
      </c>
    </row>
    <row r="643" spans="1:14">
      <c r="A643">
        <v>636</v>
      </c>
      <c r="B643" s="9">
        <v>26937</v>
      </c>
      <c r="C643" s="6">
        <f t="shared" si="33"/>
        <v>9</v>
      </c>
      <c r="D643" s="12">
        <f t="shared" si="34"/>
        <v>1973</v>
      </c>
      <c r="E643" s="19">
        <v>17.579999923706055</v>
      </c>
      <c r="F643" s="19">
        <v>16.989999771118164</v>
      </c>
      <c r="G643" s="19">
        <v>64.449996948242188</v>
      </c>
      <c r="H643" s="19">
        <v>0.5899999737739563</v>
      </c>
      <c r="I643" s="10">
        <v>1.1000000238418579</v>
      </c>
      <c r="J643" s="10">
        <v>2.75</v>
      </c>
      <c r="K643" s="10">
        <v>0.93999999761581421</v>
      </c>
      <c r="L643" s="10">
        <v>3.0999999046325684</v>
      </c>
      <c r="M643" s="10">
        <v>8.3000001907348633</v>
      </c>
      <c r="N643" s="11">
        <v>0</v>
      </c>
    </row>
    <row r="644" spans="1:14">
      <c r="A644">
        <v>637</v>
      </c>
      <c r="B644" s="9">
        <v>26968</v>
      </c>
      <c r="C644" s="6">
        <f t="shared" si="33"/>
        <v>10</v>
      </c>
      <c r="D644" s="12">
        <f t="shared" si="34"/>
        <v>1973</v>
      </c>
      <c r="E644" s="19">
        <v>0.17000000178813934</v>
      </c>
      <c r="F644" s="19">
        <v>0.15999999642372131</v>
      </c>
      <c r="G644" s="19">
        <v>0.62000000476837158</v>
      </c>
      <c r="H644" s="19">
        <v>9.9999997764825821E-3</v>
      </c>
      <c r="I644" s="10">
        <v>1.1000000238418579</v>
      </c>
      <c r="J644" s="10">
        <v>1.1000000238418579</v>
      </c>
      <c r="K644" s="10">
        <v>9.9999997764825821E-3</v>
      </c>
      <c r="L644" s="10">
        <v>2.5</v>
      </c>
      <c r="M644" s="10">
        <v>7.9000000953674316</v>
      </c>
      <c r="N644" s="11">
        <v>82.739997863769531</v>
      </c>
    </row>
    <row r="645" spans="1:14">
      <c r="A645">
        <v>638</v>
      </c>
      <c r="B645" s="9">
        <v>26998</v>
      </c>
      <c r="C645" s="6">
        <f t="shared" si="33"/>
        <v>11</v>
      </c>
      <c r="D645" s="12">
        <f t="shared" si="34"/>
        <v>1973</v>
      </c>
      <c r="E645" s="19">
        <v>9999</v>
      </c>
      <c r="F645" s="19">
        <v>9999</v>
      </c>
      <c r="G645" s="19">
        <v>9999</v>
      </c>
      <c r="H645" s="19">
        <v>9999</v>
      </c>
      <c r="I645" s="10">
        <v>1.1000000238418579</v>
      </c>
      <c r="J645" s="10">
        <v>0.2800000011920929</v>
      </c>
      <c r="K645" s="10">
        <v>0</v>
      </c>
      <c r="L645" s="10">
        <v>1.7000000476837158</v>
      </c>
      <c r="M645" s="10">
        <v>5.4000000953674316</v>
      </c>
      <c r="N645" s="11">
        <v>99.330001831054688</v>
      </c>
    </row>
    <row r="646" spans="1:14">
      <c r="A646">
        <v>639</v>
      </c>
      <c r="B646" s="9">
        <v>27029</v>
      </c>
      <c r="C646" s="6">
        <f t="shared" si="33"/>
        <v>12</v>
      </c>
      <c r="D646" s="12">
        <f t="shared" si="34"/>
        <v>1973</v>
      </c>
      <c r="E646" s="19">
        <v>9999</v>
      </c>
      <c r="F646" s="19">
        <v>9999</v>
      </c>
      <c r="G646" s="19">
        <v>9999</v>
      </c>
      <c r="H646" s="19">
        <v>9999</v>
      </c>
      <c r="I646" s="10">
        <v>1.1000000238418579</v>
      </c>
      <c r="J646" s="10">
        <v>0.2800000011920929</v>
      </c>
      <c r="K646" s="10">
        <v>0</v>
      </c>
      <c r="L646" s="10">
        <v>0.5</v>
      </c>
      <c r="M646" s="10">
        <v>1.7000000476837158</v>
      </c>
      <c r="N646" s="11">
        <v>63.740001678466797</v>
      </c>
    </row>
    <row r="647" spans="1:14">
      <c r="A647">
        <v>640</v>
      </c>
      <c r="B647" s="9">
        <v>27060</v>
      </c>
      <c r="C647" s="6">
        <f t="shared" si="33"/>
        <v>1</v>
      </c>
      <c r="D647" s="12">
        <f t="shared" si="34"/>
        <v>1974</v>
      </c>
      <c r="E647" s="19">
        <v>9999</v>
      </c>
      <c r="F647" s="19">
        <v>9999</v>
      </c>
      <c r="G647" s="19">
        <v>9999</v>
      </c>
      <c r="H647" s="19">
        <v>9999</v>
      </c>
      <c r="I647" s="10">
        <v>1.1000000238418579</v>
      </c>
      <c r="J647" s="10">
        <v>0</v>
      </c>
      <c r="K647" s="10">
        <v>0</v>
      </c>
      <c r="L647" s="10">
        <v>0.40000000596046448</v>
      </c>
      <c r="M647" s="10">
        <v>1.2000000476837158</v>
      </c>
      <c r="N647" s="11">
        <v>23.850000381469727</v>
      </c>
    </row>
    <row r="648" spans="1:14">
      <c r="A648">
        <v>641</v>
      </c>
      <c r="B648" s="9">
        <v>27088</v>
      </c>
      <c r="C648" s="6">
        <f t="shared" si="33"/>
        <v>2</v>
      </c>
      <c r="D648" s="12">
        <f t="shared" si="34"/>
        <v>1974</v>
      </c>
      <c r="E648" s="19">
        <v>9999</v>
      </c>
      <c r="F648" s="19">
        <v>9999</v>
      </c>
      <c r="G648" s="19">
        <v>9999</v>
      </c>
      <c r="H648" s="19">
        <v>9999</v>
      </c>
      <c r="I648" s="10">
        <v>1.1000000238418579</v>
      </c>
      <c r="J648" s="10">
        <v>0</v>
      </c>
      <c r="K648" s="10">
        <v>0</v>
      </c>
      <c r="L648" s="10">
        <v>0.40000000596046448</v>
      </c>
      <c r="M648" s="10">
        <v>1.2000000476837158</v>
      </c>
      <c r="N648" s="11">
        <v>0</v>
      </c>
    </row>
    <row r="649" spans="1:14">
      <c r="A649">
        <v>642</v>
      </c>
      <c r="B649" s="9">
        <v>27119</v>
      </c>
      <c r="C649" s="6">
        <f t="shared" ref="C649:C712" si="35">MONTH(B649)</f>
        <v>3</v>
      </c>
      <c r="D649" s="12">
        <f t="shared" ref="D649:D712" si="36">YEAR(B649)</f>
        <v>1974</v>
      </c>
      <c r="E649" s="19">
        <v>0</v>
      </c>
      <c r="F649" s="19">
        <v>0</v>
      </c>
      <c r="G649" s="19">
        <v>9999</v>
      </c>
      <c r="H649" s="19">
        <v>9999</v>
      </c>
      <c r="I649" s="10">
        <v>1.1000000238418579</v>
      </c>
      <c r="J649" s="10">
        <v>1.6499999761581421</v>
      </c>
      <c r="K649" s="10">
        <v>0</v>
      </c>
      <c r="L649" s="10">
        <v>0.40000000596046448</v>
      </c>
      <c r="M649" s="10">
        <v>1.2000000476837158</v>
      </c>
      <c r="N649" s="11">
        <v>0</v>
      </c>
    </row>
    <row r="650" spans="1:14">
      <c r="A650">
        <v>643</v>
      </c>
      <c r="B650" s="9">
        <v>27149</v>
      </c>
      <c r="C650" s="6">
        <f t="shared" si="35"/>
        <v>4</v>
      </c>
      <c r="D650" s="12">
        <f t="shared" si="36"/>
        <v>1974</v>
      </c>
      <c r="E650" s="19">
        <v>17.209999084472656</v>
      </c>
      <c r="F650" s="19">
        <v>16.639999389648438</v>
      </c>
      <c r="G650" s="19">
        <v>63.099998474121094</v>
      </c>
      <c r="H650" s="19">
        <v>0.56999999284744263</v>
      </c>
      <c r="I650" s="10">
        <v>1.1000000238418579</v>
      </c>
      <c r="J650" s="10">
        <v>0.55000001192092896</v>
      </c>
      <c r="K650" s="10">
        <v>0.92000001668930054</v>
      </c>
      <c r="L650" s="10">
        <v>0.40000000596046448</v>
      </c>
      <c r="M650" s="10">
        <v>1.2000000476837158</v>
      </c>
      <c r="N650" s="11">
        <v>0</v>
      </c>
    </row>
    <row r="651" spans="1:14">
      <c r="A651">
        <v>644</v>
      </c>
      <c r="B651" s="9">
        <v>27180</v>
      </c>
      <c r="C651" s="6">
        <f t="shared" si="35"/>
        <v>5</v>
      </c>
      <c r="D651" s="12">
        <f t="shared" si="36"/>
        <v>1974</v>
      </c>
      <c r="E651" s="19">
        <v>30.180000305175781</v>
      </c>
      <c r="F651" s="19">
        <v>29.180000305175781</v>
      </c>
      <c r="G651" s="19">
        <v>110.66999816894531</v>
      </c>
      <c r="H651" s="19">
        <v>1.0099999904632568</v>
      </c>
      <c r="I651" s="10">
        <v>1.1000000238418579</v>
      </c>
      <c r="J651" s="10">
        <v>0.55000001192092896</v>
      </c>
      <c r="K651" s="10">
        <v>1.6100000143051147</v>
      </c>
      <c r="L651" s="10">
        <v>0.89999997615814209</v>
      </c>
      <c r="M651" s="10">
        <v>2.9000000953674316</v>
      </c>
      <c r="N651" s="11">
        <v>0</v>
      </c>
    </row>
    <row r="652" spans="1:14">
      <c r="A652">
        <v>645</v>
      </c>
      <c r="B652" s="9">
        <v>27210</v>
      </c>
      <c r="C652" s="6">
        <f t="shared" si="35"/>
        <v>6</v>
      </c>
      <c r="D652" s="12">
        <f t="shared" si="36"/>
        <v>1974</v>
      </c>
      <c r="E652" s="19">
        <v>31.180000305175781</v>
      </c>
      <c r="F652" s="19">
        <v>30.139999389648438</v>
      </c>
      <c r="G652" s="19">
        <v>114.31999969482422</v>
      </c>
      <c r="H652" s="19">
        <v>1.0399999618530273</v>
      </c>
      <c r="I652" s="10">
        <v>1.1000000238418579</v>
      </c>
      <c r="J652" s="10">
        <v>1.1000000238418579</v>
      </c>
      <c r="K652" s="10">
        <v>1.6599999666213989</v>
      </c>
      <c r="L652" s="10">
        <v>1.2999999523162842</v>
      </c>
      <c r="M652" s="10">
        <v>4.0999999046325684</v>
      </c>
      <c r="N652" s="11">
        <v>0</v>
      </c>
    </row>
    <row r="653" spans="1:14">
      <c r="A653">
        <v>646</v>
      </c>
      <c r="B653" s="9">
        <v>27241</v>
      </c>
      <c r="C653" s="6">
        <f t="shared" si="35"/>
        <v>7</v>
      </c>
      <c r="D653" s="12">
        <f t="shared" si="36"/>
        <v>1974</v>
      </c>
      <c r="E653" s="19">
        <v>25.649999618530273</v>
      </c>
      <c r="F653" s="19">
        <v>24.799999237060547</v>
      </c>
      <c r="G653" s="19">
        <v>94.05999755859375</v>
      </c>
      <c r="H653" s="19">
        <v>0.86000001430511475</v>
      </c>
      <c r="I653" s="10">
        <v>1.1000000238418579</v>
      </c>
      <c r="J653" s="10">
        <v>2.75</v>
      </c>
      <c r="K653" s="10">
        <v>1.3700000047683716</v>
      </c>
      <c r="L653" s="10">
        <v>0.89999997615814209</v>
      </c>
      <c r="M653" s="10">
        <v>2.9000000953674316</v>
      </c>
      <c r="N653" s="11">
        <v>0</v>
      </c>
    </row>
    <row r="654" spans="1:14">
      <c r="A654">
        <v>647</v>
      </c>
      <c r="B654" s="9">
        <v>27272</v>
      </c>
      <c r="C654" s="6">
        <f t="shared" si="35"/>
        <v>8</v>
      </c>
      <c r="D654" s="12">
        <f t="shared" si="36"/>
        <v>1974</v>
      </c>
      <c r="E654" s="19">
        <v>24.629999160766602</v>
      </c>
      <c r="F654" s="19">
        <v>23.809999465942383</v>
      </c>
      <c r="G654" s="19">
        <v>90.300003051757813</v>
      </c>
      <c r="H654" s="19">
        <v>0.81999999284744263</v>
      </c>
      <c r="I654" s="10">
        <v>1.1000000238418579</v>
      </c>
      <c r="J654" s="10">
        <v>3.2999999523162842</v>
      </c>
      <c r="K654" s="10">
        <v>1.309999942779541</v>
      </c>
      <c r="L654" s="10">
        <v>1.1000000238418579</v>
      </c>
      <c r="M654" s="10">
        <v>3.2999999523162842</v>
      </c>
      <c r="N654" s="11">
        <v>0</v>
      </c>
    </row>
    <row r="655" spans="1:14">
      <c r="A655">
        <v>648</v>
      </c>
      <c r="B655" s="9">
        <v>27302</v>
      </c>
      <c r="C655" s="6">
        <f t="shared" si="35"/>
        <v>9</v>
      </c>
      <c r="D655" s="12">
        <f t="shared" si="36"/>
        <v>1974</v>
      </c>
      <c r="E655" s="19">
        <v>20.049999237060547</v>
      </c>
      <c r="F655" s="19">
        <v>19.379999160766602</v>
      </c>
      <c r="G655" s="19">
        <v>73.510002136230469</v>
      </c>
      <c r="H655" s="19">
        <v>0.67000001668930054</v>
      </c>
      <c r="I655" s="10">
        <v>1.1000000238418579</v>
      </c>
      <c r="J655" s="10">
        <v>2.75</v>
      </c>
      <c r="K655" s="10">
        <v>1.0700000524520874</v>
      </c>
      <c r="L655" s="10">
        <v>2.7000000476837158</v>
      </c>
      <c r="M655" s="10">
        <v>8.3000001907348633</v>
      </c>
      <c r="N655" s="11">
        <v>0</v>
      </c>
    </row>
    <row r="656" spans="1:14">
      <c r="A656">
        <v>649</v>
      </c>
      <c r="B656" s="9">
        <v>27333</v>
      </c>
      <c r="C656" s="6">
        <f t="shared" si="35"/>
        <v>10</v>
      </c>
      <c r="D656" s="12">
        <f t="shared" si="36"/>
        <v>1974</v>
      </c>
      <c r="E656" s="19">
        <v>1.1000000238418579</v>
      </c>
      <c r="F656" s="19">
        <v>1.059999942779541</v>
      </c>
      <c r="G656" s="19">
        <v>4.0300002098083496</v>
      </c>
      <c r="H656" s="19">
        <v>3.9999999105930328E-2</v>
      </c>
      <c r="I656" s="10">
        <v>1.1000000238418579</v>
      </c>
      <c r="J656" s="10">
        <v>1.1000000238418579</v>
      </c>
      <c r="K656" s="10">
        <v>5.9999998658895493E-2</v>
      </c>
      <c r="L656" s="10">
        <v>3</v>
      </c>
      <c r="M656" s="10">
        <v>7.9000000953674316</v>
      </c>
      <c r="N656" s="11">
        <v>90.550003051757813</v>
      </c>
    </row>
    <row r="657" spans="1:14">
      <c r="A657">
        <v>650</v>
      </c>
      <c r="B657" s="9">
        <v>27363</v>
      </c>
      <c r="C657" s="6">
        <f t="shared" si="35"/>
        <v>11</v>
      </c>
      <c r="D657" s="12">
        <f t="shared" si="36"/>
        <v>1974</v>
      </c>
      <c r="E657" s="19">
        <v>9999</v>
      </c>
      <c r="F657" s="19">
        <v>9999</v>
      </c>
      <c r="G657" s="19">
        <v>9999</v>
      </c>
      <c r="H657" s="19">
        <v>9999</v>
      </c>
      <c r="I657" s="10">
        <v>1.1000000238418579</v>
      </c>
      <c r="J657" s="10">
        <v>0.2800000011920929</v>
      </c>
      <c r="K657" s="10">
        <v>0</v>
      </c>
      <c r="L657" s="10">
        <v>2</v>
      </c>
      <c r="M657" s="10">
        <v>5.4000000953674316</v>
      </c>
      <c r="N657" s="11">
        <v>113.87999725341797</v>
      </c>
    </row>
    <row r="658" spans="1:14">
      <c r="A658">
        <v>651</v>
      </c>
      <c r="B658" s="9">
        <v>27394</v>
      </c>
      <c r="C658" s="6">
        <f t="shared" si="35"/>
        <v>12</v>
      </c>
      <c r="D658" s="12">
        <f t="shared" si="36"/>
        <v>1974</v>
      </c>
      <c r="E658" s="19">
        <v>9999</v>
      </c>
      <c r="F658" s="19">
        <v>9999</v>
      </c>
      <c r="G658" s="19">
        <v>9999</v>
      </c>
      <c r="H658" s="19">
        <v>9999</v>
      </c>
      <c r="I658" s="10">
        <v>1.1000000238418579</v>
      </c>
      <c r="J658" s="10">
        <v>0.2800000011920929</v>
      </c>
      <c r="K658" s="10">
        <v>0</v>
      </c>
      <c r="L658" s="10">
        <v>0.60000002384185791</v>
      </c>
      <c r="M658" s="10">
        <v>1.7000000476837158</v>
      </c>
      <c r="N658" s="11">
        <v>73.379997253417969</v>
      </c>
    </row>
    <row r="659" spans="1:14">
      <c r="A659">
        <v>652</v>
      </c>
      <c r="B659" s="9">
        <v>27425</v>
      </c>
      <c r="C659" s="6">
        <f t="shared" si="35"/>
        <v>1</v>
      </c>
      <c r="D659" s="12">
        <f t="shared" si="36"/>
        <v>1975</v>
      </c>
      <c r="E659" s="19">
        <v>9999</v>
      </c>
      <c r="F659" s="19">
        <v>9999</v>
      </c>
      <c r="G659" s="19">
        <v>9999</v>
      </c>
      <c r="H659" s="19">
        <v>9999</v>
      </c>
      <c r="I659" s="10">
        <v>1.1000000238418579</v>
      </c>
      <c r="J659" s="10">
        <v>0</v>
      </c>
      <c r="K659" s="10">
        <v>0</v>
      </c>
      <c r="L659" s="10">
        <v>0.5</v>
      </c>
      <c r="M659" s="10">
        <v>1.2000000476837158</v>
      </c>
      <c r="N659" s="11">
        <v>40.240001678466797</v>
      </c>
    </row>
    <row r="660" spans="1:14">
      <c r="A660">
        <v>653</v>
      </c>
      <c r="B660" s="9">
        <v>27453</v>
      </c>
      <c r="C660" s="6">
        <f t="shared" si="35"/>
        <v>2</v>
      </c>
      <c r="D660" s="12">
        <f t="shared" si="36"/>
        <v>1975</v>
      </c>
      <c r="E660" s="19">
        <v>9999</v>
      </c>
      <c r="F660" s="19">
        <v>9999</v>
      </c>
      <c r="G660" s="19">
        <v>9999</v>
      </c>
      <c r="H660" s="19">
        <v>9999</v>
      </c>
      <c r="I660" s="10">
        <v>1.1000000238418579</v>
      </c>
      <c r="J660" s="10">
        <v>0</v>
      </c>
      <c r="K660" s="10">
        <v>0</v>
      </c>
      <c r="L660" s="10">
        <v>0.5</v>
      </c>
      <c r="M660" s="10">
        <v>1.2000000476837158</v>
      </c>
      <c r="N660" s="11">
        <v>0</v>
      </c>
    </row>
    <row r="661" spans="1:14">
      <c r="A661">
        <v>654</v>
      </c>
      <c r="B661" s="9">
        <v>27484</v>
      </c>
      <c r="C661" s="6">
        <f t="shared" si="35"/>
        <v>3</v>
      </c>
      <c r="D661" s="12">
        <f t="shared" si="36"/>
        <v>1975</v>
      </c>
      <c r="E661" s="19">
        <v>0</v>
      </c>
      <c r="F661" s="19">
        <v>0</v>
      </c>
      <c r="G661" s="19">
        <v>9999</v>
      </c>
      <c r="H661" s="19">
        <v>9999</v>
      </c>
      <c r="I661" s="10">
        <v>1.1000000238418579</v>
      </c>
      <c r="J661" s="10">
        <v>1.6499999761581421</v>
      </c>
      <c r="K661" s="10">
        <v>0</v>
      </c>
      <c r="L661" s="10">
        <v>0.5</v>
      </c>
      <c r="M661" s="10">
        <v>1.2000000476837158</v>
      </c>
      <c r="N661" s="11">
        <v>0</v>
      </c>
    </row>
    <row r="662" spans="1:14">
      <c r="A662">
        <v>655</v>
      </c>
      <c r="B662" s="9">
        <v>27514</v>
      </c>
      <c r="C662" s="6">
        <f t="shared" si="35"/>
        <v>4</v>
      </c>
      <c r="D662" s="12">
        <f t="shared" si="36"/>
        <v>1975</v>
      </c>
      <c r="E662" s="19">
        <v>18.629999160766602</v>
      </c>
      <c r="F662" s="19">
        <v>18.010000228881836</v>
      </c>
      <c r="G662" s="19">
        <v>68.300003051757813</v>
      </c>
      <c r="H662" s="19">
        <v>0.62000000476837158</v>
      </c>
      <c r="I662" s="10">
        <v>1.1000000238418579</v>
      </c>
      <c r="J662" s="10">
        <v>0.55000001192092896</v>
      </c>
      <c r="K662" s="10">
        <v>0.99000000953674316</v>
      </c>
      <c r="L662" s="10">
        <v>0.5</v>
      </c>
      <c r="M662" s="10">
        <v>1.2000000476837158</v>
      </c>
      <c r="N662" s="11">
        <v>0</v>
      </c>
    </row>
    <row r="663" spans="1:14">
      <c r="A663">
        <v>656</v>
      </c>
      <c r="B663" s="9">
        <v>27545</v>
      </c>
      <c r="C663" s="6">
        <f t="shared" si="35"/>
        <v>5</v>
      </c>
      <c r="D663" s="12">
        <f t="shared" si="36"/>
        <v>1975</v>
      </c>
      <c r="E663" s="19">
        <v>29.299999237060547</v>
      </c>
      <c r="F663" s="19">
        <v>28.329999923706055</v>
      </c>
      <c r="G663" s="19">
        <v>107.44999694824219</v>
      </c>
      <c r="H663" s="19">
        <v>0.98000001907348633</v>
      </c>
      <c r="I663" s="10">
        <v>1.1000000238418579</v>
      </c>
      <c r="J663" s="10">
        <v>0.55000001192092896</v>
      </c>
      <c r="K663" s="10">
        <v>1.559999942779541</v>
      </c>
      <c r="L663" s="10">
        <v>1.1000000238418579</v>
      </c>
      <c r="M663" s="10">
        <v>2.9000000953674316</v>
      </c>
      <c r="N663" s="11">
        <v>0</v>
      </c>
    </row>
    <row r="664" spans="1:14">
      <c r="A664">
        <v>657</v>
      </c>
      <c r="B664" s="9">
        <v>27575</v>
      </c>
      <c r="C664" s="6">
        <f t="shared" si="35"/>
        <v>6</v>
      </c>
      <c r="D664" s="12">
        <f t="shared" si="36"/>
        <v>1975</v>
      </c>
      <c r="E664" s="19">
        <v>30.799999237060547</v>
      </c>
      <c r="F664" s="19">
        <v>29.770000457763672</v>
      </c>
      <c r="G664" s="19">
        <v>112.94000244140625</v>
      </c>
      <c r="H664" s="19">
        <v>1.0299999713897705</v>
      </c>
      <c r="I664" s="10">
        <v>1.1000000238418579</v>
      </c>
      <c r="J664" s="10">
        <v>1.1000000238418579</v>
      </c>
      <c r="K664" s="10">
        <v>1.6399999856948853</v>
      </c>
      <c r="L664" s="10">
        <v>1.5</v>
      </c>
      <c r="M664" s="10">
        <v>4.0999999046325684</v>
      </c>
      <c r="N664" s="11">
        <v>0</v>
      </c>
    </row>
    <row r="665" spans="1:14">
      <c r="A665">
        <v>658</v>
      </c>
      <c r="B665" s="9">
        <v>27606</v>
      </c>
      <c r="C665" s="6">
        <f t="shared" si="35"/>
        <v>7</v>
      </c>
      <c r="D665" s="12">
        <f t="shared" si="36"/>
        <v>1975</v>
      </c>
      <c r="E665" s="19">
        <v>29.149999618530273</v>
      </c>
      <c r="F665" s="19">
        <v>28.180000305175781</v>
      </c>
      <c r="G665" s="19">
        <v>106.90000152587891</v>
      </c>
      <c r="H665" s="19">
        <v>0.97000002861022949</v>
      </c>
      <c r="I665" s="10">
        <v>1.1000000238418579</v>
      </c>
      <c r="J665" s="10">
        <v>2.75</v>
      </c>
      <c r="K665" s="10">
        <v>1.5499999523162842</v>
      </c>
      <c r="L665" s="10">
        <v>1.1000000238418579</v>
      </c>
      <c r="M665" s="10">
        <v>2.9000000953674316</v>
      </c>
      <c r="N665" s="11">
        <v>0</v>
      </c>
    </row>
    <row r="666" spans="1:14">
      <c r="A666">
        <v>659</v>
      </c>
      <c r="B666" s="9">
        <v>27637</v>
      </c>
      <c r="C666" s="6">
        <f t="shared" si="35"/>
        <v>8</v>
      </c>
      <c r="D666" s="12">
        <f t="shared" si="36"/>
        <v>1975</v>
      </c>
      <c r="E666" s="19">
        <v>22.829999923706055</v>
      </c>
      <c r="F666" s="19">
        <v>22.069999694824219</v>
      </c>
      <c r="G666" s="19">
        <v>83.699996948242188</v>
      </c>
      <c r="H666" s="19">
        <v>0.75999999046325684</v>
      </c>
      <c r="I666" s="10">
        <v>1.1000000238418579</v>
      </c>
      <c r="J666" s="10">
        <v>3.2999999523162842</v>
      </c>
      <c r="K666" s="10">
        <v>1.2200000286102295</v>
      </c>
      <c r="L666" s="10">
        <v>1.2000000476837158</v>
      </c>
      <c r="M666" s="10">
        <v>3.2999999523162842</v>
      </c>
      <c r="N666" s="11">
        <v>0</v>
      </c>
    </row>
    <row r="667" spans="1:14">
      <c r="A667">
        <v>660</v>
      </c>
      <c r="B667" s="9">
        <v>27667</v>
      </c>
      <c r="C667" s="6">
        <f t="shared" si="35"/>
        <v>9</v>
      </c>
      <c r="D667" s="12">
        <f t="shared" si="36"/>
        <v>1975</v>
      </c>
      <c r="E667" s="19">
        <v>18.920000076293945</v>
      </c>
      <c r="F667" s="19">
        <v>18.290000915527344</v>
      </c>
      <c r="G667" s="19">
        <v>69.360000610351563</v>
      </c>
      <c r="H667" s="19">
        <v>0.62999999523162842</v>
      </c>
      <c r="I667" s="10">
        <v>1.1000000238418579</v>
      </c>
      <c r="J667" s="10">
        <v>2.75</v>
      </c>
      <c r="K667" s="10">
        <v>1.0099999904632568</v>
      </c>
      <c r="L667" s="10">
        <v>3.0999999046325684</v>
      </c>
      <c r="M667" s="10">
        <v>8.3000001907348633</v>
      </c>
      <c r="N667" s="11">
        <v>0</v>
      </c>
    </row>
    <row r="668" spans="1:14">
      <c r="A668">
        <v>661</v>
      </c>
      <c r="B668" s="9">
        <v>27698</v>
      </c>
      <c r="C668" s="6">
        <f t="shared" si="35"/>
        <v>10</v>
      </c>
      <c r="D668" s="12">
        <f t="shared" si="36"/>
        <v>1975</v>
      </c>
      <c r="E668" s="19">
        <v>0.37000000476837158</v>
      </c>
      <c r="F668" s="19">
        <v>0.36000001430511475</v>
      </c>
      <c r="G668" s="19">
        <v>1.3500000238418579</v>
      </c>
      <c r="H668" s="19">
        <v>9.9999997764825821E-3</v>
      </c>
      <c r="I668" s="10">
        <v>1.1000000238418579</v>
      </c>
      <c r="J668" s="10">
        <v>1.1000000238418579</v>
      </c>
      <c r="K668" s="10">
        <v>1.9999999552965164E-2</v>
      </c>
      <c r="L668" s="10">
        <v>3</v>
      </c>
      <c r="M668" s="10">
        <v>7.9000000953674316</v>
      </c>
      <c r="N668" s="11">
        <v>73.150001525878906</v>
      </c>
    </row>
    <row r="669" spans="1:14">
      <c r="A669">
        <v>662</v>
      </c>
      <c r="B669" s="9">
        <v>27728</v>
      </c>
      <c r="C669" s="6">
        <f t="shared" si="35"/>
        <v>11</v>
      </c>
      <c r="D669" s="12">
        <f t="shared" si="36"/>
        <v>1975</v>
      </c>
      <c r="E669" s="19">
        <v>9999</v>
      </c>
      <c r="F669" s="19">
        <v>9999</v>
      </c>
      <c r="G669" s="19">
        <v>9999</v>
      </c>
      <c r="H669" s="19">
        <v>9999</v>
      </c>
      <c r="I669" s="10">
        <v>1.1000000238418579</v>
      </c>
      <c r="J669" s="10">
        <v>0.2800000011920929</v>
      </c>
      <c r="K669" s="10">
        <v>0</v>
      </c>
      <c r="L669" s="10">
        <v>2</v>
      </c>
      <c r="M669" s="10">
        <v>5.4000000953674316</v>
      </c>
      <c r="N669" s="11">
        <v>117.26999664306641</v>
      </c>
    </row>
    <row r="670" spans="1:14">
      <c r="A670">
        <v>663</v>
      </c>
      <c r="B670" s="9">
        <v>27759</v>
      </c>
      <c r="C670" s="6">
        <f t="shared" si="35"/>
        <v>12</v>
      </c>
      <c r="D670" s="12">
        <f t="shared" si="36"/>
        <v>1975</v>
      </c>
      <c r="E670" s="19">
        <v>9999</v>
      </c>
      <c r="F670" s="19">
        <v>9999</v>
      </c>
      <c r="G670" s="19">
        <v>9999</v>
      </c>
      <c r="H670" s="19">
        <v>9999</v>
      </c>
      <c r="I670" s="10">
        <v>1.1000000238418579</v>
      </c>
      <c r="J670" s="10">
        <v>0.2800000011920929</v>
      </c>
      <c r="K670" s="10">
        <v>0</v>
      </c>
      <c r="L670" s="10">
        <v>0.60000002384185791</v>
      </c>
      <c r="M670" s="10">
        <v>1.7000000476837158</v>
      </c>
      <c r="N670" s="11">
        <v>80.349998474121094</v>
      </c>
    </row>
    <row r="671" spans="1:14">
      <c r="A671">
        <v>664</v>
      </c>
      <c r="B671" s="9">
        <v>27790</v>
      </c>
      <c r="C671" s="6">
        <f t="shared" si="35"/>
        <v>1</v>
      </c>
      <c r="D671" s="12">
        <f t="shared" si="36"/>
        <v>1976</v>
      </c>
      <c r="E671" s="19">
        <v>9999</v>
      </c>
      <c r="F671" s="19">
        <v>9999</v>
      </c>
      <c r="G671" s="19">
        <v>9999</v>
      </c>
      <c r="H671" s="19">
        <v>9999</v>
      </c>
      <c r="I671" s="10">
        <v>1.1000000238418579</v>
      </c>
      <c r="J671" s="10">
        <v>0</v>
      </c>
      <c r="K671" s="10">
        <v>0</v>
      </c>
      <c r="L671" s="10">
        <v>0.5</v>
      </c>
      <c r="M671" s="10">
        <v>1.2000000476837158</v>
      </c>
      <c r="N671" s="11">
        <v>46.849998474121094</v>
      </c>
    </row>
    <row r="672" spans="1:14">
      <c r="A672">
        <v>665</v>
      </c>
      <c r="B672" s="9">
        <v>27819</v>
      </c>
      <c r="C672" s="6">
        <f t="shared" si="35"/>
        <v>2</v>
      </c>
      <c r="D672" s="12">
        <f t="shared" si="36"/>
        <v>1976</v>
      </c>
      <c r="E672" s="19">
        <v>9999</v>
      </c>
      <c r="F672" s="19">
        <v>9999</v>
      </c>
      <c r="G672" s="19">
        <v>9999</v>
      </c>
      <c r="H672" s="19">
        <v>9999</v>
      </c>
      <c r="I672" s="10">
        <v>1.1000000238418579</v>
      </c>
      <c r="J672" s="10">
        <v>0</v>
      </c>
      <c r="K672" s="10">
        <v>9.9999997764825821E-3</v>
      </c>
      <c r="L672" s="10">
        <v>0.5</v>
      </c>
      <c r="M672" s="10">
        <v>1.2000000476837158</v>
      </c>
      <c r="N672" s="11">
        <v>0</v>
      </c>
    </row>
    <row r="673" spans="1:14">
      <c r="A673">
        <v>666</v>
      </c>
      <c r="B673" s="9">
        <v>27850</v>
      </c>
      <c r="C673" s="6">
        <f t="shared" si="35"/>
        <v>3</v>
      </c>
      <c r="D673" s="12">
        <f t="shared" si="36"/>
        <v>1976</v>
      </c>
      <c r="E673" s="19">
        <v>7.2699999809265137</v>
      </c>
      <c r="F673" s="19">
        <v>7.0199999809265137</v>
      </c>
      <c r="G673" s="19">
        <v>9999</v>
      </c>
      <c r="H673" s="19">
        <v>9999</v>
      </c>
      <c r="I673" s="10">
        <v>1.1000000238418579</v>
      </c>
      <c r="J673" s="10">
        <v>1.6499999761581421</v>
      </c>
      <c r="K673" s="10">
        <v>0.38999998569488525</v>
      </c>
      <c r="L673" s="10">
        <v>0.5</v>
      </c>
      <c r="M673" s="10">
        <v>1.2000000476837158</v>
      </c>
      <c r="N673" s="11">
        <v>0</v>
      </c>
    </row>
    <row r="674" spans="1:14">
      <c r="A674">
        <v>667</v>
      </c>
      <c r="B674" s="9">
        <v>27880</v>
      </c>
      <c r="C674" s="6">
        <f t="shared" si="35"/>
        <v>4</v>
      </c>
      <c r="D674" s="12">
        <f t="shared" si="36"/>
        <v>1976</v>
      </c>
      <c r="E674" s="19">
        <v>26.520000457763672</v>
      </c>
      <c r="F674" s="19">
        <v>25.639999389648438</v>
      </c>
      <c r="G674" s="19">
        <v>102.19000244140625</v>
      </c>
      <c r="H674" s="19">
        <v>0.93000000715255737</v>
      </c>
      <c r="I674" s="10">
        <v>1.1000000238418579</v>
      </c>
      <c r="J674" s="10">
        <v>0.55000001192092896</v>
      </c>
      <c r="K674" s="10">
        <v>1.4099999666213989</v>
      </c>
      <c r="L674" s="10">
        <v>0.5</v>
      </c>
      <c r="M674" s="10">
        <v>1.2000000476837158</v>
      </c>
      <c r="N674" s="11">
        <v>0</v>
      </c>
    </row>
    <row r="675" spans="1:14">
      <c r="A675">
        <v>668</v>
      </c>
      <c r="B675" s="9">
        <v>27911</v>
      </c>
      <c r="C675" s="6">
        <f t="shared" si="35"/>
        <v>5</v>
      </c>
      <c r="D675" s="12">
        <f t="shared" si="36"/>
        <v>1976</v>
      </c>
      <c r="E675" s="19">
        <v>26.639999389648438</v>
      </c>
      <c r="F675" s="19">
        <v>25.75</v>
      </c>
      <c r="G675" s="19">
        <v>102.65000152587891</v>
      </c>
      <c r="H675" s="19">
        <v>0.93000000715255737</v>
      </c>
      <c r="I675" s="10">
        <v>1.1000000238418579</v>
      </c>
      <c r="J675" s="10">
        <v>0.55000001192092896</v>
      </c>
      <c r="K675" s="10">
        <v>1.4199999570846558</v>
      </c>
      <c r="L675" s="10">
        <v>1.1000000238418579</v>
      </c>
      <c r="M675" s="10">
        <v>2.9000000953674316</v>
      </c>
      <c r="N675" s="11">
        <v>0</v>
      </c>
    </row>
    <row r="676" spans="1:14">
      <c r="A676">
        <v>669</v>
      </c>
      <c r="B676" s="9">
        <v>27941</v>
      </c>
      <c r="C676" s="6">
        <f t="shared" si="35"/>
        <v>6</v>
      </c>
      <c r="D676" s="12">
        <f t="shared" si="36"/>
        <v>1976</v>
      </c>
      <c r="E676" s="19">
        <v>29.319999694824219</v>
      </c>
      <c r="F676" s="19">
        <v>28.340000152587891</v>
      </c>
      <c r="G676" s="19">
        <v>112.97000122070313</v>
      </c>
      <c r="H676" s="19">
        <v>1.0299999713897705</v>
      </c>
      <c r="I676" s="10">
        <v>1.1000000238418579</v>
      </c>
      <c r="J676" s="10">
        <v>1.1000000238418579</v>
      </c>
      <c r="K676" s="10">
        <v>1.559999942779541</v>
      </c>
      <c r="L676" s="10">
        <v>1.5</v>
      </c>
      <c r="M676" s="10">
        <v>4.0999999046325684</v>
      </c>
      <c r="N676" s="11">
        <v>0</v>
      </c>
    </row>
    <row r="677" spans="1:14">
      <c r="A677">
        <v>670</v>
      </c>
      <c r="B677" s="9">
        <v>27972</v>
      </c>
      <c r="C677" s="6">
        <f t="shared" si="35"/>
        <v>7</v>
      </c>
      <c r="D677" s="12">
        <f t="shared" si="36"/>
        <v>1976</v>
      </c>
      <c r="E677" s="19">
        <v>29.780000686645508</v>
      </c>
      <c r="F677" s="19">
        <v>28.790000915527344</v>
      </c>
      <c r="G677" s="19">
        <v>114.76999664306641</v>
      </c>
      <c r="H677" s="19">
        <v>1.0399999618530273</v>
      </c>
      <c r="I677" s="10">
        <v>1.1000000238418579</v>
      </c>
      <c r="J677" s="10">
        <v>2.75</v>
      </c>
      <c r="K677" s="10">
        <v>1.5900000333786011</v>
      </c>
      <c r="L677" s="10">
        <v>1.1000000238418579</v>
      </c>
      <c r="M677" s="10">
        <v>2.9000000953674316</v>
      </c>
      <c r="N677" s="11">
        <v>0</v>
      </c>
    </row>
    <row r="678" spans="1:14">
      <c r="A678">
        <v>671</v>
      </c>
      <c r="B678" s="9">
        <v>28003</v>
      </c>
      <c r="C678" s="6">
        <f t="shared" si="35"/>
        <v>8</v>
      </c>
      <c r="D678" s="12">
        <f t="shared" si="36"/>
        <v>1976</v>
      </c>
      <c r="E678" s="19">
        <v>19.120000839233398</v>
      </c>
      <c r="F678" s="19">
        <v>18.479999542236328</v>
      </c>
      <c r="G678" s="19">
        <v>73.669998168945313</v>
      </c>
      <c r="H678" s="19">
        <v>0.67000001668930054</v>
      </c>
      <c r="I678" s="10">
        <v>1.1000000238418579</v>
      </c>
      <c r="J678" s="10">
        <v>3.2999999523162842</v>
      </c>
      <c r="K678" s="10">
        <v>1.0199999809265137</v>
      </c>
      <c r="L678" s="10">
        <v>1.2000000476837158</v>
      </c>
      <c r="M678" s="10">
        <v>3.2999999523162842</v>
      </c>
      <c r="N678" s="11">
        <v>0</v>
      </c>
    </row>
    <row r="679" spans="1:14">
      <c r="A679">
        <v>672</v>
      </c>
      <c r="B679" s="9">
        <v>28033</v>
      </c>
      <c r="C679" s="6">
        <f t="shared" si="35"/>
        <v>9</v>
      </c>
      <c r="D679" s="12">
        <f t="shared" si="36"/>
        <v>1976</v>
      </c>
      <c r="E679" s="19">
        <v>7.5</v>
      </c>
      <c r="F679" s="19">
        <v>7.25</v>
      </c>
      <c r="G679" s="19">
        <v>28.909999847412109</v>
      </c>
      <c r="H679" s="19">
        <v>0.25999999046325684</v>
      </c>
      <c r="I679" s="10">
        <v>1.1000000238418579</v>
      </c>
      <c r="J679" s="10">
        <v>2.75</v>
      </c>
      <c r="K679" s="10">
        <v>0.40000000596046448</v>
      </c>
      <c r="L679" s="10">
        <v>3.0999999046325684</v>
      </c>
      <c r="M679" s="10">
        <v>8.3000001907348633</v>
      </c>
      <c r="N679" s="11">
        <v>0</v>
      </c>
    </row>
    <row r="680" spans="1:14">
      <c r="A680">
        <v>673</v>
      </c>
      <c r="B680" s="9">
        <v>28064</v>
      </c>
      <c r="C680" s="6">
        <f t="shared" si="35"/>
        <v>10</v>
      </c>
      <c r="D680" s="12">
        <f t="shared" si="36"/>
        <v>1976</v>
      </c>
      <c r="E680" s="19">
        <v>3.8499999046325684</v>
      </c>
      <c r="F680" s="19">
        <v>3.7200000286102295</v>
      </c>
      <c r="G680" s="19">
        <v>14.840000152587891</v>
      </c>
      <c r="H680" s="19">
        <v>0.12999999523162842</v>
      </c>
      <c r="I680" s="10">
        <v>1.1000000238418579</v>
      </c>
      <c r="J680" s="10">
        <v>1.1000000238418579</v>
      </c>
      <c r="K680" s="10">
        <v>0.20000000298023224</v>
      </c>
      <c r="L680" s="10">
        <v>5.9000000953674316</v>
      </c>
      <c r="M680" s="10">
        <v>7.9000000953674316</v>
      </c>
      <c r="N680" s="11">
        <v>91.5</v>
      </c>
    </row>
    <row r="681" spans="1:14">
      <c r="A681">
        <v>674</v>
      </c>
      <c r="B681" s="9">
        <v>28094</v>
      </c>
      <c r="C681" s="6">
        <f t="shared" si="35"/>
        <v>11</v>
      </c>
      <c r="D681" s="12">
        <f t="shared" si="36"/>
        <v>1976</v>
      </c>
      <c r="E681" s="19">
        <v>9999</v>
      </c>
      <c r="F681" s="19">
        <v>9999</v>
      </c>
      <c r="G681" s="19">
        <v>9999</v>
      </c>
      <c r="H681" s="19">
        <v>9999</v>
      </c>
      <c r="I681" s="10">
        <v>1.1000000238418579</v>
      </c>
      <c r="J681" s="10">
        <v>0.2800000011920929</v>
      </c>
      <c r="K681" s="10">
        <v>9.9999997764825821E-3</v>
      </c>
      <c r="L681" s="10">
        <v>4</v>
      </c>
      <c r="M681" s="10">
        <v>5.4000000953674316</v>
      </c>
      <c r="N681" s="11">
        <v>117.23000335693359</v>
      </c>
    </row>
    <row r="682" spans="1:14">
      <c r="A682">
        <v>675</v>
      </c>
      <c r="B682" s="9">
        <v>28125</v>
      </c>
      <c r="C682" s="6">
        <f t="shared" si="35"/>
        <v>12</v>
      </c>
      <c r="D682" s="12">
        <f t="shared" si="36"/>
        <v>1976</v>
      </c>
      <c r="E682" s="19">
        <v>9999</v>
      </c>
      <c r="F682" s="19">
        <v>9999</v>
      </c>
      <c r="G682" s="19">
        <v>9999</v>
      </c>
      <c r="H682" s="19">
        <v>9999</v>
      </c>
      <c r="I682" s="10">
        <v>1.1000000238418579</v>
      </c>
      <c r="J682" s="10">
        <v>0.2800000011920929</v>
      </c>
      <c r="K682" s="10">
        <v>0</v>
      </c>
      <c r="L682" s="10">
        <v>1.2000000476837158</v>
      </c>
      <c r="M682" s="10">
        <v>1.7000000476837158</v>
      </c>
      <c r="N682" s="11">
        <v>90.790000915527344</v>
      </c>
    </row>
    <row r="683" spans="1:14">
      <c r="A683">
        <v>676</v>
      </c>
      <c r="B683" s="9">
        <v>28156</v>
      </c>
      <c r="C683" s="6">
        <f t="shared" si="35"/>
        <v>1</v>
      </c>
      <c r="D683" s="12">
        <f t="shared" si="36"/>
        <v>1977</v>
      </c>
      <c r="E683" s="19">
        <v>9999</v>
      </c>
      <c r="F683" s="19">
        <v>9999</v>
      </c>
      <c r="G683" s="19">
        <v>9999</v>
      </c>
      <c r="H683" s="19">
        <v>9999</v>
      </c>
      <c r="I683" s="10">
        <v>1.1000000238418579</v>
      </c>
      <c r="J683" s="10">
        <v>0</v>
      </c>
      <c r="K683" s="10">
        <v>0</v>
      </c>
      <c r="L683" s="10">
        <v>0.89999997615814209</v>
      </c>
      <c r="M683" s="10">
        <v>1.2000000476837158</v>
      </c>
      <c r="N683" s="11">
        <v>35.349998474121094</v>
      </c>
    </row>
    <row r="684" spans="1:14">
      <c r="A684">
        <v>677</v>
      </c>
      <c r="B684" s="9">
        <v>28184</v>
      </c>
      <c r="C684" s="6">
        <f t="shared" si="35"/>
        <v>2</v>
      </c>
      <c r="D684" s="12">
        <f t="shared" si="36"/>
        <v>1977</v>
      </c>
      <c r="E684" s="19">
        <v>9999</v>
      </c>
      <c r="F684" s="19">
        <v>9999</v>
      </c>
      <c r="G684" s="19">
        <v>9999</v>
      </c>
      <c r="H684" s="19">
        <v>9999</v>
      </c>
      <c r="I684" s="10">
        <v>1.1000000238418579</v>
      </c>
      <c r="J684" s="10">
        <v>0</v>
      </c>
      <c r="K684" s="10">
        <v>9.9999997764825821E-3</v>
      </c>
      <c r="L684" s="10">
        <v>0.89999997615814209</v>
      </c>
      <c r="M684" s="10">
        <v>1.2000000476837158</v>
      </c>
      <c r="N684" s="11">
        <v>0</v>
      </c>
    </row>
    <row r="685" spans="1:14">
      <c r="A685">
        <v>678</v>
      </c>
      <c r="B685" s="9">
        <v>28215</v>
      </c>
      <c r="C685" s="6">
        <f t="shared" si="35"/>
        <v>3</v>
      </c>
      <c r="D685" s="12">
        <f t="shared" si="36"/>
        <v>1977</v>
      </c>
      <c r="E685" s="19">
        <v>5.3000001907348633</v>
      </c>
      <c r="F685" s="19">
        <v>5.119999885559082</v>
      </c>
      <c r="G685" s="19">
        <v>9999</v>
      </c>
      <c r="H685" s="19">
        <v>9999</v>
      </c>
      <c r="I685" s="10">
        <v>1.1000000238418579</v>
      </c>
      <c r="J685" s="10">
        <v>1.6499999761581421</v>
      </c>
      <c r="K685" s="10">
        <v>0.2800000011920929</v>
      </c>
      <c r="L685" s="10">
        <v>0.89999997615814209</v>
      </c>
      <c r="M685" s="10">
        <v>1.2000000476837158</v>
      </c>
      <c r="N685" s="11">
        <v>0</v>
      </c>
    </row>
    <row r="686" spans="1:14">
      <c r="A686">
        <v>679</v>
      </c>
      <c r="B686" s="9">
        <v>28245</v>
      </c>
      <c r="C686" s="6">
        <f t="shared" si="35"/>
        <v>4</v>
      </c>
      <c r="D686" s="12">
        <f t="shared" si="36"/>
        <v>1977</v>
      </c>
      <c r="E686" s="19">
        <v>31.709999084472656</v>
      </c>
      <c r="F686" s="19">
        <v>30.649999618530273</v>
      </c>
      <c r="G686" s="19">
        <v>120.51999664306641</v>
      </c>
      <c r="H686" s="19">
        <v>1.1000000238418579</v>
      </c>
      <c r="I686" s="10">
        <v>1.1000000238418579</v>
      </c>
      <c r="J686" s="10">
        <v>0.55000001192092896</v>
      </c>
      <c r="K686" s="10">
        <v>1.690000057220459</v>
      </c>
      <c r="L686" s="10">
        <v>0.89999997615814209</v>
      </c>
      <c r="M686" s="10">
        <v>1.2000000476837158</v>
      </c>
      <c r="N686" s="11">
        <v>0</v>
      </c>
    </row>
    <row r="687" spans="1:14">
      <c r="A687">
        <v>680</v>
      </c>
      <c r="B687" s="9">
        <v>28276</v>
      </c>
      <c r="C687" s="6">
        <f t="shared" si="35"/>
        <v>5</v>
      </c>
      <c r="D687" s="12">
        <f t="shared" si="36"/>
        <v>1977</v>
      </c>
      <c r="E687" s="19">
        <v>18.739999771118164</v>
      </c>
      <c r="F687" s="19">
        <v>18.120000839233398</v>
      </c>
      <c r="G687" s="19">
        <v>71.239997863769531</v>
      </c>
      <c r="H687" s="19">
        <v>0.64999997615814209</v>
      </c>
      <c r="I687" s="10">
        <v>1.1000000238418579</v>
      </c>
      <c r="J687" s="10">
        <v>0.55000001192092896</v>
      </c>
      <c r="K687" s="10">
        <v>1</v>
      </c>
      <c r="L687" s="10">
        <v>2.2000000476837158</v>
      </c>
      <c r="M687" s="10">
        <v>2.9000000953674316</v>
      </c>
      <c r="N687" s="11">
        <v>0</v>
      </c>
    </row>
    <row r="688" spans="1:14">
      <c r="A688">
        <v>681</v>
      </c>
      <c r="B688" s="9">
        <v>28306</v>
      </c>
      <c r="C688" s="6">
        <f t="shared" si="35"/>
        <v>6</v>
      </c>
      <c r="D688" s="12">
        <f t="shared" si="36"/>
        <v>1977</v>
      </c>
      <c r="E688" s="19">
        <v>30.690000534057617</v>
      </c>
      <c r="F688" s="19">
        <v>29.670000076293945</v>
      </c>
      <c r="G688" s="19">
        <v>116.65000152587891</v>
      </c>
      <c r="H688" s="19">
        <v>1.059999942779541</v>
      </c>
      <c r="I688" s="10">
        <v>1.1000000238418579</v>
      </c>
      <c r="J688" s="10">
        <v>1.1000000238418579</v>
      </c>
      <c r="K688" s="10">
        <v>1.6399999856948853</v>
      </c>
      <c r="L688" s="10">
        <v>3.0999999046325684</v>
      </c>
      <c r="M688" s="10">
        <v>4.0999999046325684</v>
      </c>
      <c r="N688" s="11">
        <v>0</v>
      </c>
    </row>
    <row r="689" spans="1:14">
      <c r="A689">
        <v>682</v>
      </c>
      <c r="B689" s="9">
        <v>28337</v>
      </c>
      <c r="C689" s="6">
        <f t="shared" si="35"/>
        <v>7</v>
      </c>
      <c r="D689" s="12">
        <f t="shared" si="36"/>
        <v>1977</v>
      </c>
      <c r="E689" s="19">
        <v>30.780000686645508</v>
      </c>
      <c r="F689" s="19">
        <v>29.760000228881836</v>
      </c>
      <c r="G689" s="19">
        <v>117.01000213623047</v>
      </c>
      <c r="H689" s="19">
        <v>1.059999942779541</v>
      </c>
      <c r="I689" s="10">
        <v>1.1000000238418579</v>
      </c>
      <c r="J689" s="10">
        <v>2.75</v>
      </c>
      <c r="K689" s="10">
        <v>1.6399999856948853</v>
      </c>
      <c r="L689" s="10">
        <v>2.2000000476837158</v>
      </c>
      <c r="M689" s="10">
        <v>2.9000000953674316</v>
      </c>
      <c r="N689" s="11">
        <v>0</v>
      </c>
    </row>
    <row r="690" spans="1:14">
      <c r="A690">
        <v>683</v>
      </c>
      <c r="B690" s="9">
        <v>28368</v>
      </c>
      <c r="C690" s="6">
        <f t="shared" si="35"/>
        <v>8</v>
      </c>
      <c r="D690" s="12">
        <f t="shared" si="36"/>
        <v>1977</v>
      </c>
      <c r="E690" s="19">
        <v>23.280000686645508</v>
      </c>
      <c r="F690" s="19">
        <v>22.5</v>
      </c>
      <c r="G690" s="19">
        <v>88.489997863769531</v>
      </c>
      <c r="H690" s="19">
        <v>0.80000001192092896</v>
      </c>
      <c r="I690" s="10">
        <v>1.1000000238418579</v>
      </c>
      <c r="J690" s="10">
        <v>3.2999999523162842</v>
      </c>
      <c r="K690" s="10">
        <v>1.2400000095367432</v>
      </c>
      <c r="L690" s="10">
        <v>2.5</v>
      </c>
      <c r="M690" s="10">
        <v>3.2999999523162842</v>
      </c>
      <c r="N690" s="11">
        <v>0</v>
      </c>
    </row>
    <row r="691" spans="1:14">
      <c r="A691">
        <v>684</v>
      </c>
      <c r="B691" s="9">
        <v>28398</v>
      </c>
      <c r="C691" s="6">
        <f t="shared" si="35"/>
        <v>9</v>
      </c>
      <c r="D691" s="12">
        <f t="shared" si="36"/>
        <v>1977</v>
      </c>
      <c r="E691" s="19">
        <v>6.1700000762939453</v>
      </c>
      <c r="F691" s="19">
        <v>5.9600000381469727</v>
      </c>
      <c r="G691" s="19">
        <v>23.440000534057617</v>
      </c>
      <c r="H691" s="19">
        <v>0.20999999344348907</v>
      </c>
      <c r="I691" s="10">
        <v>1.1000000238418579</v>
      </c>
      <c r="J691" s="10">
        <v>2.75</v>
      </c>
      <c r="K691" s="10">
        <v>0.33000001311302185</v>
      </c>
      <c r="L691" s="10">
        <v>6.1999998092651367</v>
      </c>
      <c r="M691" s="10">
        <v>8.3000001907348633</v>
      </c>
      <c r="N691" s="11">
        <v>0</v>
      </c>
    </row>
    <row r="692" spans="1:14">
      <c r="A692">
        <v>685</v>
      </c>
      <c r="B692" s="9">
        <v>28429</v>
      </c>
      <c r="C692" s="6">
        <f t="shared" si="35"/>
        <v>10</v>
      </c>
      <c r="D692" s="12">
        <f t="shared" si="36"/>
        <v>1977</v>
      </c>
      <c r="E692" s="19">
        <v>3.3299999237060547</v>
      </c>
      <c r="F692" s="19">
        <v>3.2200000286102295</v>
      </c>
      <c r="G692" s="19">
        <v>12.649999618530273</v>
      </c>
      <c r="H692" s="19">
        <v>0.11999999731779099</v>
      </c>
      <c r="I692" s="10">
        <v>1.1000000238418579</v>
      </c>
      <c r="J692" s="10">
        <v>1.1000000238418579</v>
      </c>
      <c r="K692" s="10">
        <v>0.18000000715255737</v>
      </c>
      <c r="L692" s="10">
        <v>3</v>
      </c>
      <c r="M692" s="10">
        <v>7.9000000953674316</v>
      </c>
      <c r="N692" s="11">
        <v>88.900001525878906</v>
      </c>
    </row>
    <row r="693" spans="1:14">
      <c r="A693">
        <v>686</v>
      </c>
      <c r="B693" s="9">
        <v>28459</v>
      </c>
      <c r="C693" s="6">
        <f t="shared" si="35"/>
        <v>11</v>
      </c>
      <c r="D693" s="12">
        <f t="shared" si="36"/>
        <v>1977</v>
      </c>
      <c r="E693" s="19">
        <v>9999</v>
      </c>
      <c r="F693" s="19">
        <v>9999</v>
      </c>
      <c r="G693" s="19">
        <v>9999</v>
      </c>
      <c r="H693" s="19">
        <v>9999</v>
      </c>
      <c r="I693" s="10">
        <v>1.1000000238418579</v>
      </c>
      <c r="J693" s="10">
        <v>0.2800000011920929</v>
      </c>
      <c r="K693" s="10">
        <v>0</v>
      </c>
      <c r="L693" s="10">
        <v>2</v>
      </c>
      <c r="M693" s="10">
        <v>5.4000000953674316</v>
      </c>
      <c r="N693" s="11">
        <v>115.44000244140625</v>
      </c>
    </row>
    <row r="694" spans="1:14">
      <c r="A694">
        <v>687</v>
      </c>
      <c r="B694" s="9">
        <v>28490</v>
      </c>
      <c r="C694" s="6">
        <f t="shared" si="35"/>
        <v>12</v>
      </c>
      <c r="D694" s="12">
        <f t="shared" si="36"/>
        <v>1977</v>
      </c>
      <c r="E694" s="19">
        <v>9999</v>
      </c>
      <c r="F694" s="19">
        <v>9999</v>
      </c>
      <c r="G694" s="19">
        <v>9999</v>
      </c>
      <c r="H694" s="19">
        <v>9999</v>
      </c>
      <c r="I694" s="10">
        <v>1.1000000238418579</v>
      </c>
      <c r="J694" s="10">
        <v>0.2800000011920929</v>
      </c>
      <c r="K694" s="10">
        <v>0</v>
      </c>
      <c r="L694" s="10">
        <v>0.60000002384185791</v>
      </c>
      <c r="M694" s="10">
        <v>1.7000000476837158</v>
      </c>
      <c r="N694" s="11">
        <v>68.760002136230469</v>
      </c>
    </row>
    <row r="695" spans="1:14">
      <c r="A695">
        <v>688</v>
      </c>
      <c r="B695" s="9">
        <v>28521</v>
      </c>
      <c r="C695" s="6">
        <f t="shared" si="35"/>
        <v>1</v>
      </c>
      <c r="D695" s="12">
        <f t="shared" si="36"/>
        <v>1978</v>
      </c>
      <c r="E695" s="19">
        <v>9999</v>
      </c>
      <c r="F695" s="19">
        <v>9999</v>
      </c>
      <c r="G695" s="19">
        <v>9999</v>
      </c>
      <c r="H695" s="19">
        <v>9999</v>
      </c>
      <c r="I695" s="10">
        <v>1.1000000238418579</v>
      </c>
      <c r="J695" s="10">
        <v>0</v>
      </c>
      <c r="K695" s="10">
        <v>0</v>
      </c>
      <c r="L695" s="10">
        <v>0.5</v>
      </c>
      <c r="M695" s="10">
        <v>1.2000000476837158</v>
      </c>
      <c r="N695" s="11">
        <v>1.9700000286102295</v>
      </c>
    </row>
    <row r="696" spans="1:14">
      <c r="A696">
        <v>689</v>
      </c>
      <c r="B696" s="9">
        <v>28549</v>
      </c>
      <c r="C696" s="6">
        <f t="shared" si="35"/>
        <v>2</v>
      </c>
      <c r="D696" s="12">
        <f t="shared" si="36"/>
        <v>1978</v>
      </c>
      <c r="E696" s="19">
        <v>9999</v>
      </c>
      <c r="F696" s="19">
        <v>9999</v>
      </c>
      <c r="G696" s="19">
        <v>9999</v>
      </c>
      <c r="H696" s="19">
        <v>9999</v>
      </c>
      <c r="I696" s="10">
        <v>1.1000000238418579</v>
      </c>
      <c r="J696" s="10">
        <v>0</v>
      </c>
      <c r="K696" s="10">
        <v>0</v>
      </c>
      <c r="L696" s="10">
        <v>0.5</v>
      </c>
      <c r="M696" s="10">
        <v>1.2000000476837158</v>
      </c>
      <c r="N696" s="11">
        <v>0</v>
      </c>
    </row>
    <row r="697" spans="1:14">
      <c r="A697">
        <v>690</v>
      </c>
      <c r="B697" s="9">
        <v>28580</v>
      </c>
      <c r="C697" s="6">
        <f t="shared" si="35"/>
        <v>3</v>
      </c>
      <c r="D697" s="12">
        <f t="shared" si="36"/>
        <v>1978</v>
      </c>
      <c r="E697" s="19">
        <v>0</v>
      </c>
      <c r="F697" s="19">
        <v>0</v>
      </c>
      <c r="G697" s="19">
        <v>9999</v>
      </c>
      <c r="H697" s="19">
        <v>9999</v>
      </c>
      <c r="I697" s="10">
        <v>1.1000000238418579</v>
      </c>
      <c r="J697" s="10">
        <v>1.6499999761581421</v>
      </c>
      <c r="K697" s="10">
        <v>0</v>
      </c>
      <c r="L697" s="10">
        <v>0.5</v>
      </c>
      <c r="M697" s="10">
        <v>1.2000000476837158</v>
      </c>
      <c r="N697" s="11">
        <v>0</v>
      </c>
    </row>
    <row r="698" spans="1:14">
      <c r="A698">
        <v>691</v>
      </c>
      <c r="B698" s="9">
        <v>28610</v>
      </c>
      <c r="C698" s="6">
        <f t="shared" si="35"/>
        <v>4</v>
      </c>
      <c r="D698" s="12">
        <f t="shared" si="36"/>
        <v>1978</v>
      </c>
      <c r="E698" s="19">
        <v>11.199999809265137</v>
      </c>
      <c r="F698" s="19">
        <v>10.829999923706055</v>
      </c>
      <c r="G698" s="19">
        <v>41.069999694824219</v>
      </c>
      <c r="H698" s="19">
        <v>0.37000000476837158</v>
      </c>
      <c r="I698" s="10">
        <v>1.1000000238418579</v>
      </c>
      <c r="J698" s="10">
        <v>0.55000001192092896</v>
      </c>
      <c r="K698" s="10">
        <v>0.60000002384185791</v>
      </c>
      <c r="L698" s="10">
        <v>0.5</v>
      </c>
      <c r="M698" s="10">
        <v>1.2000000476837158</v>
      </c>
      <c r="N698" s="11">
        <v>0</v>
      </c>
    </row>
    <row r="699" spans="1:14">
      <c r="A699">
        <v>692</v>
      </c>
      <c r="B699" s="9">
        <v>28641</v>
      </c>
      <c r="C699" s="6">
        <f t="shared" si="35"/>
        <v>5</v>
      </c>
      <c r="D699" s="12">
        <f t="shared" si="36"/>
        <v>1978</v>
      </c>
      <c r="E699" s="19">
        <v>29.190000534057617</v>
      </c>
      <c r="F699" s="19">
        <v>28.219999313354492</v>
      </c>
      <c r="G699" s="19">
        <v>107.04000091552734</v>
      </c>
      <c r="H699" s="19">
        <v>0.97000002861022949</v>
      </c>
      <c r="I699" s="10">
        <v>1.1000000238418579</v>
      </c>
      <c r="J699" s="10">
        <v>0.55000001192092896</v>
      </c>
      <c r="K699" s="10">
        <v>1.559999942779541</v>
      </c>
      <c r="L699" s="10">
        <v>1.1000000238418579</v>
      </c>
      <c r="M699" s="10">
        <v>2.9000000953674316</v>
      </c>
      <c r="N699" s="11">
        <v>0</v>
      </c>
    </row>
    <row r="700" spans="1:14">
      <c r="A700">
        <v>693</v>
      </c>
      <c r="B700" s="9">
        <v>28671</v>
      </c>
      <c r="C700" s="6">
        <f t="shared" si="35"/>
        <v>6</v>
      </c>
      <c r="D700" s="12">
        <f t="shared" si="36"/>
        <v>1978</v>
      </c>
      <c r="E700" s="19">
        <v>32.740001678466797</v>
      </c>
      <c r="F700" s="19">
        <v>31.649999618530273</v>
      </c>
      <c r="G700" s="19">
        <v>120.05999755859375</v>
      </c>
      <c r="H700" s="19">
        <v>1.0900000333786011</v>
      </c>
      <c r="I700" s="10">
        <v>1.1000000238418579</v>
      </c>
      <c r="J700" s="10">
        <v>1.1000000238418579</v>
      </c>
      <c r="K700" s="10">
        <v>1.75</v>
      </c>
      <c r="L700" s="10">
        <v>1.5</v>
      </c>
      <c r="M700" s="10">
        <v>4.0999999046325684</v>
      </c>
      <c r="N700" s="11">
        <v>0</v>
      </c>
    </row>
    <row r="701" spans="1:14">
      <c r="A701">
        <v>694</v>
      </c>
      <c r="B701" s="9">
        <v>28702</v>
      </c>
      <c r="C701" s="6">
        <f t="shared" si="35"/>
        <v>7</v>
      </c>
      <c r="D701" s="12">
        <f t="shared" si="36"/>
        <v>1978</v>
      </c>
      <c r="E701" s="19">
        <v>31.440000534057617</v>
      </c>
      <c r="F701" s="19">
        <v>30.399999618530273</v>
      </c>
      <c r="G701" s="19">
        <v>115.29000091552734</v>
      </c>
      <c r="H701" s="19">
        <v>1.0499999523162842</v>
      </c>
      <c r="I701" s="10">
        <v>1.1000000238418579</v>
      </c>
      <c r="J701" s="10">
        <v>2.75</v>
      </c>
      <c r="K701" s="10">
        <v>1.6799999475479126</v>
      </c>
      <c r="L701" s="10">
        <v>1.1000000238418579</v>
      </c>
      <c r="M701" s="10">
        <v>2.9000000953674316</v>
      </c>
      <c r="N701" s="11">
        <v>0</v>
      </c>
    </row>
    <row r="702" spans="1:14">
      <c r="A702">
        <v>695</v>
      </c>
      <c r="B702" s="9">
        <v>28733</v>
      </c>
      <c r="C702" s="6">
        <f t="shared" si="35"/>
        <v>8</v>
      </c>
      <c r="D702" s="12">
        <f t="shared" si="36"/>
        <v>1978</v>
      </c>
      <c r="E702" s="19">
        <v>25.100000381469727</v>
      </c>
      <c r="F702" s="19">
        <v>24.260000228881836</v>
      </c>
      <c r="G702" s="19">
        <v>92.040000915527344</v>
      </c>
      <c r="H702" s="19">
        <v>0.8399999737739563</v>
      </c>
      <c r="I702" s="10">
        <v>1.1000000238418579</v>
      </c>
      <c r="J702" s="10">
        <v>3.2999999523162842</v>
      </c>
      <c r="K702" s="10">
        <v>1.3400000333786011</v>
      </c>
      <c r="L702" s="10">
        <v>1.2000000476837158</v>
      </c>
      <c r="M702" s="10">
        <v>3.2999999523162842</v>
      </c>
      <c r="N702" s="11">
        <v>0</v>
      </c>
    </row>
    <row r="703" spans="1:14">
      <c r="A703">
        <v>696</v>
      </c>
      <c r="B703" s="9">
        <v>28763</v>
      </c>
      <c r="C703" s="6">
        <f t="shared" si="35"/>
        <v>9</v>
      </c>
      <c r="D703" s="12">
        <f t="shared" si="36"/>
        <v>1978</v>
      </c>
      <c r="E703" s="19">
        <v>12.970000267028809</v>
      </c>
      <c r="F703" s="19">
        <v>12.539999961853027</v>
      </c>
      <c r="G703" s="19">
        <v>47.549999237060547</v>
      </c>
      <c r="H703" s="19">
        <v>0.43000000715255737</v>
      </c>
      <c r="I703" s="10">
        <v>1.1000000238418579</v>
      </c>
      <c r="J703" s="10">
        <v>2.75</v>
      </c>
      <c r="K703" s="10">
        <v>0.68999999761581421</v>
      </c>
      <c r="L703" s="10">
        <v>3.0999999046325684</v>
      </c>
      <c r="M703" s="10">
        <v>8.3000001907348633</v>
      </c>
      <c r="N703" s="11">
        <v>0</v>
      </c>
    </row>
    <row r="704" spans="1:14">
      <c r="A704">
        <v>697</v>
      </c>
      <c r="B704" s="9">
        <v>28794</v>
      </c>
      <c r="C704" s="6">
        <f t="shared" si="35"/>
        <v>10</v>
      </c>
      <c r="D704" s="12">
        <f t="shared" si="36"/>
        <v>1978</v>
      </c>
      <c r="E704" s="19">
        <v>7.3499999046325684</v>
      </c>
      <c r="F704" s="19">
        <v>7.1100001335144043</v>
      </c>
      <c r="G704" s="19">
        <v>26.950000762939453</v>
      </c>
      <c r="H704" s="19">
        <v>0.25</v>
      </c>
      <c r="I704" s="10">
        <v>1.1000000238418579</v>
      </c>
      <c r="J704" s="10">
        <v>1.1000000238418579</v>
      </c>
      <c r="K704" s="10">
        <v>0.38999998569488525</v>
      </c>
      <c r="L704" s="10">
        <v>3</v>
      </c>
      <c r="M704" s="10">
        <v>7.9000000953674316</v>
      </c>
      <c r="N704" s="11">
        <v>101.83999633789063</v>
      </c>
    </row>
    <row r="705" spans="1:14">
      <c r="A705">
        <v>698</v>
      </c>
      <c r="B705" s="9">
        <v>28824</v>
      </c>
      <c r="C705" s="6">
        <f t="shared" si="35"/>
        <v>11</v>
      </c>
      <c r="D705" s="12">
        <f t="shared" si="36"/>
        <v>1978</v>
      </c>
      <c r="E705" s="19">
        <v>9999</v>
      </c>
      <c r="F705" s="19">
        <v>9999</v>
      </c>
      <c r="G705" s="19">
        <v>9999</v>
      </c>
      <c r="H705" s="19">
        <v>9999</v>
      </c>
      <c r="I705" s="10">
        <v>1.1000000238418579</v>
      </c>
      <c r="J705" s="10">
        <v>0.2800000011920929</v>
      </c>
      <c r="K705" s="10">
        <v>0</v>
      </c>
      <c r="L705" s="10">
        <v>2</v>
      </c>
      <c r="M705" s="10">
        <v>5.4000000953674316</v>
      </c>
      <c r="N705" s="11">
        <v>115.83000183105469</v>
      </c>
    </row>
    <row r="706" spans="1:14">
      <c r="A706">
        <v>699</v>
      </c>
      <c r="B706" s="9">
        <v>28855</v>
      </c>
      <c r="C706" s="6">
        <f t="shared" si="35"/>
        <v>12</v>
      </c>
      <c r="D706" s="12">
        <f t="shared" si="36"/>
        <v>1978</v>
      </c>
      <c r="E706" s="19">
        <v>9999</v>
      </c>
      <c r="F706" s="19">
        <v>9999</v>
      </c>
      <c r="G706" s="19">
        <v>9999</v>
      </c>
      <c r="H706" s="19">
        <v>9999</v>
      </c>
      <c r="I706" s="10">
        <v>1.1000000238418579</v>
      </c>
      <c r="J706" s="10">
        <v>0.2800000011920929</v>
      </c>
      <c r="K706" s="10">
        <v>0</v>
      </c>
      <c r="L706" s="10">
        <v>0.60000002384185791</v>
      </c>
      <c r="M706" s="10">
        <v>1.7000000476837158</v>
      </c>
      <c r="N706" s="11">
        <v>88.169998168945313</v>
      </c>
    </row>
    <row r="707" spans="1:14">
      <c r="A707">
        <v>700</v>
      </c>
      <c r="B707" s="9">
        <v>28886</v>
      </c>
      <c r="C707" s="6">
        <f t="shared" si="35"/>
        <v>1</v>
      </c>
      <c r="D707" s="12">
        <f t="shared" si="36"/>
        <v>1979</v>
      </c>
      <c r="E707" s="19">
        <v>9999</v>
      </c>
      <c r="F707" s="19">
        <v>9999</v>
      </c>
      <c r="G707" s="19">
        <v>9999</v>
      </c>
      <c r="H707" s="19">
        <v>9999</v>
      </c>
      <c r="I707" s="10">
        <v>1.1000000238418579</v>
      </c>
      <c r="J707" s="10">
        <v>0</v>
      </c>
      <c r="K707" s="10">
        <v>0</v>
      </c>
      <c r="L707" s="10">
        <v>0.5</v>
      </c>
      <c r="M707" s="10">
        <v>1.2000000476837158</v>
      </c>
      <c r="N707" s="11">
        <v>24.659999847412109</v>
      </c>
    </row>
    <row r="708" spans="1:14">
      <c r="A708">
        <v>701</v>
      </c>
      <c r="B708" s="9">
        <v>28914</v>
      </c>
      <c r="C708" s="6">
        <f t="shared" si="35"/>
        <v>2</v>
      </c>
      <c r="D708" s="12">
        <f t="shared" si="36"/>
        <v>1979</v>
      </c>
      <c r="E708" s="19">
        <v>9999</v>
      </c>
      <c r="F708" s="19">
        <v>9999</v>
      </c>
      <c r="G708" s="19">
        <v>9999</v>
      </c>
      <c r="H708" s="19">
        <v>9999</v>
      </c>
      <c r="I708" s="10">
        <v>1.1000000238418579</v>
      </c>
      <c r="J708" s="10">
        <v>0</v>
      </c>
      <c r="K708" s="10">
        <v>0</v>
      </c>
      <c r="L708" s="10">
        <v>0.5</v>
      </c>
      <c r="M708" s="10">
        <v>1.2000000476837158</v>
      </c>
      <c r="N708" s="11">
        <v>0</v>
      </c>
    </row>
    <row r="709" spans="1:14">
      <c r="A709">
        <v>702</v>
      </c>
      <c r="B709" s="9">
        <v>28945</v>
      </c>
      <c r="C709" s="6">
        <f t="shared" si="35"/>
        <v>3</v>
      </c>
      <c r="D709" s="12">
        <f t="shared" si="36"/>
        <v>1979</v>
      </c>
      <c r="E709" s="19">
        <v>0</v>
      </c>
      <c r="F709" s="19">
        <v>0</v>
      </c>
      <c r="G709" s="19">
        <v>9999</v>
      </c>
      <c r="H709" s="19">
        <v>9999</v>
      </c>
      <c r="I709" s="10">
        <v>1.1000000238418579</v>
      </c>
      <c r="J709" s="10">
        <v>1.6499999761581421</v>
      </c>
      <c r="K709" s="10">
        <v>0</v>
      </c>
      <c r="L709" s="10">
        <v>0.5</v>
      </c>
      <c r="M709" s="10">
        <v>1.2000000476837158</v>
      </c>
      <c r="N709" s="11">
        <v>0</v>
      </c>
    </row>
    <row r="710" spans="1:14">
      <c r="A710">
        <v>703</v>
      </c>
      <c r="B710" s="9">
        <v>28975</v>
      </c>
      <c r="C710" s="6">
        <f t="shared" si="35"/>
        <v>4</v>
      </c>
      <c r="D710" s="12">
        <f t="shared" si="36"/>
        <v>1979</v>
      </c>
      <c r="E710" s="19">
        <v>16.420000076293945</v>
      </c>
      <c r="F710" s="19">
        <v>15.869999885559082</v>
      </c>
      <c r="G710" s="19">
        <v>60.209999084472656</v>
      </c>
      <c r="H710" s="19">
        <v>0.55000001192092896</v>
      </c>
      <c r="I710" s="10">
        <v>1.1000000238418579</v>
      </c>
      <c r="J710" s="10">
        <v>0.55000001192092896</v>
      </c>
      <c r="K710" s="10">
        <v>0.87999999523162842</v>
      </c>
      <c r="L710" s="10">
        <v>0.5</v>
      </c>
      <c r="M710" s="10">
        <v>1.2000000476837158</v>
      </c>
      <c r="N710" s="11">
        <v>0</v>
      </c>
    </row>
    <row r="711" spans="1:14">
      <c r="A711">
        <v>704</v>
      </c>
      <c r="B711" s="9">
        <v>29006</v>
      </c>
      <c r="C711" s="6">
        <f t="shared" si="35"/>
        <v>5</v>
      </c>
      <c r="D711" s="12">
        <f t="shared" si="36"/>
        <v>1979</v>
      </c>
      <c r="E711" s="19">
        <v>29.079999923706055</v>
      </c>
      <c r="F711" s="19">
        <v>28.110000610351563</v>
      </c>
      <c r="G711" s="19">
        <v>106.61000061035156</v>
      </c>
      <c r="H711" s="19">
        <v>0.97000002861022949</v>
      </c>
      <c r="I711" s="10">
        <v>1.1000000238418579</v>
      </c>
      <c r="J711" s="10">
        <v>0.55000001192092896</v>
      </c>
      <c r="K711" s="10">
        <v>1.5499999523162842</v>
      </c>
      <c r="L711" s="10">
        <v>1.1000000238418579</v>
      </c>
      <c r="M711" s="10">
        <v>2.9000000953674316</v>
      </c>
      <c r="N711" s="11">
        <v>0</v>
      </c>
    </row>
    <row r="712" spans="1:14">
      <c r="A712">
        <v>705</v>
      </c>
      <c r="B712" s="9">
        <v>29036</v>
      </c>
      <c r="C712" s="6">
        <f t="shared" si="35"/>
        <v>6</v>
      </c>
      <c r="D712" s="12">
        <f t="shared" si="36"/>
        <v>1979</v>
      </c>
      <c r="E712" s="19">
        <v>31.969999313354492</v>
      </c>
      <c r="F712" s="19">
        <v>30.899999618530273</v>
      </c>
      <c r="G712" s="19">
        <v>117.20999908447266</v>
      </c>
      <c r="H712" s="19">
        <v>1.0700000524520874</v>
      </c>
      <c r="I712" s="10">
        <v>1.1000000238418579</v>
      </c>
      <c r="J712" s="10">
        <v>1.1000000238418579</v>
      </c>
      <c r="K712" s="10">
        <v>1.7000000476837158</v>
      </c>
      <c r="L712" s="10">
        <v>1.5</v>
      </c>
      <c r="M712" s="10">
        <v>4.0999999046325684</v>
      </c>
      <c r="N712" s="11">
        <v>0</v>
      </c>
    </row>
    <row r="713" spans="1:14">
      <c r="A713">
        <v>706</v>
      </c>
      <c r="B713" s="9">
        <v>29067</v>
      </c>
      <c r="C713" s="6">
        <f t="shared" ref="C713:C776" si="37">MONTH(B713)</f>
        <v>7</v>
      </c>
      <c r="D713" s="12">
        <f t="shared" ref="D713:D776" si="38">YEAR(B713)</f>
        <v>1979</v>
      </c>
      <c r="E713" s="19">
        <v>30.340000152587891</v>
      </c>
      <c r="F713" s="19">
        <v>29.329999923706055</v>
      </c>
      <c r="G713" s="19">
        <v>111.26000213623047</v>
      </c>
      <c r="H713" s="19">
        <v>1.0099999904632568</v>
      </c>
      <c r="I713" s="10">
        <v>1.1000000238418579</v>
      </c>
      <c r="J713" s="10">
        <v>2.75</v>
      </c>
      <c r="K713" s="10">
        <v>1.6200000047683716</v>
      </c>
      <c r="L713" s="10">
        <v>1.1000000238418579</v>
      </c>
      <c r="M713" s="10">
        <v>2.9000000953674316</v>
      </c>
      <c r="N713" s="11">
        <v>0</v>
      </c>
    </row>
    <row r="714" spans="1:14">
      <c r="A714">
        <v>707</v>
      </c>
      <c r="B714" s="9">
        <v>29098</v>
      </c>
      <c r="C714" s="6">
        <f t="shared" si="37"/>
        <v>8</v>
      </c>
      <c r="D714" s="12">
        <f t="shared" si="38"/>
        <v>1979</v>
      </c>
      <c r="E714" s="19">
        <v>23.059999465942383</v>
      </c>
      <c r="F714" s="19">
        <v>22.290000915527344</v>
      </c>
      <c r="G714" s="19">
        <v>84.550003051757813</v>
      </c>
      <c r="H714" s="19">
        <v>0.76999998092651367</v>
      </c>
      <c r="I714" s="10">
        <v>1.1000000238418579</v>
      </c>
      <c r="J714" s="10">
        <v>3.2999999523162842</v>
      </c>
      <c r="K714" s="10">
        <v>1.2300000190734863</v>
      </c>
      <c r="L714" s="10">
        <v>1.2000000476837158</v>
      </c>
      <c r="M714" s="10">
        <v>3.2999999523162842</v>
      </c>
      <c r="N714" s="11">
        <v>0</v>
      </c>
    </row>
    <row r="715" spans="1:14">
      <c r="A715">
        <v>708</v>
      </c>
      <c r="B715" s="9">
        <v>29128</v>
      </c>
      <c r="C715" s="6">
        <f t="shared" si="37"/>
        <v>9</v>
      </c>
      <c r="D715" s="12">
        <f t="shared" si="38"/>
        <v>1979</v>
      </c>
      <c r="E715" s="19">
        <v>18.549999237060547</v>
      </c>
      <c r="F715" s="19">
        <v>17.930000305175781</v>
      </c>
      <c r="G715" s="19">
        <v>68.019996643066406</v>
      </c>
      <c r="H715" s="19">
        <v>0.62000000476837158</v>
      </c>
      <c r="I715" s="10">
        <v>1.1000000238418579</v>
      </c>
      <c r="J715" s="10">
        <v>2.75</v>
      </c>
      <c r="K715" s="10">
        <v>0.99000000953674316</v>
      </c>
      <c r="L715" s="10">
        <v>3.0999999046325684</v>
      </c>
      <c r="M715" s="10">
        <v>8.3000001907348633</v>
      </c>
      <c r="N715" s="11">
        <v>0</v>
      </c>
    </row>
    <row r="716" spans="1:14">
      <c r="A716">
        <v>709</v>
      </c>
      <c r="B716" s="9">
        <v>29159</v>
      </c>
      <c r="C716" s="6">
        <f t="shared" si="37"/>
        <v>10</v>
      </c>
      <c r="D716" s="12">
        <f t="shared" si="38"/>
        <v>1979</v>
      </c>
      <c r="E716" s="19">
        <v>0.57999998331069946</v>
      </c>
      <c r="F716" s="19">
        <v>0.56000000238418579</v>
      </c>
      <c r="G716" s="19">
        <v>2.130000114440918</v>
      </c>
      <c r="H716" s="19">
        <v>1.9999999552965164E-2</v>
      </c>
      <c r="I716" s="10">
        <v>1.1000000238418579</v>
      </c>
      <c r="J716" s="10">
        <v>1.1000000238418579</v>
      </c>
      <c r="K716" s="10">
        <v>2.9999999329447746E-2</v>
      </c>
      <c r="L716" s="10">
        <v>2.5</v>
      </c>
      <c r="M716" s="10">
        <v>7.9000000953674316</v>
      </c>
      <c r="N716" s="11">
        <v>73.860000610351563</v>
      </c>
    </row>
    <row r="717" spans="1:14">
      <c r="A717">
        <v>710</v>
      </c>
      <c r="B717" s="9">
        <v>29189</v>
      </c>
      <c r="C717" s="6">
        <f t="shared" si="37"/>
        <v>11</v>
      </c>
      <c r="D717" s="12">
        <f t="shared" si="38"/>
        <v>1979</v>
      </c>
      <c r="E717" s="19">
        <v>9999</v>
      </c>
      <c r="F717" s="19">
        <v>9999</v>
      </c>
      <c r="G717" s="19">
        <v>9999</v>
      </c>
      <c r="H717" s="19">
        <v>9999</v>
      </c>
      <c r="I717" s="10">
        <v>1.1000000238418579</v>
      </c>
      <c r="J717" s="10">
        <v>0.2800000011920929</v>
      </c>
      <c r="K717" s="10">
        <v>0</v>
      </c>
      <c r="L717" s="10">
        <v>1.7000000476837158</v>
      </c>
      <c r="M717" s="10">
        <v>5.4000000953674316</v>
      </c>
      <c r="N717" s="11">
        <v>110.58000183105469</v>
      </c>
    </row>
    <row r="718" spans="1:14">
      <c r="A718">
        <v>711</v>
      </c>
      <c r="B718" s="9">
        <v>29220</v>
      </c>
      <c r="C718" s="6">
        <f t="shared" si="37"/>
        <v>12</v>
      </c>
      <c r="D718" s="12">
        <f t="shared" si="38"/>
        <v>1979</v>
      </c>
      <c r="E718" s="19">
        <v>9999</v>
      </c>
      <c r="F718" s="19">
        <v>9999</v>
      </c>
      <c r="G718" s="19">
        <v>9999</v>
      </c>
      <c r="H718" s="19">
        <v>9999</v>
      </c>
      <c r="I718" s="10">
        <v>1.1000000238418579</v>
      </c>
      <c r="J718" s="10">
        <v>0.2800000011920929</v>
      </c>
      <c r="K718" s="10">
        <v>0</v>
      </c>
      <c r="L718" s="10">
        <v>0.5</v>
      </c>
      <c r="M718" s="10">
        <v>1.7000000476837158</v>
      </c>
      <c r="N718" s="11">
        <v>70.5</v>
      </c>
    </row>
    <row r="719" spans="1:14">
      <c r="A719">
        <v>712</v>
      </c>
      <c r="B719" s="9">
        <v>29251</v>
      </c>
      <c r="C719" s="6">
        <f t="shared" si="37"/>
        <v>1</v>
      </c>
      <c r="D719" s="12">
        <f t="shared" si="38"/>
        <v>1980</v>
      </c>
      <c r="E719" s="19">
        <v>9999</v>
      </c>
      <c r="F719" s="19">
        <v>9999</v>
      </c>
      <c r="G719" s="19">
        <v>9999</v>
      </c>
      <c r="H719" s="19">
        <v>9999</v>
      </c>
      <c r="I719" s="10">
        <v>1.1000000238418579</v>
      </c>
      <c r="J719" s="10">
        <v>0</v>
      </c>
      <c r="K719" s="10">
        <v>0</v>
      </c>
      <c r="L719" s="10">
        <v>0.40000000596046448</v>
      </c>
      <c r="M719" s="10">
        <v>1.2000000476837158</v>
      </c>
      <c r="N719" s="11">
        <v>36.400001525878906</v>
      </c>
    </row>
    <row r="720" spans="1:14">
      <c r="A720">
        <v>713</v>
      </c>
      <c r="B720" s="9">
        <v>29280</v>
      </c>
      <c r="C720" s="6">
        <f t="shared" si="37"/>
        <v>2</v>
      </c>
      <c r="D720" s="12">
        <f t="shared" si="38"/>
        <v>1980</v>
      </c>
      <c r="E720" s="19">
        <v>9999</v>
      </c>
      <c r="F720" s="19">
        <v>9999</v>
      </c>
      <c r="G720" s="19">
        <v>9999</v>
      </c>
      <c r="H720" s="19">
        <v>9999</v>
      </c>
      <c r="I720" s="10">
        <v>1.1000000238418579</v>
      </c>
      <c r="J720" s="10">
        <v>0</v>
      </c>
      <c r="K720" s="10">
        <v>0</v>
      </c>
      <c r="L720" s="10">
        <v>0.40000000596046448</v>
      </c>
      <c r="M720" s="10">
        <v>1.2000000476837158</v>
      </c>
      <c r="N720" s="11">
        <v>0</v>
      </c>
    </row>
    <row r="721" spans="1:14">
      <c r="A721">
        <v>714</v>
      </c>
      <c r="B721" s="9">
        <v>29311</v>
      </c>
      <c r="C721" s="6">
        <f t="shared" si="37"/>
        <v>3</v>
      </c>
      <c r="D721" s="12">
        <f t="shared" si="38"/>
        <v>1980</v>
      </c>
      <c r="E721" s="19">
        <v>0</v>
      </c>
      <c r="F721" s="19">
        <v>0</v>
      </c>
      <c r="G721" s="19">
        <v>9999</v>
      </c>
      <c r="H721" s="19">
        <v>9999</v>
      </c>
      <c r="I721" s="10">
        <v>1.1000000238418579</v>
      </c>
      <c r="J721" s="10">
        <v>1.6499999761581421</v>
      </c>
      <c r="K721" s="10">
        <v>0</v>
      </c>
      <c r="L721" s="10">
        <v>0.40000000596046448</v>
      </c>
      <c r="M721" s="10">
        <v>1.2000000476837158</v>
      </c>
      <c r="N721" s="11">
        <v>0</v>
      </c>
    </row>
    <row r="722" spans="1:14">
      <c r="A722">
        <v>715</v>
      </c>
      <c r="B722" s="9">
        <v>29341</v>
      </c>
      <c r="C722" s="6">
        <f t="shared" si="37"/>
        <v>4</v>
      </c>
      <c r="D722" s="12">
        <f t="shared" si="38"/>
        <v>1980</v>
      </c>
      <c r="E722" s="19">
        <v>21.549999237060547</v>
      </c>
      <c r="F722" s="19">
        <v>20.829999923706055</v>
      </c>
      <c r="G722" s="19">
        <v>79.029998779296875</v>
      </c>
      <c r="H722" s="19">
        <v>0.72000002861022949</v>
      </c>
      <c r="I722" s="10">
        <v>1.1000000238418579</v>
      </c>
      <c r="J722" s="10">
        <v>0.55000001192092896</v>
      </c>
      <c r="K722" s="10">
        <v>1.1499999761581421</v>
      </c>
      <c r="L722" s="10">
        <v>0.40000000596046448</v>
      </c>
      <c r="M722" s="10">
        <v>1.2000000476837158</v>
      </c>
      <c r="N722" s="11">
        <v>0</v>
      </c>
    </row>
    <row r="723" spans="1:14">
      <c r="A723">
        <v>716</v>
      </c>
      <c r="B723" s="9">
        <v>29372</v>
      </c>
      <c r="C723" s="6">
        <f t="shared" si="37"/>
        <v>5</v>
      </c>
      <c r="D723" s="12">
        <f t="shared" si="38"/>
        <v>1980</v>
      </c>
      <c r="E723" s="19">
        <v>26.579999923706055</v>
      </c>
      <c r="F723" s="19">
        <v>25.700000762939453</v>
      </c>
      <c r="G723" s="19">
        <v>97.470001220703125</v>
      </c>
      <c r="H723" s="19">
        <v>0.88999998569488525</v>
      </c>
      <c r="I723" s="10">
        <v>1.1000000238418579</v>
      </c>
      <c r="J723" s="10">
        <v>0.55000001192092896</v>
      </c>
      <c r="K723" s="10">
        <v>1.4099999666213989</v>
      </c>
      <c r="L723" s="10">
        <v>0.89999997615814209</v>
      </c>
      <c r="M723" s="10">
        <v>2.9000000953674316</v>
      </c>
      <c r="N723" s="11">
        <v>0</v>
      </c>
    </row>
    <row r="724" spans="1:14">
      <c r="A724">
        <v>717</v>
      </c>
      <c r="B724" s="9">
        <v>29402</v>
      </c>
      <c r="C724" s="6">
        <f t="shared" si="37"/>
        <v>6</v>
      </c>
      <c r="D724" s="12">
        <f t="shared" si="38"/>
        <v>1980</v>
      </c>
      <c r="E724" s="19">
        <v>28.360000610351563</v>
      </c>
      <c r="F724" s="19">
        <v>27.420000076293945</v>
      </c>
      <c r="G724" s="19">
        <v>103.98999786376953</v>
      </c>
      <c r="H724" s="19">
        <v>0.94999998807907104</v>
      </c>
      <c r="I724" s="10">
        <v>1.1000000238418579</v>
      </c>
      <c r="J724" s="10">
        <v>1.1000000238418579</v>
      </c>
      <c r="K724" s="10">
        <v>1.5099999904632568</v>
      </c>
      <c r="L724" s="10">
        <v>1.2999999523162842</v>
      </c>
      <c r="M724" s="10">
        <v>4.0999999046325684</v>
      </c>
      <c r="N724" s="11">
        <v>0</v>
      </c>
    </row>
    <row r="725" spans="1:14">
      <c r="A725">
        <v>718</v>
      </c>
      <c r="B725" s="9">
        <v>29433</v>
      </c>
      <c r="C725" s="6">
        <f t="shared" si="37"/>
        <v>7</v>
      </c>
      <c r="D725" s="12">
        <f t="shared" si="38"/>
        <v>1980</v>
      </c>
      <c r="E725" s="19">
        <v>28.120000839233398</v>
      </c>
      <c r="F725" s="19">
        <v>27.180000305175781</v>
      </c>
      <c r="G725" s="19">
        <v>103.11000061035156</v>
      </c>
      <c r="H725" s="19">
        <v>0.93999999761581421</v>
      </c>
      <c r="I725" s="10">
        <v>1.1000000238418579</v>
      </c>
      <c r="J725" s="10">
        <v>2.75</v>
      </c>
      <c r="K725" s="10">
        <v>1.5</v>
      </c>
      <c r="L725" s="10">
        <v>0.89999997615814209</v>
      </c>
      <c r="M725" s="10">
        <v>2.9000000953674316</v>
      </c>
      <c r="N725" s="11">
        <v>0</v>
      </c>
    </row>
    <row r="726" spans="1:14">
      <c r="A726">
        <v>719</v>
      </c>
      <c r="B726" s="9">
        <v>29464</v>
      </c>
      <c r="C726" s="6">
        <f t="shared" si="37"/>
        <v>8</v>
      </c>
      <c r="D726" s="12">
        <f t="shared" si="38"/>
        <v>1980</v>
      </c>
      <c r="E726" s="19">
        <v>22.450000762939453</v>
      </c>
      <c r="F726" s="19">
        <v>21.700000762939453</v>
      </c>
      <c r="G726" s="19">
        <v>82.30999755859375</v>
      </c>
      <c r="H726" s="19">
        <v>0.75</v>
      </c>
      <c r="I726" s="10">
        <v>1.1000000238418579</v>
      </c>
      <c r="J726" s="10">
        <v>3.2999999523162842</v>
      </c>
      <c r="K726" s="10">
        <v>1.190000057220459</v>
      </c>
      <c r="L726" s="10">
        <v>1.1000000238418579</v>
      </c>
      <c r="M726" s="10">
        <v>3.2999999523162842</v>
      </c>
      <c r="N726" s="11">
        <v>0</v>
      </c>
    </row>
    <row r="727" spans="1:14">
      <c r="A727">
        <v>720</v>
      </c>
      <c r="B727" s="9">
        <v>29494</v>
      </c>
      <c r="C727" s="6">
        <f t="shared" si="37"/>
        <v>9</v>
      </c>
      <c r="D727" s="12">
        <f t="shared" si="38"/>
        <v>1980</v>
      </c>
      <c r="E727" s="19">
        <v>17.75</v>
      </c>
      <c r="F727" s="19">
        <v>17.159999847412109</v>
      </c>
      <c r="G727" s="19">
        <v>65.089996337890625</v>
      </c>
      <c r="H727" s="19">
        <v>0.5899999737739563</v>
      </c>
      <c r="I727" s="10">
        <v>1.1000000238418579</v>
      </c>
      <c r="J727" s="10">
        <v>2.75</v>
      </c>
      <c r="K727" s="10">
        <v>0.93999999761581421</v>
      </c>
      <c r="L727" s="10">
        <v>2.7000000476837158</v>
      </c>
      <c r="M727" s="10">
        <v>8.3000001907348633</v>
      </c>
      <c r="N727" s="11">
        <v>0</v>
      </c>
    </row>
    <row r="728" spans="1:14">
      <c r="A728">
        <v>721</v>
      </c>
      <c r="B728" s="9">
        <v>29525</v>
      </c>
      <c r="C728" s="6">
        <f t="shared" si="37"/>
        <v>10</v>
      </c>
      <c r="D728" s="12">
        <f t="shared" si="38"/>
        <v>1980</v>
      </c>
      <c r="E728" s="19">
        <v>5.179999828338623</v>
      </c>
      <c r="F728" s="19">
        <v>5.0100002288818359</v>
      </c>
      <c r="G728" s="19">
        <v>19</v>
      </c>
      <c r="H728" s="19">
        <v>0.17000000178813934</v>
      </c>
      <c r="I728" s="10">
        <v>1.1000000238418579</v>
      </c>
      <c r="J728" s="10">
        <v>1.1000000238418579</v>
      </c>
      <c r="K728" s="10">
        <v>0.2800000011920929</v>
      </c>
      <c r="L728" s="10">
        <v>3</v>
      </c>
      <c r="M728" s="10">
        <v>7.9000000953674316</v>
      </c>
      <c r="N728" s="11">
        <v>87.959999084472656</v>
      </c>
    </row>
    <row r="729" spans="1:14">
      <c r="A729">
        <v>722</v>
      </c>
      <c r="B729" s="9">
        <v>29555</v>
      </c>
      <c r="C729" s="6">
        <f t="shared" si="37"/>
        <v>11</v>
      </c>
      <c r="D729" s="12">
        <f t="shared" si="38"/>
        <v>1980</v>
      </c>
      <c r="E729" s="19">
        <v>9999</v>
      </c>
      <c r="F729" s="19">
        <v>9999</v>
      </c>
      <c r="G729" s="19">
        <v>9999</v>
      </c>
      <c r="H729" s="19">
        <v>9999</v>
      </c>
      <c r="I729" s="10">
        <v>1.1000000238418579</v>
      </c>
      <c r="J729" s="10">
        <v>0.2800000011920929</v>
      </c>
      <c r="K729" s="10">
        <v>1.9999999552965164E-2</v>
      </c>
      <c r="L729" s="10">
        <v>2</v>
      </c>
      <c r="M729" s="10">
        <v>5.4000000953674316</v>
      </c>
      <c r="N729" s="11">
        <v>124.44000244140625</v>
      </c>
    </row>
    <row r="730" spans="1:14">
      <c r="A730">
        <v>723</v>
      </c>
      <c r="B730" s="9">
        <v>29586</v>
      </c>
      <c r="C730" s="6">
        <f t="shared" si="37"/>
        <v>12</v>
      </c>
      <c r="D730" s="12">
        <f t="shared" si="38"/>
        <v>1980</v>
      </c>
      <c r="E730" s="19">
        <v>9999</v>
      </c>
      <c r="F730" s="19">
        <v>9999</v>
      </c>
      <c r="G730" s="19">
        <v>9999</v>
      </c>
      <c r="H730" s="19">
        <v>9999</v>
      </c>
      <c r="I730" s="10">
        <v>1.1000000238418579</v>
      </c>
      <c r="J730" s="10">
        <v>0.2800000011920929</v>
      </c>
      <c r="K730" s="10">
        <v>0</v>
      </c>
      <c r="L730" s="10">
        <v>0.60000002384185791</v>
      </c>
      <c r="M730" s="10">
        <v>1.7000000476837158</v>
      </c>
      <c r="N730" s="11">
        <v>79.739997863769531</v>
      </c>
    </row>
    <row r="731" spans="1:14">
      <c r="A731">
        <v>724</v>
      </c>
      <c r="B731" s="9">
        <v>29617</v>
      </c>
      <c r="C731" s="6">
        <f t="shared" si="37"/>
        <v>1</v>
      </c>
      <c r="D731" s="12">
        <f t="shared" si="38"/>
        <v>1981</v>
      </c>
      <c r="E731" s="19">
        <v>9999</v>
      </c>
      <c r="F731" s="19">
        <v>9999</v>
      </c>
      <c r="G731" s="19">
        <v>9999</v>
      </c>
      <c r="H731" s="19">
        <v>9999</v>
      </c>
      <c r="I731" s="10">
        <v>1.1000000238418579</v>
      </c>
      <c r="J731" s="10">
        <v>0</v>
      </c>
      <c r="K731" s="10">
        <v>0</v>
      </c>
      <c r="L731" s="10">
        <v>0.5</v>
      </c>
      <c r="M731" s="10">
        <v>1.2000000476837158</v>
      </c>
      <c r="N731" s="11">
        <v>13.090000152587891</v>
      </c>
    </row>
    <row r="732" spans="1:14">
      <c r="A732">
        <v>725</v>
      </c>
      <c r="B732" s="9">
        <v>29645</v>
      </c>
      <c r="C732" s="6">
        <f t="shared" si="37"/>
        <v>2</v>
      </c>
      <c r="D732" s="12">
        <f t="shared" si="38"/>
        <v>1981</v>
      </c>
      <c r="E732" s="19">
        <v>9999</v>
      </c>
      <c r="F732" s="19">
        <v>9999</v>
      </c>
      <c r="G732" s="19">
        <v>9999</v>
      </c>
      <c r="H732" s="19">
        <v>9999</v>
      </c>
      <c r="I732" s="10">
        <v>1.1000000238418579</v>
      </c>
      <c r="J732" s="10">
        <v>0</v>
      </c>
      <c r="K732" s="10">
        <v>0</v>
      </c>
      <c r="L732" s="10">
        <v>0.5</v>
      </c>
      <c r="M732" s="10">
        <v>1.2000000476837158</v>
      </c>
      <c r="N732" s="11">
        <v>0</v>
      </c>
    </row>
    <row r="733" spans="1:14">
      <c r="A733">
        <v>726</v>
      </c>
      <c r="B733" s="9">
        <v>29676</v>
      </c>
      <c r="C733" s="6">
        <f t="shared" si="37"/>
        <v>3</v>
      </c>
      <c r="D733" s="12">
        <f t="shared" si="38"/>
        <v>1981</v>
      </c>
      <c r="E733" s="19">
        <v>0</v>
      </c>
      <c r="F733" s="19">
        <v>0</v>
      </c>
      <c r="G733" s="19">
        <v>9999</v>
      </c>
      <c r="H733" s="19">
        <v>9999</v>
      </c>
      <c r="I733" s="10">
        <v>1.1000000238418579</v>
      </c>
      <c r="J733" s="10">
        <v>1.6499999761581421</v>
      </c>
      <c r="K733" s="10">
        <v>0</v>
      </c>
      <c r="L733" s="10">
        <v>0.5</v>
      </c>
      <c r="M733" s="10">
        <v>1.2000000476837158</v>
      </c>
      <c r="N733" s="11">
        <v>0</v>
      </c>
    </row>
    <row r="734" spans="1:14">
      <c r="A734">
        <v>727</v>
      </c>
      <c r="B734" s="9">
        <v>29706</v>
      </c>
      <c r="C734" s="6">
        <f t="shared" si="37"/>
        <v>4</v>
      </c>
      <c r="D734" s="12">
        <f t="shared" si="38"/>
        <v>1981</v>
      </c>
      <c r="E734" s="19">
        <v>17.340000152587891</v>
      </c>
      <c r="F734" s="19">
        <v>16.760000228881836</v>
      </c>
      <c r="G734" s="19">
        <v>63.580001831054688</v>
      </c>
      <c r="H734" s="19">
        <v>0.57999998331069946</v>
      </c>
      <c r="I734" s="10">
        <v>1.1000000238418579</v>
      </c>
      <c r="J734" s="10">
        <v>0.55000001192092896</v>
      </c>
      <c r="K734" s="10">
        <v>0.92000001668930054</v>
      </c>
      <c r="L734" s="10">
        <v>0.5</v>
      </c>
      <c r="M734" s="10">
        <v>1.2000000476837158</v>
      </c>
      <c r="N734" s="11">
        <v>0</v>
      </c>
    </row>
    <row r="735" spans="1:14">
      <c r="A735">
        <v>728</v>
      </c>
      <c r="B735" s="9">
        <v>29737</v>
      </c>
      <c r="C735" s="6">
        <f t="shared" si="37"/>
        <v>5</v>
      </c>
      <c r="D735" s="12">
        <f t="shared" si="38"/>
        <v>1981</v>
      </c>
      <c r="E735" s="19">
        <v>28.180000305175781</v>
      </c>
      <c r="F735" s="19">
        <v>27.239999771118164</v>
      </c>
      <c r="G735" s="19">
        <v>103.33999633789063</v>
      </c>
      <c r="H735" s="19">
        <v>0.93999999761581421</v>
      </c>
      <c r="I735" s="10">
        <v>1.1000000238418579</v>
      </c>
      <c r="J735" s="10">
        <v>0.55000001192092896</v>
      </c>
      <c r="K735" s="10">
        <v>1.5</v>
      </c>
      <c r="L735" s="10">
        <v>1.1000000238418579</v>
      </c>
      <c r="M735" s="10">
        <v>2.9000000953674316</v>
      </c>
      <c r="N735" s="11">
        <v>0</v>
      </c>
    </row>
    <row r="736" spans="1:14">
      <c r="A736">
        <v>729</v>
      </c>
      <c r="B736" s="9">
        <v>29767</v>
      </c>
      <c r="C736" s="6">
        <f t="shared" si="37"/>
        <v>6</v>
      </c>
      <c r="D736" s="12">
        <f t="shared" si="38"/>
        <v>1981</v>
      </c>
      <c r="E736" s="19">
        <v>32.270000457763672</v>
      </c>
      <c r="F736" s="19">
        <v>31.190000534057617</v>
      </c>
      <c r="G736" s="19">
        <v>118.31999969482422</v>
      </c>
      <c r="H736" s="19">
        <v>1.0800000429153442</v>
      </c>
      <c r="I736" s="10">
        <v>1.1000000238418579</v>
      </c>
      <c r="J736" s="10">
        <v>1.1000000238418579</v>
      </c>
      <c r="K736" s="10">
        <v>1.7200000286102295</v>
      </c>
      <c r="L736" s="10">
        <v>1.5</v>
      </c>
      <c r="M736" s="10">
        <v>4.0999999046325684</v>
      </c>
      <c r="N736" s="11">
        <v>0</v>
      </c>
    </row>
    <row r="737" spans="1:14">
      <c r="A737">
        <v>730</v>
      </c>
      <c r="B737" s="9">
        <v>29798</v>
      </c>
      <c r="C737" s="6">
        <f t="shared" si="37"/>
        <v>7</v>
      </c>
      <c r="D737" s="12">
        <f t="shared" si="38"/>
        <v>1981</v>
      </c>
      <c r="E737" s="19">
        <v>30.799999237060547</v>
      </c>
      <c r="F737" s="19">
        <v>29.770000457763672</v>
      </c>
      <c r="G737" s="19">
        <v>112.94000244140625</v>
      </c>
      <c r="H737" s="19">
        <v>1.0299999713897705</v>
      </c>
      <c r="I737" s="10">
        <v>1.1000000238418579</v>
      </c>
      <c r="J737" s="10">
        <v>2.75</v>
      </c>
      <c r="K737" s="10">
        <v>1.6399999856948853</v>
      </c>
      <c r="L737" s="10">
        <v>1.1000000238418579</v>
      </c>
      <c r="M737" s="10">
        <v>2.9000000953674316</v>
      </c>
      <c r="N737" s="11">
        <v>0</v>
      </c>
    </row>
    <row r="738" spans="1:14">
      <c r="A738">
        <v>731</v>
      </c>
      <c r="B738" s="9">
        <v>29829</v>
      </c>
      <c r="C738" s="6">
        <f t="shared" si="37"/>
        <v>8</v>
      </c>
      <c r="D738" s="12">
        <f t="shared" si="38"/>
        <v>1981</v>
      </c>
      <c r="E738" s="19">
        <v>24.559999465942383</v>
      </c>
      <c r="F738" s="19">
        <v>23.739999771118164</v>
      </c>
      <c r="G738" s="19">
        <v>90.040000915527344</v>
      </c>
      <c r="H738" s="19">
        <v>0.81999999284744263</v>
      </c>
      <c r="I738" s="10">
        <v>1.1000000238418579</v>
      </c>
      <c r="J738" s="10">
        <v>3.2999999523162842</v>
      </c>
      <c r="K738" s="10">
        <v>1.309999942779541</v>
      </c>
      <c r="L738" s="10">
        <v>1.2000000476837158</v>
      </c>
      <c r="M738" s="10">
        <v>3.2999999523162842</v>
      </c>
      <c r="N738" s="11">
        <v>0</v>
      </c>
    </row>
    <row r="739" spans="1:14">
      <c r="A739">
        <v>732</v>
      </c>
      <c r="B739" s="9">
        <v>29859</v>
      </c>
      <c r="C739" s="6">
        <f t="shared" si="37"/>
        <v>9</v>
      </c>
      <c r="D739" s="12">
        <f t="shared" si="38"/>
        <v>1981</v>
      </c>
      <c r="E739" s="19">
        <v>16.850000381469727</v>
      </c>
      <c r="F739" s="19">
        <v>16.290000915527344</v>
      </c>
      <c r="G739" s="19">
        <v>61.790000915527344</v>
      </c>
      <c r="H739" s="19">
        <v>0.56000000238418579</v>
      </c>
      <c r="I739" s="10">
        <v>1.1000000238418579</v>
      </c>
      <c r="J739" s="10">
        <v>2.75</v>
      </c>
      <c r="K739" s="10">
        <v>0.89999997615814209</v>
      </c>
      <c r="L739" s="10">
        <v>3.0999999046325684</v>
      </c>
      <c r="M739" s="10">
        <v>8.3000001907348633</v>
      </c>
      <c r="N739" s="11">
        <v>0</v>
      </c>
    </row>
    <row r="740" spans="1:14">
      <c r="A740">
        <v>733</v>
      </c>
      <c r="B740" s="9">
        <v>29890</v>
      </c>
      <c r="C740" s="6">
        <f t="shared" si="37"/>
        <v>10</v>
      </c>
      <c r="D740" s="12">
        <f t="shared" si="38"/>
        <v>1981</v>
      </c>
      <c r="E740" s="19">
        <v>0</v>
      </c>
      <c r="F740" s="19">
        <v>0</v>
      </c>
      <c r="G740" s="19">
        <v>0</v>
      </c>
      <c r="H740" s="19">
        <v>0</v>
      </c>
      <c r="I740" s="10">
        <v>1.1000000238418579</v>
      </c>
      <c r="J740" s="10">
        <v>1.1000000238418579</v>
      </c>
      <c r="K740" s="10">
        <v>0</v>
      </c>
      <c r="L740" s="10">
        <v>2.5</v>
      </c>
      <c r="M740" s="10">
        <v>7.9000000953674316</v>
      </c>
      <c r="N740" s="11">
        <v>67.550003051757813</v>
      </c>
    </row>
    <row r="741" spans="1:14">
      <c r="A741">
        <v>734</v>
      </c>
      <c r="B741" s="9">
        <v>29920</v>
      </c>
      <c r="C741" s="6">
        <f t="shared" si="37"/>
        <v>11</v>
      </c>
      <c r="D741" s="12">
        <f t="shared" si="38"/>
        <v>1981</v>
      </c>
      <c r="E741" s="19">
        <v>9999</v>
      </c>
      <c r="F741" s="19">
        <v>9999</v>
      </c>
      <c r="G741" s="19">
        <v>9999</v>
      </c>
      <c r="H741" s="19">
        <v>9999</v>
      </c>
      <c r="I741" s="10">
        <v>1.1000000238418579</v>
      </c>
      <c r="J741" s="10">
        <v>0.2800000011920929</v>
      </c>
      <c r="K741" s="10">
        <v>0</v>
      </c>
      <c r="L741" s="10">
        <v>1.7000000476837158</v>
      </c>
      <c r="M741" s="10">
        <v>5.4000000953674316</v>
      </c>
      <c r="N741" s="11">
        <v>85.279998779296875</v>
      </c>
    </row>
    <row r="742" spans="1:14">
      <c r="A742">
        <v>735</v>
      </c>
      <c r="B742" s="9">
        <v>29951</v>
      </c>
      <c r="C742" s="6">
        <f t="shared" si="37"/>
        <v>12</v>
      </c>
      <c r="D742" s="12">
        <f t="shared" si="38"/>
        <v>1981</v>
      </c>
      <c r="E742" s="19">
        <v>9999</v>
      </c>
      <c r="F742" s="19">
        <v>9999</v>
      </c>
      <c r="G742" s="19">
        <v>9999</v>
      </c>
      <c r="H742" s="19">
        <v>9999</v>
      </c>
      <c r="I742" s="10">
        <v>1.1000000238418579</v>
      </c>
      <c r="J742" s="10">
        <v>0.2800000011920929</v>
      </c>
      <c r="K742" s="10">
        <v>0</v>
      </c>
      <c r="L742" s="10">
        <v>0.5</v>
      </c>
      <c r="M742" s="10">
        <v>1.7000000476837158</v>
      </c>
      <c r="N742" s="11">
        <v>65.430000305175781</v>
      </c>
    </row>
    <row r="743" spans="1:14">
      <c r="A743">
        <v>736</v>
      </c>
      <c r="B743" s="9">
        <v>29982</v>
      </c>
      <c r="C743" s="6">
        <f t="shared" si="37"/>
        <v>1</v>
      </c>
      <c r="D743" s="12">
        <f t="shared" si="38"/>
        <v>1982</v>
      </c>
      <c r="E743" s="19">
        <v>9999</v>
      </c>
      <c r="F743" s="19">
        <v>9999</v>
      </c>
      <c r="G743" s="19">
        <v>9999</v>
      </c>
      <c r="H743" s="19">
        <v>9999</v>
      </c>
      <c r="I743" s="10">
        <v>1.1000000238418579</v>
      </c>
      <c r="J743" s="10">
        <v>0</v>
      </c>
      <c r="K743" s="10">
        <v>0</v>
      </c>
      <c r="L743" s="10">
        <v>0.40000000596046448</v>
      </c>
      <c r="M743" s="10">
        <v>1.2000000476837158</v>
      </c>
      <c r="N743" s="11">
        <v>15.100000381469727</v>
      </c>
    </row>
    <row r="744" spans="1:14">
      <c r="A744">
        <v>737</v>
      </c>
      <c r="B744" s="9">
        <v>30010</v>
      </c>
      <c r="C744" s="6">
        <f t="shared" si="37"/>
        <v>2</v>
      </c>
      <c r="D744" s="12">
        <f t="shared" si="38"/>
        <v>1982</v>
      </c>
      <c r="E744" s="19">
        <v>9999</v>
      </c>
      <c r="F744" s="19">
        <v>9999</v>
      </c>
      <c r="G744" s="19">
        <v>9999</v>
      </c>
      <c r="H744" s="19">
        <v>9999</v>
      </c>
      <c r="I744" s="10">
        <v>1.1000000238418579</v>
      </c>
      <c r="J744" s="10">
        <v>0</v>
      </c>
      <c r="K744" s="10">
        <v>0</v>
      </c>
      <c r="L744" s="10">
        <v>0.40000000596046448</v>
      </c>
      <c r="M744" s="10">
        <v>1.2000000476837158</v>
      </c>
      <c r="N744" s="11">
        <v>0</v>
      </c>
    </row>
    <row r="745" spans="1:14">
      <c r="A745">
        <v>738</v>
      </c>
      <c r="B745" s="9">
        <v>30041</v>
      </c>
      <c r="C745" s="6">
        <f t="shared" si="37"/>
        <v>3</v>
      </c>
      <c r="D745" s="12">
        <f t="shared" si="38"/>
        <v>1982</v>
      </c>
      <c r="E745" s="19">
        <v>0</v>
      </c>
      <c r="F745" s="19">
        <v>0</v>
      </c>
      <c r="G745" s="19">
        <v>9999</v>
      </c>
      <c r="H745" s="19">
        <v>9999</v>
      </c>
      <c r="I745" s="10">
        <v>1.1000000238418579</v>
      </c>
      <c r="J745" s="10">
        <v>1.6499999761581421</v>
      </c>
      <c r="K745" s="10">
        <v>0</v>
      </c>
      <c r="L745" s="10">
        <v>0.40000000596046448</v>
      </c>
      <c r="M745" s="10">
        <v>1.2000000476837158</v>
      </c>
      <c r="N745" s="11">
        <v>0</v>
      </c>
    </row>
    <row r="746" spans="1:14">
      <c r="A746">
        <v>739</v>
      </c>
      <c r="B746" s="9">
        <v>30071</v>
      </c>
      <c r="C746" s="6">
        <f t="shared" si="37"/>
        <v>4</v>
      </c>
      <c r="D746" s="12">
        <f t="shared" si="38"/>
        <v>1982</v>
      </c>
      <c r="E746" s="19">
        <v>13.630000114440918</v>
      </c>
      <c r="F746" s="19">
        <v>13.180000305175781</v>
      </c>
      <c r="G746" s="19">
        <v>49.979999542236328</v>
      </c>
      <c r="H746" s="19">
        <v>0.44999998807907104</v>
      </c>
      <c r="I746" s="10">
        <v>1.1000000238418579</v>
      </c>
      <c r="J746" s="10">
        <v>0.55000001192092896</v>
      </c>
      <c r="K746" s="10">
        <v>0.73000001907348633</v>
      </c>
      <c r="L746" s="10">
        <v>0.40000000596046448</v>
      </c>
      <c r="M746" s="10">
        <v>1.2000000476837158</v>
      </c>
      <c r="N746" s="11">
        <v>0</v>
      </c>
    </row>
    <row r="747" spans="1:14">
      <c r="A747">
        <v>740</v>
      </c>
      <c r="B747" s="9">
        <v>30102</v>
      </c>
      <c r="C747" s="6">
        <f t="shared" si="37"/>
        <v>5</v>
      </c>
      <c r="D747" s="12">
        <f t="shared" si="38"/>
        <v>1982</v>
      </c>
      <c r="E747" s="19">
        <v>30.870000839233398</v>
      </c>
      <c r="F747" s="19">
        <v>29.840000152587891</v>
      </c>
      <c r="G747" s="19">
        <v>113.19999694824219</v>
      </c>
      <c r="H747" s="19">
        <v>1.0299999713897705</v>
      </c>
      <c r="I747" s="10">
        <v>1.1000000238418579</v>
      </c>
      <c r="J747" s="10">
        <v>0.55000001192092896</v>
      </c>
      <c r="K747" s="10">
        <v>1.6499999761581421</v>
      </c>
      <c r="L747" s="10">
        <v>0.89999997615814209</v>
      </c>
      <c r="M747" s="10">
        <v>2.9000000953674316</v>
      </c>
      <c r="N747" s="11">
        <v>0</v>
      </c>
    </row>
    <row r="748" spans="1:14">
      <c r="A748">
        <v>741</v>
      </c>
      <c r="B748" s="9">
        <v>30132</v>
      </c>
      <c r="C748" s="6">
        <f t="shared" si="37"/>
        <v>6</v>
      </c>
      <c r="D748" s="12">
        <f t="shared" si="38"/>
        <v>1982</v>
      </c>
      <c r="E748" s="19">
        <v>31.729999542236328</v>
      </c>
      <c r="F748" s="19">
        <v>30.670000076293945</v>
      </c>
      <c r="G748" s="19">
        <v>116.33000183105469</v>
      </c>
      <c r="H748" s="19">
        <v>1.059999942779541</v>
      </c>
      <c r="I748" s="10">
        <v>1.1000000238418579</v>
      </c>
      <c r="J748" s="10">
        <v>1.1000000238418579</v>
      </c>
      <c r="K748" s="10">
        <v>1.690000057220459</v>
      </c>
      <c r="L748" s="10">
        <v>1.2999999523162842</v>
      </c>
      <c r="M748" s="10">
        <v>4.0999999046325684</v>
      </c>
      <c r="N748" s="11">
        <v>0</v>
      </c>
    </row>
    <row r="749" spans="1:14">
      <c r="A749">
        <v>742</v>
      </c>
      <c r="B749" s="9">
        <v>30163</v>
      </c>
      <c r="C749" s="6">
        <f t="shared" si="37"/>
        <v>7</v>
      </c>
      <c r="D749" s="12">
        <f t="shared" si="38"/>
        <v>1982</v>
      </c>
      <c r="E749" s="19">
        <v>33.180000305175781</v>
      </c>
      <c r="F749" s="19">
        <v>32.069999694824219</v>
      </c>
      <c r="G749" s="19">
        <v>121.65000152587891</v>
      </c>
      <c r="H749" s="19">
        <v>1.1100000143051147</v>
      </c>
      <c r="I749" s="10">
        <v>1.1000000238418579</v>
      </c>
      <c r="J749" s="10">
        <v>2.75</v>
      </c>
      <c r="K749" s="10">
        <v>1.7699999809265137</v>
      </c>
      <c r="L749" s="10">
        <v>0.89999997615814209</v>
      </c>
      <c r="M749" s="10">
        <v>2.9000000953674316</v>
      </c>
      <c r="N749" s="11">
        <v>0</v>
      </c>
    </row>
    <row r="750" spans="1:14">
      <c r="A750">
        <v>743</v>
      </c>
      <c r="B750" s="9">
        <v>30194</v>
      </c>
      <c r="C750" s="6">
        <f t="shared" si="37"/>
        <v>8</v>
      </c>
      <c r="D750" s="12">
        <f t="shared" si="38"/>
        <v>1982</v>
      </c>
      <c r="E750" s="19">
        <v>26.340000152587891</v>
      </c>
      <c r="F750" s="19">
        <v>25.459999084472656</v>
      </c>
      <c r="G750" s="19">
        <v>96.569999694824219</v>
      </c>
      <c r="H750" s="19">
        <v>0.87999999523162842</v>
      </c>
      <c r="I750" s="10">
        <v>1.1000000238418579</v>
      </c>
      <c r="J750" s="10">
        <v>3.2999999523162842</v>
      </c>
      <c r="K750" s="10">
        <v>1.3999999761581421</v>
      </c>
      <c r="L750" s="10">
        <v>1.1000000238418579</v>
      </c>
      <c r="M750" s="10">
        <v>3.2999999523162842</v>
      </c>
      <c r="N750" s="11">
        <v>0</v>
      </c>
    </row>
    <row r="751" spans="1:14">
      <c r="A751">
        <v>744</v>
      </c>
      <c r="B751" s="9">
        <v>30224</v>
      </c>
      <c r="C751" s="6">
        <f t="shared" si="37"/>
        <v>9</v>
      </c>
      <c r="D751" s="12">
        <f t="shared" si="38"/>
        <v>1982</v>
      </c>
      <c r="E751" s="19">
        <v>14.25</v>
      </c>
      <c r="F751" s="19">
        <v>13.779999732971191</v>
      </c>
      <c r="G751" s="19">
        <v>52.270000457763672</v>
      </c>
      <c r="H751" s="19">
        <v>0.47999998927116394</v>
      </c>
      <c r="I751" s="10">
        <v>1.1000000238418579</v>
      </c>
      <c r="J751" s="10">
        <v>2.75</v>
      </c>
      <c r="K751" s="10">
        <v>0.75999999046325684</v>
      </c>
      <c r="L751" s="10">
        <v>2.7000000476837158</v>
      </c>
      <c r="M751" s="10">
        <v>8.3000001907348633</v>
      </c>
      <c r="N751" s="11">
        <v>0</v>
      </c>
    </row>
    <row r="752" spans="1:14">
      <c r="A752">
        <v>745</v>
      </c>
      <c r="B752" s="9">
        <v>30255</v>
      </c>
      <c r="C752" s="6">
        <f t="shared" si="37"/>
        <v>10</v>
      </c>
      <c r="D752" s="12">
        <f t="shared" si="38"/>
        <v>1982</v>
      </c>
      <c r="E752" s="19">
        <v>0</v>
      </c>
      <c r="F752" s="19">
        <v>0</v>
      </c>
      <c r="G752" s="19">
        <v>0</v>
      </c>
      <c r="H752" s="19">
        <v>0</v>
      </c>
      <c r="I752" s="10">
        <v>1.1000000238418579</v>
      </c>
      <c r="J752" s="10">
        <v>1.1000000238418579</v>
      </c>
      <c r="K752" s="10">
        <v>0</v>
      </c>
      <c r="L752" s="10">
        <v>2.5</v>
      </c>
      <c r="M752" s="10">
        <v>7.9000000953674316</v>
      </c>
      <c r="N752" s="11">
        <v>75.800003051757813</v>
      </c>
    </row>
    <row r="753" spans="1:14">
      <c r="A753">
        <v>746</v>
      </c>
      <c r="B753" s="9">
        <v>30285</v>
      </c>
      <c r="C753" s="6">
        <f t="shared" si="37"/>
        <v>11</v>
      </c>
      <c r="D753" s="12">
        <f t="shared" si="38"/>
        <v>1982</v>
      </c>
      <c r="E753" s="19">
        <v>9999</v>
      </c>
      <c r="F753" s="19">
        <v>9999</v>
      </c>
      <c r="G753" s="19">
        <v>9999</v>
      </c>
      <c r="H753" s="19">
        <v>9999</v>
      </c>
      <c r="I753" s="10">
        <v>1.1000000238418579</v>
      </c>
      <c r="J753" s="10">
        <v>0.2800000011920929</v>
      </c>
      <c r="K753" s="10">
        <v>0</v>
      </c>
      <c r="L753" s="10">
        <v>1.7000000476837158</v>
      </c>
      <c r="M753" s="10">
        <v>5.4000000953674316</v>
      </c>
      <c r="N753" s="11">
        <v>91.569999694824219</v>
      </c>
    </row>
    <row r="754" spans="1:14">
      <c r="A754">
        <v>747</v>
      </c>
      <c r="B754" s="9">
        <v>30316</v>
      </c>
      <c r="C754" s="6">
        <f t="shared" si="37"/>
        <v>12</v>
      </c>
      <c r="D754" s="12">
        <f t="shared" si="38"/>
        <v>1982</v>
      </c>
      <c r="E754" s="19">
        <v>9999</v>
      </c>
      <c r="F754" s="19">
        <v>9999</v>
      </c>
      <c r="G754" s="19">
        <v>9999</v>
      </c>
      <c r="H754" s="19">
        <v>9999</v>
      </c>
      <c r="I754" s="10">
        <v>1.1000000238418579</v>
      </c>
      <c r="J754" s="10">
        <v>0.2800000011920929</v>
      </c>
      <c r="K754" s="10">
        <v>0</v>
      </c>
      <c r="L754" s="10">
        <v>0.5</v>
      </c>
      <c r="M754" s="10">
        <v>1.7000000476837158</v>
      </c>
      <c r="N754" s="11">
        <v>77.760002136230469</v>
      </c>
    </row>
    <row r="755" spans="1:14">
      <c r="A755">
        <v>748</v>
      </c>
      <c r="B755" s="9">
        <v>30347</v>
      </c>
      <c r="C755" s="6">
        <f t="shared" si="37"/>
        <v>1</v>
      </c>
      <c r="D755" s="12">
        <f t="shared" si="38"/>
        <v>1983</v>
      </c>
      <c r="E755" s="19">
        <v>9999</v>
      </c>
      <c r="F755" s="19">
        <v>9999</v>
      </c>
      <c r="G755" s="19">
        <v>9999</v>
      </c>
      <c r="H755" s="19">
        <v>9999</v>
      </c>
      <c r="I755" s="10">
        <v>1.1000000238418579</v>
      </c>
      <c r="J755" s="10">
        <v>0</v>
      </c>
      <c r="K755" s="10">
        <v>0</v>
      </c>
      <c r="L755" s="10">
        <v>0.40000000596046448</v>
      </c>
      <c r="M755" s="10">
        <v>1.2000000476837158</v>
      </c>
      <c r="N755" s="11">
        <v>11.539999961853027</v>
      </c>
    </row>
    <row r="756" spans="1:14">
      <c r="A756">
        <v>749</v>
      </c>
      <c r="B756" s="9">
        <v>30375</v>
      </c>
      <c r="C756" s="6">
        <f t="shared" si="37"/>
        <v>2</v>
      </c>
      <c r="D756" s="12">
        <f t="shared" si="38"/>
        <v>1983</v>
      </c>
      <c r="E756" s="19">
        <v>9999</v>
      </c>
      <c r="F756" s="19">
        <v>9999</v>
      </c>
      <c r="G756" s="19">
        <v>9999</v>
      </c>
      <c r="H756" s="19">
        <v>9999</v>
      </c>
      <c r="I756" s="10">
        <v>1.1000000238418579</v>
      </c>
      <c r="J756" s="10">
        <v>0</v>
      </c>
      <c r="K756" s="10">
        <v>0</v>
      </c>
      <c r="L756" s="10">
        <v>0.40000000596046448</v>
      </c>
      <c r="M756" s="10">
        <v>1.2000000476837158</v>
      </c>
      <c r="N756" s="11">
        <v>0</v>
      </c>
    </row>
    <row r="757" spans="1:14">
      <c r="A757">
        <v>750</v>
      </c>
      <c r="B757" s="9">
        <v>30406</v>
      </c>
      <c r="C757" s="6">
        <f t="shared" si="37"/>
        <v>3</v>
      </c>
      <c r="D757" s="12">
        <f t="shared" si="38"/>
        <v>1983</v>
      </c>
      <c r="E757" s="19">
        <v>0</v>
      </c>
      <c r="F757" s="19">
        <v>0</v>
      </c>
      <c r="G757" s="19">
        <v>9999</v>
      </c>
      <c r="H757" s="19">
        <v>9999</v>
      </c>
      <c r="I757" s="10">
        <v>1.1000000238418579</v>
      </c>
      <c r="J757" s="10">
        <v>1.6499999761581421</v>
      </c>
      <c r="K757" s="10">
        <v>0</v>
      </c>
      <c r="L757" s="10">
        <v>0.40000000596046448</v>
      </c>
      <c r="M757" s="10">
        <v>1.2000000476837158</v>
      </c>
      <c r="N757" s="11">
        <v>0</v>
      </c>
    </row>
    <row r="758" spans="1:14">
      <c r="A758">
        <v>751</v>
      </c>
      <c r="B758" s="9">
        <v>30436</v>
      </c>
      <c r="C758" s="6">
        <f t="shared" si="37"/>
        <v>4</v>
      </c>
      <c r="D758" s="12">
        <f t="shared" si="38"/>
        <v>1983</v>
      </c>
      <c r="E758" s="19">
        <v>10.390000343322754</v>
      </c>
      <c r="F758" s="19">
        <v>10.050000190734863</v>
      </c>
      <c r="G758" s="19">
        <v>38.099998474121094</v>
      </c>
      <c r="H758" s="19">
        <v>0.34999999403953552</v>
      </c>
      <c r="I758" s="10">
        <v>1.1000000238418579</v>
      </c>
      <c r="J758" s="10">
        <v>0.55000001192092896</v>
      </c>
      <c r="K758" s="10">
        <v>0.55000001192092896</v>
      </c>
      <c r="L758" s="10">
        <v>0.40000000596046448</v>
      </c>
      <c r="M758" s="10">
        <v>1.2000000476837158</v>
      </c>
      <c r="N758" s="11">
        <v>0</v>
      </c>
    </row>
    <row r="759" spans="1:14">
      <c r="A759">
        <v>752</v>
      </c>
      <c r="B759" s="9">
        <v>30467</v>
      </c>
      <c r="C759" s="6">
        <f t="shared" si="37"/>
        <v>5</v>
      </c>
      <c r="D759" s="12">
        <f t="shared" si="38"/>
        <v>1983</v>
      </c>
      <c r="E759" s="19">
        <v>29.020000457763672</v>
      </c>
      <c r="F759" s="19">
        <v>28.049999237060547</v>
      </c>
      <c r="G759" s="19">
        <v>106.38999938964844</v>
      </c>
      <c r="H759" s="19">
        <v>0.97000002861022949</v>
      </c>
      <c r="I759" s="10">
        <v>1.1000000238418579</v>
      </c>
      <c r="J759" s="10">
        <v>0.55000001192092896</v>
      </c>
      <c r="K759" s="10">
        <v>1.5499999523162842</v>
      </c>
      <c r="L759" s="10">
        <v>0.89999997615814209</v>
      </c>
      <c r="M759" s="10">
        <v>2.9000000953674316</v>
      </c>
      <c r="N759" s="11">
        <v>0</v>
      </c>
    </row>
    <row r="760" spans="1:14">
      <c r="A760">
        <v>753</v>
      </c>
      <c r="B760" s="9">
        <v>30497</v>
      </c>
      <c r="C760" s="6">
        <f t="shared" si="37"/>
        <v>6</v>
      </c>
      <c r="D760" s="12">
        <f t="shared" si="38"/>
        <v>1983</v>
      </c>
      <c r="E760" s="19">
        <v>31.670000076293945</v>
      </c>
      <c r="F760" s="19">
        <v>30.610000610351563</v>
      </c>
      <c r="G760" s="19">
        <v>116.12000274658203</v>
      </c>
      <c r="H760" s="19">
        <v>1.059999942779541</v>
      </c>
      <c r="I760" s="10">
        <v>1.1000000238418579</v>
      </c>
      <c r="J760" s="10">
        <v>1.1000000238418579</v>
      </c>
      <c r="K760" s="10">
        <v>1.690000057220459</v>
      </c>
      <c r="L760" s="10">
        <v>1.2999999523162842</v>
      </c>
      <c r="M760" s="10">
        <v>4.0999999046325684</v>
      </c>
      <c r="N760" s="11">
        <v>0</v>
      </c>
    </row>
    <row r="761" spans="1:14">
      <c r="A761">
        <v>754</v>
      </c>
      <c r="B761" s="9">
        <v>30528</v>
      </c>
      <c r="C761" s="6">
        <f t="shared" si="37"/>
        <v>7</v>
      </c>
      <c r="D761" s="12">
        <f t="shared" si="38"/>
        <v>1983</v>
      </c>
      <c r="E761" s="19">
        <v>33.299999237060547</v>
      </c>
      <c r="F761" s="19">
        <v>32.189998626708984</v>
      </c>
      <c r="G761" s="19">
        <v>122.09999847412109</v>
      </c>
      <c r="H761" s="19">
        <v>1.1100000143051147</v>
      </c>
      <c r="I761" s="10">
        <v>1.1000000238418579</v>
      </c>
      <c r="J761" s="10">
        <v>2.75</v>
      </c>
      <c r="K761" s="10">
        <v>1.7799999713897705</v>
      </c>
      <c r="L761" s="10">
        <v>0.89999997615814209</v>
      </c>
      <c r="M761" s="10">
        <v>2.9000000953674316</v>
      </c>
      <c r="N761" s="11">
        <v>0</v>
      </c>
    </row>
    <row r="762" spans="1:14">
      <c r="A762">
        <v>755</v>
      </c>
      <c r="B762" s="9">
        <v>30559</v>
      </c>
      <c r="C762" s="6">
        <f t="shared" si="37"/>
        <v>8</v>
      </c>
      <c r="D762" s="12">
        <f t="shared" si="38"/>
        <v>1983</v>
      </c>
      <c r="E762" s="19">
        <v>26.010000228881836</v>
      </c>
      <c r="F762" s="19">
        <v>25.139999389648438</v>
      </c>
      <c r="G762" s="19">
        <v>95.370002746582031</v>
      </c>
      <c r="H762" s="19">
        <v>0.87000000476837158</v>
      </c>
      <c r="I762" s="10">
        <v>1.1000000238418579</v>
      </c>
      <c r="J762" s="10">
        <v>3.2999999523162842</v>
      </c>
      <c r="K762" s="10">
        <v>1.3899999856948853</v>
      </c>
      <c r="L762" s="10">
        <v>1.1000000238418579</v>
      </c>
      <c r="M762" s="10">
        <v>3.2999999523162842</v>
      </c>
      <c r="N762" s="11">
        <v>0</v>
      </c>
    </row>
    <row r="763" spans="1:14">
      <c r="A763">
        <v>756</v>
      </c>
      <c r="B763" s="9">
        <v>30589</v>
      </c>
      <c r="C763" s="6">
        <f t="shared" si="37"/>
        <v>9</v>
      </c>
      <c r="D763" s="12">
        <f t="shared" si="38"/>
        <v>1983</v>
      </c>
      <c r="E763" s="19">
        <v>14.909999847412109</v>
      </c>
      <c r="F763" s="19">
        <v>14.420000076293945</v>
      </c>
      <c r="G763" s="19">
        <v>54.680000305175781</v>
      </c>
      <c r="H763" s="19">
        <v>0.5</v>
      </c>
      <c r="I763" s="10">
        <v>1.1000000238418579</v>
      </c>
      <c r="J763" s="10">
        <v>2.75</v>
      </c>
      <c r="K763" s="10">
        <v>0.80000001192092896</v>
      </c>
      <c r="L763" s="10">
        <v>2.7000000476837158</v>
      </c>
      <c r="M763" s="10">
        <v>8.3000001907348633</v>
      </c>
      <c r="N763" s="11">
        <v>0</v>
      </c>
    </row>
    <row r="764" spans="1:14">
      <c r="A764">
        <v>757</v>
      </c>
      <c r="B764" s="9">
        <v>30620</v>
      </c>
      <c r="C764" s="6">
        <f t="shared" si="37"/>
        <v>10</v>
      </c>
      <c r="D764" s="12">
        <f t="shared" si="38"/>
        <v>1983</v>
      </c>
      <c r="E764" s="19">
        <v>4.6999998092651367</v>
      </c>
      <c r="F764" s="19">
        <v>4.5399999618530273</v>
      </c>
      <c r="G764" s="19">
        <v>17.229999542236328</v>
      </c>
      <c r="H764" s="19">
        <v>0.15999999642372131</v>
      </c>
      <c r="I764" s="10">
        <v>1.1000000238418579</v>
      </c>
      <c r="J764" s="10">
        <v>1.1000000238418579</v>
      </c>
      <c r="K764" s="10">
        <v>0.25</v>
      </c>
      <c r="L764" s="10">
        <v>2.5</v>
      </c>
      <c r="M764" s="10">
        <v>7.9000000953674316</v>
      </c>
      <c r="N764" s="11">
        <v>81.220001220703125</v>
      </c>
    </row>
    <row r="765" spans="1:14">
      <c r="A765">
        <v>758</v>
      </c>
      <c r="B765" s="9">
        <v>30650</v>
      </c>
      <c r="C765" s="6">
        <f t="shared" si="37"/>
        <v>11</v>
      </c>
      <c r="D765" s="12">
        <f t="shared" si="38"/>
        <v>1983</v>
      </c>
      <c r="E765" s="19">
        <v>9999</v>
      </c>
      <c r="F765" s="19">
        <v>9999</v>
      </c>
      <c r="G765" s="19">
        <v>9999</v>
      </c>
      <c r="H765" s="19">
        <v>9999</v>
      </c>
      <c r="I765" s="10">
        <v>1.1000000238418579</v>
      </c>
      <c r="J765" s="10">
        <v>0.2800000011920929</v>
      </c>
      <c r="K765" s="10">
        <v>0</v>
      </c>
      <c r="L765" s="10">
        <v>1.7000000476837158</v>
      </c>
      <c r="M765" s="10">
        <v>5.4000000953674316</v>
      </c>
      <c r="N765" s="11">
        <v>83.30999755859375</v>
      </c>
    </row>
    <row r="766" spans="1:14">
      <c r="A766">
        <v>759</v>
      </c>
      <c r="B766" s="9">
        <v>30681</v>
      </c>
      <c r="C766" s="6">
        <f t="shared" si="37"/>
        <v>12</v>
      </c>
      <c r="D766" s="12">
        <f t="shared" si="38"/>
        <v>1983</v>
      </c>
      <c r="E766" s="19">
        <v>9999</v>
      </c>
      <c r="F766" s="19">
        <v>9999</v>
      </c>
      <c r="G766" s="19">
        <v>9999</v>
      </c>
      <c r="H766" s="19">
        <v>9999</v>
      </c>
      <c r="I766" s="10">
        <v>1.1000000238418579</v>
      </c>
      <c r="J766" s="10">
        <v>0.2800000011920929</v>
      </c>
      <c r="K766" s="10">
        <v>0</v>
      </c>
      <c r="L766" s="10">
        <v>0.5</v>
      </c>
      <c r="M766" s="10">
        <v>1.7000000476837158</v>
      </c>
      <c r="N766" s="11">
        <v>38.119998931884766</v>
      </c>
    </row>
    <row r="767" spans="1:14">
      <c r="A767">
        <v>760</v>
      </c>
      <c r="B767" s="9">
        <v>30712</v>
      </c>
      <c r="C767" s="6">
        <f t="shared" si="37"/>
        <v>1</v>
      </c>
      <c r="D767" s="12">
        <f t="shared" si="38"/>
        <v>1984</v>
      </c>
      <c r="E767" s="19">
        <v>9999</v>
      </c>
      <c r="F767" s="19">
        <v>9999</v>
      </c>
      <c r="G767" s="19">
        <v>9999</v>
      </c>
      <c r="H767" s="19">
        <v>9999</v>
      </c>
      <c r="I767" s="10">
        <v>1.1000000238418579</v>
      </c>
      <c r="J767" s="10">
        <v>0</v>
      </c>
      <c r="K767" s="10">
        <v>0</v>
      </c>
      <c r="L767" s="10">
        <v>0.40000000596046448</v>
      </c>
      <c r="M767" s="10">
        <v>1.2000000476837158</v>
      </c>
      <c r="N767" s="11">
        <v>44.520000457763672</v>
      </c>
    </row>
    <row r="768" spans="1:14">
      <c r="A768">
        <v>761</v>
      </c>
      <c r="B768" s="9">
        <v>30741</v>
      </c>
      <c r="C768" s="6">
        <f t="shared" si="37"/>
        <v>2</v>
      </c>
      <c r="D768" s="12">
        <f t="shared" si="38"/>
        <v>1984</v>
      </c>
      <c r="E768" s="19">
        <v>9999</v>
      </c>
      <c r="F768" s="19">
        <v>9999</v>
      </c>
      <c r="G768" s="19">
        <v>9999</v>
      </c>
      <c r="H768" s="19">
        <v>9999</v>
      </c>
      <c r="I768" s="10">
        <v>1.1000000238418579</v>
      </c>
      <c r="J768" s="10">
        <v>0</v>
      </c>
      <c r="K768" s="10">
        <v>0</v>
      </c>
      <c r="L768" s="10">
        <v>0.40000000596046448</v>
      </c>
      <c r="M768" s="10">
        <v>1.2000000476837158</v>
      </c>
      <c r="N768" s="11">
        <v>0</v>
      </c>
    </row>
    <row r="769" spans="1:14">
      <c r="A769">
        <v>762</v>
      </c>
      <c r="B769" s="9">
        <v>30772</v>
      </c>
      <c r="C769" s="6">
        <f t="shared" si="37"/>
        <v>3</v>
      </c>
      <c r="D769" s="12">
        <f t="shared" si="38"/>
        <v>1984</v>
      </c>
      <c r="E769" s="19">
        <v>0.18000000715255737</v>
      </c>
      <c r="F769" s="19">
        <v>0.18000000715255737</v>
      </c>
      <c r="G769" s="19">
        <v>9999</v>
      </c>
      <c r="H769" s="19">
        <v>9999</v>
      </c>
      <c r="I769" s="10">
        <v>1.1000000238418579</v>
      </c>
      <c r="J769" s="10">
        <v>1.6499999761581421</v>
      </c>
      <c r="K769" s="10">
        <v>9.9999997764825821E-3</v>
      </c>
      <c r="L769" s="10">
        <v>0.40000000596046448</v>
      </c>
      <c r="M769" s="10">
        <v>1.2000000476837158</v>
      </c>
      <c r="N769" s="11">
        <v>0</v>
      </c>
    </row>
    <row r="770" spans="1:14">
      <c r="A770">
        <v>763</v>
      </c>
      <c r="B770" s="9">
        <v>30802</v>
      </c>
      <c r="C770" s="6">
        <f t="shared" si="37"/>
        <v>4</v>
      </c>
      <c r="D770" s="12">
        <f t="shared" si="38"/>
        <v>1984</v>
      </c>
      <c r="E770" s="19">
        <v>24.260000228881836</v>
      </c>
      <c r="F770" s="19">
        <v>23.450000762939453</v>
      </c>
      <c r="G770" s="19">
        <v>89.050003051757813</v>
      </c>
      <c r="H770" s="19">
        <v>0.81000000238418579</v>
      </c>
      <c r="I770" s="10">
        <v>1.1000000238418579</v>
      </c>
      <c r="J770" s="10">
        <v>0.55000001192092896</v>
      </c>
      <c r="K770" s="10">
        <v>1.2899999618530273</v>
      </c>
      <c r="L770" s="10">
        <v>0.40000000596046448</v>
      </c>
      <c r="M770" s="10">
        <v>1.2000000476837158</v>
      </c>
      <c r="N770" s="11">
        <v>0</v>
      </c>
    </row>
    <row r="771" spans="1:14">
      <c r="A771">
        <v>764</v>
      </c>
      <c r="B771" s="9">
        <v>30833</v>
      </c>
      <c r="C771" s="6">
        <f t="shared" si="37"/>
        <v>5</v>
      </c>
      <c r="D771" s="12">
        <f t="shared" si="38"/>
        <v>1984</v>
      </c>
      <c r="E771" s="19">
        <v>28.75</v>
      </c>
      <c r="F771" s="19">
        <v>27.790000915527344</v>
      </c>
      <c r="G771" s="19">
        <v>105.54000091552734</v>
      </c>
      <c r="H771" s="19">
        <v>0.95999997854232788</v>
      </c>
      <c r="I771" s="10">
        <v>1.1000000238418579</v>
      </c>
      <c r="J771" s="10">
        <v>0.55000001192092896</v>
      </c>
      <c r="K771" s="10">
        <v>1.5299999713897705</v>
      </c>
      <c r="L771" s="10">
        <v>0.89999997615814209</v>
      </c>
      <c r="M771" s="10">
        <v>2.9000000953674316</v>
      </c>
      <c r="N771" s="11">
        <v>0</v>
      </c>
    </row>
    <row r="772" spans="1:14">
      <c r="A772">
        <v>765</v>
      </c>
      <c r="B772" s="9">
        <v>30863</v>
      </c>
      <c r="C772" s="6">
        <f t="shared" si="37"/>
        <v>6</v>
      </c>
      <c r="D772" s="12">
        <f t="shared" si="38"/>
        <v>1984</v>
      </c>
      <c r="E772" s="19">
        <v>29.430000305175781</v>
      </c>
      <c r="F772" s="19">
        <v>28.450000762939453</v>
      </c>
      <c r="G772" s="19">
        <v>108.05000305175781</v>
      </c>
      <c r="H772" s="19">
        <v>0.98000001907348633</v>
      </c>
      <c r="I772" s="10">
        <v>1.1000000238418579</v>
      </c>
      <c r="J772" s="10">
        <v>1.1000000238418579</v>
      </c>
      <c r="K772" s="10">
        <v>1.5700000524520874</v>
      </c>
      <c r="L772" s="10">
        <v>1.2999999523162842</v>
      </c>
      <c r="M772" s="10">
        <v>4.0999999046325684</v>
      </c>
      <c r="N772" s="11">
        <v>0</v>
      </c>
    </row>
    <row r="773" spans="1:14">
      <c r="A773">
        <v>766</v>
      </c>
      <c r="B773" s="9">
        <v>30894</v>
      </c>
      <c r="C773" s="6">
        <f t="shared" si="37"/>
        <v>7</v>
      </c>
      <c r="D773" s="12">
        <f t="shared" si="38"/>
        <v>1984</v>
      </c>
      <c r="E773" s="19">
        <v>28.629999160766602</v>
      </c>
      <c r="F773" s="19">
        <v>27.670000076293945</v>
      </c>
      <c r="G773" s="19">
        <v>105.09999847412109</v>
      </c>
      <c r="H773" s="19">
        <v>0.95999997854232788</v>
      </c>
      <c r="I773" s="10">
        <v>1.1000000238418579</v>
      </c>
      <c r="J773" s="10">
        <v>2.75</v>
      </c>
      <c r="K773" s="10">
        <v>1.5299999713897705</v>
      </c>
      <c r="L773" s="10">
        <v>0.89999997615814209</v>
      </c>
      <c r="M773" s="10">
        <v>2.9000000953674316</v>
      </c>
      <c r="N773" s="11">
        <v>0</v>
      </c>
    </row>
    <row r="774" spans="1:14">
      <c r="A774">
        <v>767</v>
      </c>
      <c r="B774" s="9">
        <v>30925</v>
      </c>
      <c r="C774" s="6">
        <f t="shared" si="37"/>
        <v>8</v>
      </c>
      <c r="D774" s="12">
        <f t="shared" si="38"/>
        <v>1984</v>
      </c>
      <c r="E774" s="19">
        <v>20.520000457763672</v>
      </c>
      <c r="F774" s="19">
        <v>19.840000152587891</v>
      </c>
      <c r="G774" s="19">
        <v>75.330001831054688</v>
      </c>
      <c r="H774" s="19">
        <v>0.68000000715255737</v>
      </c>
      <c r="I774" s="10">
        <v>1.1000000238418579</v>
      </c>
      <c r="J774" s="10">
        <v>3.2999999523162842</v>
      </c>
      <c r="K774" s="10">
        <v>1.0900000333786011</v>
      </c>
      <c r="L774" s="10">
        <v>1.1000000238418579</v>
      </c>
      <c r="M774" s="10">
        <v>3.2999999523162842</v>
      </c>
      <c r="N774" s="11">
        <v>0</v>
      </c>
    </row>
    <row r="775" spans="1:14">
      <c r="A775">
        <v>768</v>
      </c>
      <c r="B775" s="9">
        <v>30955</v>
      </c>
      <c r="C775" s="6">
        <f t="shared" si="37"/>
        <v>9</v>
      </c>
      <c r="D775" s="12">
        <f t="shared" si="38"/>
        <v>1984</v>
      </c>
      <c r="E775" s="19">
        <v>17.799999237060547</v>
      </c>
      <c r="F775" s="19">
        <v>17.209999084472656</v>
      </c>
      <c r="G775" s="19">
        <v>65.349998474121094</v>
      </c>
      <c r="H775" s="19">
        <v>0.5899999737739563</v>
      </c>
      <c r="I775" s="10">
        <v>1.1000000238418579</v>
      </c>
      <c r="J775" s="10">
        <v>2.75</v>
      </c>
      <c r="K775" s="10">
        <v>0.94999998807907104</v>
      </c>
      <c r="L775" s="10">
        <v>2.7000000476837158</v>
      </c>
      <c r="M775" s="10">
        <v>8.3000001907348633</v>
      </c>
      <c r="N775" s="11">
        <v>0</v>
      </c>
    </row>
    <row r="776" spans="1:14">
      <c r="A776">
        <v>769</v>
      </c>
      <c r="B776" s="9">
        <v>30986</v>
      </c>
      <c r="C776" s="6">
        <f t="shared" si="37"/>
        <v>10</v>
      </c>
      <c r="D776" s="12">
        <f t="shared" si="38"/>
        <v>1984</v>
      </c>
      <c r="E776" s="19">
        <v>0.43000000715255737</v>
      </c>
      <c r="F776" s="19">
        <v>0.41999998688697815</v>
      </c>
      <c r="G776" s="19">
        <v>1.5900000333786011</v>
      </c>
      <c r="H776" s="19">
        <v>9.9999997764825821E-3</v>
      </c>
      <c r="I776" s="10">
        <v>1.1000000238418579</v>
      </c>
      <c r="J776" s="10">
        <v>1.1000000238418579</v>
      </c>
      <c r="K776" s="10">
        <v>1.9999999552965164E-2</v>
      </c>
      <c r="L776" s="10">
        <v>3</v>
      </c>
      <c r="M776" s="10">
        <v>7.9000000953674316</v>
      </c>
      <c r="N776" s="11">
        <v>74.989997863769531</v>
      </c>
    </row>
    <row r="777" spans="1:14">
      <c r="A777">
        <v>770</v>
      </c>
      <c r="B777" s="9">
        <v>31016</v>
      </c>
      <c r="C777" s="6">
        <f t="shared" ref="C777:C840" si="39">MONTH(B777)</f>
        <v>11</v>
      </c>
      <c r="D777" s="12">
        <f t="shared" ref="D777:D840" si="40">YEAR(B777)</f>
        <v>1984</v>
      </c>
      <c r="E777" s="19">
        <v>9999</v>
      </c>
      <c r="F777" s="19">
        <v>9999</v>
      </c>
      <c r="G777" s="19">
        <v>9999</v>
      </c>
      <c r="H777" s="19">
        <v>9999</v>
      </c>
      <c r="I777" s="10">
        <v>1.1000000238418579</v>
      </c>
      <c r="J777" s="10">
        <v>0.2800000011920929</v>
      </c>
      <c r="K777" s="10">
        <v>0</v>
      </c>
      <c r="L777" s="10">
        <v>2</v>
      </c>
      <c r="M777" s="10">
        <v>5.4000000953674316</v>
      </c>
      <c r="N777" s="11">
        <v>86.489997863769531</v>
      </c>
    </row>
    <row r="778" spans="1:14">
      <c r="A778">
        <v>771</v>
      </c>
      <c r="B778" s="9">
        <v>31047</v>
      </c>
      <c r="C778" s="6">
        <f t="shared" si="39"/>
        <v>12</v>
      </c>
      <c r="D778" s="12">
        <f t="shared" si="40"/>
        <v>1984</v>
      </c>
      <c r="E778" s="19">
        <v>9999</v>
      </c>
      <c r="F778" s="19">
        <v>9999</v>
      </c>
      <c r="G778" s="19">
        <v>9999</v>
      </c>
      <c r="H778" s="19">
        <v>9999</v>
      </c>
      <c r="I778" s="10">
        <v>1.1000000238418579</v>
      </c>
      <c r="J778" s="10">
        <v>0.2800000011920929</v>
      </c>
      <c r="K778" s="10">
        <v>0</v>
      </c>
      <c r="L778" s="10">
        <v>0.60000002384185791</v>
      </c>
      <c r="M778" s="10">
        <v>1.7000000476837158</v>
      </c>
      <c r="N778" s="11">
        <v>79.489997863769531</v>
      </c>
    </row>
    <row r="779" spans="1:14">
      <c r="A779">
        <v>772</v>
      </c>
      <c r="B779" s="9">
        <v>31078</v>
      </c>
      <c r="C779" s="6">
        <f t="shared" si="39"/>
        <v>1</v>
      </c>
      <c r="D779" s="12">
        <f t="shared" si="40"/>
        <v>1985</v>
      </c>
      <c r="E779" s="19">
        <v>9999</v>
      </c>
      <c r="F779" s="19">
        <v>9999</v>
      </c>
      <c r="G779" s="19">
        <v>9999</v>
      </c>
      <c r="H779" s="19">
        <v>9999</v>
      </c>
      <c r="I779" s="10">
        <v>1.1000000238418579</v>
      </c>
      <c r="J779" s="10">
        <v>0</v>
      </c>
      <c r="K779" s="10">
        <v>0</v>
      </c>
      <c r="L779" s="10">
        <v>0.5</v>
      </c>
      <c r="M779" s="10">
        <v>1.2000000476837158</v>
      </c>
      <c r="N779" s="11">
        <v>39.669998168945313</v>
      </c>
    </row>
    <row r="780" spans="1:14">
      <c r="A780">
        <v>773</v>
      </c>
      <c r="B780" s="9">
        <v>31106</v>
      </c>
      <c r="C780" s="6">
        <f t="shared" si="39"/>
        <v>2</v>
      </c>
      <c r="D780" s="12">
        <f t="shared" si="40"/>
        <v>1985</v>
      </c>
      <c r="E780" s="19">
        <v>9999</v>
      </c>
      <c r="F780" s="19">
        <v>9999</v>
      </c>
      <c r="G780" s="19">
        <v>9999</v>
      </c>
      <c r="H780" s="19">
        <v>9999</v>
      </c>
      <c r="I780" s="10">
        <v>1.1000000238418579</v>
      </c>
      <c r="J780" s="10">
        <v>0</v>
      </c>
      <c r="K780" s="10">
        <v>0</v>
      </c>
      <c r="L780" s="10">
        <v>0.5</v>
      </c>
      <c r="M780" s="10">
        <v>1.2000000476837158</v>
      </c>
      <c r="N780" s="11">
        <v>0</v>
      </c>
    </row>
    <row r="781" spans="1:14">
      <c r="A781">
        <v>774</v>
      </c>
      <c r="B781" s="9">
        <v>31137</v>
      </c>
      <c r="C781" s="6">
        <f t="shared" si="39"/>
        <v>3</v>
      </c>
      <c r="D781" s="12">
        <f t="shared" si="40"/>
        <v>1985</v>
      </c>
      <c r="E781" s="19">
        <v>0</v>
      </c>
      <c r="F781" s="19">
        <v>0</v>
      </c>
      <c r="G781" s="19">
        <v>9999</v>
      </c>
      <c r="H781" s="19">
        <v>9999</v>
      </c>
      <c r="I781" s="10">
        <v>1.1000000238418579</v>
      </c>
      <c r="J781" s="10">
        <v>1.6499999761581421</v>
      </c>
      <c r="K781" s="10">
        <v>0</v>
      </c>
      <c r="L781" s="10">
        <v>0.5</v>
      </c>
      <c r="M781" s="10">
        <v>1.2000000476837158</v>
      </c>
      <c r="N781" s="11">
        <v>0</v>
      </c>
    </row>
    <row r="782" spans="1:14">
      <c r="A782">
        <v>775</v>
      </c>
      <c r="B782" s="9">
        <v>31167</v>
      </c>
      <c r="C782" s="6">
        <f t="shared" si="39"/>
        <v>4</v>
      </c>
      <c r="D782" s="12">
        <f t="shared" si="40"/>
        <v>1985</v>
      </c>
      <c r="E782" s="19">
        <v>23.340000152587891</v>
      </c>
      <c r="F782" s="19">
        <v>22.559999465942383</v>
      </c>
      <c r="G782" s="19">
        <v>85.569999694824219</v>
      </c>
      <c r="H782" s="19">
        <v>0.77999997138977051</v>
      </c>
      <c r="I782" s="10">
        <v>1.1000000238418579</v>
      </c>
      <c r="J782" s="10">
        <v>0.55000001192092896</v>
      </c>
      <c r="K782" s="10">
        <v>1.2400000095367432</v>
      </c>
      <c r="L782" s="10">
        <v>0.5</v>
      </c>
      <c r="M782" s="10">
        <v>1.2000000476837158</v>
      </c>
      <c r="N782" s="11">
        <v>0</v>
      </c>
    </row>
    <row r="783" spans="1:14">
      <c r="A783">
        <v>776</v>
      </c>
      <c r="B783" s="9">
        <v>31198</v>
      </c>
      <c r="C783" s="6">
        <f t="shared" si="39"/>
        <v>5</v>
      </c>
      <c r="D783" s="12">
        <f t="shared" si="40"/>
        <v>1985</v>
      </c>
      <c r="E783" s="19">
        <v>29.180000305175781</v>
      </c>
      <c r="F783" s="19">
        <v>28.209999084472656</v>
      </c>
      <c r="G783" s="19">
        <v>107</v>
      </c>
      <c r="H783" s="19">
        <v>0.97000002861022949</v>
      </c>
      <c r="I783" s="10">
        <v>1.1000000238418579</v>
      </c>
      <c r="J783" s="10">
        <v>0.55000001192092896</v>
      </c>
      <c r="K783" s="10">
        <v>1.559999942779541</v>
      </c>
      <c r="L783" s="10">
        <v>1.1000000238418579</v>
      </c>
      <c r="M783" s="10">
        <v>2.9000000953674316</v>
      </c>
      <c r="N783" s="11">
        <v>0</v>
      </c>
    </row>
    <row r="784" spans="1:14">
      <c r="A784">
        <v>777</v>
      </c>
      <c r="B784" s="9">
        <v>31228</v>
      </c>
      <c r="C784" s="6">
        <f t="shared" si="39"/>
        <v>6</v>
      </c>
      <c r="D784" s="12">
        <f t="shared" si="40"/>
        <v>1985</v>
      </c>
      <c r="E784" s="19">
        <v>30.350000381469727</v>
      </c>
      <c r="F784" s="19">
        <v>29.340000152587891</v>
      </c>
      <c r="G784" s="19">
        <v>111.30000305175781</v>
      </c>
      <c r="H784" s="19">
        <v>1.0099999904632568</v>
      </c>
      <c r="I784" s="10">
        <v>1.1000000238418579</v>
      </c>
      <c r="J784" s="10">
        <v>1.1000000238418579</v>
      </c>
      <c r="K784" s="10">
        <v>1.6200000047683716</v>
      </c>
      <c r="L784" s="10">
        <v>1.5</v>
      </c>
      <c r="M784" s="10">
        <v>4.0999999046325684</v>
      </c>
      <c r="N784" s="11">
        <v>0</v>
      </c>
    </row>
    <row r="785" spans="1:14">
      <c r="A785">
        <v>778</v>
      </c>
      <c r="B785" s="9">
        <v>31259</v>
      </c>
      <c r="C785" s="6">
        <f t="shared" si="39"/>
        <v>7</v>
      </c>
      <c r="D785" s="12">
        <f t="shared" si="40"/>
        <v>1985</v>
      </c>
      <c r="E785" s="19">
        <v>28.969999313354492</v>
      </c>
      <c r="F785" s="19">
        <v>28.010000228881836</v>
      </c>
      <c r="G785" s="19">
        <v>106.23999786376953</v>
      </c>
      <c r="H785" s="19">
        <v>0.97000002861022949</v>
      </c>
      <c r="I785" s="10">
        <v>1.1000000238418579</v>
      </c>
      <c r="J785" s="10">
        <v>2.75</v>
      </c>
      <c r="K785" s="10">
        <v>1.5499999523162842</v>
      </c>
      <c r="L785" s="10">
        <v>1.1000000238418579</v>
      </c>
      <c r="M785" s="10">
        <v>2.9000000953674316</v>
      </c>
      <c r="N785" s="11">
        <v>0</v>
      </c>
    </row>
    <row r="786" spans="1:14">
      <c r="A786">
        <v>779</v>
      </c>
      <c r="B786" s="9">
        <v>31290</v>
      </c>
      <c r="C786" s="6">
        <f t="shared" si="39"/>
        <v>8</v>
      </c>
      <c r="D786" s="12">
        <f t="shared" si="40"/>
        <v>1985</v>
      </c>
      <c r="E786" s="19">
        <v>22.760000228881836</v>
      </c>
      <c r="F786" s="19">
        <v>22</v>
      </c>
      <c r="G786" s="19">
        <v>83.459999084472656</v>
      </c>
      <c r="H786" s="19">
        <v>0.75999999046325684</v>
      </c>
      <c r="I786" s="10">
        <v>1.1000000238418579</v>
      </c>
      <c r="J786" s="10">
        <v>3.2999999523162842</v>
      </c>
      <c r="K786" s="10">
        <v>1.2100000381469727</v>
      </c>
      <c r="L786" s="10">
        <v>1.2000000476837158</v>
      </c>
      <c r="M786" s="10">
        <v>3.2999999523162842</v>
      </c>
      <c r="N786" s="11">
        <v>0</v>
      </c>
    </row>
    <row r="787" spans="1:14">
      <c r="A787">
        <v>780</v>
      </c>
      <c r="B787" s="9">
        <v>31320</v>
      </c>
      <c r="C787" s="6">
        <f t="shared" si="39"/>
        <v>9</v>
      </c>
      <c r="D787" s="12">
        <f t="shared" si="40"/>
        <v>1985</v>
      </c>
      <c r="E787" s="19">
        <v>10.550000190734863</v>
      </c>
      <c r="F787" s="19">
        <v>10.189999580383301</v>
      </c>
      <c r="G787" s="19">
        <v>38.669998168945313</v>
      </c>
      <c r="H787" s="19">
        <v>0.34999999403953552</v>
      </c>
      <c r="I787" s="10">
        <v>1.1000000238418579</v>
      </c>
      <c r="J787" s="10">
        <v>2.75</v>
      </c>
      <c r="K787" s="10">
        <v>0.56000000238418579</v>
      </c>
      <c r="L787" s="10">
        <v>3.0999999046325684</v>
      </c>
      <c r="M787" s="10">
        <v>8.3000001907348633</v>
      </c>
      <c r="N787" s="11">
        <v>0</v>
      </c>
    </row>
    <row r="788" spans="1:14">
      <c r="A788">
        <v>781</v>
      </c>
      <c r="B788" s="9">
        <v>31351</v>
      </c>
      <c r="C788" s="6">
        <f t="shared" si="39"/>
        <v>10</v>
      </c>
      <c r="D788" s="12">
        <f t="shared" si="40"/>
        <v>1985</v>
      </c>
      <c r="E788" s="19">
        <v>4.8499999046325684</v>
      </c>
      <c r="F788" s="19">
        <v>4.690000057220459</v>
      </c>
      <c r="G788" s="19">
        <v>17.770000457763672</v>
      </c>
      <c r="H788" s="19">
        <v>0.15999999642372131</v>
      </c>
      <c r="I788" s="10">
        <v>1.1000000238418579</v>
      </c>
      <c r="J788" s="10">
        <v>1.1000000238418579</v>
      </c>
      <c r="K788" s="10">
        <v>0.25999999046325684</v>
      </c>
      <c r="L788" s="10">
        <v>3</v>
      </c>
      <c r="M788" s="10">
        <v>7.9000000953674316</v>
      </c>
      <c r="N788" s="11">
        <v>91.599998474121094</v>
      </c>
    </row>
    <row r="789" spans="1:14">
      <c r="A789">
        <v>782</v>
      </c>
      <c r="B789" s="9">
        <v>31381</v>
      </c>
      <c r="C789" s="6">
        <f t="shared" si="39"/>
        <v>11</v>
      </c>
      <c r="D789" s="12">
        <f t="shared" si="40"/>
        <v>1985</v>
      </c>
      <c r="E789" s="19">
        <v>9999</v>
      </c>
      <c r="F789" s="19">
        <v>9999</v>
      </c>
      <c r="G789" s="19">
        <v>9999</v>
      </c>
      <c r="H789" s="19">
        <v>9999</v>
      </c>
      <c r="I789" s="10">
        <v>1.1000000238418579</v>
      </c>
      <c r="J789" s="10">
        <v>0.2800000011920929</v>
      </c>
      <c r="K789" s="10">
        <v>0</v>
      </c>
      <c r="L789" s="10">
        <v>2</v>
      </c>
      <c r="M789" s="10">
        <v>5.4000000953674316</v>
      </c>
      <c r="N789" s="11">
        <v>102.90000152587891</v>
      </c>
    </row>
    <row r="790" spans="1:14">
      <c r="A790">
        <v>783</v>
      </c>
      <c r="B790" s="9">
        <v>31412</v>
      </c>
      <c r="C790" s="6">
        <f t="shared" si="39"/>
        <v>12</v>
      </c>
      <c r="D790" s="12">
        <f t="shared" si="40"/>
        <v>1985</v>
      </c>
      <c r="E790" s="19">
        <v>9999</v>
      </c>
      <c r="F790" s="19">
        <v>9999</v>
      </c>
      <c r="G790" s="19">
        <v>9999</v>
      </c>
      <c r="H790" s="19">
        <v>9999</v>
      </c>
      <c r="I790" s="10">
        <v>1.1000000238418579</v>
      </c>
      <c r="J790" s="10">
        <v>0.2800000011920929</v>
      </c>
      <c r="K790" s="10">
        <v>0</v>
      </c>
      <c r="L790" s="10">
        <v>0.60000002384185791</v>
      </c>
      <c r="M790" s="10">
        <v>1.7000000476837158</v>
      </c>
      <c r="N790" s="11">
        <v>74.970001220703125</v>
      </c>
    </row>
    <row r="791" spans="1:14">
      <c r="A791">
        <v>784</v>
      </c>
      <c r="B791" s="9">
        <v>31443</v>
      </c>
      <c r="C791" s="6">
        <f t="shared" si="39"/>
        <v>1</v>
      </c>
      <c r="D791" s="12">
        <f t="shared" si="40"/>
        <v>1986</v>
      </c>
      <c r="E791" s="19">
        <v>9999</v>
      </c>
      <c r="F791" s="19">
        <v>9999</v>
      </c>
      <c r="G791" s="19">
        <v>9999</v>
      </c>
      <c r="H791" s="19">
        <v>9999</v>
      </c>
      <c r="I791" s="10">
        <v>1.1000000238418579</v>
      </c>
      <c r="J791" s="10">
        <v>0</v>
      </c>
      <c r="K791" s="10">
        <v>0</v>
      </c>
      <c r="L791" s="10">
        <v>0.5</v>
      </c>
      <c r="M791" s="10">
        <v>1.2000000476837158</v>
      </c>
      <c r="N791" s="11">
        <v>20.309999465942383</v>
      </c>
    </row>
    <row r="792" spans="1:14">
      <c r="A792">
        <v>785</v>
      </c>
      <c r="B792" s="9">
        <v>31471</v>
      </c>
      <c r="C792" s="6">
        <f t="shared" si="39"/>
        <v>2</v>
      </c>
      <c r="D792" s="12">
        <f t="shared" si="40"/>
        <v>1986</v>
      </c>
      <c r="E792" s="19">
        <v>9999</v>
      </c>
      <c r="F792" s="19">
        <v>9999</v>
      </c>
      <c r="G792" s="19">
        <v>9999</v>
      </c>
      <c r="H792" s="19">
        <v>9999</v>
      </c>
      <c r="I792" s="10">
        <v>1.1000000238418579</v>
      </c>
      <c r="J792" s="10">
        <v>0</v>
      </c>
      <c r="K792" s="10">
        <v>0</v>
      </c>
      <c r="L792" s="10">
        <v>0.5</v>
      </c>
      <c r="M792" s="10">
        <v>1.2000000476837158</v>
      </c>
      <c r="N792" s="11">
        <v>0</v>
      </c>
    </row>
    <row r="793" spans="1:14">
      <c r="A793">
        <v>786</v>
      </c>
      <c r="B793" s="9">
        <v>31502</v>
      </c>
      <c r="C793" s="6">
        <f t="shared" si="39"/>
        <v>3</v>
      </c>
      <c r="D793" s="12">
        <f t="shared" si="40"/>
        <v>1986</v>
      </c>
      <c r="E793" s="19">
        <v>0</v>
      </c>
      <c r="F793" s="19">
        <v>0</v>
      </c>
      <c r="G793" s="19">
        <v>9999</v>
      </c>
      <c r="H793" s="19">
        <v>9999</v>
      </c>
      <c r="I793" s="10">
        <v>1.1000000238418579</v>
      </c>
      <c r="J793" s="10">
        <v>1.6499999761581421</v>
      </c>
      <c r="K793" s="10">
        <v>0</v>
      </c>
      <c r="L793" s="10">
        <v>0.5</v>
      </c>
      <c r="M793" s="10">
        <v>1.2000000476837158</v>
      </c>
      <c r="N793" s="11">
        <v>0</v>
      </c>
    </row>
    <row r="794" spans="1:14">
      <c r="A794">
        <v>787</v>
      </c>
      <c r="B794" s="9">
        <v>31532</v>
      </c>
      <c r="C794" s="6">
        <f t="shared" si="39"/>
        <v>4</v>
      </c>
      <c r="D794" s="12">
        <f t="shared" si="40"/>
        <v>1986</v>
      </c>
      <c r="E794" s="19">
        <v>18.899999618530273</v>
      </c>
      <c r="F794" s="19">
        <v>18.270000457763672</v>
      </c>
      <c r="G794" s="19">
        <v>69.290000915527344</v>
      </c>
      <c r="H794" s="19">
        <v>0.62999999523162842</v>
      </c>
      <c r="I794" s="10">
        <v>1.1000000238418579</v>
      </c>
      <c r="J794" s="10">
        <v>0.55000001192092896</v>
      </c>
      <c r="K794" s="10">
        <v>1</v>
      </c>
      <c r="L794" s="10">
        <v>0.5</v>
      </c>
      <c r="M794" s="10">
        <v>1.2000000476837158</v>
      </c>
      <c r="N794" s="11">
        <v>0</v>
      </c>
    </row>
    <row r="795" spans="1:14">
      <c r="A795">
        <v>788</v>
      </c>
      <c r="B795" s="9">
        <v>31563</v>
      </c>
      <c r="C795" s="6">
        <f t="shared" si="39"/>
        <v>5</v>
      </c>
      <c r="D795" s="12">
        <f t="shared" si="40"/>
        <v>1986</v>
      </c>
      <c r="E795" s="19">
        <v>28.170000076293945</v>
      </c>
      <c r="F795" s="19">
        <v>27.229999542236328</v>
      </c>
      <c r="G795" s="19">
        <v>103.30000305175781</v>
      </c>
      <c r="H795" s="19">
        <v>0.93999999761581421</v>
      </c>
      <c r="I795" s="10">
        <v>1.1000000238418579</v>
      </c>
      <c r="J795" s="10">
        <v>0.55000001192092896</v>
      </c>
      <c r="K795" s="10">
        <v>1.5</v>
      </c>
      <c r="L795" s="10">
        <v>1.1000000238418579</v>
      </c>
      <c r="M795" s="10">
        <v>2.9000000953674316</v>
      </c>
      <c r="N795" s="11">
        <v>0</v>
      </c>
    </row>
    <row r="796" spans="1:14">
      <c r="A796">
        <v>789</v>
      </c>
      <c r="B796" s="9">
        <v>31593</v>
      </c>
      <c r="C796" s="6">
        <f t="shared" si="39"/>
        <v>6</v>
      </c>
      <c r="D796" s="12">
        <f t="shared" si="40"/>
        <v>1986</v>
      </c>
      <c r="E796" s="19">
        <v>30.540000915527344</v>
      </c>
      <c r="F796" s="19">
        <v>29.520000457763672</v>
      </c>
      <c r="G796" s="19">
        <v>111.98000335693359</v>
      </c>
      <c r="H796" s="19">
        <v>1.0199999809265137</v>
      </c>
      <c r="I796" s="10">
        <v>1.1000000238418579</v>
      </c>
      <c r="J796" s="10">
        <v>1.1000000238418579</v>
      </c>
      <c r="K796" s="10">
        <v>1.6200000047683716</v>
      </c>
      <c r="L796" s="10">
        <v>1.5</v>
      </c>
      <c r="M796" s="10">
        <v>4.0999999046325684</v>
      </c>
      <c r="N796" s="11">
        <v>0</v>
      </c>
    </row>
    <row r="797" spans="1:14">
      <c r="A797">
        <v>790</v>
      </c>
      <c r="B797" s="9">
        <v>31624</v>
      </c>
      <c r="C797" s="6">
        <f t="shared" si="39"/>
        <v>7</v>
      </c>
      <c r="D797" s="12">
        <f t="shared" si="40"/>
        <v>1986</v>
      </c>
      <c r="E797" s="19">
        <v>29.620000839233398</v>
      </c>
      <c r="F797" s="19">
        <v>28.629999160766602</v>
      </c>
      <c r="G797" s="19">
        <v>108.61000061035156</v>
      </c>
      <c r="H797" s="19">
        <v>0.99000000953674316</v>
      </c>
      <c r="I797" s="10">
        <v>1.1000000238418579</v>
      </c>
      <c r="J797" s="10">
        <v>2.75</v>
      </c>
      <c r="K797" s="10">
        <v>1.5700000524520874</v>
      </c>
      <c r="L797" s="10">
        <v>1.1000000238418579</v>
      </c>
      <c r="M797" s="10">
        <v>2.9000000953674316</v>
      </c>
      <c r="N797" s="11">
        <v>0</v>
      </c>
    </row>
    <row r="798" spans="1:14">
      <c r="A798">
        <v>791</v>
      </c>
      <c r="B798" s="9">
        <v>31655</v>
      </c>
      <c r="C798" s="6">
        <f t="shared" si="39"/>
        <v>8</v>
      </c>
      <c r="D798" s="12">
        <f t="shared" si="40"/>
        <v>1986</v>
      </c>
      <c r="E798" s="19">
        <v>23.620000839233398</v>
      </c>
      <c r="F798" s="19">
        <v>22.829999923706055</v>
      </c>
      <c r="G798" s="19">
        <v>86.589996337890625</v>
      </c>
      <c r="H798" s="19">
        <v>0.79000002145767212</v>
      </c>
      <c r="I798" s="10">
        <v>1.1000000238418579</v>
      </c>
      <c r="J798" s="10">
        <v>3.2999999523162842</v>
      </c>
      <c r="K798" s="10">
        <v>1.2599999904632568</v>
      </c>
      <c r="L798" s="10">
        <v>1.2000000476837158</v>
      </c>
      <c r="M798" s="10">
        <v>3.2999999523162842</v>
      </c>
      <c r="N798" s="11">
        <v>0</v>
      </c>
    </row>
    <row r="799" spans="1:14">
      <c r="A799">
        <v>792</v>
      </c>
      <c r="B799" s="9">
        <v>31685</v>
      </c>
      <c r="C799" s="6">
        <f t="shared" si="39"/>
        <v>9</v>
      </c>
      <c r="D799" s="12">
        <f t="shared" si="40"/>
        <v>1986</v>
      </c>
      <c r="E799" s="19">
        <v>13.270000457763672</v>
      </c>
      <c r="F799" s="19">
        <v>12.819999694824219</v>
      </c>
      <c r="G799" s="19">
        <v>48.639999389648438</v>
      </c>
      <c r="H799" s="19">
        <v>0.43999999761581421</v>
      </c>
      <c r="I799" s="10">
        <v>1.1000000238418579</v>
      </c>
      <c r="J799" s="10">
        <v>2.75</v>
      </c>
      <c r="K799" s="10">
        <v>0.70999997854232788</v>
      </c>
      <c r="L799" s="10">
        <v>3.0999999046325684</v>
      </c>
      <c r="M799" s="10">
        <v>8.3000001907348633</v>
      </c>
      <c r="N799" s="11">
        <v>0</v>
      </c>
    </row>
    <row r="800" spans="1:14">
      <c r="A800">
        <v>793</v>
      </c>
      <c r="B800" s="9">
        <v>31716</v>
      </c>
      <c r="C800" s="6">
        <f t="shared" si="39"/>
        <v>10</v>
      </c>
      <c r="D800" s="12">
        <f t="shared" si="40"/>
        <v>1986</v>
      </c>
      <c r="E800" s="19">
        <v>5.8899998664855957</v>
      </c>
      <c r="F800" s="19">
        <v>5.690000057220459</v>
      </c>
      <c r="G800" s="19">
        <v>21.590000152587891</v>
      </c>
      <c r="H800" s="19">
        <v>0.20000000298023224</v>
      </c>
      <c r="I800" s="10">
        <v>1.1000000238418579</v>
      </c>
      <c r="J800" s="10">
        <v>1.1000000238418579</v>
      </c>
      <c r="K800" s="10">
        <v>0.31000000238418579</v>
      </c>
      <c r="L800" s="10">
        <v>3</v>
      </c>
      <c r="M800" s="10">
        <v>7.9000000953674316</v>
      </c>
      <c r="N800" s="11">
        <v>92.989997863769531</v>
      </c>
    </row>
    <row r="801" spans="1:14">
      <c r="A801">
        <v>794</v>
      </c>
      <c r="B801" s="9">
        <v>31746</v>
      </c>
      <c r="C801" s="6">
        <f t="shared" si="39"/>
        <v>11</v>
      </c>
      <c r="D801" s="12">
        <f t="shared" si="40"/>
        <v>1986</v>
      </c>
      <c r="E801" s="19">
        <v>9999</v>
      </c>
      <c r="F801" s="19">
        <v>9999</v>
      </c>
      <c r="G801" s="19">
        <v>9999</v>
      </c>
      <c r="H801" s="19">
        <v>9999</v>
      </c>
      <c r="I801" s="10">
        <v>1.1000000238418579</v>
      </c>
      <c r="J801" s="10">
        <v>0.2800000011920929</v>
      </c>
      <c r="K801" s="10">
        <v>2.9999999329447746E-2</v>
      </c>
      <c r="L801" s="10">
        <v>2</v>
      </c>
      <c r="M801" s="10">
        <v>5.4000000953674316</v>
      </c>
      <c r="N801" s="11">
        <v>132.77000427246094</v>
      </c>
    </row>
    <row r="802" spans="1:14">
      <c r="A802">
        <v>795</v>
      </c>
      <c r="B802" s="9">
        <v>31777</v>
      </c>
      <c r="C802" s="6">
        <f t="shared" si="39"/>
        <v>12</v>
      </c>
      <c r="D802" s="12">
        <f t="shared" si="40"/>
        <v>1986</v>
      </c>
      <c r="E802" s="19">
        <v>9999</v>
      </c>
      <c r="F802" s="19">
        <v>9999</v>
      </c>
      <c r="G802" s="19">
        <v>9999</v>
      </c>
      <c r="H802" s="19">
        <v>9999</v>
      </c>
      <c r="I802" s="10">
        <v>1.1000000238418579</v>
      </c>
      <c r="J802" s="10">
        <v>0.2800000011920929</v>
      </c>
      <c r="K802" s="10">
        <v>0</v>
      </c>
      <c r="L802" s="10">
        <v>0.60000002384185791</v>
      </c>
      <c r="M802" s="10">
        <v>1.7000000476837158</v>
      </c>
      <c r="N802" s="11">
        <v>81.120002746582031</v>
      </c>
    </row>
    <row r="803" spans="1:14">
      <c r="A803">
        <v>796</v>
      </c>
      <c r="B803" s="9">
        <v>31808</v>
      </c>
      <c r="C803" s="6">
        <f t="shared" si="39"/>
        <v>1</v>
      </c>
      <c r="D803" s="12">
        <f t="shared" si="40"/>
        <v>1987</v>
      </c>
      <c r="E803" s="19">
        <v>9999</v>
      </c>
      <c r="F803" s="19">
        <v>9999</v>
      </c>
      <c r="G803" s="19">
        <v>9999</v>
      </c>
      <c r="H803" s="19">
        <v>9999</v>
      </c>
      <c r="I803" s="10">
        <v>1.1000000238418579</v>
      </c>
      <c r="J803" s="10">
        <v>0</v>
      </c>
      <c r="K803" s="10">
        <v>0</v>
      </c>
      <c r="L803" s="10">
        <v>0.5</v>
      </c>
      <c r="M803" s="10">
        <v>1.2000000476837158</v>
      </c>
      <c r="N803" s="11">
        <v>33.069999694824219</v>
      </c>
    </row>
    <row r="804" spans="1:14">
      <c r="A804">
        <v>797</v>
      </c>
      <c r="B804" s="9">
        <v>31836</v>
      </c>
      <c r="C804" s="6">
        <f t="shared" si="39"/>
        <v>2</v>
      </c>
      <c r="D804" s="12">
        <f t="shared" si="40"/>
        <v>1987</v>
      </c>
      <c r="E804" s="19">
        <v>9999</v>
      </c>
      <c r="F804" s="19">
        <v>9999</v>
      </c>
      <c r="G804" s="19">
        <v>9999</v>
      </c>
      <c r="H804" s="19">
        <v>9999</v>
      </c>
      <c r="I804" s="10">
        <v>1.1000000238418579</v>
      </c>
      <c r="J804" s="10">
        <v>0</v>
      </c>
      <c r="K804" s="10">
        <v>0</v>
      </c>
      <c r="L804" s="10">
        <v>0.5</v>
      </c>
      <c r="M804" s="10">
        <v>1.2000000476837158</v>
      </c>
      <c r="N804" s="11">
        <v>0</v>
      </c>
    </row>
    <row r="805" spans="1:14">
      <c r="A805">
        <v>798</v>
      </c>
      <c r="B805" s="9">
        <v>31867</v>
      </c>
      <c r="C805" s="6">
        <f t="shared" si="39"/>
        <v>3</v>
      </c>
      <c r="D805" s="12">
        <f t="shared" si="40"/>
        <v>1987</v>
      </c>
      <c r="E805" s="19">
        <v>0</v>
      </c>
      <c r="F805" s="19">
        <v>0</v>
      </c>
      <c r="G805" s="19">
        <v>9999</v>
      </c>
      <c r="H805" s="19">
        <v>9999</v>
      </c>
      <c r="I805" s="10">
        <v>1.1000000238418579</v>
      </c>
      <c r="J805" s="10">
        <v>1.6499999761581421</v>
      </c>
      <c r="K805" s="10">
        <v>0</v>
      </c>
      <c r="L805" s="10">
        <v>0.5</v>
      </c>
      <c r="M805" s="10">
        <v>1.2000000476837158</v>
      </c>
      <c r="N805" s="11">
        <v>0</v>
      </c>
    </row>
    <row r="806" spans="1:14">
      <c r="A806">
        <v>799</v>
      </c>
      <c r="B806" s="9">
        <v>31897</v>
      </c>
      <c r="C806" s="6">
        <f t="shared" si="39"/>
        <v>4</v>
      </c>
      <c r="D806" s="12">
        <f t="shared" si="40"/>
        <v>1987</v>
      </c>
      <c r="E806" s="19">
        <v>21.010000228881836</v>
      </c>
      <c r="F806" s="19">
        <v>20.309999465942383</v>
      </c>
      <c r="G806" s="19">
        <v>77.019996643066406</v>
      </c>
      <c r="H806" s="19">
        <v>0.69999998807907104</v>
      </c>
      <c r="I806" s="10">
        <v>1.1000000238418579</v>
      </c>
      <c r="J806" s="10">
        <v>0.55000001192092896</v>
      </c>
      <c r="K806" s="10">
        <v>1.1200000047683716</v>
      </c>
      <c r="L806" s="10">
        <v>0.5</v>
      </c>
      <c r="M806" s="10">
        <v>1.2000000476837158</v>
      </c>
      <c r="N806" s="11">
        <v>0</v>
      </c>
    </row>
    <row r="807" spans="1:14">
      <c r="A807">
        <v>800</v>
      </c>
      <c r="B807" s="9">
        <v>31928</v>
      </c>
      <c r="C807" s="6">
        <f t="shared" si="39"/>
        <v>5</v>
      </c>
      <c r="D807" s="12">
        <f t="shared" si="40"/>
        <v>1987</v>
      </c>
      <c r="E807" s="19">
        <v>27.909999847412109</v>
      </c>
      <c r="F807" s="19">
        <v>26.979999542236328</v>
      </c>
      <c r="G807" s="19">
        <v>102.33000183105469</v>
      </c>
      <c r="H807" s="19">
        <v>0.93000000715255737</v>
      </c>
      <c r="I807" s="10">
        <v>1.1000000238418579</v>
      </c>
      <c r="J807" s="10">
        <v>0.55000001192092896</v>
      </c>
      <c r="K807" s="10">
        <v>1.4900000095367432</v>
      </c>
      <c r="L807" s="10">
        <v>1.1000000238418579</v>
      </c>
      <c r="M807" s="10">
        <v>2.9000000953674316</v>
      </c>
      <c r="N807" s="11">
        <v>0</v>
      </c>
    </row>
    <row r="808" spans="1:14">
      <c r="A808">
        <v>801</v>
      </c>
      <c r="B808" s="9">
        <v>31958</v>
      </c>
      <c r="C808" s="6">
        <f t="shared" si="39"/>
        <v>6</v>
      </c>
      <c r="D808" s="12">
        <f t="shared" si="40"/>
        <v>1987</v>
      </c>
      <c r="E808" s="19">
        <v>29.090000152587891</v>
      </c>
      <c r="F808" s="19">
        <v>28.120000839233398</v>
      </c>
      <c r="G808" s="19">
        <v>106.66999816894531</v>
      </c>
      <c r="H808" s="19">
        <v>0.97000002861022949</v>
      </c>
      <c r="I808" s="10">
        <v>1.1000000238418579</v>
      </c>
      <c r="J808" s="10">
        <v>1.1000000238418579</v>
      </c>
      <c r="K808" s="10">
        <v>1.5499999523162842</v>
      </c>
      <c r="L808" s="10">
        <v>1.5</v>
      </c>
      <c r="M808" s="10">
        <v>4.0999999046325684</v>
      </c>
      <c r="N808" s="11">
        <v>0</v>
      </c>
    </row>
    <row r="809" spans="1:14">
      <c r="A809">
        <v>802</v>
      </c>
      <c r="B809" s="9">
        <v>31989</v>
      </c>
      <c r="C809" s="6">
        <f t="shared" si="39"/>
        <v>7</v>
      </c>
      <c r="D809" s="12">
        <f t="shared" si="40"/>
        <v>1987</v>
      </c>
      <c r="E809" s="19">
        <v>27.770000457763672</v>
      </c>
      <c r="F809" s="19">
        <v>26.840000152587891</v>
      </c>
      <c r="G809" s="19">
        <v>101.81999969482422</v>
      </c>
      <c r="H809" s="19">
        <v>0.93000000715255737</v>
      </c>
      <c r="I809" s="10">
        <v>1.1000000238418579</v>
      </c>
      <c r="J809" s="10">
        <v>2.75</v>
      </c>
      <c r="K809" s="10">
        <v>1.4800000190734863</v>
      </c>
      <c r="L809" s="10">
        <v>1.1000000238418579</v>
      </c>
      <c r="M809" s="10">
        <v>2.9000000953674316</v>
      </c>
      <c r="N809" s="11">
        <v>0</v>
      </c>
    </row>
    <row r="810" spans="1:14">
      <c r="A810">
        <v>803</v>
      </c>
      <c r="B810" s="9">
        <v>32020</v>
      </c>
      <c r="C810" s="6">
        <f t="shared" si="39"/>
        <v>8</v>
      </c>
      <c r="D810" s="12">
        <f t="shared" si="40"/>
        <v>1987</v>
      </c>
      <c r="E810" s="19">
        <v>22.139999389648438</v>
      </c>
      <c r="F810" s="19">
        <v>21.399999618530273</v>
      </c>
      <c r="G810" s="19">
        <v>81.169998168945313</v>
      </c>
      <c r="H810" s="19">
        <v>0.74000000953674316</v>
      </c>
      <c r="I810" s="10">
        <v>1.1000000238418579</v>
      </c>
      <c r="J810" s="10">
        <v>3.2999999523162842</v>
      </c>
      <c r="K810" s="10">
        <v>1.1799999475479126</v>
      </c>
      <c r="L810" s="10">
        <v>1.2000000476837158</v>
      </c>
      <c r="M810" s="10">
        <v>3.2999999523162842</v>
      </c>
      <c r="N810" s="11">
        <v>0</v>
      </c>
    </row>
    <row r="811" spans="1:14">
      <c r="A811">
        <v>804</v>
      </c>
      <c r="B811" s="9">
        <v>32050</v>
      </c>
      <c r="C811" s="6">
        <f t="shared" si="39"/>
        <v>9</v>
      </c>
      <c r="D811" s="12">
        <f t="shared" si="40"/>
        <v>1987</v>
      </c>
      <c r="E811" s="19">
        <v>17.959999084472656</v>
      </c>
      <c r="F811" s="19">
        <v>17.360000610351563</v>
      </c>
      <c r="G811" s="19">
        <v>65.839996337890625</v>
      </c>
      <c r="H811" s="19">
        <v>0.60000002384185791</v>
      </c>
      <c r="I811" s="10">
        <v>1.1000000238418579</v>
      </c>
      <c r="J811" s="10">
        <v>2.75</v>
      </c>
      <c r="K811" s="10">
        <v>0.95999997854232788</v>
      </c>
      <c r="L811" s="10">
        <v>3.0999999046325684</v>
      </c>
      <c r="M811" s="10">
        <v>8.3000001907348633</v>
      </c>
      <c r="N811" s="11">
        <v>0</v>
      </c>
    </row>
    <row r="812" spans="1:14">
      <c r="A812">
        <v>805</v>
      </c>
      <c r="B812" s="9">
        <v>32081</v>
      </c>
      <c r="C812" s="6">
        <f t="shared" si="39"/>
        <v>10</v>
      </c>
      <c r="D812" s="12">
        <f t="shared" si="40"/>
        <v>1987</v>
      </c>
      <c r="E812" s="19">
        <v>4.130000114440918</v>
      </c>
      <c r="F812" s="19">
        <v>3.9900000095367432</v>
      </c>
      <c r="G812" s="19">
        <v>15.149999618530273</v>
      </c>
      <c r="H812" s="19">
        <v>0.14000000059604645</v>
      </c>
      <c r="I812" s="10">
        <v>1.1000000238418579</v>
      </c>
      <c r="J812" s="10">
        <v>1.1000000238418579</v>
      </c>
      <c r="K812" s="10">
        <v>0.2199999988079071</v>
      </c>
      <c r="L812" s="10">
        <v>3</v>
      </c>
      <c r="M812" s="10">
        <v>7.9000000953674316</v>
      </c>
      <c r="N812" s="11">
        <v>85.819999694824219</v>
      </c>
    </row>
    <row r="813" spans="1:14">
      <c r="A813">
        <v>806</v>
      </c>
      <c r="B813" s="9">
        <v>32111</v>
      </c>
      <c r="C813" s="6">
        <f t="shared" si="39"/>
        <v>11</v>
      </c>
      <c r="D813" s="12">
        <f t="shared" si="40"/>
        <v>1987</v>
      </c>
      <c r="E813" s="19">
        <v>9999</v>
      </c>
      <c r="F813" s="19">
        <v>9999</v>
      </c>
      <c r="G813" s="19">
        <v>9999</v>
      </c>
      <c r="H813" s="19">
        <v>9999</v>
      </c>
      <c r="I813" s="10">
        <v>1.1000000238418579</v>
      </c>
      <c r="J813" s="10">
        <v>0.2800000011920929</v>
      </c>
      <c r="K813" s="10">
        <v>0</v>
      </c>
      <c r="L813" s="10">
        <v>2</v>
      </c>
      <c r="M813" s="10">
        <v>5.4000000953674316</v>
      </c>
      <c r="N813" s="11">
        <v>105.62999725341797</v>
      </c>
    </row>
    <row r="814" spans="1:14">
      <c r="A814">
        <v>807</v>
      </c>
      <c r="B814" s="9">
        <v>32142</v>
      </c>
      <c r="C814" s="6">
        <f t="shared" si="39"/>
        <v>12</v>
      </c>
      <c r="D814" s="12">
        <f t="shared" si="40"/>
        <v>1987</v>
      </c>
      <c r="E814" s="19">
        <v>9999</v>
      </c>
      <c r="F814" s="19">
        <v>9999</v>
      </c>
      <c r="G814" s="19">
        <v>9999</v>
      </c>
      <c r="H814" s="19">
        <v>9999</v>
      </c>
      <c r="I814" s="10">
        <v>1.1000000238418579</v>
      </c>
      <c r="J814" s="10">
        <v>0.2800000011920929</v>
      </c>
      <c r="K814" s="10">
        <v>0</v>
      </c>
      <c r="L814" s="10">
        <v>0.60000002384185791</v>
      </c>
      <c r="M814" s="10">
        <v>1.7000000476837158</v>
      </c>
      <c r="N814" s="11">
        <v>66.279998779296875</v>
      </c>
    </row>
    <row r="815" spans="1:14">
      <c r="A815">
        <v>808</v>
      </c>
      <c r="B815" s="9">
        <v>32173</v>
      </c>
      <c r="C815" s="6">
        <f t="shared" si="39"/>
        <v>1</v>
      </c>
      <c r="D815" s="12">
        <f t="shared" si="40"/>
        <v>1988</v>
      </c>
      <c r="E815" s="19">
        <v>9999</v>
      </c>
      <c r="F815" s="19">
        <v>9999</v>
      </c>
      <c r="G815" s="19">
        <v>9999</v>
      </c>
      <c r="H815" s="19">
        <v>9999</v>
      </c>
      <c r="I815" s="10">
        <v>1.1000000238418579</v>
      </c>
      <c r="J815" s="10">
        <v>0</v>
      </c>
      <c r="K815" s="10">
        <v>0</v>
      </c>
      <c r="L815" s="10">
        <v>0.5</v>
      </c>
      <c r="M815" s="10">
        <v>1.2000000476837158</v>
      </c>
      <c r="N815" s="11">
        <v>28.159999847412109</v>
      </c>
    </row>
    <row r="816" spans="1:14">
      <c r="A816">
        <v>809</v>
      </c>
      <c r="B816" s="9">
        <v>32202</v>
      </c>
      <c r="C816" s="6">
        <f t="shared" si="39"/>
        <v>2</v>
      </c>
      <c r="D816" s="12">
        <f t="shared" si="40"/>
        <v>1988</v>
      </c>
      <c r="E816" s="19">
        <v>9999</v>
      </c>
      <c r="F816" s="19">
        <v>9999</v>
      </c>
      <c r="G816" s="19">
        <v>9999</v>
      </c>
      <c r="H816" s="19">
        <v>9999</v>
      </c>
      <c r="I816" s="10">
        <v>1.1000000238418579</v>
      </c>
      <c r="J816" s="10">
        <v>0</v>
      </c>
      <c r="K816" s="10">
        <v>0</v>
      </c>
      <c r="L816" s="10">
        <v>0.5</v>
      </c>
      <c r="M816" s="10">
        <v>1.2000000476837158</v>
      </c>
      <c r="N816" s="11">
        <v>0</v>
      </c>
    </row>
    <row r="817" spans="1:14">
      <c r="A817">
        <v>810</v>
      </c>
      <c r="B817" s="9">
        <v>32233</v>
      </c>
      <c r="C817" s="6">
        <f t="shared" si="39"/>
        <v>3</v>
      </c>
      <c r="D817" s="12">
        <f t="shared" si="40"/>
        <v>1988</v>
      </c>
      <c r="E817" s="19">
        <v>2.4900000095367432</v>
      </c>
      <c r="F817" s="19">
        <v>2.4100000858306885</v>
      </c>
      <c r="G817" s="19">
        <v>9999</v>
      </c>
      <c r="H817" s="19">
        <v>9999</v>
      </c>
      <c r="I817" s="10">
        <v>1.1000000238418579</v>
      </c>
      <c r="J817" s="10">
        <v>1.6499999761581421</v>
      </c>
      <c r="K817" s="10">
        <v>0.12999999523162842</v>
      </c>
      <c r="L817" s="10">
        <v>0.5</v>
      </c>
      <c r="M817" s="10">
        <v>1.2000000476837158</v>
      </c>
      <c r="N817" s="11">
        <v>0</v>
      </c>
    </row>
    <row r="818" spans="1:14">
      <c r="A818">
        <v>811</v>
      </c>
      <c r="B818" s="9">
        <v>32263</v>
      </c>
      <c r="C818" s="6">
        <f t="shared" si="39"/>
        <v>4</v>
      </c>
      <c r="D818" s="12">
        <f t="shared" si="40"/>
        <v>1988</v>
      </c>
      <c r="E818" s="19">
        <v>22.600000381469727</v>
      </c>
      <c r="F818" s="19">
        <v>21.850000381469727</v>
      </c>
      <c r="G818" s="19">
        <v>84.269996643066406</v>
      </c>
      <c r="H818" s="19">
        <v>0.76999998092651367</v>
      </c>
      <c r="I818" s="10">
        <v>1.1000000238418579</v>
      </c>
      <c r="J818" s="10">
        <v>0.55000001192092896</v>
      </c>
      <c r="K818" s="10">
        <v>1.2100000381469727</v>
      </c>
      <c r="L818" s="10">
        <v>0.5</v>
      </c>
      <c r="M818" s="10">
        <v>1.2000000476837158</v>
      </c>
      <c r="N818" s="11">
        <v>0</v>
      </c>
    </row>
    <row r="819" spans="1:14">
      <c r="A819">
        <v>812</v>
      </c>
      <c r="B819" s="9">
        <v>32294</v>
      </c>
      <c r="C819" s="6">
        <f t="shared" si="39"/>
        <v>5</v>
      </c>
      <c r="D819" s="12">
        <f t="shared" si="40"/>
        <v>1988</v>
      </c>
      <c r="E819" s="19">
        <v>22.159999847412109</v>
      </c>
      <c r="F819" s="19">
        <v>21.430000305175781</v>
      </c>
      <c r="G819" s="19">
        <v>82.639999389648438</v>
      </c>
      <c r="H819" s="19">
        <v>0.75</v>
      </c>
      <c r="I819" s="10">
        <v>1.1000000238418579</v>
      </c>
      <c r="J819" s="10">
        <v>0.55000001192092896</v>
      </c>
      <c r="K819" s="10">
        <v>1.1799999475479126</v>
      </c>
      <c r="L819" s="10">
        <v>1.1000000238418579</v>
      </c>
      <c r="M819" s="10">
        <v>2.9000000953674316</v>
      </c>
      <c r="N819" s="11">
        <v>0</v>
      </c>
    </row>
    <row r="820" spans="1:14">
      <c r="A820">
        <v>813</v>
      </c>
      <c r="B820" s="9">
        <v>32324</v>
      </c>
      <c r="C820" s="6">
        <f t="shared" si="39"/>
        <v>6</v>
      </c>
      <c r="D820" s="12">
        <f t="shared" si="40"/>
        <v>1988</v>
      </c>
      <c r="E820" s="19">
        <v>28.25</v>
      </c>
      <c r="F820" s="19">
        <v>27.309999465942383</v>
      </c>
      <c r="G820" s="19">
        <v>105.33000183105469</v>
      </c>
      <c r="H820" s="19">
        <v>0.95999997854232788</v>
      </c>
      <c r="I820" s="10">
        <v>1.1000000238418579</v>
      </c>
      <c r="J820" s="10">
        <v>1.1000000238418579</v>
      </c>
      <c r="K820" s="10">
        <v>1.5099999904632568</v>
      </c>
      <c r="L820" s="10">
        <v>1.5</v>
      </c>
      <c r="M820" s="10">
        <v>4.0999999046325684</v>
      </c>
      <c r="N820" s="11">
        <v>0</v>
      </c>
    </row>
    <row r="821" spans="1:14">
      <c r="A821">
        <v>814</v>
      </c>
      <c r="B821" s="9">
        <v>32355</v>
      </c>
      <c r="C821" s="6">
        <f t="shared" si="39"/>
        <v>7</v>
      </c>
      <c r="D821" s="12">
        <f t="shared" si="40"/>
        <v>1988</v>
      </c>
      <c r="E821" s="19">
        <v>27.889999389648438</v>
      </c>
      <c r="F821" s="19">
        <v>26.959999084472656</v>
      </c>
      <c r="G821" s="19">
        <v>104</v>
      </c>
      <c r="H821" s="19">
        <v>0.94999998807907104</v>
      </c>
      <c r="I821" s="10">
        <v>1.1000000238418579</v>
      </c>
      <c r="J821" s="10">
        <v>2.75</v>
      </c>
      <c r="K821" s="10">
        <v>1.4900000095367432</v>
      </c>
      <c r="L821" s="10">
        <v>1.1000000238418579</v>
      </c>
      <c r="M821" s="10">
        <v>2.9000000953674316</v>
      </c>
      <c r="N821" s="11">
        <v>0</v>
      </c>
    </row>
    <row r="822" spans="1:14">
      <c r="A822">
        <v>815</v>
      </c>
      <c r="B822" s="9">
        <v>32386</v>
      </c>
      <c r="C822" s="6">
        <f t="shared" si="39"/>
        <v>8</v>
      </c>
      <c r="D822" s="12">
        <f t="shared" si="40"/>
        <v>1988</v>
      </c>
      <c r="E822" s="19">
        <v>22.239999771118164</v>
      </c>
      <c r="F822" s="19">
        <v>21.5</v>
      </c>
      <c r="G822" s="19">
        <v>82.919998168945313</v>
      </c>
      <c r="H822" s="19">
        <v>0.75</v>
      </c>
      <c r="I822" s="10">
        <v>1.1000000238418579</v>
      </c>
      <c r="J822" s="10">
        <v>3.2999999523162842</v>
      </c>
      <c r="K822" s="10">
        <v>1.190000057220459</v>
      </c>
      <c r="L822" s="10">
        <v>1.2000000476837158</v>
      </c>
      <c r="M822" s="10">
        <v>3.2999999523162842</v>
      </c>
      <c r="N822" s="11">
        <v>0</v>
      </c>
    </row>
    <row r="823" spans="1:14">
      <c r="A823">
        <v>816</v>
      </c>
      <c r="B823" s="9">
        <v>32416</v>
      </c>
      <c r="C823" s="6">
        <f t="shared" si="39"/>
        <v>9</v>
      </c>
      <c r="D823" s="12">
        <f t="shared" si="40"/>
        <v>1988</v>
      </c>
      <c r="E823" s="19">
        <v>18.040000915527344</v>
      </c>
      <c r="F823" s="19">
        <v>17.440000534057617</v>
      </c>
      <c r="G823" s="19">
        <v>67.25</v>
      </c>
      <c r="H823" s="19">
        <v>0.61000001430511475</v>
      </c>
      <c r="I823" s="10">
        <v>1.1000000238418579</v>
      </c>
      <c r="J823" s="10">
        <v>2.75</v>
      </c>
      <c r="K823" s="10">
        <v>0.95999997854232788</v>
      </c>
      <c r="L823" s="10">
        <v>3.0999999046325684</v>
      </c>
      <c r="M823" s="10">
        <v>8.3000001907348633</v>
      </c>
      <c r="N823" s="11">
        <v>0</v>
      </c>
    </row>
    <row r="824" spans="1:14">
      <c r="A824">
        <v>817</v>
      </c>
      <c r="B824" s="9">
        <v>32447</v>
      </c>
      <c r="C824" s="6">
        <f t="shared" si="39"/>
        <v>10</v>
      </c>
      <c r="D824" s="12">
        <f t="shared" si="40"/>
        <v>1988</v>
      </c>
      <c r="E824" s="19">
        <v>6.3299999237060547</v>
      </c>
      <c r="F824" s="19">
        <v>6.119999885559082</v>
      </c>
      <c r="G824" s="19">
        <v>23.590000152587891</v>
      </c>
      <c r="H824" s="19">
        <v>0.20999999344348907</v>
      </c>
      <c r="I824" s="10">
        <v>1.1000000238418579</v>
      </c>
      <c r="J824" s="10">
        <v>1.1000000238418579</v>
      </c>
      <c r="K824" s="10">
        <v>0.34000000357627869</v>
      </c>
      <c r="L824" s="10">
        <v>3</v>
      </c>
      <c r="M824" s="10">
        <v>7.9000000953674316</v>
      </c>
      <c r="N824" s="11">
        <v>93.949996948242188</v>
      </c>
    </row>
    <row r="825" spans="1:14">
      <c r="A825">
        <v>818</v>
      </c>
      <c r="B825" s="9">
        <v>32477</v>
      </c>
      <c r="C825" s="6">
        <f t="shared" si="39"/>
        <v>11</v>
      </c>
      <c r="D825" s="12">
        <f t="shared" si="40"/>
        <v>1988</v>
      </c>
      <c r="E825" s="19">
        <v>9999</v>
      </c>
      <c r="F825" s="19">
        <v>9999</v>
      </c>
      <c r="G825" s="19">
        <v>9999</v>
      </c>
      <c r="H825" s="19">
        <v>9999</v>
      </c>
      <c r="I825" s="10">
        <v>1.1000000238418579</v>
      </c>
      <c r="J825" s="10">
        <v>0.2800000011920929</v>
      </c>
      <c r="K825" s="10">
        <v>0</v>
      </c>
      <c r="L825" s="10">
        <v>2</v>
      </c>
      <c r="M825" s="10">
        <v>5.4000000953674316</v>
      </c>
      <c r="N825" s="11">
        <v>102.36000061035156</v>
      </c>
    </row>
    <row r="826" spans="1:14">
      <c r="A826">
        <v>819</v>
      </c>
      <c r="B826" s="9">
        <v>32508</v>
      </c>
      <c r="C826" s="6">
        <f t="shared" si="39"/>
        <v>12</v>
      </c>
      <c r="D826" s="12">
        <f t="shared" si="40"/>
        <v>1988</v>
      </c>
      <c r="E826" s="19">
        <v>9999</v>
      </c>
      <c r="F826" s="19">
        <v>9999</v>
      </c>
      <c r="G826" s="19">
        <v>9999</v>
      </c>
      <c r="H826" s="19">
        <v>9999</v>
      </c>
      <c r="I826" s="10">
        <v>1.1000000238418579</v>
      </c>
      <c r="J826" s="10">
        <v>0.2800000011920929</v>
      </c>
      <c r="K826" s="10">
        <v>0</v>
      </c>
      <c r="L826" s="10">
        <v>0.60000002384185791</v>
      </c>
      <c r="M826" s="10">
        <v>1.7000000476837158</v>
      </c>
      <c r="N826" s="11">
        <v>79.220001220703125</v>
      </c>
    </row>
    <row r="827" spans="1:14">
      <c r="A827">
        <v>820</v>
      </c>
      <c r="B827" s="9">
        <v>32539</v>
      </c>
      <c r="C827" s="6">
        <f t="shared" si="39"/>
        <v>1</v>
      </c>
      <c r="D827" s="12">
        <f t="shared" si="40"/>
        <v>1989</v>
      </c>
      <c r="E827" s="19">
        <v>9999</v>
      </c>
      <c r="F827" s="19">
        <v>9999</v>
      </c>
      <c r="G827" s="19">
        <v>9999</v>
      </c>
      <c r="H827" s="19">
        <v>9999</v>
      </c>
      <c r="I827" s="10">
        <v>1.1000000238418579</v>
      </c>
      <c r="J827" s="10">
        <v>0</v>
      </c>
      <c r="K827" s="10">
        <v>0</v>
      </c>
      <c r="L827" s="10">
        <v>0.5</v>
      </c>
      <c r="M827" s="10">
        <v>1.2000000476837158</v>
      </c>
      <c r="N827" s="11">
        <v>39.959999084472656</v>
      </c>
    </row>
    <row r="828" spans="1:14">
      <c r="A828">
        <v>821</v>
      </c>
      <c r="B828" s="9">
        <v>32567</v>
      </c>
      <c r="C828" s="6">
        <f t="shared" si="39"/>
        <v>2</v>
      </c>
      <c r="D828" s="12">
        <f t="shared" si="40"/>
        <v>1989</v>
      </c>
      <c r="E828" s="19">
        <v>9999</v>
      </c>
      <c r="F828" s="19">
        <v>9999</v>
      </c>
      <c r="G828" s="19">
        <v>9999</v>
      </c>
      <c r="H828" s="19">
        <v>9999</v>
      </c>
      <c r="I828" s="10">
        <v>1.1000000238418579</v>
      </c>
      <c r="J828" s="10">
        <v>0</v>
      </c>
      <c r="K828" s="10">
        <v>0</v>
      </c>
      <c r="L828" s="10">
        <v>0.5</v>
      </c>
      <c r="M828" s="10">
        <v>1.2000000476837158</v>
      </c>
      <c r="N828" s="11">
        <v>0</v>
      </c>
    </row>
    <row r="829" spans="1:14">
      <c r="A829">
        <v>822</v>
      </c>
      <c r="B829" s="9">
        <v>32598</v>
      </c>
      <c r="C829" s="6">
        <f t="shared" si="39"/>
        <v>3</v>
      </c>
      <c r="D829" s="12">
        <f t="shared" si="40"/>
        <v>1989</v>
      </c>
      <c r="E829" s="19">
        <v>0</v>
      </c>
      <c r="F829" s="19">
        <v>0</v>
      </c>
      <c r="G829" s="19">
        <v>9999</v>
      </c>
      <c r="H829" s="19">
        <v>9999</v>
      </c>
      <c r="I829" s="10">
        <v>1.1000000238418579</v>
      </c>
      <c r="J829" s="10">
        <v>1.6499999761581421</v>
      </c>
      <c r="K829" s="10">
        <v>0</v>
      </c>
      <c r="L829" s="10">
        <v>0.5</v>
      </c>
      <c r="M829" s="10">
        <v>1.2000000476837158</v>
      </c>
      <c r="N829" s="11">
        <v>0</v>
      </c>
    </row>
    <row r="830" spans="1:14">
      <c r="A830">
        <v>823</v>
      </c>
      <c r="B830" s="9">
        <v>32628</v>
      </c>
      <c r="C830" s="6">
        <f t="shared" si="39"/>
        <v>4</v>
      </c>
      <c r="D830" s="12">
        <f t="shared" si="40"/>
        <v>1989</v>
      </c>
      <c r="E830" s="19">
        <v>21.540000915527344</v>
      </c>
      <c r="F830" s="19">
        <v>20.819999694824219</v>
      </c>
      <c r="G830" s="19">
        <v>78.970001220703125</v>
      </c>
      <c r="H830" s="19">
        <v>0.72000002861022949</v>
      </c>
      <c r="I830" s="10">
        <v>1.1000000238418579</v>
      </c>
      <c r="J830" s="10">
        <v>0.55000001192092896</v>
      </c>
      <c r="K830" s="10">
        <v>1.1499999761581421</v>
      </c>
      <c r="L830" s="10">
        <v>0.5</v>
      </c>
      <c r="M830" s="10">
        <v>1.2000000476837158</v>
      </c>
      <c r="N830" s="11">
        <v>0</v>
      </c>
    </row>
    <row r="831" spans="1:14">
      <c r="A831">
        <v>824</v>
      </c>
      <c r="B831" s="9">
        <v>32659</v>
      </c>
      <c r="C831" s="6">
        <f t="shared" si="39"/>
        <v>5</v>
      </c>
      <c r="D831" s="12">
        <f t="shared" si="40"/>
        <v>1989</v>
      </c>
      <c r="E831" s="19">
        <v>32</v>
      </c>
      <c r="F831" s="19">
        <v>30.930000305175781</v>
      </c>
      <c r="G831" s="19">
        <v>117.31999969482422</v>
      </c>
      <c r="H831" s="19">
        <v>1.0700000524520874</v>
      </c>
      <c r="I831" s="10">
        <v>1.1000000238418579</v>
      </c>
      <c r="J831" s="10">
        <v>0.55000001192092896</v>
      </c>
      <c r="K831" s="10">
        <v>1.7000000476837158</v>
      </c>
      <c r="L831" s="10">
        <v>1.1000000238418579</v>
      </c>
      <c r="M831" s="10">
        <v>2.9000000953674316</v>
      </c>
      <c r="N831" s="11">
        <v>0</v>
      </c>
    </row>
    <row r="832" spans="1:14">
      <c r="A832">
        <v>825</v>
      </c>
      <c r="B832" s="9">
        <v>32689</v>
      </c>
      <c r="C832" s="6">
        <f t="shared" si="39"/>
        <v>6</v>
      </c>
      <c r="D832" s="12">
        <f t="shared" si="40"/>
        <v>1989</v>
      </c>
      <c r="E832" s="19">
        <v>32.740001678466797</v>
      </c>
      <c r="F832" s="19">
        <v>31.649999618530273</v>
      </c>
      <c r="G832" s="19">
        <v>120.05999755859375</v>
      </c>
      <c r="H832" s="19">
        <v>1.0900000333786011</v>
      </c>
      <c r="I832" s="10">
        <v>1.1000000238418579</v>
      </c>
      <c r="J832" s="10">
        <v>1.1000000238418579</v>
      </c>
      <c r="K832" s="10">
        <v>1.7400000095367432</v>
      </c>
      <c r="L832" s="10">
        <v>1.5</v>
      </c>
      <c r="M832" s="10">
        <v>4.0999999046325684</v>
      </c>
      <c r="N832" s="11">
        <v>0</v>
      </c>
    </row>
    <row r="833" spans="1:14">
      <c r="A833">
        <v>826</v>
      </c>
      <c r="B833" s="9">
        <v>32720</v>
      </c>
      <c r="C833" s="6">
        <f t="shared" si="39"/>
        <v>7</v>
      </c>
      <c r="D833" s="12">
        <f t="shared" si="40"/>
        <v>1989</v>
      </c>
      <c r="E833" s="19">
        <v>32.520000457763672</v>
      </c>
      <c r="F833" s="19">
        <v>31.440000534057617</v>
      </c>
      <c r="G833" s="19">
        <v>119.23999786376953</v>
      </c>
      <c r="H833" s="19">
        <v>1.0800000429153442</v>
      </c>
      <c r="I833" s="10">
        <v>1.1000000238418579</v>
      </c>
      <c r="J833" s="10">
        <v>2.75</v>
      </c>
      <c r="K833" s="10">
        <v>1.7300000190734863</v>
      </c>
      <c r="L833" s="10">
        <v>1.1000000238418579</v>
      </c>
      <c r="M833" s="10">
        <v>2.9000000953674316</v>
      </c>
      <c r="N833" s="11">
        <v>0</v>
      </c>
    </row>
    <row r="834" spans="1:14">
      <c r="A834">
        <v>827</v>
      </c>
      <c r="B834" s="9">
        <v>32751</v>
      </c>
      <c r="C834" s="6">
        <f t="shared" si="39"/>
        <v>8</v>
      </c>
      <c r="D834" s="12">
        <f t="shared" si="40"/>
        <v>1989</v>
      </c>
      <c r="E834" s="19">
        <v>25.690000534057617</v>
      </c>
      <c r="F834" s="19">
        <v>24.840000152587891</v>
      </c>
      <c r="G834" s="19">
        <v>94.209999084472656</v>
      </c>
      <c r="H834" s="19">
        <v>0.86000001430511475</v>
      </c>
      <c r="I834" s="10">
        <v>1.1000000238418579</v>
      </c>
      <c r="J834" s="10">
        <v>3.2999999523162842</v>
      </c>
      <c r="K834" s="10">
        <v>1.3700000047683716</v>
      </c>
      <c r="L834" s="10">
        <v>1.2000000476837158</v>
      </c>
      <c r="M834" s="10">
        <v>3.2999999523162842</v>
      </c>
      <c r="N834" s="11">
        <v>0</v>
      </c>
    </row>
    <row r="835" spans="1:14">
      <c r="A835">
        <v>828</v>
      </c>
      <c r="B835" s="9">
        <v>32781</v>
      </c>
      <c r="C835" s="6">
        <f t="shared" si="39"/>
        <v>9</v>
      </c>
      <c r="D835" s="12">
        <f t="shared" si="40"/>
        <v>1989</v>
      </c>
      <c r="E835" s="19">
        <v>4.570000171661377</v>
      </c>
      <c r="F835" s="19">
        <v>4.4200000762939453</v>
      </c>
      <c r="G835" s="19">
        <v>16.760000228881836</v>
      </c>
      <c r="H835" s="19">
        <v>0.15000000596046448</v>
      </c>
      <c r="I835" s="10">
        <v>1.1000000238418579</v>
      </c>
      <c r="J835" s="10">
        <v>2.75</v>
      </c>
      <c r="K835" s="10">
        <v>0.23999999463558197</v>
      </c>
      <c r="L835" s="10">
        <v>3.0999999046325684</v>
      </c>
      <c r="M835" s="10">
        <v>8.3000001907348633</v>
      </c>
      <c r="N835" s="11">
        <v>0</v>
      </c>
    </row>
    <row r="836" spans="1:14">
      <c r="A836">
        <v>829</v>
      </c>
      <c r="B836" s="9">
        <v>32812</v>
      </c>
      <c r="C836" s="6">
        <f t="shared" si="39"/>
        <v>10</v>
      </c>
      <c r="D836" s="12">
        <f t="shared" si="40"/>
        <v>1989</v>
      </c>
      <c r="E836" s="19">
        <v>0.93999999761581421</v>
      </c>
      <c r="F836" s="19">
        <v>0.9100000262260437</v>
      </c>
      <c r="G836" s="19">
        <v>3.440000057220459</v>
      </c>
      <c r="H836" s="19">
        <v>2.9999999329447746E-2</v>
      </c>
      <c r="I836" s="10">
        <v>1.1000000238418579</v>
      </c>
      <c r="J836" s="10">
        <v>1.1000000238418579</v>
      </c>
      <c r="K836" s="10">
        <v>5.000000074505806E-2</v>
      </c>
      <c r="L836" s="10">
        <v>3</v>
      </c>
      <c r="M836" s="10">
        <v>7.9000000953674316</v>
      </c>
      <c r="N836" s="11">
        <v>73.290000915527344</v>
      </c>
    </row>
    <row r="837" spans="1:14">
      <c r="A837">
        <v>830</v>
      </c>
      <c r="B837" s="9">
        <v>32842</v>
      </c>
      <c r="C837" s="6">
        <f t="shared" si="39"/>
        <v>11</v>
      </c>
      <c r="D837" s="12">
        <f t="shared" si="40"/>
        <v>1989</v>
      </c>
      <c r="E837" s="19">
        <v>9999</v>
      </c>
      <c r="F837" s="19">
        <v>9999</v>
      </c>
      <c r="G837" s="19">
        <v>9999</v>
      </c>
      <c r="H837" s="19">
        <v>9999</v>
      </c>
      <c r="I837" s="10">
        <v>1.1000000238418579</v>
      </c>
      <c r="J837" s="10">
        <v>0.2800000011920929</v>
      </c>
      <c r="K837" s="10">
        <v>9.9999997764825821E-3</v>
      </c>
      <c r="L837" s="10">
        <v>2</v>
      </c>
      <c r="M837" s="10">
        <v>5.4000000953674316</v>
      </c>
      <c r="N837" s="11">
        <v>121</v>
      </c>
    </row>
    <row r="838" spans="1:14">
      <c r="A838">
        <v>831</v>
      </c>
      <c r="B838" s="9">
        <v>32873</v>
      </c>
      <c r="C838" s="6">
        <f t="shared" si="39"/>
        <v>12</v>
      </c>
      <c r="D838" s="12">
        <f t="shared" si="40"/>
        <v>1989</v>
      </c>
      <c r="E838" s="19">
        <v>9999</v>
      </c>
      <c r="F838" s="19">
        <v>9999</v>
      </c>
      <c r="G838" s="19">
        <v>9999</v>
      </c>
      <c r="H838" s="19">
        <v>9999</v>
      </c>
      <c r="I838" s="10">
        <v>1.1000000238418579</v>
      </c>
      <c r="J838" s="10">
        <v>0.2800000011920929</v>
      </c>
      <c r="K838" s="10">
        <v>0</v>
      </c>
      <c r="L838" s="10">
        <v>0.60000002384185791</v>
      </c>
      <c r="M838" s="10">
        <v>1.7000000476837158</v>
      </c>
      <c r="N838" s="11">
        <v>90.239997863769531</v>
      </c>
    </row>
    <row r="839" spans="1:14">
      <c r="A839">
        <v>832</v>
      </c>
      <c r="B839" s="9">
        <v>32904</v>
      </c>
      <c r="C839" s="6">
        <f t="shared" si="39"/>
        <v>1</v>
      </c>
      <c r="D839" s="12">
        <f t="shared" si="40"/>
        <v>1990</v>
      </c>
      <c r="E839" s="19">
        <v>9999</v>
      </c>
      <c r="F839" s="19">
        <v>9999</v>
      </c>
      <c r="G839" s="19">
        <v>9999</v>
      </c>
      <c r="H839" s="19">
        <v>9999</v>
      </c>
      <c r="I839" s="10">
        <v>1.1000000238418579</v>
      </c>
      <c r="J839" s="10">
        <v>0</v>
      </c>
      <c r="K839" s="10">
        <v>0</v>
      </c>
      <c r="L839" s="10">
        <v>0.5</v>
      </c>
      <c r="M839" s="10">
        <v>1.2000000476837158</v>
      </c>
      <c r="N839" s="11">
        <v>26.559999465942383</v>
      </c>
    </row>
    <row r="840" spans="1:14">
      <c r="A840">
        <v>833</v>
      </c>
      <c r="B840" s="9">
        <v>32932</v>
      </c>
      <c r="C840" s="6">
        <f t="shared" si="39"/>
        <v>2</v>
      </c>
      <c r="D840" s="12">
        <f t="shared" si="40"/>
        <v>1990</v>
      </c>
      <c r="E840" s="19">
        <v>9999</v>
      </c>
      <c r="F840" s="19">
        <v>9999</v>
      </c>
      <c r="G840" s="19">
        <v>9999</v>
      </c>
      <c r="H840" s="19">
        <v>9999</v>
      </c>
      <c r="I840" s="10">
        <v>1.1000000238418579</v>
      </c>
      <c r="J840" s="10">
        <v>0</v>
      </c>
      <c r="K840" s="10">
        <v>0</v>
      </c>
      <c r="L840" s="10">
        <v>0.5</v>
      </c>
      <c r="M840" s="10">
        <v>1.2000000476837158</v>
      </c>
      <c r="N840" s="11">
        <v>0</v>
      </c>
    </row>
    <row r="841" spans="1:14">
      <c r="A841">
        <v>834</v>
      </c>
      <c r="B841" s="9">
        <v>32963</v>
      </c>
      <c r="C841" s="6">
        <f t="shared" ref="C841:C904" si="41">MONTH(B841)</f>
        <v>3</v>
      </c>
      <c r="D841" s="12">
        <f t="shared" ref="D841:D904" si="42">YEAR(B841)</f>
        <v>1990</v>
      </c>
      <c r="E841" s="19">
        <v>0.10999999940395355</v>
      </c>
      <c r="F841" s="19">
        <v>0.10999999940395355</v>
      </c>
      <c r="G841" s="19">
        <v>9999</v>
      </c>
      <c r="H841" s="19">
        <v>9999</v>
      </c>
      <c r="I841" s="10">
        <v>1.1000000238418579</v>
      </c>
      <c r="J841" s="10">
        <v>1.6499999761581421</v>
      </c>
      <c r="K841" s="10">
        <v>9.9999997764825821E-3</v>
      </c>
      <c r="L841" s="10">
        <v>0.5</v>
      </c>
      <c r="M841" s="10">
        <v>1.2000000476837158</v>
      </c>
      <c r="N841" s="11">
        <v>0</v>
      </c>
    </row>
    <row r="842" spans="1:14">
      <c r="A842">
        <v>835</v>
      </c>
      <c r="B842" s="9">
        <v>32993</v>
      </c>
      <c r="C842" s="6">
        <f t="shared" si="41"/>
        <v>4</v>
      </c>
      <c r="D842" s="12">
        <f t="shared" si="42"/>
        <v>1990</v>
      </c>
      <c r="E842" s="19">
        <v>27.950000762939453</v>
      </c>
      <c r="F842" s="19">
        <v>27.020000457763672</v>
      </c>
      <c r="G842" s="19">
        <v>102.55999755859375</v>
      </c>
      <c r="H842" s="19">
        <v>0.93000000715255737</v>
      </c>
      <c r="I842" s="10">
        <v>1.1000000238418579</v>
      </c>
      <c r="J842" s="10">
        <v>0.55000001192092896</v>
      </c>
      <c r="K842" s="10">
        <v>1.4900000095367432</v>
      </c>
      <c r="L842" s="10">
        <v>0.5</v>
      </c>
      <c r="M842" s="10">
        <v>1.2000000476837158</v>
      </c>
      <c r="N842" s="11">
        <v>0</v>
      </c>
    </row>
    <row r="843" spans="1:14">
      <c r="A843">
        <v>836</v>
      </c>
      <c r="B843" s="9">
        <v>33024</v>
      </c>
      <c r="C843" s="6">
        <f t="shared" si="41"/>
        <v>5</v>
      </c>
      <c r="D843" s="12">
        <f t="shared" si="42"/>
        <v>1990</v>
      </c>
      <c r="E843" s="19">
        <v>16.979999542236328</v>
      </c>
      <c r="F843" s="19">
        <v>16.420000076293945</v>
      </c>
      <c r="G843" s="19">
        <v>62.319999694824219</v>
      </c>
      <c r="H843" s="19">
        <v>0.56999999284744263</v>
      </c>
      <c r="I843" s="10">
        <v>1.1000000238418579</v>
      </c>
      <c r="J843" s="10">
        <v>0.55000001192092896</v>
      </c>
      <c r="K843" s="10">
        <v>0.89999997615814209</v>
      </c>
      <c r="L843" s="10">
        <v>1.1000000238418579</v>
      </c>
      <c r="M843" s="10">
        <v>2.9000000953674316</v>
      </c>
      <c r="N843" s="11">
        <v>0</v>
      </c>
    </row>
    <row r="844" spans="1:14">
      <c r="A844">
        <v>837</v>
      </c>
      <c r="B844" s="9">
        <v>33054</v>
      </c>
      <c r="C844" s="6">
        <f t="shared" si="41"/>
        <v>6</v>
      </c>
      <c r="D844" s="12">
        <f t="shared" si="42"/>
        <v>1990</v>
      </c>
      <c r="E844" s="19">
        <v>29.950000762939453</v>
      </c>
      <c r="F844" s="19">
        <v>28.950000762939453</v>
      </c>
      <c r="G844" s="19">
        <v>109.90000152587891</v>
      </c>
      <c r="H844" s="19">
        <v>1</v>
      </c>
      <c r="I844" s="10">
        <v>1.1000000238418579</v>
      </c>
      <c r="J844" s="10">
        <v>1.1000000238418579</v>
      </c>
      <c r="K844" s="10">
        <v>1.6000000238418579</v>
      </c>
      <c r="L844" s="10">
        <v>1.5</v>
      </c>
      <c r="M844" s="10">
        <v>4.0999999046325684</v>
      </c>
      <c r="N844" s="11">
        <v>0</v>
      </c>
    </row>
    <row r="845" spans="1:14">
      <c r="A845">
        <v>838</v>
      </c>
      <c r="B845" s="9">
        <v>33085</v>
      </c>
      <c r="C845" s="6">
        <f t="shared" si="41"/>
        <v>7</v>
      </c>
      <c r="D845" s="12">
        <f t="shared" si="42"/>
        <v>1990</v>
      </c>
      <c r="E845" s="19">
        <v>28.850000381469727</v>
      </c>
      <c r="F845" s="19">
        <v>27.889999389648438</v>
      </c>
      <c r="G845" s="19">
        <v>105.87000274658203</v>
      </c>
      <c r="H845" s="19">
        <v>0.95999997854232788</v>
      </c>
      <c r="I845" s="10">
        <v>1.1000000238418579</v>
      </c>
      <c r="J845" s="10">
        <v>2.75</v>
      </c>
      <c r="K845" s="10">
        <v>1.5399999618530273</v>
      </c>
      <c r="L845" s="10">
        <v>1.1000000238418579</v>
      </c>
      <c r="M845" s="10">
        <v>2.9000000953674316</v>
      </c>
      <c r="N845" s="11">
        <v>0</v>
      </c>
    </row>
    <row r="846" spans="1:14">
      <c r="A846">
        <v>839</v>
      </c>
      <c r="B846" s="9">
        <v>33116</v>
      </c>
      <c r="C846" s="6">
        <f t="shared" si="41"/>
        <v>8</v>
      </c>
      <c r="D846" s="12">
        <f t="shared" si="42"/>
        <v>1990</v>
      </c>
      <c r="E846" s="19">
        <v>23</v>
      </c>
      <c r="F846" s="19">
        <v>22.239999771118164</v>
      </c>
      <c r="G846" s="19">
        <v>84.400001525878906</v>
      </c>
      <c r="H846" s="19">
        <v>0.76999998092651367</v>
      </c>
      <c r="I846" s="10">
        <v>1.1000000238418579</v>
      </c>
      <c r="J846" s="10">
        <v>3.2999999523162842</v>
      </c>
      <c r="K846" s="10">
        <v>1.2300000190734863</v>
      </c>
      <c r="L846" s="10">
        <v>1.2000000476837158</v>
      </c>
      <c r="M846" s="10">
        <v>3.2999999523162842</v>
      </c>
      <c r="N846" s="11">
        <v>0</v>
      </c>
    </row>
    <row r="847" spans="1:14">
      <c r="A847">
        <v>840</v>
      </c>
      <c r="B847" s="9">
        <v>33146</v>
      </c>
      <c r="C847" s="6">
        <f t="shared" si="41"/>
        <v>9</v>
      </c>
      <c r="D847" s="12">
        <f t="shared" si="42"/>
        <v>1990</v>
      </c>
      <c r="E847" s="19">
        <v>17.979999542236328</v>
      </c>
      <c r="F847" s="19">
        <v>17.379999160766602</v>
      </c>
      <c r="G847" s="19">
        <v>65.989997863769531</v>
      </c>
      <c r="H847" s="19">
        <v>0.60000002384185791</v>
      </c>
      <c r="I847" s="10">
        <v>1.1000000238418579</v>
      </c>
      <c r="J847" s="10">
        <v>2.75</v>
      </c>
      <c r="K847" s="10">
        <v>0.95999997854232788</v>
      </c>
      <c r="L847" s="10">
        <v>3.0999999046325684</v>
      </c>
      <c r="M847" s="10">
        <v>8.3000001907348633</v>
      </c>
      <c r="N847" s="11">
        <v>0</v>
      </c>
    </row>
    <row r="848" spans="1:14">
      <c r="A848">
        <v>841</v>
      </c>
      <c r="B848" s="9">
        <v>33177</v>
      </c>
      <c r="C848" s="6">
        <f t="shared" si="41"/>
        <v>10</v>
      </c>
      <c r="D848" s="12">
        <f t="shared" si="42"/>
        <v>1990</v>
      </c>
      <c r="E848" s="19">
        <v>5.1599998474121094</v>
      </c>
      <c r="F848" s="19">
        <v>4.9899997711181641</v>
      </c>
      <c r="G848" s="19">
        <v>18.940000534057617</v>
      </c>
      <c r="H848" s="19">
        <v>0.17000000178813934</v>
      </c>
      <c r="I848" s="10">
        <v>1.1000000238418579</v>
      </c>
      <c r="J848" s="10">
        <v>1.1000000238418579</v>
      </c>
      <c r="K848" s="10">
        <v>0.2800000011920929</v>
      </c>
      <c r="L848" s="10">
        <v>5.9000000953674316</v>
      </c>
      <c r="M848" s="10">
        <v>7.9000000953674316</v>
      </c>
      <c r="N848" s="11">
        <v>99.800003051757813</v>
      </c>
    </row>
    <row r="849" spans="1:14">
      <c r="A849">
        <v>842</v>
      </c>
      <c r="B849" s="9">
        <v>33207</v>
      </c>
      <c r="C849" s="6">
        <f t="shared" si="41"/>
        <v>11</v>
      </c>
      <c r="D849" s="12">
        <f t="shared" si="42"/>
        <v>1990</v>
      </c>
      <c r="E849" s="19">
        <v>9999</v>
      </c>
      <c r="F849" s="19">
        <v>9999</v>
      </c>
      <c r="G849" s="19">
        <v>9999</v>
      </c>
      <c r="H849" s="19">
        <v>9999</v>
      </c>
      <c r="I849" s="10">
        <v>1.1000000238418579</v>
      </c>
      <c r="J849" s="10">
        <v>0.2800000011920929</v>
      </c>
      <c r="K849" s="10">
        <v>9.9999997764825821E-3</v>
      </c>
      <c r="L849" s="10">
        <v>4</v>
      </c>
      <c r="M849" s="10">
        <v>5.4000000953674316</v>
      </c>
      <c r="N849" s="11">
        <v>122.86000061035156</v>
      </c>
    </row>
    <row r="850" spans="1:14">
      <c r="A850">
        <v>843</v>
      </c>
      <c r="B850" s="9">
        <v>33238</v>
      </c>
      <c r="C850" s="6">
        <f t="shared" si="41"/>
        <v>12</v>
      </c>
      <c r="D850" s="12">
        <f t="shared" si="42"/>
        <v>1990</v>
      </c>
      <c r="E850" s="19">
        <v>9999</v>
      </c>
      <c r="F850" s="19">
        <v>9999</v>
      </c>
      <c r="G850" s="19">
        <v>9999</v>
      </c>
      <c r="H850" s="19">
        <v>9999</v>
      </c>
      <c r="I850" s="10">
        <v>1.1000000238418579</v>
      </c>
      <c r="J850" s="10">
        <v>0.2800000011920929</v>
      </c>
      <c r="K850" s="10">
        <v>0</v>
      </c>
      <c r="L850" s="10">
        <v>1.2000000476837158</v>
      </c>
      <c r="M850" s="10">
        <v>1.7000000476837158</v>
      </c>
      <c r="N850" s="11">
        <v>83.379997253417969</v>
      </c>
    </row>
    <row r="851" spans="1:14">
      <c r="A851">
        <v>844</v>
      </c>
      <c r="B851" s="9">
        <v>33269</v>
      </c>
      <c r="C851" s="6">
        <f t="shared" si="41"/>
        <v>1</v>
      </c>
      <c r="D851" s="12">
        <f t="shared" si="42"/>
        <v>1991</v>
      </c>
      <c r="E851" s="19">
        <v>9999</v>
      </c>
      <c r="F851" s="19">
        <v>9999</v>
      </c>
      <c r="G851" s="19">
        <v>9999</v>
      </c>
      <c r="H851" s="19">
        <v>9999</v>
      </c>
      <c r="I851" s="10">
        <v>1.1000000238418579</v>
      </c>
      <c r="J851" s="10">
        <v>0</v>
      </c>
      <c r="K851" s="10">
        <v>0</v>
      </c>
      <c r="L851" s="10">
        <v>0.89999997615814209</v>
      </c>
      <c r="M851" s="10">
        <v>1.2000000476837158</v>
      </c>
      <c r="N851" s="11">
        <v>49.939998626708984</v>
      </c>
    </row>
    <row r="852" spans="1:14">
      <c r="A852">
        <v>845</v>
      </c>
      <c r="B852" s="9">
        <v>33297</v>
      </c>
      <c r="C852" s="6">
        <f t="shared" si="41"/>
        <v>2</v>
      </c>
      <c r="D852" s="12">
        <f t="shared" si="42"/>
        <v>1991</v>
      </c>
      <c r="E852" s="19">
        <v>9999</v>
      </c>
      <c r="F852" s="19">
        <v>9999</v>
      </c>
      <c r="G852" s="19">
        <v>9999</v>
      </c>
      <c r="H852" s="19">
        <v>9999</v>
      </c>
      <c r="I852" s="10">
        <v>1.1000000238418579</v>
      </c>
      <c r="J852" s="10">
        <v>0</v>
      </c>
      <c r="K852" s="10">
        <v>9.9999997764825821E-3</v>
      </c>
      <c r="L852" s="10">
        <v>0.89999997615814209</v>
      </c>
      <c r="M852" s="10">
        <v>1.2000000476837158</v>
      </c>
      <c r="N852" s="11">
        <v>0</v>
      </c>
    </row>
    <row r="853" spans="1:14">
      <c r="A853">
        <v>846</v>
      </c>
      <c r="B853" s="9">
        <v>33328</v>
      </c>
      <c r="C853" s="6">
        <f t="shared" si="41"/>
        <v>3</v>
      </c>
      <c r="D853" s="12">
        <f t="shared" si="42"/>
        <v>1991</v>
      </c>
      <c r="E853" s="19">
        <v>0</v>
      </c>
      <c r="F853" s="19">
        <v>0</v>
      </c>
      <c r="G853" s="19">
        <v>9999</v>
      </c>
      <c r="H853" s="19">
        <v>9999</v>
      </c>
      <c r="I853" s="10">
        <v>1.1000000238418579</v>
      </c>
      <c r="J853" s="10">
        <v>1.6499999761581421</v>
      </c>
      <c r="K853" s="10">
        <v>0</v>
      </c>
      <c r="L853" s="10">
        <v>0.89999997615814209</v>
      </c>
      <c r="M853" s="10">
        <v>1.2000000476837158</v>
      </c>
      <c r="N853" s="11">
        <v>0</v>
      </c>
    </row>
    <row r="854" spans="1:14">
      <c r="A854">
        <v>847</v>
      </c>
      <c r="B854" s="9">
        <v>33358</v>
      </c>
      <c r="C854" s="6">
        <f t="shared" si="41"/>
        <v>4</v>
      </c>
      <c r="D854" s="12">
        <f t="shared" si="42"/>
        <v>1991</v>
      </c>
      <c r="E854" s="19">
        <v>20.270000457763672</v>
      </c>
      <c r="F854" s="19">
        <v>19.600000381469727</v>
      </c>
      <c r="G854" s="19">
        <v>74.339996337890625</v>
      </c>
      <c r="H854" s="19">
        <v>0.68000000715255737</v>
      </c>
      <c r="I854" s="10">
        <v>1.1000000238418579</v>
      </c>
      <c r="J854" s="10">
        <v>0.55000001192092896</v>
      </c>
      <c r="K854" s="10">
        <v>1.0800000429153442</v>
      </c>
      <c r="L854" s="10">
        <v>0.89999997615814209</v>
      </c>
      <c r="M854" s="10">
        <v>1.2000000476837158</v>
      </c>
      <c r="N854" s="11">
        <v>0</v>
      </c>
    </row>
    <row r="855" spans="1:14">
      <c r="A855">
        <v>848</v>
      </c>
      <c r="B855" s="9">
        <v>33389</v>
      </c>
      <c r="C855" s="6">
        <f t="shared" si="41"/>
        <v>5</v>
      </c>
      <c r="D855" s="12">
        <f t="shared" si="42"/>
        <v>1991</v>
      </c>
      <c r="E855" s="19">
        <v>27.440000534057617</v>
      </c>
      <c r="F855" s="19">
        <v>26.520000457763672</v>
      </c>
      <c r="G855" s="19">
        <v>100.59999847412109</v>
      </c>
      <c r="H855" s="19">
        <v>0.9100000262260437</v>
      </c>
      <c r="I855" s="10">
        <v>1.1000000238418579</v>
      </c>
      <c r="J855" s="10">
        <v>0.55000001192092896</v>
      </c>
      <c r="K855" s="10">
        <v>1.4600000381469727</v>
      </c>
      <c r="L855" s="10">
        <v>2.2000000476837158</v>
      </c>
      <c r="M855" s="10">
        <v>2.9000000953674316</v>
      </c>
      <c r="N855" s="11">
        <v>0</v>
      </c>
    </row>
    <row r="856" spans="1:14">
      <c r="A856">
        <v>849</v>
      </c>
      <c r="B856" s="9">
        <v>33419</v>
      </c>
      <c r="C856" s="6">
        <f t="shared" si="41"/>
        <v>6</v>
      </c>
      <c r="D856" s="12">
        <f t="shared" si="42"/>
        <v>1991</v>
      </c>
      <c r="E856" s="19">
        <v>27.200000762939453</v>
      </c>
      <c r="F856" s="19">
        <v>26.299999237060547</v>
      </c>
      <c r="G856" s="19">
        <v>99.75</v>
      </c>
      <c r="H856" s="19">
        <v>0.9100000262260437</v>
      </c>
      <c r="I856" s="10">
        <v>1.1000000238418579</v>
      </c>
      <c r="J856" s="10">
        <v>1.1000000238418579</v>
      </c>
      <c r="K856" s="10">
        <v>1.4500000476837158</v>
      </c>
      <c r="L856" s="10">
        <v>3.0999999046325684</v>
      </c>
      <c r="M856" s="10">
        <v>4.0999999046325684</v>
      </c>
      <c r="N856" s="11">
        <v>0</v>
      </c>
    </row>
    <row r="857" spans="1:14">
      <c r="A857">
        <v>850</v>
      </c>
      <c r="B857" s="9">
        <v>33450</v>
      </c>
      <c r="C857" s="6">
        <f t="shared" si="41"/>
        <v>7</v>
      </c>
      <c r="D857" s="12">
        <f t="shared" si="42"/>
        <v>1991</v>
      </c>
      <c r="E857" s="19">
        <v>29.379999160766602</v>
      </c>
      <c r="F857" s="19">
        <v>28.399999618530273</v>
      </c>
      <c r="G857" s="19">
        <v>107.73000335693359</v>
      </c>
      <c r="H857" s="19">
        <v>0.98000001907348633</v>
      </c>
      <c r="I857" s="10">
        <v>1.1000000238418579</v>
      </c>
      <c r="J857" s="10">
        <v>2.75</v>
      </c>
      <c r="K857" s="10">
        <v>1.559999942779541</v>
      </c>
      <c r="L857" s="10">
        <v>2.2000000476837158</v>
      </c>
      <c r="M857" s="10">
        <v>2.9000000953674316</v>
      </c>
      <c r="N857" s="11">
        <v>0</v>
      </c>
    </row>
    <row r="858" spans="1:14">
      <c r="A858">
        <v>851</v>
      </c>
      <c r="B858" s="9">
        <v>33481</v>
      </c>
      <c r="C858" s="6">
        <f t="shared" si="41"/>
        <v>8</v>
      </c>
      <c r="D858" s="12">
        <f t="shared" si="42"/>
        <v>1991</v>
      </c>
      <c r="E858" s="19">
        <v>23.420000076293945</v>
      </c>
      <c r="F858" s="19">
        <v>22.639999389648438</v>
      </c>
      <c r="G858" s="19">
        <v>85.889999389648438</v>
      </c>
      <c r="H858" s="19">
        <v>0.77999997138977051</v>
      </c>
      <c r="I858" s="10">
        <v>1.1000000238418579</v>
      </c>
      <c r="J858" s="10">
        <v>3.2999999523162842</v>
      </c>
      <c r="K858" s="10">
        <v>1.25</v>
      </c>
      <c r="L858" s="10">
        <v>2.5</v>
      </c>
      <c r="M858" s="10">
        <v>3.2999999523162842</v>
      </c>
      <c r="N858" s="11">
        <v>0</v>
      </c>
    </row>
    <row r="859" spans="1:14">
      <c r="A859">
        <v>852</v>
      </c>
      <c r="B859" s="9">
        <v>33511</v>
      </c>
      <c r="C859" s="6">
        <f t="shared" si="41"/>
        <v>9</v>
      </c>
      <c r="D859" s="12">
        <f t="shared" si="42"/>
        <v>1991</v>
      </c>
      <c r="E859" s="19">
        <v>18.940000534057617</v>
      </c>
      <c r="F859" s="19">
        <v>18.309999465942383</v>
      </c>
      <c r="G859" s="19">
        <v>69.459999084472656</v>
      </c>
      <c r="H859" s="19">
        <v>0.62999999523162842</v>
      </c>
      <c r="I859" s="10">
        <v>1.1000000238418579</v>
      </c>
      <c r="J859" s="10">
        <v>2.75</v>
      </c>
      <c r="K859" s="10">
        <v>1.0099999904632568</v>
      </c>
      <c r="L859" s="10">
        <v>6.1999998092651367</v>
      </c>
      <c r="M859" s="10">
        <v>8.3000001907348633</v>
      </c>
      <c r="N859" s="11">
        <v>0</v>
      </c>
    </row>
    <row r="860" spans="1:14">
      <c r="A860">
        <v>853</v>
      </c>
      <c r="B860" s="9">
        <v>33542</v>
      </c>
      <c r="C860" s="6">
        <f t="shared" si="41"/>
        <v>10</v>
      </c>
      <c r="D860" s="12">
        <f t="shared" si="42"/>
        <v>1991</v>
      </c>
      <c r="E860" s="19">
        <v>3.3399999141693115</v>
      </c>
      <c r="F860" s="19">
        <v>3.2300000190734863</v>
      </c>
      <c r="G860" s="19">
        <v>12.229999542236328</v>
      </c>
      <c r="H860" s="19">
        <v>0.10999999940395355</v>
      </c>
      <c r="I860" s="10">
        <v>1.1000000238418579</v>
      </c>
      <c r="J860" s="10">
        <v>1.1000000238418579</v>
      </c>
      <c r="K860" s="10">
        <v>0.18000000715255737</v>
      </c>
      <c r="L860" s="10">
        <v>5.9000000953674316</v>
      </c>
      <c r="M860" s="10">
        <v>7.9000000953674316</v>
      </c>
      <c r="N860" s="11">
        <v>95.519996643066406</v>
      </c>
    </row>
    <row r="861" spans="1:14">
      <c r="A861">
        <v>854</v>
      </c>
      <c r="B861" s="9">
        <v>33572</v>
      </c>
      <c r="C861" s="6">
        <f t="shared" si="41"/>
        <v>11</v>
      </c>
      <c r="D861" s="12">
        <f t="shared" si="42"/>
        <v>1991</v>
      </c>
      <c r="E861" s="19">
        <v>9999</v>
      </c>
      <c r="F861" s="19">
        <v>9999</v>
      </c>
      <c r="G861" s="19">
        <v>9999</v>
      </c>
      <c r="H861" s="19">
        <v>9999</v>
      </c>
      <c r="I861" s="10">
        <v>1.1000000238418579</v>
      </c>
      <c r="J861" s="10">
        <v>0.2800000011920929</v>
      </c>
      <c r="K861" s="10">
        <v>9.9999997764825821E-3</v>
      </c>
      <c r="L861" s="10">
        <v>4</v>
      </c>
      <c r="M861" s="10">
        <v>5.4000000953674316</v>
      </c>
      <c r="N861" s="11">
        <v>123.91000366210938</v>
      </c>
    </row>
    <row r="862" spans="1:14">
      <c r="A862">
        <v>855</v>
      </c>
      <c r="B862" s="9">
        <v>33603</v>
      </c>
      <c r="C862" s="6">
        <f t="shared" si="41"/>
        <v>12</v>
      </c>
      <c r="D862" s="12">
        <f t="shared" si="42"/>
        <v>1991</v>
      </c>
      <c r="E862" s="19">
        <v>9999</v>
      </c>
      <c r="F862" s="19">
        <v>9999</v>
      </c>
      <c r="G862" s="19">
        <v>9999</v>
      </c>
      <c r="H862" s="19">
        <v>9999</v>
      </c>
      <c r="I862" s="10">
        <v>1.1000000238418579</v>
      </c>
      <c r="J862" s="10">
        <v>0.2800000011920929</v>
      </c>
      <c r="K862" s="10">
        <v>0</v>
      </c>
      <c r="L862" s="10">
        <v>1.2000000476837158</v>
      </c>
      <c r="M862" s="10">
        <v>1.7000000476837158</v>
      </c>
      <c r="N862" s="11">
        <v>75.290000915527344</v>
      </c>
    </row>
    <row r="863" spans="1:14">
      <c r="A863">
        <v>856</v>
      </c>
      <c r="B863" s="9">
        <v>33634</v>
      </c>
      <c r="C863" s="6">
        <f t="shared" si="41"/>
        <v>1</v>
      </c>
      <c r="D863" s="12">
        <f t="shared" si="42"/>
        <v>1992</v>
      </c>
      <c r="E863" s="19">
        <v>9999</v>
      </c>
      <c r="F863" s="19">
        <v>9999</v>
      </c>
      <c r="G863" s="19">
        <v>9999</v>
      </c>
      <c r="H863" s="19">
        <v>9999</v>
      </c>
      <c r="I863" s="10">
        <v>1.1000000238418579</v>
      </c>
      <c r="J863" s="10">
        <v>0</v>
      </c>
      <c r="K863" s="10">
        <v>0</v>
      </c>
      <c r="L863" s="10">
        <v>0.89999997615814209</v>
      </c>
      <c r="M863" s="10">
        <v>1.2000000476837158</v>
      </c>
      <c r="N863" s="11">
        <v>32.25</v>
      </c>
    </row>
    <row r="864" spans="1:14">
      <c r="A864">
        <v>857</v>
      </c>
      <c r="B864" s="9">
        <v>33663</v>
      </c>
      <c r="C864" s="6">
        <f t="shared" si="41"/>
        <v>2</v>
      </c>
      <c r="D864" s="12">
        <f t="shared" si="42"/>
        <v>1992</v>
      </c>
      <c r="E864" s="19">
        <v>9999</v>
      </c>
      <c r="F864" s="19">
        <v>9999</v>
      </c>
      <c r="G864" s="19">
        <v>9999</v>
      </c>
      <c r="H864" s="19">
        <v>9999</v>
      </c>
      <c r="I864" s="10">
        <v>1.1000000238418579</v>
      </c>
      <c r="J864" s="10">
        <v>0</v>
      </c>
      <c r="K864" s="10">
        <v>0</v>
      </c>
      <c r="L864" s="10">
        <v>0.89999997615814209</v>
      </c>
      <c r="M864" s="10">
        <v>1.2000000476837158</v>
      </c>
      <c r="N864" s="11">
        <v>0</v>
      </c>
    </row>
    <row r="865" spans="1:14">
      <c r="A865">
        <v>858</v>
      </c>
      <c r="B865" s="9">
        <v>33694</v>
      </c>
      <c r="C865" s="6">
        <f t="shared" si="41"/>
        <v>3</v>
      </c>
      <c r="D865" s="12">
        <f t="shared" si="42"/>
        <v>1992</v>
      </c>
      <c r="E865" s="19">
        <v>0</v>
      </c>
      <c r="F865" s="19">
        <v>0</v>
      </c>
      <c r="G865" s="19">
        <v>9999</v>
      </c>
      <c r="H865" s="19">
        <v>9999</v>
      </c>
      <c r="I865" s="10">
        <v>1.1000000238418579</v>
      </c>
      <c r="J865" s="10">
        <v>1.6499999761581421</v>
      </c>
      <c r="K865" s="10">
        <v>0</v>
      </c>
      <c r="L865" s="10">
        <v>0.89999997615814209</v>
      </c>
      <c r="M865" s="10">
        <v>1.2000000476837158</v>
      </c>
      <c r="N865" s="11">
        <v>0</v>
      </c>
    </row>
    <row r="866" spans="1:14">
      <c r="A866">
        <v>859</v>
      </c>
      <c r="B866" s="9">
        <v>33724</v>
      </c>
      <c r="C866" s="6">
        <f t="shared" si="41"/>
        <v>4</v>
      </c>
      <c r="D866" s="12">
        <f t="shared" si="42"/>
        <v>1992</v>
      </c>
      <c r="E866" s="19">
        <v>16.659999847412109</v>
      </c>
      <c r="F866" s="19">
        <v>16.110000610351563</v>
      </c>
      <c r="G866" s="19">
        <v>61.099998474121094</v>
      </c>
      <c r="H866" s="19">
        <v>0.56000000238418579</v>
      </c>
      <c r="I866" s="10">
        <v>1.1000000238418579</v>
      </c>
      <c r="J866" s="10">
        <v>0.55000001192092896</v>
      </c>
      <c r="K866" s="10">
        <v>0.88999998569488525</v>
      </c>
      <c r="L866" s="10">
        <v>0.89999997615814209</v>
      </c>
      <c r="M866" s="10">
        <v>1.2000000476837158</v>
      </c>
      <c r="N866" s="11">
        <v>0</v>
      </c>
    </row>
    <row r="867" spans="1:14">
      <c r="A867">
        <v>860</v>
      </c>
      <c r="B867" s="9">
        <v>33755</v>
      </c>
      <c r="C867" s="6">
        <f t="shared" si="41"/>
        <v>5</v>
      </c>
      <c r="D867" s="12">
        <f t="shared" si="42"/>
        <v>1992</v>
      </c>
      <c r="E867" s="19">
        <v>30.110000610351563</v>
      </c>
      <c r="F867" s="19">
        <v>29.110000610351563</v>
      </c>
      <c r="G867" s="19">
        <v>110.41999816894531</v>
      </c>
      <c r="H867" s="19">
        <v>1</v>
      </c>
      <c r="I867" s="10">
        <v>1.1000000238418579</v>
      </c>
      <c r="J867" s="10">
        <v>0.55000001192092896</v>
      </c>
      <c r="K867" s="10">
        <v>1.6000000238418579</v>
      </c>
      <c r="L867" s="10">
        <v>2.2000000476837158</v>
      </c>
      <c r="M867" s="10">
        <v>2.9000000953674316</v>
      </c>
      <c r="N867" s="11">
        <v>0</v>
      </c>
    </row>
    <row r="868" spans="1:14">
      <c r="A868">
        <v>861</v>
      </c>
      <c r="B868" s="9">
        <v>33785</v>
      </c>
      <c r="C868" s="6">
        <f t="shared" si="41"/>
        <v>6</v>
      </c>
      <c r="D868" s="12">
        <f t="shared" si="42"/>
        <v>1992</v>
      </c>
      <c r="E868" s="19">
        <v>27.959999084472656</v>
      </c>
      <c r="F868" s="19">
        <v>27.030000686645508</v>
      </c>
      <c r="G868" s="19">
        <v>102.52999877929688</v>
      </c>
      <c r="H868" s="19">
        <v>0.93000000715255737</v>
      </c>
      <c r="I868" s="10">
        <v>1.1000000238418579</v>
      </c>
      <c r="J868" s="10">
        <v>1.1000000238418579</v>
      </c>
      <c r="K868" s="10">
        <v>1.4900000095367432</v>
      </c>
      <c r="L868" s="10">
        <v>3.0999999046325684</v>
      </c>
      <c r="M868" s="10">
        <v>4.0999999046325684</v>
      </c>
      <c r="N868" s="11">
        <v>0</v>
      </c>
    </row>
    <row r="869" spans="1:14">
      <c r="A869">
        <v>862</v>
      </c>
      <c r="B869" s="9">
        <v>33816</v>
      </c>
      <c r="C869" s="6">
        <f t="shared" si="41"/>
        <v>7</v>
      </c>
      <c r="D869" s="12">
        <f t="shared" si="42"/>
        <v>1992</v>
      </c>
      <c r="E869" s="19">
        <v>30.430000305175781</v>
      </c>
      <c r="F869" s="19">
        <v>29.409999847412109</v>
      </c>
      <c r="G869" s="19">
        <v>111.56999969482422</v>
      </c>
      <c r="H869" s="19">
        <v>1.0099999904632568</v>
      </c>
      <c r="I869" s="10">
        <v>1.1000000238418579</v>
      </c>
      <c r="J869" s="10">
        <v>2.75</v>
      </c>
      <c r="K869" s="10">
        <v>1.6200000047683716</v>
      </c>
      <c r="L869" s="10">
        <v>2.2000000476837158</v>
      </c>
      <c r="M869" s="10">
        <v>2.9000000953674316</v>
      </c>
      <c r="N869" s="11">
        <v>0</v>
      </c>
    </row>
    <row r="870" spans="1:14">
      <c r="A870">
        <v>863</v>
      </c>
      <c r="B870" s="9">
        <v>33847</v>
      </c>
      <c r="C870" s="6">
        <f t="shared" si="41"/>
        <v>8</v>
      </c>
      <c r="D870" s="12">
        <f t="shared" si="42"/>
        <v>1992</v>
      </c>
      <c r="E870" s="19">
        <v>24.260000228881836</v>
      </c>
      <c r="F870" s="19">
        <v>23.450000762939453</v>
      </c>
      <c r="G870" s="19">
        <v>88.949996948242188</v>
      </c>
      <c r="H870" s="19">
        <v>0.81000000238418579</v>
      </c>
      <c r="I870" s="10">
        <v>1.1000000238418579</v>
      </c>
      <c r="J870" s="10">
        <v>3.2999999523162842</v>
      </c>
      <c r="K870" s="10">
        <v>1.2899999618530273</v>
      </c>
      <c r="L870" s="10">
        <v>2.5</v>
      </c>
      <c r="M870" s="10">
        <v>3.2999999523162842</v>
      </c>
      <c r="N870" s="11">
        <v>0</v>
      </c>
    </row>
    <row r="871" spans="1:14">
      <c r="A871">
        <v>864</v>
      </c>
      <c r="B871" s="9">
        <v>33877</v>
      </c>
      <c r="C871" s="6">
        <f t="shared" si="41"/>
        <v>9</v>
      </c>
      <c r="D871" s="12">
        <f t="shared" si="42"/>
        <v>1992</v>
      </c>
      <c r="E871" s="19">
        <v>19.680000305175781</v>
      </c>
      <c r="F871" s="19">
        <v>19.020000457763672</v>
      </c>
      <c r="G871" s="19">
        <v>72.150001525878906</v>
      </c>
      <c r="H871" s="19">
        <v>0.6600000262260437</v>
      </c>
      <c r="I871" s="10">
        <v>1.1000000238418579</v>
      </c>
      <c r="J871" s="10">
        <v>2.75</v>
      </c>
      <c r="K871" s="10">
        <v>1.0499999523162842</v>
      </c>
      <c r="L871" s="10">
        <v>6.1999998092651367</v>
      </c>
      <c r="M871" s="10">
        <v>8.3000001907348633</v>
      </c>
      <c r="N871" s="11">
        <v>0</v>
      </c>
    </row>
    <row r="872" spans="1:14">
      <c r="A872">
        <v>865</v>
      </c>
      <c r="B872" s="9">
        <v>33908</v>
      </c>
      <c r="C872" s="6">
        <f t="shared" si="41"/>
        <v>10</v>
      </c>
      <c r="D872" s="12">
        <f t="shared" si="42"/>
        <v>1992</v>
      </c>
      <c r="E872" s="19">
        <v>0.88999998569488525</v>
      </c>
      <c r="F872" s="19">
        <v>0.86000001430511475</v>
      </c>
      <c r="G872" s="19">
        <v>3.2799999713897705</v>
      </c>
      <c r="H872" s="19">
        <v>2.9999999329447746E-2</v>
      </c>
      <c r="I872" s="10">
        <v>1.1000000238418579</v>
      </c>
      <c r="J872" s="10">
        <v>1.1000000238418579</v>
      </c>
      <c r="K872" s="10">
        <v>5.000000074505806E-2</v>
      </c>
      <c r="L872" s="10">
        <v>3</v>
      </c>
      <c r="M872" s="10">
        <v>7.9000000953674316</v>
      </c>
      <c r="N872" s="11">
        <v>80.169998168945313</v>
      </c>
    </row>
    <row r="873" spans="1:14">
      <c r="A873">
        <v>866</v>
      </c>
      <c r="B873" s="9">
        <v>33938</v>
      </c>
      <c r="C873" s="6">
        <f t="shared" si="41"/>
        <v>11</v>
      </c>
      <c r="D873" s="12">
        <f t="shared" si="42"/>
        <v>1992</v>
      </c>
      <c r="E873" s="19">
        <v>9999</v>
      </c>
      <c r="F873" s="19">
        <v>9999</v>
      </c>
      <c r="G873" s="19">
        <v>9999</v>
      </c>
      <c r="H873" s="19">
        <v>9999</v>
      </c>
      <c r="I873" s="10">
        <v>1.1000000238418579</v>
      </c>
      <c r="J873" s="10">
        <v>0.2800000011920929</v>
      </c>
      <c r="K873" s="10">
        <v>9.9999997764825821E-3</v>
      </c>
      <c r="L873" s="10">
        <v>2</v>
      </c>
      <c r="M873" s="10">
        <v>5.4000000953674316</v>
      </c>
      <c r="N873" s="11">
        <v>121.59999847412109</v>
      </c>
    </row>
    <row r="874" spans="1:14">
      <c r="A874">
        <v>867</v>
      </c>
      <c r="B874" s="9">
        <v>33969</v>
      </c>
      <c r="C874" s="6">
        <f t="shared" si="41"/>
        <v>12</v>
      </c>
      <c r="D874" s="12">
        <f t="shared" si="42"/>
        <v>1992</v>
      </c>
      <c r="E874" s="19">
        <v>9999</v>
      </c>
      <c r="F874" s="19">
        <v>9999</v>
      </c>
      <c r="G874" s="19">
        <v>9999</v>
      </c>
      <c r="H874" s="19">
        <v>9999</v>
      </c>
      <c r="I874" s="10">
        <v>1.1000000238418579</v>
      </c>
      <c r="J874" s="10">
        <v>0.2800000011920929</v>
      </c>
      <c r="K874" s="10">
        <v>0</v>
      </c>
      <c r="L874" s="10">
        <v>0.60000002384185791</v>
      </c>
      <c r="M874" s="10">
        <v>1.7000000476837158</v>
      </c>
      <c r="N874" s="11">
        <v>66.519996643066406</v>
      </c>
    </row>
    <row r="875" spans="1:14">
      <c r="A875">
        <v>868</v>
      </c>
      <c r="B875" s="9">
        <v>34000</v>
      </c>
      <c r="C875" s="6">
        <f t="shared" si="41"/>
        <v>1</v>
      </c>
      <c r="D875" s="12">
        <f t="shared" si="42"/>
        <v>1993</v>
      </c>
      <c r="E875" s="19">
        <v>9999</v>
      </c>
      <c r="F875" s="19">
        <v>9999</v>
      </c>
      <c r="G875" s="19">
        <v>9999</v>
      </c>
      <c r="H875" s="19">
        <v>9999</v>
      </c>
      <c r="I875" s="10">
        <v>1.1000000238418579</v>
      </c>
      <c r="J875" s="10">
        <v>0</v>
      </c>
      <c r="K875" s="10">
        <v>0</v>
      </c>
      <c r="L875" s="10">
        <v>0.5</v>
      </c>
      <c r="M875" s="10">
        <v>1.2000000476837158</v>
      </c>
      <c r="N875" s="11">
        <v>4.7800002098083496</v>
      </c>
    </row>
    <row r="876" spans="1:14">
      <c r="A876">
        <v>869</v>
      </c>
      <c r="B876" s="9">
        <v>34028</v>
      </c>
      <c r="C876" s="6">
        <f t="shared" si="41"/>
        <v>2</v>
      </c>
      <c r="D876" s="12">
        <f t="shared" si="42"/>
        <v>1993</v>
      </c>
      <c r="E876" s="19">
        <v>9999</v>
      </c>
      <c r="F876" s="19">
        <v>9999</v>
      </c>
      <c r="G876" s="19">
        <v>9999</v>
      </c>
      <c r="H876" s="19">
        <v>9999</v>
      </c>
      <c r="I876" s="10">
        <v>1.1000000238418579</v>
      </c>
      <c r="J876" s="10">
        <v>0</v>
      </c>
      <c r="K876" s="10">
        <v>0</v>
      </c>
      <c r="L876" s="10">
        <v>0.5</v>
      </c>
      <c r="M876" s="10">
        <v>1.2000000476837158</v>
      </c>
      <c r="N876" s="11">
        <v>0</v>
      </c>
    </row>
    <row r="877" spans="1:14">
      <c r="A877">
        <v>870</v>
      </c>
      <c r="B877" s="9">
        <v>34059</v>
      </c>
      <c r="C877" s="6">
        <f t="shared" si="41"/>
        <v>3</v>
      </c>
      <c r="D877" s="12">
        <f t="shared" si="42"/>
        <v>1993</v>
      </c>
      <c r="E877" s="19">
        <v>0</v>
      </c>
      <c r="F877" s="19">
        <v>0</v>
      </c>
      <c r="G877" s="19">
        <v>9999</v>
      </c>
      <c r="H877" s="19">
        <v>9999</v>
      </c>
      <c r="I877" s="10">
        <v>1.1000000238418579</v>
      </c>
      <c r="J877" s="10">
        <v>1.6499999761581421</v>
      </c>
      <c r="K877" s="10">
        <v>0</v>
      </c>
      <c r="L877" s="10">
        <v>0.5</v>
      </c>
      <c r="M877" s="10">
        <v>1.2000000476837158</v>
      </c>
      <c r="N877" s="11">
        <v>0</v>
      </c>
    </row>
    <row r="878" spans="1:14">
      <c r="A878">
        <v>871</v>
      </c>
      <c r="B878" s="9">
        <v>34089</v>
      </c>
      <c r="C878" s="6">
        <f t="shared" si="41"/>
        <v>4</v>
      </c>
      <c r="D878" s="12">
        <f t="shared" si="42"/>
        <v>1993</v>
      </c>
      <c r="E878" s="19">
        <v>16.479999542236328</v>
      </c>
      <c r="F878" s="19">
        <v>15.930000305175781</v>
      </c>
      <c r="G878" s="19">
        <v>60.409999847412109</v>
      </c>
      <c r="H878" s="19">
        <v>0.55000001192092896</v>
      </c>
      <c r="I878" s="10">
        <v>1.1000000238418579</v>
      </c>
      <c r="J878" s="10">
        <v>0.55000001192092896</v>
      </c>
      <c r="K878" s="10">
        <v>0.87999999523162842</v>
      </c>
      <c r="L878" s="10">
        <v>0.5</v>
      </c>
      <c r="M878" s="10">
        <v>1.2000000476837158</v>
      </c>
      <c r="N878" s="11">
        <v>0</v>
      </c>
    </row>
    <row r="879" spans="1:14">
      <c r="A879">
        <v>872</v>
      </c>
      <c r="B879" s="9">
        <v>34120</v>
      </c>
      <c r="C879" s="6">
        <f t="shared" si="41"/>
        <v>5</v>
      </c>
      <c r="D879" s="12">
        <f t="shared" si="42"/>
        <v>1993</v>
      </c>
      <c r="E879" s="19">
        <v>22.010000228881836</v>
      </c>
      <c r="F879" s="19">
        <v>21.280000686645508</v>
      </c>
      <c r="G879" s="19">
        <v>80.709999084472656</v>
      </c>
      <c r="H879" s="19">
        <v>0.73000001907348633</v>
      </c>
      <c r="I879" s="10">
        <v>1.1000000238418579</v>
      </c>
      <c r="J879" s="10">
        <v>0.55000001192092896</v>
      </c>
      <c r="K879" s="10">
        <v>1.1699999570846558</v>
      </c>
      <c r="L879" s="10">
        <v>1.1000000238418579</v>
      </c>
      <c r="M879" s="10">
        <v>2.9000000953674316</v>
      </c>
      <c r="N879" s="11">
        <v>0</v>
      </c>
    </row>
    <row r="880" spans="1:14">
      <c r="A880">
        <v>873</v>
      </c>
      <c r="B880" s="9">
        <v>34150</v>
      </c>
      <c r="C880" s="6">
        <f t="shared" si="41"/>
        <v>6</v>
      </c>
      <c r="D880" s="12">
        <f t="shared" si="42"/>
        <v>1993</v>
      </c>
      <c r="E880" s="19">
        <v>27.819999694824219</v>
      </c>
      <c r="F880" s="19">
        <v>26.889999389648438</v>
      </c>
      <c r="G880" s="19">
        <v>102.01000213623047</v>
      </c>
      <c r="H880" s="19">
        <v>0.93000000715255737</v>
      </c>
      <c r="I880" s="10">
        <v>1.1000000238418579</v>
      </c>
      <c r="J880" s="10">
        <v>1.1000000238418579</v>
      </c>
      <c r="K880" s="10">
        <v>1.4800000190734863</v>
      </c>
      <c r="L880" s="10">
        <v>1.5</v>
      </c>
      <c r="M880" s="10">
        <v>4.0999999046325684</v>
      </c>
      <c r="N880" s="11">
        <v>0</v>
      </c>
    </row>
    <row r="881" spans="1:14">
      <c r="A881">
        <v>874</v>
      </c>
      <c r="B881" s="9">
        <v>34181</v>
      </c>
      <c r="C881" s="6">
        <f t="shared" si="41"/>
        <v>7</v>
      </c>
      <c r="D881" s="12">
        <f t="shared" si="42"/>
        <v>1993</v>
      </c>
      <c r="E881" s="19">
        <v>32.520000457763672</v>
      </c>
      <c r="F881" s="19">
        <v>31.440000534057617</v>
      </c>
      <c r="G881" s="19">
        <v>119.25</v>
      </c>
      <c r="H881" s="19">
        <v>1.0800000429153442</v>
      </c>
      <c r="I881" s="10">
        <v>1.1000000238418579</v>
      </c>
      <c r="J881" s="10">
        <v>2.75</v>
      </c>
      <c r="K881" s="10">
        <v>1.7300000190734863</v>
      </c>
      <c r="L881" s="10">
        <v>1.1000000238418579</v>
      </c>
      <c r="M881" s="10">
        <v>2.9000000953674316</v>
      </c>
      <c r="N881" s="11">
        <v>0</v>
      </c>
    </row>
    <row r="882" spans="1:14">
      <c r="A882">
        <v>875</v>
      </c>
      <c r="B882" s="9">
        <v>34212</v>
      </c>
      <c r="C882" s="6">
        <f t="shared" si="41"/>
        <v>8</v>
      </c>
      <c r="D882" s="12">
        <f t="shared" si="42"/>
        <v>1993</v>
      </c>
      <c r="E882" s="19">
        <v>25.829999923706055</v>
      </c>
      <c r="F882" s="19">
        <v>24.969999313354492</v>
      </c>
      <c r="G882" s="19">
        <v>94.720001220703125</v>
      </c>
      <c r="H882" s="19">
        <v>0.86000001430511475</v>
      </c>
      <c r="I882" s="10">
        <v>1.1000000238418579</v>
      </c>
      <c r="J882" s="10">
        <v>3.2999999523162842</v>
      </c>
      <c r="K882" s="10">
        <v>1.3799999952316284</v>
      </c>
      <c r="L882" s="10">
        <v>1.2000000476837158</v>
      </c>
      <c r="M882" s="10">
        <v>3.2999999523162842</v>
      </c>
      <c r="N882" s="11">
        <v>0</v>
      </c>
    </row>
    <row r="883" spans="1:14">
      <c r="A883">
        <v>876</v>
      </c>
      <c r="B883" s="9">
        <v>34242</v>
      </c>
      <c r="C883" s="6">
        <f t="shared" si="41"/>
        <v>9</v>
      </c>
      <c r="D883" s="12">
        <f t="shared" si="42"/>
        <v>1993</v>
      </c>
      <c r="E883" s="19">
        <v>21.030000686645508</v>
      </c>
      <c r="F883" s="19">
        <v>20.329999923706055</v>
      </c>
      <c r="G883" s="19">
        <v>77.110000610351563</v>
      </c>
      <c r="H883" s="19">
        <v>0.69999998807907104</v>
      </c>
      <c r="I883" s="10">
        <v>1.1000000238418579</v>
      </c>
      <c r="J883" s="10">
        <v>2.75</v>
      </c>
      <c r="K883" s="10">
        <v>1.1200000047683716</v>
      </c>
      <c r="L883" s="10">
        <v>3.0999999046325684</v>
      </c>
      <c r="M883" s="10">
        <v>8.3000001907348633</v>
      </c>
      <c r="N883" s="11">
        <v>0</v>
      </c>
    </row>
    <row r="884" spans="1:14">
      <c r="A884">
        <v>877</v>
      </c>
      <c r="B884" s="9">
        <v>34273</v>
      </c>
      <c r="C884" s="6">
        <f t="shared" si="41"/>
        <v>10</v>
      </c>
      <c r="D884" s="12">
        <f t="shared" si="42"/>
        <v>1993</v>
      </c>
      <c r="E884" s="19">
        <v>4.3000001907348633</v>
      </c>
      <c r="F884" s="19">
        <v>4.1599998474121094</v>
      </c>
      <c r="G884" s="19">
        <v>15.779999732971191</v>
      </c>
      <c r="H884" s="19">
        <v>0.14000000059604645</v>
      </c>
      <c r="I884" s="10">
        <v>1.1000000238418579</v>
      </c>
      <c r="J884" s="10">
        <v>1.1000000238418579</v>
      </c>
      <c r="K884" s="10">
        <v>0.23000000417232513</v>
      </c>
      <c r="L884" s="10">
        <v>3</v>
      </c>
      <c r="M884" s="10">
        <v>7.9000000953674316</v>
      </c>
      <c r="N884" s="11">
        <v>83.25</v>
      </c>
    </row>
    <row r="885" spans="1:14">
      <c r="A885">
        <v>878</v>
      </c>
      <c r="B885" s="9">
        <v>34303</v>
      </c>
      <c r="C885" s="6">
        <f t="shared" si="41"/>
        <v>11</v>
      </c>
      <c r="D885" s="12">
        <f t="shared" si="42"/>
        <v>1993</v>
      </c>
      <c r="E885" s="19">
        <v>9999</v>
      </c>
      <c r="F885" s="19">
        <v>9999</v>
      </c>
      <c r="G885" s="19">
        <v>9999</v>
      </c>
      <c r="H885" s="19">
        <v>9999</v>
      </c>
      <c r="I885" s="10">
        <v>1.1000000238418579</v>
      </c>
      <c r="J885" s="10">
        <v>0.2800000011920929</v>
      </c>
      <c r="K885" s="10">
        <v>0</v>
      </c>
      <c r="L885" s="10">
        <v>2</v>
      </c>
      <c r="M885" s="10">
        <v>5.4000000953674316</v>
      </c>
      <c r="N885" s="11">
        <v>120.87000274658203</v>
      </c>
    </row>
    <row r="886" spans="1:14">
      <c r="A886">
        <v>879</v>
      </c>
      <c r="B886" s="9">
        <v>34334</v>
      </c>
      <c r="C886" s="6">
        <f t="shared" si="41"/>
        <v>12</v>
      </c>
      <c r="D886" s="12">
        <f t="shared" si="42"/>
        <v>1993</v>
      </c>
      <c r="E886" s="19">
        <v>9999</v>
      </c>
      <c r="F886" s="19">
        <v>9999</v>
      </c>
      <c r="G886" s="19">
        <v>9999</v>
      </c>
      <c r="H886" s="19">
        <v>9999</v>
      </c>
      <c r="I886" s="10">
        <v>1.1000000238418579</v>
      </c>
      <c r="J886" s="10">
        <v>0.2800000011920929</v>
      </c>
      <c r="K886" s="10">
        <v>0</v>
      </c>
      <c r="L886" s="10">
        <v>0.60000002384185791</v>
      </c>
      <c r="M886" s="10">
        <v>1.7000000476837158</v>
      </c>
      <c r="N886" s="11">
        <v>73.55999755859375</v>
      </c>
    </row>
    <row r="887" spans="1:14">
      <c r="A887">
        <v>880</v>
      </c>
      <c r="B887" s="9">
        <v>34365</v>
      </c>
      <c r="C887" s="6">
        <f t="shared" si="41"/>
        <v>1</v>
      </c>
      <c r="D887" s="12">
        <f t="shared" si="42"/>
        <v>1994</v>
      </c>
      <c r="E887" s="19">
        <v>9999</v>
      </c>
      <c r="F887" s="19">
        <v>9999</v>
      </c>
      <c r="G887" s="19">
        <v>9999</v>
      </c>
      <c r="H887" s="19">
        <v>9999</v>
      </c>
      <c r="I887" s="10">
        <v>1.1000000238418579</v>
      </c>
      <c r="J887" s="10">
        <v>0</v>
      </c>
      <c r="K887" s="10">
        <v>0</v>
      </c>
      <c r="L887" s="10">
        <v>0.5</v>
      </c>
      <c r="M887" s="10">
        <v>1.2000000476837158</v>
      </c>
      <c r="N887" s="11">
        <v>33.340000152587891</v>
      </c>
    </row>
    <row r="888" spans="1:14">
      <c r="A888">
        <v>881</v>
      </c>
      <c r="B888" s="9">
        <v>34393</v>
      </c>
      <c r="C888" s="6">
        <f t="shared" si="41"/>
        <v>2</v>
      </c>
      <c r="D888" s="12">
        <f t="shared" si="42"/>
        <v>1994</v>
      </c>
      <c r="E888" s="19">
        <v>9999</v>
      </c>
      <c r="F888" s="19">
        <v>9999</v>
      </c>
      <c r="G888" s="19">
        <v>9999</v>
      </c>
      <c r="H888" s="19">
        <v>9999</v>
      </c>
      <c r="I888" s="10">
        <v>1.1000000238418579</v>
      </c>
      <c r="J888" s="10">
        <v>0</v>
      </c>
      <c r="K888" s="10">
        <v>0</v>
      </c>
      <c r="L888" s="10">
        <v>0.5</v>
      </c>
      <c r="M888" s="10">
        <v>1.2000000476837158</v>
      </c>
      <c r="N888" s="11">
        <v>0</v>
      </c>
    </row>
    <row r="889" spans="1:14">
      <c r="A889">
        <v>882</v>
      </c>
      <c r="B889" s="9">
        <v>34424</v>
      </c>
      <c r="C889" s="6">
        <f t="shared" si="41"/>
        <v>3</v>
      </c>
      <c r="D889" s="12">
        <f t="shared" si="42"/>
        <v>1994</v>
      </c>
      <c r="E889" s="19">
        <v>0.88999998569488525</v>
      </c>
      <c r="F889" s="19">
        <v>0.86000001430511475</v>
      </c>
      <c r="G889" s="19">
        <v>9999</v>
      </c>
      <c r="H889" s="19">
        <v>9999</v>
      </c>
      <c r="I889" s="10">
        <v>1.1000000238418579</v>
      </c>
      <c r="J889" s="10">
        <v>1.6499999761581421</v>
      </c>
      <c r="K889" s="10">
        <v>5.000000074505806E-2</v>
      </c>
      <c r="L889" s="10">
        <v>0.5</v>
      </c>
      <c r="M889" s="10">
        <v>1.2000000476837158</v>
      </c>
      <c r="N889" s="11">
        <v>0</v>
      </c>
    </row>
    <row r="890" spans="1:14">
      <c r="A890">
        <v>883</v>
      </c>
      <c r="B890" s="9">
        <v>34454</v>
      </c>
      <c r="C890" s="6">
        <f t="shared" si="41"/>
        <v>4</v>
      </c>
      <c r="D890" s="12">
        <f t="shared" si="42"/>
        <v>1994</v>
      </c>
      <c r="E890" s="19">
        <v>26.530000686645508</v>
      </c>
      <c r="F890" s="19">
        <v>25.649999618530273</v>
      </c>
      <c r="G890" s="19">
        <v>97.860000610351563</v>
      </c>
      <c r="H890" s="19">
        <v>0.88999998569488525</v>
      </c>
      <c r="I890" s="10">
        <v>1.1000000238418579</v>
      </c>
      <c r="J890" s="10">
        <v>0.55000001192092896</v>
      </c>
      <c r="K890" s="10">
        <v>1.4099999666213989</v>
      </c>
      <c r="L890" s="10">
        <v>0.5</v>
      </c>
      <c r="M890" s="10">
        <v>1.2000000476837158</v>
      </c>
      <c r="N890" s="11">
        <v>0</v>
      </c>
    </row>
    <row r="891" spans="1:14">
      <c r="A891">
        <v>884</v>
      </c>
      <c r="B891" s="9">
        <v>34485</v>
      </c>
      <c r="C891" s="6">
        <f t="shared" si="41"/>
        <v>5</v>
      </c>
      <c r="D891" s="12">
        <f t="shared" si="42"/>
        <v>1994</v>
      </c>
      <c r="E891" s="19">
        <v>21.780000686645508</v>
      </c>
      <c r="F891" s="19">
        <v>21.049999237060547</v>
      </c>
      <c r="G891" s="19">
        <v>80.330001831054688</v>
      </c>
      <c r="H891" s="19">
        <v>0.73000001907348633</v>
      </c>
      <c r="I891" s="10">
        <v>1.1000000238418579</v>
      </c>
      <c r="J891" s="10">
        <v>0.55000001192092896</v>
      </c>
      <c r="K891" s="10">
        <v>1.1599999666213989</v>
      </c>
      <c r="L891" s="10">
        <v>1.1000000238418579</v>
      </c>
      <c r="M891" s="10">
        <v>2.9000000953674316</v>
      </c>
      <c r="N891" s="11">
        <v>0</v>
      </c>
    </row>
    <row r="892" spans="1:14">
      <c r="A892">
        <v>885</v>
      </c>
      <c r="B892" s="9">
        <v>34515</v>
      </c>
      <c r="C892" s="6">
        <f t="shared" si="41"/>
        <v>6</v>
      </c>
      <c r="D892" s="12">
        <f t="shared" si="42"/>
        <v>1994</v>
      </c>
      <c r="E892" s="19">
        <v>29.329999923706055</v>
      </c>
      <c r="F892" s="19">
        <v>28.350000381469727</v>
      </c>
      <c r="G892" s="19">
        <v>108.19000244140625</v>
      </c>
      <c r="H892" s="19">
        <v>0.98000001907348633</v>
      </c>
      <c r="I892" s="10">
        <v>1.1000000238418579</v>
      </c>
      <c r="J892" s="10">
        <v>1.1000000238418579</v>
      </c>
      <c r="K892" s="10">
        <v>1.559999942779541</v>
      </c>
      <c r="L892" s="10">
        <v>1.5</v>
      </c>
      <c r="M892" s="10">
        <v>4.0999999046325684</v>
      </c>
      <c r="N892" s="11">
        <v>0</v>
      </c>
    </row>
    <row r="893" spans="1:14">
      <c r="A893">
        <v>886</v>
      </c>
      <c r="B893" s="9">
        <v>34546</v>
      </c>
      <c r="C893" s="6">
        <f t="shared" si="41"/>
        <v>7</v>
      </c>
      <c r="D893" s="12">
        <f t="shared" si="42"/>
        <v>1994</v>
      </c>
      <c r="E893" s="19">
        <v>28.010000228881836</v>
      </c>
      <c r="F893" s="19">
        <v>27.079999923706055</v>
      </c>
      <c r="G893" s="19">
        <v>103.33000183105469</v>
      </c>
      <c r="H893" s="19">
        <v>0.93999999761581421</v>
      </c>
      <c r="I893" s="10">
        <v>1.1000000238418579</v>
      </c>
      <c r="J893" s="10">
        <v>2.75</v>
      </c>
      <c r="K893" s="10">
        <v>1.4900000095367432</v>
      </c>
      <c r="L893" s="10">
        <v>1.1000000238418579</v>
      </c>
      <c r="M893" s="10">
        <v>2.9000000953674316</v>
      </c>
      <c r="N893" s="11">
        <v>0</v>
      </c>
    </row>
    <row r="894" spans="1:14">
      <c r="A894">
        <v>887</v>
      </c>
      <c r="B894" s="9">
        <v>34577</v>
      </c>
      <c r="C894" s="6">
        <f t="shared" si="41"/>
        <v>8</v>
      </c>
      <c r="D894" s="12">
        <f t="shared" si="42"/>
        <v>1994</v>
      </c>
      <c r="E894" s="19">
        <v>22.329999923706055</v>
      </c>
      <c r="F894" s="19">
        <v>21.590000152587891</v>
      </c>
      <c r="G894" s="19">
        <v>82.379997253417969</v>
      </c>
      <c r="H894" s="19">
        <v>0.75</v>
      </c>
      <c r="I894" s="10">
        <v>1.1000000238418579</v>
      </c>
      <c r="J894" s="10">
        <v>3.2999999523162842</v>
      </c>
      <c r="K894" s="10">
        <v>1.190000057220459</v>
      </c>
      <c r="L894" s="10">
        <v>1.2000000476837158</v>
      </c>
      <c r="M894" s="10">
        <v>3.2999999523162842</v>
      </c>
      <c r="N894" s="11">
        <v>0</v>
      </c>
    </row>
    <row r="895" spans="1:14">
      <c r="A895">
        <v>888</v>
      </c>
      <c r="B895" s="9">
        <v>34607</v>
      </c>
      <c r="C895" s="6">
        <f t="shared" si="41"/>
        <v>9</v>
      </c>
      <c r="D895" s="12">
        <f t="shared" si="42"/>
        <v>1994</v>
      </c>
      <c r="E895" s="19">
        <v>18.020000457763672</v>
      </c>
      <c r="F895" s="19">
        <v>17.420000076293945</v>
      </c>
      <c r="G895" s="19">
        <v>66.459999084472656</v>
      </c>
      <c r="H895" s="19">
        <v>0.60000002384185791</v>
      </c>
      <c r="I895" s="10">
        <v>1.1000000238418579</v>
      </c>
      <c r="J895" s="10">
        <v>2.75</v>
      </c>
      <c r="K895" s="10">
        <v>0.95999997854232788</v>
      </c>
      <c r="L895" s="10">
        <v>3.0999999046325684</v>
      </c>
      <c r="M895" s="10">
        <v>8.3000001907348633</v>
      </c>
      <c r="N895" s="11">
        <v>0</v>
      </c>
    </row>
    <row r="896" spans="1:14">
      <c r="A896">
        <v>889</v>
      </c>
      <c r="B896" s="9">
        <v>34638</v>
      </c>
      <c r="C896" s="6">
        <f t="shared" si="41"/>
        <v>10</v>
      </c>
      <c r="D896" s="12">
        <f t="shared" si="42"/>
        <v>1994</v>
      </c>
      <c r="E896" s="19">
        <v>3.1099998950958252</v>
      </c>
      <c r="F896" s="19">
        <v>3</v>
      </c>
      <c r="G896" s="19">
        <v>11.460000038146973</v>
      </c>
      <c r="H896" s="19">
        <v>0.10000000149011612</v>
      </c>
      <c r="I896" s="10">
        <v>1.1000000238418579</v>
      </c>
      <c r="J896" s="10">
        <v>1.1000000238418579</v>
      </c>
      <c r="K896" s="10">
        <v>0.17000000178813934</v>
      </c>
      <c r="L896" s="10">
        <v>2.5</v>
      </c>
      <c r="M896" s="10">
        <v>7.9000000953674316</v>
      </c>
      <c r="N896" s="11">
        <v>81.889999389648438</v>
      </c>
    </row>
    <row r="897" spans="1:14">
      <c r="A897">
        <v>890</v>
      </c>
      <c r="B897" s="9">
        <v>34668</v>
      </c>
      <c r="C897" s="6">
        <f t="shared" si="41"/>
        <v>11</v>
      </c>
      <c r="D897" s="12">
        <f t="shared" si="42"/>
        <v>1994</v>
      </c>
      <c r="E897" s="19">
        <v>9999</v>
      </c>
      <c r="F897" s="19">
        <v>9999</v>
      </c>
      <c r="G897" s="19">
        <v>9999</v>
      </c>
      <c r="H897" s="19">
        <v>9999</v>
      </c>
      <c r="I897" s="10">
        <v>1.1000000238418579</v>
      </c>
      <c r="J897" s="10">
        <v>0.2800000011920929</v>
      </c>
      <c r="K897" s="10">
        <v>0</v>
      </c>
      <c r="L897" s="10">
        <v>1.7000000476837158</v>
      </c>
      <c r="M897" s="10">
        <v>5.4000000953674316</v>
      </c>
      <c r="N897" s="11">
        <v>99.470001220703125</v>
      </c>
    </row>
    <row r="898" spans="1:14">
      <c r="A898">
        <v>891</v>
      </c>
      <c r="B898" s="9">
        <v>34699</v>
      </c>
      <c r="C898" s="6">
        <f t="shared" si="41"/>
        <v>12</v>
      </c>
      <c r="D898" s="12">
        <f t="shared" si="42"/>
        <v>1994</v>
      </c>
      <c r="E898" s="19">
        <v>9999</v>
      </c>
      <c r="F898" s="19">
        <v>9999</v>
      </c>
      <c r="G898" s="19">
        <v>9999</v>
      </c>
      <c r="H898" s="19">
        <v>9999</v>
      </c>
      <c r="I898" s="10">
        <v>1.1000000238418579</v>
      </c>
      <c r="J898" s="10">
        <v>0.2800000011920929</v>
      </c>
      <c r="K898" s="10">
        <v>0</v>
      </c>
      <c r="L898" s="10">
        <v>0.5</v>
      </c>
      <c r="M898" s="10">
        <v>1.7000000476837158</v>
      </c>
      <c r="N898" s="11">
        <v>62.080001831054688</v>
      </c>
    </row>
    <row r="899" spans="1:14">
      <c r="A899">
        <v>892</v>
      </c>
      <c r="B899" s="9">
        <v>34730</v>
      </c>
      <c r="C899" s="6">
        <f t="shared" si="41"/>
        <v>1</v>
      </c>
      <c r="D899" s="12">
        <f t="shared" si="42"/>
        <v>1995</v>
      </c>
      <c r="E899" s="19">
        <v>9999</v>
      </c>
      <c r="F899" s="19">
        <v>9999</v>
      </c>
      <c r="G899" s="19">
        <v>9999</v>
      </c>
      <c r="H899" s="19">
        <v>9999</v>
      </c>
      <c r="I899" s="10">
        <v>1.1000000238418579</v>
      </c>
      <c r="J899" s="10">
        <v>0</v>
      </c>
      <c r="K899" s="10">
        <v>0</v>
      </c>
      <c r="L899" s="10">
        <v>0.40000000596046448</v>
      </c>
      <c r="M899" s="10">
        <v>1.2000000476837158</v>
      </c>
      <c r="N899" s="11">
        <v>0</v>
      </c>
    </row>
    <row r="900" spans="1:14">
      <c r="A900">
        <v>893</v>
      </c>
      <c r="B900" s="9">
        <v>34758</v>
      </c>
      <c r="C900" s="6">
        <f t="shared" si="41"/>
        <v>2</v>
      </c>
      <c r="D900" s="12">
        <f t="shared" si="42"/>
        <v>1995</v>
      </c>
      <c r="E900" s="19">
        <v>9999</v>
      </c>
      <c r="F900" s="19">
        <v>9999</v>
      </c>
      <c r="G900" s="19">
        <v>9999</v>
      </c>
      <c r="H900" s="19">
        <v>9999</v>
      </c>
      <c r="I900" s="10">
        <v>1.1000000238418579</v>
      </c>
      <c r="J900" s="10">
        <v>0</v>
      </c>
      <c r="K900" s="10">
        <v>0</v>
      </c>
      <c r="L900" s="10">
        <v>0.40000000596046448</v>
      </c>
      <c r="M900" s="10">
        <v>1.2000000476837158</v>
      </c>
      <c r="N900" s="11">
        <v>0</v>
      </c>
    </row>
    <row r="901" spans="1:14">
      <c r="A901">
        <v>894</v>
      </c>
      <c r="B901" s="9">
        <v>34789</v>
      </c>
      <c r="C901" s="6">
        <f t="shared" si="41"/>
        <v>3</v>
      </c>
      <c r="D901" s="12">
        <f t="shared" si="42"/>
        <v>1995</v>
      </c>
      <c r="E901" s="19">
        <v>0</v>
      </c>
      <c r="F901" s="19">
        <v>0</v>
      </c>
      <c r="G901" s="19">
        <v>9999</v>
      </c>
      <c r="H901" s="19">
        <v>9999</v>
      </c>
      <c r="I901" s="10">
        <v>1.1000000238418579</v>
      </c>
      <c r="J901" s="10">
        <v>1.6499999761581421</v>
      </c>
      <c r="K901" s="10">
        <v>0</v>
      </c>
      <c r="L901" s="10">
        <v>0.40000000596046448</v>
      </c>
      <c r="M901" s="10">
        <v>1.2000000476837158</v>
      </c>
      <c r="N901" s="11">
        <v>0</v>
      </c>
    </row>
    <row r="902" spans="1:14">
      <c r="A902">
        <v>895</v>
      </c>
      <c r="B902" s="9">
        <v>34819</v>
      </c>
      <c r="C902" s="6">
        <f t="shared" si="41"/>
        <v>4</v>
      </c>
      <c r="D902" s="12">
        <f t="shared" si="42"/>
        <v>1995</v>
      </c>
      <c r="E902" s="19">
        <v>16.639999389648438</v>
      </c>
      <c r="F902" s="19">
        <v>16.090000152587891</v>
      </c>
      <c r="G902" s="19">
        <v>61.029998779296875</v>
      </c>
      <c r="H902" s="19">
        <v>0.55000001192092896</v>
      </c>
      <c r="I902" s="10">
        <v>1.1000000238418579</v>
      </c>
      <c r="J902" s="10">
        <v>0.55000001192092896</v>
      </c>
      <c r="K902" s="10">
        <v>0.87999999523162842</v>
      </c>
      <c r="L902" s="10">
        <v>0.40000000596046448</v>
      </c>
      <c r="M902" s="10">
        <v>1.2000000476837158</v>
      </c>
      <c r="N902" s="11">
        <v>0</v>
      </c>
    </row>
    <row r="903" spans="1:14">
      <c r="A903">
        <v>896</v>
      </c>
      <c r="B903" s="9">
        <v>34850</v>
      </c>
      <c r="C903" s="6">
        <f t="shared" si="41"/>
        <v>5</v>
      </c>
      <c r="D903" s="12">
        <f t="shared" si="42"/>
        <v>1995</v>
      </c>
      <c r="E903" s="19">
        <v>21.520000457763672</v>
      </c>
      <c r="F903" s="19">
        <v>20.799999237060547</v>
      </c>
      <c r="G903" s="19">
        <v>78.889999389648438</v>
      </c>
      <c r="H903" s="19">
        <v>0.72000002861022949</v>
      </c>
      <c r="I903" s="10">
        <v>1.1000000238418579</v>
      </c>
      <c r="J903" s="10">
        <v>0.55000001192092896</v>
      </c>
      <c r="K903" s="10">
        <v>1.1399999856948853</v>
      </c>
      <c r="L903" s="10">
        <v>0.89999997615814209</v>
      </c>
      <c r="M903" s="10">
        <v>2.9000000953674316</v>
      </c>
      <c r="N903" s="11">
        <v>0</v>
      </c>
    </row>
    <row r="904" spans="1:14">
      <c r="A904">
        <v>897</v>
      </c>
      <c r="B904" s="9">
        <v>34880</v>
      </c>
      <c r="C904" s="6">
        <f t="shared" si="41"/>
        <v>6</v>
      </c>
      <c r="D904" s="12">
        <f t="shared" si="42"/>
        <v>1995</v>
      </c>
      <c r="E904" s="19">
        <v>26.420000076293945</v>
      </c>
      <c r="F904" s="19">
        <v>25.540000915527344</v>
      </c>
      <c r="G904" s="19">
        <v>96.879997253417969</v>
      </c>
      <c r="H904" s="19">
        <v>0.87999999523162842</v>
      </c>
      <c r="I904" s="10">
        <v>1.1000000238418579</v>
      </c>
      <c r="J904" s="10">
        <v>1.1000000238418579</v>
      </c>
      <c r="K904" s="10">
        <v>1.3999999761581421</v>
      </c>
      <c r="L904" s="10">
        <v>1.2999999523162842</v>
      </c>
      <c r="M904" s="10">
        <v>4.0999999046325684</v>
      </c>
      <c r="N904" s="11">
        <v>0</v>
      </c>
    </row>
    <row r="905" spans="1:14">
      <c r="A905">
        <v>898</v>
      </c>
      <c r="B905" s="9">
        <v>34911</v>
      </c>
      <c r="C905" s="6">
        <f t="shared" ref="C905:C968" si="43">MONTH(B905)</f>
        <v>7</v>
      </c>
      <c r="D905" s="12">
        <f t="shared" ref="D905:D968" si="44">YEAR(B905)</f>
        <v>1995</v>
      </c>
      <c r="E905" s="19">
        <v>31.899999618530273</v>
      </c>
      <c r="F905" s="19">
        <v>30.840000152587891</v>
      </c>
      <c r="G905" s="19">
        <v>116.98000335693359</v>
      </c>
      <c r="H905" s="19">
        <v>1.059999942779541</v>
      </c>
      <c r="I905" s="10">
        <v>1.1000000238418579</v>
      </c>
      <c r="J905" s="10">
        <v>2.75</v>
      </c>
      <c r="K905" s="10">
        <v>1.690000057220459</v>
      </c>
      <c r="L905" s="10">
        <v>0.89999997615814209</v>
      </c>
      <c r="M905" s="10">
        <v>2.9000000953674316</v>
      </c>
      <c r="N905" s="11">
        <v>0</v>
      </c>
    </row>
    <row r="906" spans="1:14">
      <c r="A906">
        <v>899</v>
      </c>
      <c r="B906" s="9">
        <v>34942</v>
      </c>
      <c r="C906" s="6">
        <f t="shared" si="43"/>
        <v>8</v>
      </c>
      <c r="D906" s="12">
        <f t="shared" si="44"/>
        <v>1995</v>
      </c>
      <c r="E906" s="19">
        <v>25.430000305175781</v>
      </c>
      <c r="F906" s="19">
        <v>24.590000152587891</v>
      </c>
      <c r="G906" s="19">
        <v>93.260002136230469</v>
      </c>
      <c r="H906" s="19">
        <v>0.85000002384185791</v>
      </c>
      <c r="I906" s="10">
        <v>1.1000000238418579</v>
      </c>
      <c r="J906" s="10">
        <v>3.2999999523162842</v>
      </c>
      <c r="K906" s="10">
        <v>1.3500000238418579</v>
      </c>
      <c r="L906" s="10">
        <v>1.1000000238418579</v>
      </c>
      <c r="M906" s="10">
        <v>3.2999999523162842</v>
      </c>
      <c r="N906" s="11">
        <v>0</v>
      </c>
    </row>
    <row r="907" spans="1:14">
      <c r="A907">
        <v>900</v>
      </c>
      <c r="B907" s="9">
        <v>34972</v>
      </c>
      <c r="C907" s="6">
        <f t="shared" si="43"/>
        <v>9</v>
      </c>
      <c r="D907" s="12">
        <f t="shared" si="44"/>
        <v>1995</v>
      </c>
      <c r="E907" s="19">
        <v>20.629999160766602</v>
      </c>
      <c r="F907" s="19">
        <v>19.940000534057617</v>
      </c>
      <c r="G907" s="19">
        <v>75.639999389648438</v>
      </c>
      <c r="H907" s="19">
        <v>0.68999999761581421</v>
      </c>
      <c r="I907" s="10">
        <v>1.1000000238418579</v>
      </c>
      <c r="J907" s="10">
        <v>2.75</v>
      </c>
      <c r="K907" s="10">
        <v>1.1000000238418579</v>
      </c>
      <c r="L907" s="10">
        <v>2.7000000476837158</v>
      </c>
      <c r="M907" s="10">
        <v>8.3000001907348633</v>
      </c>
      <c r="N907" s="11">
        <v>0</v>
      </c>
    </row>
    <row r="908" spans="1:14">
      <c r="A908">
        <v>901</v>
      </c>
      <c r="B908" s="9">
        <v>35003</v>
      </c>
      <c r="C908" s="6">
        <f t="shared" si="43"/>
        <v>10</v>
      </c>
      <c r="D908" s="12">
        <f t="shared" si="44"/>
        <v>1995</v>
      </c>
      <c r="E908" s="19">
        <v>7.4499998092651367</v>
      </c>
      <c r="F908" s="19">
        <v>7.1999998092651367</v>
      </c>
      <c r="G908" s="19">
        <v>27.309999465942383</v>
      </c>
      <c r="H908" s="19">
        <v>0.25</v>
      </c>
      <c r="I908" s="10">
        <v>1.1000000238418579</v>
      </c>
      <c r="J908" s="10">
        <v>1.1000000238418579</v>
      </c>
      <c r="K908" s="10">
        <v>0.40000000596046448</v>
      </c>
      <c r="L908" s="10">
        <v>3</v>
      </c>
      <c r="M908" s="10">
        <v>7.9000000953674316</v>
      </c>
      <c r="N908" s="11">
        <v>94.720001220703125</v>
      </c>
    </row>
    <row r="909" spans="1:14">
      <c r="A909">
        <v>902</v>
      </c>
      <c r="B909" s="9">
        <v>35033</v>
      </c>
      <c r="C909" s="6">
        <f t="shared" si="43"/>
        <v>11</v>
      </c>
      <c r="D909" s="12">
        <f t="shared" si="44"/>
        <v>1995</v>
      </c>
      <c r="E909" s="19">
        <v>9999</v>
      </c>
      <c r="F909" s="19">
        <v>9999</v>
      </c>
      <c r="G909" s="19">
        <v>9999</v>
      </c>
      <c r="H909" s="19">
        <v>9999</v>
      </c>
      <c r="I909" s="10">
        <v>1.1000000238418579</v>
      </c>
      <c r="J909" s="10">
        <v>0.2800000011920929</v>
      </c>
      <c r="K909" s="10">
        <v>3.9999999105930328E-2</v>
      </c>
      <c r="L909" s="10">
        <v>2</v>
      </c>
      <c r="M909" s="10">
        <v>5.4000000953674316</v>
      </c>
      <c r="N909" s="11">
        <v>119.52999877929688</v>
      </c>
    </row>
    <row r="910" spans="1:14">
      <c r="A910">
        <v>903</v>
      </c>
      <c r="B910" s="9">
        <v>35064</v>
      </c>
      <c r="C910" s="6">
        <f t="shared" si="43"/>
        <v>12</v>
      </c>
      <c r="D910" s="12">
        <f t="shared" si="44"/>
        <v>1995</v>
      </c>
      <c r="E910" s="19">
        <v>9999</v>
      </c>
      <c r="F910" s="19">
        <v>9999</v>
      </c>
      <c r="G910" s="19">
        <v>9999</v>
      </c>
      <c r="H910" s="19">
        <v>9999</v>
      </c>
      <c r="I910" s="10">
        <v>1.1000000238418579</v>
      </c>
      <c r="J910" s="10">
        <v>0.2800000011920929</v>
      </c>
      <c r="K910" s="10">
        <v>0</v>
      </c>
      <c r="L910" s="10">
        <v>0.60000002384185791</v>
      </c>
      <c r="M910" s="10">
        <v>1.7000000476837158</v>
      </c>
      <c r="N910" s="11">
        <v>59.580001831054688</v>
      </c>
    </row>
    <row r="911" spans="1:14">
      <c r="A911">
        <v>904</v>
      </c>
      <c r="B911" s="9">
        <v>35095</v>
      </c>
      <c r="C911" s="6">
        <f t="shared" si="43"/>
        <v>1</v>
      </c>
      <c r="D911" s="12">
        <f t="shared" si="44"/>
        <v>1996</v>
      </c>
      <c r="E911" s="19">
        <v>9999</v>
      </c>
      <c r="F911" s="19">
        <v>9999</v>
      </c>
      <c r="G911" s="19">
        <v>9999</v>
      </c>
      <c r="H911" s="19">
        <v>9999</v>
      </c>
      <c r="I911" s="10">
        <v>1.1000000238418579</v>
      </c>
      <c r="J911" s="10">
        <v>0</v>
      </c>
      <c r="K911" s="10">
        <v>0</v>
      </c>
      <c r="L911" s="10">
        <v>0.5</v>
      </c>
      <c r="M911" s="10">
        <v>1.2000000476837158</v>
      </c>
      <c r="N911" s="11">
        <v>20.649999618530273</v>
      </c>
    </row>
    <row r="912" spans="1:14">
      <c r="A912">
        <v>905</v>
      </c>
      <c r="B912" s="9">
        <v>35124</v>
      </c>
      <c r="C912" s="6">
        <f t="shared" si="43"/>
        <v>2</v>
      </c>
      <c r="D912" s="12">
        <f t="shared" si="44"/>
        <v>1996</v>
      </c>
      <c r="E912" s="19">
        <v>9999</v>
      </c>
      <c r="F912" s="19">
        <v>9999</v>
      </c>
      <c r="G912" s="19">
        <v>9999</v>
      </c>
      <c r="H912" s="19">
        <v>9999</v>
      </c>
      <c r="I912" s="10">
        <v>1.1000000238418579</v>
      </c>
      <c r="J912" s="10">
        <v>0</v>
      </c>
      <c r="K912" s="10">
        <v>0</v>
      </c>
      <c r="L912" s="10">
        <v>0.5</v>
      </c>
      <c r="M912" s="10">
        <v>1.2000000476837158</v>
      </c>
      <c r="N912" s="11">
        <v>0</v>
      </c>
    </row>
    <row r="913" spans="1:14">
      <c r="A913">
        <v>906</v>
      </c>
      <c r="B913" s="9">
        <v>35155</v>
      </c>
      <c r="C913" s="6">
        <f t="shared" si="43"/>
        <v>3</v>
      </c>
      <c r="D913" s="12">
        <f t="shared" si="44"/>
        <v>1996</v>
      </c>
      <c r="E913" s="19">
        <v>0</v>
      </c>
      <c r="F913" s="19">
        <v>0</v>
      </c>
      <c r="G913" s="19">
        <v>9999</v>
      </c>
      <c r="H913" s="19">
        <v>9999</v>
      </c>
      <c r="I913" s="10">
        <v>1.1000000238418579</v>
      </c>
      <c r="J913" s="10">
        <v>1.6499999761581421</v>
      </c>
      <c r="K913" s="10">
        <v>0</v>
      </c>
      <c r="L913" s="10">
        <v>0.5</v>
      </c>
      <c r="M913" s="10">
        <v>1.2000000476837158</v>
      </c>
      <c r="N913" s="11">
        <v>0</v>
      </c>
    </row>
    <row r="914" spans="1:14">
      <c r="A914">
        <v>907</v>
      </c>
      <c r="B914" s="9">
        <v>35185</v>
      </c>
      <c r="C914" s="6">
        <f t="shared" si="43"/>
        <v>4</v>
      </c>
      <c r="D914" s="12">
        <f t="shared" si="44"/>
        <v>1996</v>
      </c>
      <c r="E914" s="19">
        <v>15.159999847412109</v>
      </c>
      <c r="F914" s="19">
        <v>14.649999618530273</v>
      </c>
      <c r="G914" s="19">
        <v>55.580001831054688</v>
      </c>
      <c r="H914" s="19">
        <v>0.50999999046325684</v>
      </c>
      <c r="I914" s="10">
        <v>1.1000000238418579</v>
      </c>
      <c r="J914" s="10">
        <v>0.55000001192092896</v>
      </c>
      <c r="K914" s="10">
        <v>0.81000000238418579</v>
      </c>
      <c r="L914" s="10">
        <v>0.5</v>
      </c>
      <c r="M914" s="10">
        <v>1.2000000476837158</v>
      </c>
      <c r="N914" s="11">
        <v>0</v>
      </c>
    </row>
    <row r="915" spans="1:14">
      <c r="A915">
        <v>908</v>
      </c>
      <c r="B915" s="9">
        <v>35216</v>
      </c>
      <c r="C915" s="6">
        <f t="shared" si="43"/>
        <v>5</v>
      </c>
      <c r="D915" s="12">
        <f t="shared" si="44"/>
        <v>1996</v>
      </c>
      <c r="E915" s="19">
        <v>18.170000076293945</v>
      </c>
      <c r="F915" s="19">
        <v>17.569999694824219</v>
      </c>
      <c r="G915" s="19">
        <v>66.629997253417969</v>
      </c>
      <c r="H915" s="19">
        <v>0.61000001430511475</v>
      </c>
      <c r="I915" s="10">
        <v>1.1000000238418579</v>
      </c>
      <c r="J915" s="10">
        <v>0.55000001192092896</v>
      </c>
      <c r="K915" s="10">
        <v>0.97000002861022949</v>
      </c>
      <c r="L915" s="10">
        <v>1.1000000238418579</v>
      </c>
      <c r="M915" s="10">
        <v>2.9000000953674316</v>
      </c>
      <c r="N915" s="11">
        <v>0</v>
      </c>
    </row>
    <row r="916" spans="1:14">
      <c r="A916">
        <v>909</v>
      </c>
      <c r="B916" s="9">
        <v>35246</v>
      </c>
      <c r="C916" s="6">
        <f t="shared" si="43"/>
        <v>6</v>
      </c>
      <c r="D916" s="12">
        <f t="shared" si="44"/>
        <v>1996</v>
      </c>
      <c r="E916" s="19">
        <v>34.360000610351563</v>
      </c>
      <c r="F916" s="19">
        <v>33.209999084472656</v>
      </c>
      <c r="G916" s="19">
        <v>125.98000335693359</v>
      </c>
      <c r="H916" s="19">
        <v>1.1499999761581421</v>
      </c>
      <c r="I916" s="10">
        <v>1.1000000238418579</v>
      </c>
      <c r="J916" s="10">
        <v>1.1000000238418579</v>
      </c>
      <c r="K916" s="10">
        <v>1.8300000429153442</v>
      </c>
      <c r="L916" s="10">
        <v>1.5</v>
      </c>
      <c r="M916" s="10">
        <v>4.0999999046325684</v>
      </c>
      <c r="N916" s="11">
        <v>0</v>
      </c>
    </row>
    <row r="917" spans="1:14">
      <c r="A917">
        <v>910</v>
      </c>
      <c r="B917" s="9">
        <v>35277</v>
      </c>
      <c r="C917" s="6">
        <f t="shared" si="43"/>
        <v>7</v>
      </c>
      <c r="D917" s="12">
        <f t="shared" si="44"/>
        <v>1996</v>
      </c>
      <c r="E917" s="19">
        <v>33.470001220703125</v>
      </c>
      <c r="F917" s="19">
        <v>32.360000610351563</v>
      </c>
      <c r="G917" s="19">
        <v>122.73000335693359</v>
      </c>
      <c r="H917" s="19">
        <v>1.1200000047683716</v>
      </c>
      <c r="I917" s="10">
        <v>1.1000000238418579</v>
      </c>
      <c r="J917" s="10">
        <v>2.75</v>
      </c>
      <c r="K917" s="10">
        <v>1.7899999618530273</v>
      </c>
      <c r="L917" s="10">
        <v>1.1000000238418579</v>
      </c>
      <c r="M917" s="10">
        <v>2.9000000953674316</v>
      </c>
      <c r="N917" s="11">
        <v>0</v>
      </c>
    </row>
    <row r="918" spans="1:14">
      <c r="A918">
        <v>911</v>
      </c>
      <c r="B918" s="9">
        <v>35308</v>
      </c>
      <c r="C918" s="6">
        <f t="shared" si="43"/>
        <v>8</v>
      </c>
      <c r="D918" s="12">
        <f t="shared" si="44"/>
        <v>1996</v>
      </c>
      <c r="E918" s="19">
        <v>26.680000305175781</v>
      </c>
      <c r="F918" s="19">
        <v>25.799999237060547</v>
      </c>
      <c r="G918" s="19">
        <v>97.839996337890625</v>
      </c>
      <c r="H918" s="19">
        <v>0.88999998569488525</v>
      </c>
      <c r="I918" s="10">
        <v>1.1000000238418579</v>
      </c>
      <c r="J918" s="10">
        <v>3.2999999523162842</v>
      </c>
      <c r="K918" s="10">
        <v>1.4199999570846558</v>
      </c>
      <c r="L918" s="10">
        <v>1.2000000476837158</v>
      </c>
      <c r="M918" s="10">
        <v>3.2999999523162842</v>
      </c>
      <c r="N918" s="11">
        <v>0</v>
      </c>
    </row>
    <row r="919" spans="1:14">
      <c r="A919">
        <v>912</v>
      </c>
      <c r="B919" s="9">
        <v>35338</v>
      </c>
      <c r="C919" s="6">
        <f t="shared" si="43"/>
        <v>9</v>
      </c>
      <c r="D919" s="12">
        <f t="shared" si="44"/>
        <v>1996</v>
      </c>
      <c r="E919" s="19">
        <v>21.319999694824219</v>
      </c>
      <c r="F919" s="19">
        <v>20.610000610351563</v>
      </c>
      <c r="G919" s="19">
        <v>78.19000244140625</v>
      </c>
      <c r="H919" s="19">
        <v>0.70999997854232788</v>
      </c>
      <c r="I919" s="10">
        <v>1.1000000238418579</v>
      </c>
      <c r="J919" s="10">
        <v>2.75</v>
      </c>
      <c r="K919" s="10">
        <v>1.1399999856948853</v>
      </c>
      <c r="L919" s="10">
        <v>3.0999999046325684</v>
      </c>
      <c r="M919" s="10">
        <v>8.3000001907348633</v>
      </c>
      <c r="N919" s="11">
        <v>0</v>
      </c>
    </row>
    <row r="920" spans="1:14">
      <c r="A920">
        <v>913</v>
      </c>
      <c r="B920" s="9">
        <v>35369</v>
      </c>
      <c r="C920" s="6">
        <f t="shared" si="43"/>
        <v>10</v>
      </c>
      <c r="D920" s="12">
        <f t="shared" si="44"/>
        <v>1996</v>
      </c>
      <c r="E920" s="19">
        <v>0.82999998331069946</v>
      </c>
      <c r="F920" s="19">
        <v>0.81000000238418579</v>
      </c>
      <c r="G920" s="19">
        <v>3.0499999523162842</v>
      </c>
      <c r="H920" s="19">
        <v>2.9999999329447746E-2</v>
      </c>
      <c r="I920" s="10">
        <v>1.1000000238418579</v>
      </c>
      <c r="J920" s="10">
        <v>1.1000000238418579</v>
      </c>
      <c r="K920" s="10">
        <v>3.9999999105930328E-2</v>
      </c>
      <c r="L920" s="10">
        <v>2.5</v>
      </c>
      <c r="M920" s="10">
        <v>7.9000000953674316</v>
      </c>
      <c r="N920" s="11">
        <v>74.779998779296875</v>
      </c>
    </row>
    <row r="921" spans="1:14">
      <c r="A921">
        <v>914</v>
      </c>
      <c r="B921" s="9">
        <v>35399</v>
      </c>
      <c r="C921" s="6">
        <f t="shared" si="43"/>
        <v>11</v>
      </c>
      <c r="D921" s="12">
        <f t="shared" si="44"/>
        <v>1996</v>
      </c>
      <c r="E921" s="19">
        <v>9999</v>
      </c>
      <c r="F921" s="19">
        <v>9999</v>
      </c>
      <c r="G921" s="19">
        <v>9999</v>
      </c>
      <c r="H921" s="19">
        <v>9999</v>
      </c>
      <c r="I921" s="10">
        <v>1.1000000238418579</v>
      </c>
      <c r="J921" s="10">
        <v>0.2800000011920929</v>
      </c>
      <c r="K921" s="10">
        <v>0</v>
      </c>
      <c r="L921" s="10">
        <v>1.7000000476837158</v>
      </c>
      <c r="M921" s="10">
        <v>5.4000000953674316</v>
      </c>
      <c r="N921" s="11">
        <v>113.26000213623047</v>
      </c>
    </row>
    <row r="922" spans="1:14">
      <c r="A922">
        <v>915</v>
      </c>
      <c r="B922" s="9">
        <v>35430</v>
      </c>
      <c r="C922" s="6">
        <f t="shared" si="43"/>
        <v>12</v>
      </c>
      <c r="D922" s="12">
        <f t="shared" si="44"/>
        <v>1996</v>
      </c>
      <c r="E922" s="19">
        <v>9999</v>
      </c>
      <c r="F922" s="19">
        <v>9999</v>
      </c>
      <c r="G922" s="19">
        <v>9999</v>
      </c>
      <c r="H922" s="19">
        <v>9999</v>
      </c>
      <c r="I922" s="10">
        <v>1.1000000238418579</v>
      </c>
      <c r="J922" s="10">
        <v>0.2800000011920929</v>
      </c>
      <c r="K922" s="10">
        <v>0</v>
      </c>
      <c r="L922" s="10">
        <v>0.5</v>
      </c>
      <c r="M922" s="10">
        <v>1.7000000476837158</v>
      </c>
      <c r="N922" s="11">
        <v>56.180000305175781</v>
      </c>
    </row>
    <row r="923" spans="1:14">
      <c r="A923">
        <v>916</v>
      </c>
      <c r="B923" s="9">
        <v>35461</v>
      </c>
      <c r="C923" s="6">
        <f t="shared" si="43"/>
        <v>1</v>
      </c>
      <c r="D923" s="12">
        <f t="shared" si="44"/>
        <v>1997</v>
      </c>
      <c r="E923" s="19">
        <v>9999</v>
      </c>
      <c r="F923" s="19">
        <v>9999</v>
      </c>
      <c r="G923" s="19">
        <v>9999</v>
      </c>
      <c r="H923" s="19">
        <v>9999</v>
      </c>
      <c r="I923" s="10">
        <v>1.1000000238418579</v>
      </c>
      <c r="J923" s="10">
        <v>0</v>
      </c>
      <c r="K923" s="10">
        <v>0</v>
      </c>
      <c r="L923" s="10">
        <v>0.40000000596046448</v>
      </c>
      <c r="M923" s="10">
        <v>1.2000000476837158</v>
      </c>
      <c r="N923" s="11">
        <v>3.0899999141693115</v>
      </c>
    </row>
    <row r="924" spans="1:14">
      <c r="A924">
        <v>917</v>
      </c>
      <c r="B924" s="9">
        <v>35489</v>
      </c>
      <c r="C924" s="6">
        <f t="shared" si="43"/>
        <v>2</v>
      </c>
      <c r="D924" s="12">
        <f t="shared" si="44"/>
        <v>1997</v>
      </c>
      <c r="E924" s="19">
        <v>9999</v>
      </c>
      <c r="F924" s="19">
        <v>9999</v>
      </c>
      <c r="G924" s="19">
        <v>9999</v>
      </c>
      <c r="H924" s="19">
        <v>9999</v>
      </c>
      <c r="I924" s="10">
        <v>1.1000000238418579</v>
      </c>
      <c r="J924" s="10">
        <v>0</v>
      </c>
      <c r="K924" s="10">
        <v>0</v>
      </c>
      <c r="L924" s="10">
        <v>0.40000000596046448</v>
      </c>
      <c r="M924" s="10">
        <v>1.2000000476837158</v>
      </c>
      <c r="N924" s="11">
        <v>0</v>
      </c>
    </row>
    <row r="925" spans="1:14">
      <c r="A925">
        <v>918</v>
      </c>
      <c r="B925" s="9">
        <v>35520</v>
      </c>
      <c r="C925" s="6">
        <f t="shared" si="43"/>
        <v>3</v>
      </c>
      <c r="D925" s="12">
        <f t="shared" si="44"/>
        <v>1997</v>
      </c>
      <c r="E925" s="19">
        <v>1.25</v>
      </c>
      <c r="F925" s="19">
        <v>1.2100000381469727</v>
      </c>
      <c r="G925" s="19">
        <v>9999</v>
      </c>
      <c r="H925" s="19">
        <v>9999</v>
      </c>
      <c r="I925" s="10">
        <v>1.1000000238418579</v>
      </c>
      <c r="J925" s="10">
        <v>1.6499999761581421</v>
      </c>
      <c r="K925" s="10">
        <v>7.0000000298023224E-2</v>
      </c>
      <c r="L925" s="10">
        <v>0.40000000596046448</v>
      </c>
      <c r="M925" s="10">
        <v>1.2000000476837158</v>
      </c>
      <c r="N925" s="11">
        <v>0</v>
      </c>
    </row>
    <row r="926" spans="1:14">
      <c r="A926">
        <v>919</v>
      </c>
      <c r="B926" s="9">
        <v>35550</v>
      </c>
      <c r="C926" s="6">
        <f t="shared" si="43"/>
        <v>4</v>
      </c>
      <c r="D926" s="12">
        <f t="shared" si="44"/>
        <v>1997</v>
      </c>
      <c r="E926" s="19">
        <v>27.760000228881836</v>
      </c>
      <c r="F926" s="19">
        <v>26.840000152587891</v>
      </c>
      <c r="G926" s="19">
        <v>102.65000152587891</v>
      </c>
      <c r="H926" s="19">
        <v>0.93000000715255737</v>
      </c>
      <c r="I926" s="10">
        <v>1.1000000238418579</v>
      </c>
      <c r="J926" s="10">
        <v>0.55000001192092896</v>
      </c>
      <c r="K926" s="10">
        <v>1.4800000190734863</v>
      </c>
      <c r="L926" s="10">
        <v>0.40000000596046448</v>
      </c>
      <c r="M926" s="10">
        <v>1.2000000476837158</v>
      </c>
      <c r="N926" s="11">
        <v>0</v>
      </c>
    </row>
    <row r="927" spans="1:14">
      <c r="A927">
        <v>920</v>
      </c>
      <c r="B927" s="9">
        <v>35581</v>
      </c>
      <c r="C927" s="6">
        <f t="shared" si="43"/>
        <v>5</v>
      </c>
      <c r="D927" s="12">
        <f t="shared" si="44"/>
        <v>1997</v>
      </c>
      <c r="E927" s="19">
        <v>26.459999084472656</v>
      </c>
      <c r="F927" s="19">
        <v>25.579999923706055</v>
      </c>
      <c r="G927" s="19">
        <v>97.849998474121094</v>
      </c>
      <c r="H927" s="19">
        <v>0.88999998569488525</v>
      </c>
      <c r="I927" s="10">
        <v>1.1000000238418579</v>
      </c>
      <c r="J927" s="10">
        <v>0.55000001192092896</v>
      </c>
      <c r="K927" s="10">
        <v>1.4099999666213989</v>
      </c>
      <c r="L927" s="10">
        <v>0.89999997615814209</v>
      </c>
      <c r="M927" s="10">
        <v>2.9000000953674316</v>
      </c>
      <c r="N927" s="11">
        <v>0</v>
      </c>
    </row>
    <row r="928" spans="1:14">
      <c r="A928">
        <v>921</v>
      </c>
      <c r="B928" s="9">
        <v>35611</v>
      </c>
      <c r="C928" s="6">
        <f t="shared" si="43"/>
        <v>6</v>
      </c>
      <c r="D928" s="12">
        <f t="shared" si="44"/>
        <v>1997</v>
      </c>
      <c r="E928" s="19">
        <v>27.670000076293945</v>
      </c>
      <c r="F928" s="19">
        <v>26.75</v>
      </c>
      <c r="G928" s="19">
        <v>102.31999969482422</v>
      </c>
      <c r="H928" s="19">
        <v>0.93000000715255737</v>
      </c>
      <c r="I928" s="10">
        <v>1.1000000238418579</v>
      </c>
      <c r="J928" s="10">
        <v>1.1000000238418579</v>
      </c>
      <c r="K928" s="10">
        <v>1.4800000190734863</v>
      </c>
      <c r="L928" s="10">
        <v>1.2999999523162842</v>
      </c>
      <c r="M928" s="10">
        <v>4.0999999046325684</v>
      </c>
      <c r="N928" s="11">
        <v>0</v>
      </c>
    </row>
    <row r="929" spans="1:14">
      <c r="A929">
        <v>922</v>
      </c>
      <c r="B929" s="9">
        <v>35642</v>
      </c>
      <c r="C929" s="6">
        <f t="shared" si="43"/>
        <v>7</v>
      </c>
      <c r="D929" s="12">
        <f t="shared" si="44"/>
        <v>1997</v>
      </c>
      <c r="E929" s="19">
        <v>27.579999923706055</v>
      </c>
      <c r="F929" s="19">
        <v>26.659999847412109</v>
      </c>
      <c r="G929" s="19">
        <v>101.95999908447266</v>
      </c>
      <c r="H929" s="19">
        <v>0.93000000715255737</v>
      </c>
      <c r="I929" s="10">
        <v>1.1000000238418579</v>
      </c>
      <c r="J929" s="10">
        <v>2.75</v>
      </c>
      <c r="K929" s="10">
        <v>1.4700000286102295</v>
      </c>
      <c r="L929" s="10">
        <v>0.89999997615814209</v>
      </c>
      <c r="M929" s="10">
        <v>2.9000000953674316</v>
      </c>
      <c r="N929" s="11">
        <v>0</v>
      </c>
    </row>
    <row r="930" spans="1:14">
      <c r="A930">
        <v>923</v>
      </c>
      <c r="B930" s="9">
        <v>35673</v>
      </c>
      <c r="C930" s="6">
        <f t="shared" si="43"/>
        <v>8</v>
      </c>
      <c r="D930" s="12">
        <f t="shared" si="44"/>
        <v>1997</v>
      </c>
      <c r="E930" s="19">
        <v>19.969999313354492</v>
      </c>
      <c r="F930" s="19">
        <v>19.309999465942383</v>
      </c>
      <c r="G930" s="19">
        <v>73.849998474121094</v>
      </c>
      <c r="H930" s="19">
        <v>0.67000001668930054</v>
      </c>
      <c r="I930" s="10">
        <v>1.1000000238418579</v>
      </c>
      <c r="J930" s="10">
        <v>3.2999999523162842</v>
      </c>
      <c r="K930" s="10">
        <v>1.0700000524520874</v>
      </c>
      <c r="L930" s="10">
        <v>1.1000000238418579</v>
      </c>
      <c r="M930" s="10">
        <v>3.2999999523162842</v>
      </c>
      <c r="N930" s="11">
        <v>0</v>
      </c>
    </row>
    <row r="931" spans="1:14">
      <c r="A931">
        <v>924</v>
      </c>
      <c r="B931" s="9">
        <v>35703</v>
      </c>
      <c r="C931" s="6">
        <f t="shared" si="43"/>
        <v>9</v>
      </c>
      <c r="D931" s="12">
        <f t="shared" si="44"/>
        <v>1997</v>
      </c>
      <c r="E931" s="19">
        <v>16.290000915527344</v>
      </c>
      <c r="F931" s="19">
        <v>15.75</v>
      </c>
      <c r="G931" s="19">
        <v>60.240001678466797</v>
      </c>
      <c r="H931" s="19">
        <v>0.55000001192092896</v>
      </c>
      <c r="I931" s="10">
        <v>1.1000000238418579</v>
      </c>
      <c r="J931" s="10">
        <v>2.75</v>
      </c>
      <c r="K931" s="10">
        <v>0.87000000476837158</v>
      </c>
      <c r="L931" s="10">
        <v>2.7000000476837158</v>
      </c>
      <c r="M931" s="10">
        <v>8.3000001907348633</v>
      </c>
      <c r="N931" s="11">
        <v>0</v>
      </c>
    </row>
    <row r="932" spans="1:14">
      <c r="A932">
        <v>925</v>
      </c>
      <c r="B932" s="9">
        <v>35734</v>
      </c>
      <c r="C932" s="6">
        <f t="shared" si="43"/>
        <v>10</v>
      </c>
      <c r="D932" s="12">
        <f t="shared" si="44"/>
        <v>1997</v>
      </c>
      <c r="E932" s="19">
        <v>3.0099999904632568</v>
      </c>
      <c r="F932" s="19">
        <v>2.9100000858306885</v>
      </c>
      <c r="G932" s="19">
        <v>11.130000114440918</v>
      </c>
      <c r="H932" s="19">
        <v>0.10000000149011612</v>
      </c>
      <c r="I932" s="10">
        <v>1.1000000238418579</v>
      </c>
      <c r="J932" s="10">
        <v>1.1000000238418579</v>
      </c>
      <c r="K932" s="10">
        <v>0.15999999642372131</v>
      </c>
      <c r="L932" s="10">
        <v>2.5</v>
      </c>
      <c r="M932" s="10">
        <v>7.9000000953674316</v>
      </c>
      <c r="N932" s="11">
        <v>79.650001525878906</v>
      </c>
    </row>
    <row r="933" spans="1:14">
      <c r="A933">
        <v>926</v>
      </c>
      <c r="B933" s="9">
        <v>35764</v>
      </c>
      <c r="C933" s="6">
        <f t="shared" si="43"/>
        <v>11</v>
      </c>
      <c r="D933" s="12">
        <f t="shared" si="44"/>
        <v>1997</v>
      </c>
      <c r="E933" s="19">
        <v>9999</v>
      </c>
      <c r="F933" s="19">
        <v>9999</v>
      </c>
      <c r="G933" s="19">
        <v>9999</v>
      </c>
      <c r="H933" s="19">
        <v>9999</v>
      </c>
      <c r="I933" s="10">
        <v>1.1000000238418579</v>
      </c>
      <c r="J933" s="10">
        <v>0.2800000011920929</v>
      </c>
      <c r="K933" s="10">
        <v>0</v>
      </c>
      <c r="L933" s="10">
        <v>1.7000000476837158</v>
      </c>
      <c r="M933" s="10">
        <v>5.4000000953674316</v>
      </c>
      <c r="N933" s="11">
        <v>92.110000610351563</v>
      </c>
    </row>
    <row r="934" spans="1:14">
      <c r="A934">
        <v>927</v>
      </c>
      <c r="B934" s="9">
        <v>35795</v>
      </c>
      <c r="C934" s="6">
        <f t="shared" si="43"/>
        <v>12</v>
      </c>
      <c r="D934" s="12">
        <f t="shared" si="44"/>
        <v>1997</v>
      </c>
      <c r="E934" s="19">
        <v>9999</v>
      </c>
      <c r="F934" s="19">
        <v>9999</v>
      </c>
      <c r="G934" s="19">
        <v>9999</v>
      </c>
      <c r="H934" s="19">
        <v>9999</v>
      </c>
      <c r="I934" s="10">
        <v>1.1000000238418579</v>
      </c>
      <c r="J934" s="10">
        <v>0.2800000011920929</v>
      </c>
      <c r="K934" s="10">
        <v>0</v>
      </c>
      <c r="L934" s="10">
        <v>0.5</v>
      </c>
      <c r="M934" s="10">
        <v>1.7000000476837158</v>
      </c>
      <c r="N934" s="11">
        <v>78.790000915527344</v>
      </c>
    </row>
    <row r="935" spans="1:14">
      <c r="A935">
        <v>928</v>
      </c>
      <c r="B935" s="9">
        <v>35826</v>
      </c>
      <c r="C935" s="6">
        <f t="shared" si="43"/>
        <v>1</v>
      </c>
      <c r="D935" s="12">
        <f t="shared" si="44"/>
        <v>1998</v>
      </c>
      <c r="E935" s="19">
        <v>9999</v>
      </c>
      <c r="F935" s="19">
        <v>9999</v>
      </c>
      <c r="G935" s="19">
        <v>9999</v>
      </c>
      <c r="H935" s="19">
        <v>9999</v>
      </c>
      <c r="I935" s="10">
        <v>1.1000000238418579</v>
      </c>
      <c r="J935" s="10">
        <v>0</v>
      </c>
      <c r="K935" s="10">
        <v>0</v>
      </c>
      <c r="L935" s="10">
        <v>0.40000000596046448</v>
      </c>
      <c r="M935" s="10">
        <v>1.2000000476837158</v>
      </c>
      <c r="N935" s="11">
        <v>0.68999999761581421</v>
      </c>
    </row>
    <row r="936" spans="1:14">
      <c r="A936">
        <v>929</v>
      </c>
      <c r="B936" s="9">
        <v>35854</v>
      </c>
      <c r="C936" s="6">
        <f t="shared" si="43"/>
        <v>2</v>
      </c>
      <c r="D936" s="12">
        <f t="shared" si="44"/>
        <v>1998</v>
      </c>
      <c r="E936" s="19">
        <v>9999</v>
      </c>
      <c r="F936" s="19">
        <v>9999</v>
      </c>
      <c r="G936" s="19">
        <v>9999</v>
      </c>
      <c r="H936" s="19">
        <v>9999</v>
      </c>
      <c r="I936" s="10">
        <v>1.1000000238418579</v>
      </c>
      <c r="J936" s="10">
        <v>0</v>
      </c>
      <c r="K936" s="10">
        <v>0</v>
      </c>
      <c r="L936" s="10">
        <v>0.40000000596046448</v>
      </c>
      <c r="M936" s="10">
        <v>1.2000000476837158</v>
      </c>
      <c r="N936" s="11">
        <v>0</v>
      </c>
    </row>
    <row r="937" spans="1:14">
      <c r="A937">
        <v>930</v>
      </c>
      <c r="B937" s="9">
        <v>35885</v>
      </c>
      <c r="C937" s="6">
        <f t="shared" si="43"/>
        <v>3</v>
      </c>
      <c r="D937" s="12">
        <f t="shared" si="44"/>
        <v>1998</v>
      </c>
      <c r="E937" s="19">
        <v>0</v>
      </c>
      <c r="F937" s="19">
        <v>0</v>
      </c>
      <c r="G937" s="19">
        <v>9999</v>
      </c>
      <c r="H937" s="19">
        <v>9999</v>
      </c>
      <c r="I937" s="10">
        <v>1.1000000238418579</v>
      </c>
      <c r="J937" s="10">
        <v>1.6499999761581421</v>
      </c>
      <c r="K937" s="10">
        <v>0</v>
      </c>
      <c r="L937" s="10">
        <v>0.40000000596046448</v>
      </c>
      <c r="M937" s="10">
        <v>1.2000000476837158</v>
      </c>
      <c r="N937" s="11">
        <v>0</v>
      </c>
    </row>
    <row r="938" spans="1:14">
      <c r="A938">
        <v>931</v>
      </c>
      <c r="B938" s="9">
        <v>35915</v>
      </c>
      <c r="C938" s="6">
        <f t="shared" si="43"/>
        <v>4</v>
      </c>
      <c r="D938" s="12">
        <f t="shared" si="44"/>
        <v>1998</v>
      </c>
      <c r="E938" s="19">
        <v>15.060000419616699</v>
      </c>
      <c r="F938" s="19">
        <v>14.560000419616699</v>
      </c>
      <c r="G938" s="19">
        <v>55.240001678466797</v>
      </c>
      <c r="H938" s="19">
        <v>0.5</v>
      </c>
      <c r="I938" s="10">
        <v>1.1000000238418579</v>
      </c>
      <c r="J938" s="10">
        <v>0.55000001192092896</v>
      </c>
      <c r="K938" s="10">
        <v>0.80000001192092896</v>
      </c>
      <c r="L938" s="10">
        <v>0.40000000596046448</v>
      </c>
      <c r="M938" s="10">
        <v>1.2000000476837158</v>
      </c>
      <c r="N938" s="11">
        <v>0</v>
      </c>
    </row>
    <row r="939" spans="1:14">
      <c r="A939">
        <v>932</v>
      </c>
      <c r="B939" s="9">
        <v>35946</v>
      </c>
      <c r="C939" s="6">
        <f t="shared" si="43"/>
        <v>5</v>
      </c>
      <c r="D939" s="12">
        <f t="shared" si="44"/>
        <v>1998</v>
      </c>
      <c r="E939" s="19">
        <v>11.970000267028809</v>
      </c>
      <c r="F939" s="19">
        <v>11.569999694824219</v>
      </c>
      <c r="G939" s="19">
        <v>43.889999389648438</v>
      </c>
      <c r="H939" s="19">
        <v>0.40000000596046448</v>
      </c>
      <c r="I939" s="10">
        <v>1.1000000238418579</v>
      </c>
      <c r="J939" s="10">
        <v>0.55000001192092896</v>
      </c>
      <c r="K939" s="10">
        <v>0.63999998569488525</v>
      </c>
      <c r="L939" s="10">
        <v>0.89999997615814209</v>
      </c>
      <c r="M939" s="10">
        <v>2.9000000953674316</v>
      </c>
      <c r="N939" s="11">
        <v>0</v>
      </c>
    </row>
    <row r="940" spans="1:14">
      <c r="A940">
        <v>933</v>
      </c>
      <c r="B940" s="9">
        <v>35976</v>
      </c>
      <c r="C940" s="6">
        <f t="shared" si="43"/>
        <v>6</v>
      </c>
      <c r="D940" s="12">
        <f t="shared" si="44"/>
        <v>1998</v>
      </c>
      <c r="E940" s="19">
        <v>35.090000152587891</v>
      </c>
      <c r="F940" s="19">
        <v>33.919998168945313</v>
      </c>
      <c r="G940" s="19">
        <v>128.66999816894531</v>
      </c>
      <c r="H940" s="19">
        <v>1.1699999570846558</v>
      </c>
      <c r="I940" s="10">
        <v>1.1000000238418579</v>
      </c>
      <c r="J940" s="10">
        <v>1.1000000238418579</v>
      </c>
      <c r="K940" s="10">
        <v>1.8700000047683716</v>
      </c>
      <c r="L940" s="10">
        <v>1.2999999523162842</v>
      </c>
      <c r="M940" s="10">
        <v>4.0999999046325684</v>
      </c>
      <c r="N940" s="11">
        <v>0</v>
      </c>
    </row>
    <row r="941" spans="1:14">
      <c r="A941">
        <v>934</v>
      </c>
      <c r="B941" s="9">
        <v>36007</v>
      </c>
      <c r="C941" s="6">
        <f t="shared" si="43"/>
        <v>7</v>
      </c>
      <c r="D941" s="12">
        <f t="shared" si="44"/>
        <v>1998</v>
      </c>
      <c r="E941" s="19">
        <v>35.979999542236328</v>
      </c>
      <c r="F941" s="19">
        <v>34.779998779296875</v>
      </c>
      <c r="G941" s="19">
        <v>131.91000366210938</v>
      </c>
      <c r="H941" s="19">
        <v>1.2000000476837158</v>
      </c>
      <c r="I941" s="10">
        <v>1.1000000238418579</v>
      </c>
      <c r="J941" s="10">
        <v>2.75</v>
      </c>
      <c r="K941" s="10">
        <v>1.9199999570846558</v>
      </c>
      <c r="L941" s="10">
        <v>0.89999997615814209</v>
      </c>
      <c r="M941" s="10">
        <v>2.9000000953674316</v>
      </c>
      <c r="N941" s="11">
        <v>0</v>
      </c>
    </row>
    <row r="942" spans="1:14">
      <c r="A942">
        <v>935</v>
      </c>
      <c r="B942" s="9">
        <v>36038</v>
      </c>
      <c r="C942" s="6">
        <f t="shared" si="43"/>
        <v>8</v>
      </c>
      <c r="D942" s="12">
        <f t="shared" si="44"/>
        <v>1998</v>
      </c>
      <c r="E942" s="19">
        <v>28.680000305175781</v>
      </c>
      <c r="F942" s="19">
        <v>27.729999542236328</v>
      </c>
      <c r="G942" s="19">
        <v>105.16999816894531</v>
      </c>
      <c r="H942" s="19">
        <v>0.95999997854232788</v>
      </c>
      <c r="I942" s="10">
        <v>1.1000000238418579</v>
      </c>
      <c r="J942" s="10">
        <v>3.2999999523162842</v>
      </c>
      <c r="K942" s="10">
        <v>1.5299999713897705</v>
      </c>
      <c r="L942" s="10">
        <v>1.1000000238418579</v>
      </c>
      <c r="M942" s="10">
        <v>3.2999999523162842</v>
      </c>
      <c r="N942" s="11">
        <v>0</v>
      </c>
    </row>
    <row r="943" spans="1:14">
      <c r="A943">
        <v>936</v>
      </c>
      <c r="B943" s="9">
        <v>36068</v>
      </c>
      <c r="C943" s="6">
        <f t="shared" si="43"/>
        <v>9</v>
      </c>
      <c r="D943" s="12">
        <f t="shared" si="44"/>
        <v>1998</v>
      </c>
      <c r="E943" s="19">
        <v>20.579999923706055</v>
      </c>
      <c r="F943" s="19">
        <v>19.889999389648438</v>
      </c>
      <c r="G943" s="19">
        <v>75.449996948242188</v>
      </c>
      <c r="H943" s="19">
        <v>0.68999999761581421</v>
      </c>
      <c r="I943" s="10">
        <v>1.1000000238418579</v>
      </c>
      <c r="J943" s="10">
        <v>2.75</v>
      </c>
      <c r="K943" s="10">
        <v>1.1000000238418579</v>
      </c>
      <c r="L943" s="10">
        <v>2.7000000476837158</v>
      </c>
      <c r="M943" s="10">
        <v>8.3000001907348633</v>
      </c>
      <c r="N943" s="11">
        <v>0</v>
      </c>
    </row>
    <row r="944" spans="1:14">
      <c r="A944">
        <v>937</v>
      </c>
      <c r="B944" s="9">
        <v>36099</v>
      </c>
      <c r="C944" s="6">
        <f t="shared" si="43"/>
        <v>10</v>
      </c>
      <c r="D944" s="12">
        <f t="shared" si="44"/>
        <v>1998</v>
      </c>
      <c r="E944" s="19">
        <v>2.6400001049041748</v>
      </c>
      <c r="F944" s="19">
        <v>2.5499999523162842</v>
      </c>
      <c r="G944" s="19">
        <v>9.6700000762939453</v>
      </c>
      <c r="H944" s="19">
        <v>9.0000003576278687E-2</v>
      </c>
      <c r="I944" s="10">
        <v>1.1000000238418579</v>
      </c>
      <c r="J944" s="10">
        <v>1.1000000238418579</v>
      </c>
      <c r="K944" s="10">
        <v>0.14000000059604645</v>
      </c>
      <c r="L944" s="10">
        <v>2.5</v>
      </c>
      <c r="M944" s="10">
        <v>7.9000000953674316</v>
      </c>
      <c r="N944" s="11">
        <v>84.769996643066406</v>
      </c>
    </row>
    <row r="945" spans="1:14">
      <c r="A945">
        <v>938</v>
      </c>
      <c r="B945" s="9">
        <v>36129</v>
      </c>
      <c r="C945" s="6">
        <f t="shared" si="43"/>
        <v>11</v>
      </c>
      <c r="D945" s="12">
        <f t="shared" si="44"/>
        <v>1998</v>
      </c>
      <c r="E945" s="19">
        <v>9999</v>
      </c>
      <c r="F945" s="19">
        <v>9999</v>
      </c>
      <c r="G945" s="19">
        <v>9999</v>
      </c>
      <c r="H945" s="19">
        <v>9999</v>
      </c>
      <c r="I945" s="10">
        <v>1.1000000238418579</v>
      </c>
      <c r="J945" s="10">
        <v>0.2800000011920929</v>
      </c>
      <c r="K945" s="10">
        <v>0</v>
      </c>
      <c r="L945" s="10">
        <v>1.7000000476837158</v>
      </c>
      <c r="M945" s="10">
        <v>5.4000000953674316</v>
      </c>
      <c r="N945" s="11">
        <v>96.919998168945313</v>
      </c>
    </row>
    <row r="946" spans="1:14">
      <c r="A946">
        <v>939</v>
      </c>
      <c r="B946" s="9">
        <v>36160</v>
      </c>
      <c r="C946" s="6">
        <f t="shared" si="43"/>
        <v>12</v>
      </c>
      <c r="D946" s="12">
        <f t="shared" si="44"/>
        <v>1998</v>
      </c>
      <c r="E946" s="19">
        <v>9999</v>
      </c>
      <c r="F946" s="19">
        <v>9999</v>
      </c>
      <c r="G946" s="19">
        <v>9999</v>
      </c>
      <c r="H946" s="19">
        <v>9999</v>
      </c>
      <c r="I946" s="10">
        <v>1.1000000238418579</v>
      </c>
      <c r="J946" s="10">
        <v>0.2800000011920929</v>
      </c>
      <c r="K946" s="10">
        <v>0</v>
      </c>
      <c r="L946" s="10">
        <v>0.5</v>
      </c>
      <c r="M946" s="10">
        <v>1.7000000476837158</v>
      </c>
      <c r="N946" s="11">
        <v>78.230003356933594</v>
      </c>
    </row>
    <row r="947" spans="1:14">
      <c r="A947">
        <v>940</v>
      </c>
      <c r="B947" s="9">
        <v>36191</v>
      </c>
      <c r="C947" s="6">
        <f t="shared" si="43"/>
        <v>1</v>
      </c>
      <c r="D947" s="12">
        <f t="shared" si="44"/>
        <v>1999</v>
      </c>
      <c r="E947" s="19">
        <v>9999</v>
      </c>
      <c r="F947" s="19">
        <v>9999</v>
      </c>
      <c r="G947" s="19">
        <v>9999</v>
      </c>
      <c r="H947" s="19">
        <v>9999</v>
      </c>
      <c r="I947" s="10">
        <v>1.1000000238418579</v>
      </c>
      <c r="J947" s="10">
        <v>0</v>
      </c>
      <c r="K947" s="10">
        <v>0</v>
      </c>
      <c r="L947" s="10">
        <v>0.40000000596046448</v>
      </c>
      <c r="M947" s="10">
        <v>1.2000000476837158</v>
      </c>
      <c r="N947" s="11">
        <v>35.610000610351563</v>
      </c>
    </row>
    <row r="948" spans="1:14">
      <c r="A948">
        <v>941</v>
      </c>
      <c r="B948" s="9">
        <v>36219</v>
      </c>
      <c r="C948" s="6">
        <f t="shared" si="43"/>
        <v>2</v>
      </c>
      <c r="D948" s="12">
        <f t="shared" si="44"/>
        <v>1999</v>
      </c>
      <c r="E948" s="19">
        <v>9999</v>
      </c>
      <c r="F948" s="19">
        <v>9999</v>
      </c>
      <c r="G948" s="19">
        <v>9999</v>
      </c>
      <c r="H948" s="19">
        <v>9999</v>
      </c>
      <c r="I948" s="10">
        <v>1.1000000238418579</v>
      </c>
      <c r="J948" s="10">
        <v>0</v>
      </c>
      <c r="K948" s="10">
        <v>0</v>
      </c>
      <c r="L948" s="10">
        <v>0.40000000596046448</v>
      </c>
      <c r="M948" s="10">
        <v>1.2000000476837158</v>
      </c>
      <c r="N948" s="11">
        <v>0</v>
      </c>
    </row>
    <row r="949" spans="1:14">
      <c r="A949">
        <v>942</v>
      </c>
      <c r="B949" s="9">
        <v>36250</v>
      </c>
      <c r="C949" s="6">
        <f t="shared" si="43"/>
        <v>3</v>
      </c>
      <c r="D949" s="12">
        <f t="shared" si="44"/>
        <v>1999</v>
      </c>
      <c r="E949" s="19">
        <v>0.20000000298023224</v>
      </c>
      <c r="F949" s="19">
        <v>0.18999999761581421</v>
      </c>
      <c r="G949" s="19">
        <v>9999</v>
      </c>
      <c r="H949" s="19">
        <v>9999</v>
      </c>
      <c r="I949" s="10">
        <v>1.1000000238418579</v>
      </c>
      <c r="J949" s="10">
        <v>1.6499999761581421</v>
      </c>
      <c r="K949" s="10">
        <v>9.9999997764825821E-3</v>
      </c>
      <c r="L949" s="10">
        <v>0.40000000596046448</v>
      </c>
      <c r="M949" s="10">
        <v>1.2000000476837158</v>
      </c>
      <c r="N949" s="11">
        <v>0</v>
      </c>
    </row>
    <row r="950" spans="1:14">
      <c r="A950">
        <v>943</v>
      </c>
      <c r="B950" s="9">
        <v>36280</v>
      </c>
      <c r="C950" s="6">
        <f t="shared" si="43"/>
        <v>4</v>
      </c>
      <c r="D950" s="12">
        <f t="shared" si="44"/>
        <v>1999</v>
      </c>
      <c r="E950" s="19">
        <v>22</v>
      </c>
      <c r="F950" s="19">
        <v>21.260000228881836</v>
      </c>
      <c r="G950" s="19">
        <v>80.760002136230469</v>
      </c>
      <c r="H950" s="19">
        <v>0.73000001907348633</v>
      </c>
      <c r="I950" s="10">
        <v>1.1000000238418579</v>
      </c>
      <c r="J950" s="10">
        <v>0.55000001192092896</v>
      </c>
      <c r="K950" s="10">
        <v>1.1699999570846558</v>
      </c>
      <c r="L950" s="10">
        <v>0.40000000596046448</v>
      </c>
      <c r="M950" s="10">
        <v>1.2000000476837158</v>
      </c>
      <c r="N950" s="11">
        <v>0</v>
      </c>
    </row>
    <row r="951" spans="1:14">
      <c r="A951">
        <v>944</v>
      </c>
      <c r="B951" s="9">
        <v>36311</v>
      </c>
      <c r="C951" s="6">
        <f t="shared" si="43"/>
        <v>5</v>
      </c>
      <c r="D951" s="12">
        <f t="shared" si="44"/>
        <v>1999</v>
      </c>
      <c r="E951" s="19">
        <v>27.579999923706055</v>
      </c>
      <c r="F951" s="19">
        <v>26.659999847412109</v>
      </c>
      <c r="G951" s="19">
        <v>101.25</v>
      </c>
      <c r="H951" s="19">
        <v>0.92000001668930054</v>
      </c>
      <c r="I951" s="10">
        <v>1.1000000238418579</v>
      </c>
      <c r="J951" s="10">
        <v>0.55000001192092896</v>
      </c>
      <c r="K951" s="10">
        <v>1.4700000286102295</v>
      </c>
      <c r="L951" s="10">
        <v>0.89999997615814209</v>
      </c>
      <c r="M951" s="10">
        <v>2.9000000953674316</v>
      </c>
      <c r="N951" s="11">
        <v>0</v>
      </c>
    </row>
    <row r="952" spans="1:14">
      <c r="A952">
        <v>945</v>
      </c>
      <c r="B952" s="9">
        <v>36341</v>
      </c>
      <c r="C952" s="6">
        <f t="shared" si="43"/>
        <v>6</v>
      </c>
      <c r="D952" s="12">
        <f t="shared" si="44"/>
        <v>1999</v>
      </c>
      <c r="E952" s="19">
        <v>27.409999847412109</v>
      </c>
      <c r="F952" s="19">
        <v>26.5</v>
      </c>
      <c r="G952" s="19">
        <v>100.65000152587891</v>
      </c>
      <c r="H952" s="19">
        <v>0.92000001668930054</v>
      </c>
      <c r="I952" s="10">
        <v>1.1000000238418579</v>
      </c>
      <c r="J952" s="10">
        <v>1.1000000238418579</v>
      </c>
      <c r="K952" s="10">
        <v>1.4600000381469727</v>
      </c>
      <c r="L952" s="10">
        <v>1.2999999523162842</v>
      </c>
      <c r="M952" s="10">
        <v>4.0999999046325684</v>
      </c>
      <c r="N952" s="11">
        <v>0</v>
      </c>
    </row>
    <row r="953" spans="1:14">
      <c r="A953">
        <v>946</v>
      </c>
      <c r="B953" s="9">
        <v>36372</v>
      </c>
      <c r="C953" s="6">
        <f t="shared" si="43"/>
        <v>7</v>
      </c>
      <c r="D953" s="12">
        <f t="shared" si="44"/>
        <v>1999</v>
      </c>
      <c r="E953" s="19">
        <v>27.850000381469727</v>
      </c>
      <c r="F953" s="19">
        <v>26.920000076293945</v>
      </c>
      <c r="G953" s="19">
        <v>102.25</v>
      </c>
      <c r="H953" s="19">
        <v>0.93000000715255737</v>
      </c>
      <c r="I953" s="10">
        <v>1.1000000238418579</v>
      </c>
      <c r="J953" s="10">
        <v>2.75</v>
      </c>
      <c r="K953" s="10">
        <v>1.4900000095367432</v>
      </c>
      <c r="L953" s="10">
        <v>0.89999997615814209</v>
      </c>
      <c r="M953" s="10">
        <v>2.9000000953674316</v>
      </c>
      <c r="N953" s="11">
        <v>0</v>
      </c>
    </row>
    <row r="954" spans="1:14">
      <c r="A954">
        <v>947</v>
      </c>
      <c r="B954" s="9">
        <v>36403</v>
      </c>
      <c r="C954" s="6">
        <f t="shared" si="43"/>
        <v>8</v>
      </c>
      <c r="D954" s="12">
        <f t="shared" si="44"/>
        <v>1999</v>
      </c>
      <c r="E954" s="19">
        <v>21.969999313354492</v>
      </c>
      <c r="F954" s="19">
        <v>21.229999542236328</v>
      </c>
      <c r="G954" s="19">
        <v>80.650001525878906</v>
      </c>
      <c r="H954" s="19">
        <v>0.73000001907348633</v>
      </c>
      <c r="I954" s="10">
        <v>1.1000000238418579</v>
      </c>
      <c r="J954" s="10">
        <v>3.2999999523162842</v>
      </c>
      <c r="K954" s="10">
        <v>1.1699999570846558</v>
      </c>
      <c r="L954" s="10">
        <v>1.1000000238418579</v>
      </c>
      <c r="M954" s="10">
        <v>3.2999999523162842</v>
      </c>
      <c r="N954" s="11">
        <v>0</v>
      </c>
    </row>
    <row r="955" spans="1:14">
      <c r="A955">
        <v>948</v>
      </c>
      <c r="B955" s="9">
        <v>36433</v>
      </c>
      <c r="C955" s="6">
        <f t="shared" si="43"/>
        <v>9</v>
      </c>
      <c r="D955" s="12">
        <f t="shared" si="44"/>
        <v>1999</v>
      </c>
      <c r="E955" s="19">
        <v>17.959999084472656</v>
      </c>
      <c r="F955" s="19">
        <v>17.360000610351563</v>
      </c>
      <c r="G955" s="19">
        <v>65.930000305175781</v>
      </c>
      <c r="H955" s="19">
        <v>0.60000002384185791</v>
      </c>
      <c r="I955" s="10">
        <v>1.1000000238418579</v>
      </c>
      <c r="J955" s="10">
        <v>2.75</v>
      </c>
      <c r="K955" s="10">
        <v>0.95999997854232788</v>
      </c>
      <c r="L955" s="10">
        <v>2.7000000476837158</v>
      </c>
      <c r="M955" s="10">
        <v>8.3000001907348633</v>
      </c>
      <c r="N955" s="11">
        <v>0</v>
      </c>
    </row>
    <row r="956" spans="1:14">
      <c r="A956">
        <v>949</v>
      </c>
      <c r="B956" s="9">
        <v>36464</v>
      </c>
      <c r="C956" s="6">
        <f t="shared" si="43"/>
        <v>10</v>
      </c>
      <c r="D956" s="12">
        <f t="shared" si="44"/>
        <v>1999</v>
      </c>
      <c r="E956" s="19">
        <v>5.0399999618530273</v>
      </c>
      <c r="F956" s="19">
        <v>4.869999885559082</v>
      </c>
      <c r="G956" s="19">
        <v>18.510000228881836</v>
      </c>
      <c r="H956" s="19">
        <v>0.17000000178813934</v>
      </c>
      <c r="I956" s="10">
        <v>1.1000000238418579</v>
      </c>
      <c r="J956" s="10">
        <v>1.1000000238418579</v>
      </c>
      <c r="K956" s="10">
        <v>0.27000001072883606</v>
      </c>
      <c r="L956" s="10">
        <v>2.5</v>
      </c>
      <c r="M956" s="10">
        <v>7.9000000953674316</v>
      </c>
      <c r="N956" s="11">
        <v>83.730003356933594</v>
      </c>
    </row>
    <row r="957" spans="1:14">
      <c r="A957">
        <v>950</v>
      </c>
      <c r="B957" s="9">
        <v>36494</v>
      </c>
      <c r="C957" s="6">
        <f t="shared" si="43"/>
        <v>11</v>
      </c>
      <c r="D957" s="12">
        <f t="shared" si="44"/>
        <v>1999</v>
      </c>
      <c r="E957" s="19">
        <v>9999</v>
      </c>
      <c r="F957" s="19">
        <v>9999</v>
      </c>
      <c r="G957" s="19">
        <v>9999</v>
      </c>
      <c r="H957" s="19">
        <v>9999</v>
      </c>
      <c r="I957" s="10">
        <v>1.1000000238418579</v>
      </c>
      <c r="J957" s="10">
        <v>0.2800000011920929</v>
      </c>
      <c r="K957" s="10">
        <v>0</v>
      </c>
      <c r="L957" s="10">
        <v>1.7000000476837158</v>
      </c>
      <c r="M957" s="10">
        <v>5.4000000953674316</v>
      </c>
      <c r="N957" s="11">
        <v>107.23999786376953</v>
      </c>
    </row>
    <row r="958" spans="1:14">
      <c r="A958">
        <v>951</v>
      </c>
      <c r="B958" s="9">
        <v>36525</v>
      </c>
      <c r="C958" s="6">
        <f t="shared" si="43"/>
        <v>12</v>
      </c>
      <c r="D958" s="12">
        <f t="shared" si="44"/>
        <v>1999</v>
      </c>
      <c r="E958" s="19">
        <v>9999</v>
      </c>
      <c r="F958" s="19">
        <v>9999</v>
      </c>
      <c r="G958" s="19">
        <v>9999</v>
      </c>
      <c r="H958" s="19">
        <v>9999</v>
      </c>
      <c r="I958" s="10">
        <v>1.1000000238418579</v>
      </c>
      <c r="J958" s="10">
        <v>0.2800000011920929</v>
      </c>
      <c r="K958" s="10">
        <v>0</v>
      </c>
      <c r="L958" s="10">
        <v>0.5</v>
      </c>
      <c r="M958" s="10">
        <v>1.7000000476837158</v>
      </c>
      <c r="N958" s="11">
        <v>90.550003051757813</v>
      </c>
    </row>
    <row r="959" spans="1:14">
      <c r="A959">
        <v>952</v>
      </c>
      <c r="B959" s="9">
        <v>36556</v>
      </c>
      <c r="C959" s="6">
        <f t="shared" si="43"/>
        <v>1</v>
      </c>
      <c r="D959" s="12">
        <f t="shared" si="44"/>
        <v>2000</v>
      </c>
      <c r="E959" s="19">
        <v>9999</v>
      </c>
      <c r="F959" s="19">
        <v>9999</v>
      </c>
      <c r="G959" s="19">
        <v>9999</v>
      </c>
      <c r="H959" s="19">
        <v>9999</v>
      </c>
      <c r="I959" s="10">
        <v>1.1000000238418579</v>
      </c>
      <c r="J959" s="10">
        <v>0</v>
      </c>
      <c r="K959" s="10">
        <v>0</v>
      </c>
      <c r="L959" s="10">
        <v>0.40000000596046448</v>
      </c>
      <c r="M959" s="10">
        <v>1.2000000476837158</v>
      </c>
      <c r="N959" s="11">
        <v>23.370000839233398</v>
      </c>
    </row>
    <row r="960" spans="1:14">
      <c r="A960">
        <v>953</v>
      </c>
      <c r="B960" s="9">
        <v>36585</v>
      </c>
      <c r="C960" s="6">
        <f t="shared" si="43"/>
        <v>2</v>
      </c>
      <c r="D960" s="12">
        <f t="shared" si="44"/>
        <v>2000</v>
      </c>
      <c r="E960" s="19">
        <v>9999</v>
      </c>
      <c r="F960" s="19">
        <v>9999</v>
      </c>
      <c r="G960" s="19">
        <v>9999</v>
      </c>
      <c r="H960" s="19">
        <v>9999</v>
      </c>
      <c r="I960" s="10">
        <v>1.1000000238418579</v>
      </c>
      <c r="J960" s="10">
        <v>0</v>
      </c>
      <c r="K960" s="10">
        <v>0</v>
      </c>
      <c r="L960" s="10">
        <v>0.40000000596046448</v>
      </c>
      <c r="M960" s="10">
        <v>1.2000000476837158</v>
      </c>
      <c r="N960" s="11">
        <v>0</v>
      </c>
    </row>
    <row r="961" spans="1:14">
      <c r="A961">
        <v>954</v>
      </c>
      <c r="B961" s="9">
        <v>36616</v>
      </c>
      <c r="C961" s="6">
        <f t="shared" si="43"/>
        <v>3</v>
      </c>
      <c r="D961" s="12">
        <f t="shared" si="44"/>
        <v>2000</v>
      </c>
      <c r="E961" s="19">
        <v>0</v>
      </c>
      <c r="F961" s="19">
        <v>0</v>
      </c>
      <c r="G961" s="19">
        <v>9999</v>
      </c>
      <c r="H961" s="19">
        <v>9999</v>
      </c>
      <c r="I961" s="10">
        <v>1.1000000238418579</v>
      </c>
      <c r="J961" s="10">
        <v>1.6499999761581421</v>
      </c>
      <c r="K961" s="10">
        <v>0</v>
      </c>
      <c r="L961" s="10">
        <v>0.40000000596046448</v>
      </c>
      <c r="M961" s="10">
        <v>1.2000000476837158</v>
      </c>
      <c r="N961" s="11">
        <v>0</v>
      </c>
    </row>
    <row r="962" spans="1:14">
      <c r="A962">
        <v>955</v>
      </c>
      <c r="B962" s="9">
        <v>36646</v>
      </c>
      <c r="C962" s="6">
        <f t="shared" si="43"/>
        <v>4</v>
      </c>
      <c r="D962" s="12">
        <f t="shared" si="44"/>
        <v>2000</v>
      </c>
      <c r="E962" s="19">
        <v>16.379999160766602</v>
      </c>
      <c r="F962" s="19">
        <v>15.829999923706055</v>
      </c>
      <c r="G962" s="19">
        <v>60.049999237060547</v>
      </c>
      <c r="H962" s="19">
        <v>0.55000001192092896</v>
      </c>
      <c r="I962" s="10">
        <v>1.1000000238418579</v>
      </c>
      <c r="J962" s="10">
        <v>0.55000001192092896</v>
      </c>
      <c r="K962" s="10">
        <v>0.87000000476837158</v>
      </c>
      <c r="L962" s="10">
        <v>0.40000000596046448</v>
      </c>
      <c r="M962" s="10">
        <v>1.2000000476837158</v>
      </c>
      <c r="N962" s="11">
        <v>0</v>
      </c>
    </row>
    <row r="963" spans="1:14">
      <c r="A963">
        <v>956</v>
      </c>
      <c r="B963" s="9">
        <v>36677</v>
      </c>
      <c r="C963" s="6">
        <f t="shared" si="43"/>
        <v>5</v>
      </c>
      <c r="D963" s="12">
        <f t="shared" si="44"/>
        <v>2000</v>
      </c>
      <c r="E963" s="19">
        <v>25.319999694824219</v>
      </c>
      <c r="F963" s="19">
        <v>24.479999542236328</v>
      </c>
      <c r="G963" s="19">
        <v>92.849998474121094</v>
      </c>
      <c r="H963" s="19">
        <v>0.8399999737739563</v>
      </c>
      <c r="I963" s="10">
        <v>1.1000000238418579</v>
      </c>
      <c r="J963" s="10">
        <v>0.55000001192092896</v>
      </c>
      <c r="K963" s="10">
        <v>1.3500000238418579</v>
      </c>
      <c r="L963" s="10">
        <v>0.89999997615814209</v>
      </c>
      <c r="M963" s="10">
        <v>2.9000000953674316</v>
      </c>
      <c r="N963" s="11">
        <v>0</v>
      </c>
    </row>
    <row r="964" spans="1:14">
      <c r="A964">
        <v>957</v>
      </c>
      <c r="B964" s="9">
        <v>36707</v>
      </c>
      <c r="C964" s="6">
        <f t="shared" si="43"/>
        <v>6</v>
      </c>
      <c r="D964" s="12">
        <f t="shared" si="44"/>
        <v>2000</v>
      </c>
      <c r="E964" s="19">
        <v>31.700000762939453</v>
      </c>
      <c r="F964" s="19">
        <v>30.649999618530273</v>
      </c>
      <c r="G964" s="19">
        <v>116.23999786376953</v>
      </c>
      <c r="H964" s="19">
        <v>1.059999942779541</v>
      </c>
      <c r="I964" s="10">
        <v>1.1000000238418579</v>
      </c>
      <c r="J964" s="10">
        <v>1.1000000238418579</v>
      </c>
      <c r="K964" s="10">
        <v>1.690000057220459</v>
      </c>
      <c r="L964" s="10">
        <v>1.2999999523162842</v>
      </c>
      <c r="M964" s="10">
        <v>4.0999999046325684</v>
      </c>
      <c r="N964" s="11">
        <v>0</v>
      </c>
    </row>
    <row r="965" spans="1:14">
      <c r="A965">
        <v>958</v>
      </c>
      <c r="B965" s="9">
        <v>36738</v>
      </c>
      <c r="C965" s="6">
        <f t="shared" si="43"/>
        <v>7</v>
      </c>
      <c r="D965" s="12">
        <f t="shared" si="44"/>
        <v>2000</v>
      </c>
      <c r="E965" s="19">
        <v>31.969999313354492</v>
      </c>
      <c r="F965" s="19">
        <v>30.909999847412109</v>
      </c>
      <c r="G965" s="19">
        <v>117.23999786376953</v>
      </c>
      <c r="H965" s="19">
        <v>1.0700000524520874</v>
      </c>
      <c r="I965" s="10">
        <v>1.1000000238418579</v>
      </c>
      <c r="J965" s="10">
        <v>2.75</v>
      </c>
      <c r="K965" s="10">
        <v>1.7100000381469727</v>
      </c>
      <c r="L965" s="10">
        <v>0.89999997615814209</v>
      </c>
      <c r="M965" s="10">
        <v>2.9000000953674316</v>
      </c>
      <c r="N965" s="11">
        <v>0</v>
      </c>
    </row>
    <row r="966" spans="1:14">
      <c r="A966">
        <v>959</v>
      </c>
      <c r="B966" s="9">
        <v>36769</v>
      </c>
      <c r="C966" s="6">
        <f t="shared" si="43"/>
        <v>8</v>
      </c>
      <c r="D966" s="12">
        <f t="shared" si="44"/>
        <v>2000</v>
      </c>
      <c r="E966" s="19">
        <v>25.489999771118164</v>
      </c>
      <c r="F966" s="19">
        <v>24.639999389648438</v>
      </c>
      <c r="G966" s="19">
        <v>93.470001220703125</v>
      </c>
      <c r="H966" s="19">
        <v>0.85000002384185791</v>
      </c>
      <c r="I966" s="10">
        <v>1.1000000238418579</v>
      </c>
      <c r="J966" s="10">
        <v>3.2999999523162842</v>
      </c>
      <c r="K966" s="10">
        <v>1.3600000143051147</v>
      </c>
      <c r="L966" s="10">
        <v>1.1000000238418579</v>
      </c>
      <c r="M966" s="10">
        <v>3.2999999523162842</v>
      </c>
      <c r="N966" s="11">
        <v>0</v>
      </c>
    </row>
    <row r="967" spans="1:14">
      <c r="A967">
        <v>960</v>
      </c>
      <c r="B967" s="9">
        <v>36799</v>
      </c>
      <c r="C967" s="6">
        <f t="shared" si="43"/>
        <v>9</v>
      </c>
      <c r="D967" s="12">
        <f t="shared" si="44"/>
        <v>2000</v>
      </c>
      <c r="E967" s="19">
        <v>19.139999389648438</v>
      </c>
      <c r="F967" s="19">
        <v>18.5</v>
      </c>
      <c r="G967" s="19">
        <v>70.160003662109375</v>
      </c>
      <c r="H967" s="19">
        <v>0.63999998569488525</v>
      </c>
      <c r="I967" s="10">
        <v>1.1000000238418579</v>
      </c>
      <c r="J967" s="10">
        <v>2.75</v>
      </c>
      <c r="K967" s="10">
        <v>1.0199999809265137</v>
      </c>
      <c r="L967" s="10">
        <v>2.7000000476837158</v>
      </c>
      <c r="M967" s="10">
        <v>8.3000001907348633</v>
      </c>
      <c r="N967" s="11">
        <v>0</v>
      </c>
    </row>
    <row r="968" spans="1:14">
      <c r="A968">
        <v>961</v>
      </c>
      <c r="B968" s="9">
        <v>36830</v>
      </c>
      <c r="C968" s="6">
        <f t="shared" si="43"/>
        <v>10</v>
      </c>
      <c r="D968" s="12">
        <f t="shared" si="44"/>
        <v>2000</v>
      </c>
      <c r="E968" s="19">
        <v>0</v>
      </c>
      <c r="F968" s="19">
        <v>0</v>
      </c>
      <c r="G968" s="19">
        <v>0</v>
      </c>
      <c r="H968" s="19">
        <v>0</v>
      </c>
      <c r="I968" s="10">
        <v>1.1000000238418579</v>
      </c>
      <c r="J968" s="10">
        <v>1.1000000238418579</v>
      </c>
      <c r="K968" s="10">
        <v>0</v>
      </c>
      <c r="L968" s="10">
        <v>2.5</v>
      </c>
      <c r="M968" s="10">
        <v>7.9000000953674316</v>
      </c>
      <c r="N968" s="11">
        <v>71.05999755859375</v>
      </c>
    </row>
    <row r="969" spans="1:14">
      <c r="A969">
        <v>962</v>
      </c>
      <c r="B969" s="9">
        <v>36860</v>
      </c>
      <c r="C969" s="6">
        <f t="shared" ref="C969:C1015" si="45">MONTH(B969)</f>
        <v>11</v>
      </c>
      <c r="D969" s="12">
        <f t="shared" ref="D969:D1015" si="46">YEAR(B969)</f>
        <v>2000</v>
      </c>
      <c r="E969" s="19">
        <v>9999</v>
      </c>
      <c r="F969" s="19">
        <v>9999</v>
      </c>
      <c r="G969" s="19">
        <v>9999</v>
      </c>
      <c r="H969" s="19">
        <v>9999</v>
      </c>
      <c r="I969" s="10">
        <v>1.1000000238418579</v>
      </c>
      <c r="J969" s="10">
        <v>0.2800000011920929</v>
      </c>
      <c r="K969" s="10">
        <v>0</v>
      </c>
      <c r="L969" s="10">
        <v>1.7000000476837158</v>
      </c>
      <c r="M969" s="10">
        <v>5.4000000953674316</v>
      </c>
      <c r="N969" s="11">
        <v>111.52999877929688</v>
      </c>
    </row>
    <row r="970" spans="1:14">
      <c r="A970">
        <v>963</v>
      </c>
      <c r="B970" s="9">
        <v>36891</v>
      </c>
      <c r="C970" s="6">
        <f t="shared" si="45"/>
        <v>12</v>
      </c>
      <c r="D970" s="12">
        <f t="shared" si="46"/>
        <v>2000</v>
      </c>
      <c r="E970" s="19">
        <v>9999</v>
      </c>
      <c r="F970" s="19">
        <v>9999</v>
      </c>
      <c r="G970" s="19">
        <v>9999</v>
      </c>
      <c r="H970" s="19">
        <v>9999</v>
      </c>
      <c r="I970" s="10">
        <v>1.1000000238418579</v>
      </c>
      <c r="J970" s="10">
        <v>0.2800000011920929</v>
      </c>
      <c r="K970" s="10">
        <v>0</v>
      </c>
      <c r="L970" s="10">
        <v>0.5</v>
      </c>
      <c r="M970" s="10">
        <v>1.7000000476837158</v>
      </c>
      <c r="N970" s="11">
        <v>85.699996948242188</v>
      </c>
    </row>
    <row r="971" spans="1:14">
      <c r="A971">
        <v>964</v>
      </c>
      <c r="B971" s="9">
        <v>36922</v>
      </c>
      <c r="C971" s="6">
        <f t="shared" si="45"/>
        <v>1</v>
      </c>
      <c r="D971" s="12">
        <f t="shared" si="46"/>
        <v>2001</v>
      </c>
      <c r="E971" s="19">
        <v>9999</v>
      </c>
      <c r="F971" s="19">
        <v>9999</v>
      </c>
      <c r="G971" s="19">
        <v>9999</v>
      </c>
      <c r="H971" s="19">
        <v>9999</v>
      </c>
      <c r="I971" s="10">
        <v>1.1000000238418579</v>
      </c>
      <c r="J971" s="10">
        <v>0</v>
      </c>
      <c r="K971" s="10">
        <v>0</v>
      </c>
      <c r="L971" s="10">
        <v>0.40000000596046448</v>
      </c>
      <c r="M971" s="10">
        <v>1.2000000476837158</v>
      </c>
      <c r="N971" s="11">
        <v>28.719999313354492</v>
      </c>
    </row>
    <row r="972" spans="1:14">
      <c r="A972">
        <v>965</v>
      </c>
      <c r="B972" s="9">
        <v>36950</v>
      </c>
      <c r="C972" s="6">
        <f t="shared" si="45"/>
        <v>2</v>
      </c>
      <c r="D972" s="12">
        <f t="shared" si="46"/>
        <v>2001</v>
      </c>
      <c r="E972" s="19">
        <v>9999</v>
      </c>
      <c r="F972" s="19">
        <v>9999</v>
      </c>
      <c r="G972" s="19">
        <v>9999</v>
      </c>
      <c r="H972" s="19">
        <v>9999</v>
      </c>
      <c r="I972" s="10">
        <v>1.1000000238418579</v>
      </c>
      <c r="J972" s="10">
        <v>0</v>
      </c>
      <c r="K972" s="10">
        <v>0</v>
      </c>
      <c r="L972" s="10">
        <v>0.40000000596046448</v>
      </c>
      <c r="M972" s="10">
        <v>1.2000000476837158</v>
      </c>
      <c r="N972" s="11">
        <v>0</v>
      </c>
    </row>
    <row r="973" spans="1:14">
      <c r="A973">
        <v>966</v>
      </c>
      <c r="B973" s="9">
        <v>36981</v>
      </c>
      <c r="C973" s="6">
        <f t="shared" si="45"/>
        <v>3</v>
      </c>
      <c r="D973" s="12">
        <f t="shared" si="46"/>
        <v>2001</v>
      </c>
      <c r="E973" s="19">
        <v>0.2800000011920929</v>
      </c>
      <c r="F973" s="19">
        <v>0.27000001072883606</v>
      </c>
      <c r="G973" s="19">
        <v>9999</v>
      </c>
      <c r="H973" s="19">
        <v>9999</v>
      </c>
      <c r="I973" s="10">
        <v>1.1000000238418579</v>
      </c>
      <c r="J973" s="10">
        <v>1.6499999761581421</v>
      </c>
      <c r="K973" s="10">
        <v>9.9999997764825821E-3</v>
      </c>
      <c r="L973" s="10">
        <v>0.40000000596046448</v>
      </c>
      <c r="M973" s="10">
        <v>1.2000000476837158</v>
      </c>
      <c r="N973" s="11">
        <v>0</v>
      </c>
    </row>
    <row r="974" spans="1:14">
      <c r="A974">
        <v>967</v>
      </c>
      <c r="B974" s="9">
        <v>37011</v>
      </c>
      <c r="C974" s="6">
        <f t="shared" si="45"/>
        <v>4</v>
      </c>
      <c r="D974" s="12">
        <f t="shared" si="46"/>
        <v>2001</v>
      </c>
      <c r="E974" s="19">
        <v>19.920000076293945</v>
      </c>
      <c r="F974" s="19">
        <v>19.25</v>
      </c>
      <c r="G974" s="19">
        <v>73.169998168945313</v>
      </c>
      <c r="H974" s="19">
        <v>0.67000001668930054</v>
      </c>
      <c r="I974" s="10">
        <v>1.1000000238418579</v>
      </c>
      <c r="J974" s="10">
        <v>0.55000001192092896</v>
      </c>
      <c r="K974" s="10">
        <v>1.059999942779541</v>
      </c>
      <c r="L974" s="10">
        <v>0.40000000596046448</v>
      </c>
      <c r="M974" s="10">
        <v>1.2000000476837158</v>
      </c>
      <c r="N974" s="11">
        <v>0</v>
      </c>
    </row>
    <row r="975" spans="1:14">
      <c r="A975">
        <v>968</v>
      </c>
      <c r="B975" s="9">
        <v>37042</v>
      </c>
      <c r="C975" s="6">
        <f t="shared" si="45"/>
        <v>5</v>
      </c>
      <c r="D975" s="12">
        <f t="shared" si="46"/>
        <v>2001</v>
      </c>
      <c r="E975" s="19">
        <v>29.229999542236328</v>
      </c>
      <c r="F975" s="19">
        <v>28.25</v>
      </c>
      <c r="G975" s="19">
        <v>107.37000274658203</v>
      </c>
      <c r="H975" s="19">
        <v>0.98000001907348633</v>
      </c>
      <c r="I975" s="10">
        <v>1.1000000238418579</v>
      </c>
      <c r="J975" s="10">
        <v>0.55000001192092896</v>
      </c>
      <c r="K975" s="10">
        <v>1.559999942779541</v>
      </c>
      <c r="L975" s="10">
        <v>0.89999997615814209</v>
      </c>
      <c r="M975" s="10">
        <v>2.9000000953674316</v>
      </c>
      <c r="N975" s="11">
        <v>0</v>
      </c>
    </row>
    <row r="976" spans="1:14">
      <c r="A976">
        <v>969</v>
      </c>
      <c r="B976" s="9">
        <v>37072</v>
      </c>
      <c r="C976" s="6">
        <f t="shared" si="45"/>
        <v>6</v>
      </c>
      <c r="D976" s="12">
        <f t="shared" si="46"/>
        <v>2001</v>
      </c>
      <c r="E976" s="19">
        <v>29.780000686645508</v>
      </c>
      <c r="F976" s="19">
        <v>28.790000915527344</v>
      </c>
      <c r="G976" s="19">
        <v>109.41000366210938</v>
      </c>
      <c r="H976" s="19">
        <v>0.99000000953674316</v>
      </c>
      <c r="I976" s="10">
        <v>1.1000000238418579</v>
      </c>
      <c r="J976" s="10">
        <v>1.1000000238418579</v>
      </c>
      <c r="K976" s="10">
        <v>1.5900000333786011</v>
      </c>
      <c r="L976" s="10">
        <v>1.2999999523162842</v>
      </c>
      <c r="M976" s="10">
        <v>4.0999999046325684</v>
      </c>
      <c r="N976" s="11">
        <v>0</v>
      </c>
    </row>
    <row r="977" spans="1:14">
      <c r="A977">
        <v>970</v>
      </c>
      <c r="B977" s="9">
        <v>37103</v>
      </c>
      <c r="C977" s="6">
        <f t="shared" si="45"/>
        <v>7</v>
      </c>
      <c r="D977" s="12">
        <f t="shared" si="46"/>
        <v>2001</v>
      </c>
      <c r="E977" s="19">
        <v>29.139999389648438</v>
      </c>
      <c r="F977" s="19">
        <v>28.170000076293945</v>
      </c>
      <c r="G977" s="19">
        <v>107.05999755859375</v>
      </c>
      <c r="H977" s="19">
        <v>0.97000002861022949</v>
      </c>
      <c r="I977" s="10">
        <v>1.1000000238418579</v>
      </c>
      <c r="J977" s="10">
        <v>2.75</v>
      </c>
      <c r="K977" s="10">
        <v>1.5499999523162842</v>
      </c>
      <c r="L977" s="10">
        <v>0.89999997615814209</v>
      </c>
      <c r="M977" s="10">
        <v>2.9000000953674316</v>
      </c>
      <c r="N977" s="11">
        <v>0</v>
      </c>
    </row>
    <row r="978" spans="1:14">
      <c r="A978">
        <v>971</v>
      </c>
      <c r="B978" s="9">
        <v>37134</v>
      </c>
      <c r="C978" s="6">
        <f t="shared" si="45"/>
        <v>8</v>
      </c>
      <c r="D978" s="12">
        <f t="shared" si="46"/>
        <v>2001</v>
      </c>
      <c r="E978" s="19">
        <v>23.229999542236328</v>
      </c>
      <c r="F978" s="19">
        <v>22.459999084472656</v>
      </c>
      <c r="G978" s="19">
        <v>85.349998474121094</v>
      </c>
      <c r="H978" s="19">
        <v>0.77999997138977051</v>
      </c>
      <c r="I978" s="10">
        <v>1.1000000238418579</v>
      </c>
      <c r="J978" s="10">
        <v>3.2999999523162842</v>
      </c>
      <c r="K978" s="10">
        <v>1.2400000095367432</v>
      </c>
      <c r="L978" s="10">
        <v>1.1000000238418579</v>
      </c>
      <c r="M978" s="10">
        <v>3.2999999523162842</v>
      </c>
      <c r="N978" s="11">
        <v>0</v>
      </c>
    </row>
    <row r="979" spans="1:14">
      <c r="A979">
        <v>972</v>
      </c>
      <c r="B979" s="9">
        <v>37164</v>
      </c>
      <c r="C979" s="6">
        <f t="shared" si="45"/>
        <v>9</v>
      </c>
      <c r="D979" s="12">
        <f t="shared" si="46"/>
        <v>2001</v>
      </c>
      <c r="E979" s="19">
        <v>16.770000457763672</v>
      </c>
      <c r="F979" s="19">
        <v>16.209999084472656</v>
      </c>
      <c r="G979" s="19">
        <v>61.610000610351563</v>
      </c>
      <c r="H979" s="19">
        <v>0.56000000238418579</v>
      </c>
      <c r="I979" s="10">
        <v>1.1000000238418579</v>
      </c>
      <c r="J979" s="10">
        <v>2.75</v>
      </c>
      <c r="K979" s="10">
        <v>0.88999998569488525</v>
      </c>
      <c r="L979" s="10">
        <v>2.7000000476837158</v>
      </c>
      <c r="M979" s="10">
        <v>8.3000001907348633</v>
      </c>
      <c r="N979" s="11">
        <v>0</v>
      </c>
    </row>
    <row r="980" spans="1:14">
      <c r="A980">
        <v>973</v>
      </c>
      <c r="B980" s="9">
        <v>37195</v>
      </c>
      <c r="C980" s="6">
        <f t="shared" si="45"/>
        <v>10</v>
      </c>
      <c r="D980" s="12">
        <f t="shared" si="46"/>
        <v>2001</v>
      </c>
      <c r="E980" s="19">
        <v>1.6399999856948853</v>
      </c>
      <c r="F980" s="19">
        <v>1.5900000333786011</v>
      </c>
      <c r="G980" s="19">
        <v>6.0399999618530273</v>
      </c>
      <c r="H980" s="19">
        <v>5.000000074505806E-2</v>
      </c>
      <c r="I980" s="10">
        <v>1.1000000238418579</v>
      </c>
      <c r="J980" s="10">
        <v>1.1000000238418579</v>
      </c>
      <c r="K980" s="10">
        <v>9.0000003576278687E-2</v>
      </c>
      <c r="L980" s="10">
        <v>2.5</v>
      </c>
      <c r="M980" s="10">
        <v>7.9000000953674316</v>
      </c>
      <c r="N980" s="11">
        <v>85.80999755859375</v>
      </c>
    </row>
    <row r="981" spans="1:14">
      <c r="A981">
        <v>974</v>
      </c>
      <c r="B981" s="9">
        <v>37225</v>
      </c>
      <c r="C981" s="6">
        <f t="shared" si="45"/>
        <v>11</v>
      </c>
      <c r="D981" s="12">
        <f t="shared" si="46"/>
        <v>2001</v>
      </c>
      <c r="E981" s="19">
        <v>9999</v>
      </c>
      <c r="F981" s="19">
        <v>9999</v>
      </c>
      <c r="G981" s="19">
        <v>9999</v>
      </c>
      <c r="H981" s="19">
        <v>9999</v>
      </c>
      <c r="I981" s="10">
        <v>1.1000000238418579</v>
      </c>
      <c r="J981" s="10">
        <v>0.2800000011920929</v>
      </c>
      <c r="K981" s="10">
        <v>0</v>
      </c>
      <c r="L981" s="10">
        <v>1.7000000476837158</v>
      </c>
      <c r="M981" s="10">
        <v>5.4000000953674316</v>
      </c>
      <c r="N981" s="11">
        <v>98.180000305175781</v>
      </c>
    </row>
    <row r="982" spans="1:14">
      <c r="A982">
        <v>975</v>
      </c>
      <c r="B982" s="9">
        <v>37256</v>
      </c>
      <c r="C982" s="6">
        <f t="shared" si="45"/>
        <v>12</v>
      </c>
      <c r="D982" s="12">
        <f t="shared" si="46"/>
        <v>2001</v>
      </c>
      <c r="E982" s="19">
        <v>9999</v>
      </c>
      <c r="F982" s="19">
        <v>9999</v>
      </c>
      <c r="G982" s="19">
        <v>9999</v>
      </c>
      <c r="H982" s="19">
        <v>9999</v>
      </c>
      <c r="I982" s="10">
        <v>1.1000000238418579</v>
      </c>
      <c r="J982" s="10">
        <v>0.2800000011920929</v>
      </c>
      <c r="K982" s="10">
        <v>0</v>
      </c>
      <c r="L982" s="10">
        <v>0.5</v>
      </c>
      <c r="M982" s="10">
        <v>1.7000000476837158</v>
      </c>
      <c r="N982" s="11">
        <v>59.869998931884766</v>
      </c>
    </row>
    <row r="983" spans="1:14">
      <c r="A983">
        <v>976</v>
      </c>
      <c r="B983" s="9">
        <v>37287</v>
      </c>
      <c r="C983" s="6">
        <f t="shared" si="45"/>
        <v>1</v>
      </c>
      <c r="D983" s="12">
        <f t="shared" si="46"/>
        <v>2002</v>
      </c>
      <c r="E983" s="19">
        <v>9999</v>
      </c>
      <c r="F983" s="19">
        <v>9999</v>
      </c>
      <c r="G983" s="19">
        <v>9999</v>
      </c>
      <c r="H983" s="19">
        <v>9999</v>
      </c>
      <c r="I983" s="10">
        <v>1.1000000238418579</v>
      </c>
      <c r="J983" s="10">
        <v>0</v>
      </c>
      <c r="K983" s="10">
        <v>0</v>
      </c>
      <c r="L983" s="10">
        <v>0.40000000596046448</v>
      </c>
      <c r="M983" s="10">
        <v>1.2000000476837158</v>
      </c>
      <c r="N983" s="11">
        <v>23.799999237060547</v>
      </c>
    </row>
    <row r="984" spans="1:14">
      <c r="A984">
        <v>977</v>
      </c>
      <c r="B984" s="9">
        <v>37315</v>
      </c>
      <c r="C984" s="6">
        <f t="shared" si="45"/>
        <v>2</v>
      </c>
      <c r="D984" s="12">
        <f t="shared" si="46"/>
        <v>2002</v>
      </c>
      <c r="E984" s="19">
        <v>9999</v>
      </c>
      <c r="F984" s="19">
        <v>9999</v>
      </c>
      <c r="G984" s="19">
        <v>9999</v>
      </c>
      <c r="H984" s="19">
        <v>9999</v>
      </c>
      <c r="I984" s="10">
        <v>1.1000000238418579</v>
      </c>
      <c r="J984" s="10">
        <v>0</v>
      </c>
      <c r="K984" s="10">
        <v>0</v>
      </c>
      <c r="L984" s="10">
        <v>0.40000000596046448</v>
      </c>
      <c r="M984" s="10">
        <v>1.2000000476837158</v>
      </c>
      <c r="N984" s="11">
        <v>0</v>
      </c>
    </row>
    <row r="985" spans="1:14">
      <c r="A985">
        <v>978</v>
      </c>
      <c r="B985" s="9">
        <v>37346</v>
      </c>
      <c r="C985" s="6">
        <f t="shared" si="45"/>
        <v>3</v>
      </c>
      <c r="D985" s="12">
        <f t="shared" si="46"/>
        <v>2002</v>
      </c>
      <c r="E985" s="19">
        <v>0.25</v>
      </c>
      <c r="F985" s="19">
        <v>0.25</v>
      </c>
      <c r="G985" s="19">
        <v>9999</v>
      </c>
      <c r="H985" s="19">
        <v>9999</v>
      </c>
      <c r="I985" s="10">
        <v>1.1000000238418579</v>
      </c>
      <c r="J985" s="10">
        <v>1.6499999761581421</v>
      </c>
      <c r="K985" s="10">
        <v>9.9999997764825821E-3</v>
      </c>
      <c r="L985" s="10">
        <v>0.40000000596046448</v>
      </c>
      <c r="M985" s="10">
        <v>1.2000000476837158</v>
      </c>
      <c r="N985" s="11">
        <v>0</v>
      </c>
    </row>
    <row r="986" spans="1:14">
      <c r="A986">
        <v>979</v>
      </c>
      <c r="B986" s="9">
        <v>37376</v>
      </c>
      <c r="C986" s="6">
        <f t="shared" si="45"/>
        <v>4</v>
      </c>
      <c r="D986" s="12">
        <f t="shared" si="46"/>
        <v>2002</v>
      </c>
      <c r="E986" s="19">
        <v>26.180000305175781</v>
      </c>
      <c r="F986" s="19">
        <v>25.309999465942383</v>
      </c>
      <c r="G986" s="19">
        <v>96.150001525878906</v>
      </c>
      <c r="H986" s="19">
        <v>0.87000000476837158</v>
      </c>
      <c r="I986" s="10">
        <v>1.1000000238418579</v>
      </c>
      <c r="J986" s="10">
        <v>0.55000001192092896</v>
      </c>
      <c r="K986" s="10">
        <v>1.3999999761581421</v>
      </c>
      <c r="L986" s="10">
        <v>0.40000000596046448</v>
      </c>
      <c r="M986" s="10">
        <v>1.2000000476837158</v>
      </c>
      <c r="N986" s="11">
        <v>0</v>
      </c>
    </row>
    <row r="987" spans="1:14">
      <c r="A987">
        <v>980</v>
      </c>
      <c r="B987" s="9">
        <v>37407</v>
      </c>
      <c r="C987" s="6">
        <f t="shared" si="45"/>
        <v>5</v>
      </c>
      <c r="D987" s="12">
        <f t="shared" si="46"/>
        <v>2002</v>
      </c>
      <c r="E987" s="19">
        <v>21.639999389648438</v>
      </c>
      <c r="F987" s="19">
        <v>20.920000076293945</v>
      </c>
      <c r="G987" s="19">
        <v>79.470001220703125</v>
      </c>
      <c r="H987" s="19">
        <v>0.72000002861022949</v>
      </c>
      <c r="I987" s="10">
        <v>1.1000000238418579</v>
      </c>
      <c r="J987" s="10">
        <v>0.55000001192092896</v>
      </c>
      <c r="K987" s="10">
        <v>1.1499999761581421</v>
      </c>
      <c r="L987" s="10">
        <v>0.89999997615814209</v>
      </c>
      <c r="M987" s="10">
        <v>2.9000000953674316</v>
      </c>
      <c r="N987" s="11">
        <v>0</v>
      </c>
    </row>
    <row r="988" spans="1:14">
      <c r="A988">
        <v>981</v>
      </c>
      <c r="B988" s="9">
        <v>37437</v>
      </c>
      <c r="C988" s="6">
        <f t="shared" si="45"/>
        <v>6</v>
      </c>
      <c r="D988" s="12">
        <f t="shared" si="46"/>
        <v>2002</v>
      </c>
      <c r="E988" s="19">
        <v>28.659999847412109</v>
      </c>
      <c r="F988" s="19">
        <v>27.700000762939453</v>
      </c>
      <c r="G988" s="19">
        <v>105.25</v>
      </c>
      <c r="H988" s="19">
        <v>0.95999997854232788</v>
      </c>
      <c r="I988" s="10">
        <v>1.1000000238418579</v>
      </c>
      <c r="J988" s="10">
        <v>1.1000000238418579</v>
      </c>
      <c r="K988" s="10">
        <v>1.5299999713897705</v>
      </c>
      <c r="L988" s="10">
        <v>1.2999999523162842</v>
      </c>
      <c r="M988" s="10">
        <v>4.0999999046325684</v>
      </c>
      <c r="N988" s="11">
        <v>0</v>
      </c>
    </row>
    <row r="989" spans="1:14">
      <c r="A989">
        <v>982</v>
      </c>
      <c r="B989" s="9">
        <v>37468</v>
      </c>
      <c r="C989" s="6">
        <f t="shared" si="45"/>
        <v>7</v>
      </c>
      <c r="D989" s="12">
        <f t="shared" si="46"/>
        <v>2002</v>
      </c>
      <c r="E989" s="19">
        <v>27.370000839233398</v>
      </c>
      <c r="F989" s="19">
        <v>26.459999084472656</v>
      </c>
      <c r="G989" s="19">
        <v>100.51999664306641</v>
      </c>
      <c r="H989" s="19">
        <v>0.9100000262260437</v>
      </c>
      <c r="I989" s="10">
        <v>1.1000000238418579</v>
      </c>
      <c r="J989" s="10">
        <v>2.75</v>
      </c>
      <c r="K989" s="10">
        <v>1.4600000381469727</v>
      </c>
      <c r="L989" s="10">
        <v>0.89999997615814209</v>
      </c>
      <c r="M989" s="10">
        <v>2.9000000953674316</v>
      </c>
      <c r="N989" s="11">
        <v>0</v>
      </c>
    </row>
    <row r="990" spans="1:14">
      <c r="A990">
        <v>983</v>
      </c>
      <c r="B990" s="9">
        <v>37499</v>
      </c>
      <c r="C990" s="6">
        <f t="shared" si="45"/>
        <v>8</v>
      </c>
      <c r="D990" s="12">
        <f t="shared" si="46"/>
        <v>2002</v>
      </c>
      <c r="E990" s="19">
        <v>21.819999694824219</v>
      </c>
      <c r="F990" s="19">
        <v>21.090000152587891</v>
      </c>
      <c r="G990" s="19">
        <v>80.139999389648438</v>
      </c>
      <c r="H990" s="19">
        <v>0.73000001907348633</v>
      </c>
      <c r="I990" s="10">
        <v>1.1000000238418579</v>
      </c>
      <c r="J990" s="10">
        <v>3.2999999523162842</v>
      </c>
      <c r="K990" s="10">
        <v>1.1599999666213989</v>
      </c>
      <c r="L990" s="10">
        <v>1.1000000238418579</v>
      </c>
      <c r="M990" s="10">
        <v>3.2999999523162842</v>
      </c>
      <c r="N990" s="11">
        <v>0</v>
      </c>
    </row>
    <row r="991" spans="1:14">
      <c r="A991">
        <v>984</v>
      </c>
      <c r="B991" s="9">
        <v>37529</v>
      </c>
      <c r="C991" s="6">
        <f t="shared" si="45"/>
        <v>9</v>
      </c>
      <c r="D991" s="12">
        <f t="shared" si="46"/>
        <v>2002</v>
      </c>
      <c r="E991" s="19">
        <v>17.700000762939453</v>
      </c>
      <c r="F991" s="19">
        <v>17.110000610351563</v>
      </c>
      <c r="G991" s="19">
        <v>65</v>
      </c>
      <c r="H991" s="19">
        <v>0.5899999737739563</v>
      </c>
      <c r="I991" s="10">
        <v>1.1000000238418579</v>
      </c>
      <c r="J991" s="10">
        <v>2.75</v>
      </c>
      <c r="K991" s="10">
        <v>0.93999999761581421</v>
      </c>
      <c r="L991" s="10">
        <v>2.7000000476837158</v>
      </c>
      <c r="M991" s="10">
        <v>8.3000001907348633</v>
      </c>
      <c r="N991" s="11">
        <v>0</v>
      </c>
    </row>
    <row r="992" spans="1:14">
      <c r="A992">
        <v>985</v>
      </c>
      <c r="B992" s="9">
        <v>37560</v>
      </c>
      <c r="C992" s="6">
        <f t="shared" si="45"/>
        <v>10</v>
      </c>
      <c r="D992" s="12">
        <f t="shared" si="46"/>
        <v>2002</v>
      </c>
      <c r="E992" s="19">
        <v>6.3899998664855957</v>
      </c>
      <c r="F992" s="19">
        <v>6.179999828338623</v>
      </c>
      <c r="G992" s="19">
        <v>23.469999313354492</v>
      </c>
      <c r="H992" s="19">
        <v>0.20999999344348907</v>
      </c>
      <c r="I992" s="10">
        <v>1.1000000238418579</v>
      </c>
      <c r="J992" s="10">
        <v>1.1000000238418579</v>
      </c>
      <c r="K992" s="10">
        <v>0.34000000357627869</v>
      </c>
      <c r="L992" s="10">
        <v>2.5</v>
      </c>
      <c r="M992" s="10">
        <v>7.9000000953674316</v>
      </c>
      <c r="N992" s="11">
        <v>92.639999389648438</v>
      </c>
    </row>
    <row r="993" spans="1:14">
      <c r="A993">
        <v>986</v>
      </c>
      <c r="B993" s="9">
        <v>37590</v>
      </c>
      <c r="C993" s="6">
        <f t="shared" si="45"/>
        <v>11</v>
      </c>
      <c r="D993" s="12">
        <f t="shared" si="46"/>
        <v>2002</v>
      </c>
      <c r="E993" s="19">
        <v>9999</v>
      </c>
      <c r="F993" s="19">
        <v>9999</v>
      </c>
      <c r="G993" s="19">
        <v>9999</v>
      </c>
      <c r="H993" s="19">
        <v>9999</v>
      </c>
      <c r="I993" s="10">
        <v>1.1000000238418579</v>
      </c>
      <c r="J993" s="10">
        <v>0.2800000011920929</v>
      </c>
      <c r="K993" s="10">
        <v>0</v>
      </c>
      <c r="L993" s="10">
        <v>1.7000000476837158</v>
      </c>
      <c r="M993" s="10">
        <v>5.4000000953674316</v>
      </c>
      <c r="N993" s="11">
        <v>111.26000213623047</v>
      </c>
    </row>
    <row r="994" spans="1:14">
      <c r="A994">
        <v>987</v>
      </c>
      <c r="B994" s="9">
        <v>37621</v>
      </c>
      <c r="C994" s="6">
        <f t="shared" si="45"/>
        <v>12</v>
      </c>
      <c r="D994" s="12">
        <f t="shared" si="46"/>
        <v>2002</v>
      </c>
      <c r="E994" s="19">
        <v>9999</v>
      </c>
      <c r="F994" s="19">
        <v>9999</v>
      </c>
      <c r="G994" s="19">
        <v>9999</v>
      </c>
      <c r="H994" s="19">
        <v>9999</v>
      </c>
      <c r="I994" s="10">
        <v>1.1000000238418579</v>
      </c>
      <c r="J994" s="10">
        <v>0.2800000011920929</v>
      </c>
      <c r="K994" s="10">
        <v>0</v>
      </c>
      <c r="L994" s="10">
        <v>0.5</v>
      </c>
      <c r="M994" s="10">
        <v>1.7000000476837158</v>
      </c>
      <c r="N994" s="11">
        <v>53.299999237060547</v>
      </c>
    </row>
    <row r="995" spans="1:14">
      <c r="A995">
        <v>988</v>
      </c>
      <c r="B995" s="9">
        <v>37652</v>
      </c>
      <c r="C995" s="6">
        <f t="shared" si="45"/>
        <v>1</v>
      </c>
      <c r="D995" s="12">
        <f t="shared" si="46"/>
        <v>2003</v>
      </c>
      <c r="E995" s="19">
        <v>9999</v>
      </c>
      <c r="F995" s="19">
        <v>9999</v>
      </c>
      <c r="G995" s="19">
        <v>9999</v>
      </c>
      <c r="H995" s="19">
        <v>9999</v>
      </c>
      <c r="I995" s="10">
        <v>1.1000000238418579</v>
      </c>
      <c r="J995" s="10">
        <v>0</v>
      </c>
      <c r="K995" s="10">
        <v>0</v>
      </c>
      <c r="L995" s="10">
        <v>0.40000000596046448</v>
      </c>
      <c r="M995" s="10">
        <v>1.2000000476837158</v>
      </c>
      <c r="N995" s="11">
        <v>27.409999847412109</v>
      </c>
    </row>
    <row r="996" spans="1:14">
      <c r="A996">
        <v>989</v>
      </c>
      <c r="B996" s="9">
        <v>37680</v>
      </c>
      <c r="C996" s="6">
        <f t="shared" si="45"/>
        <v>2</v>
      </c>
      <c r="D996" s="12">
        <f t="shared" si="46"/>
        <v>2003</v>
      </c>
      <c r="E996" s="19">
        <v>9999</v>
      </c>
      <c r="F996" s="19">
        <v>9999</v>
      </c>
      <c r="G996" s="19">
        <v>9999</v>
      </c>
      <c r="H996" s="19">
        <v>9999</v>
      </c>
      <c r="I996" s="10">
        <v>1.1000000238418579</v>
      </c>
      <c r="J996" s="10">
        <v>0</v>
      </c>
      <c r="K996" s="10">
        <v>0</v>
      </c>
      <c r="L996" s="10">
        <v>0.40000000596046448</v>
      </c>
      <c r="M996" s="10">
        <v>1.2000000476837158</v>
      </c>
      <c r="N996" s="11">
        <v>0</v>
      </c>
    </row>
    <row r="997" spans="1:14">
      <c r="A997">
        <v>990</v>
      </c>
      <c r="B997" s="9">
        <v>37711</v>
      </c>
      <c r="C997" s="6">
        <f t="shared" si="45"/>
        <v>3</v>
      </c>
      <c r="D997" s="12">
        <f t="shared" si="46"/>
        <v>2003</v>
      </c>
      <c r="E997" s="19">
        <v>0.23999999463558197</v>
      </c>
      <c r="F997" s="19">
        <v>0.23000000417232513</v>
      </c>
      <c r="G997" s="19">
        <v>9999</v>
      </c>
      <c r="H997" s="19">
        <v>9999</v>
      </c>
      <c r="I997" s="10">
        <v>1.1000000238418579</v>
      </c>
      <c r="J997" s="10">
        <v>1.6499999761581421</v>
      </c>
      <c r="K997" s="10">
        <v>9.9999997764825821E-3</v>
      </c>
      <c r="L997" s="10">
        <v>0.40000000596046448</v>
      </c>
      <c r="M997" s="10">
        <v>1.2000000476837158</v>
      </c>
      <c r="N997" s="11">
        <v>0</v>
      </c>
    </row>
    <row r="998" spans="1:14">
      <c r="A998">
        <v>991</v>
      </c>
      <c r="B998" s="9">
        <v>37741</v>
      </c>
      <c r="C998" s="6">
        <f t="shared" si="45"/>
        <v>4</v>
      </c>
      <c r="D998" s="12">
        <f t="shared" si="46"/>
        <v>2003</v>
      </c>
      <c r="E998" s="19">
        <v>12.729999542236328</v>
      </c>
      <c r="F998" s="19">
        <v>12.310000419616699</v>
      </c>
      <c r="G998" s="19">
        <v>46.75</v>
      </c>
      <c r="H998" s="19">
        <v>0.41999998688697815</v>
      </c>
      <c r="I998" s="10">
        <v>1.1000000238418579</v>
      </c>
      <c r="J998" s="10">
        <v>0.55000001192092896</v>
      </c>
      <c r="K998" s="10">
        <v>0.68000000715255737</v>
      </c>
      <c r="L998" s="10">
        <v>0.40000000596046448</v>
      </c>
      <c r="M998" s="10">
        <v>1.2000000476837158</v>
      </c>
      <c r="N998" s="11">
        <v>0</v>
      </c>
    </row>
    <row r="999" spans="1:14">
      <c r="A999">
        <v>992</v>
      </c>
      <c r="B999" s="9">
        <v>37772</v>
      </c>
      <c r="C999" s="6">
        <f t="shared" si="45"/>
        <v>5</v>
      </c>
      <c r="D999" s="12">
        <f t="shared" si="46"/>
        <v>2003</v>
      </c>
      <c r="E999" s="19">
        <v>24.680000305175781</v>
      </c>
      <c r="F999" s="19">
        <v>23.860000610351563</v>
      </c>
      <c r="G999" s="19">
        <v>90.650001525878906</v>
      </c>
      <c r="H999" s="19">
        <v>0.81999999284744263</v>
      </c>
      <c r="I999" s="10">
        <v>1.1000000238418579</v>
      </c>
      <c r="J999" s="10">
        <v>0.55000001192092896</v>
      </c>
      <c r="K999" s="10">
        <v>1.3200000524520874</v>
      </c>
      <c r="L999" s="10">
        <v>0.89999997615814209</v>
      </c>
      <c r="M999" s="10">
        <v>2.9000000953674316</v>
      </c>
      <c r="N999" s="11">
        <v>0</v>
      </c>
    </row>
    <row r="1000" spans="1:14">
      <c r="A1000">
        <v>993</v>
      </c>
      <c r="B1000" s="9">
        <v>37802</v>
      </c>
      <c r="C1000" s="6">
        <f t="shared" si="45"/>
        <v>6</v>
      </c>
      <c r="D1000" s="12">
        <f t="shared" si="46"/>
        <v>2003</v>
      </c>
      <c r="E1000" s="19">
        <v>32.099998474121094</v>
      </c>
      <c r="F1000" s="19">
        <v>31.030000686645508</v>
      </c>
      <c r="G1000" s="19">
        <v>117.88999938964844</v>
      </c>
      <c r="H1000" s="19">
        <v>1.0700000524520874</v>
      </c>
      <c r="I1000" s="10">
        <v>1.1000000238418579</v>
      </c>
      <c r="J1000" s="10">
        <v>1.1000000238418579</v>
      </c>
      <c r="K1000" s="10">
        <v>1.7100000381469727</v>
      </c>
      <c r="L1000" s="10">
        <v>1.2999999523162842</v>
      </c>
      <c r="M1000" s="10">
        <v>4.0999999046325684</v>
      </c>
      <c r="N1000" s="11">
        <v>0</v>
      </c>
    </row>
    <row r="1001" spans="1:14">
      <c r="A1001">
        <v>994</v>
      </c>
      <c r="B1001" s="9">
        <v>37833</v>
      </c>
      <c r="C1001" s="6">
        <f t="shared" si="45"/>
        <v>7</v>
      </c>
      <c r="D1001" s="12">
        <f t="shared" si="46"/>
        <v>2003</v>
      </c>
      <c r="E1001" s="19">
        <v>30.870000839233398</v>
      </c>
      <c r="F1001" s="19">
        <v>29.840000152587891</v>
      </c>
      <c r="G1001" s="19">
        <v>113.36000061035156</v>
      </c>
      <c r="H1001" s="19">
        <v>1.0299999713897705</v>
      </c>
      <c r="I1001" s="10">
        <v>1.1000000238418579</v>
      </c>
      <c r="J1001" s="10">
        <v>2.75</v>
      </c>
      <c r="K1001" s="10">
        <v>1.6499999761581421</v>
      </c>
      <c r="L1001" s="10">
        <v>0.89999997615814209</v>
      </c>
      <c r="M1001" s="10">
        <v>2.9000000953674316</v>
      </c>
      <c r="N1001" s="11">
        <v>0</v>
      </c>
    </row>
    <row r="1002" spans="1:14">
      <c r="A1002">
        <v>995</v>
      </c>
      <c r="B1002" s="9">
        <v>37864</v>
      </c>
      <c r="C1002" s="6">
        <f t="shared" si="45"/>
        <v>8</v>
      </c>
      <c r="D1002" s="12">
        <f t="shared" si="46"/>
        <v>2003</v>
      </c>
      <c r="E1002" s="19">
        <v>22.219999313354492</v>
      </c>
      <c r="F1002" s="19">
        <v>21.469999313354492</v>
      </c>
      <c r="G1002" s="19">
        <v>81.580001831054688</v>
      </c>
      <c r="H1002" s="19">
        <v>0.74000000953674316</v>
      </c>
      <c r="I1002" s="10">
        <v>1.1000000238418579</v>
      </c>
      <c r="J1002" s="10">
        <v>3.2999999523162842</v>
      </c>
      <c r="K1002" s="10">
        <v>1.1799999475479126</v>
      </c>
      <c r="L1002" s="10">
        <v>1.1000000238418579</v>
      </c>
      <c r="M1002" s="10">
        <v>3.2999999523162842</v>
      </c>
      <c r="N1002" s="11">
        <v>0</v>
      </c>
    </row>
    <row r="1003" spans="1:14">
      <c r="A1003">
        <v>996</v>
      </c>
      <c r="B1003" s="9">
        <v>37894</v>
      </c>
      <c r="C1003" s="6">
        <f t="shared" si="45"/>
        <v>9</v>
      </c>
      <c r="D1003" s="12">
        <f t="shared" si="46"/>
        <v>2003</v>
      </c>
      <c r="E1003" s="19">
        <v>19.959999084472656</v>
      </c>
      <c r="F1003" s="19">
        <v>19.290000915527344</v>
      </c>
      <c r="G1003" s="19">
        <v>73.300003051757813</v>
      </c>
      <c r="H1003" s="19">
        <v>0.67000001668930054</v>
      </c>
      <c r="I1003" s="10">
        <v>1.1000000238418579</v>
      </c>
      <c r="J1003" s="10">
        <v>2.75</v>
      </c>
      <c r="K1003" s="10">
        <v>1.059999942779541</v>
      </c>
      <c r="L1003" s="10">
        <v>2.7000000476837158</v>
      </c>
      <c r="M1003" s="10">
        <v>8.3000001907348633</v>
      </c>
      <c r="N1003" s="11">
        <v>0</v>
      </c>
    </row>
    <row r="1004" spans="1:14">
      <c r="A1004">
        <v>997</v>
      </c>
      <c r="B1004" s="9">
        <v>37925</v>
      </c>
      <c r="C1004" s="6">
        <f t="shared" si="45"/>
        <v>10</v>
      </c>
      <c r="D1004" s="12">
        <f t="shared" si="46"/>
        <v>2003</v>
      </c>
      <c r="E1004" s="19">
        <v>0</v>
      </c>
      <c r="F1004" s="19">
        <v>0</v>
      </c>
      <c r="G1004" s="19">
        <v>0</v>
      </c>
      <c r="H1004" s="19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1">
        <v>0</v>
      </c>
    </row>
    <row r="1005" spans="1:14">
      <c r="A1005">
        <v>998</v>
      </c>
      <c r="B1005" s="9">
        <v>37955</v>
      </c>
      <c r="C1005" s="6">
        <f t="shared" si="45"/>
        <v>11</v>
      </c>
      <c r="D1005" s="12">
        <f t="shared" si="46"/>
        <v>2003</v>
      </c>
      <c r="E1005" s="19">
        <v>0</v>
      </c>
      <c r="F1005" s="19">
        <v>0</v>
      </c>
      <c r="G1005" s="19">
        <v>0</v>
      </c>
      <c r="H1005" s="19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1">
        <v>0</v>
      </c>
    </row>
    <row r="1006" spans="1:14">
      <c r="A1006">
        <v>999</v>
      </c>
      <c r="B1006" s="9">
        <v>37986</v>
      </c>
      <c r="C1006" s="6">
        <f t="shared" si="45"/>
        <v>12</v>
      </c>
      <c r="D1006" s="12">
        <f t="shared" si="46"/>
        <v>2003</v>
      </c>
      <c r="E1006" s="19">
        <v>0</v>
      </c>
      <c r="F1006" s="19">
        <v>0</v>
      </c>
      <c r="G1006" s="19">
        <v>0</v>
      </c>
      <c r="H1006" s="19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1">
        <v>0</v>
      </c>
    </row>
    <row r="1007" spans="1:14">
      <c r="A1007">
        <v>1000</v>
      </c>
      <c r="B1007" s="9">
        <v>38017</v>
      </c>
      <c r="C1007" s="6">
        <f t="shared" si="45"/>
        <v>1</v>
      </c>
      <c r="D1007" s="12">
        <f t="shared" si="46"/>
        <v>2004</v>
      </c>
      <c r="E1007" s="19">
        <v>0</v>
      </c>
      <c r="F1007" s="19">
        <v>0</v>
      </c>
      <c r="G1007" s="19">
        <v>0</v>
      </c>
      <c r="H1007" s="19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1">
        <v>0</v>
      </c>
    </row>
    <row r="1008" spans="1:14">
      <c r="A1008">
        <v>1001</v>
      </c>
      <c r="B1008" s="9">
        <v>38046</v>
      </c>
      <c r="C1008" s="6">
        <f t="shared" si="45"/>
        <v>2</v>
      </c>
      <c r="D1008" s="12">
        <f t="shared" si="46"/>
        <v>2004</v>
      </c>
      <c r="E1008" s="19">
        <v>0</v>
      </c>
      <c r="F1008" s="19">
        <v>0</v>
      </c>
      <c r="G1008" s="19">
        <v>0</v>
      </c>
      <c r="H1008" s="19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1">
        <v>0</v>
      </c>
    </row>
    <row r="1009" spans="1:14">
      <c r="A1009">
        <v>1002</v>
      </c>
      <c r="B1009" s="9">
        <v>38077</v>
      </c>
      <c r="C1009" s="6">
        <f t="shared" si="45"/>
        <v>3</v>
      </c>
      <c r="D1009" s="12">
        <f t="shared" si="46"/>
        <v>2004</v>
      </c>
      <c r="E1009" s="19">
        <v>0</v>
      </c>
      <c r="F1009" s="19">
        <v>0</v>
      </c>
      <c r="G1009" s="19">
        <v>0</v>
      </c>
      <c r="H1009" s="19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1">
        <v>0</v>
      </c>
    </row>
    <row r="1010" spans="1:14">
      <c r="A1010">
        <v>1003</v>
      </c>
      <c r="B1010" s="9">
        <v>38107</v>
      </c>
      <c r="C1010" s="6">
        <f t="shared" si="45"/>
        <v>4</v>
      </c>
      <c r="D1010" s="12">
        <f t="shared" si="46"/>
        <v>2004</v>
      </c>
      <c r="E1010" s="19">
        <v>0</v>
      </c>
      <c r="F1010" s="19">
        <v>0</v>
      </c>
      <c r="G1010" s="19">
        <v>0</v>
      </c>
      <c r="H1010" s="19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1">
        <v>0</v>
      </c>
    </row>
    <row r="1011" spans="1:14">
      <c r="A1011">
        <v>1004</v>
      </c>
      <c r="B1011" s="9">
        <v>38138</v>
      </c>
      <c r="C1011" s="6">
        <f t="shared" si="45"/>
        <v>5</v>
      </c>
      <c r="D1011" s="12">
        <f t="shared" si="46"/>
        <v>2004</v>
      </c>
      <c r="E1011" s="19">
        <v>0</v>
      </c>
      <c r="F1011" s="19">
        <v>0</v>
      </c>
      <c r="G1011" s="19">
        <v>0</v>
      </c>
      <c r="H1011" s="19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1">
        <v>0</v>
      </c>
    </row>
    <row r="1012" spans="1:14">
      <c r="A1012">
        <v>1005</v>
      </c>
      <c r="B1012" s="9">
        <v>38168</v>
      </c>
      <c r="C1012" s="6">
        <f t="shared" si="45"/>
        <v>6</v>
      </c>
      <c r="D1012" s="12">
        <f t="shared" si="46"/>
        <v>2004</v>
      </c>
      <c r="E1012" s="19">
        <v>0</v>
      </c>
      <c r="F1012" s="19">
        <v>0</v>
      </c>
      <c r="G1012" s="19">
        <v>0</v>
      </c>
      <c r="H1012" s="19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1">
        <v>0</v>
      </c>
    </row>
    <row r="1013" spans="1:14">
      <c r="A1013">
        <v>1006</v>
      </c>
      <c r="B1013" s="9">
        <v>38199</v>
      </c>
      <c r="C1013" s="6">
        <f t="shared" si="45"/>
        <v>7</v>
      </c>
      <c r="D1013" s="12">
        <f t="shared" si="46"/>
        <v>2004</v>
      </c>
      <c r="E1013" s="19">
        <v>0</v>
      </c>
      <c r="F1013" s="19">
        <v>0</v>
      </c>
      <c r="G1013" s="19">
        <v>0</v>
      </c>
      <c r="H1013" s="19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1">
        <v>0</v>
      </c>
    </row>
    <row r="1014" spans="1:14">
      <c r="A1014">
        <v>1007</v>
      </c>
      <c r="B1014" s="9">
        <v>38230</v>
      </c>
      <c r="C1014" s="6">
        <f t="shared" si="45"/>
        <v>8</v>
      </c>
      <c r="D1014" s="12">
        <f t="shared" si="46"/>
        <v>2004</v>
      </c>
      <c r="E1014" s="19">
        <v>0</v>
      </c>
      <c r="F1014" s="19">
        <v>0</v>
      </c>
      <c r="G1014" s="19">
        <v>0</v>
      </c>
      <c r="H1014" s="19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1">
        <v>0</v>
      </c>
    </row>
    <row r="1015" spans="1:14">
      <c r="A1015">
        <v>1008</v>
      </c>
      <c r="B1015" s="9">
        <v>38260</v>
      </c>
      <c r="C1015" s="6">
        <f t="shared" si="45"/>
        <v>9</v>
      </c>
      <c r="D1015" s="12">
        <f t="shared" si="46"/>
        <v>2004</v>
      </c>
      <c r="E1015" s="19">
        <v>0</v>
      </c>
      <c r="F1015" s="19">
        <v>0</v>
      </c>
      <c r="G1015" s="19">
        <v>0</v>
      </c>
      <c r="H1015" s="19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1">
        <v>0</v>
      </c>
    </row>
  </sheetData>
  <mergeCells count="2">
    <mergeCell ref="Q2:Y2"/>
    <mergeCell ref="AB2:AK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46E9B-26E5-438D-80D0-9A975AF065B6}">
  <dimension ref="A1:K1015"/>
  <sheetViews>
    <sheetView workbookViewId="0"/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24.14062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1357</v>
      </c>
    </row>
    <row r="2" spans="1:11">
      <c r="A2" s="8" t="s">
        <v>447</v>
      </c>
      <c r="B2" s="8" t="s">
        <v>446</v>
      </c>
      <c r="C2" s="8"/>
      <c r="D2" s="8"/>
      <c r="E2" s="8" t="s">
        <v>1332</v>
      </c>
      <c r="H2" t="s">
        <v>441</v>
      </c>
      <c r="I2" t="s">
        <v>1333</v>
      </c>
      <c r="J2" t="s">
        <v>459</v>
      </c>
      <c r="K2" t="s">
        <v>1334</v>
      </c>
    </row>
    <row r="3" spans="1:11">
      <c r="A3" s="8" t="s">
        <v>449</v>
      </c>
      <c r="B3" s="8" t="s">
        <v>446</v>
      </c>
      <c r="C3" s="8"/>
      <c r="D3" s="8"/>
      <c r="E3" s="8" t="s">
        <v>464</v>
      </c>
      <c r="H3">
        <v>1</v>
      </c>
      <c r="I3" s="11">
        <f>AVERAGEIF($C$8:$C$1015,$H3, $E$8:$E$1015)</f>
        <v>86.694236210414346</v>
      </c>
      <c r="J3">
        <f>DAY(EOMONTH(B11,0))</f>
        <v>31</v>
      </c>
      <c r="K3" s="7">
        <f>I3/J3</f>
        <v>2.7965882648520757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11.951256763367425</v>
      </c>
      <c r="J4">
        <f t="shared" ref="J4:J14" si="1">DAY(EOMONTH(B12,0))</f>
        <v>28</v>
      </c>
      <c r="K4" s="7">
        <f t="shared" ref="K4:K14" si="2">I4/J4</f>
        <v>0.42683059869169376</v>
      </c>
    </row>
    <row r="5" spans="1:11">
      <c r="A5" s="8" t="s">
        <v>452</v>
      </c>
      <c r="B5" s="8" t="s">
        <v>446</v>
      </c>
      <c r="C5" s="8"/>
      <c r="D5" s="8"/>
      <c r="E5" s="8" t="s">
        <v>1349</v>
      </c>
      <c r="H5">
        <v>3</v>
      </c>
      <c r="I5" s="11">
        <f t="shared" si="0"/>
        <v>12.698034153638746</v>
      </c>
      <c r="J5">
        <f t="shared" si="1"/>
        <v>31</v>
      </c>
      <c r="K5" s="7">
        <f t="shared" si="2"/>
        <v>0.40961400495608857</v>
      </c>
    </row>
    <row r="6" spans="1:11">
      <c r="A6" s="8" t="s">
        <v>454</v>
      </c>
      <c r="B6" s="8" t="s">
        <v>446</v>
      </c>
      <c r="C6" s="8"/>
      <c r="D6" s="8"/>
      <c r="E6" s="8" t="s">
        <v>10</v>
      </c>
      <c r="H6">
        <v>4</v>
      </c>
      <c r="I6" s="11">
        <f t="shared" si="0"/>
        <v>164.17793764386857</v>
      </c>
      <c r="J6">
        <f t="shared" si="1"/>
        <v>30</v>
      </c>
      <c r="K6" s="7">
        <f t="shared" si="2"/>
        <v>5.4725979214622855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628.42732420421783</v>
      </c>
      <c r="J7">
        <f t="shared" si="1"/>
        <v>31</v>
      </c>
      <c r="K7" s="7">
        <f t="shared" si="2"/>
        <v>20.271849167877996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19">
        <v>0</v>
      </c>
      <c r="H8">
        <v>6</v>
      </c>
      <c r="I8" s="11">
        <f t="shared" si="0"/>
        <v>824.08958980015348</v>
      </c>
      <c r="J8">
        <f t="shared" si="1"/>
        <v>30</v>
      </c>
      <c r="K8" s="7">
        <f t="shared" si="2"/>
        <v>27.46965299333845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19">
        <v>0</v>
      </c>
      <c r="H9">
        <v>7</v>
      </c>
      <c r="I9" s="11">
        <f t="shared" si="0"/>
        <v>966.24704233805335</v>
      </c>
      <c r="J9">
        <f t="shared" si="1"/>
        <v>31</v>
      </c>
      <c r="K9" s="7">
        <f t="shared" si="2"/>
        <v>31.169259430259785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19">
        <v>0</v>
      </c>
      <c r="H10">
        <v>8</v>
      </c>
      <c r="I10" s="11">
        <f t="shared" si="0"/>
        <v>776.482595171247</v>
      </c>
      <c r="J10">
        <f t="shared" si="1"/>
        <v>31</v>
      </c>
      <c r="K10" s="7">
        <f t="shared" si="2"/>
        <v>25.047825650685386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19">
        <v>0</v>
      </c>
      <c r="H11">
        <v>9</v>
      </c>
      <c r="I11" s="11">
        <f t="shared" si="0"/>
        <v>297.52257701328824</v>
      </c>
      <c r="J11">
        <f t="shared" si="1"/>
        <v>30</v>
      </c>
      <c r="K11" s="7">
        <f t="shared" si="2"/>
        <v>9.9174192337762754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19">
        <v>0</v>
      </c>
      <c r="H12">
        <v>10</v>
      </c>
      <c r="I12" s="11">
        <f t="shared" si="0"/>
        <v>363.74201474870955</v>
      </c>
      <c r="J12">
        <f t="shared" si="1"/>
        <v>31</v>
      </c>
      <c r="K12" s="7">
        <f t="shared" si="2"/>
        <v>11.733613378990631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19">
        <v>0</v>
      </c>
      <c r="H13">
        <v>11</v>
      </c>
      <c r="I13" s="11">
        <f t="shared" si="0"/>
        <v>335.5054646396452</v>
      </c>
      <c r="J13">
        <f t="shared" si="1"/>
        <v>30</v>
      </c>
      <c r="K13" s="7">
        <f t="shared" si="2"/>
        <v>11.183515487988172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19">
        <v>0</v>
      </c>
      <c r="H14">
        <v>12</v>
      </c>
      <c r="I14" s="11">
        <f t="shared" si="0"/>
        <v>202.05869620186934</v>
      </c>
      <c r="J14">
        <f t="shared" si="1"/>
        <v>31</v>
      </c>
      <c r="K14" s="7">
        <f t="shared" si="2"/>
        <v>6.5180224581248174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19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19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19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19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19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19">
        <v>374.94882202148438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19">
        <v>362.60916137695313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19">
        <v>244.22586059570313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19">
        <v>60.106708526611328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19">
        <v>6.9136619567871094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19">
        <v>7.4980721473693848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19">
        <v>45.505760192871094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19">
        <v>586.72698974609375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19">
        <v>835.13330078125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19">
        <v>1031.7664794921875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19">
        <v>899.93707275390625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19">
        <v>331.974365234375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19">
        <v>374.94882202148438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19">
        <v>362.60916137695313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19">
        <v>244.22586059570313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19">
        <v>60.106708526611328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19">
        <v>6.9136619567871094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19">
        <v>7.4980721473693848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19">
        <v>45.505760192871094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19">
        <v>582.12054443359375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19">
        <v>835.13330078125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19">
        <v>1031.7664794921875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19">
        <v>899.93707275390625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19">
        <v>331.974365234375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19">
        <v>374.94882202148438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19">
        <v>362.60916137695313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19">
        <v>0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19">
        <v>125.7025146484375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19">
        <v>20.053216934204102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19">
        <v>20.107677459716797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19">
        <v>201.9010009765625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19">
        <v>429.05886840820313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19">
        <v>512.65533447265625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19">
        <v>561.6759033203125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19">
        <v>397.64700317382813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19">
        <v>161.96260070800781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19">
        <v>259.26889038085938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19">
        <v>215.45393371582031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19">
        <v>0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19">
        <v>120.73935699462891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19">
        <v>19.69743537902832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19">
        <v>20.107677459716797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19">
        <v>335.56350708007813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19">
        <v>742.1982421875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19">
        <v>886.80584716796875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19">
        <v>971.60296630859375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19">
        <v>687.861083984375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19">
        <v>279.77059936523438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19">
        <v>381.74322509765625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19">
        <v>357.3189697265625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19">
        <v>0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19">
        <v>125.7025146484375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19">
        <v>19.69743537902832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19">
        <v>20.107677459716797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19">
        <v>335.56350708007813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19">
        <v>742.1982421875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19">
        <v>886.80584716796875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19">
        <v>971.60296630859375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19">
        <v>687.861083984375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19">
        <v>279.77059936523438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19">
        <v>381.74322509765625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19">
        <v>357.3189697265625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19">
        <v>0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19">
        <v>60.106708526611328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19">
        <v>6.9136619567871094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19">
        <v>7.4980721473693848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19">
        <v>45.505760192871094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19">
        <v>586.72698974609375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19">
        <v>835.13330078125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19">
        <v>1031.7664794921875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19">
        <v>899.93707275390625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19">
        <v>331.974365234375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19">
        <v>374.94882202148438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19">
        <v>362.60916137695313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19">
        <v>244.22586059570313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19">
        <v>60.106708526611328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19">
        <v>6.8959345817565918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19">
        <v>7.4980721473693848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19">
        <v>45.505760192871094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19">
        <v>586.72698974609375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19">
        <v>835.13330078125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19">
        <v>1031.7664794921875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19">
        <v>899.93707275390625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19">
        <v>331.974365234375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19">
        <v>374.94882202148438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19">
        <v>362.60916137695313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19">
        <v>244.22586059570313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19">
        <v>125.7025146484375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19">
        <v>19.69743537902832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19">
        <v>20.107677459716797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19">
        <v>335.56350708007813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19">
        <v>742.1982421875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19">
        <v>886.80584716796875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19">
        <v>971.60296630859375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19">
        <v>687.861083984375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19">
        <v>279.77059936523438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19">
        <v>381.74322509765625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19">
        <v>357.3189697265625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19">
        <v>0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19">
        <v>125.7025146484375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19">
        <v>19.69743537902832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19">
        <v>20.107677459716797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19">
        <v>335.56350708007813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19">
        <v>742.1982421875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19">
        <v>886.80584716796875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19">
        <v>971.60296630859375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19">
        <v>687.861083984375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19">
        <v>279.77059936523438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19">
        <v>381.74322509765625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19">
        <v>357.3189697265625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19">
        <v>215.19160461425781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19">
        <v>125.7025146484375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19">
        <v>19.69743537902832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19">
        <v>20.107677459716797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19">
        <v>270.29586791992188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19">
        <v>562.00750732421875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19">
        <v>635.11810302734375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19">
        <v>646.1195068359375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19">
        <v>423.96240234375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19">
        <v>202.05960083007813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19">
        <v>275.92428588867188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19">
        <v>287.73062133789063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19">
        <v>0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19">
        <v>125.7025146484375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19">
        <v>20.053216934204102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19">
        <v>20.107677459716797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19">
        <v>335.56350708007813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19">
        <v>742.1982421875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19">
        <v>886.80584716796875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19">
        <v>971.60296630859375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19">
        <v>687.861083984375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19">
        <v>279.77059936523438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19">
        <v>381.74322509765625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19">
        <v>13.713333628737018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19">
        <v>215.19160461425781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19">
        <v>125.7025146484375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19">
        <v>19.69743537902832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19">
        <v>17.954839036575095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19">
        <v>335.56350708007813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19">
        <v>742.1982421875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19">
        <v>886.80584716796875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19">
        <v>971.60296630859375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19">
        <v>687.861083984375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19">
        <v>279.77059936523438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19">
        <v>381.74322509765625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19">
        <v>357.3189697265625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19">
        <v>0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19">
        <v>125.7025146484375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19">
        <v>0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19">
        <v>20.107677459716797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19">
        <v>335.56350708007813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19">
        <v>742.1982421875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19">
        <v>886.80584716796875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19">
        <v>971.60296630859375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19">
        <v>687.861083984375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19">
        <v>279.77059936523438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19">
        <v>381.74322509765625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19">
        <v>357.3189697265625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19">
        <v>215.19160461425781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19">
        <v>60.106708526611328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19">
        <v>0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19">
        <v>7.4980721473693848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19">
        <v>45.505760192871094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19">
        <v>586.72698974609375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19">
        <v>835.13330078125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19">
        <v>1031.7664794921875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19">
        <v>899.93707275390625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19">
        <v>331.974365234375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19">
        <v>374.94882202148438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19">
        <v>362.60916137695313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19">
        <v>244.22586059570313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19">
        <v>60.106708526611328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19">
        <v>6.8959345817565918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19">
        <v>7.4980721473693848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19">
        <v>45.505760192871094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19">
        <v>586.72698974609375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19">
        <v>835.13330078125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19">
        <v>1031.7664794921875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19">
        <v>899.93707275390625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19">
        <v>331.974365234375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19">
        <v>374.94882202148438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19">
        <v>362.60916137695313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19">
        <v>244.22586059570313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19">
        <v>60.106708526611328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19">
        <v>6.9136619567871094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19">
        <v>7.4980721473693848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19">
        <v>45.505760192871094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19">
        <v>586.72698974609375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19">
        <v>835.13330078125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19">
        <v>1031.7664794921875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19">
        <v>899.93707275390625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19">
        <v>331.974365234375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19">
        <v>374.94882202148438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19">
        <v>362.60916137695313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19">
        <v>244.22586059570313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19">
        <v>60.106708526611328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19">
        <v>6.9136619567871094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19">
        <v>7.4980721473693848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19">
        <v>45.505760192871094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19">
        <v>586.72698974609375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19">
        <v>835.13330078125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19">
        <v>1031.7664794921875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19">
        <v>899.93707275390625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19">
        <v>331.974365234375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19">
        <v>374.94882202148438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19">
        <v>362.60916137695313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19">
        <v>244.22586059570313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19">
        <v>125.7025146484375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19">
        <v>19.69743537902832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19">
        <v>20.107677459716797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19">
        <v>335.56350708007813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19">
        <v>742.1982421875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19">
        <v>886.80584716796875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19">
        <v>971.60296630859375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19">
        <v>687.861083984375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19">
        <v>279.77059936523438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19">
        <v>381.74322509765625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19">
        <v>357.3189697265625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19">
        <v>215.19160461425781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19">
        <v>60.106708526611328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19">
        <v>6.8959345817565918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19">
        <v>7.4980721473693848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19">
        <v>45.505760192871094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19">
        <v>586.72698974609375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19">
        <v>835.13330078125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19">
        <v>1031.7664794921875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19">
        <v>899.93707275390625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19">
        <v>331.974365234375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19">
        <v>374.94882202148438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19">
        <v>362.60916137695313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19">
        <v>244.22586059570313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19">
        <v>60.106708526611328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19">
        <v>6.9136619567871094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19">
        <v>7.4980721473693848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19">
        <v>45.505760192871094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19">
        <v>586.72698974609375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19">
        <v>835.13330078125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19">
        <v>1031.7664794921875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19">
        <v>899.93707275390625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19">
        <v>331.974365234375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19">
        <v>374.94882202148438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19">
        <v>362.60916137695313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19">
        <v>244.22586059570313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19">
        <v>60.106708526611328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19">
        <v>6.9136619567871094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19">
        <v>7.4980721473693848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19">
        <v>45.505760192871094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19">
        <v>586.72698974609375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19">
        <v>835.13330078125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19">
        <v>1031.7664794921875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19">
        <v>899.93707275390625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19">
        <v>331.974365234375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19">
        <v>374.94882202148438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19">
        <v>362.60916137695313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19">
        <v>244.22586059570313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19">
        <v>60.106708526611328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19">
        <v>6.9136619567871094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19">
        <v>7.4980721473693848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19">
        <v>45.505760192871094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19">
        <v>586.72698974609375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19">
        <v>835.13330078125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19">
        <v>1031.7664794921875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19">
        <v>899.93707275390625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19">
        <v>331.974365234375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19">
        <v>374.94882202148438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19">
        <v>362.60916137695313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19">
        <v>244.22586059570313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19">
        <v>125.7025146484375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19">
        <v>20.053216934204102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19">
        <v>20.107677459716797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19">
        <v>335.56350708007813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19">
        <v>742.1982421875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19">
        <v>886.80584716796875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19">
        <v>971.60296630859375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19">
        <v>687.861083984375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19">
        <v>279.77059936523438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19">
        <v>381.74322509765625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19">
        <v>357.3189697265625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19">
        <v>215.19160461425781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19">
        <v>60.106708526611328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19">
        <v>6.9136619567871094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19">
        <v>7.4980721473693848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19">
        <v>45.505760192871094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19">
        <v>586.72698974609375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19">
        <v>835.13330078125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19">
        <v>1031.7664794921875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19">
        <v>899.93707275390625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19">
        <v>331.974365234375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19">
        <v>374.94882202148438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19">
        <v>362.60916137695313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19">
        <v>244.22586059570313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19">
        <v>60.106708526611328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19">
        <v>6.9136619567871094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19">
        <v>7.4980721473693848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19">
        <v>45.505760192871094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19">
        <v>586.72698974609375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19">
        <v>835.13330078125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19">
        <v>1031.7664794921875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19">
        <v>899.93707275390625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19">
        <v>331.974365234375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19">
        <v>374.94882202148438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19">
        <v>362.60916137695313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19">
        <v>244.22586059570313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19">
        <v>125.7025146484375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19">
        <v>19.69743537902832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19">
        <v>20.107677459716797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19">
        <v>335.56350708007813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19">
        <v>742.1982421875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19">
        <v>886.80584716796875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19">
        <v>971.60296630859375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19">
        <v>687.861083984375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19">
        <v>279.77059936523438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19">
        <v>381.74322509765625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19">
        <v>357.3189697265625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19">
        <v>215.19160461425781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19">
        <v>60.106708526611328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19">
        <v>6.8959345817565918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19">
        <v>7.4980721473693848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19">
        <v>45.505760192871094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19">
        <v>586.72698974609375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19">
        <v>835.13330078125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19">
        <v>1031.7664794921875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19">
        <v>899.93707275390625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19">
        <v>331.974365234375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19">
        <v>374.94882202148438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19">
        <v>362.60916137695313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19">
        <v>244.22586059570313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19">
        <v>125.7025146484375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19">
        <v>19.69743537902832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19">
        <v>20.107677459716797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19">
        <v>335.56350708007813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19">
        <v>742.1982421875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19">
        <v>886.80584716796875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19">
        <v>971.60296630859375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19">
        <v>687.861083984375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19">
        <v>279.77059936523438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19">
        <v>381.74322509765625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19">
        <v>357.3189697265625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19">
        <v>215.19160461425781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19">
        <v>60.106708526611328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19">
        <v>6.9136619567871094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19">
        <v>7.4980721473693848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19">
        <v>45.505760192871094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19">
        <v>586.72698974609375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19">
        <v>835.13330078125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19">
        <v>1031.7664794921875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19">
        <v>899.93707275390625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19">
        <v>331.974365234375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19">
        <v>374.94882202148438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19">
        <v>362.60916137695313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19">
        <v>244.22586059570313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19">
        <v>60.106708526611328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19">
        <v>6.9136619567871094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19">
        <v>7.4980721473693848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19">
        <v>45.505760192871094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19">
        <v>586.72698974609375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19">
        <v>835.13330078125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19">
        <v>1031.7664794921875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19">
        <v>899.93707275390625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19">
        <v>331.974365234375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19">
        <v>374.94882202148438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19">
        <v>362.60916137695313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19">
        <v>244.22586059570313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19">
        <v>60.106708526611328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19">
        <v>6.8959345817565918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19">
        <v>7.4980721473693848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19">
        <v>45.505760192871094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19">
        <v>586.72698974609375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19">
        <v>835.13330078125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19">
        <v>1031.7664794921875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19">
        <v>899.93707275390625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19">
        <v>331.974365234375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19">
        <v>374.94882202148438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19">
        <v>362.60916137695313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19">
        <v>244.22586059570313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19">
        <v>60.106708526611328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19">
        <v>6.9136619567871094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19">
        <v>7.4980721473693848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19">
        <v>45.505760192871094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19">
        <v>586.72698974609375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19">
        <v>835.13330078125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19">
        <v>1031.7664794921875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19">
        <v>899.93707275390625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19">
        <v>331.974365234375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19">
        <v>374.94882202148438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19">
        <v>362.60916137695313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19">
        <v>244.22586059570313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19">
        <v>60.106708526611328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19">
        <v>6.9136619567871094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19">
        <v>7.4980721473693848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19">
        <v>45.505760192871094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19">
        <v>586.72698974609375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19">
        <v>835.13330078125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19">
        <v>1031.7664794921875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19">
        <v>899.93707275390625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19">
        <v>331.974365234375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19">
        <v>374.94882202148438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19">
        <v>362.60916137695313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19">
        <v>244.22586059570313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19">
        <v>125.7025146484375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19">
        <v>19.69743537902832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19">
        <v>20.107677459716797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19">
        <v>335.56350708007813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19">
        <v>742.1982421875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19">
        <v>886.80584716796875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19">
        <v>971.60296630859375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19">
        <v>687.861083984375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19">
        <v>279.77059936523438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19">
        <v>381.74322509765625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19">
        <v>317.57754487466696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19">
        <v>215.19160461425781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19">
        <v>60.106708526611328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19">
        <v>6.8959345817565918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19">
        <v>7.4980721473693848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19">
        <v>45.505760192871094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19">
        <v>586.72698974609375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19">
        <v>835.13330078125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19">
        <v>1031.7664794921875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19">
        <v>899.93707275390625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19">
        <v>331.974365234375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19">
        <v>374.94882202148438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19">
        <v>362.60916137695313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19">
        <v>244.22586059570313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19">
        <v>60.106708526611328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19">
        <v>6.9136619567871094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19">
        <v>7.4980721473693848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19">
        <v>45.505760192871094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19">
        <v>586.72698974609375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19">
        <v>835.13330078125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19">
        <v>1031.7664794921875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19">
        <v>899.93707275390625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19">
        <v>331.974365234375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19">
        <v>374.94882202148438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19">
        <v>362.60916137695313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19">
        <v>244.22586059570313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19">
        <v>60.106708526611328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19">
        <v>6.9136619567871094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19">
        <v>7.4980721473693848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19">
        <v>45.505760192871094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19">
        <v>586.72698974609375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19">
        <v>835.13330078125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19">
        <v>1031.7664794921875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19">
        <v>899.93707275390625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19">
        <v>331.974365234375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19">
        <v>374.94882202148438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19">
        <v>362.60916137695313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19">
        <v>244.22586059570313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19">
        <v>125.7025146484375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19">
        <v>19.69743537902832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19">
        <v>20.107677459716797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19">
        <v>335.56350708007813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19">
        <v>742.1982421875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19">
        <v>886.80584716796875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19">
        <v>971.60296630859375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19">
        <v>687.861083984375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19">
        <v>279.77059936523438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19">
        <v>381.74322509765625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19">
        <v>357.3189697265625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19">
        <v>215.19160461425781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19">
        <v>125.7025146484375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19">
        <v>20.053216934204102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19">
        <v>20.107677459716797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19">
        <v>335.56350708007813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19">
        <v>742.1982421875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19">
        <v>886.80584716796875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19">
        <v>971.60296630859375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19">
        <v>687.861083984375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19">
        <v>279.77059936523438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19">
        <v>381.74322509765625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19">
        <v>357.3189697265625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19">
        <v>0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19">
        <v>125.7025146484375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19">
        <v>19.69743537902832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19">
        <v>20.107677459716797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19">
        <v>335.56350708007813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19">
        <v>742.1982421875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19">
        <v>886.80584716796875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19">
        <v>971.60296630859375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19">
        <v>687.861083984375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19">
        <v>279.77059936523438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19">
        <v>381.74322509765625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19">
        <v>357.3189697265625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19">
        <v>215.19160461425781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19">
        <v>125.7025146484375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19">
        <v>19.69743537902832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19">
        <v>20.107677459716797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19">
        <v>335.56350708007813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19">
        <v>742.1982421875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19">
        <v>886.80584716796875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19">
        <v>971.60296630859375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19">
        <v>687.861083984375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19">
        <v>279.77059936523438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19">
        <v>381.74322509765625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19">
        <v>357.3189697265625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19">
        <v>215.19160461425781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19">
        <v>60.106708526611328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19">
        <v>6.9136619567871094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19">
        <v>7.4980721473693848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19">
        <v>45.505760192871094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19">
        <v>586.72698974609375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19">
        <v>835.13330078125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19">
        <v>1031.7664794921875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19">
        <v>899.93707275390625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19">
        <v>331.974365234375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19">
        <v>374.94882202148438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19">
        <v>362.60916137695313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19">
        <v>244.22586059570313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19">
        <v>125.7025146484375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19">
        <v>20.053216934204102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19">
        <v>20.107677459716797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19">
        <v>335.56350708007813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19">
        <v>742.1982421875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19">
        <v>886.80584716796875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19">
        <v>971.60296630859375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19">
        <v>687.861083984375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19">
        <v>279.77059936523438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19">
        <v>381.74322509765625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19">
        <v>357.3189697265625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19">
        <v>215.19160461425781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19">
        <v>60.106708526611328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19">
        <v>6.9136619567871094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19">
        <v>7.4980721473693848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19">
        <v>45.505760192871094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19">
        <v>586.72698974609375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19">
        <v>835.13330078125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19">
        <v>1031.7664794921875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19">
        <v>899.93707275390625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19">
        <v>331.974365234375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19">
        <v>374.94882202148438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19">
        <v>362.60916137695313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19">
        <v>244.22586059570313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19">
        <v>125.7025146484375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19">
        <v>19.69743537902832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19">
        <v>20.107677459716797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19">
        <v>335.56350708007813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19">
        <v>742.1982421875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19">
        <v>886.80584716796875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19">
        <v>971.60296630859375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19">
        <v>687.861083984375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19">
        <v>279.77059936523438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19">
        <v>381.74322509765625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19">
        <v>357.3189697265625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19">
        <v>215.19160461425781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19">
        <v>60.106708526611328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19">
        <v>6.9136619567871094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19">
        <v>7.4980721473693848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19">
        <v>45.505760192871094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19">
        <v>586.72698974609375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19">
        <v>835.13330078125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19">
        <v>1031.7664794921875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19">
        <v>899.93707275390625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19">
        <v>331.974365234375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19">
        <v>374.94882202148438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19">
        <v>362.60916137695313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19">
        <v>244.22586059570313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19">
        <v>125.7025146484375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19">
        <v>20.053216934204102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19">
        <v>20.107677459716797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19">
        <v>335.56350708007813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19">
        <v>742.1982421875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19">
        <v>886.80584716796875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19">
        <v>971.60296630859375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19">
        <v>687.861083984375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19">
        <v>279.77059936523438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19">
        <v>381.74322509765625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19">
        <v>357.3189697265625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19">
        <v>215.19160461425781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19">
        <v>60.106708526611328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19">
        <v>6.9136619567871094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19">
        <v>7.4980721473693848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19">
        <v>45.505760192871094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19">
        <v>586.72698974609375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19">
        <v>835.13330078125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19">
        <v>1031.7664794921875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19">
        <v>899.93707275390625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19">
        <v>331.974365234375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19">
        <v>374.94882202148438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19">
        <v>362.60916137695313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19">
        <v>244.22586059570313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19">
        <v>60.106708526611328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19">
        <v>6.9136619567871094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19">
        <v>7.4980721473693848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19">
        <v>45.505760192871094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19">
        <v>586.72698974609375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19">
        <v>835.13330078125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19">
        <v>1031.7664794921875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19">
        <v>899.93707275390625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19">
        <v>331.974365234375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19">
        <v>374.94882202148438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19">
        <v>0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19">
        <v>244.22586059570313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19">
        <v>60.106708526611328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19">
        <v>6.9136619567871094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19">
        <v>7.4980721473693848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19">
        <v>45.505760192871094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19">
        <v>586.72698974609375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19">
        <v>835.13330078125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19">
        <v>1031.7664794921875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19">
        <v>899.93707275390625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19">
        <v>331.974365234375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19">
        <v>374.94882202148438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19">
        <v>362.60916137695313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19">
        <v>244.22586059570313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19">
        <v>125.7025146484375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19">
        <v>20.053216934204102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19">
        <v>20.107677459716797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19">
        <v>335.56350708007813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19">
        <v>742.1982421875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19">
        <v>886.80584716796875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19">
        <v>971.60296630859375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19">
        <v>687.861083984375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19">
        <v>279.77059936523438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19">
        <v>381.74322509765625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19">
        <v>357.3189697265625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19">
        <v>215.19160461425781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19">
        <v>60.106708526611328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19">
        <v>6.9136619567871094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19">
        <v>7.4980721473693848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19">
        <v>45.505760192871094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19">
        <v>586.72698974609375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19">
        <v>835.13330078125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19">
        <v>1031.7664794921875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19">
        <v>899.93707275390625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19">
        <v>331.974365234375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19">
        <v>374.94882202148438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19">
        <v>362.60916137695313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19">
        <v>244.22586059570313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19">
        <v>60.106708526611328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19">
        <v>6.9136619567871094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19">
        <v>7.4980721473693848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19">
        <v>45.505760192871094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19">
        <v>586.72698974609375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19">
        <v>835.13330078125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19">
        <v>1031.7664794921875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19">
        <v>899.93707275390625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19">
        <v>331.974365234375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19">
        <v>374.94882202148438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19">
        <v>362.60916137695313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19">
        <v>244.22586059570313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19">
        <v>60.106708526611328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19">
        <v>6.9136619567871094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19">
        <v>7.4980721473693848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19">
        <v>45.505760192871094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19">
        <v>586.72698974609375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19">
        <v>835.13330078125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19">
        <v>1031.7664794921875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19">
        <v>899.93707275388977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19">
        <v>331.974365234375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19">
        <v>374.94882202148438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19">
        <v>362.60916137695313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19">
        <v>244.22586059570313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19">
        <v>125.7025146484375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19">
        <v>20.053216934204102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19">
        <v>20.107677459716797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19">
        <v>335.56350708007813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19">
        <v>742.1982421875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19">
        <v>886.80584716796875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19">
        <v>971.60296630859375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19">
        <v>687.861083984375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19">
        <v>279.77059936523438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19">
        <v>381.74322509765625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19">
        <v>357.3189697265625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19">
        <v>215.19160461425781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19">
        <v>125.7025146484375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19">
        <v>19.69743537902832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19">
        <v>20.107677459716797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19">
        <v>168.6964111328125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19">
        <v>371.09912109375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19">
        <v>443.40292358398438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19">
        <v>485.80148315429688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19">
        <v>343.9305419921875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19">
        <v>139.88528442382813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19">
        <v>194.78804016113276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19">
        <v>212.53363037109375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19">
        <v>182.30291748046875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19">
        <v>60.106708526611328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19">
        <v>6.9136619567871094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19">
        <v>7.4980721473693848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19">
        <v>45.505760192871094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19">
        <v>586.72698974609375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19">
        <v>835.13330078125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19">
        <v>1031.7664794921875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19">
        <v>899.93707275390625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19">
        <v>331.974365234375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19">
        <v>374.94882202148438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19">
        <v>362.60916137695313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19">
        <v>244.22586059570313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19">
        <v>125.7025146484375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19">
        <v>19.69743537902832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19">
        <v>20.107677459716797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19">
        <v>335.56350708007813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19">
        <v>742.1982421875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19">
        <v>886.80584716796875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19">
        <v>971.60296630859375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19">
        <v>687.861083984375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19">
        <v>279.77059936523438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19">
        <v>381.74322509765625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19">
        <v>357.3189697265625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19">
        <v>215.19160461425781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19">
        <v>60.106708526611328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19">
        <v>6.8959345817565918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19">
        <v>7.4980721473693848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19">
        <v>45.505760192871094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19">
        <v>586.72698974609375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19">
        <v>835.13330078125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19">
        <v>1031.7664794921875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19">
        <v>899.93707275390625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19">
        <v>331.974365234375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19">
        <v>374.94882202148438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19">
        <v>362.60916137695313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19">
        <v>244.22586059570313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19">
        <v>125.7025146484375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19">
        <v>19.69743537902832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19">
        <v>20.107677459716797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19">
        <v>335.56350708007813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19">
        <v>742.1982421875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19">
        <v>886.80584716796875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19">
        <v>971.60296630859375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19">
        <v>687.861083984375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19">
        <v>279.77059936523438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19">
        <v>381.74322509765625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19">
        <v>357.3189697265625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19">
        <v>215.19160461425781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19">
        <v>60.106708526611328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19">
        <v>6.9136619567871094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19">
        <v>7.4980721473693848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19">
        <v>45.505760192871094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19">
        <v>586.72698974609375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19">
        <v>835.13330078125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19">
        <v>1031.7664794921875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19">
        <v>899.93707275390625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19">
        <v>331.974365234375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19">
        <v>374.94882202148438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19">
        <v>362.60916137695313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19">
        <v>244.22586059570313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19">
        <v>60.106708526611328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19">
        <v>6.9136619567871094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19">
        <v>7.4980721473693848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19">
        <v>45.505760192871094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19">
        <v>586.72698974609375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19">
        <v>835.13330078125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19">
        <v>1031.7664794921875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19">
        <v>899.93707275390625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19">
        <v>331.974365234375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19">
        <v>374.94882202148438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19">
        <v>362.60916137695313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19">
        <v>244.22586059570313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19">
        <v>60.106708526611328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19">
        <v>6.8959345817565918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19">
        <v>7.4980721473693848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19">
        <v>45.505760192871094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19">
        <v>586.72698974609375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19">
        <v>835.13330078125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19">
        <v>1031.7664794921875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19">
        <v>899.93707275390625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19">
        <v>331.974365234375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19">
        <v>374.94882202148438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19">
        <v>362.60916137695313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19">
        <v>244.22586059570313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19">
        <v>125.7025146484375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19">
        <v>19.69743537902832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19">
        <v>20.107677459716797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19">
        <v>335.56350708007813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19">
        <v>742.1982421875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19">
        <v>886.80584716796875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19">
        <v>971.60296630859375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19">
        <v>687.861083984375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19">
        <v>279.77059936523438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19">
        <v>381.74322509765625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19">
        <v>357.3189697265625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19">
        <v>215.19160461425781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19">
        <v>60.106708526611328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19">
        <v>6.9136619567871094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19">
        <v>7.4980721473693848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19">
        <v>45.505760192871094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19">
        <v>586.72698974609375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19">
        <v>835.13330078125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19">
        <v>1031.7664794921875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19">
        <v>899.93707275390625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19">
        <v>331.974365234375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19">
        <v>374.94882202148438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19">
        <v>362.60916137695313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19">
        <v>244.22586059570313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19">
        <v>125.7025146484375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19">
        <v>19.69743537902832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19">
        <v>20.107677459716797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19">
        <v>335.56350708007813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19">
        <v>742.1982421875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19">
        <v>886.80584716796875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19">
        <v>971.60296630859375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19">
        <v>687.861083984375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19">
        <v>279.77059936523438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19">
        <v>381.74322509765625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19">
        <v>357.3189697265625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19">
        <v>215.19160461425781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19">
        <v>125.7025146484375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19">
        <v>20.053216934204102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19">
        <v>20.107677459716797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19">
        <v>318.75628662109375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19">
        <v>690.5509033203125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19">
        <v>838.43023681640625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19">
        <v>918.6016845703125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19">
        <v>650.3380126953125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19">
        <v>264.50900268554688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19">
        <v>360.91900634765625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19">
        <v>341.38705444335938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19">
        <v>205.48211669921875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19">
        <v>122.78239440917969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19">
        <v>19.69743537902832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19">
        <v>20.107677459716797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19">
        <v>335.56350708007813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19">
        <v>742.1982421875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19">
        <v>886.80584716796875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19">
        <v>971.60296630859375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19">
        <v>687.861083984375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19">
        <v>279.77059936523438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19">
        <v>381.74322509765625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19">
        <v>357.3189697265625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19">
        <v>215.19160461425167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19">
        <v>125.7025146484375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19">
        <v>19.69743537902832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19">
        <v>20.107677459716797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19">
        <v>335.56350708007813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19">
        <v>742.1982421875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19">
        <v>886.80584716796875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19">
        <v>971.60296630859375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19">
        <v>687.861083984375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19">
        <v>279.77059936523438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19">
        <v>381.74322509765625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19">
        <v>160.1052377658109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19">
        <v>0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19">
        <v>125.7025146484375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19">
        <v>19.69743537902832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19">
        <v>20.107677459716797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19">
        <v>335.56350708007813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19">
        <v>742.1982421875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19">
        <v>886.80584716796875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19">
        <v>971.60296630859375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19">
        <v>687.861083984375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19">
        <v>279.77059936523438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19">
        <v>381.74322509765625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19">
        <v>357.3189697265625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19">
        <v>215.19160461425781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19">
        <v>125.7025146484375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19">
        <v>20.053216934204102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19">
        <v>20.107677459716797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19">
        <v>335.56350708007813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19">
        <v>742.1982421875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19">
        <v>886.80584716796875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19">
        <v>971.60296630859375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19">
        <v>687.861083984375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19">
        <v>279.77059936523438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19">
        <v>381.74322509765625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19">
        <v>357.3189697265625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19">
        <v>215.19160461425781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19">
        <v>60.106708526611328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19">
        <v>6.9136619567871094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19">
        <v>7.4980721473693848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19">
        <v>45.505760192871094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19">
        <v>586.72698974609375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19">
        <v>835.13330078125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19">
        <v>1031.7664794921875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19">
        <v>899.93707275390625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19">
        <v>331.974365234375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19">
        <v>374.94882202148438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19">
        <v>362.60916137695313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19">
        <v>244.22586059570313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19">
        <v>125.7025146484375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19">
        <v>19.69743537902832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19">
        <v>20.107677459716797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19">
        <v>335.56350708007813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19">
        <v>742.1982421875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19">
        <v>886.80584716796875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19">
        <v>971.60296630859375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19">
        <v>687.861083984375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19">
        <v>279.77059936523438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19">
        <v>381.74322509765625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19">
        <v>357.3189697265625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19">
        <v>215.19160461425781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19">
        <v>60.106708526611328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19">
        <v>6.9136619567871094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19">
        <v>7.4980721473693848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19">
        <v>45.505760192871094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19">
        <v>586.72698974609375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19">
        <v>835.13330078125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19">
        <v>1031.7664794921875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19">
        <v>899.93707275390625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19">
        <v>331.974365234375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19">
        <v>374.94882202148438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19">
        <v>362.60916137695313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19">
        <v>244.22586059570313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19">
        <v>60.106708526611328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19">
        <v>6.8959345817565918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19">
        <v>7.4980721473693848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19">
        <v>45.505760192871094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19">
        <v>586.72698974609375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19">
        <v>835.13330078125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19">
        <v>1031.7664794921875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19">
        <v>899.93707275390625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19">
        <v>331.974365234375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19">
        <v>374.94882202148438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19">
        <v>362.60916137695313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19">
        <v>244.22586059570313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19">
        <v>60.106708526611328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19">
        <v>6.9136619567871094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19">
        <v>7.4980721473693848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19">
        <v>45.505760192871094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19">
        <v>586.72698974609375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19">
        <v>835.13330078125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19">
        <v>1031.7664794921875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19">
        <v>899.93707275390625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19">
        <v>331.974365234375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19">
        <v>374.94882202148438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19">
        <v>362.60916137695313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19">
        <v>244.22586059570313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19">
        <v>60.106708526611328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19">
        <v>6.9136619567871094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19">
        <v>7.4980721473693848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19">
        <v>45.505760192871094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19">
        <v>586.72698974609375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19">
        <v>835.13330078125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19">
        <v>1031.7664794921875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19">
        <v>899.93707275390625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19">
        <v>331.974365234375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19">
        <v>374.94882202148438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19">
        <v>362.60916137695313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19">
        <v>244.22586059570313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19">
        <v>60.106708526611328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19">
        <v>6.9136619567871094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19">
        <v>7.4980721473693848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19">
        <v>45.505760192871094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19">
        <v>586.72698974609375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19">
        <v>835.13330078125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19">
        <v>1031.7664794921875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19">
        <v>899.93707275390625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19">
        <v>331.974365234375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19">
        <v>374.94882202148438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19">
        <v>316.90445093656615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19">
        <v>244.22586059570313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19">
        <v>60.106708526611328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19">
        <v>6.8959345817565918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19">
        <v>7.4980721473693848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19">
        <v>45.505760192871094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19">
        <v>586.72698974609375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19">
        <v>835.13330078125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19">
        <v>1031.7664794921875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19">
        <v>899.93707275390625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19">
        <v>331.974365234375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19">
        <v>374.94882202148438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19">
        <v>362.60916137695313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19">
        <v>244.22586059570313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19">
        <v>125.7025146484375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19">
        <v>19.69743537902832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19">
        <v>20.107677459716797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19">
        <v>335.56350708007813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19">
        <v>742.1982421875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19">
        <v>886.80584716796875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19">
        <v>971.60296630859375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19">
        <v>687.861083984375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19">
        <v>279.77059936523438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19">
        <v>381.74322509765625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19">
        <v>357.3189697265625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19">
        <v>215.19160461425781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19">
        <v>125.7025146484375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19">
        <v>19.69743537902832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19">
        <v>20.107677459716797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19">
        <v>335.56350708007813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19">
        <v>742.1982421875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19">
        <v>886.80584716796875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19">
        <v>971.60296630859375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19">
        <v>687.861083984375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19">
        <v>279.77059936523438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19">
        <v>381.74322509765625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19">
        <v>357.3189697265625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19">
        <v>215.19160461425781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19">
        <v>60.106708526611328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19">
        <v>6.9136619567871094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19">
        <v>7.4980721473693848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19">
        <v>45.505760192871094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19">
        <v>586.72698974609375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19">
        <v>835.13330078125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19">
        <v>1031.7664794921875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19">
        <v>899.93707275390625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19">
        <v>331.974365234375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19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19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19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19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19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19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19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19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19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19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19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19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E44E-58AA-4F74-99FD-7E8F4F3D765D}">
  <dimension ref="A1:K1015"/>
  <sheetViews>
    <sheetView workbookViewId="0"/>
  </sheetViews>
  <sheetFormatPr defaultRowHeight="15"/>
  <cols>
    <col min="1" max="1" width="5.5703125" bestFit="1" customWidth="1"/>
    <col min="2" max="2" width="11.5703125" bestFit="1" customWidth="1"/>
    <col min="3" max="4" width="11.5703125" customWidth="1"/>
    <col min="5" max="5" width="15.85546875" bestFit="1" customWidth="1"/>
    <col min="9" max="9" width="24.42578125" bestFit="1" customWidth="1"/>
  </cols>
  <sheetData>
    <row r="1" spans="1:11">
      <c r="A1" s="8" t="s">
        <v>445</v>
      </c>
      <c r="B1" s="8" t="s">
        <v>446</v>
      </c>
      <c r="C1" s="8"/>
      <c r="D1" s="8"/>
      <c r="E1" s="8" t="s">
        <v>1357</v>
      </c>
    </row>
    <row r="2" spans="1:11">
      <c r="A2" s="8" t="s">
        <v>447</v>
      </c>
      <c r="B2" s="8" t="s">
        <v>446</v>
      </c>
      <c r="C2" s="8"/>
      <c r="D2" s="8"/>
      <c r="E2" s="8" t="s">
        <v>1350</v>
      </c>
      <c r="H2" t="s">
        <v>441</v>
      </c>
      <c r="I2" t="s">
        <v>1333</v>
      </c>
      <c r="J2" t="s">
        <v>459</v>
      </c>
      <c r="K2" t="s">
        <v>1334</v>
      </c>
    </row>
    <row r="3" spans="1:11">
      <c r="A3" s="8" t="s">
        <v>449</v>
      </c>
      <c r="B3" s="8" t="s">
        <v>446</v>
      </c>
      <c r="C3" s="8"/>
      <c r="D3" s="8"/>
      <c r="E3" s="8" t="s">
        <v>478</v>
      </c>
      <c r="H3">
        <v>1</v>
      </c>
      <c r="I3" s="11">
        <f>AVERAGEIF($C$8:$C$1015,$H3, $E$8:$E$1015)</f>
        <v>7.8606630875730659</v>
      </c>
      <c r="J3">
        <f>DAY(EOMONTH(B11,0))</f>
        <v>31</v>
      </c>
      <c r="K3" s="7">
        <f>I3/J3</f>
        <v>0.25356977701848599</v>
      </c>
    </row>
    <row r="4" spans="1:11">
      <c r="A4" s="8" t="s">
        <v>451</v>
      </c>
      <c r="B4" s="8" t="s">
        <v>446</v>
      </c>
      <c r="C4" s="8"/>
      <c r="D4" s="8"/>
      <c r="E4" s="8" t="s">
        <v>446</v>
      </c>
      <c r="H4">
        <v>2</v>
      </c>
      <c r="I4" s="11">
        <f t="shared" ref="I4:I14" si="0">AVERAGEIF($C$8:$C$1015,$H4, $E$8:$E$1015)</f>
        <v>8.6289609291310025</v>
      </c>
      <c r="J4">
        <f t="shared" ref="J4:J14" si="1">DAY(EOMONTH(B12,0))</f>
        <v>28</v>
      </c>
      <c r="K4" s="7">
        <f t="shared" ref="K4:K14" si="2">I4/J4</f>
        <v>0.30817717604039296</v>
      </c>
    </row>
    <row r="5" spans="1:11">
      <c r="A5" s="8" t="s">
        <v>452</v>
      </c>
      <c r="B5" s="8" t="s">
        <v>446</v>
      </c>
      <c r="C5" s="8"/>
      <c r="D5" s="8"/>
      <c r="E5" s="8" t="s">
        <v>1349</v>
      </c>
      <c r="H5">
        <v>3</v>
      </c>
      <c r="I5" s="11">
        <f t="shared" si="0"/>
        <v>7.8606630875730747</v>
      </c>
      <c r="J5">
        <f t="shared" si="1"/>
        <v>31</v>
      </c>
      <c r="K5" s="7">
        <f t="shared" si="2"/>
        <v>0.25356977701848626</v>
      </c>
    </row>
    <row r="6" spans="1:11">
      <c r="A6" s="8" t="s">
        <v>454</v>
      </c>
      <c r="B6" s="8" t="s">
        <v>446</v>
      </c>
      <c r="C6" s="8"/>
      <c r="D6" s="8"/>
      <c r="E6" s="8" t="s">
        <v>10</v>
      </c>
      <c r="H6">
        <v>4</v>
      </c>
      <c r="I6" s="11">
        <f t="shared" si="0"/>
        <v>8.1226851904921791</v>
      </c>
      <c r="J6">
        <f t="shared" si="1"/>
        <v>30</v>
      </c>
      <c r="K6" s="7">
        <f t="shared" si="2"/>
        <v>0.27075617301640598</v>
      </c>
    </row>
    <row r="7" spans="1:11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H7">
        <v>5</v>
      </c>
      <c r="I7" s="11">
        <f t="shared" si="0"/>
        <v>17.599366540626505</v>
      </c>
      <c r="J7">
        <f t="shared" si="1"/>
        <v>31</v>
      </c>
      <c r="K7" s="7">
        <f t="shared" si="2"/>
        <v>0.56772150131053245</v>
      </c>
    </row>
    <row r="8" spans="1:11">
      <c r="A8">
        <v>1</v>
      </c>
      <c r="B8" s="9">
        <v>7610</v>
      </c>
      <c r="C8" s="6">
        <f>MONTH(B8)</f>
        <v>10</v>
      </c>
      <c r="D8" s="12">
        <f>YEAR(B8)</f>
        <v>1920</v>
      </c>
      <c r="E8" s="7">
        <v>0</v>
      </c>
      <c r="H8">
        <v>6</v>
      </c>
      <c r="I8" s="11">
        <f t="shared" si="0"/>
        <v>25.080341581946126</v>
      </c>
      <c r="J8">
        <f t="shared" si="1"/>
        <v>30</v>
      </c>
      <c r="K8" s="7">
        <f t="shared" si="2"/>
        <v>0.83601138606487091</v>
      </c>
    </row>
    <row r="9" spans="1:11">
      <c r="A9">
        <v>2</v>
      </c>
      <c r="B9" s="9">
        <v>7640</v>
      </c>
      <c r="C9" s="6">
        <f t="shared" ref="C9:C72" si="3">MONTH(B9)</f>
        <v>11</v>
      </c>
      <c r="D9" s="12">
        <f t="shared" ref="D9:D72" si="4">YEAR(B9)</f>
        <v>1920</v>
      </c>
      <c r="E9" s="7">
        <v>0</v>
      </c>
      <c r="H9">
        <v>7</v>
      </c>
      <c r="I9" s="11">
        <f t="shared" si="0"/>
        <v>16.98007969128825</v>
      </c>
      <c r="J9">
        <f t="shared" si="1"/>
        <v>31</v>
      </c>
      <c r="K9" s="7">
        <f t="shared" si="2"/>
        <v>0.54774450617058867</v>
      </c>
    </row>
    <row r="10" spans="1:11">
      <c r="A10">
        <v>3</v>
      </c>
      <c r="B10" s="9">
        <v>7671</v>
      </c>
      <c r="C10" s="6">
        <f t="shared" si="3"/>
        <v>12</v>
      </c>
      <c r="D10" s="12">
        <f t="shared" si="4"/>
        <v>1920</v>
      </c>
      <c r="E10" s="7">
        <v>0</v>
      </c>
      <c r="H10">
        <v>8</v>
      </c>
      <c r="I10" s="11">
        <f t="shared" si="0"/>
        <v>18.072425580178678</v>
      </c>
      <c r="J10">
        <f t="shared" si="1"/>
        <v>31</v>
      </c>
      <c r="K10" s="7">
        <f t="shared" si="2"/>
        <v>0.58298147032834446</v>
      </c>
    </row>
    <row r="11" spans="1:11">
      <c r="A11">
        <v>4</v>
      </c>
      <c r="B11" s="9">
        <v>7702</v>
      </c>
      <c r="C11" s="6">
        <f t="shared" si="3"/>
        <v>1</v>
      </c>
      <c r="D11" s="12">
        <f t="shared" si="4"/>
        <v>1921</v>
      </c>
      <c r="E11" s="7">
        <v>0</v>
      </c>
      <c r="H11">
        <v>9</v>
      </c>
      <c r="I11" s="11">
        <f t="shared" si="0"/>
        <v>50.527310892019145</v>
      </c>
      <c r="J11">
        <f t="shared" si="1"/>
        <v>30</v>
      </c>
      <c r="K11" s="7">
        <f t="shared" si="2"/>
        <v>1.6842436964006382</v>
      </c>
    </row>
    <row r="12" spans="1:11">
      <c r="A12">
        <v>5</v>
      </c>
      <c r="B12" s="9">
        <v>7730</v>
      </c>
      <c r="C12" s="6">
        <f t="shared" si="3"/>
        <v>2</v>
      </c>
      <c r="D12" s="12">
        <f t="shared" si="4"/>
        <v>1921</v>
      </c>
      <c r="E12" s="7">
        <v>0</v>
      </c>
      <c r="H12">
        <v>10</v>
      </c>
      <c r="I12" s="11">
        <f t="shared" si="0"/>
        <v>32.688112919253385</v>
      </c>
      <c r="J12">
        <f t="shared" si="1"/>
        <v>31</v>
      </c>
      <c r="K12" s="7">
        <f t="shared" si="2"/>
        <v>1.0544552554597866</v>
      </c>
    </row>
    <row r="13" spans="1:11">
      <c r="A13">
        <v>6</v>
      </c>
      <c r="B13" s="9">
        <v>7761</v>
      </c>
      <c r="C13" s="6">
        <f t="shared" si="3"/>
        <v>3</v>
      </c>
      <c r="D13" s="12">
        <f t="shared" si="4"/>
        <v>1921</v>
      </c>
      <c r="E13" s="7">
        <v>0</v>
      </c>
      <c r="H13">
        <v>11</v>
      </c>
      <c r="I13" s="11">
        <f t="shared" si="0"/>
        <v>29.873223002183654</v>
      </c>
      <c r="J13">
        <f t="shared" si="1"/>
        <v>30</v>
      </c>
      <c r="K13" s="7">
        <f t="shared" si="2"/>
        <v>0.99577410007278844</v>
      </c>
    </row>
    <row r="14" spans="1:11">
      <c r="A14">
        <v>7</v>
      </c>
      <c r="B14" s="9">
        <v>7791</v>
      </c>
      <c r="C14" s="6">
        <f t="shared" si="3"/>
        <v>4</v>
      </c>
      <c r="D14" s="12">
        <f t="shared" si="4"/>
        <v>1921</v>
      </c>
      <c r="E14" s="7">
        <v>0</v>
      </c>
      <c r="H14">
        <v>12</v>
      </c>
      <c r="I14" s="11">
        <f t="shared" si="0"/>
        <v>9.6418973728636708</v>
      </c>
      <c r="J14">
        <f t="shared" si="1"/>
        <v>31</v>
      </c>
      <c r="K14" s="7">
        <f t="shared" si="2"/>
        <v>0.31102894751173132</v>
      </c>
    </row>
    <row r="15" spans="1:11">
      <c r="A15">
        <v>8</v>
      </c>
      <c r="B15" s="9">
        <v>7822</v>
      </c>
      <c r="C15" s="6">
        <f t="shared" si="3"/>
        <v>5</v>
      </c>
      <c r="D15" s="12">
        <f t="shared" si="4"/>
        <v>1921</v>
      </c>
      <c r="E15" s="7">
        <v>0</v>
      </c>
    </row>
    <row r="16" spans="1:11">
      <c r="A16">
        <v>9</v>
      </c>
      <c r="B16" s="9">
        <v>7852</v>
      </c>
      <c r="C16" s="6">
        <f t="shared" si="3"/>
        <v>6</v>
      </c>
      <c r="D16" s="12">
        <f t="shared" si="4"/>
        <v>1921</v>
      </c>
      <c r="E16" s="7">
        <v>0</v>
      </c>
    </row>
    <row r="17" spans="1:5">
      <c r="A17">
        <v>10</v>
      </c>
      <c r="B17" s="9">
        <v>7883</v>
      </c>
      <c r="C17" s="6">
        <f t="shared" si="3"/>
        <v>7</v>
      </c>
      <c r="D17" s="12">
        <f t="shared" si="4"/>
        <v>1921</v>
      </c>
      <c r="E17" s="7">
        <v>0</v>
      </c>
    </row>
    <row r="18" spans="1:5">
      <c r="A18">
        <v>11</v>
      </c>
      <c r="B18" s="9">
        <v>7914</v>
      </c>
      <c r="C18" s="6">
        <f t="shared" si="3"/>
        <v>8</v>
      </c>
      <c r="D18" s="12">
        <f t="shared" si="4"/>
        <v>1921</v>
      </c>
      <c r="E18" s="7">
        <v>0</v>
      </c>
    </row>
    <row r="19" spans="1:5">
      <c r="A19">
        <v>12</v>
      </c>
      <c r="B19" s="9">
        <v>7944</v>
      </c>
      <c r="C19" s="6">
        <f t="shared" si="3"/>
        <v>9</v>
      </c>
      <c r="D19" s="12">
        <f t="shared" si="4"/>
        <v>1921</v>
      </c>
      <c r="E19" s="7">
        <v>0</v>
      </c>
    </row>
    <row r="20" spans="1:5">
      <c r="A20">
        <v>13</v>
      </c>
      <c r="B20" s="9">
        <v>7975</v>
      </c>
      <c r="C20" s="6">
        <f t="shared" si="3"/>
        <v>10</v>
      </c>
      <c r="D20" s="12">
        <f t="shared" si="4"/>
        <v>1921</v>
      </c>
      <c r="E20" s="7">
        <v>10.135390696799732</v>
      </c>
    </row>
    <row r="21" spans="1:5">
      <c r="A21">
        <v>14</v>
      </c>
      <c r="B21" s="9">
        <v>8005</v>
      </c>
      <c r="C21" s="6">
        <f t="shared" si="3"/>
        <v>11</v>
      </c>
      <c r="D21" s="12">
        <f t="shared" si="4"/>
        <v>1921</v>
      </c>
      <c r="E21" s="7">
        <v>6.9821580355731996</v>
      </c>
    </row>
    <row r="22" spans="1:5">
      <c r="A22">
        <v>15</v>
      </c>
      <c r="B22" s="9">
        <v>8036</v>
      </c>
      <c r="C22" s="6">
        <f t="shared" si="3"/>
        <v>12</v>
      </c>
      <c r="D22" s="12">
        <f t="shared" si="4"/>
        <v>1921</v>
      </c>
      <c r="E22" s="7">
        <v>9.75806490452484</v>
      </c>
    </row>
    <row r="23" spans="1:5">
      <c r="A23">
        <v>16</v>
      </c>
      <c r="B23" s="9">
        <v>8067</v>
      </c>
      <c r="C23" s="6">
        <f t="shared" si="3"/>
        <v>1</v>
      </c>
      <c r="D23" s="12">
        <f t="shared" si="4"/>
        <v>1922</v>
      </c>
      <c r="E23" s="7">
        <v>8.1317204306451618</v>
      </c>
    </row>
    <row r="24" spans="1:5">
      <c r="A24">
        <v>17</v>
      </c>
      <c r="B24" s="9">
        <v>8095</v>
      </c>
      <c r="C24" s="6">
        <f t="shared" si="3"/>
        <v>2</v>
      </c>
      <c r="D24" s="12">
        <f t="shared" si="4"/>
        <v>1922</v>
      </c>
      <c r="E24" s="7">
        <v>9.0029761910714292</v>
      </c>
    </row>
    <row r="25" spans="1:5">
      <c r="A25">
        <v>18</v>
      </c>
      <c r="B25" s="9">
        <v>8126</v>
      </c>
      <c r="C25" s="6">
        <f t="shared" si="3"/>
        <v>3</v>
      </c>
      <c r="D25" s="12">
        <f t="shared" si="4"/>
        <v>1922</v>
      </c>
      <c r="E25" s="7">
        <v>8.1317204306451618</v>
      </c>
    </row>
    <row r="26" spans="1:5">
      <c r="A26">
        <v>19</v>
      </c>
      <c r="B26" s="9">
        <v>8156</v>
      </c>
      <c r="C26" s="6">
        <f t="shared" si="3"/>
        <v>4</v>
      </c>
      <c r="D26" s="12">
        <f t="shared" si="4"/>
        <v>1922</v>
      </c>
      <c r="E26" s="7">
        <v>8.4027777783333342</v>
      </c>
    </row>
    <row r="27" spans="1:5">
      <c r="A27">
        <v>20</v>
      </c>
      <c r="B27" s="9">
        <v>8187</v>
      </c>
      <c r="C27" s="6">
        <f t="shared" si="3"/>
        <v>5</v>
      </c>
      <c r="D27" s="12">
        <f t="shared" si="4"/>
        <v>1922</v>
      </c>
      <c r="E27" s="7">
        <v>17.889785335170004</v>
      </c>
    </row>
    <row r="28" spans="1:5">
      <c r="A28">
        <v>21</v>
      </c>
      <c r="B28" s="9">
        <v>8217</v>
      </c>
      <c r="C28" s="6">
        <f t="shared" si="3"/>
        <v>6</v>
      </c>
      <c r="D28" s="12">
        <f t="shared" si="4"/>
        <v>1922</v>
      </c>
      <c r="E28" s="7">
        <v>25.208333335000003</v>
      </c>
    </row>
    <row r="29" spans="1:5">
      <c r="A29">
        <v>22</v>
      </c>
      <c r="B29" s="9">
        <v>8248</v>
      </c>
      <c r="C29" s="6">
        <f t="shared" si="3"/>
        <v>7</v>
      </c>
      <c r="D29" s="12">
        <f t="shared" si="4"/>
        <v>1922</v>
      </c>
      <c r="E29" s="7">
        <v>17.889785335170004</v>
      </c>
    </row>
    <row r="30" spans="1:5">
      <c r="A30">
        <v>23</v>
      </c>
      <c r="B30" s="9">
        <v>8279</v>
      </c>
      <c r="C30" s="6">
        <f t="shared" si="3"/>
        <v>8</v>
      </c>
      <c r="D30" s="12">
        <f t="shared" si="4"/>
        <v>1922</v>
      </c>
      <c r="E30" s="7">
        <v>19.51612980904968</v>
      </c>
    </row>
    <row r="31" spans="1:5">
      <c r="A31">
        <v>24</v>
      </c>
      <c r="B31" s="9">
        <v>8309</v>
      </c>
      <c r="C31" s="6">
        <f t="shared" si="3"/>
        <v>9</v>
      </c>
      <c r="D31" s="12">
        <f t="shared" si="4"/>
        <v>1922</v>
      </c>
      <c r="E31" s="7">
        <v>52.097220622964016</v>
      </c>
    </row>
    <row r="32" spans="1:5">
      <c r="A32">
        <v>25</v>
      </c>
      <c r="B32" s="9">
        <v>8340</v>
      </c>
      <c r="C32" s="6">
        <f t="shared" si="3"/>
        <v>10</v>
      </c>
      <c r="D32" s="12">
        <f t="shared" si="4"/>
        <v>1922</v>
      </c>
      <c r="E32" s="7">
        <v>0</v>
      </c>
    </row>
    <row r="33" spans="1:5">
      <c r="A33">
        <v>26</v>
      </c>
      <c r="B33" s="9">
        <v>8370</v>
      </c>
      <c r="C33" s="6">
        <f t="shared" si="3"/>
        <v>11</v>
      </c>
      <c r="D33" s="12">
        <f t="shared" si="4"/>
        <v>1922</v>
      </c>
      <c r="E33" s="7">
        <v>33.611111113333337</v>
      </c>
    </row>
    <row r="34" spans="1:5">
      <c r="A34">
        <v>27</v>
      </c>
      <c r="B34" s="9">
        <v>8401</v>
      </c>
      <c r="C34" s="6">
        <f t="shared" si="3"/>
        <v>12</v>
      </c>
      <c r="D34" s="12">
        <f t="shared" si="4"/>
        <v>1922</v>
      </c>
      <c r="E34" s="7">
        <v>9.75806490452484</v>
      </c>
    </row>
    <row r="35" spans="1:5">
      <c r="A35">
        <v>28</v>
      </c>
      <c r="B35" s="9">
        <v>8432</v>
      </c>
      <c r="C35" s="6">
        <f t="shared" si="3"/>
        <v>1</v>
      </c>
      <c r="D35" s="12">
        <f t="shared" si="4"/>
        <v>1923</v>
      </c>
      <c r="E35" s="7">
        <v>8.1317204306451618</v>
      </c>
    </row>
    <row r="36" spans="1:5">
      <c r="A36">
        <v>29</v>
      </c>
      <c r="B36" s="9">
        <v>8460</v>
      </c>
      <c r="C36" s="6">
        <f t="shared" si="3"/>
        <v>2</v>
      </c>
      <c r="D36" s="12">
        <f t="shared" si="4"/>
        <v>1923</v>
      </c>
      <c r="E36" s="7">
        <v>9.0029761910714292</v>
      </c>
    </row>
    <row r="37" spans="1:5">
      <c r="A37">
        <v>30</v>
      </c>
      <c r="B37" s="9">
        <v>8491</v>
      </c>
      <c r="C37" s="6">
        <f t="shared" si="3"/>
        <v>3</v>
      </c>
      <c r="D37" s="12">
        <f t="shared" si="4"/>
        <v>1923</v>
      </c>
      <c r="E37" s="7">
        <v>8.1317204306452755</v>
      </c>
    </row>
    <row r="38" spans="1:5">
      <c r="A38">
        <v>31</v>
      </c>
      <c r="B38" s="9">
        <v>8521</v>
      </c>
      <c r="C38" s="6">
        <f t="shared" si="3"/>
        <v>4</v>
      </c>
      <c r="D38" s="12">
        <f t="shared" si="4"/>
        <v>1923</v>
      </c>
      <c r="E38" s="7">
        <v>8.4027777783333342</v>
      </c>
    </row>
    <row r="39" spans="1:5">
      <c r="A39">
        <v>32</v>
      </c>
      <c r="B39" s="9">
        <v>8552</v>
      </c>
      <c r="C39" s="6">
        <f t="shared" si="3"/>
        <v>5</v>
      </c>
      <c r="D39" s="12">
        <f t="shared" si="4"/>
        <v>1923</v>
      </c>
      <c r="E39" s="7">
        <v>17.889785335140616</v>
      </c>
    </row>
    <row r="40" spans="1:5">
      <c r="A40">
        <v>33</v>
      </c>
      <c r="B40" s="9">
        <v>8582</v>
      </c>
      <c r="C40" s="6">
        <f t="shared" si="3"/>
        <v>6</v>
      </c>
      <c r="D40" s="12">
        <f t="shared" si="4"/>
        <v>1923</v>
      </c>
      <c r="E40" s="7">
        <v>25.208333335000003</v>
      </c>
    </row>
    <row r="41" spans="1:5">
      <c r="A41">
        <v>34</v>
      </c>
      <c r="B41" s="9">
        <v>8613</v>
      </c>
      <c r="C41" s="6">
        <f t="shared" si="3"/>
        <v>7</v>
      </c>
      <c r="D41" s="12">
        <f t="shared" si="4"/>
        <v>1923</v>
      </c>
      <c r="E41" s="7">
        <v>17.889785335170004</v>
      </c>
    </row>
    <row r="42" spans="1:5">
      <c r="A42">
        <v>35</v>
      </c>
      <c r="B42" s="9">
        <v>8644</v>
      </c>
      <c r="C42" s="6">
        <f t="shared" si="3"/>
        <v>8</v>
      </c>
      <c r="D42" s="12">
        <f t="shared" si="4"/>
        <v>1923</v>
      </c>
      <c r="E42" s="7">
        <v>19.51612980904968</v>
      </c>
    </row>
    <row r="43" spans="1:5">
      <c r="A43">
        <v>36</v>
      </c>
      <c r="B43" s="9">
        <v>8674</v>
      </c>
      <c r="C43" s="6">
        <f t="shared" si="3"/>
        <v>9</v>
      </c>
      <c r="D43" s="12">
        <f t="shared" si="4"/>
        <v>1923</v>
      </c>
      <c r="E43" s="7">
        <v>52.097220622969743</v>
      </c>
    </row>
    <row r="44" spans="1:5">
      <c r="A44">
        <v>37</v>
      </c>
      <c r="B44" s="9">
        <v>8705</v>
      </c>
      <c r="C44" s="6">
        <f t="shared" si="3"/>
        <v>10</v>
      </c>
      <c r="D44" s="12">
        <f t="shared" si="4"/>
        <v>1923</v>
      </c>
      <c r="E44" s="7">
        <v>48.790322583870974</v>
      </c>
    </row>
    <row r="45" spans="1:5">
      <c r="A45">
        <v>38</v>
      </c>
      <c r="B45" s="9">
        <v>8735</v>
      </c>
      <c r="C45" s="6">
        <f t="shared" si="3"/>
        <v>11</v>
      </c>
      <c r="D45" s="12">
        <f t="shared" si="4"/>
        <v>1923</v>
      </c>
      <c r="E45" s="7">
        <v>33.611111113333337</v>
      </c>
    </row>
    <row r="46" spans="1:5">
      <c r="A46">
        <v>39</v>
      </c>
      <c r="B46" s="9">
        <v>8766</v>
      </c>
      <c r="C46" s="6">
        <f t="shared" si="3"/>
        <v>12</v>
      </c>
      <c r="D46" s="12">
        <f t="shared" si="4"/>
        <v>1923</v>
      </c>
      <c r="E46" s="7">
        <v>9.75806490452484</v>
      </c>
    </row>
    <row r="47" spans="1:5">
      <c r="A47">
        <v>40</v>
      </c>
      <c r="B47" s="9">
        <v>8797</v>
      </c>
      <c r="C47" s="6">
        <f t="shared" si="3"/>
        <v>1</v>
      </c>
      <c r="D47" s="12">
        <f t="shared" si="4"/>
        <v>1924</v>
      </c>
      <c r="E47" s="7">
        <v>8.1317204306451618</v>
      </c>
    </row>
    <row r="48" spans="1:5">
      <c r="A48">
        <v>41</v>
      </c>
      <c r="B48" s="9">
        <v>8826</v>
      </c>
      <c r="C48" s="6">
        <f t="shared" si="3"/>
        <v>2</v>
      </c>
      <c r="D48" s="12">
        <f t="shared" si="4"/>
        <v>1924</v>
      </c>
      <c r="E48" s="7">
        <v>8.6925287362068975</v>
      </c>
    </row>
    <row r="49" spans="1:5">
      <c r="A49">
        <v>42</v>
      </c>
      <c r="B49" s="9">
        <v>8857</v>
      </c>
      <c r="C49" s="6">
        <f t="shared" si="3"/>
        <v>3</v>
      </c>
      <c r="D49" s="12">
        <f t="shared" si="4"/>
        <v>1924</v>
      </c>
      <c r="E49" s="7">
        <v>8.1317204306451618</v>
      </c>
    </row>
    <row r="50" spans="1:5">
      <c r="A50">
        <v>43</v>
      </c>
      <c r="B50" s="9">
        <v>8887</v>
      </c>
      <c r="C50" s="6">
        <f t="shared" si="3"/>
        <v>4</v>
      </c>
      <c r="D50" s="12">
        <f t="shared" si="4"/>
        <v>1924</v>
      </c>
      <c r="E50" s="7">
        <v>8.4027777783333306</v>
      </c>
    </row>
    <row r="51" spans="1:5">
      <c r="A51">
        <v>44</v>
      </c>
      <c r="B51" s="9">
        <v>8918</v>
      </c>
      <c r="C51" s="6">
        <f t="shared" si="3"/>
        <v>5</v>
      </c>
      <c r="D51" s="12">
        <f t="shared" si="4"/>
        <v>1924</v>
      </c>
      <c r="E51" s="7">
        <v>17.889785335155025</v>
      </c>
    </row>
    <row r="52" spans="1:5">
      <c r="A52">
        <v>45</v>
      </c>
      <c r="B52" s="9">
        <v>8948</v>
      </c>
      <c r="C52" s="6">
        <f t="shared" si="3"/>
        <v>6</v>
      </c>
      <c r="D52" s="12">
        <f t="shared" si="4"/>
        <v>1924</v>
      </c>
      <c r="E52" s="7">
        <v>25.208333334999992</v>
      </c>
    </row>
    <row r="53" spans="1:5">
      <c r="A53">
        <v>46</v>
      </c>
      <c r="B53" s="9">
        <v>8979</v>
      </c>
      <c r="C53" s="6">
        <f t="shared" si="3"/>
        <v>7</v>
      </c>
      <c r="D53" s="12">
        <f t="shared" si="4"/>
        <v>1924</v>
      </c>
      <c r="E53" s="7">
        <v>17.889785335170004</v>
      </c>
    </row>
    <row r="54" spans="1:5">
      <c r="A54">
        <v>47</v>
      </c>
      <c r="B54" s="9">
        <v>9010</v>
      </c>
      <c r="C54" s="6">
        <f t="shared" si="3"/>
        <v>8</v>
      </c>
      <c r="D54" s="12">
        <f t="shared" si="4"/>
        <v>1924</v>
      </c>
      <c r="E54" s="7">
        <v>19.51612980904968</v>
      </c>
    </row>
    <row r="55" spans="1:5">
      <c r="A55">
        <v>48</v>
      </c>
      <c r="B55" s="9">
        <v>9040</v>
      </c>
      <c r="C55" s="6">
        <f t="shared" si="3"/>
        <v>9</v>
      </c>
      <c r="D55" s="12">
        <f t="shared" si="4"/>
        <v>1924</v>
      </c>
      <c r="E55" s="7">
        <v>52.097220622963988</v>
      </c>
    </row>
    <row r="56" spans="1:5">
      <c r="A56">
        <v>49</v>
      </c>
      <c r="B56" s="9">
        <v>9071</v>
      </c>
      <c r="C56" s="6">
        <f t="shared" si="3"/>
        <v>10</v>
      </c>
      <c r="D56" s="12">
        <f t="shared" si="4"/>
        <v>1924</v>
      </c>
      <c r="E56" s="7">
        <v>48.790322583870974</v>
      </c>
    </row>
    <row r="57" spans="1:5">
      <c r="A57">
        <v>50</v>
      </c>
      <c r="B57" s="9">
        <v>9101</v>
      </c>
      <c r="C57" s="6">
        <f t="shared" si="3"/>
        <v>11</v>
      </c>
      <c r="D57" s="12">
        <f t="shared" si="4"/>
        <v>1924</v>
      </c>
      <c r="E57" s="7">
        <v>33.611111113333337</v>
      </c>
    </row>
    <row r="58" spans="1:5">
      <c r="A58">
        <v>51</v>
      </c>
      <c r="B58" s="9">
        <v>9132</v>
      </c>
      <c r="C58" s="6">
        <f t="shared" si="3"/>
        <v>12</v>
      </c>
      <c r="D58" s="12">
        <f t="shared" si="4"/>
        <v>1924</v>
      </c>
      <c r="E58" s="7">
        <v>9.75806490452484</v>
      </c>
    </row>
    <row r="59" spans="1:5">
      <c r="A59">
        <v>52</v>
      </c>
      <c r="B59" s="9">
        <v>9163</v>
      </c>
      <c r="C59" s="6">
        <f t="shared" si="3"/>
        <v>1</v>
      </c>
      <c r="D59" s="12">
        <f t="shared" si="4"/>
        <v>1925</v>
      </c>
      <c r="E59" s="7">
        <v>8.1317204306451618</v>
      </c>
    </row>
    <row r="60" spans="1:5">
      <c r="A60">
        <v>53</v>
      </c>
      <c r="B60" s="9">
        <v>9191</v>
      </c>
      <c r="C60" s="6">
        <f t="shared" si="3"/>
        <v>2</v>
      </c>
      <c r="D60" s="12">
        <f t="shared" si="4"/>
        <v>1925</v>
      </c>
      <c r="E60" s="7">
        <v>9.0029761910714292</v>
      </c>
    </row>
    <row r="61" spans="1:5">
      <c r="A61">
        <v>54</v>
      </c>
      <c r="B61" s="9">
        <v>9222</v>
      </c>
      <c r="C61" s="6">
        <f t="shared" si="3"/>
        <v>3</v>
      </c>
      <c r="D61" s="12">
        <f t="shared" si="4"/>
        <v>1925</v>
      </c>
      <c r="E61" s="7">
        <v>8.1317204306451618</v>
      </c>
    </row>
    <row r="62" spans="1:5">
      <c r="A62">
        <v>55</v>
      </c>
      <c r="B62" s="9">
        <v>9252</v>
      </c>
      <c r="C62" s="6">
        <f t="shared" si="3"/>
        <v>4</v>
      </c>
      <c r="D62" s="12">
        <f t="shared" si="4"/>
        <v>1925</v>
      </c>
      <c r="E62" s="7">
        <v>8.4027777783333342</v>
      </c>
    </row>
    <row r="63" spans="1:5">
      <c r="A63">
        <v>56</v>
      </c>
      <c r="B63" s="9">
        <v>9283</v>
      </c>
      <c r="C63" s="6">
        <f t="shared" si="3"/>
        <v>5</v>
      </c>
      <c r="D63" s="12">
        <f t="shared" si="4"/>
        <v>1925</v>
      </c>
      <c r="E63" s="7">
        <v>17.889785335170004</v>
      </c>
    </row>
    <row r="64" spans="1:5">
      <c r="A64">
        <v>57</v>
      </c>
      <c r="B64" s="9">
        <v>9313</v>
      </c>
      <c r="C64" s="6">
        <f t="shared" si="3"/>
        <v>6</v>
      </c>
      <c r="D64" s="12">
        <f t="shared" si="4"/>
        <v>1925</v>
      </c>
      <c r="E64" s="7">
        <v>20.192299875697202</v>
      </c>
    </row>
    <row r="65" spans="1:5">
      <c r="A65">
        <v>58</v>
      </c>
      <c r="B65" s="9">
        <v>9344</v>
      </c>
      <c r="C65" s="6">
        <f t="shared" si="3"/>
        <v>7</v>
      </c>
      <c r="D65" s="12">
        <f t="shared" si="4"/>
        <v>1925</v>
      </c>
      <c r="E65" s="7">
        <v>17.889785335170046</v>
      </c>
    </row>
    <row r="66" spans="1:5">
      <c r="A66">
        <v>59</v>
      </c>
      <c r="B66" s="9">
        <v>9375</v>
      </c>
      <c r="C66" s="6">
        <f t="shared" si="3"/>
        <v>8</v>
      </c>
      <c r="D66" s="12">
        <f t="shared" si="4"/>
        <v>1925</v>
      </c>
      <c r="E66" s="7">
        <v>11.082814640065344</v>
      </c>
    </row>
    <row r="67" spans="1:5">
      <c r="A67">
        <v>60</v>
      </c>
      <c r="B67" s="9">
        <v>9405</v>
      </c>
      <c r="C67" s="6">
        <f t="shared" si="3"/>
        <v>9</v>
      </c>
      <c r="D67" s="12">
        <f t="shared" si="4"/>
        <v>1925</v>
      </c>
      <c r="E67" s="7">
        <v>52.097220622964002</v>
      </c>
    </row>
    <row r="68" spans="1:5">
      <c r="A68">
        <v>61</v>
      </c>
      <c r="B68" s="9">
        <v>9436</v>
      </c>
      <c r="C68" s="6">
        <f t="shared" si="3"/>
        <v>10</v>
      </c>
      <c r="D68" s="12">
        <f t="shared" si="4"/>
        <v>1925</v>
      </c>
      <c r="E68" s="7">
        <v>48.790322583870974</v>
      </c>
    </row>
    <row r="69" spans="1:5">
      <c r="A69">
        <v>62</v>
      </c>
      <c r="B69" s="9">
        <v>9466</v>
      </c>
      <c r="C69" s="6">
        <f t="shared" si="3"/>
        <v>11</v>
      </c>
      <c r="D69" s="12">
        <f t="shared" si="4"/>
        <v>1925</v>
      </c>
      <c r="E69" s="7">
        <v>33.611111113333337</v>
      </c>
    </row>
    <row r="70" spans="1:5">
      <c r="A70">
        <v>63</v>
      </c>
      <c r="B70" s="9">
        <v>9497</v>
      </c>
      <c r="C70" s="6">
        <f t="shared" si="3"/>
        <v>12</v>
      </c>
      <c r="D70" s="12">
        <f t="shared" si="4"/>
        <v>1925</v>
      </c>
      <c r="E70" s="7">
        <v>9.75806490452484</v>
      </c>
    </row>
    <row r="71" spans="1:5">
      <c r="A71">
        <v>64</v>
      </c>
      <c r="B71" s="9">
        <v>9528</v>
      </c>
      <c r="C71" s="6">
        <f t="shared" si="3"/>
        <v>1</v>
      </c>
      <c r="D71" s="12">
        <f t="shared" si="4"/>
        <v>1926</v>
      </c>
      <c r="E71" s="7">
        <v>8.1317204306451618</v>
      </c>
    </row>
    <row r="72" spans="1:5">
      <c r="A72">
        <v>65</v>
      </c>
      <c r="B72" s="9">
        <v>9556</v>
      </c>
      <c r="C72" s="6">
        <f t="shared" si="3"/>
        <v>2</v>
      </c>
      <c r="D72" s="12">
        <f t="shared" si="4"/>
        <v>1926</v>
      </c>
      <c r="E72" s="7">
        <v>9.0029761910714292</v>
      </c>
    </row>
    <row r="73" spans="1:5">
      <c r="A73">
        <v>66</v>
      </c>
      <c r="B73" s="9">
        <v>9587</v>
      </c>
      <c r="C73" s="6">
        <f t="shared" ref="C73:C136" si="5">MONTH(B73)</f>
        <v>3</v>
      </c>
      <c r="D73" s="12">
        <f t="shared" ref="D73:D136" si="6">YEAR(B73)</f>
        <v>1926</v>
      </c>
      <c r="E73" s="7">
        <v>8.1317204306451618</v>
      </c>
    </row>
    <row r="74" spans="1:5">
      <c r="A74">
        <v>67</v>
      </c>
      <c r="B74" s="9">
        <v>9617</v>
      </c>
      <c r="C74" s="6">
        <f t="shared" si="5"/>
        <v>4</v>
      </c>
      <c r="D74" s="12">
        <f t="shared" si="6"/>
        <v>1926</v>
      </c>
      <c r="E74" s="7">
        <v>8.4027777783333342</v>
      </c>
    </row>
    <row r="75" spans="1:5">
      <c r="A75">
        <v>68</v>
      </c>
      <c r="B75" s="9">
        <v>9648</v>
      </c>
      <c r="C75" s="6">
        <f t="shared" si="5"/>
        <v>5</v>
      </c>
      <c r="D75" s="12">
        <f t="shared" si="6"/>
        <v>1926</v>
      </c>
      <c r="E75" s="7">
        <v>17.889785335144566</v>
      </c>
    </row>
    <row r="76" spans="1:5">
      <c r="A76">
        <v>69</v>
      </c>
      <c r="B76" s="9">
        <v>9678</v>
      </c>
      <c r="C76" s="6">
        <f t="shared" si="5"/>
        <v>6</v>
      </c>
      <c r="D76" s="12">
        <f t="shared" si="6"/>
        <v>1926</v>
      </c>
      <c r="E76" s="7">
        <v>25.208333335000688</v>
      </c>
    </row>
    <row r="77" spans="1:5">
      <c r="A77">
        <v>70</v>
      </c>
      <c r="B77" s="9">
        <v>9709</v>
      </c>
      <c r="C77" s="6">
        <f t="shared" si="5"/>
        <v>7</v>
      </c>
      <c r="D77" s="12">
        <f t="shared" si="6"/>
        <v>1926</v>
      </c>
      <c r="E77" s="7">
        <v>17.889785335144509</v>
      </c>
    </row>
    <row r="78" spans="1:5">
      <c r="A78">
        <v>71</v>
      </c>
      <c r="B78" s="9">
        <v>9740</v>
      </c>
      <c r="C78" s="6">
        <f t="shared" si="5"/>
        <v>8</v>
      </c>
      <c r="D78" s="12">
        <f t="shared" si="6"/>
        <v>1926</v>
      </c>
      <c r="E78" s="7">
        <v>5.7205052673883223</v>
      </c>
    </row>
    <row r="79" spans="1:5">
      <c r="A79">
        <v>72</v>
      </c>
      <c r="B79" s="9">
        <v>9770</v>
      </c>
      <c r="C79" s="6">
        <f t="shared" si="5"/>
        <v>9</v>
      </c>
      <c r="D79" s="12">
        <f t="shared" si="6"/>
        <v>1926</v>
      </c>
      <c r="E79" s="7">
        <v>52.09722062296332</v>
      </c>
    </row>
    <row r="80" spans="1:5">
      <c r="A80">
        <v>73</v>
      </c>
      <c r="B80" s="9">
        <v>9801</v>
      </c>
      <c r="C80" s="6">
        <f t="shared" si="5"/>
        <v>10</v>
      </c>
      <c r="D80" s="12">
        <f t="shared" si="6"/>
        <v>1926</v>
      </c>
      <c r="E80" s="7">
        <v>48.790322583870974</v>
      </c>
    </row>
    <row r="81" spans="1:5">
      <c r="A81">
        <v>74</v>
      </c>
      <c r="B81" s="9">
        <v>9831</v>
      </c>
      <c r="C81" s="6">
        <f t="shared" si="5"/>
        <v>11</v>
      </c>
      <c r="D81" s="12">
        <f t="shared" si="6"/>
        <v>1926</v>
      </c>
      <c r="E81" s="7">
        <v>33.611111113333337</v>
      </c>
    </row>
    <row r="82" spans="1:5">
      <c r="A82">
        <v>75</v>
      </c>
      <c r="B82" s="9">
        <v>9862</v>
      </c>
      <c r="C82" s="6">
        <f t="shared" si="5"/>
        <v>12</v>
      </c>
      <c r="D82" s="12">
        <f t="shared" si="6"/>
        <v>1926</v>
      </c>
      <c r="E82" s="7">
        <v>9.75806490452484</v>
      </c>
    </row>
    <row r="83" spans="1:5">
      <c r="A83">
        <v>76</v>
      </c>
      <c r="B83" s="9">
        <v>9893</v>
      </c>
      <c r="C83" s="6">
        <f t="shared" si="5"/>
        <v>1</v>
      </c>
      <c r="D83" s="12">
        <f t="shared" si="6"/>
        <v>1927</v>
      </c>
      <c r="E83" s="7">
        <v>8.1317204306451618</v>
      </c>
    </row>
    <row r="84" spans="1:5">
      <c r="A84">
        <v>77</v>
      </c>
      <c r="B84" s="9">
        <v>9921</v>
      </c>
      <c r="C84" s="6">
        <f t="shared" si="5"/>
        <v>2</v>
      </c>
      <c r="D84" s="12">
        <f t="shared" si="6"/>
        <v>1927</v>
      </c>
      <c r="E84" s="7">
        <v>9.0029761910714292</v>
      </c>
    </row>
    <row r="85" spans="1:5">
      <c r="A85">
        <v>78</v>
      </c>
      <c r="B85" s="9">
        <v>9952</v>
      </c>
      <c r="C85" s="6">
        <f t="shared" si="5"/>
        <v>3</v>
      </c>
      <c r="D85" s="12">
        <f t="shared" si="6"/>
        <v>1927</v>
      </c>
      <c r="E85" s="7">
        <v>8.1317204306451618</v>
      </c>
    </row>
    <row r="86" spans="1:5">
      <c r="A86">
        <v>79</v>
      </c>
      <c r="B86" s="9">
        <v>9982</v>
      </c>
      <c r="C86" s="6">
        <f t="shared" si="5"/>
        <v>4</v>
      </c>
      <c r="D86" s="12">
        <f t="shared" si="6"/>
        <v>1927</v>
      </c>
      <c r="E86" s="7">
        <v>8.4027777783333342</v>
      </c>
    </row>
    <row r="87" spans="1:5">
      <c r="A87">
        <v>80</v>
      </c>
      <c r="B87" s="9">
        <v>10013</v>
      </c>
      <c r="C87" s="6">
        <f t="shared" si="5"/>
        <v>5</v>
      </c>
      <c r="D87" s="12">
        <f t="shared" si="6"/>
        <v>1927</v>
      </c>
      <c r="E87" s="7">
        <v>17.889785335170004</v>
      </c>
    </row>
    <row r="88" spans="1:5">
      <c r="A88">
        <v>81</v>
      </c>
      <c r="B88" s="9">
        <v>10043</v>
      </c>
      <c r="C88" s="6">
        <f t="shared" si="5"/>
        <v>6</v>
      </c>
      <c r="D88" s="12">
        <f t="shared" si="6"/>
        <v>1927</v>
      </c>
      <c r="E88" s="7">
        <v>25.208333335000003</v>
      </c>
    </row>
    <row r="89" spans="1:5">
      <c r="A89">
        <v>82</v>
      </c>
      <c r="B89" s="9">
        <v>10074</v>
      </c>
      <c r="C89" s="6">
        <f t="shared" si="5"/>
        <v>7</v>
      </c>
      <c r="D89" s="12">
        <f t="shared" si="6"/>
        <v>1927</v>
      </c>
      <c r="E89" s="7">
        <v>17.889785335170004</v>
      </c>
    </row>
    <row r="90" spans="1:5">
      <c r="A90">
        <v>83</v>
      </c>
      <c r="B90" s="9">
        <v>10105</v>
      </c>
      <c r="C90" s="6">
        <f t="shared" si="5"/>
        <v>8</v>
      </c>
      <c r="D90" s="12">
        <f t="shared" si="6"/>
        <v>1927</v>
      </c>
      <c r="E90" s="7">
        <v>19.51612980904968</v>
      </c>
    </row>
    <row r="91" spans="1:5">
      <c r="A91">
        <v>84</v>
      </c>
      <c r="B91" s="9">
        <v>10135</v>
      </c>
      <c r="C91" s="6">
        <f t="shared" si="5"/>
        <v>9</v>
      </c>
      <c r="D91" s="12">
        <f t="shared" si="6"/>
        <v>1927</v>
      </c>
      <c r="E91" s="7">
        <v>52.09722062296396</v>
      </c>
    </row>
    <row r="92" spans="1:5">
      <c r="A92">
        <v>85</v>
      </c>
      <c r="B92" s="9">
        <v>10166</v>
      </c>
      <c r="C92" s="6">
        <f t="shared" si="5"/>
        <v>10</v>
      </c>
      <c r="D92" s="12">
        <f t="shared" si="6"/>
        <v>1927</v>
      </c>
      <c r="E92" s="7">
        <v>0</v>
      </c>
    </row>
    <row r="93" spans="1:5">
      <c r="A93">
        <v>86</v>
      </c>
      <c r="B93" s="9">
        <v>10196</v>
      </c>
      <c r="C93" s="6">
        <f t="shared" si="5"/>
        <v>11</v>
      </c>
      <c r="D93" s="12">
        <f t="shared" si="6"/>
        <v>1927</v>
      </c>
      <c r="E93" s="7">
        <v>33.611111113333337</v>
      </c>
    </row>
    <row r="94" spans="1:5">
      <c r="A94">
        <v>87</v>
      </c>
      <c r="B94" s="9">
        <v>10227</v>
      </c>
      <c r="C94" s="6">
        <f t="shared" si="5"/>
        <v>12</v>
      </c>
      <c r="D94" s="12">
        <f t="shared" si="6"/>
        <v>1927</v>
      </c>
      <c r="E94" s="7">
        <v>9.75806490452484</v>
      </c>
    </row>
    <row r="95" spans="1:5">
      <c r="A95">
        <v>88</v>
      </c>
      <c r="B95" s="9">
        <v>10258</v>
      </c>
      <c r="C95" s="6">
        <f t="shared" si="5"/>
        <v>1</v>
      </c>
      <c r="D95" s="12">
        <f t="shared" si="6"/>
        <v>1928</v>
      </c>
      <c r="E95" s="7">
        <v>8.1317204306451618</v>
      </c>
    </row>
    <row r="96" spans="1:5">
      <c r="A96">
        <v>89</v>
      </c>
      <c r="B96" s="9">
        <v>10287</v>
      </c>
      <c r="C96" s="6">
        <f t="shared" si="5"/>
        <v>2</v>
      </c>
      <c r="D96" s="12">
        <f t="shared" si="6"/>
        <v>1928</v>
      </c>
      <c r="E96" s="7">
        <v>8.6925287362068975</v>
      </c>
    </row>
    <row r="97" spans="1:5">
      <c r="A97">
        <v>90</v>
      </c>
      <c r="B97" s="9">
        <v>10318</v>
      </c>
      <c r="C97" s="6">
        <f t="shared" si="5"/>
        <v>3</v>
      </c>
      <c r="D97" s="12">
        <f t="shared" si="6"/>
        <v>1928</v>
      </c>
      <c r="E97" s="7">
        <v>8.1317204306451618</v>
      </c>
    </row>
    <row r="98" spans="1:5">
      <c r="A98">
        <v>91</v>
      </c>
      <c r="B98" s="9">
        <v>10348</v>
      </c>
      <c r="C98" s="6">
        <f t="shared" si="5"/>
        <v>4</v>
      </c>
      <c r="D98" s="12">
        <f t="shared" si="6"/>
        <v>1928</v>
      </c>
      <c r="E98" s="7">
        <v>8.4027777783333342</v>
      </c>
    </row>
    <row r="99" spans="1:5">
      <c r="A99">
        <v>92</v>
      </c>
      <c r="B99" s="9">
        <v>10379</v>
      </c>
      <c r="C99" s="6">
        <f t="shared" si="5"/>
        <v>5</v>
      </c>
      <c r="D99" s="12">
        <f t="shared" si="6"/>
        <v>1928</v>
      </c>
      <c r="E99" s="7">
        <v>17.889785335140616</v>
      </c>
    </row>
    <row r="100" spans="1:5">
      <c r="A100">
        <v>93</v>
      </c>
      <c r="B100" s="9">
        <v>10409</v>
      </c>
      <c r="C100" s="6">
        <f t="shared" si="5"/>
        <v>6</v>
      </c>
      <c r="D100" s="12">
        <f t="shared" si="6"/>
        <v>1928</v>
      </c>
      <c r="E100" s="7">
        <v>25.208333335001356</v>
      </c>
    </row>
    <row r="101" spans="1:5">
      <c r="A101">
        <v>94</v>
      </c>
      <c r="B101" s="9">
        <v>10440</v>
      </c>
      <c r="C101" s="6">
        <f t="shared" si="5"/>
        <v>7</v>
      </c>
      <c r="D101" s="12">
        <f t="shared" si="6"/>
        <v>1928</v>
      </c>
      <c r="E101" s="7">
        <v>17.889785335170046</v>
      </c>
    </row>
    <row r="102" spans="1:5">
      <c r="A102">
        <v>95</v>
      </c>
      <c r="B102" s="9">
        <v>10471</v>
      </c>
      <c r="C102" s="6">
        <f t="shared" si="5"/>
        <v>8</v>
      </c>
      <c r="D102" s="12">
        <f t="shared" si="6"/>
        <v>1928</v>
      </c>
      <c r="E102" s="7">
        <v>19.51612980904968</v>
      </c>
    </row>
    <row r="103" spans="1:5">
      <c r="A103">
        <v>96</v>
      </c>
      <c r="B103" s="9">
        <v>10501</v>
      </c>
      <c r="C103" s="6">
        <f t="shared" si="5"/>
        <v>9</v>
      </c>
      <c r="D103" s="12">
        <f t="shared" si="6"/>
        <v>1928</v>
      </c>
      <c r="E103" s="7">
        <v>52.09722062296396</v>
      </c>
    </row>
    <row r="104" spans="1:5">
      <c r="A104">
        <v>97</v>
      </c>
      <c r="B104" s="9">
        <v>10532</v>
      </c>
      <c r="C104" s="6">
        <f t="shared" si="5"/>
        <v>10</v>
      </c>
      <c r="D104" s="12">
        <f t="shared" si="6"/>
        <v>1928</v>
      </c>
      <c r="E104" s="7">
        <v>48.790322583870974</v>
      </c>
    </row>
    <row r="105" spans="1:5">
      <c r="A105">
        <v>98</v>
      </c>
      <c r="B105" s="9">
        <v>10562</v>
      </c>
      <c r="C105" s="6">
        <f t="shared" si="5"/>
        <v>11</v>
      </c>
      <c r="D105" s="12">
        <f t="shared" si="6"/>
        <v>1928</v>
      </c>
      <c r="E105" s="7">
        <v>33.611111113333337</v>
      </c>
    </row>
    <row r="106" spans="1:5">
      <c r="A106">
        <v>99</v>
      </c>
      <c r="B106" s="9">
        <v>10593</v>
      </c>
      <c r="C106" s="6">
        <f t="shared" si="5"/>
        <v>12</v>
      </c>
      <c r="D106" s="12">
        <f t="shared" si="6"/>
        <v>1928</v>
      </c>
      <c r="E106" s="7">
        <v>9.75806490452484</v>
      </c>
    </row>
    <row r="107" spans="1:5">
      <c r="A107">
        <v>100</v>
      </c>
      <c r="B107" s="9">
        <v>10624</v>
      </c>
      <c r="C107" s="6">
        <f t="shared" si="5"/>
        <v>1</v>
      </c>
      <c r="D107" s="12">
        <f t="shared" si="6"/>
        <v>1929</v>
      </c>
      <c r="E107" s="7">
        <v>8.1317204306451618</v>
      </c>
    </row>
    <row r="108" spans="1:5">
      <c r="A108">
        <v>101</v>
      </c>
      <c r="B108" s="9">
        <v>10652</v>
      </c>
      <c r="C108" s="6">
        <f t="shared" si="5"/>
        <v>2</v>
      </c>
      <c r="D108" s="12">
        <f t="shared" si="6"/>
        <v>1929</v>
      </c>
      <c r="E108" s="7">
        <v>9.0029761910714292</v>
      </c>
    </row>
    <row r="109" spans="1:5">
      <c r="A109">
        <v>102</v>
      </c>
      <c r="B109" s="9">
        <v>10683</v>
      </c>
      <c r="C109" s="6">
        <f t="shared" si="5"/>
        <v>3</v>
      </c>
      <c r="D109" s="12">
        <f t="shared" si="6"/>
        <v>1929</v>
      </c>
      <c r="E109" s="7">
        <v>8.1317204306451618</v>
      </c>
    </row>
    <row r="110" spans="1:5">
      <c r="A110">
        <v>103</v>
      </c>
      <c r="B110" s="9">
        <v>10713</v>
      </c>
      <c r="C110" s="6">
        <f t="shared" si="5"/>
        <v>4</v>
      </c>
      <c r="D110" s="12">
        <f t="shared" si="6"/>
        <v>1929</v>
      </c>
      <c r="E110" s="7">
        <v>8.4027777783334727</v>
      </c>
    </row>
    <row r="111" spans="1:5">
      <c r="A111">
        <v>104</v>
      </c>
      <c r="B111" s="9">
        <v>10744</v>
      </c>
      <c r="C111" s="6">
        <f t="shared" si="5"/>
        <v>5</v>
      </c>
      <c r="D111" s="12">
        <f t="shared" si="6"/>
        <v>1929</v>
      </c>
      <c r="E111" s="7">
        <v>17.889785335144538</v>
      </c>
    </row>
    <row r="112" spans="1:5">
      <c r="A112">
        <v>105</v>
      </c>
      <c r="B112" s="9">
        <v>10774</v>
      </c>
      <c r="C112" s="6">
        <f t="shared" si="5"/>
        <v>6</v>
      </c>
      <c r="D112" s="12">
        <f t="shared" si="6"/>
        <v>1929</v>
      </c>
      <c r="E112" s="7">
        <v>25.208333334999935</v>
      </c>
    </row>
    <row r="113" spans="1:5">
      <c r="A113">
        <v>106</v>
      </c>
      <c r="B113" s="9">
        <v>10805</v>
      </c>
      <c r="C113" s="6">
        <f t="shared" si="5"/>
        <v>7</v>
      </c>
      <c r="D113" s="12">
        <f t="shared" si="6"/>
        <v>1929</v>
      </c>
      <c r="E113" s="7">
        <v>17.889785335170075</v>
      </c>
    </row>
    <row r="114" spans="1:5">
      <c r="A114">
        <v>107</v>
      </c>
      <c r="B114" s="9">
        <v>10836</v>
      </c>
      <c r="C114" s="6">
        <f t="shared" si="5"/>
        <v>8</v>
      </c>
      <c r="D114" s="12">
        <f t="shared" si="6"/>
        <v>1929</v>
      </c>
      <c r="E114" s="7">
        <v>19.51612980901691</v>
      </c>
    </row>
    <row r="115" spans="1:5">
      <c r="A115">
        <v>108</v>
      </c>
      <c r="B115" s="9">
        <v>10866</v>
      </c>
      <c r="C115" s="6">
        <f t="shared" si="5"/>
        <v>9</v>
      </c>
      <c r="D115" s="12">
        <f t="shared" si="6"/>
        <v>1929</v>
      </c>
      <c r="E115" s="7">
        <v>52.097220622964059</v>
      </c>
    </row>
    <row r="116" spans="1:5">
      <c r="A116">
        <v>109</v>
      </c>
      <c r="B116" s="9">
        <v>10897</v>
      </c>
      <c r="C116" s="6">
        <f t="shared" si="5"/>
        <v>10</v>
      </c>
      <c r="D116" s="12">
        <f t="shared" si="6"/>
        <v>1929</v>
      </c>
      <c r="E116" s="7">
        <v>48.790322583870974</v>
      </c>
    </row>
    <row r="117" spans="1:5">
      <c r="A117">
        <v>110</v>
      </c>
      <c r="B117" s="9">
        <v>10927</v>
      </c>
      <c r="C117" s="6">
        <f t="shared" si="5"/>
        <v>11</v>
      </c>
      <c r="D117" s="12">
        <f t="shared" si="6"/>
        <v>1929</v>
      </c>
      <c r="E117" s="7">
        <v>33.611111113333337</v>
      </c>
    </row>
    <row r="118" spans="1:5">
      <c r="A118">
        <v>111</v>
      </c>
      <c r="B118" s="9">
        <v>10958</v>
      </c>
      <c r="C118" s="6">
        <f t="shared" si="5"/>
        <v>12</v>
      </c>
      <c r="D118" s="12">
        <f t="shared" si="6"/>
        <v>1929</v>
      </c>
      <c r="E118" s="7">
        <v>9.75806490452484</v>
      </c>
    </row>
    <row r="119" spans="1:5">
      <c r="A119">
        <v>112</v>
      </c>
      <c r="B119" s="9">
        <v>10989</v>
      </c>
      <c r="C119" s="6">
        <f t="shared" si="5"/>
        <v>1</v>
      </c>
      <c r="D119" s="12">
        <f t="shared" si="6"/>
        <v>1930</v>
      </c>
      <c r="E119" s="7">
        <v>8.1317204306451618</v>
      </c>
    </row>
    <row r="120" spans="1:5">
      <c r="A120">
        <v>113</v>
      </c>
      <c r="B120" s="9">
        <v>11017</v>
      </c>
      <c r="C120" s="6">
        <f t="shared" si="5"/>
        <v>2</v>
      </c>
      <c r="D120" s="12">
        <f t="shared" si="6"/>
        <v>1930</v>
      </c>
      <c r="E120" s="7">
        <v>9.0029761910714292</v>
      </c>
    </row>
    <row r="121" spans="1:5">
      <c r="A121">
        <v>114</v>
      </c>
      <c r="B121" s="9">
        <v>11048</v>
      </c>
      <c r="C121" s="6">
        <f t="shared" si="5"/>
        <v>3</v>
      </c>
      <c r="D121" s="12">
        <f t="shared" si="6"/>
        <v>1930</v>
      </c>
      <c r="E121" s="7">
        <v>8.1317204306451618</v>
      </c>
    </row>
    <row r="122" spans="1:5">
      <c r="A122">
        <v>115</v>
      </c>
      <c r="B122" s="9">
        <v>11078</v>
      </c>
      <c r="C122" s="6">
        <f t="shared" si="5"/>
        <v>4</v>
      </c>
      <c r="D122" s="12">
        <f t="shared" si="6"/>
        <v>1930</v>
      </c>
      <c r="E122" s="7">
        <v>8.4027777783333342</v>
      </c>
    </row>
    <row r="123" spans="1:5">
      <c r="A123">
        <v>116</v>
      </c>
      <c r="B123" s="9">
        <v>11109</v>
      </c>
      <c r="C123" s="6">
        <f t="shared" si="5"/>
        <v>5</v>
      </c>
      <c r="D123" s="12">
        <f t="shared" si="6"/>
        <v>1930</v>
      </c>
      <c r="E123" s="7">
        <v>17.889785335170004</v>
      </c>
    </row>
    <row r="124" spans="1:5">
      <c r="A124">
        <v>117</v>
      </c>
      <c r="B124" s="9">
        <v>11139</v>
      </c>
      <c r="C124" s="6">
        <f t="shared" si="5"/>
        <v>6</v>
      </c>
      <c r="D124" s="12">
        <f t="shared" si="6"/>
        <v>1930</v>
      </c>
      <c r="E124" s="7">
        <v>25.208333335000003</v>
      </c>
    </row>
    <row r="125" spans="1:5">
      <c r="A125">
        <v>118</v>
      </c>
      <c r="B125" s="9">
        <v>11170</v>
      </c>
      <c r="C125" s="6">
        <f t="shared" si="5"/>
        <v>7</v>
      </c>
      <c r="D125" s="12">
        <f t="shared" si="6"/>
        <v>1930</v>
      </c>
      <c r="E125" s="7">
        <v>17.889785335170004</v>
      </c>
    </row>
    <row r="126" spans="1:5">
      <c r="A126">
        <v>119</v>
      </c>
      <c r="B126" s="9">
        <v>11201</v>
      </c>
      <c r="C126" s="6">
        <f t="shared" si="5"/>
        <v>8</v>
      </c>
      <c r="D126" s="12">
        <f t="shared" si="6"/>
        <v>1930</v>
      </c>
      <c r="E126" s="7">
        <v>16.026203350953089</v>
      </c>
    </row>
    <row r="127" spans="1:5">
      <c r="A127">
        <v>120</v>
      </c>
      <c r="B127" s="9">
        <v>11231</v>
      </c>
      <c r="C127" s="6">
        <f t="shared" si="5"/>
        <v>9</v>
      </c>
      <c r="D127" s="12">
        <f t="shared" si="6"/>
        <v>1930</v>
      </c>
      <c r="E127" s="7">
        <v>52.09722062296423</v>
      </c>
    </row>
    <row r="128" spans="1:5">
      <c r="A128">
        <v>121</v>
      </c>
      <c r="B128" s="9">
        <v>11262</v>
      </c>
      <c r="C128" s="6">
        <f t="shared" si="5"/>
        <v>10</v>
      </c>
      <c r="D128" s="12">
        <f t="shared" si="6"/>
        <v>1930</v>
      </c>
      <c r="E128" s="7">
        <v>48.790322583870974</v>
      </c>
    </row>
    <row r="129" spans="1:5">
      <c r="A129">
        <v>122</v>
      </c>
      <c r="B129" s="9">
        <v>11292</v>
      </c>
      <c r="C129" s="6">
        <f t="shared" si="5"/>
        <v>11</v>
      </c>
      <c r="D129" s="12">
        <f t="shared" si="6"/>
        <v>1930</v>
      </c>
      <c r="E129" s="7">
        <v>33.611111113333337</v>
      </c>
    </row>
    <row r="130" spans="1:5">
      <c r="A130">
        <v>123</v>
      </c>
      <c r="B130" s="9">
        <v>11323</v>
      </c>
      <c r="C130" s="6">
        <f t="shared" si="5"/>
        <v>12</v>
      </c>
      <c r="D130" s="12">
        <f t="shared" si="6"/>
        <v>1930</v>
      </c>
      <c r="E130" s="7">
        <v>9.75806490452484</v>
      </c>
    </row>
    <row r="131" spans="1:5">
      <c r="A131">
        <v>124</v>
      </c>
      <c r="B131" s="9">
        <v>11354</v>
      </c>
      <c r="C131" s="6">
        <f t="shared" si="5"/>
        <v>1</v>
      </c>
      <c r="D131" s="12">
        <f t="shared" si="6"/>
        <v>1931</v>
      </c>
      <c r="E131" s="7">
        <v>8.1317204306451618</v>
      </c>
    </row>
    <row r="132" spans="1:5">
      <c r="A132">
        <v>125</v>
      </c>
      <c r="B132" s="9">
        <v>11382</v>
      </c>
      <c r="C132" s="6">
        <f t="shared" si="5"/>
        <v>2</v>
      </c>
      <c r="D132" s="12">
        <f t="shared" si="6"/>
        <v>1931</v>
      </c>
      <c r="E132" s="7">
        <v>9.0029761910714292</v>
      </c>
    </row>
    <row r="133" spans="1:5">
      <c r="A133">
        <v>126</v>
      </c>
      <c r="B133" s="9">
        <v>11413</v>
      </c>
      <c r="C133" s="6">
        <f t="shared" si="5"/>
        <v>3</v>
      </c>
      <c r="D133" s="12">
        <f t="shared" si="6"/>
        <v>1931</v>
      </c>
      <c r="E133" s="7">
        <v>8.1317204306451618</v>
      </c>
    </row>
    <row r="134" spans="1:5">
      <c r="A134">
        <v>127</v>
      </c>
      <c r="B134" s="9">
        <v>11443</v>
      </c>
      <c r="C134" s="6">
        <f t="shared" si="5"/>
        <v>4</v>
      </c>
      <c r="D134" s="12">
        <f t="shared" si="6"/>
        <v>1931</v>
      </c>
      <c r="E134" s="7">
        <v>8.402777778333359</v>
      </c>
    </row>
    <row r="135" spans="1:5">
      <c r="A135">
        <v>128</v>
      </c>
      <c r="B135" s="9">
        <v>11474</v>
      </c>
      <c r="C135" s="6">
        <f t="shared" si="5"/>
        <v>5</v>
      </c>
      <c r="D135" s="12">
        <f t="shared" si="6"/>
        <v>1931</v>
      </c>
      <c r="E135" s="7">
        <v>17.889785335170004</v>
      </c>
    </row>
    <row r="136" spans="1:5">
      <c r="A136">
        <v>129</v>
      </c>
      <c r="B136" s="9">
        <v>11504</v>
      </c>
      <c r="C136" s="6">
        <f t="shared" si="5"/>
        <v>6</v>
      </c>
      <c r="D136" s="12">
        <f t="shared" si="6"/>
        <v>1931</v>
      </c>
      <c r="E136" s="7">
        <v>25.208333334999992</v>
      </c>
    </row>
    <row r="137" spans="1:5">
      <c r="A137">
        <v>130</v>
      </c>
      <c r="B137" s="9">
        <v>11535</v>
      </c>
      <c r="C137" s="6">
        <f t="shared" ref="C137:C200" si="7">MONTH(B137)</f>
        <v>7</v>
      </c>
      <c r="D137" s="12">
        <f t="shared" ref="D137:D200" si="8">YEAR(B137)</f>
        <v>1931</v>
      </c>
      <c r="E137" s="7">
        <v>17.889785335144424</v>
      </c>
    </row>
    <row r="138" spans="1:5">
      <c r="A138">
        <v>131</v>
      </c>
      <c r="B138" s="9">
        <v>11566</v>
      </c>
      <c r="C138" s="6">
        <f t="shared" si="7"/>
        <v>8</v>
      </c>
      <c r="D138" s="12">
        <f t="shared" si="8"/>
        <v>1931</v>
      </c>
      <c r="E138" s="7">
        <v>19.51612980904968</v>
      </c>
    </row>
    <row r="139" spans="1:5">
      <c r="A139">
        <v>132</v>
      </c>
      <c r="B139" s="9">
        <v>11596</v>
      </c>
      <c r="C139" s="6">
        <f t="shared" si="7"/>
        <v>9</v>
      </c>
      <c r="D139" s="12">
        <f t="shared" si="8"/>
        <v>1931</v>
      </c>
      <c r="E139" s="7">
        <v>52.097220622964002</v>
      </c>
    </row>
    <row r="140" spans="1:5">
      <c r="A140">
        <v>133</v>
      </c>
      <c r="B140" s="9">
        <v>11627</v>
      </c>
      <c r="C140" s="6">
        <f t="shared" si="7"/>
        <v>10</v>
      </c>
      <c r="D140" s="12">
        <f t="shared" si="8"/>
        <v>1931</v>
      </c>
      <c r="E140" s="7">
        <v>48.790322583870974</v>
      </c>
    </row>
    <row r="141" spans="1:5">
      <c r="A141">
        <v>134</v>
      </c>
      <c r="B141" s="9">
        <v>11657</v>
      </c>
      <c r="C141" s="6">
        <f t="shared" si="7"/>
        <v>11</v>
      </c>
      <c r="D141" s="12">
        <f t="shared" si="8"/>
        <v>1931</v>
      </c>
      <c r="E141" s="7">
        <v>33.611111113333337</v>
      </c>
    </row>
    <row r="142" spans="1:5">
      <c r="A142">
        <v>135</v>
      </c>
      <c r="B142" s="9">
        <v>11688</v>
      </c>
      <c r="C142" s="6">
        <f t="shared" si="7"/>
        <v>12</v>
      </c>
      <c r="D142" s="12">
        <f t="shared" si="8"/>
        <v>1931</v>
      </c>
      <c r="E142" s="7">
        <v>9.75806490452484</v>
      </c>
    </row>
    <row r="143" spans="1:5">
      <c r="A143">
        <v>136</v>
      </c>
      <c r="B143" s="9">
        <v>11719</v>
      </c>
      <c r="C143" s="6">
        <f t="shared" si="7"/>
        <v>1</v>
      </c>
      <c r="D143" s="12">
        <f t="shared" si="8"/>
        <v>1932</v>
      </c>
      <c r="E143" s="7">
        <v>8.1317204306451618</v>
      </c>
    </row>
    <row r="144" spans="1:5">
      <c r="A144">
        <v>137</v>
      </c>
      <c r="B144" s="9">
        <v>11748</v>
      </c>
      <c r="C144" s="6">
        <f t="shared" si="7"/>
        <v>2</v>
      </c>
      <c r="D144" s="12">
        <f t="shared" si="8"/>
        <v>1932</v>
      </c>
      <c r="E144" s="7">
        <v>8.6925287362068975</v>
      </c>
    </row>
    <row r="145" spans="1:5">
      <c r="A145">
        <v>138</v>
      </c>
      <c r="B145" s="9">
        <v>11779</v>
      </c>
      <c r="C145" s="6">
        <f t="shared" si="7"/>
        <v>3</v>
      </c>
      <c r="D145" s="12">
        <f t="shared" si="8"/>
        <v>1932</v>
      </c>
      <c r="E145" s="7">
        <v>8.1317204306451618</v>
      </c>
    </row>
    <row r="146" spans="1:5">
      <c r="A146">
        <v>139</v>
      </c>
      <c r="B146" s="9">
        <v>11809</v>
      </c>
      <c r="C146" s="6">
        <f t="shared" si="7"/>
        <v>4</v>
      </c>
      <c r="D146" s="12">
        <f t="shared" si="8"/>
        <v>1932</v>
      </c>
      <c r="E146" s="7">
        <v>8.4027777783333342</v>
      </c>
    </row>
    <row r="147" spans="1:5">
      <c r="A147">
        <v>140</v>
      </c>
      <c r="B147" s="9">
        <v>11840</v>
      </c>
      <c r="C147" s="6">
        <f t="shared" si="7"/>
        <v>5</v>
      </c>
      <c r="D147" s="12">
        <f t="shared" si="8"/>
        <v>1932</v>
      </c>
      <c r="E147" s="7">
        <v>17.889785335129588</v>
      </c>
    </row>
    <row r="148" spans="1:5">
      <c r="A148">
        <v>141</v>
      </c>
      <c r="B148" s="9">
        <v>11870</v>
      </c>
      <c r="C148" s="6">
        <f t="shared" si="7"/>
        <v>6</v>
      </c>
      <c r="D148" s="12">
        <f t="shared" si="8"/>
        <v>1932</v>
      </c>
      <c r="E148" s="7">
        <v>25.208333335000003</v>
      </c>
    </row>
    <row r="149" spans="1:5">
      <c r="A149">
        <v>142</v>
      </c>
      <c r="B149" s="9">
        <v>11901</v>
      </c>
      <c r="C149" s="6">
        <f t="shared" si="7"/>
        <v>7</v>
      </c>
      <c r="D149" s="12">
        <f t="shared" si="8"/>
        <v>1932</v>
      </c>
      <c r="E149" s="7">
        <v>17.889785335170004</v>
      </c>
    </row>
    <row r="150" spans="1:5">
      <c r="A150">
        <v>143</v>
      </c>
      <c r="B150" s="9">
        <v>11932</v>
      </c>
      <c r="C150" s="6">
        <f t="shared" si="7"/>
        <v>8</v>
      </c>
      <c r="D150" s="12">
        <f t="shared" si="8"/>
        <v>1932</v>
      </c>
      <c r="E150" s="7">
        <v>19.51612980904968</v>
      </c>
    </row>
    <row r="151" spans="1:5">
      <c r="A151">
        <v>144</v>
      </c>
      <c r="B151" s="9">
        <v>11962</v>
      </c>
      <c r="C151" s="6">
        <f t="shared" si="7"/>
        <v>9</v>
      </c>
      <c r="D151" s="12">
        <f t="shared" si="8"/>
        <v>1932</v>
      </c>
      <c r="E151" s="7">
        <v>52.097220622964016</v>
      </c>
    </row>
    <row r="152" spans="1:5">
      <c r="A152">
        <v>145</v>
      </c>
      <c r="B152" s="9">
        <v>11993</v>
      </c>
      <c r="C152" s="6">
        <f t="shared" si="7"/>
        <v>10</v>
      </c>
      <c r="D152" s="12">
        <f t="shared" si="8"/>
        <v>1932</v>
      </c>
      <c r="E152" s="7">
        <v>95.954302632615494</v>
      </c>
    </row>
    <row r="153" spans="1:5">
      <c r="A153">
        <v>146</v>
      </c>
      <c r="B153" s="9">
        <v>12023</v>
      </c>
      <c r="C153" s="6">
        <f t="shared" si="7"/>
        <v>11</v>
      </c>
      <c r="D153" s="12">
        <f t="shared" si="8"/>
        <v>1932</v>
      </c>
      <c r="E153" s="7">
        <v>67.222222226666673</v>
      </c>
    </row>
    <row r="154" spans="1:5">
      <c r="A154">
        <v>147</v>
      </c>
      <c r="B154" s="9">
        <v>12054</v>
      </c>
      <c r="C154" s="6">
        <f t="shared" si="7"/>
        <v>12</v>
      </c>
      <c r="D154" s="12">
        <f t="shared" si="8"/>
        <v>1932</v>
      </c>
      <c r="E154" s="7">
        <v>19.51612980904968</v>
      </c>
    </row>
    <row r="155" spans="1:5">
      <c r="A155">
        <v>148</v>
      </c>
      <c r="B155" s="9">
        <v>12085</v>
      </c>
      <c r="C155" s="6">
        <f t="shared" si="7"/>
        <v>1</v>
      </c>
      <c r="D155" s="12">
        <f t="shared" si="8"/>
        <v>1933</v>
      </c>
      <c r="E155" s="7">
        <v>14.637096387410645</v>
      </c>
    </row>
    <row r="156" spans="1:5">
      <c r="A156">
        <v>149</v>
      </c>
      <c r="B156" s="9">
        <v>12113</v>
      </c>
      <c r="C156" s="6">
        <f t="shared" si="7"/>
        <v>2</v>
      </c>
      <c r="D156" s="12">
        <f t="shared" si="8"/>
        <v>1933</v>
      </c>
      <c r="E156" s="7">
        <v>16.205356714633215</v>
      </c>
    </row>
    <row r="157" spans="1:5">
      <c r="A157">
        <v>150</v>
      </c>
      <c r="B157" s="9">
        <v>12144</v>
      </c>
      <c r="C157" s="6">
        <f t="shared" si="7"/>
        <v>3</v>
      </c>
      <c r="D157" s="12">
        <f t="shared" si="8"/>
        <v>1933</v>
      </c>
      <c r="E157" s="7">
        <v>14.637096387410645</v>
      </c>
    </row>
    <row r="158" spans="1:5">
      <c r="A158">
        <v>151</v>
      </c>
      <c r="B158" s="9">
        <v>12174</v>
      </c>
      <c r="C158" s="6">
        <f t="shared" si="7"/>
        <v>4</v>
      </c>
      <c r="D158" s="12">
        <f t="shared" si="8"/>
        <v>1933</v>
      </c>
      <c r="E158" s="7">
        <v>15.124999600324333</v>
      </c>
    </row>
    <row r="159" spans="1:5">
      <c r="A159">
        <v>152</v>
      </c>
      <c r="B159" s="9">
        <v>12205</v>
      </c>
      <c r="C159" s="6">
        <f t="shared" si="7"/>
        <v>5</v>
      </c>
      <c r="D159" s="12">
        <f t="shared" si="8"/>
        <v>1933</v>
      </c>
      <c r="E159" s="7">
        <v>35.779570670340007</v>
      </c>
    </row>
    <row r="160" spans="1:5">
      <c r="A160">
        <v>153</v>
      </c>
      <c r="B160" s="9">
        <v>12235</v>
      </c>
      <c r="C160" s="6">
        <f t="shared" si="7"/>
        <v>6</v>
      </c>
      <c r="D160" s="12">
        <f t="shared" si="8"/>
        <v>1933</v>
      </c>
      <c r="E160" s="7">
        <v>52.097220622963988</v>
      </c>
    </row>
    <row r="161" spans="1:5">
      <c r="A161">
        <v>154</v>
      </c>
      <c r="B161" s="9">
        <v>12266</v>
      </c>
      <c r="C161" s="6">
        <f t="shared" si="7"/>
        <v>7</v>
      </c>
      <c r="D161" s="12">
        <f t="shared" si="8"/>
        <v>1933</v>
      </c>
      <c r="E161" s="7">
        <v>35.779570670318122</v>
      </c>
    </row>
    <row r="162" spans="1:5">
      <c r="A162">
        <v>155</v>
      </c>
      <c r="B162" s="9">
        <v>12297</v>
      </c>
      <c r="C162" s="6">
        <f t="shared" si="7"/>
        <v>8</v>
      </c>
      <c r="D162" s="12">
        <f t="shared" si="8"/>
        <v>1933</v>
      </c>
      <c r="E162" s="7">
        <v>40.658602153225729</v>
      </c>
    </row>
    <row r="163" spans="1:5">
      <c r="A163">
        <v>156</v>
      </c>
      <c r="B163" s="9">
        <v>12327</v>
      </c>
      <c r="C163" s="6">
        <f t="shared" si="7"/>
        <v>9</v>
      </c>
      <c r="D163" s="12">
        <f t="shared" si="8"/>
        <v>1933</v>
      </c>
      <c r="E163" s="7">
        <v>89.069447655738685</v>
      </c>
    </row>
    <row r="164" spans="1:5">
      <c r="A164">
        <v>157</v>
      </c>
      <c r="B164" s="9">
        <v>12358</v>
      </c>
      <c r="C164" s="6">
        <f t="shared" si="7"/>
        <v>10</v>
      </c>
      <c r="D164" s="12">
        <f t="shared" si="8"/>
        <v>1933</v>
      </c>
      <c r="E164" s="7">
        <v>48.790322583870974</v>
      </c>
    </row>
    <row r="165" spans="1:5">
      <c r="A165">
        <v>158</v>
      </c>
      <c r="B165" s="9">
        <v>12388</v>
      </c>
      <c r="C165" s="6">
        <f t="shared" si="7"/>
        <v>11</v>
      </c>
      <c r="D165" s="12">
        <f t="shared" si="8"/>
        <v>1933</v>
      </c>
      <c r="E165" s="7">
        <v>33.611111113333337</v>
      </c>
    </row>
    <row r="166" spans="1:5">
      <c r="A166">
        <v>159</v>
      </c>
      <c r="B166" s="9">
        <v>12419</v>
      </c>
      <c r="C166" s="6">
        <f t="shared" si="7"/>
        <v>12</v>
      </c>
      <c r="D166" s="12">
        <f t="shared" si="8"/>
        <v>1933</v>
      </c>
      <c r="E166" s="7">
        <v>9.75806490452484</v>
      </c>
    </row>
    <row r="167" spans="1:5">
      <c r="A167">
        <v>160</v>
      </c>
      <c r="B167" s="9">
        <v>12450</v>
      </c>
      <c r="C167" s="6">
        <f t="shared" si="7"/>
        <v>1</v>
      </c>
      <c r="D167" s="12">
        <f t="shared" si="8"/>
        <v>1934</v>
      </c>
      <c r="E167" s="7">
        <v>8.1317204306451618</v>
      </c>
    </row>
    <row r="168" spans="1:5">
      <c r="A168">
        <v>161</v>
      </c>
      <c r="B168" s="9">
        <v>12478</v>
      </c>
      <c r="C168" s="6">
        <f t="shared" si="7"/>
        <v>2</v>
      </c>
      <c r="D168" s="12">
        <f t="shared" si="8"/>
        <v>1934</v>
      </c>
      <c r="E168" s="7">
        <v>9.0029761910714292</v>
      </c>
    </row>
    <row r="169" spans="1:5">
      <c r="A169">
        <v>162</v>
      </c>
      <c r="B169" s="9">
        <v>12509</v>
      </c>
      <c r="C169" s="6">
        <f t="shared" si="7"/>
        <v>3</v>
      </c>
      <c r="D169" s="12">
        <f t="shared" si="8"/>
        <v>1934</v>
      </c>
      <c r="E169" s="7">
        <v>8.1317204306451618</v>
      </c>
    </row>
    <row r="170" spans="1:5">
      <c r="A170">
        <v>163</v>
      </c>
      <c r="B170" s="9">
        <v>12539</v>
      </c>
      <c r="C170" s="6">
        <f t="shared" si="7"/>
        <v>4</v>
      </c>
      <c r="D170" s="12">
        <f t="shared" si="8"/>
        <v>1934</v>
      </c>
      <c r="E170" s="7">
        <v>8.4027777783333306</v>
      </c>
    </row>
    <row r="171" spans="1:5">
      <c r="A171">
        <v>164</v>
      </c>
      <c r="B171" s="9">
        <v>12570</v>
      </c>
      <c r="C171" s="6">
        <f t="shared" si="7"/>
        <v>5</v>
      </c>
      <c r="D171" s="12">
        <f t="shared" si="8"/>
        <v>1934</v>
      </c>
      <c r="E171" s="7">
        <v>17.889785335144509</v>
      </c>
    </row>
    <row r="172" spans="1:5">
      <c r="A172">
        <v>165</v>
      </c>
      <c r="B172" s="9">
        <v>12600</v>
      </c>
      <c r="C172" s="6">
        <f t="shared" si="7"/>
        <v>6</v>
      </c>
      <c r="D172" s="12">
        <f t="shared" si="8"/>
        <v>1934</v>
      </c>
      <c r="E172" s="7">
        <v>25.208333335000077</v>
      </c>
    </row>
    <row r="173" spans="1:5">
      <c r="A173">
        <v>166</v>
      </c>
      <c r="B173" s="9">
        <v>12631</v>
      </c>
      <c r="C173" s="6">
        <f t="shared" si="7"/>
        <v>7</v>
      </c>
      <c r="D173" s="12">
        <f t="shared" si="8"/>
        <v>1934</v>
      </c>
      <c r="E173" s="7">
        <v>17.889785335170004</v>
      </c>
    </row>
    <row r="174" spans="1:5">
      <c r="A174">
        <v>167</v>
      </c>
      <c r="B174" s="9">
        <v>12662</v>
      </c>
      <c r="C174" s="6">
        <f t="shared" si="7"/>
        <v>8</v>
      </c>
      <c r="D174" s="12">
        <f t="shared" si="8"/>
        <v>1934</v>
      </c>
      <c r="E174" s="7">
        <v>19.51612980904968</v>
      </c>
    </row>
    <row r="175" spans="1:5">
      <c r="A175">
        <v>168</v>
      </c>
      <c r="B175" s="9">
        <v>12692</v>
      </c>
      <c r="C175" s="6">
        <f t="shared" si="7"/>
        <v>9</v>
      </c>
      <c r="D175" s="12">
        <f t="shared" si="8"/>
        <v>1934</v>
      </c>
      <c r="E175" s="7">
        <v>52.097220622964002</v>
      </c>
    </row>
    <row r="176" spans="1:5">
      <c r="A176">
        <v>169</v>
      </c>
      <c r="B176" s="9">
        <v>12723</v>
      </c>
      <c r="C176" s="6">
        <f t="shared" si="7"/>
        <v>10</v>
      </c>
      <c r="D176" s="12">
        <f t="shared" si="8"/>
        <v>1934</v>
      </c>
      <c r="E176" s="7">
        <v>48.790322583870974</v>
      </c>
    </row>
    <row r="177" spans="1:5">
      <c r="A177">
        <v>170</v>
      </c>
      <c r="B177" s="9">
        <v>12753</v>
      </c>
      <c r="C177" s="6">
        <f t="shared" si="7"/>
        <v>11</v>
      </c>
      <c r="D177" s="12">
        <f t="shared" si="8"/>
        <v>1934</v>
      </c>
      <c r="E177" s="7">
        <v>33.611111113333337</v>
      </c>
    </row>
    <row r="178" spans="1:5">
      <c r="A178">
        <v>171</v>
      </c>
      <c r="B178" s="9">
        <v>12784</v>
      </c>
      <c r="C178" s="6">
        <f t="shared" si="7"/>
        <v>12</v>
      </c>
      <c r="D178" s="12">
        <f t="shared" si="8"/>
        <v>1934</v>
      </c>
      <c r="E178" s="7">
        <v>9.75806490452484</v>
      </c>
    </row>
    <row r="179" spans="1:5">
      <c r="A179">
        <v>172</v>
      </c>
      <c r="B179" s="9">
        <v>12815</v>
      </c>
      <c r="C179" s="6">
        <f t="shared" si="7"/>
        <v>1</v>
      </c>
      <c r="D179" s="12">
        <f t="shared" si="8"/>
        <v>1935</v>
      </c>
      <c r="E179" s="7">
        <v>8.1317204306451618</v>
      </c>
    </row>
    <row r="180" spans="1:5">
      <c r="A180">
        <v>173</v>
      </c>
      <c r="B180" s="9">
        <v>12843</v>
      </c>
      <c r="C180" s="6">
        <f t="shared" si="7"/>
        <v>2</v>
      </c>
      <c r="D180" s="12">
        <f t="shared" si="8"/>
        <v>1935</v>
      </c>
      <c r="E180" s="7">
        <v>9.0029761910714292</v>
      </c>
    </row>
    <row r="181" spans="1:5">
      <c r="A181">
        <v>174</v>
      </c>
      <c r="B181" s="9">
        <v>12874</v>
      </c>
      <c r="C181" s="6">
        <f t="shared" si="7"/>
        <v>3</v>
      </c>
      <c r="D181" s="12">
        <f t="shared" si="8"/>
        <v>1935</v>
      </c>
      <c r="E181" s="7">
        <v>8.1317204306451618</v>
      </c>
    </row>
    <row r="182" spans="1:5">
      <c r="A182">
        <v>175</v>
      </c>
      <c r="B182" s="9">
        <v>12904</v>
      </c>
      <c r="C182" s="6">
        <f t="shared" si="7"/>
        <v>4</v>
      </c>
      <c r="D182" s="12">
        <f t="shared" si="8"/>
        <v>1935</v>
      </c>
      <c r="E182" s="7">
        <v>8.4027777783333342</v>
      </c>
    </row>
    <row r="183" spans="1:5">
      <c r="A183">
        <v>176</v>
      </c>
      <c r="B183" s="9">
        <v>12935</v>
      </c>
      <c r="C183" s="6">
        <f t="shared" si="7"/>
        <v>5</v>
      </c>
      <c r="D183" s="12">
        <f t="shared" si="8"/>
        <v>1935</v>
      </c>
      <c r="E183" s="7">
        <v>17.889785335140672</v>
      </c>
    </row>
    <row r="184" spans="1:5">
      <c r="A184">
        <v>177</v>
      </c>
      <c r="B184" s="9">
        <v>12965</v>
      </c>
      <c r="C184" s="6">
        <f t="shared" si="7"/>
        <v>6</v>
      </c>
      <c r="D184" s="12">
        <f t="shared" si="8"/>
        <v>1935</v>
      </c>
      <c r="E184" s="7">
        <v>25.208333335000003</v>
      </c>
    </row>
    <row r="185" spans="1:5">
      <c r="A185">
        <v>178</v>
      </c>
      <c r="B185" s="9">
        <v>12996</v>
      </c>
      <c r="C185" s="6">
        <f t="shared" si="7"/>
        <v>7</v>
      </c>
      <c r="D185" s="12">
        <f t="shared" si="8"/>
        <v>1935</v>
      </c>
      <c r="E185" s="7">
        <v>17.889785335169961</v>
      </c>
    </row>
    <row r="186" spans="1:5">
      <c r="A186">
        <v>179</v>
      </c>
      <c r="B186" s="9">
        <v>13027</v>
      </c>
      <c r="C186" s="6">
        <f t="shared" si="7"/>
        <v>8</v>
      </c>
      <c r="D186" s="12">
        <f t="shared" si="8"/>
        <v>1935</v>
      </c>
      <c r="E186" s="7">
        <v>19.51612980904968</v>
      </c>
    </row>
    <row r="187" spans="1:5">
      <c r="A187">
        <v>180</v>
      </c>
      <c r="B187" s="9">
        <v>13057</v>
      </c>
      <c r="C187" s="6">
        <f t="shared" si="7"/>
        <v>9</v>
      </c>
      <c r="D187" s="12">
        <f t="shared" si="8"/>
        <v>1935</v>
      </c>
      <c r="E187" s="7">
        <v>52.097220622964002</v>
      </c>
    </row>
    <row r="188" spans="1:5">
      <c r="A188">
        <v>181</v>
      </c>
      <c r="B188" s="9">
        <v>13088</v>
      </c>
      <c r="C188" s="6">
        <f t="shared" si="7"/>
        <v>10</v>
      </c>
      <c r="D188" s="12">
        <f t="shared" si="8"/>
        <v>1935</v>
      </c>
      <c r="E188" s="7">
        <v>48.790322583870974</v>
      </c>
    </row>
    <row r="189" spans="1:5">
      <c r="A189">
        <v>182</v>
      </c>
      <c r="B189" s="9">
        <v>13118</v>
      </c>
      <c r="C189" s="6">
        <f t="shared" si="7"/>
        <v>11</v>
      </c>
      <c r="D189" s="12">
        <f t="shared" si="8"/>
        <v>1935</v>
      </c>
      <c r="E189" s="7">
        <v>33.611111113333337</v>
      </c>
    </row>
    <row r="190" spans="1:5">
      <c r="A190">
        <v>183</v>
      </c>
      <c r="B190" s="9">
        <v>13149</v>
      </c>
      <c r="C190" s="6">
        <f t="shared" si="7"/>
        <v>12</v>
      </c>
      <c r="D190" s="12">
        <f t="shared" si="8"/>
        <v>1935</v>
      </c>
      <c r="E190" s="7">
        <v>9.75806490452484</v>
      </c>
    </row>
    <row r="191" spans="1:5">
      <c r="A191">
        <v>184</v>
      </c>
      <c r="B191" s="9">
        <v>13180</v>
      </c>
      <c r="C191" s="6">
        <f t="shared" si="7"/>
        <v>1</v>
      </c>
      <c r="D191" s="12">
        <f t="shared" si="8"/>
        <v>1936</v>
      </c>
      <c r="E191" s="7">
        <v>8.1317204306451618</v>
      </c>
    </row>
    <row r="192" spans="1:5">
      <c r="A192">
        <v>185</v>
      </c>
      <c r="B192" s="9">
        <v>13209</v>
      </c>
      <c r="C192" s="6">
        <f t="shared" si="7"/>
        <v>2</v>
      </c>
      <c r="D192" s="12">
        <f t="shared" si="8"/>
        <v>1936</v>
      </c>
      <c r="E192" s="7">
        <v>8.6925287362068975</v>
      </c>
    </row>
    <row r="193" spans="1:5">
      <c r="A193">
        <v>186</v>
      </c>
      <c r="B193" s="9">
        <v>13240</v>
      </c>
      <c r="C193" s="6">
        <f t="shared" si="7"/>
        <v>3</v>
      </c>
      <c r="D193" s="12">
        <f t="shared" si="8"/>
        <v>1936</v>
      </c>
      <c r="E193" s="7">
        <v>8.1317204306451618</v>
      </c>
    </row>
    <row r="194" spans="1:5">
      <c r="A194">
        <v>187</v>
      </c>
      <c r="B194" s="9">
        <v>13270</v>
      </c>
      <c r="C194" s="6">
        <f t="shared" si="7"/>
        <v>4</v>
      </c>
      <c r="D194" s="12">
        <f t="shared" si="8"/>
        <v>1936</v>
      </c>
      <c r="E194" s="7">
        <v>8.4027777783333342</v>
      </c>
    </row>
    <row r="195" spans="1:5">
      <c r="A195">
        <v>188</v>
      </c>
      <c r="B195" s="9">
        <v>13301</v>
      </c>
      <c r="C195" s="6">
        <f t="shared" si="7"/>
        <v>5</v>
      </c>
      <c r="D195" s="12">
        <f t="shared" si="8"/>
        <v>1936</v>
      </c>
      <c r="E195" s="7">
        <v>17.889785335170004</v>
      </c>
    </row>
    <row r="196" spans="1:5">
      <c r="A196">
        <v>189</v>
      </c>
      <c r="B196" s="9">
        <v>13331</v>
      </c>
      <c r="C196" s="6">
        <f t="shared" si="7"/>
        <v>6</v>
      </c>
      <c r="D196" s="12">
        <f t="shared" si="8"/>
        <v>1936</v>
      </c>
      <c r="E196" s="7">
        <v>25.208333335000003</v>
      </c>
    </row>
    <row r="197" spans="1:5">
      <c r="A197">
        <v>190</v>
      </c>
      <c r="B197" s="9">
        <v>13362</v>
      </c>
      <c r="C197" s="6">
        <f t="shared" si="7"/>
        <v>7</v>
      </c>
      <c r="D197" s="12">
        <f t="shared" si="8"/>
        <v>1936</v>
      </c>
      <c r="E197" s="7">
        <v>17.889785335165797</v>
      </c>
    </row>
    <row r="198" spans="1:5">
      <c r="A198">
        <v>191</v>
      </c>
      <c r="B198" s="9">
        <v>13393</v>
      </c>
      <c r="C198" s="6">
        <f t="shared" si="7"/>
        <v>8</v>
      </c>
      <c r="D198" s="12">
        <f t="shared" si="8"/>
        <v>1936</v>
      </c>
      <c r="E198" s="7">
        <v>19.51612980904968</v>
      </c>
    </row>
    <row r="199" spans="1:5">
      <c r="A199">
        <v>192</v>
      </c>
      <c r="B199" s="9">
        <v>13423</v>
      </c>
      <c r="C199" s="6">
        <f t="shared" si="7"/>
        <v>9</v>
      </c>
      <c r="D199" s="12">
        <f t="shared" si="8"/>
        <v>1936</v>
      </c>
      <c r="E199" s="7">
        <v>52.09722062296396</v>
      </c>
    </row>
    <row r="200" spans="1:5">
      <c r="A200">
        <v>193</v>
      </c>
      <c r="B200" s="9">
        <v>13454</v>
      </c>
      <c r="C200" s="6">
        <f t="shared" si="7"/>
        <v>10</v>
      </c>
      <c r="D200" s="12">
        <f t="shared" si="8"/>
        <v>1936</v>
      </c>
      <c r="E200" s="7">
        <v>95.954302632615494</v>
      </c>
    </row>
    <row r="201" spans="1:5">
      <c r="A201">
        <v>194</v>
      </c>
      <c r="B201" s="9">
        <v>13484</v>
      </c>
      <c r="C201" s="6">
        <f t="shared" ref="C201:C264" si="9">MONTH(B201)</f>
        <v>11</v>
      </c>
      <c r="D201" s="12">
        <f t="shared" ref="D201:D264" si="10">YEAR(B201)</f>
        <v>1936</v>
      </c>
      <c r="E201" s="7">
        <v>67.222222226666673</v>
      </c>
    </row>
    <row r="202" spans="1:5">
      <c r="A202">
        <v>195</v>
      </c>
      <c r="B202" s="9">
        <v>13515</v>
      </c>
      <c r="C202" s="6">
        <f t="shared" si="9"/>
        <v>12</v>
      </c>
      <c r="D202" s="12">
        <f t="shared" si="10"/>
        <v>1936</v>
      </c>
      <c r="E202" s="7">
        <v>19.51612980904968</v>
      </c>
    </row>
    <row r="203" spans="1:5">
      <c r="A203">
        <v>196</v>
      </c>
      <c r="B203" s="9">
        <v>13546</v>
      </c>
      <c r="C203" s="6">
        <f t="shared" si="9"/>
        <v>1</v>
      </c>
      <c r="D203" s="12">
        <f t="shared" si="10"/>
        <v>1937</v>
      </c>
      <c r="E203" s="7">
        <v>14.637096387410645</v>
      </c>
    </row>
    <row r="204" spans="1:5">
      <c r="A204">
        <v>197</v>
      </c>
      <c r="B204" s="9">
        <v>13574</v>
      </c>
      <c r="C204" s="6">
        <f t="shared" si="9"/>
        <v>2</v>
      </c>
      <c r="D204" s="12">
        <f t="shared" si="10"/>
        <v>1937</v>
      </c>
      <c r="E204" s="7">
        <v>16.205356714633215</v>
      </c>
    </row>
    <row r="205" spans="1:5">
      <c r="A205">
        <v>198</v>
      </c>
      <c r="B205" s="9">
        <v>13605</v>
      </c>
      <c r="C205" s="6">
        <f t="shared" si="9"/>
        <v>3</v>
      </c>
      <c r="D205" s="12">
        <f t="shared" si="10"/>
        <v>1937</v>
      </c>
      <c r="E205" s="7">
        <v>14.637096387410645</v>
      </c>
    </row>
    <row r="206" spans="1:5">
      <c r="A206">
        <v>199</v>
      </c>
      <c r="B206" s="9">
        <v>13635</v>
      </c>
      <c r="C206" s="6">
        <f t="shared" si="9"/>
        <v>4</v>
      </c>
      <c r="D206" s="12">
        <f t="shared" si="10"/>
        <v>1937</v>
      </c>
      <c r="E206" s="7">
        <v>15.124999600324333</v>
      </c>
    </row>
    <row r="207" spans="1:5">
      <c r="A207">
        <v>200</v>
      </c>
      <c r="B207" s="9">
        <v>13666</v>
      </c>
      <c r="C207" s="6">
        <f t="shared" si="9"/>
        <v>5</v>
      </c>
      <c r="D207" s="12">
        <f t="shared" si="10"/>
        <v>1937</v>
      </c>
      <c r="E207" s="7">
        <v>35.779570670340007</v>
      </c>
    </row>
    <row r="208" spans="1:5">
      <c r="A208">
        <v>201</v>
      </c>
      <c r="B208" s="9">
        <v>13696</v>
      </c>
      <c r="C208" s="6">
        <f t="shared" si="9"/>
        <v>6</v>
      </c>
      <c r="D208" s="12">
        <f t="shared" si="10"/>
        <v>1937</v>
      </c>
      <c r="E208" s="7">
        <v>52.097220622964002</v>
      </c>
    </row>
    <row r="209" spans="1:5">
      <c r="A209">
        <v>202</v>
      </c>
      <c r="B209" s="9">
        <v>13727</v>
      </c>
      <c r="C209" s="6">
        <f t="shared" si="9"/>
        <v>7</v>
      </c>
      <c r="D209" s="12">
        <f t="shared" si="10"/>
        <v>1937</v>
      </c>
      <c r="E209" s="7">
        <v>35.779570670340007</v>
      </c>
    </row>
    <row r="210" spans="1:5">
      <c r="A210">
        <v>203</v>
      </c>
      <c r="B210" s="9">
        <v>13758</v>
      </c>
      <c r="C210" s="6">
        <f t="shared" si="9"/>
        <v>8</v>
      </c>
      <c r="D210" s="12">
        <f t="shared" si="10"/>
        <v>1937</v>
      </c>
      <c r="E210" s="7">
        <v>40.658602153225807</v>
      </c>
    </row>
    <row r="211" spans="1:5">
      <c r="A211">
        <v>204</v>
      </c>
      <c r="B211" s="9">
        <v>13788</v>
      </c>
      <c r="C211" s="6">
        <f t="shared" si="9"/>
        <v>9</v>
      </c>
      <c r="D211" s="12">
        <f t="shared" si="10"/>
        <v>1937</v>
      </c>
      <c r="E211" s="7">
        <v>99.15277938703602</v>
      </c>
    </row>
    <row r="212" spans="1:5">
      <c r="A212">
        <v>205</v>
      </c>
      <c r="B212" s="9">
        <v>13819</v>
      </c>
      <c r="C212" s="6">
        <f t="shared" si="9"/>
        <v>10</v>
      </c>
      <c r="D212" s="12">
        <f t="shared" si="10"/>
        <v>1937</v>
      </c>
      <c r="E212" s="7">
        <v>40.658602153225807</v>
      </c>
    </row>
    <row r="213" spans="1:5">
      <c r="A213">
        <v>206</v>
      </c>
      <c r="B213" s="9">
        <v>13849</v>
      </c>
      <c r="C213" s="6">
        <f t="shared" si="9"/>
        <v>11</v>
      </c>
      <c r="D213" s="12">
        <f t="shared" si="10"/>
        <v>1937</v>
      </c>
      <c r="E213" s="7">
        <v>28.569445247684673</v>
      </c>
    </row>
    <row r="214" spans="1:5">
      <c r="A214">
        <v>207</v>
      </c>
      <c r="B214" s="9">
        <v>13880</v>
      </c>
      <c r="C214" s="6">
        <f t="shared" si="9"/>
        <v>12</v>
      </c>
      <c r="D214" s="12">
        <f t="shared" si="10"/>
        <v>1937</v>
      </c>
      <c r="E214" s="7">
        <v>8.1317204306451618</v>
      </c>
    </row>
    <row r="215" spans="1:5">
      <c r="A215">
        <v>208</v>
      </c>
      <c r="B215" s="9">
        <v>13911</v>
      </c>
      <c r="C215" s="6">
        <f t="shared" si="9"/>
        <v>1</v>
      </c>
      <c r="D215" s="12">
        <f t="shared" si="10"/>
        <v>1938</v>
      </c>
      <c r="E215" s="7">
        <v>6.5053764414537909</v>
      </c>
    </row>
    <row r="216" spans="1:5">
      <c r="A216">
        <v>209</v>
      </c>
      <c r="B216" s="9">
        <v>13939</v>
      </c>
      <c r="C216" s="6">
        <f t="shared" si="9"/>
        <v>2</v>
      </c>
      <c r="D216" s="12">
        <f t="shared" si="10"/>
        <v>1938</v>
      </c>
      <c r="E216" s="7">
        <v>7.2023810601809828</v>
      </c>
    </row>
    <row r="217" spans="1:5">
      <c r="A217">
        <v>210</v>
      </c>
      <c r="B217" s="9">
        <v>13970</v>
      </c>
      <c r="C217" s="6">
        <f t="shared" si="9"/>
        <v>3</v>
      </c>
      <c r="D217" s="12">
        <f t="shared" si="10"/>
        <v>1938</v>
      </c>
      <c r="E217" s="7">
        <v>6.5053764414537909</v>
      </c>
    </row>
    <row r="218" spans="1:5">
      <c r="A218">
        <v>211</v>
      </c>
      <c r="B218" s="9">
        <v>14000</v>
      </c>
      <c r="C218" s="6">
        <f t="shared" si="9"/>
        <v>4</v>
      </c>
      <c r="D218" s="12">
        <f t="shared" si="10"/>
        <v>1938</v>
      </c>
      <c r="E218" s="7">
        <v>6.7222223228355844</v>
      </c>
    </row>
    <row r="219" spans="1:5">
      <c r="A219">
        <v>212</v>
      </c>
      <c r="B219" s="9">
        <v>14031</v>
      </c>
      <c r="C219" s="6">
        <f t="shared" si="9"/>
        <v>5</v>
      </c>
      <c r="D219" s="12">
        <f t="shared" si="10"/>
        <v>1938</v>
      </c>
      <c r="E219" s="7">
        <v>14.637096387410645</v>
      </c>
    </row>
    <row r="220" spans="1:5">
      <c r="A220">
        <v>213</v>
      </c>
      <c r="B220" s="9">
        <v>14061</v>
      </c>
      <c r="C220" s="6">
        <f t="shared" si="9"/>
        <v>6</v>
      </c>
      <c r="D220" s="12">
        <f t="shared" si="10"/>
        <v>1938</v>
      </c>
      <c r="E220" s="7">
        <v>21.847221422315332</v>
      </c>
    </row>
    <row r="221" spans="1:5">
      <c r="A221">
        <v>214</v>
      </c>
      <c r="B221" s="9">
        <v>14092</v>
      </c>
      <c r="C221" s="6">
        <f t="shared" si="9"/>
        <v>7</v>
      </c>
      <c r="D221" s="12">
        <f t="shared" si="10"/>
        <v>1938</v>
      </c>
      <c r="E221" s="7">
        <v>14.637096387410645</v>
      </c>
    </row>
    <row r="222" spans="1:5">
      <c r="A222">
        <v>215</v>
      </c>
      <c r="B222" s="9">
        <v>14123</v>
      </c>
      <c r="C222" s="6">
        <f t="shared" si="9"/>
        <v>8</v>
      </c>
      <c r="D222" s="12">
        <f t="shared" si="10"/>
        <v>1938</v>
      </c>
      <c r="E222" s="7">
        <v>17.889785335170004</v>
      </c>
    </row>
    <row r="223" spans="1:5">
      <c r="A223">
        <v>216</v>
      </c>
      <c r="B223" s="9">
        <v>14153</v>
      </c>
      <c r="C223" s="6">
        <f t="shared" si="9"/>
        <v>9</v>
      </c>
      <c r="D223" s="12">
        <f t="shared" si="10"/>
        <v>1938</v>
      </c>
      <c r="E223" s="7">
        <v>45.375000804351345</v>
      </c>
    </row>
    <row r="224" spans="1:5">
      <c r="A224">
        <v>217</v>
      </c>
      <c r="B224" s="9">
        <v>14184</v>
      </c>
      <c r="C224" s="6">
        <f t="shared" si="9"/>
        <v>10</v>
      </c>
      <c r="D224" s="12">
        <f t="shared" si="10"/>
        <v>1938</v>
      </c>
      <c r="E224" s="7">
        <v>0</v>
      </c>
    </row>
    <row r="225" spans="1:5">
      <c r="A225">
        <v>218</v>
      </c>
      <c r="B225" s="9">
        <v>14214</v>
      </c>
      <c r="C225" s="6">
        <f t="shared" si="9"/>
        <v>11</v>
      </c>
      <c r="D225" s="12">
        <f t="shared" si="10"/>
        <v>1938</v>
      </c>
      <c r="E225" s="7">
        <v>1.7018880834247696</v>
      </c>
    </row>
    <row r="226" spans="1:5">
      <c r="A226">
        <v>219</v>
      </c>
      <c r="B226" s="9">
        <v>14245</v>
      </c>
      <c r="C226" s="6">
        <f t="shared" si="9"/>
        <v>12</v>
      </c>
      <c r="D226" s="12">
        <f t="shared" si="10"/>
        <v>1938</v>
      </c>
      <c r="E226" s="7">
        <v>9.75806490452484</v>
      </c>
    </row>
    <row r="227" spans="1:5">
      <c r="A227">
        <v>220</v>
      </c>
      <c r="B227" s="9">
        <v>14276</v>
      </c>
      <c r="C227" s="6">
        <f t="shared" si="9"/>
        <v>1</v>
      </c>
      <c r="D227" s="12">
        <f t="shared" si="10"/>
        <v>1939</v>
      </c>
      <c r="E227" s="7">
        <v>8.1317204306451618</v>
      </c>
    </row>
    <row r="228" spans="1:5">
      <c r="A228">
        <v>221</v>
      </c>
      <c r="B228" s="9">
        <v>14304</v>
      </c>
      <c r="C228" s="6">
        <f t="shared" si="9"/>
        <v>2</v>
      </c>
      <c r="D228" s="12">
        <f t="shared" si="10"/>
        <v>1939</v>
      </c>
      <c r="E228" s="7">
        <v>9.0029761910714292</v>
      </c>
    </row>
    <row r="229" spans="1:5">
      <c r="A229">
        <v>222</v>
      </c>
      <c r="B229" s="9">
        <v>14335</v>
      </c>
      <c r="C229" s="6">
        <f t="shared" si="9"/>
        <v>3</v>
      </c>
      <c r="D229" s="12">
        <f t="shared" si="10"/>
        <v>1939</v>
      </c>
      <c r="E229" s="7">
        <v>8.1317204306457302</v>
      </c>
    </row>
    <row r="230" spans="1:5">
      <c r="A230">
        <v>223</v>
      </c>
      <c r="B230" s="9">
        <v>14365</v>
      </c>
      <c r="C230" s="6">
        <f t="shared" si="9"/>
        <v>4</v>
      </c>
      <c r="D230" s="12">
        <f t="shared" si="10"/>
        <v>1939</v>
      </c>
      <c r="E230" s="7">
        <v>8.402777778333359</v>
      </c>
    </row>
    <row r="231" spans="1:5">
      <c r="A231">
        <v>224</v>
      </c>
      <c r="B231" s="9">
        <v>14396</v>
      </c>
      <c r="C231" s="6">
        <f t="shared" si="9"/>
        <v>5</v>
      </c>
      <c r="D231" s="12">
        <f t="shared" si="10"/>
        <v>1939</v>
      </c>
      <c r="E231" s="7">
        <v>17.889785335144509</v>
      </c>
    </row>
    <row r="232" spans="1:5">
      <c r="A232">
        <v>225</v>
      </c>
      <c r="B232" s="9">
        <v>14426</v>
      </c>
      <c r="C232" s="6">
        <f t="shared" si="9"/>
        <v>6</v>
      </c>
      <c r="D232" s="12">
        <f t="shared" si="10"/>
        <v>1939</v>
      </c>
      <c r="E232" s="7">
        <v>25.208333335000049</v>
      </c>
    </row>
    <row r="233" spans="1:5">
      <c r="A233">
        <v>226</v>
      </c>
      <c r="B233" s="9">
        <v>14457</v>
      </c>
      <c r="C233" s="6">
        <f t="shared" si="9"/>
        <v>7</v>
      </c>
      <c r="D233" s="12">
        <f t="shared" si="10"/>
        <v>1939</v>
      </c>
      <c r="E233" s="7">
        <v>17.889785335170004</v>
      </c>
    </row>
    <row r="234" spans="1:5">
      <c r="A234">
        <v>227</v>
      </c>
      <c r="B234" s="9">
        <v>14488</v>
      </c>
      <c r="C234" s="6">
        <f t="shared" si="9"/>
        <v>8</v>
      </c>
      <c r="D234" s="12">
        <f t="shared" si="10"/>
        <v>1939</v>
      </c>
      <c r="E234" s="7">
        <v>19.51612980901681</v>
      </c>
    </row>
    <row r="235" spans="1:5">
      <c r="A235">
        <v>228</v>
      </c>
      <c r="B235" s="9">
        <v>14518</v>
      </c>
      <c r="C235" s="6">
        <f t="shared" si="9"/>
        <v>9</v>
      </c>
      <c r="D235" s="12">
        <f t="shared" si="10"/>
        <v>1939</v>
      </c>
      <c r="E235" s="7">
        <v>52.097220622964002</v>
      </c>
    </row>
    <row r="236" spans="1:5">
      <c r="A236">
        <v>229</v>
      </c>
      <c r="B236" s="9">
        <v>14549</v>
      </c>
      <c r="C236" s="6">
        <f t="shared" si="9"/>
        <v>10</v>
      </c>
      <c r="D236" s="12">
        <f t="shared" si="10"/>
        <v>1939</v>
      </c>
      <c r="E236" s="7">
        <v>48.790322583870974</v>
      </c>
    </row>
    <row r="237" spans="1:5">
      <c r="A237">
        <v>230</v>
      </c>
      <c r="B237" s="9">
        <v>14579</v>
      </c>
      <c r="C237" s="6">
        <f t="shared" si="9"/>
        <v>11</v>
      </c>
      <c r="D237" s="12">
        <f t="shared" si="10"/>
        <v>1939</v>
      </c>
      <c r="E237" s="7">
        <v>33.611111113333337</v>
      </c>
    </row>
    <row r="238" spans="1:5">
      <c r="A238">
        <v>231</v>
      </c>
      <c r="B238" s="9">
        <v>14610</v>
      </c>
      <c r="C238" s="6">
        <f t="shared" si="9"/>
        <v>12</v>
      </c>
      <c r="D238" s="12">
        <f t="shared" si="10"/>
        <v>1939</v>
      </c>
      <c r="E238" s="7">
        <v>9.75806490452484</v>
      </c>
    </row>
    <row r="239" spans="1:5">
      <c r="A239">
        <v>232</v>
      </c>
      <c r="B239" s="9">
        <v>14641</v>
      </c>
      <c r="C239" s="6">
        <f t="shared" si="9"/>
        <v>1</v>
      </c>
      <c r="D239" s="12">
        <f t="shared" si="10"/>
        <v>1940</v>
      </c>
      <c r="E239" s="7">
        <v>8.1317204306451618</v>
      </c>
    </row>
    <row r="240" spans="1:5">
      <c r="A240">
        <v>233</v>
      </c>
      <c r="B240" s="9">
        <v>14670</v>
      </c>
      <c r="C240" s="6">
        <f t="shared" si="9"/>
        <v>2</v>
      </c>
      <c r="D240" s="12">
        <f t="shared" si="10"/>
        <v>1940</v>
      </c>
      <c r="E240" s="7">
        <v>8.6925287362068975</v>
      </c>
    </row>
    <row r="241" spans="1:5">
      <c r="A241">
        <v>234</v>
      </c>
      <c r="B241" s="9">
        <v>14701</v>
      </c>
      <c r="C241" s="6">
        <f t="shared" si="9"/>
        <v>3</v>
      </c>
      <c r="D241" s="12">
        <f t="shared" si="10"/>
        <v>1940</v>
      </c>
      <c r="E241" s="7">
        <v>8.1317204306451618</v>
      </c>
    </row>
    <row r="242" spans="1:5">
      <c r="A242">
        <v>235</v>
      </c>
      <c r="B242" s="9">
        <v>14731</v>
      </c>
      <c r="C242" s="6">
        <f t="shared" si="9"/>
        <v>4</v>
      </c>
      <c r="D242" s="12">
        <f t="shared" si="10"/>
        <v>1940</v>
      </c>
      <c r="E242" s="7">
        <v>8.4027777783333342</v>
      </c>
    </row>
    <row r="243" spans="1:5">
      <c r="A243">
        <v>236</v>
      </c>
      <c r="B243" s="9">
        <v>14762</v>
      </c>
      <c r="C243" s="6">
        <f t="shared" si="9"/>
        <v>5</v>
      </c>
      <c r="D243" s="12">
        <f t="shared" si="10"/>
        <v>1940</v>
      </c>
      <c r="E243" s="7">
        <v>17.889785335149028</v>
      </c>
    </row>
    <row r="244" spans="1:5">
      <c r="A244">
        <v>237</v>
      </c>
      <c r="B244" s="9">
        <v>14792</v>
      </c>
      <c r="C244" s="6">
        <f t="shared" si="9"/>
        <v>6</v>
      </c>
      <c r="D244" s="12">
        <f t="shared" si="10"/>
        <v>1940</v>
      </c>
      <c r="E244" s="7">
        <v>25.20833333500272</v>
      </c>
    </row>
    <row r="245" spans="1:5">
      <c r="A245">
        <v>238</v>
      </c>
      <c r="B245" s="9">
        <v>14823</v>
      </c>
      <c r="C245" s="6">
        <f t="shared" si="9"/>
        <v>7</v>
      </c>
      <c r="D245" s="12">
        <f t="shared" si="10"/>
        <v>1940</v>
      </c>
      <c r="E245" s="7">
        <v>17.889785335144524</v>
      </c>
    </row>
    <row r="246" spans="1:5">
      <c r="A246">
        <v>239</v>
      </c>
      <c r="B246" s="9">
        <v>14854</v>
      </c>
      <c r="C246" s="6">
        <f t="shared" si="9"/>
        <v>8</v>
      </c>
      <c r="D246" s="12">
        <f t="shared" si="10"/>
        <v>1940</v>
      </c>
      <c r="E246" s="7">
        <v>19.51612980904968</v>
      </c>
    </row>
    <row r="247" spans="1:5">
      <c r="A247">
        <v>240</v>
      </c>
      <c r="B247" s="9">
        <v>14884</v>
      </c>
      <c r="C247" s="6">
        <f t="shared" si="9"/>
        <v>9</v>
      </c>
      <c r="D247" s="12">
        <f t="shared" si="10"/>
        <v>1940</v>
      </c>
      <c r="E247" s="7">
        <v>52.09722062296396</v>
      </c>
    </row>
    <row r="248" spans="1:5">
      <c r="A248">
        <v>241</v>
      </c>
      <c r="B248" s="9">
        <v>14915</v>
      </c>
      <c r="C248" s="6">
        <f t="shared" si="9"/>
        <v>10</v>
      </c>
      <c r="D248" s="12">
        <f t="shared" si="10"/>
        <v>1940</v>
      </c>
      <c r="E248" s="7">
        <v>40.658602153225807</v>
      </c>
    </row>
    <row r="249" spans="1:5">
      <c r="A249">
        <v>242</v>
      </c>
      <c r="B249" s="9">
        <v>14945</v>
      </c>
      <c r="C249" s="6">
        <f t="shared" si="9"/>
        <v>11</v>
      </c>
      <c r="D249" s="12">
        <f t="shared" si="10"/>
        <v>1940</v>
      </c>
      <c r="E249" s="7">
        <v>28.569445247684673</v>
      </c>
    </row>
    <row r="250" spans="1:5">
      <c r="A250">
        <v>243</v>
      </c>
      <c r="B250" s="9">
        <v>14976</v>
      </c>
      <c r="C250" s="6">
        <f t="shared" si="9"/>
        <v>12</v>
      </c>
      <c r="D250" s="12">
        <f t="shared" si="10"/>
        <v>1940</v>
      </c>
      <c r="E250" s="7">
        <v>8.1317204306451618</v>
      </c>
    </row>
    <row r="251" spans="1:5">
      <c r="A251">
        <v>244</v>
      </c>
      <c r="B251" s="9">
        <v>15007</v>
      </c>
      <c r="C251" s="6">
        <f t="shared" si="9"/>
        <v>1</v>
      </c>
      <c r="D251" s="12">
        <f t="shared" si="10"/>
        <v>1941</v>
      </c>
      <c r="E251" s="7">
        <v>6.5053764414537909</v>
      </c>
    </row>
    <row r="252" spans="1:5">
      <c r="A252">
        <v>245</v>
      </c>
      <c r="B252" s="9">
        <v>15035</v>
      </c>
      <c r="C252" s="6">
        <f t="shared" si="9"/>
        <v>2</v>
      </c>
      <c r="D252" s="12">
        <f t="shared" si="10"/>
        <v>1941</v>
      </c>
      <c r="E252" s="7">
        <v>7.2023810601809828</v>
      </c>
    </row>
    <row r="253" spans="1:5">
      <c r="A253">
        <v>246</v>
      </c>
      <c r="B253" s="9">
        <v>15066</v>
      </c>
      <c r="C253" s="6">
        <f t="shared" si="9"/>
        <v>3</v>
      </c>
      <c r="D253" s="12">
        <f t="shared" si="10"/>
        <v>1941</v>
      </c>
      <c r="E253" s="7">
        <v>6.5053764414537909</v>
      </c>
    </row>
    <row r="254" spans="1:5">
      <c r="A254">
        <v>247</v>
      </c>
      <c r="B254" s="9">
        <v>15096</v>
      </c>
      <c r="C254" s="6">
        <f t="shared" si="9"/>
        <v>4</v>
      </c>
      <c r="D254" s="12">
        <f t="shared" si="10"/>
        <v>1941</v>
      </c>
      <c r="E254" s="7">
        <v>6.7222223228355844</v>
      </c>
    </row>
    <row r="255" spans="1:5">
      <c r="A255">
        <v>248</v>
      </c>
      <c r="B255" s="9">
        <v>15127</v>
      </c>
      <c r="C255" s="6">
        <f t="shared" si="9"/>
        <v>5</v>
      </c>
      <c r="D255" s="12">
        <f t="shared" si="10"/>
        <v>1941</v>
      </c>
      <c r="E255" s="7">
        <v>14.637096387391543</v>
      </c>
    </row>
    <row r="256" spans="1:5">
      <c r="A256">
        <v>249</v>
      </c>
      <c r="B256" s="9">
        <v>15157</v>
      </c>
      <c r="C256" s="6">
        <f t="shared" si="9"/>
        <v>6</v>
      </c>
      <c r="D256" s="12">
        <f t="shared" si="10"/>
        <v>1941</v>
      </c>
      <c r="E256" s="7">
        <v>21.847221422315332</v>
      </c>
    </row>
    <row r="257" spans="1:5">
      <c r="A257">
        <v>250</v>
      </c>
      <c r="B257" s="9">
        <v>15188</v>
      </c>
      <c r="C257" s="6">
        <f t="shared" si="9"/>
        <v>7</v>
      </c>
      <c r="D257" s="12">
        <f t="shared" si="10"/>
        <v>1941</v>
      </c>
      <c r="E257" s="7">
        <v>14.637096387384586</v>
      </c>
    </row>
    <row r="258" spans="1:5">
      <c r="A258">
        <v>251</v>
      </c>
      <c r="B258" s="9">
        <v>15219</v>
      </c>
      <c r="C258" s="6">
        <f t="shared" si="9"/>
        <v>8</v>
      </c>
      <c r="D258" s="12">
        <f t="shared" si="10"/>
        <v>1941</v>
      </c>
      <c r="E258" s="7">
        <v>17.889785335170004</v>
      </c>
    </row>
    <row r="259" spans="1:5">
      <c r="A259">
        <v>252</v>
      </c>
      <c r="B259" s="9">
        <v>15249</v>
      </c>
      <c r="C259" s="6">
        <f t="shared" si="9"/>
        <v>9</v>
      </c>
      <c r="D259" s="12">
        <f t="shared" si="10"/>
        <v>1941</v>
      </c>
      <c r="E259" s="7">
        <v>45.375000804351288</v>
      </c>
    </row>
    <row r="260" spans="1:5">
      <c r="A260">
        <v>253</v>
      </c>
      <c r="B260" s="9">
        <v>15280</v>
      </c>
      <c r="C260" s="6">
        <f t="shared" si="9"/>
        <v>10</v>
      </c>
      <c r="D260" s="12">
        <f t="shared" si="10"/>
        <v>1941</v>
      </c>
      <c r="E260" s="7">
        <v>0</v>
      </c>
    </row>
    <row r="261" spans="1:5">
      <c r="A261">
        <v>254</v>
      </c>
      <c r="B261" s="9">
        <v>15310</v>
      </c>
      <c r="C261" s="6">
        <f t="shared" si="9"/>
        <v>11</v>
      </c>
      <c r="D261" s="12">
        <f t="shared" si="10"/>
        <v>1941</v>
      </c>
      <c r="E261" s="7">
        <v>28.569445247684673</v>
      </c>
    </row>
    <row r="262" spans="1:5">
      <c r="A262">
        <v>255</v>
      </c>
      <c r="B262" s="9">
        <v>15341</v>
      </c>
      <c r="C262" s="6">
        <f t="shared" si="9"/>
        <v>12</v>
      </c>
      <c r="D262" s="12">
        <f t="shared" si="10"/>
        <v>1941</v>
      </c>
      <c r="E262" s="7">
        <v>8.1317204306451618</v>
      </c>
    </row>
    <row r="263" spans="1:5">
      <c r="A263">
        <v>256</v>
      </c>
      <c r="B263" s="9">
        <v>15372</v>
      </c>
      <c r="C263" s="6">
        <f t="shared" si="9"/>
        <v>1</v>
      </c>
      <c r="D263" s="12">
        <f t="shared" si="10"/>
        <v>1942</v>
      </c>
      <c r="E263" s="7">
        <v>6.5053764414537909</v>
      </c>
    </row>
    <row r="264" spans="1:5">
      <c r="A264">
        <v>257</v>
      </c>
      <c r="B264" s="9">
        <v>15400</v>
      </c>
      <c r="C264" s="6">
        <f t="shared" si="9"/>
        <v>2</v>
      </c>
      <c r="D264" s="12">
        <f t="shared" si="10"/>
        <v>1942</v>
      </c>
      <c r="E264" s="7">
        <v>7.2023810601809828</v>
      </c>
    </row>
    <row r="265" spans="1:5">
      <c r="A265">
        <v>258</v>
      </c>
      <c r="B265" s="9">
        <v>15431</v>
      </c>
      <c r="C265" s="6">
        <f t="shared" ref="C265:C328" si="11">MONTH(B265)</f>
        <v>3</v>
      </c>
      <c r="D265" s="12">
        <f t="shared" ref="D265:D328" si="12">YEAR(B265)</f>
        <v>1942</v>
      </c>
      <c r="E265" s="7">
        <v>6.5053764414537909</v>
      </c>
    </row>
    <row r="266" spans="1:5">
      <c r="A266">
        <v>259</v>
      </c>
      <c r="B266" s="9">
        <v>15461</v>
      </c>
      <c r="C266" s="6">
        <f t="shared" si="11"/>
        <v>4</v>
      </c>
      <c r="D266" s="12">
        <f t="shared" si="12"/>
        <v>1942</v>
      </c>
      <c r="E266" s="7">
        <v>6.7222223228355844</v>
      </c>
    </row>
    <row r="267" spans="1:5">
      <c r="A267">
        <v>260</v>
      </c>
      <c r="B267" s="9">
        <v>15492</v>
      </c>
      <c r="C267" s="6">
        <f t="shared" si="11"/>
        <v>5</v>
      </c>
      <c r="D267" s="12">
        <f t="shared" si="12"/>
        <v>1942</v>
      </c>
      <c r="E267" s="7">
        <v>14.637096387410645</v>
      </c>
    </row>
    <row r="268" spans="1:5">
      <c r="A268">
        <v>261</v>
      </c>
      <c r="B268" s="9">
        <v>15522</v>
      </c>
      <c r="C268" s="6">
        <f t="shared" si="11"/>
        <v>6</v>
      </c>
      <c r="D268" s="12">
        <f t="shared" si="12"/>
        <v>1942</v>
      </c>
      <c r="E268" s="7">
        <v>21.847221422315332</v>
      </c>
    </row>
    <row r="269" spans="1:5">
      <c r="A269">
        <v>262</v>
      </c>
      <c r="B269" s="9">
        <v>15553</v>
      </c>
      <c r="C269" s="6">
        <f t="shared" si="11"/>
        <v>7</v>
      </c>
      <c r="D269" s="12">
        <f t="shared" si="12"/>
        <v>1942</v>
      </c>
      <c r="E269" s="7">
        <v>14.637096387410645</v>
      </c>
    </row>
    <row r="270" spans="1:5">
      <c r="A270">
        <v>263</v>
      </c>
      <c r="B270" s="9">
        <v>15584</v>
      </c>
      <c r="C270" s="6">
        <f t="shared" si="11"/>
        <v>8</v>
      </c>
      <c r="D270" s="12">
        <f t="shared" si="12"/>
        <v>1942</v>
      </c>
      <c r="E270" s="7">
        <v>17.889785335170004</v>
      </c>
    </row>
    <row r="271" spans="1:5">
      <c r="A271">
        <v>264</v>
      </c>
      <c r="B271" s="9">
        <v>15614</v>
      </c>
      <c r="C271" s="6">
        <f t="shared" si="11"/>
        <v>9</v>
      </c>
      <c r="D271" s="12">
        <f t="shared" si="12"/>
        <v>1942</v>
      </c>
      <c r="E271" s="7">
        <v>45.375000804351401</v>
      </c>
    </row>
    <row r="272" spans="1:5">
      <c r="A272">
        <v>265</v>
      </c>
      <c r="B272" s="9">
        <v>15645</v>
      </c>
      <c r="C272" s="6">
        <f t="shared" si="11"/>
        <v>10</v>
      </c>
      <c r="D272" s="12">
        <f t="shared" si="12"/>
        <v>1942</v>
      </c>
      <c r="E272" s="7">
        <v>0</v>
      </c>
    </row>
    <row r="273" spans="1:5">
      <c r="A273">
        <v>266</v>
      </c>
      <c r="B273" s="9">
        <v>15675</v>
      </c>
      <c r="C273" s="6">
        <f t="shared" si="11"/>
        <v>11</v>
      </c>
      <c r="D273" s="12">
        <f t="shared" si="12"/>
        <v>1942</v>
      </c>
      <c r="E273" s="7">
        <v>33.611111113333337</v>
      </c>
    </row>
    <row r="274" spans="1:5">
      <c r="A274">
        <v>267</v>
      </c>
      <c r="B274" s="9">
        <v>15706</v>
      </c>
      <c r="C274" s="6">
        <f t="shared" si="11"/>
        <v>12</v>
      </c>
      <c r="D274" s="12">
        <f t="shared" si="12"/>
        <v>1942</v>
      </c>
      <c r="E274" s="7">
        <v>9.75806490452484</v>
      </c>
    </row>
    <row r="275" spans="1:5">
      <c r="A275">
        <v>268</v>
      </c>
      <c r="B275" s="9">
        <v>15737</v>
      </c>
      <c r="C275" s="6">
        <f t="shared" si="11"/>
        <v>1</v>
      </c>
      <c r="D275" s="12">
        <f t="shared" si="12"/>
        <v>1943</v>
      </c>
      <c r="E275" s="7">
        <v>8.1317204306451618</v>
      </c>
    </row>
    <row r="276" spans="1:5">
      <c r="A276">
        <v>269</v>
      </c>
      <c r="B276" s="9">
        <v>15765</v>
      </c>
      <c r="C276" s="6">
        <f t="shared" si="11"/>
        <v>2</v>
      </c>
      <c r="D276" s="12">
        <f t="shared" si="12"/>
        <v>1943</v>
      </c>
      <c r="E276" s="7">
        <v>9.0029761910714292</v>
      </c>
    </row>
    <row r="277" spans="1:5">
      <c r="A277">
        <v>270</v>
      </c>
      <c r="B277" s="9">
        <v>15796</v>
      </c>
      <c r="C277" s="6">
        <f t="shared" si="11"/>
        <v>3</v>
      </c>
      <c r="D277" s="12">
        <f t="shared" si="12"/>
        <v>1943</v>
      </c>
      <c r="E277" s="7">
        <v>8.1317204306451618</v>
      </c>
    </row>
    <row r="278" spans="1:5">
      <c r="A278">
        <v>271</v>
      </c>
      <c r="B278" s="9">
        <v>15826</v>
      </c>
      <c r="C278" s="6">
        <f t="shared" si="11"/>
        <v>4</v>
      </c>
      <c r="D278" s="12">
        <f t="shared" si="12"/>
        <v>1943</v>
      </c>
      <c r="E278" s="7">
        <v>8.4027777783333342</v>
      </c>
    </row>
    <row r="279" spans="1:5">
      <c r="A279">
        <v>272</v>
      </c>
      <c r="B279" s="9">
        <v>15857</v>
      </c>
      <c r="C279" s="6">
        <f t="shared" si="11"/>
        <v>5</v>
      </c>
      <c r="D279" s="12">
        <f t="shared" si="12"/>
        <v>1943</v>
      </c>
      <c r="E279" s="7">
        <v>17.889785335170004</v>
      </c>
    </row>
    <row r="280" spans="1:5">
      <c r="A280">
        <v>273</v>
      </c>
      <c r="B280" s="9">
        <v>15887</v>
      </c>
      <c r="C280" s="6">
        <f t="shared" si="11"/>
        <v>6</v>
      </c>
      <c r="D280" s="12">
        <f t="shared" si="12"/>
        <v>1943</v>
      </c>
      <c r="E280" s="7">
        <v>25.208333335000003</v>
      </c>
    </row>
    <row r="281" spans="1:5">
      <c r="A281">
        <v>274</v>
      </c>
      <c r="B281" s="9">
        <v>15918</v>
      </c>
      <c r="C281" s="6">
        <f t="shared" si="11"/>
        <v>7</v>
      </c>
      <c r="D281" s="12">
        <f t="shared" si="12"/>
        <v>1943</v>
      </c>
      <c r="E281" s="7">
        <v>17.889785335169933</v>
      </c>
    </row>
    <row r="282" spans="1:5">
      <c r="A282">
        <v>275</v>
      </c>
      <c r="B282" s="9">
        <v>15949</v>
      </c>
      <c r="C282" s="6">
        <f t="shared" si="11"/>
        <v>8</v>
      </c>
      <c r="D282" s="12">
        <f t="shared" si="12"/>
        <v>1943</v>
      </c>
      <c r="E282" s="7">
        <v>19.51612980904968</v>
      </c>
    </row>
    <row r="283" spans="1:5">
      <c r="A283">
        <v>276</v>
      </c>
      <c r="B283" s="9">
        <v>15979</v>
      </c>
      <c r="C283" s="6">
        <f t="shared" si="11"/>
        <v>9</v>
      </c>
      <c r="D283" s="12">
        <f t="shared" si="12"/>
        <v>1943</v>
      </c>
      <c r="E283" s="7">
        <v>52.097220622964031</v>
      </c>
    </row>
    <row r="284" spans="1:5">
      <c r="A284">
        <v>277</v>
      </c>
      <c r="B284" s="9">
        <v>16010</v>
      </c>
      <c r="C284" s="6">
        <f t="shared" si="11"/>
        <v>10</v>
      </c>
      <c r="D284" s="12">
        <f t="shared" si="12"/>
        <v>1943</v>
      </c>
      <c r="E284" s="7">
        <v>0</v>
      </c>
    </row>
    <row r="285" spans="1:5">
      <c r="A285">
        <v>278</v>
      </c>
      <c r="B285" s="9">
        <v>16040</v>
      </c>
      <c r="C285" s="6">
        <f t="shared" si="11"/>
        <v>11</v>
      </c>
      <c r="D285" s="12">
        <f t="shared" si="12"/>
        <v>1943</v>
      </c>
      <c r="E285" s="7">
        <v>0</v>
      </c>
    </row>
    <row r="286" spans="1:5">
      <c r="A286">
        <v>279</v>
      </c>
      <c r="B286" s="9">
        <v>16071</v>
      </c>
      <c r="C286" s="6">
        <f t="shared" si="11"/>
        <v>12</v>
      </c>
      <c r="D286" s="12">
        <f t="shared" si="12"/>
        <v>1943</v>
      </c>
      <c r="E286" s="7">
        <v>9.75806490452484</v>
      </c>
    </row>
    <row r="287" spans="1:5">
      <c r="A287">
        <v>280</v>
      </c>
      <c r="B287" s="9">
        <v>16102</v>
      </c>
      <c r="C287" s="6">
        <f t="shared" si="11"/>
        <v>1</v>
      </c>
      <c r="D287" s="12">
        <f t="shared" si="12"/>
        <v>1944</v>
      </c>
      <c r="E287" s="7">
        <v>8.1317204306451618</v>
      </c>
    </row>
    <row r="288" spans="1:5">
      <c r="A288">
        <v>281</v>
      </c>
      <c r="B288" s="9">
        <v>16131</v>
      </c>
      <c r="C288" s="6">
        <f t="shared" si="11"/>
        <v>2</v>
      </c>
      <c r="D288" s="12">
        <f t="shared" si="12"/>
        <v>1944</v>
      </c>
      <c r="E288" s="7">
        <v>8.6925287362068975</v>
      </c>
    </row>
    <row r="289" spans="1:5">
      <c r="A289">
        <v>282</v>
      </c>
      <c r="B289" s="9">
        <v>16162</v>
      </c>
      <c r="C289" s="6">
        <f t="shared" si="11"/>
        <v>3</v>
      </c>
      <c r="D289" s="12">
        <f t="shared" si="12"/>
        <v>1944</v>
      </c>
      <c r="E289" s="7">
        <v>8.1317204306451618</v>
      </c>
    </row>
    <row r="290" spans="1:5">
      <c r="A290">
        <v>283</v>
      </c>
      <c r="B290" s="9">
        <v>16192</v>
      </c>
      <c r="C290" s="6">
        <f t="shared" si="11"/>
        <v>4</v>
      </c>
      <c r="D290" s="12">
        <f t="shared" si="12"/>
        <v>1944</v>
      </c>
      <c r="E290" s="7">
        <v>8.4027777783334159</v>
      </c>
    </row>
    <row r="291" spans="1:5">
      <c r="A291">
        <v>284</v>
      </c>
      <c r="B291" s="9">
        <v>16223</v>
      </c>
      <c r="C291" s="6">
        <f t="shared" si="11"/>
        <v>5</v>
      </c>
      <c r="D291" s="12">
        <f t="shared" si="12"/>
        <v>1944</v>
      </c>
      <c r="E291" s="7">
        <v>17.889785335144481</v>
      </c>
    </row>
    <row r="292" spans="1:5">
      <c r="A292">
        <v>285</v>
      </c>
      <c r="B292" s="9">
        <v>16253</v>
      </c>
      <c r="C292" s="6">
        <f t="shared" si="11"/>
        <v>6</v>
      </c>
      <c r="D292" s="12">
        <f t="shared" si="12"/>
        <v>1944</v>
      </c>
      <c r="E292" s="7">
        <v>25.208333334999992</v>
      </c>
    </row>
    <row r="293" spans="1:5">
      <c r="A293">
        <v>286</v>
      </c>
      <c r="B293" s="9">
        <v>16284</v>
      </c>
      <c r="C293" s="6">
        <f t="shared" si="11"/>
        <v>7</v>
      </c>
      <c r="D293" s="12">
        <f t="shared" si="12"/>
        <v>1944</v>
      </c>
      <c r="E293" s="7">
        <v>17.889785335144595</v>
      </c>
    </row>
    <row r="294" spans="1:5">
      <c r="A294">
        <v>287</v>
      </c>
      <c r="B294" s="9">
        <v>16315</v>
      </c>
      <c r="C294" s="6">
        <f t="shared" si="11"/>
        <v>8</v>
      </c>
      <c r="D294" s="12">
        <f t="shared" si="12"/>
        <v>1944</v>
      </c>
      <c r="E294" s="7">
        <v>6.2995152687703015</v>
      </c>
    </row>
    <row r="295" spans="1:5">
      <c r="A295">
        <v>288</v>
      </c>
      <c r="B295" s="9">
        <v>16345</v>
      </c>
      <c r="C295" s="6">
        <f t="shared" si="11"/>
        <v>9</v>
      </c>
      <c r="D295" s="12">
        <f t="shared" si="12"/>
        <v>1944</v>
      </c>
      <c r="E295" s="7">
        <v>52.09722062296423</v>
      </c>
    </row>
    <row r="296" spans="1:5">
      <c r="A296">
        <v>289</v>
      </c>
      <c r="B296" s="9">
        <v>16376</v>
      </c>
      <c r="C296" s="6">
        <f t="shared" si="11"/>
        <v>10</v>
      </c>
      <c r="D296" s="12">
        <f t="shared" si="12"/>
        <v>1944</v>
      </c>
      <c r="E296" s="7">
        <v>48.790322583870974</v>
      </c>
    </row>
    <row r="297" spans="1:5">
      <c r="A297">
        <v>290</v>
      </c>
      <c r="B297" s="9">
        <v>16406</v>
      </c>
      <c r="C297" s="6">
        <f t="shared" si="11"/>
        <v>11</v>
      </c>
      <c r="D297" s="12">
        <f t="shared" si="12"/>
        <v>1944</v>
      </c>
      <c r="E297" s="7">
        <v>33.611111113333735</v>
      </c>
    </row>
    <row r="298" spans="1:5">
      <c r="A298">
        <v>291</v>
      </c>
      <c r="B298" s="9">
        <v>16437</v>
      </c>
      <c r="C298" s="6">
        <f t="shared" si="11"/>
        <v>12</v>
      </c>
      <c r="D298" s="12">
        <f t="shared" si="12"/>
        <v>1944</v>
      </c>
      <c r="E298" s="7">
        <v>9.75806490452484</v>
      </c>
    </row>
    <row r="299" spans="1:5">
      <c r="A299">
        <v>292</v>
      </c>
      <c r="B299" s="9">
        <v>16468</v>
      </c>
      <c r="C299" s="6">
        <f t="shared" si="11"/>
        <v>1</v>
      </c>
      <c r="D299" s="12">
        <f t="shared" si="12"/>
        <v>1945</v>
      </c>
      <c r="E299" s="7">
        <v>8.1317204306451618</v>
      </c>
    </row>
    <row r="300" spans="1:5">
      <c r="A300">
        <v>293</v>
      </c>
      <c r="B300" s="9">
        <v>16496</v>
      </c>
      <c r="C300" s="6">
        <f t="shared" si="11"/>
        <v>2</v>
      </c>
      <c r="D300" s="12">
        <f t="shared" si="12"/>
        <v>1945</v>
      </c>
      <c r="E300" s="7">
        <v>9.0029761910714292</v>
      </c>
    </row>
    <row r="301" spans="1:5">
      <c r="A301">
        <v>294</v>
      </c>
      <c r="B301" s="9">
        <v>16527</v>
      </c>
      <c r="C301" s="6">
        <f t="shared" si="11"/>
        <v>3</v>
      </c>
      <c r="D301" s="12">
        <f t="shared" si="12"/>
        <v>1945</v>
      </c>
      <c r="E301" s="7">
        <v>8.1317204306451618</v>
      </c>
    </row>
    <row r="302" spans="1:5">
      <c r="A302">
        <v>295</v>
      </c>
      <c r="B302" s="9">
        <v>16557</v>
      </c>
      <c r="C302" s="6">
        <f t="shared" si="11"/>
        <v>4</v>
      </c>
      <c r="D302" s="12">
        <f t="shared" si="12"/>
        <v>1945</v>
      </c>
      <c r="E302" s="7">
        <v>8.4027777783333342</v>
      </c>
    </row>
    <row r="303" spans="1:5">
      <c r="A303">
        <v>296</v>
      </c>
      <c r="B303" s="9">
        <v>16588</v>
      </c>
      <c r="C303" s="6">
        <f t="shared" si="11"/>
        <v>5</v>
      </c>
      <c r="D303" s="12">
        <f t="shared" si="12"/>
        <v>1945</v>
      </c>
      <c r="E303" s="7">
        <v>17.889785335170004</v>
      </c>
    </row>
    <row r="304" spans="1:5">
      <c r="A304">
        <v>297</v>
      </c>
      <c r="B304" s="9">
        <v>16618</v>
      </c>
      <c r="C304" s="6">
        <f t="shared" si="11"/>
        <v>6</v>
      </c>
      <c r="D304" s="12">
        <f t="shared" si="12"/>
        <v>1945</v>
      </c>
      <c r="E304" s="7">
        <v>25.208333334999907</v>
      </c>
    </row>
    <row r="305" spans="1:5">
      <c r="A305">
        <v>298</v>
      </c>
      <c r="B305" s="9">
        <v>16649</v>
      </c>
      <c r="C305" s="6">
        <f t="shared" si="11"/>
        <v>7</v>
      </c>
      <c r="D305" s="12">
        <f t="shared" si="12"/>
        <v>1945</v>
      </c>
      <c r="E305" s="7">
        <v>17.889785335144452</v>
      </c>
    </row>
    <row r="306" spans="1:5">
      <c r="A306">
        <v>299</v>
      </c>
      <c r="B306" s="9">
        <v>16680</v>
      </c>
      <c r="C306" s="6">
        <f t="shared" si="11"/>
        <v>8</v>
      </c>
      <c r="D306" s="12">
        <f t="shared" si="12"/>
        <v>1945</v>
      </c>
      <c r="E306" s="7">
        <v>19.516129809016824</v>
      </c>
    </row>
    <row r="307" spans="1:5">
      <c r="A307">
        <v>300</v>
      </c>
      <c r="B307" s="9">
        <v>16710</v>
      </c>
      <c r="C307" s="6">
        <f t="shared" si="11"/>
        <v>9</v>
      </c>
      <c r="D307" s="12">
        <f t="shared" si="12"/>
        <v>1945</v>
      </c>
      <c r="E307" s="7">
        <v>52.097220622963988</v>
      </c>
    </row>
    <row r="308" spans="1:5">
      <c r="A308">
        <v>301</v>
      </c>
      <c r="B308" s="9">
        <v>16741</v>
      </c>
      <c r="C308" s="6">
        <f t="shared" si="11"/>
        <v>10</v>
      </c>
      <c r="D308" s="12">
        <f t="shared" si="12"/>
        <v>1945</v>
      </c>
      <c r="E308" s="7">
        <v>40.658602153225807</v>
      </c>
    </row>
    <row r="309" spans="1:5">
      <c r="A309">
        <v>302</v>
      </c>
      <c r="B309" s="9">
        <v>16771</v>
      </c>
      <c r="C309" s="6">
        <f t="shared" si="11"/>
        <v>11</v>
      </c>
      <c r="D309" s="12">
        <f t="shared" si="12"/>
        <v>1945</v>
      </c>
      <c r="E309" s="7">
        <v>28.569445247684673</v>
      </c>
    </row>
    <row r="310" spans="1:5">
      <c r="A310">
        <v>303</v>
      </c>
      <c r="B310" s="9">
        <v>16802</v>
      </c>
      <c r="C310" s="6">
        <f t="shared" si="11"/>
        <v>12</v>
      </c>
      <c r="D310" s="12">
        <f t="shared" si="12"/>
        <v>1945</v>
      </c>
      <c r="E310" s="7">
        <v>8.1317204306451618</v>
      </c>
    </row>
    <row r="311" spans="1:5">
      <c r="A311">
        <v>304</v>
      </c>
      <c r="B311" s="9">
        <v>16833</v>
      </c>
      <c r="C311" s="6">
        <f t="shared" si="11"/>
        <v>1</v>
      </c>
      <c r="D311" s="12">
        <f t="shared" si="12"/>
        <v>1946</v>
      </c>
      <c r="E311" s="7">
        <v>6.5053764414537909</v>
      </c>
    </row>
    <row r="312" spans="1:5">
      <c r="A312">
        <v>305</v>
      </c>
      <c r="B312" s="9">
        <v>16861</v>
      </c>
      <c r="C312" s="6">
        <f t="shared" si="11"/>
        <v>2</v>
      </c>
      <c r="D312" s="12">
        <f t="shared" si="12"/>
        <v>1946</v>
      </c>
      <c r="E312" s="7">
        <v>7.2023810601809828</v>
      </c>
    </row>
    <row r="313" spans="1:5">
      <c r="A313">
        <v>306</v>
      </c>
      <c r="B313" s="9">
        <v>16892</v>
      </c>
      <c r="C313" s="6">
        <f t="shared" si="11"/>
        <v>3</v>
      </c>
      <c r="D313" s="12">
        <f t="shared" si="12"/>
        <v>1946</v>
      </c>
      <c r="E313" s="7">
        <v>6.5053764414537909</v>
      </c>
    </row>
    <row r="314" spans="1:5">
      <c r="A314">
        <v>307</v>
      </c>
      <c r="B314" s="9">
        <v>16922</v>
      </c>
      <c r="C314" s="6">
        <f t="shared" si="11"/>
        <v>4</v>
      </c>
      <c r="D314" s="12">
        <f t="shared" si="12"/>
        <v>1946</v>
      </c>
      <c r="E314" s="7">
        <v>6.7222223228355844</v>
      </c>
    </row>
    <row r="315" spans="1:5">
      <c r="A315">
        <v>308</v>
      </c>
      <c r="B315" s="9">
        <v>16953</v>
      </c>
      <c r="C315" s="6">
        <f t="shared" si="11"/>
        <v>5</v>
      </c>
      <c r="D315" s="12">
        <f t="shared" si="12"/>
        <v>1946</v>
      </c>
      <c r="E315" s="7">
        <v>14.637096387410645</v>
      </c>
    </row>
    <row r="316" spans="1:5">
      <c r="A316">
        <v>309</v>
      </c>
      <c r="B316" s="9">
        <v>16983</v>
      </c>
      <c r="C316" s="6">
        <f t="shared" si="11"/>
        <v>6</v>
      </c>
      <c r="D316" s="12">
        <f t="shared" si="12"/>
        <v>1946</v>
      </c>
      <c r="E316" s="7">
        <v>21.847221422315243</v>
      </c>
    </row>
    <row r="317" spans="1:5">
      <c r="A317">
        <v>310</v>
      </c>
      <c r="B317" s="9">
        <v>17014</v>
      </c>
      <c r="C317" s="6">
        <f t="shared" si="11"/>
        <v>7</v>
      </c>
      <c r="D317" s="12">
        <f t="shared" si="12"/>
        <v>1946</v>
      </c>
      <c r="E317" s="7">
        <v>14.637096387370743</v>
      </c>
    </row>
    <row r="318" spans="1:5">
      <c r="A318">
        <v>311</v>
      </c>
      <c r="B318" s="9">
        <v>17045</v>
      </c>
      <c r="C318" s="6">
        <f t="shared" si="11"/>
        <v>8</v>
      </c>
      <c r="D318" s="12">
        <f t="shared" si="12"/>
        <v>1946</v>
      </c>
      <c r="E318" s="7">
        <v>17.889785335170004</v>
      </c>
    </row>
    <row r="319" spans="1:5">
      <c r="A319">
        <v>312</v>
      </c>
      <c r="B319" s="9">
        <v>17075</v>
      </c>
      <c r="C319" s="6">
        <f t="shared" si="11"/>
        <v>9</v>
      </c>
      <c r="D319" s="12">
        <f t="shared" si="12"/>
        <v>1946</v>
      </c>
      <c r="E319" s="7">
        <v>45.37500080435133</v>
      </c>
    </row>
    <row r="320" spans="1:5">
      <c r="A320">
        <v>313</v>
      </c>
      <c r="B320" s="9">
        <v>17106</v>
      </c>
      <c r="C320" s="6">
        <f t="shared" si="11"/>
        <v>10</v>
      </c>
      <c r="D320" s="12">
        <f t="shared" si="12"/>
        <v>1946</v>
      </c>
      <c r="E320" s="7">
        <v>48.790322583870974</v>
      </c>
    </row>
    <row r="321" spans="1:5">
      <c r="A321">
        <v>314</v>
      </c>
      <c r="B321" s="9">
        <v>17136</v>
      </c>
      <c r="C321" s="6">
        <f t="shared" si="11"/>
        <v>11</v>
      </c>
      <c r="D321" s="12">
        <f t="shared" si="12"/>
        <v>1946</v>
      </c>
      <c r="E321" s="7">
        <v>33.611111113333337</v>
      </c>
    </row>
    <row r="322" spans="1:5">
      <c r="A322">
        <v>315</v>
      </c>
      <c r="B322" s="9">
        <v>17167</v>
      </c>
      <c r="C322" s="6">
        <f t="shared" si="11"/>
        <v>12</v>
      </c>
      <c r="D322" s="12">
        <f t="shared" si="12"/>
        <v>1946</v>
      </c>
      <c r="E322" s="7">
        <v>9.75806490452484</v>
      </c>
    </row>
    <row r="323" spans="1:5">
      <c r="A323">
        <v>316</v>
      </c>
      <c r="B323" s="9">
        <v>17198</v>
      </c>
      <c r="C323" s="6">
        <f t="shared" si="11"/>
        <v>1</v>
      </c>
      <c r="D323" s="12">
        <f t="shared" si="12"/>
        <v>1947</v>
      </c>
      <c r="E323" s="7">
        <v>8.1317204306451618</v>
      </c>
    </row>
    <row r="324" spans="1:5">
      <c r="A324">
        <v>317</v>
      </c>
      <c r="B324" s="9">
        <v>17226</v>
      </c>
      <c r="C324" s="6">
        <f t="shared" si="11"/>
        <v>2</v>
      </c>
      <c r="D324" s="12">
        <f t="shared" si="12"/>
        <v>1947</v>
      </c>
      <c r="E324" s="7">
        <v>9.0029761910714292</v>
      </c>
    </row>
    <row r="325" spans="1:5">
      <c r="A325">
        <v>318</v>
      </c>
      <c r="B325" s="9">
        <v>17257</v>
      </c>
      <c r="C325" s="6">
        <f t="shared" si="11"/>
        <v>3</v>
      </c>
      <c r="D325" s="12">
        <f t="shared" si="12"/>
        <v>1947</v>
      </c>
      <c r="E325" s="7">
        <v>8.1317204306451618</v>
      </c>
    </row>
    <row r="326" spans="1:5">
      <c r="A326">
        <v>319</v>
      </c>
      <c r="B326" s="9">
        <v>17287</v>
      </c>
      <c r="C326" s="6">
        <f t="shared" si="11"/>
        <v>4</v>
      </c>
      <c r="D326" s="12">
        <f t="shared" si="12"/>
        <v>1947</v>
      </c>
      <c r="E326" s="7">
        <v>8.4027777783333342</v>
      </c>
    </row>
    <row r="327" spans="1:5">
      <c r="A327">
        <v>320</v>
      </c>
      <c r="B327" s="9">
        <v>17318</v>
      </c>
      <c r="C327" s="6">
        <f t="shared" si="11"/>
        <v>5</v>
      </c>
      <c r="D327" s="12">
        <f t="shared" si="12"/>
        <v>1947</v>
      </c>
      <c r="E327" s="7">
        <v>17.889785335169876</v>
      </c>
    </row>
    <row r="328" spans="1:5">
      <c r="A328">
        <v>321</v>
      </c>
      <c r="B328" s="9">
        <v>17348</v>
      </c>
      <c r="C328" s="6">
        <f t="shared" si="11"/>
        <v>6</v>
      </c>
      <c r="D328" s="12">
        <f t="shared" si="12"/>
        <v>1947</v>
      </c>
      <c r="E328" s="7">
        <v>25.208333334999992</v>
      </c>
    </row>
    <row r="329" spans="1:5">
      <c r="A329">
        <v>322</v>
      </c>
      <c r="B329" s="9">
        <v>17379</v>
      </c>
      <c r="C329" s="6">
        <f t="shared" ref="C329:C392" si="13">MONTH(B329)</f>
        <v>7</v>
      </c>
      <c r="D329" s="12">
        <f t="shared" ref="D329:D392" si="14">YEAR(B329)</f>
        <v>1947</v>
      </c>
      <c r="E329" s="7">
        <v>17.889785335170004</v>
      </c>
    </row>
    <row r="330" spans="1:5">
      <c r="A330">
        <v>323</v>
      </c>
      <c r="B330" s="9">
        <v>17410</v>
      </c>
      <c r="C330" s="6">
        <f t="shared" si="13"/>
        <v>8</v>
      </c>
      <c r="D330" s="12">
        <f t="shared" si="14"/>
        <v>1947</v>
      </c>
      <c r="E330" s="7">
        <v>19.51612980904968</v>
      </c>
    </row>
    <row r="331" spans="1:5">
      <c r="A331">
        <v>324</v>
      </c>
      <c r="B331" s="9">
        <v>17440</v>
      </c>
      <c r="C331" s="6">
        <f t="shared" si="13"/>
        <v>9</v>
      </c>
      <c r="D331" s="12">
        <f t="shared" si="14"/>
        <v>1947</v>
      </c>
      <c r="E331" s="7">
        <v>52.097220622964045</v>
      </c>
    </row>
    <row r="332" spans="1:5">
      <c r="A332">
        <v>325</v>
      </c>
      <c r="B332" s="9">
        <v>17471</v>
      </c>
      <c r="C332" s="6">
        <f t="shared" si="13"/>
        <v>10</v>
      </c>
      <c r="D332" s="12">
        <f t="shared" si="14"/>
        <v>1947</v>
      </c>
      <c r="E332" s="7">
        <v>48.790322583870974</v>
      </c>
    </row>
    <row r="333" spans="1:5">
      <c r="A333">
        <v>326</v>
      </c>
      <c r="B333" s="9">
        <v>17501</v>
      </c>
      <c r="C333" s="6">
        <f t="shared" si="13"/>
        <v>11</v>
      </c>
      <c r="D333" s="12">
        <f t="shared" si="14"/>
        <v>1947</v>
      </c>
      <c r="E333" s="7">
        <v>33.611111113333337</v>
      </c>
    </row>
    <row r="334" spans="1:5">
      <c r="A334">
        <v>327</v>
      </c>
      <c r="B334" s="9">
        <v>17532</v>
      </c>
      <c r="C334" s="6">
        <f t="shared" si="13"/>
        <v>12</v>
      </c>
      <c r="D334" s="12">
        <f t="shared" si="14"/>
        <v>1947</v>
      </c>
      <c r="E334" s="7">
        <v>9.75806490452484</v>
      </c>
    </row>
    <row r="335" spans="1:5">
      <c r="A335">
        <v>328</v>
      </c>
      <c r="B335" s="9">
        <v>17563</v>
      </c>
      <c r="C335" s="6">
        <f t="shared" si="13"/>
        <v>1</v>
      </c>
      <c r="D335" s="12">
        <f t="shared" si="14"/>
        <v>1948</v>
      </c>
      <c r="E335" s="7">
        <v>8.1317204306451618</v>
      </c>
    </row>
    <row r="336" spans="1:5">
      <c r="A336">
        <v>329</v>
      </c>
      <c r="B336" s="9">
        <v>17592</v>
      </c>
      <c r="C336" s="6">
        <f t="shared" si="13"/>
        <v>2</v>
      </c>
      <c r="D336" s="12">
        <f t="shared" si="14"/>
        <v>1948</v>
      </c>
      <c r="E336" s="7">
        <v>8.6925287362068975</v>
      </c>
    </row>
    <row r="337" spans="1:5">
      <c r="A337">
        <v>330</v>
      </c>
      <c r="B337" s="9">
        <v>17623</v>
      </c>
      <c r="C337" s="6">
        <f t="shared" si="13"/>
        <v>3</v>
      </c>
      <c r="D337" s="12">
        <f t="shared" si="14"/>
        <v>1948</v>
      </c>
      <c r="E337" s="7">
        <v>8.1317204306451618</v>
      </c>
    </row>
    <row r="338" spans="1:5">
      <c r="A338">
        <v>331</v>
      </c>
      <c r="B338" s="9">
        <v>17653</v>
      </c>
      <c r="C338" s="6">
        <f t="shared" si="13"/>
        <v>4</v>
      </c>
      <c r="D338" s="12">
        <f t="shared" si="14"/>
        <v>1948</v>
      </c>
      <c r="E338" s="7">
        <v>8.4027777783333342</v>
      </c>
    </row>
    <row r="339" spans="1:5">
      <c r="A339">
        <v>332</v>
      </c>
      <c r="B339" s="9">
        <v>17684</v>
      </c>
      <c r="C339" s="6">
        <f t="shared" si="13"/>
        <v>5</v>
      </c>
      <c r="D339" s="12">
        <f t="shared" si="14"/>
        <v>1948</v>
      </c>
      <c r="E339" s="7">
        <v>17.889785335170004</v>
      </c>
    </row>
    <row r="340" spans="1:5">
      <c r="A340">
        <v>333</v>
      </c>
      <c r="B340" s="9">
        <v>17714</v>
      </c>
      <c r="C340" s="6">
        <f t="shared" si="13"/>
        <v>6</v>
      </c>
      <c r="D340" s="12">
        <f t="shared" si="14"/>
        <v>1948</v>
      </c>
      <c r="E340" s="7">
        <v>25.208333335000003</v>
      </c>
    </row>
    <row r="341" spans="1:5">
      <c r="A341">
        <v>334</v>
      </c>
      <c r="B341" s="9">
        <v>17745</v>
      </c>
      <c r="C341" s="6">
        <f t="shared" si="13"/>
        <v>7</v>
      </c>
      <c r="D341" s="12">
        <f t="shared" si="14"/>
        <v>1948</v>
      </c>
      <c r="E341" s="7">
        <v>17.889785335144538</v>
      </c>
    </row>
    <row r="342" spans="1:5">
      <c r="A342">
        <v>335</v>
      </c>
      <c r="B342" s="9">
        <v>17776</v>
      </c>
      <c r="C342" s="6">
        <f t="shared" si="13"/>
        <v>8</v>
      </c>
      <c r="D342" s="12">
        <f t="shared" si="14"/>
        <v>1948</v>
      </c>
      <c r="E342" s="7">
        <v>19.51612980904968</v>
      </c>
    </row>
    <row r="343" spans="1:5">
      <c r="A343">
        <v>336</v>
      </c>
      <c r="B343" s="9">
        <v>17806</v>
      </c>
      <c r="C343" s="6">
        <f t="shared" si="13"/>
        <v>9</v>
      </c>
      <c r="D343" s="12">
        <f t="shared" si="14"/>
        <v>1948</v>
      </c>
      <c r="E343" s="7">
        <v>52.097220622964045</v>
      </c>
    </row>
    <row r="344" spans="1:5">
      <c r="A344">
        <v>337</v>
      </c>
      <c r="B344" s="9">
        <v>17837</v>
      </c>
      <c r="C344" s="6">
        <f t="shared" si="13"/>
        <v>10</v>
      </c>
      <c r="D344" s="12">
        <f t="shared" si="14"/>
        <v>1948</v>
      </c>
      <c r="E344" s="7">
        <v>48.790322583870974</v>
      </c>
    </row>
    <row r="345" spans="1:5">
      <c r="A345">
        <v>338</v>
      </c>
      <c r="B345" s="9">
        <v>17867</v>
      </c>
      <c r="C345" s="6">
        <f t="shared" si="13"/>
        <v>11</v>
      </c>
      <c r="D345" s="12">
        <f t="shared" si="14"/>
        <v>1948</v>
      </c>
      <c r="E345" s="7">
        <v>33.611111113333337</v>
      </c>
    </row>
    <row r="346" spans="1:5">
      <c r="A346">
        <v>339</v>
      </c>
      <c r="B346" s="9">
        <v>17898</v>
      </c>
      <c r="C346" s="6">
        <f t="shared" si="13"/>
        <v>12</v>
      </c>
      <c r="D346" s="12">
        <f t="shared" si="14"/>
        <v>1948</v>
      </c>
      <c r="E346" s="7">
        <v>9.75806490452484</v>
      </c>
    </row>
    <row r="347" spans="1:5">
      <c r="A347">
        <v>340</v>
      </c>
      <c r="B347" s="9">
        <v>17929</v>
      </c>
      <c r="C347" s="6">
        <f t="shared" si="13"/>
        <v>1</v>
      </c>
      <c r="D347" s="12">
        <f t="shared" si="14"/>
        <v>1949</v>
      </c>
      <c r="E347" s="7">
        <v>8.1317204306451618</v>
      </c>
    </row>
    <row r="348" spans="1:5">
      <c r="A348">
        <v>341</v>
      </c>
      <c r="B348" s="9">
        <v>17957</v>
      </c>
      <c r="C348" s="6">
        <f t="shared" si="13"/>
        <v>2</v>
      </c>
      <c r="D348" s="12">
        <f t="shared" si="14"/>
        <v>1949</v>
      </c>
      <c r="E348" s="7">
        <v>9.0029761910714292</v>
      </c>
    </row>
    <row r="349" spans="1:5">
      <c r="A349">
        <v>342</v>
      </c>
      <c r="B349" s="9">
        <v>17988</v>
      </c>
      <c r="C349" s="6">
        <f t="shared" si="13"/>
        <v>3</v>
      </c>
      <c r="D349" s="12">
        <f t="shared" si="14"/>
        <v>1949</v>
      </c>
      <c r="E349" s="7">
        <v>8.1317204306451618</v>
      </c>
    </row>
    <row r="350" spans="1:5">
      <c r="A350">
        <v>343</v>
      </c>
      <c r="B350" s="9">
        <v>18018</v>
      </c>
      <c r="C350" s="6">
        <f t="shared" si="13"/>
        <v>4</v>
      </c>
      <c r="D350" s="12">
        <f t="shared" si="14"/>
        <v>1949</v>
      </c>
      <c r="E350" s="7">
        <v>8.4027777783333022</v>
      </c>
    </row>
    <row r="351" spans="1:5">
      <c r="A351">
        <v>344</v>
      </c>
      <c r="B351" s="9">
        <v>18049</v>
      </c>
      <c r="C351" s="6">
        <f t="shared" si="13"/>
        <v>5</v>
      </c>
      <c r="D351" s="12">
        <f t="shared" si="14"/>
        <v>1949</v>
      </c>
      <c r="E351" s="7">
        <v>17.889785335144538</v>
      </c>
    </row>
    <row r="352" spans="1:5">
      <c r="A352">
        <v>345</v>
      </c>
      <c r="B352" s="9">
        <v>18079</v>
      </c>
      <c r="C352" s="6">
        <f t="shared" si="13"/>
        <v>6</v>
      </c>
      <c r="D352" s="12">
        <f t="shared" si="14"/>
        <v>1949</v>
      </c>
      <c r="E352" s="7">
        <v>21.968077560700365</v>
      </c>
    </row>
    <row r="353" spans="1:5">
      <c r="A353">
        <v>346</v>
      </c>
      <c r="B353" s="9">
        <v>18110</v>
      </c>
      <c r="C353" s="6">
        <f t="shared" si="13"/>
        <v>7</v>
      </c>
      <c r="D353" s="12">
        <f t="shared" si="14"/>
        <v>1949</v>
      </c>
      <c r="E353" s="7">
        <v>17.889785335144552</v>
      </c>
    </row>
    <row r="354" spans="1:5">
      <c r="A354">
        <v>347</v>
      </c>
      <c r="B354" s="9">
        <v>18141</v>
      </c>
      <c r="C354" s="6">
        <f t="shared" si="13"/>
        <v>8</v>
      </c>
      <c r="D354" s="12">
        <f t="shared" si="14"/>
        <v>1949</v>
      </c>
      <c r="E354" s="7">
        <v>14.051686752624555</v>
      </c>
    </row>
    <row r="355" spans="1:5">
      <c r="A355">
        <v>348</v>
      </c>
      <c r="B355" s="9">
        <v>18171</v>
      </c>
      <c r="C355" s="6">
        <f t="shared" si="13"/>
        <v>9</v>
      </c>
      <c r="D355" s="12">
        <f t="shared" si="14"/>
        <v>1949</v>
      </c>
      <c r="E355" s="7">
        <v>51.308067649389386</v>
      </c>
    </row>
    <row r="356" spans="1:5">
      <c r="A356">
        <v>349</v>
      </c>
      <c r="B356" s="9">
        <v>18202</v>
      </c>
      <c r="C356" s="6">
        <f t="shared" si="13"/>
        <v>10</v>
      </c>
      <c r="D356" s="12">
        <f t="shared" si="14"/>
        <v>1949</v>
      </c>
      <c r="E356" s="7">
        <v>48.790322583870974</v>
      </c>
    </row>
    <row r="357" spans="1:5">
      <c r="A357">
        <v>350</v>
      </c>
      <c r="B357" s="9">
        <v>18232</v>
      </c>
      <c r="C357" s="6">
        <f t="shared" si="13"/>
        <v>11</v>
      </c>
      <c r="D357" s="12">
        <f t="shared" si="14"/>
        <v>1949</v>
      </c>
      <c r="E357" s="7">
        <v>33.611111113333337</v>
      </c>
    </row>
    <row r="358" spans="1:5">
      <c r="A358">
        <v>351</v>
      </c>
      <c r="B358" s="9">
        <v>18263</v>
      </c>
      <c r="C358" s="6">
        <f t="shared" si="13"/>
        <v>12</v>
      </c>
      <c r="D358" s="12">
        <f t="shared" si="14"/>
        <v>1949</v>
      </c>
      <c r="E358" s="7">
        <v>9.75806490452484</v>
      </c>
    </row>
    <row r="359" spans="1:5">
      <c r="A359">
        <v>352</v>
      </c>
      <c r="B359" s="9">
        <v>18294</v>
      </c>
      <c r="C359" s="6">
        <f t="shared" si="13"/>
        <v>1</v>
      </c>
      <c r="D359" s="12">
        <f t="shared" si="14"/>
        <v>1950</v>
      </c>
      <c r="E359" s="7">
        <v>8.1317204306451618</v>
      </c>
    </row>
    <row r="360" spans="1:5">
      <c r="A360">
        <v>353</v>
      </c>
      <c r="B360" s="9">
        <v>18322</v>
      </c>
      <c r="C360" s="6">
        <f t="shared" si="13"/>
        <v>2</v>
      </c>
      <c r="D360" s="12">
        <f t="shared" si="14"/>
        <v>1950</v>
      </c>
      <c r="E360" s="7">
        <v>9.0029761910714292</v>
      </c>
    </row>
    <row r="361" spans="1:5">
      <c r="A361">
        <v>354</v>
      </c>
      <c r="B361" s="9">
        <v>18353</v>
      </c>
      <c r="C361" s="6">
        <f t="shared" si="13"/>
        <v>3</v>
      </c>
      <c r="D361" s="12">
        <f t="shared" si="14"/>
        <v>1950</v>
      </c>
      <c r="E361" s="7">
        <v>8.1317204306451618</v>
      </c>
    </row>
    <row r="362" spans="1:5">
      <c r="A362">
        <v>355</v>
      </c>
      <c r="B362" s="9">
        <v>18383</v>
      </c>
      <c r="C362" s="6">
        <f t="shared" si="13"/>
        <v>4</v>
      </c>
      <c r="D362" s="12">
        <f t="shared" si="14"/>
        <v>1950</v>
      </c>
      <c r="E362" s="7">
        <v>8.4027777783333342</v>
      </c>
    </row>
    <row r="363" spans="1:5">
      <c r="A363">
        <v>356</v>
      </c>
      <c r="B363" s="9">
        <v>18414</v>
      </c>
      <c r="C363" s="6">
        <f t="shared" si="13"/>
        <v>5</v>
      </c>
      <c r="D363" s="12">
        <f t="shared" si="14"/>
        <v>1950</v>
      </c>
      <c r="E363" s="7">
        <v>17.889785335170004</v>
      </c>
    </row>
    <row r="364" spans="1:5">
      <c r="A364">
        <v>357</v>
      </c>
      <c r="B364" s="9">
        <v>18444</v>
      </c>
      <c r="C364" s="6">
        <f t="shared" si="13"/>
        <v>6</v>
      </c>
      <c r="D364" s="12">
        <f t="shared" si="14"/>
        <v>1950</v>
      </c>
      <c r="E364" s="7">
        <v>25.208333335000003</v>
      </c>
    </row>
    <row r="365" spans="1:5">
      <c r="A365">
        <v>358</v>
      </c>
      <c r="B365" s="9">
        <v>18475</v>
      </c>
      <c r="C365" s="6">
        <f t="shared" si="13"/>
        <v>7</v>
      </c>
      <c r="D365" s="12">
        <f t="shared" si="14"/>
        <v>1950</v>
      </c>
      <c r="E365" s="7">
        <v>17.889785335170004</v>
      </c>
    </row>
    <row r="366" spans="1:5">
      <c r="A366">
        <v>359</v>
      </c>
      <c r="B366" s="9">
        <v>18506</v>
      </c>
      <c r="C366" s="6">
        <f t="shared" si="13"/>
        <v>8</v>
      </c>
      <c r="D366" s="12">
        <f t="shared" si="14"/>
        <v>1950</v>
      </c>
      <c r="E366" s="7">
        <v>19.51612980904968</v>
      </c>
    </row>
    <row r="367" spans="1:5">
      <c r="A367">
        <v>360</v>
      </c>
      <c r="B367" s="9">
        <v>18536</v>
      </c>
      <c r="C367" s="6">
        <f t="shared" si="13"/>
        <v>9</v>
      </c>
      <c r="D367" s="12">
        <f t="shared" si="14"/>
        <v>1950</v>
      </c>
      <c r="E367" s="7">
        <v>52.097220622963988</v>
      </c>
    </row>
    <row r="368" spans="1:5">
      <c r="A368">
        <v>361</v>
      </c>
      <c r="B368" s="9">
        <v>18567</v>
      </c>
      <c r="C368" s="6">
        <f t="shared" si="13"/>
        <v>10</v>
      </c>
      <c r="D368" s="12">
        <f t="shared" si="14"/>
        <v>1950</v>
      </c>
      <c r="E368" s="7">
        <v>40.658602153225807</v>
      </c>
    </row>
    <row r="369" spans="1:5">
      <c r="A369">
        <v>362</v>
      </c>
      <c r="B369" s="9">
        <v>18597</v>
      </c>
      <c r="C369" s="6">
        <f t="shared" si="13"/>
        <v>11</v>
      </c>
      <c r="D369" s="12">
        <f t="shared" si="14"/>
        <v>1950</v>
      </c>
      <c r="E369" s="7">
        <v>28.569445247684524</v>
      </c>
    </row>
    <row r="370" spans="1:5">
      <c r="A370">
        <v>363</v>
      </c>
      <c r="B370" s="9">
        <v>18628</v>
      </c>
      <c r="C370" s="6">
        <f t="shared" si="13"/>
        <v>12</v>
      </c>
      <c r="D370" s="12">
        <f t="shared" si="14"/>
        <v>1950</v>
      </c>
      <c r="E370" s="7">
        <v>8.1317204306451618</v>
      </c>
    </row>
    <row r="371" spans="1:5">
      <c r="A371">
        <v>364</v>
      </c>
      <c r="B371" s="9">
        <v>18659</v>
      </c>
      <c r="C371" s="6">
        <f t="shared" si="13"/>
        <v>1</v>
      </c>
      <c r="D371" s="12">
        <f t="shared" si="14"/>
        <v>1951</v>
      </c>
      <c r="E371" s="7">
        <v>6.5053764414537909</v>
      </c>
    </row>
    <row r="372" spans="1:5">
      <c r="A372">
        <v>365</v>
      </c>
      <c r="B372" s="9">
        <v>18687</v>
      </c>
      <c r="C372" s="6">
        <f t="shared" si="13"/>
        <v>2</v>
      </c>
      <c r="D372" s="12">
        <f t="shared" si="14"/>
        <v>1951</v>
      </c>
      <c r="E372" s="7">
        <v>7.2023810601809828</v>
      </c>
    </row>
    <row r="373" spans="1:5">
      <c r="A373">
        <v>366</v>
      </c>
      <c r="B373" s="9">
        <v>18718</v>
      </c>
      <c r="C373" s="6">
        <f t="shared" si="13"/>
        <v>3</v>
      </c>
      <c r="D373" s="12">
        <f t="shared" si="14"/>
        <v>1951</v>
      </c>
      <c r="E373" s="7">
        <v>6.5053764414537909</v>
      </c>
    </row>
    <row r="374" spans="1:5">
      <c r="A374">
        <v>367</v>
      </c>
      <c r="B374" s="9">
        <v>18748</v>
      </c>
      <c r="C374" s="6">
        <f t="shared" si="13"/>
        <v>4</v>
      </c>
      <c r="D374" s="12">
        <f t="shared" si="14"/>
        <v>1951</v>
      </c>
      <c r="E374" s="7">
        <v>6.7222223228355844</v>
      </c>
    </row>
    <row r="375" spans="1:5">
      <c r="A375">
        <v>368</v>
      </c>
      <c r="B375" s="9">
        <v>18779</v>
      </c>
      <c r="C375" s="6">
        <f t="shared" si="13"/>
        <v>5</v>
      </c>
      <c r="D375" s="12">
        <f t="shared" si="14"/>
        <v>1951</v>
      </c>
      <c r="E375" s="7">
        <v>14.637096387410645</v>
      </c>
    </row>
    <row r="376" spans="1:5">
      <c r="A376">
        <v>369</v>
      </c>
      <c r="B376" s="9">
        <v>18809</v>
      </c>
      <c r="C376" s="6">
        <f t="shared" si="13"/>
        <v>6</v>
      </c>
      <c r="D376" s="12">
        <f t="shared" si="14"/>
        <v>1951</v>
      </c>
      <c r="E376" s="7">
        <v>21.847221422315442</v>
      </c>
    </row>
    <row r="377" spans="1:5">
      <c r="A377">
        <v>370</v>
      </c>
      <c r="B377" s="9">
        <v>18840</v>
      </c>
      <c r="C377" s="6">
        <f t="shared" si="13"/>
        <v>7</v>
      </c>
      <c r="D377" s="12">
        <f t="shared" si="14"/>
        <v>1951</v>
      </c>
      <c r="E377" s="7">
        <v>14.637096387410645</v>
      </c>
    </row>
    <row r="378" spans="1:5">
      <c r="A378">
        <v>371</v>
      </c>
      <c r="B378" s="9">
        <v>18871</v>
      </c>
      <c r="C378" s="6">
        <f t="shared" si="13"/>
        <v>8</v>
      </c>
      <c r="D378" s="12">
        <f t="shared" si="14"/>
        <v>1951</v>
      </c>
      <c r="E378" s="7">
        <v>17.889785335170004</v>
      </c>
    </row>
    <row r="379" spans="1:5">
      <c r="A379">
        <v>372</v>
      </c>
      <c r="B379" s="9">
        <v>18901</v>
      </c>
      <c r="C379" s="6">
        <f t="shared" si="13"/>
        <v>9</v>
      </c>
      <c r="D379" s="12">
        <f t="shared" si="14"/>
        <v>1951</v>
      </c>
      <c r="E379" s="7">
        <v>45.375000804351274</v>
      </c>
    </row>
    <row r="380" spans="1:5">
      <c r="A380">
        <v>373</v>
      </c>
      <c r="B380" s="9">
        <v>18932</v>
      </c>
      <c r="C380" s="6">
        <f t="shared" si="13"/>
        <v>10</v>
      </c>
      <c r="D380" s="12">
        <f t="shared" si="14"/>
        <v>1951</v>
      </c>
      <c r="E380" s="7">
        <v>0</v>
      </c>
    </row>
    <row r="381" spans="1:5">
      <c r="A381">
        <v>374</v>
      </c>
      <c r="B381" s="9">
        <v>18962</v>
      </c>
      <c r="C381" s="6">
        <f t="shared" si="13"/>
        <v>11</v>
      </c>
      <c r="D381" s="12">
        <f t="shared" si="14"/>
        <v>1951</v>
      </c>
      <c r="E381" s="7">
        <v>33.611111113333337</v>
      </c>
    </row>
    <row r="382" spans="1:5">
      <c r="A382">
        <v>375</v>
      </c>
      <c r="B382" s="9">
        <v>18993</v>
      </c>
      <c r="C382" s="6">
        <f t="shared" si="13"/>
        <v>12</v>
      </c>
      <c r="D382" s="12">
        <f t="shared" si="14"/>
        <v>1951</v>
      </c>
      <c r="E382" s="7">
        <v>9.75806490452484</v>
      </c>
    </row>
    <row r="383" spans="1:5">
      <c r="A383">
        <v>376</v>
      </c>
      <c r="B383" s="9">
        <v>19024</v>
      </c>
      <c r="C383" s="6">
        <f t="shared" si="13"/>
        <v>1</v>
      </c>
      <c r="D383" s="12">
        <f t="shared" si="14"/>
        <v>1952</v>
      </c>
      <c r="E383" s="7">
        <v>8.1317204306451618</v>
      </c>
    </row>
    <row r="384" spans="1:5">
      <c r="A384">
        <v>377</v>
      </c>
      <c r="B384" s="9">
        <v>19053</v>
      </c>
      <c r="C384" s="6">
        <f t="shared" si="13"/>
        <v>2</v>
      </c>
      <c r="D384" s="12">
        <f t="shared" si="14"/>
        <v>1952</v>
      </c>
      <c r="E384" s="7">
        <v>8.6925287362068975</v>
      </c>
    </row>
    <row r="385" spans="1:5">
      <c r="A385">
        <v>378</v>
      </c>
      <c r="B385" s="9">
        <v>19084</v>
      </c>
      <c r="C385" s="6">
        <f t="shared" si="13"/>
        <v>3</v>
      </c>
      <c r="D385" s="12">
        <f t="shared" si="14"/>
        <v>1952</v>
      </c>
      <c r="E385" s="7">
        <v>8.1317204306451618</v>
      </c>
    </row>
    <row r="386" spans="1:5">
      <c r="A386">
        <v>379</v>
      </c>
      <c r="B386" s="9">
        <v>19114</v>
      </c>
      <c r="C386" s="6">
        <f t="shared" si="13"/>
        <v>4</v>
      </c>
      <c r="D386" s="12">
        <f t="shared" si="14"/>
        <v>1952</v>
      </c>
      <c r="E386" s="7">
        <v>8.4027777783333342</v>
      </c>
    </row>
    <row r="387" spans="1:5">
      <c r="A387">
        <v>380</v>
      </c>
      <c r="B387" s="9">
        <v>19145</v>
      </c>
      <c r="C387" s="6">
        <f t="shared" si="13"/>
        <v>5</v>
      </c>
      <c r="D387" s="12">
        <f t="shared" si="14"/>
        <v>1952</v>
      </c>
      <c r="E387" s="7">
        <v>17.88978533513145</v>
      </c>
    </row>
    <row r="388" spans="1:5">
      <c r="A388">
        <v>381</v>
      </c>
      <c r="B388" s="9">
        <v>19175</v>
      </c>
      <c r="C388" s="6">
        <f t="shared" si="13"/>
        <v>6</v>
      </c>
      <c r="D388" s="12">
        <f t="shared" si="14"/>
        <v>1952</v>
      </c>
      <c r="E388" s="7">
        <v>25.208333335000003</v>
      </c>
    </row>
    <row r="389" spans="1:5">
      <c r="A389">
        <v>382</v>
      </c>
      <c r="B389" s="9">
        <v>19206</v>
      </c>
      <c r="C389" s="6">
        <f t="shared" si="13"/>
        <v>7</v>
      </c>
      <c r="D389" s="12">
        <f t="shared" si="14"/>
        <v>1952</v>
      </c>
      <c r="E389" s="7">
        <v>17.889785335170004</v>
      </c>
    </row>
    <row r="390" spans="1:5">
      <c r="A390">
        <v>383</v>
      </c>
      <c r="B390" s="9">
        <v>19237</v>
      </c>
      <c r="C390" s="6">
        <f t="shared" si="13"/>
        <v>8</v>
      </c>
      <c r="D390" s="12">
        <f t="shared" si="14"/>
        <v>1952</v>
      </c>
      <c r="E390" s="7">
        <v>19.51612980904968</v>
      </c>
    </row>
    <row r="391" spans="1:5">
      <c r="A391">
        <v>384</v>
      </c>
      <c r="B391" s="9">
        <v>19267</v>
      </c>
      <c r="C391" s="6">
        <f t="shared" si="13"/>
        <v>9</v>
      </c>
      <c r="D391" s="12">
        <f t="shared" si="14"/>
        <v>1952</v>
      </c>
      <c r="E391" s="7">
        <v>52.09722062296396</v>
      </c>
    </row>
    <row r="392" spans="1:5">
      <c r="A392">
        <v>385</v>
      </c>
      <c r="B392" s="9">
        <v>19298</v>
      </c>
      <c r="C392" s="6">
        <f t="shared" si="13"/>
        <v>10</v>
      </c>
      <c r="D392" s="12">
        <f t="shared" si="14"/>
        <v>1952</v>
      </c>
      <c r="E392" s="7">
        <v>0</v>
      </c>
    </row>
    <row r="393" spans="1:5">
      <c r="A393">
        <v>386</v>
      </c>
      <c r="B393" s="9">
        <v>19328</v>
      </c>
      <c r="C393" s="6">
        <f t="shared" ref="C393:C456" si="15">MONTH(B393)</f>
        <v>11</v>
      </c>
      <c r="D393" s="12">
        <f t="shared" ref="D393:D456" si="16">YEAR(B393)</f>
        <v>1952</v>
      </c>
      <c r="E393" s="7">
        <v>28.569445247684673</v>
      </c>
    </row>
    <row r="394" spans="1:5">
      <c r="A394">
        <v>387</v>
      </c>
      <c r="B394" s="9">
        <v>19359</v>
      </c>
      <c r="C394" s="6">
        <f t="shared" si="15"/>
        <v>12</v>
      </c>
      <c r="D394" s="12">
        <f t="shared" si="16"/>
        <v>1952</v>
      </c>
      <c r="E394" s="7">
        <v>8.1317204306451618</v>
      </c>
    </row>
    <row r="395" spans="1:5">
      <c r="A395">
        <v>388</v>
      </c>
      <c r="B395" s="9">
        <v>19390</v>
      </c>
      <c r="C395" s="6">
        <f t="shared" si="15"/>
        <v>1</v>
      </c>
      <c r="D395" s="12">
        <f t="shared" si="16"/>
        <v>1953</v>
      </c>
      <c r="E395" s="7">
        <v>6.5053764414537909</v>
      </c>
    </row>
    <row r="396" spans="1:5">
      <c r="A396">
        <v>389</v>
      </c>
      <c r="B396" s="9">
        <v>19418</v>
      </c>
      <c r="C396" s="6">
        <f t="shared" si="15"/>
        <v>2</v>
      </c>
      <c r="D396" s="12">
        <f t="shared" si="16"/>
        <v>1953</v>
      </c>
      <c r="E396" s="7">
        <v>7.2023810601809828</v>
      </c>
    </row>
    <row r="397" spans="1:5">
      <c r="A397">
        <v>390</v>
      </c>
      <c r="B397" s="9">
        <v>19449</v>
      </c>
      <c r="C397" s="6">
        <f t="shared" si="15"/>
        <v>3</v>
      </c>
      <c r="D397" s="12">
        <f t="shared" si="16"/>
        <v>1953</v>
      </c>
      <c r="E397" s="7">
        <v>6.5053764414537909</v>
      </c>
    </row>
    <row r="398" spans="1:5">
      <c r="A398">
        <v>391</v>
      </c>
      <c r="B398" s="9">
        <v>19479</v>
      </c>
      <c r="C398" s="6">
        <f t="shared" si="15"/>
        <v>4</v>
      </c>
      <c r="D398" s="12">
        <f t="shared" si="16"/>
        <v>1953</v>
      </c>
      <c r="E398" s="7">
        <v>6.7222223228355844</v>
      </c>
    </row>
    <row r="399" spans="1:5">
      <c r="A399">
        <v>392</v>
      </c>
      <c r="B399" s="9">
        <v>19510</v>
      </c>
      <c r="C399" s="6">
        <f t="shared" si="15"/>
        <v>5</v>
      </c>
      <c r="D399" s="12">
        <f t="shared" si="16"/>
        <v>1953</v>
      </c>
      <c r="E399" s="7">
        <v>14.637096387410645</v>
      </c>
    </row>
    <row r="400" spans="1:5">
      <c r="A400">
        <v>393</v>
      </c>
      <c r="B400" s="9">
        <v>19540</v>
      </c>
      <c r="C400" s="6">
        <f t="shared" si="15"/>
        <v>6</v>
      </c>
      <c r="D400" s="12">
        <f t="shared" si="16"/>
        <v>1953</v>
      </c>
      <c r="E400" s="7">
        <v>21.847221422315332</v>
      </c>
    </row>
    <row r="401" spans="1:5">
      <c r="A401">
        <v>394</v>
      </c>
      <c r="B401" s="9">
        <v>19571</v>
      </c>
      <c r="C401" s="6">
        <f t="shared" si="15"/>
        <v>7</v>
      </c>
      <c r="D401" s="12">
        <f t="shared" si="16"/>
        <v>1953</v>
      </c>
      <c r="E401" s="7">
        <v>14.637096387410645</v>
      </c>
    </row>
    <row r="402" spans="1:5">
      <c r="A402">
        <v>395</v>
      </c>
      <c r="B402" s="9">
        <v>19602</v>
      </c>
      <c r="C402" s="6">
        <f t="shared" si="15"/>
        <v>8</v>
      </c>
      <c r="D402" s="12">
        <f t="shared" si="16"/>
        <v>1953</v>
      </c>
      <c r="E402" s="7">
        <v>17.889785335170004</v>
      </c>
    </row>
    <row r="403" spans="1:5">
      <c r="A403">
        <v>396</v>
      </c>
      <c r="B403" s="9">
        <v>19632</v>
      </c>
      <c r="C403" s="6">
        <f t="shared" si="15"/>
        <v>9</v>
      </c>
      <c r="D403" s="12">
        <f t="shared" si="16"/>
        <v>1953</v>
      </c>
      <c r="E403" s="7">
        <v>45.375000804351316</v>
      </c>
    </row>
    <row r="404" spans="1:5">
      <c r="A404">
        <v>397</v>
      </c>
      <c r="B404" s="9">
        <v>19663</v>
      </c>
      <c r="C404" s="6">
        <f t="shared" si="15"/>
        <v>10</v>
      </c>
      <c r="D404" s="12">
        <f t="shared" si="16"/>
        <v>1953</v>
      </c>
      <c r="E404" s="7">
        <v>0</v>
      </c>
    </row>
    <row r="405" spans="1:5">
      <c r="A405">
        <v>398</v>
      </c>
      <c r="B405" s="9">
        <v>19693</v>
      </c>
      <c r="C405" s="6">
        <f t="shared" si="15"/>
        <v>11</v>
      </c>
      <c r="D405" s="12">
        <f t="shared" si="16"/>
        <v>1953</v>
      </c>
      <c r="E405" s="7">
        <v>33.611111113333337</v>
      </c>
    </row>
    <row r="406" spans="1:5">
      <c r="A406">
        <v>399</v>
      </c>
      <c r="B406" s="9">
        <v>19724</v>
      </c>
      <c r="C406" s="6">
        <f t="shared" si="15"/>
        <v>12</v>
      </c>
      <c r="D406" s="12">
        <f t="shared" si="16"/>
        <v>1953</v>
      </c>
      <c r="E406" s="7">
        <v>9.75806490452484</v>
      </c>
    </row>
    <row r="407" spans="1:5">
      <c r="A407">
        <v>400</v>
      </c>
      <c r="B407" s="9">
        <v>19755</v>
      </c>
      <c r="C407" s="6">
        <f t="shared" si="15"/>
        <v>1</v>
      </c>
      <c r="D407" s="12">
        <f t="shared" si="16"/>
        <v>1954</v>
      </c>
      <c r="E407" s="7">
        <v>8.1317204306451618</v>
      </c>
    </row>
    <row r="408" spans="1:5">
      <c r="A408">
        <v>401</v>
      </c>
      <c r="B408" s="9">
        <v>19783</v>
      </c>
      <c r="C408" s="6">
        <f t="shared" si="15"/>
        <v>2</v>
      </c>
      <c r="D408" s="12">
        <f t="shared" si="16"/>
        <v>1954</v>
      </c>
      <c r="E408" s="7">
        <v>9.0029761910714292</v>
      </c>
    </row>
    <row r="409" spans="1:5">
      <c r="A409">
        <v>402</v>
      </c>
      <c r="B409" s="9">
        <v>19814</v>
      </c>
      <c r="C409" s="6">
        <f t="shared" si="15"/>
        <v>3</v>
      </c>
      <c r="D409" s="12">
        <f t="shared" si="16"/>
        <v>1954</v>
      </c>
      <c r="E409" s="7">
        <v>8.1317204306451618</v>
      </c>
    </row>
    <row r="410" spans="1:5">
      <c r="A410">
        <v>403</v>
      </c>
      <c r="B410" s="9">
        <v>19844</v>
      </c>
      <c r="C410" s="6">
        <f t="shared" si="15"/>
        <v>4</v>
      </c>
      <c r="D410" s="12">
        <f t="shared" si="16"/>
        <v>1954</v>
      </c>
      <c r="E410" s="7">
        <v>8.4027777783333342</v>
      </c>
    </row>
    <row r="411" spans="1:5">
      <c r="A411">
        <v>404</v>
      </c>
      <c r="B411" s="9">
        <v>19875</v>
      </c>
      <c r="C411" s="6">
        <f t="shared" si="15"/>
        <v>5</v>
      </c>
      <c r="D411" s="12">
        <f t="shared" si="16"/>
        <v>1954</v>
      </c>
      <c r="E411" s="7">
        <v>17.889785335144481</v>
      </c>
    </row>
    <row r="412" spans="1:5">
      <c r="A412">
        <v>405</v>
      </c>
      <c r="B412" s="9">
        <v>19905</v>
      </c>
      <c r="C412" s="6">
        <f t="shared" si="15"/>
        <v>6</v>
      </c>
      <c r="D412" s="12">
        <f t="shared" si="16"/>
        <v>1954</v>
      </c>
      <c r="E412" s="7">
        <v>25.208333335011389</v>
      </c>
    </row>
    <row r="413" spans="1:5">
      <c r="A413">
        <v>406</v>
      </c>
      <c r="B413" s="9">
        <v>19936</v>
      </c>
      <c r="C413" s="6">
        <f t="shared" si="15"/>
        <v>7</v>
      </c>
      <c r="D413" s="12">
        <f t="shared" si="16"/>
        <v>1954</v>
      </c>
      <c r="E413" s="7">
        <v>17.889785335144481</v>
      </c>
    </row>
    <row r="414" spans="1:5">
      <c r="A414">
        <v>407</v>
      </c>
      <c r="B414" s="9">
        <v>19967</v>
      </c>
      <c r="C414" s="6">
        <f t="shared" si="15"/>
        <v>8</v>
      </c>
      <c r="D414" s="12">
        <f t="shared" si="16"/>
        <v>1954</v>
      </c>
      <c r="E414" s="7">
        <v>19.51612980904968</v>
      </c>
    </row>
    <row r="415" spans="1:5">
      <c r="A415">
        <v>408</v>
      </c>
      <c r="B415" s="9">
        <v>19997</v>
      </c>
      <c r="C415" s="6">
        <f t="shared" si="15"/>
        <v>9</v>
      </c>
      <c r="D415" s="12">
        <f t="shared" si="16"/>
        <v>1954</v>
      </c>
      <c r="E415" s="7">
        <v>52.097220622964016</v>
      </c>
    </row>
    <row r="416" spans="1:5">
      <c r="A416">
        <v>409</v>
      </c>
      <c r="B416" s="9">
        <v>20028</v>
      </c>
      <c r="C416" s="6">
        <f t="shared" si="15"/>
        <v>10</v>
      </c>
      <c r="D416" s="12">
        <f t="shared" si="16"/>
        <v>1954</v>
      </c>
      <c r="E416" s="7">
        <v>48.790322583870974</v>
      </c>
    </row>
    <row r="417" spans="1:5">
      <c r="A417">
        <v>410</v>
      </c>
      <c r="B417" s="9">
        <v>20058</v>
      </c>
      <c r="C417" s="6">
        <f t="shared" si="15"/>
        <v>11</v>
      </c>
      <c r="D417" s="12">
        <f t="shared" si="16"/>
        <v>1954</v>
      </c>
      <c r="E417" s="7">
        <v>33.611111113333337</v>
      </c>
    </row>
    <row r="418" spans="1:5">
      <c r="A418">
        <v>411</v>
      </c>
      <c r="B418" s="9">
        <v>20089</v>
      </c>
      <c r="C418" s="6">
        <f t="shared" si="15"/>
        <v>12</v>
      </c>
      <c r="D418" s="12">
        <f t="shared" si="16"/>
        <v>1954</v>
      </c>
      <c r="E418" s="7">
        <v>9.75806490452484</v>
      </c>
    </row>
    <row r="419" spans="1:5">
      <c r="A419">
        <v>412</v>
      </c>
      <c r="B419" s="9">
        <v>20120</v>
      </c>
      <c r="C419" s="6">
        <f t="shared" si="15"/>
        <v>1</v>
      </c>
      <c r="D419" s="12">
        <f t="shared" si="16"/>
        <v>1955</v>
      </c>
      <c r="E419" s="7">
        <v>8.1317204306451618</v>
      </c>
    </row>
    <row r="420" spans="1:5">
      <c r="A420">
        <v>413</v>
      </c>
      <c r="B420" s="9">
        <v>20148</v>
      </c>
      <c r="C420" s="6">
        <f t="shared" si="15"/>
        <v>2</v>
      </c>
      <c r="D420" s="12">
        <f t="shared" si="16"/>
        <v>1955</v>
      </c>
      <c r="E420" s="7">
        <v>9.0029761910714292</v>
      </c>
    </row>
    <row r="421" spans="1:5">
      <c r="A421">
        <v>414</v>
      </c>
      <c r="B421" s="9">
        <v>20179</v>
      </c>
      <c r="C421" s="6">
        <f t="shared" si="15"/>
        <v>3</v>
      </c>
      <c r="D421" s="12">
        <f t="shared" si="16"/>
        <v>1955</v>
      </c>
      <c r="E421" s="7">
        <v>8.1317204306451618</v>
      </c>
    </row>
    <row r="422" spans="1:5">
      <c r="A422">
        <v>415</v>
      </c>
      <c r="B422" s="9">
        <v>20209</v>
      </c>
      <c r="C422" s="6">
        <f t="shared" si="15"/>
        <v>4</v>
      </c>
      <c r="D422" s="12">
        <f t="shared" si="16"/>
        <v>1955</v>
      </c>
      <c r="E422" s="7">
        <v>8.4027777783333022</v>
      </c>
    </row>
    <row r="423" spans="1:5">
      <c r="A423">
        <v>416</v>
      </c>
      <c r="B423" s="9">
        <v>20240</v>
      </c>
      <c r="C423" s="6">
        <f t="shared" si="15"/>
        <v>5</v>
      </c>
      <c r="D423" s="12">
        <f t="shared" si="16"/>
        <v>1955</v>
      </c>
      <c r="E423" s="7">
        <v>17.889785335170018</v>
      </c>
    </row>
    <row r="424" spans="1:5">
      <c r="A424">
        <v>417</v>
      </c>
      <c r="B424" s="9">
        <v>20270</v>
      </c>
      <c r="C424" s="6">
        <f t="shared" si="15"/>
        <v>6</v>
      </c>
      <c r="D424" s="12">
        <f t="shared" si="16"/>
        <v>1955</v>
      </c>
      <c r="E424" s="7">
        <v>25.208333334999907</v>
      </c>
    </row>
    <row r="425" spans="1:5">
      <c r="A425">
        <v>418</v>
      </c>
      <c r="B425" s="9">
        <v>20301</v>
      </c>
      <c r="C425" s="6">
        <f t="shared" si="15"/>
        <v>7</v>
      </c>
      <c r="D425" s="12">
        <f t="shared" si="16"/>
        <v>1955</v>
      </c>
      <c r="E425" s="7">
        <v>17.889785335144396</v>
      </c>
    </row>
    <row r="426" spans="1:5">
      <c r="A426">
        <v>419</v>
      </c>
      <c r="B426" s="9">
        <v>20332</v>
      </c>
      <c r="C426" s="6">
        <f t="shared" si="15"/>
        <v>8</v>
      </c>
      <c r="D426" s="12">
        <f t="shared" si="16"/>
        <v>1955</v>
      </c>
      <c r="E426" s="7">
        <v>19.516129809049687</v>
      </c>
    </row>
    <row r="427" spans="1:5">
      <c r="A427">
        <v>420</v>
      </c>
      <c r="B427" s="9">
        <v>20362</v>
      </c>
      <c r="C427" s="6">
        <f t="shared" si="15"/>
        <v>9</v>
      </c>
      <c r="D427" s="12">
        <f t="shared" si="16"/>
        <v>1955</v>
      </c>
      <c r="E427" s="7">
        <v>52.097220622964002</v>
      </c>
    </row>
    <row r="428" spans="1:5">
      <c r="A428">
        <v>421</v>
      </c>
      <c r="B428" s="9">
        <v>20393</v>
      </c>
      <c r="C428" s="6">
        <f t="shared" si="15"/>
        <v>10</v>
      </c>
      <c r="D428" s="12">
        <f t="shared" si="16"/>
        <v>1955</v>
      </c>
      <c r="E428" s="7">
        <v>40.658602153225807</v>
      </c>
    </row>
    <row r="429" spans="1:5">
      <c r="A429">
        <v>422</v>
      </c>
      <c r="B429" s="9">
        <v>20423</v>
      </c>
      <c r="C429" s="6">
        <f t="shared" si="15"/>
        <v>11</v>
      </c>
      <c r="D429" s="12">
        <f t="shared" si="16"/>
        <v>1955</v>
      </c>
      <c r="E429" s="7">
        <v>28.569445247684673</v>
      </c>
    </row>
    <row r="430" spans="1:5">
      <c r="A430">
        <v>423</v>
      </c>
      <c r="B430" s="9">
        <v>20454</v>
      </c>
      <c r="C430" s="6">
        <f t="shared" si="15"/>
        <v>12</v>
      </c>
      <c r="D430" s="12">
        <f t="shared" si="16"/>
        <v>1955</v>
      </c>
      <c r="E430" s="7">
        <v>8.1317204306451618</v>
      </c>
    </row>
    <row r="431" spans="1:5">
      <c r="A431">
        <v>424</v>
      </c>
      <c r="B431" s="9">
        <v>20485</v>
      </c>
      <c r="C431" s="6">
        <f t="shared" si="15"/>
        <v>1</v>
      </c>
      <c r="D431" s="12">
        <f t="shared" si="16"/>
        <v>1956</v>
      </c>
      <c r="E431" s="7">
        <v>6.5053764414537909</v>
      </c>
    </row>
    <row r="432" spans="1:5">
      <c r="A432">
        <v>425</v>
      </c>
      <c r="B432" s="9">
        <v>20514</v>
      </c>
      <c r="C432" s="6">
        <f t="shared" si="15"/>
        <v>2</v>
      </c>
      <c r="D432" s="12">
        <f t="shared" si="16"/>
        <v>1956</v>
      </c>
      <c r="E432" s="7">
        <v>6.9540230925885353</v>
      </c>
    </row>
    <row r="433" spans="1:5">
      <c r="A433">
        <v>426</v>
      </c>
      <c r="B433" s="9">
        <v>20545</v>
      </c>
      <c r="C433" s="6">
        <f t="shared" si="15"/>
        <v>3</v>
      </c>
      <c r="D433" s="12">
        <f t="shared" si="16"/>
        <v>1956</v>
      </c>
      <c r="E433" s="7">
        <v>6.5053764414537909</v>
      </c>
    </row>
    <row r="434" spans="1:5">
      <c r="A434">
        <v>427</v>
      </c>
      <c r="B434" s="9">
        <v>20575</v>
      </c>
      <c r="C434" s="6">
        <f t="shared" si="15"/>
        <v>4</v>
      </c>
      <c r="D434" s="12">
        <f t="shared" si="16"/>
        <v>1956</v>
      </c>
      <c r="E434" s="7">
        <v>6.7222223228355844</v>
      </c>
    </row>
    <row r="435" spans="1:5">
      <c r="A435">
        <v>428</v>
      </c>
      <c r="B435" s="9">
        <v>20606</v>
      </c>
      <c r="C435" s="6">
        <f t="shared" si="15"/>
        <v>5</v>
      </c>
      <c r="D435" s="12">
        <f t="shared" si="16"/>
        <v>1956</v>
      </c>
      <c r="E435" s="7">
        <v>14.637096387410645</v>
      </c>
    </row>
    <row r="436" spans="1:5">
      <c r="A436">
        <v>429</v>
      </c>
      <c r="B436" s="9">
        <v>20636</v>
      </c>
      <c r="C436" s="6">
        <f t="shared" si="15"/>
        <v>6</v>
      </c>
      <c r="D436" s="12">
        <f t="shared" si="16"/>
        <v>1956</v>
      </c>
      <c r="E436" s="7">
        <v>21.847221422315332</v>
      </c>
    </row>
    <row r="437" spans="1:5">
      <c r="A437">
        <v>430</v>
      </c>
      <c r="B437" s="9">
        <v>20667</v>
      </c>
      <c r="C437" s="6">
        <f t="shared" si="15"/>
        <v>7</v>
      </c>
      <c r="D437" s="12">
        <f t="shared" si="16"/>
        <v>1956</v>
      </c>
      <c r="E437" s="7">
        <v>14.637096387410645</v>
      </c>
    </row>
    <row r="438" spans="1:5">
      <c r="A438">
        <v>431</v>
      </c>
      <c r="B438" s="9">
        <v>20698</v>
      </c>
      <c r="C438" s="6">
        <f t="shared" si="15"/>
        <v>8</v>
      </c>
      <c r="D438" s="12">
        <f t="shared" si="16"/>
        <v>1956</v>
      </c>
      <c r="E438" s="7">
        <v>17.889785335170004</v>
      </c>
    </row>
    <row r="439" spans="1:5">
      <c r="A439">
        <v>432</v>
      </c>
      <c r="B439" s="9">
        <v>20728</v>
      </c>
      <c r="C439" s="6">
        <f t="shared" si="15"/>
        <v>9</v>
      </c>
      <c r="D439" s="12">
        <f t="shared" si="16"/>
        <v>1956</v>
      </c>
      <c r="E439" s="7">
        <v>45.375000804351316</v>
      </c>
    </row>
    <row r="440" spans="1:5">
      <c r="A440">
        <v>433</v>
      </c>
      <c r="B440" s="9">
        <v>20759</v>
      </c>
      <c r="C440" s="6">
        <f t="shared" si="15"/>
        <v>10</v>
      </c>
      <c r="D440" s="12">
        <f t="shared" si="16"/>
        <v>1956</v>
      </c>
      <c r="E440" s="7">
        <v>0</v>
      </c>
    </row>
    <row r="441" spans="1:5">
      <c r="A441">
        <v>434</v>
      </c>
      <c r="B441" s="9">
        <v>20789</v>
      </c>
      <c r="C441" s="6">
        <f t="shared" si="15"/>
        <v>11</v>
      </c>
      <c r="D441" s="12">
        <f t="shared" si="16"/>
        <v>1956</v>
      </c>
      <c r="E441" s="7">
        <v>0</v>
      </c>
    </row>
    <row r="442" spans="1:5">
      <c r="A442">
        <v>435</v>
      </c>
      <c r="B442" s="9">
        <v>20820</v>
      </c>
      <c r="C442" s="6">
        <f t="shared" si="15"/>
        <v>12</v>
      </c>
      <c r="D442" s="12">
        <f t="shared" si="16"/>
        <v>1956</v>
      </c>
      <c r="E442" s="7">
        <v>9.75806490452484</v>
      </c>
    </row>
    <row r="443" spans="1:5">
      <c r="A443">
        <v>436</v>
      </c>
      <c r="B443" s="9">
        <v>20851</v>
      </c>
      <c r="C443" s="6">
        <f t="shared" si="15"/>
        <v>1</v>
      </c>
      <c r="D443" s="12">
        <f t="shared" si="16"/>
        <v>1957</v>
      </c>
      <c r="E443" s="7">
        <v>8.1317204306451618</v>
      </c>
    </row>
    <row r="444" spans="1:5">
      <c r="A444">
        <v>437</v>
      </c>
      <c r="B444" s="9">
        <v>20879</v>
      </c>
      <c r="C444" s="6">
        <f t="shared" si="15"/>
        <v>2</v>
      </c>
      <c r="D444" s="12">
        <f t="shared" si="16"/>
        <v>1957</v>
      </c>
      <c r="E444" s="7">
        <v>9.0029761910714292</v>
      </c>
    </row>
    <row r="445" spans="1:5">
      <c r="A445">
        <v>438</v>
      </c>
      <c r="B445" s="9">
        <v>20910</v>
      </c>
      <c r="C445" s="6">
        <f t="shared" si="15"/>
        <v>3</v>
      </c>
      <c r="D445" s="12">
        <f t="shared" si="16"/>
        <v>1957</v>
      </c>
      <c r="E445" s="7">
        <v>8.1317204306451618</v>
      </c>
    </row>
    <row r="446" spans="1:5">
      <c r="A446">
        <v>439</v>
      </c>
      <c r="B446" s="9">
        <v>20940</v>
      </c>
      <c r="C446" s="6">
        <f t="shared" si="15"/>
        <v>4</v>
      </c>
      <c r="D446" s="12">
        <f t="shared" si="16"/>
        <v>1957</v>
      </c>
      <c r="E446" s="7">
        <v>8.4027777783333342</v>
      </c>
    </row>
    <row r="447" spans="1:5">
      <c r="A447">
        <v>440</v>
      </c>
      <c r="B447" s="9">
        <v>20971</v>
      </c>
      <c r="C447" s="6">
        <f t="shared" si="15"/>
        <v>5</v>
      </c>
      <c r="D447" s="12">
        <f t="shared" si="16"/>
        <v>1957</v>
      </c>
      <c r="E447" s="7">
        <v>17.889785335170004</v>
      </c>
    </row>
    <row r="448" spans="1:5">
      <c r="A448">
        <v>441</v>
      </c>
      <c r="B448" s="9">
        <v>21001</v>
      </c>
      <c r="C448" s="6">
        <f t="shared" si="15"/>
        <v>6</v>
      </c>
      <c r="D448" s="12">
        <f t="shared" si="16"/>
        <v>1957</v>
      </c>
      <c r="E448" s="7">
        <v>25.208333335002749</v>
      </c>
    </row>
    <row r="449" spans="1:5">
      <c r="A449">
        <v>442</v>
      </c>
      <c r="B449" s="9">
        <v>21032</v>
      </c>
      <c r="C449" s="6">
        <f t="shared" si="15"/>
        <v>7</v>
      </c>
      <c r="D449" s="12">
        <f t="shared" si="16"/>
        <v>1957</v>
      </c>
      <c r="E449" s="7">
        <v>17.889785335144424</v>
      </c>
    </row>
    <row r="450" spans="1:5">
      <c r="A450">
        <v>443</v>
      </c>
      <c r="B450" s="9">
        <v>21063</v>
      </c>
      <c r="C450" s="6">
        <f t="shared" si="15"/>
        <v>8</v>
      </c>
      <c r="D450" s="12">
        <f t="shared" si="16"/>
        <v>1957</v>
      </c>
      <c r="E450" s="7">
        <v>19.516129809016967</v>
      </c>
    </row>
    <row r="451" spans="1:5">
      <c r="A451">
        <v>444</v>
      </c>
      <c r="B451" s="9">
        <v>21093</v>
      </c>
      <c r="C451" s="6">
        <f t="shared" si="15"/>
        <v>9</v>
      </c>
      <c r="D451" s="12">
        <f t="shared" si="16"/>
        <v>1957</v>
      </c>
      <c r="E451" s="7">
        <v>52.097220622964002</v>
      </c>
    </row>
    <row r="452" spans="1:5">
      <c r="A452">
        <v>445</v>
      </c>
      <c r="B452" s="9">
        <v>21124</v>
      </c>
      <c r="C452" s="6">
        <f t="shared" si="15"/>
        <v>10</v>
      </c>
      <c r="D452" s="12">
        <f t="shared" si="16"/>
        <v>1957</v>
      </c>
      <c r="E452" s="7">
        <v>48.790322583870974</v>
      </c>
    </row>
    <row r="453" spans="1:5">
      <c r="A453">
        <v>446</v>
      </c>
      <c r="B453" s="9">
        <v>21154</v>
      </c>
      <c r="C453" s="6">
        <f t="shared" si="15"/>
        <v>11</v>
      </c>
      <c r="D453" s="12">
        <f t="shared" si="16"/>
        <v>1957</v>
      </c>
      <c r="E453" s="7">
        <v>33.611111113333337</v>
      </c>
    </row>
    <row r="454" spans="1:5">
      <c r="A454">
        <v>447</v>
      </c>
      <c r="B454" s="9">
        <v>21185</v>
      </c>
      <c r="C454" s="6">
        <f t="shared" si="15"/>
        <v>12</v>
      </c>
      <c r="D454" s="12">
        <f t="shared" si="16"/>
        <v>1957</v>
      </c>
      <c r="E454" s="7">
        <v>9.75806490452484</v>
      </c>
    </row>
    <row r="455" spans="1:5">
      <c r="A455">
        <v>448</v>
      </c>
      <c r="B455" s="9">
        <v>21216</v>
      </c>
      <c r="C455" s="6">
        <f t="shared" si="15"/>
        <v>1</v>
      </c>
      <c r="D455" s="12">
        <f t="shared" si="16"/>
        <v>1958</v>
      </c>
      <c r="E455" s="7">
        <v>8.1317204306451618</v>
      </c>
    </row>
    <row r="456" spans="1:5">
      <c r="A456">
        <v>449</v>
      </c>
      <c r="B456" s="9">
        <v>21244</v>
      </c>
      <c r="C456" s="6">
        <f t="shared" si="15"/>
        <v>2</v>
      </c>
      <c r="D456" s="12">
        <f t="shared" si="16"/>
        <v>1958</v>
      </c>
      <c r="E456" s="7">
        <v>9.0029761910777779</v>
      </c>
    </row>
    <row r="457" spans="1:5">
      <c r="A457">
        <v>450</v>
      </c>
      <c r="B457" s="9">
        <v>21275</v>
      </c>
      <c r="C457" s="6">
        <f t="shared" ref="C457:C520" si="17">MONTH(B457)</f>
        <v>3</v>
      </c>
      <c r="D457" s="12">
        <f t="shared" ref="D457:D520" si="18">YEAR(B457)</f>
        <v>1958</v>
      </c>
      <c r="E457" s="7">
        <v>8.1317204306451618</v>
      </c>
    </row>
    <row r="458" spans="1:5">
      <c r="A458">
        <v>451</v>
      </c>
      <c r="B458" s="9">
        <v>21305</v>
      </c>
      <c r="C458" s="6">
        <f t="shared" si="17"/>
        <v>4</v>
      </c>
      <c r="D458" s="12">
        <f t="shared" si="18"/>
        <v>1958</v>
      </c>
      <c r="E458" s="7">
        <v>8.4027777783333342</v>
      </c>
    </row>
    <row r="459" spans="1:5">
      <c r="A459">
        <v>452</v>
      </c>
      <c r="B459" s="9">
        <v>21336</v>
      </c>
      <c r="C459" s="6">
        <f t="shared" si="17"/>
        <v>5</v>
      </c>
      <c r="D459" s="12">
        <f t="shared" si="18"/>
        <v>1958</v>
      </c>
      <c r="E459" s="7">
        <v>17.889785335134292</v>
      </c>
    </row>
    <row r="460" spans="1:5">
      <c r="A460">
        <v>453</v>
      </c>
      <c r="B460" s="9">
        <v>21366</v>
      </c>
      <c r="C460" s="6">
        <f t="shared" si="17"/>
        <v>6</v>
      </c>
      <c r="D460" s="12">
        <f t="shared" si="18"/>
        <v>1958</v>
      </c>
      <c r="E460" s="7">
        <v>25.208333335000003</v>
      </c>
    </row>
    <row r="461" spans="1:5">
      <c r="A461">
        <v>454</v>
      </c>
      <c r="B461" s="9">
        <v>21397</v>
      </c>
      <c r="C461" s="6">
        <f t="shared" si="17"/>
        <v>7</v>
      </c>
      <c r="D461" s="12">
        <f t="shared" si="18"/>
        <v>1958</v>
      </c>
      <c r="E461" s="7">
        <v>17.889785335130298</v>
      </c>
    </row>
    <row r="462" spans="1:5">
      <c r="A462">
        <v>455</v>
      </c>
      <c r="B462" s="9">
        <v>21428</v>
      </c>
      <c r="C462" s="6">
        <f t="shared" si="17"/>
        <v>8</v>
      </c>
      <c r="D462" s="12">
        <f t="shared" si="18"/>
        <v>1958</v>
      </c>
      <c r="E462" s="7">
        <v>19.51612980904968</v>
      </c>
    </row>
    <row r="463" spans="1:5">
      <c r="A463">
        <v>456</v>
      </c>
      <c r="B463" s="9">
        <v>21458</v>
      </c>
      <c r="C463" s="6">
        <f t="shared" si="17"/>
        <v>9</v>
      </c>
      <c r="D463" s="12">
        <f t="shared" si="18"/>
        <v>1958</v>
      </c>
      <c r="E463" s="7">
        <v>52.097220622954438</v>
      </c>
    </row>
    <row r="464" spans="1:5">
      <c r="A464">
        <v>457</v>
      </c>
      <c r="B464" s="9">
        <v>21489</v>
      </c>
      <c r="C464" s="6">
        <f t="shared" si="17"/>
        <v>10</v>
      </c>
      <c r="D464" s="12">
        <f t="shared" si="18"/>
        <v>1958</v>
      </c>
      <c r="E464" s="7">
        <v>0</v>
      </c>
    </row>
    <row r="465" spans="1:5">
      <c r="A465">
        <v>458</v>
      </c>
      <c r="B465" s="9">
        <v>21519</v>
      </c>
      <c r="C465" s="6">
        <f t="shared" si="17"/>
        <v>11</v>
      </c>
      <c r="D465" s="12">
        <f t="shared" si="18"/>
        <v>1958</v>
      </c>
      <c r="E465" s="7">
        <v>0</v>
      </c>
    </row>
    <row r="466" spans="1:5">
      <c r="A466">
        <v>459</v>
      </c>
      <c r="B466" s="9">
        <v>21550</v>
      </c>
      <c r="C466" s="6">
        <f t="shared" si="17"/>
        <v>12</v>
      </c>
      <c r="D466" s="12">
        <f t="shared" si="18"/>
        <v>1958</v>
      </c>
      <c r="E466" s="7">
        <v>9.75806490452484</v>
      </c>
    </row>
    <row r="467" spans="1:5">
      <c r="A467">
        <v>460</v>
      </c>
      <c r="B467" s="9">
        <v>21581</v>
      </c>
      <c r="C467" s="6">
        <f t="shared" si="17"/>
        <v>1</v>
      </c>
      <c r="D467" s="12">
        <f t="shared" si="18"/>
        <v>1959</v>
      </c>
      <c r="E467" s="7">
        <v>8.1317204306451618</v>
      </c>
    </row>
    <row r="468" spans="1:5">
      <c r="A468">
        <v>461</v>
      </c>
      <c r="B468" s="9">
        <v>21609</v>
      </c>
      <c r="C468" s="6">
        <f t="shared" si="17"/>
        <v>2</v>
      </c>
      <c r="D468" s="12">
        <f t="shared" si="18"/>
        <v>1959</v>
      </c>
      <c r="E468" s="7">
        <v>9.0029761910648176</v>
      </c>
    </row>
    <row r="469" spans="1:5">
      <c r="A469">
        <v>462</v>
      </c>
      <c r="B469" s="9">
        <v>21640</v>
      </c>
      <c r="C469" s="6">
        <f t="shared" si="17"/>
        <v>3</v>
      </c>
      <c r="D469" s="12">
        <f t="shared" si="18"/>
        <v>1959</v>
      </c>
      <c r="E469" s="7">
        <v>8.1317204306451618</v>
      </c>
    </row>
    <row r="470" spans="1:5">
      <c r="A470">
        <v>463</v>
      </c>
      <c r="B470" s="9">
        <v>21670</v>
      </c>
      <c r="C470" s="6">
        <f t="shared" si="17"/>
        <v>4</v>
      </c>
      <c r="D470" s="12">
        <f t="shared" si="18"/>
        <v>1959</v>
      </c>
      <c r="E470" s="7">
        <v>8.4027777783334727</v>
      </c>
    </row>
    <row r="471" spans="1:5">
      <c r="A471">
        <v>464</v>
      </c>
      <c r="B471" s="9">
        <v>21701</v>
      </c>
      <c r="C471" s="6">
        <f t="shared" si="17"/>
        <v>5</v>
      </c>
      <c r="D471" s="12">
        <f t="shared" si="18"/>
        <v>1959</v>
      </c>
      <c r="E471" s="7">
        <v>17.889785335169904</v>
      </c>
    </row>
    <row r="472" spans="1:5">
      <c r="A472">
        <v>465</v>
      </c>
      <c r="B472" s="9">
        <v>21731</v>
      </c>
      <c r="C472" s="6">
        <f t="shared" si="17"/>
        <v>6</v>
      </c>
      <c r="D472" s="12">
        <f t="shared" si="18"/>
        <v>1959</v>
      </c>
      <c r="E472" s="7">
        <v>25.208333334999963</v>
      </c>
    </row>
    <row r="473" spans="1:5">
      <c r="A473">
        <v>466</v>
      </c>
      <c r="B473" s="9">
        <v>21762</v>
      </c>
      <c r="C473" s="6">
        <f t="shared" si="17"/>
        <v>7</v>
      </c>
      <c r="D473" s="12">
        <f t="shared" si="18"/>
        <v>1959</v>
      </c>
      <c r="E473" s="7">
        <v>4.2719996999341276</v>
      </c>
    </row>
    <row r="474" spans="1:5">
      <c r="A474">
        <v>467</v>
      </c>
      <c r="B474" s="9">
        <v>21793</v>
      </c>
      <c r="C474" s="6">
        <f t="shared" si="17"/>
        <v>8</v>
      </c>
      <c r="D474" s="12">
        <f t="shared" si="18"/>
        <v>1959</v>
      </c>
      <c r="E474" s="7">
        <v>19.51612980901691</v>
      </c>
    </row>
    <row r="475" spans="1:5">
      <c r="A475">
        <v>468</v>
      </c>
      <c r="B475" s="9">
        <v>21823</v>
      </c>
      <c r="C475" s="6">
        <f t="shared" si="17"/>
        <v>9</v>
      </c>
      <c r="D475" s="12">
        <f t="shared" si="18"/>
        <v>1959</v>
      </c>
      <c r="E475" s="7">
        <v>52.097220622963988</v>
      </c>
    </row>
    <row r="476" spans="1:5">
      <c r="A476">
        <v>469</v>
      </c>
      <c r="B476" s="9">
        <v>21854</v>
      </c>
      <c r="C476" s="6">
        <f t="shared" si="17"/>
        <v>10</v>
      </c>
      <c r="D476" s="12">
        <f t="shared" si="18"/>
        <v>1959</v>
      </c>
      <c r="E476" s="7">
        <v>48.790322583870974</v>
      </c>
    </row>
    <row r="477" spans="1:5">
      <c r="A477">
        <v>470</v>
      </c>
      <c r="B477" s="9">
        <v>21884</v>
      </c>
      <c r="C477" s="6">
        <f t="shared" si="17"/>
        <v>11</v>
      </c>
      <c r="D477" s="12">
        <f t="shared" si="18"/>
        <v>1959</v>
      </c>
      <c r="E477" s="7">
        <v>33.611111113333337</v>
      </c>
    </row>
    <row r="478" spans="1:5">
      <c r="A478">
        <v>471</v>
      </c>
      <c r="B478" s="9">
        <v>21915</v>
      </c>
      <c r="C478" s="6">
        <f t="shared" si="17"/>
        <v>12</v>
      </c>
      <c r="D478" s="12">
        <f t="shared" si="18"/>
        <v>1959</v>
      </c>
      <c r="E478" s="7">
        <v>9.75806490452484</v>
      </c>
    </row>
    <row r="479" spans="1:5">
      <c r="A479">
        <v>472</v>
      </c>
      <c r="B479" s="9">
        <v>21946</v>
      </c>
      <c r="C479" s="6">
        <f t="shared" si="17"/>
        <v>1</v>
      </c>
      <c r="D479" s="12">
        <f t="shared" si="18"/>
        <v>1960</v>
      </c>
      <c r="E479" s="7">
        <v>8.1317204306451618</v>
      </c>
    </row>
    <row r="480" spans="1:5">
      <c r="A480">
        <v>473</v>
      </c>
      <c r="B480" s="9">
        <v>21975</v>
      </c>
      <c r="C480" s="6">
        <f t="shared" si="17"/>
        <v>2</v>
      </c>
      <c r="D480" s="12">
        <f t="shared" si="18"/>
        <v>1960</v>
      </c>
      <c r="E480" s="7">
        <v>8.6925287362068975</v>
      </c>
    </row>
    <row r="481" spans="1:5">
      <c r="A481">
        <v>474</v>
      </c>
      <c r="B481" s="9">
        <v>22006</v>
      </c>
      <c r="C481" s="6">
        <f t="shared" si="17"/>
        <v>3</v>
      </c>
      <c r="D481" s="12">
        <f t="shared" si="18"/>
        <v>1960</v>
      </c>
      <c r="E481" s="7">
        <v>8.1317204306451618</v>
      </c>
    </row>
    <row r="482" spans="1:5">
      <c r="A482">
        <v>475</v>
      </c>
      <c r="B482" s="9">
        <v>22036</v>
      </c>
      <c r="C482" s="6">
        <f t="shared" si="17"/>
        <v>4</v>
      </c>
      <c r="D482" s="12">
        <f t="shared" si="18"/>
        <v>1960</v>
      </c>
      <c r="E482" s="7">
        <v>8.402777778333359</v>
      </c>
    </row>
    <row r="483" spans="1:5">
      <c r="A483">
        <v>476</v>
      </c>
      <c r="B483" s="9">
        <v>22067</v>
      </c>
      <c r="C483" s="6">
        <f t="shared" si="17"/>
        <v>5</v>
      </c>
      <c r="D483" s="12">
        <f t="shared" si="18"/>
        <v>1960</v>
      </c>
      <c r="E483" s="7">
        <v>17.889785335144595</v>
      </c>
    </row>
    <row r="484" spans="1:5">
      <c r="A484">
        <v>477</v>
      </c>
      <c r="B484" s="9">
        <v>22097</v>
      </c>
      <c r="C484" s="6">
        <f t="shared" si="17"/>
        <v>6</v>
      </c>
      <c r="D484" s="12">
        <f t="shared" si="18"/>
        <v>1960</v>
      </c>
      <c r="E484" s="7">
        <v>25.208333334999935</v>
      </c>
    </row>
    <row r="485" spans="1:5">
      <c r="A485">
        <v>478</v>
      </c>
      <c r="B485" s="9">
        <v>22128</v>
      </c>
      <c r="C485" s="6">
        <f t="shared" si="17"/>
        <v>7</v>
      </c>
      <c r="D485" s="12">
        <f t="shared" si="18"/>
        <v>1960</v>
      </c>
      <c r="E485" s="7">
        <v>17.889785335170018</v>
      </c>
    </row>
    <row r="486" spans="1:5">
      <c r="A486">
        <v>479</v>
      </c>
      <c r="B486" s="9">
        <v>22159</v>
      </c>
      <c r="C486" s="6">
        <f t="shared" si="17"/>
        <v>8</v>
      </c>
      <c r="D486" s="12">
        <f t="shared" si="18"/>
        <v>1960</v>
      </c>
      <c r="E486" s="7">
        <v>19.516129809016995</v>
      </c>
    </row>
    <row r="487" spans="1:5">
      <c r="A487">
        <v>480</v>
      </c>
      <c r="B487" s="9">
        <v>22189</v>
      </c>
      <c r="C487" s="6">
        <f t="shared" si="17"/>
        <v>9</v>
      </c>
      <c r="D487" s="12">
        <f t="shared" si="18"/>
        <v>1960</v>
      </c>
      <c r="E487" s="7">
        <v>52.097220622963889</v>
      </c>
    </row>
    <row r="488" spans="1:5">
      <c r="A488">
        <v>481</v>
      </c>
      <c r="B488" s="9">
        <v>22220</v>
      </c>
      <c r="C488" s="6">
        <f t="shared" si="17"/>
        <v>10</v>
      </c>
      <c r="D488" s="12">
        <f t="shared" si="18"/>
        <v>1960</v>
      </c>
      <c r="E488" s="7">
        <v>48.790322583870974</v>
      </c>
    </row>
    <row r="489" spans="1:5">
      <c r="A489">
        <v>482</v>
      </c>
      <c r="B489" s="9">
        <v>22250</v>
      </c>
      <c r="C489" s="6">
        <f t="shared" si="17"/>
        <v>11</v>
      </c>
      <c r="D489" s="12">
        <f t="shared" si="18"/>
        <v>1960</v>
      </c>
      <c r="E489" s="7">
        <v>33.611111113333337</v>
      </c>
    </row>
    <row r="490" spans="1:5">
      <c r="A490">
        <v>483</v>
      </c>
      <c r="B490" s="9">
        <v>22281</v>
      </c>
      <c r="C490" s="6">
        <f t="shared" si="17"/>
        <v>12</v>
      </c>
      <c r="D490" s="12">
        <f t="shared" si="18"/>
        <v>1960</v>
      </c>
      <c r="E490" s="7">
        <v>9.75806490452484</v>
      </c>
    </row>
    <row r="491" spans="1:5">
      <c r="A491">
        <v>484</v>
      </c>
      <c r="B491" s="9">
        <v>22312</v>
      </c>
      <c r="C491" s="6">
        <f t="shared" si="17"/>
        <v>1</v>
      </c>
      <c r="D491" s="12">
        <f t="shared" si="18"/>
        <v>1961</v>
      </c>
      <c r="E491" s="7">
        <v>8.1317204306451618</v>
      </c>
    </row>
    <row r="492" spans="1:5">
      <c r="A492">
        <v>485</v>
      </c>
      <c r="B492" s="9">
        <v>22340</v>
      </c>
      <c r="C492" s="6">
        <f t="shared" si="17"/>
        <v>2</v>
      </c>
      <c r="D492" s="12">
        <f t="shared" si="18"/>
        <v>1961</v>
      </c>
      <c r="E492" s="7">
        <v>9.0029761910714292</v>
      </c>
    </row>
    <row r="493" spans="1:5">
      <c r="A493">
        <v>486</v>
      </c>
      <c r="B493" s="9">
        <v>22371</v>
      </c>
      <c r="C493" s="6">
        <f t="shared" si="17"/>
        <v>3</v>
      </c>
      <c r="D493" s="12">
        <f t="shared" si="18"/>
        <v>1961</v>
      </c>
      <c r="E493" s="7">
        <v>8.1317204306451618</v>
      </c>
    </row>
    <row r="494" spans="1:5">
      <c r="A494">
        <v>487</v>
      </c>
      <c r="B494" s="9">
        <v>22401</v>
      </c>
      <c r="C494" s="6">
        <f t="shared" si="17"/>
        <v>4</v>
      </c>
      <c r="D494" s="12">
        <f t="shared" si="18"/>
        <v>1961</v>
      </c>
      <c r="E494" s="7">
        <v>8.402777778333359</v>
      </c>
    </row>
    <row r="495" spans="1:5">
      <c r="A495">
        <v>488</v>
      </c>
      <c r="B495" s="9">
        <v>22432</v>
      </c>
      <c r="C495" s="6">
        <f t="shared" si="17"/>
        <v>5</v>
      </c>
      <c r="D495" s="12">
        <f t="shared" si="18"/>
        <v>1961</v>
      </c>
      <c r="E495" s="7">
        <v>17.889785335144595</v>
      </c>
    </row>
    <row r="496" spans="1:5">
      <c r="A496">
        <v>489</v>
      </c>
      <c r="B496" s="9">
        <v>22462</v>
      </c>
      <c r="C496" s="6">
        <f t="shared" si="17"/>
        <v>6</v>
      </c>
      <c r="D496" s="12">
        <f t="shared" si="18"/>
        <v>1961</v>
      </c>
      <c r="E496" s="7">
        <v>25.208333334999907</v>
      </c>
    </row>
    <row r="497" spans="1:5">
      <c r="A497">
        <v>490</v>
      </c>
      <c r="B497" s="9">
        <v>22493</v>
      </c>
      <c r="C497" s="6">
        <f t="shared" si="17"/>
        <v>7</v>
      </c>
      <c r="D497" s="12">
        <f t="shared" si="18"/>
        <v>1961</v>
      </c>
      <c r="E497" s="7">
        <v>17.889785335144623</v>
      </c>
    </row>
    <row r="498" spans="1:5">
      <c r="A498">
        <v>491</v>
      </c>
      <c r="B498" s="9">
        <v>22524</v>
      </c>
      <c r="C498" s="6">
        <f t="shared" si="17"/>
        <v>8</v>
      </c>
      <c r="D498" s="12">
        <f t="shared" si="18"/>
        <v>1961</v>
      </c>
      <c r="E498" s="7">
        <v>19.51612980904968</v>
      </c>
    </row>
    <row r="499" spans="1:5">
      <c r="A499">
        <v>492</v>
      </c>
      <c r="B499" s="9">
        <v>22554</v>
      </c>
      <c r="C499" s="6">
        <f t="shared" si="17"/>
        <v>9</v>
      </c>
      <c r="D499" s="12">
        <f t="shared" si="18"/>
        <v>1961</v>
      </c>
      <c r="E499" s="7">
        <v>52.09722062296396</v>
      </c>
    </row>
    <row r="500" spans="1:5">
      <c r="A500">
        <v>493</v>
      </c>
      <c r="B500" s="9">
        <v>22585</v>
      </c>
      <c r="C500" s="6">
        <f t="shared" si="17"/>
        <v>10</v>
      </c>
      <c r="D500" s="12">
        <f t="shared" si="18"/>
        <v>1961</v>
      </c>
      <c r="E500" s="7">
        <v>48.790322583870974</v>
      </c>
    </row>
    <row r="501" spans="1:5">
      <c r="A501">
        <v>494</v>
      </c>
      <c r="B501" s="9">
        <v>22615</v>
      </c>
      <c r="C501" s="6">
        <f t="shared" si="17"/>
        <v>11</v>
      </c>
      <c r="D501" s="12">
        <f t="shared" si="18"/>
        <v>1961</v>
      </c>
      <c r="E501" s="7">
        <v>33.611111113333337</v>
      </c>
    </row>
    <row r="502" spans="1:5">
      <c r="A502">
        <v>495</v>
      </c>
      <c r="B502" s="9">
        <v>22646</v>
      </c>
      <c r="C502" s="6">
        <f t="shared" si="17"/>
        <v>12</v>
      </c>
      <c r="D502" s="12">
        <f t="shared" si="18"/>
        <v>1961</v>
      </c>
      <c r="E502" s="7">
        <v>9.75806490452484</v>
      </c>
    </row>
    <row r="503" spans="1:5">
      <c r="A503">
        <v>496</v>
      </c>
      <c r="B503" s="9">
        <v>22677</v>
      </c>
      <c r="C503" s="6">
        <f t="shared" si="17"/>
        <v>1</v>
      </c>
      <c r="D503" s="12">
        <f t="shared" si="18"/>
        <v>1962</v>
      </c>
      <c r="E503" s="7">
        <v>8.1317204306451618</v>
      </c>
    </row>
    <row r="504" spans="1:5">
      <c r="A504">
        <v>497</v>
      </c>
      <c r="B504" s="9">
        <v>22705</v>
      </c>
      <c r="C504" s="6">
        <f t="shared" si="17"/>
        <v>2</v>
      </c>
      <c r="D504" s="12">
        <f t="shared" si="18"/>
        <v>1962</v>
      </c>
      <c r="E504" s="7">
        <v>9.0029761910714292</v>
      </c>
    </row>
    <row r="505" spans="1:5">
      <c r="A505">
        <v>498</v>
      </c>
      <c r="B505" s="9">
        <v>22736</v>
      </c>
      <c r="C505" s="6">
        <f t="shared" si="17"/>
        <v>3</v>
      </c>
      <c r="D505" s="12">
        <f t="shared" si="18"/>
        <v>1962</v>
      </c>
      <c r="E505" s="7">
        <v>8.1317204306451618</v>
      </c>
    </row>
    <row r="506" spans="1:5">
      <c r="A506">
        <v>499</v>
      </c>
      <c r="B506" s="9">
        <v>22766</v>
      </c>
      <c r="C506" s="6">
        <f t="shared" si="17"/>
        <v>4</v>
      </c>
      <c r="D506" s="12">
        <f t="shared" si="18"/>
        <v>1962</v>
      </c>
      <c r="E506" s="7">
        <v>8.4027777783333022</v>
      </c>
    </row>
    <row r="507" spans="1:5">
      <c r="A507">
        <v>500</v>
      </c>
      <c r="B507" s="9">
        <v>22797</v>
      </c>
      <c r="C507" s="6">
        <f t="shared" si="17"/>
        <v>5</v>
      </c>
      <c r="D507" s="12">
        <f t="shared" si="18"/>
        <v>1962</v>
      </c>
      <c r="E507" s="7">
        <v>17.889785335144538</v>
      </c>
    </row>
    <row r="508" spans="1:5">
      <c r="A508">
        <v>501</v>
      </c>
      <c r="B508" s="9">
        <v>22827</v>
      </c>
      <c r="C508" s="6">
        <f t="shared" si="17"/>
        <v>6</v>
      </c>
      <c r="D508" s="12">
        <f t="shared" si="18"/>
        <v>1962</v>
      </c>
      <c r="E508" s="7">
        <v>25.208333334999992</v>
      </c>
    </row>
    <row r="509" spans="1:5">
      <c r="A509">
        <v>502</v>
      </c>
      <c r="B509" s="9">
        <v>22858</v>
      </c>
      <c r="C509" s="6">
        <f t="shared" si="17"/>
        <v>7</v>
      </c>
      <c r="D509" s="12">
        <f t="shared" si="18"/>
        <v>1962</v>
      </c>
      <c r="E509" s="7">
        <v>17.889785335144424</v>
      </c>
    </row>
    <row r="510" spans="1:5">
      <c r="A510">
        <v>503</v>
      </c>
      <c r="B510" s="9">
        <v>22889</v>
      </c>
      <c r="C510" s="6">
        <f t="shared" si="17"/>
        <v>8</v>
      </c>
      <c r="D510" s="12">
        <f t="shared" si="18"/>
        <v>1962</v>
      </c>
      <c r="E510" s="7">
        <v>19.51612980904968</v>
      </c>
    </row>
    <row r="511" spans="1:5">
      <c r="A511">
        <v>504</v>
      </c>
      <c r="B511" s="9">
        <v>22919</v>
      </c>
      <c r="C511" s="6">
        <f t="shared" si="17"/>
        <v>9</v>
      </c>
      <c r="D511" s="12">
        <f t="shared" si="18"/>
        <v>1962</v>
      </c>
      <c r="E511" s="7">
        <v>52.097220622964073</v>
      </c>
    </row>
    <row r="512" spans="1:5">
      <c r="A512">
        <v>505</v>
      </c>
      <c r="B512" s="9">
        <v>22950</v>
      </c>
      <c r="C512" s="6">
        <f t="shared" si="17"/>
        <v>10</v>
      </c>
      <c r="D512" s="12">
        <f t="shared" si="18"/>
        <v>1962</v>
      </c>
      <c r="E512" s="7">
        <v>48.790322583870974</v>
      </c>
    </row>
    <row r="513" spans="1:5">
      <c r="A513">
        <v>506</v>
      </c>
      <c r="B513" s="9">
        <v>22980</v>
      </c>
      <c r="C513" s="6">
        <f t="shared" si="17"/>
        <v>11</v>
      </c>
      <c r="D513" s="12">
        <f t="shared" si="18"/>
        <v>1962</v>
      </c>
      <c r="E513" s="7">
        <v>33.611111113333337</v>
      </c>
    </row>
    <row r="514" spans="1:5">
      <c r="A514">
        <v>507</v>
      </c>
      <c r="B514" s="9">
        <v>23011</v>
      </c>
      <c r="C514" s="6">
        <f t="shared" si="17"/>
        <v>12</v>
      </c>
      <c r="D514" s="12">
        <f t="shared" si="18"/>
        <v>1962</v>
      </c>
      <c r="E514" s="7">
        <v>9.75806490452484</v>
      </c>
    </row>
    <row r="515" spans="1:5">
      <c r="A515">
        <v>508</v>
      </c>
      <c r="B515" s="9">
        <v>23042</v>
      </c>
      <c r="C515" s="6">
        <f t="shared" si="17"/>
        <v>1</v>
      </c>
      <c r="D515" s="12">
        <f t="shared" si="18"/>
        <v>1963</v>
      </c>
      <c r="E515" s="7">
        <v>8.1317204306451618</v>
      </c>
    </row>
    <row r="516" spans="1:5">
      <c r="A516">
        <v>509</v>
      </c>
      <c r="B516" s="9">
        <v>23070</v>
      </c>
      <c r="C516" s="6">
        <f t="shared" si="17"/>
        <v>2</v>
      </c>
      <c r="D516" s="12">
        <f t="shared" si="18"/>
        <v>1963</v>
      </c>
      <c r="E516" s="7">
        <v>9.0029761910714292</v>
      </c>
    </row>
    <row r="517" spans="1:5">
      <c r="A517">
        <v>510</v>
      </c>
      <c r="B517" s="9">
        <v>23101</v>
      </c>
      <c r="C517" s="6">
        <f t="shared" si="17"/>
        <v>3</v>
      </c>
      <c r="D517" s="12">
        <f t="shared" si="18"/>
        <v>1963</v>
      </c>
      <c r="E517" s="7">
        <v>8.1317204306451618</v>
      </c>
    </row>
    <row r="518" spans="1:5">
      <c r="A518">
        <v>511</v>
      </c>
      <c r="B518" s="9">
        <v>23131</v>
      </c>
      <c r="C518" s="6">
        <f t="shared" si="17"/>
        <v>4</v>
      </c>
      <c r="D518" s="12">
        <f t="shared" si="18"/>
        <v>1963</v>
      </c>
      <c r="E518" s="7">
        <v>8.4027777783333342</v>
      </c>
    </row>
    <row r="519" spans="1:5">
      <c r="A519">
        <v>512</v>
      </c>
      <c r="B519" s="9">
        <v>23162</v>
      </c>
      <c r="C519" s="6">
        <f t="shared" si="17"/>
        <v>5</v>
      </c>
      <c r="D519" s="12">
        <f t="shared" si="18"/>
        <v>1963</v>
      </c>
      <c r="E519" s="7">
        <v>17.889785335170004</v>
      </c>
    </row>
    <row r="520" spans="1:5">
      <c r="A520">
        <v>513</v>
      </c>
      <c r="B520" s="9">
        <v>23192</v>
      </c>
      <c r="C520" s="6">
        <f t="shared" si="17"/>
        <v>6</v>
      </c>
      <c r="D520" s="12">
        <f t="shared" si="18"/>
        <v>1963</v>
      </c>
      <c r="E520" s="7">
        <v>25.208333335000003</v>
      </c>
    </row>
    <row r="521" spans="1:5">
      <c r="A521">
        <v>514</v>
      </c>
      <c r="B521" s="9">
        <v>23223</v>
      </c>
      <c r="C521" s="6">
        <f t="shared" ref="C521:C584" si="19">MONTH(B521)</f>
        <v>7</v>
      </c>
      <c r="D521" s="12">
        <f t="shared" ref="D521:D584" si="20">YEAR(B521)</f>
        <v>1963</v>
      </c>
      <c r="E521" s="7">
        <v>17.889785335170004</v>
      </c>
    </row>
    <row r="522" spans="1:5">
      <c r="A522">
        <v>515</v>
      </c>
      <c r="B522" s="9">
        <v>23254</v>
      </c>
      <c r="C522" s="6">
        <f t="shared" si="19"/>
        <v>8</v>
      </c>
      <c r="D522" s="12">
        <f t="shared" si="20"/>
        <v>1963</v>
      </c>
      <c r="E522" s="7">
        <v>19.51612980904968</v>
      </c>
    </row>
    <row r="523" spans="1:5">
      <c r="A523">
        <v>516</v>
      </c>
      <c r="B523" s="9">
        <v>23284</v>
      </c>
      <c r="C523" s="6">
        <f t="shared" si="19"/>
        <v>9</v>
      </c>
      <c r="D523" s="12">
        <f t="shared" si="20"/>
        <v>1963</v>
      </c>
      <c r="E523" s="7">
        <v>52.097220622964002</v>
      </c>
    </row>
    <row r="524" spans="1:5">
      <c r="A524">
        <v>517</v>
      </c>
      <c r="B524" s="9">
        <v>23315</v>
      </c>
      <c r="C524" s="6">
        <f t="shared" si="19"/>
        <v>10</v>
      </c>
      <c r="D524" s="12">
        <f t="shared" si="20"/>
        <v>1963</v>
      </c>
      <c r="E524" s="7">
        <v>48.790322583870974</v>
      </c>
    </row>
    <row r="525" spans="1:5">
      <c r="A525">
        <v>518</v>
      </c>
      <c r="B525" s="9">
        <v>23345</v>
      </c>
      <c r="C525" s="6">
        <f t="shared" si="19"/>
        <v>11</v>
      </c>
      <c r="D525" s="12">
        <f t="shared" si="20"/>
        <v>1963</v>
      </c>
      <c r="E525" s="7">
        <v>33.611111113333337</v>
      </c>
    </row>
    <row r="526" spans="1:5">
      <c r="A526">
        <v>519</v>
      </c>
      <c r="B526" s="9">
        <v>23376</v>
      </c>
      <c r="C526" s="6">
        <f t="shared" si="19"/>
        <v>12</v>
      </c>
      <c r="D526" s="12">
        <f t="shared" si="20"/>
        <v>1963</v>
      </c>
      <c r="E526" s="7">
        <v>9.75806490452484</v>
      </c>
    </row>
    <row r="527" spans="1:5">
      <c r="A527">
        <v>520</v>
      </c>
      <c r="B527" s="9">
        <v>23407</v>
      </c>
      <c r="C527" s="6">
        <f t="shared" si="19"/>
        <v>1</v>
      </c>
      <c r="D527" s="12">
        <f t="shared" si="20"/>
        <v>1964</v>
      </c>
      <c r="E527" s="7">
        <v>8.1317204306451618</v>
      </c>
    </row>
    <row r="528" spans="1:5">
      <c r="A528">
        <v>521</v>
      </c>
      <c r="B528" s="9">
        <v>23436</v>
      </c>
      <c r="C528" s="6">
        <f t="shared" si="19"/>
        <v>2</v>
      </c>
      <c r="D528" s="12">
        <f t="shared" si="20"/>
        <v>1964</v>
      </c>
      <c r="E528" s="7">
        <v>8.6925287362068975</v>
      </c>
    </row>
    <row r="529" spans="1:5">
      <c r="A529">
        <v>522</v>
      </c>
      <c r="B529" s="9">
        <v>23467</v>
      </c>
      <c r="C529" s="6">
        <f t="shared" si="19"/>
        <v>3</v>
      </c>
      <c r="D529" s="12">
        <f t="shared" si="20"/>
        <v>1964</v>
      </c>
      <c r="E529" s="7">
        <v>8.1317204306451618</v>
      </c>
    </row>
    <row r="530" spans="1:5">
      <c r="A530">
        <v>523</v>
      </c>
      <c r="B530" s="9">
        <v>23497</v>
      </c>
      <c r="C530" s="6">
        <f t="shared" si="19"/>
        <v>4</v>
      </c>
      <c r="D530" s="12">
        <f t="shared" si="20"/>
        <v>1964</v>
      </c>
      <c r="E530" s="7">
        <v>8.4027777783333022</v>
      </c>
    </row>
    <row r="531" spans="1:5">
      <c r="A531">
        <v>524</v>
      </c>
      <c r="B531" s="9">
        <v>23528</v>
      </c>
      <c r="C531" s="6">
        <f t="shared" si="19"/>
        <v>5</v>
      </c>
      <c r="D531" s="12">
        <f t="shared" si="20"/>
        <v>1964</v>
      </c>
      <c r="E531" s="7">
        <v>17.889785335144538</v>
      </c>
    </row>
    <row r="532" spans="1:5">
      <c r="A532">
        <v>525</v>
      </c>
      <c r="B532" s="9">
        <v>23558</v>
      </c>
      <c r="C532" s="6">
        <f t="shared" si="19"/>
        <v>6</v>
      </c>
      <c r="D532" s="12">
        <f t="shared" si="20"/>
        <v>1964</v>
      </c>
      <c r="E532" s="7">
        <v>25.208333334999992</v>
      </c>
    </row>
    <row r="533" spans="1:5">
      <c r="A533">
        <v>526</v>
      </c>
      <c r="B533" s="9">
        <v>23589</v>
      </c>
      <c r="C533" s="6">
        <f t="shared" si="19"/>
        <v>7</v>
      </c>
      <c r="D533" s="12">
        <f t="shared" si="20"/>
        <v>1964</v>
      </c>
      <c r="E533" s="7">
        <v>17.889785335170075</v>
      </c>
    </row>
    <row r="534" spans="1:5">
      <c r="A534">
        <v>527</v>
      </c>
      <c r="B534" s="9">
        <v>23620</v>
      </c>
      <c r="C534" s="6">
        <f t="shared" si="19"/>
        <v>8</v>
      </c>
      <c r="D534" s="12">
        <f t="shared" si="20"/>
        <v>1964</v>
      </c>
      <c r="E534" s="7">
        <v>0.51936368406967048</v>
      </c>
    </row>
    <row r="535" spans="1:5">
      <c r="A535">
        <v>528</v>
      </c>
      <c r="B535" s="9">
        <v>23650</v>
      </c>
      <c r="C535" s="6">
        <f t="shared" si="19"/>
        <v>9</v>
      </c>
      <c r="D535" s="12">
        <f t="shared" si="20"/>
        <v>1964</v>
      </c>
      <c r="E535" s="7">
        <v>52.097220622963775</v>
      </c>
    </row>
    <row r="536" spans="1:5">
      <c r="A536">
        <v>529</v>
      </c>
      <c r="B536" s="9">
        <v>23681</v>
      </c>
      <c r="C536" s="6">
        <f t="shared" si="19"/>
        <v>10</v>
      </c>
      <c r="D536" s="12">
        <f t="shared" si="20"/>
        <v>1964</v>
      </c>
      <c r="E536" s="7">
        <v>40.658602153225807</v>
      </c>
    </row>
    <row r="537" spans="1:5">
      <c r="A537">
        <v>530</v>
      </c>
      <c r="B537" s="9">
        <v>23711</v>
      </c>
      <c r="C537" s="6">
        <f t="shared" si="19"/>
        <v>11</v>
      </c>
      <c r="D537" s="12">
        <f t="shared" si="20"/>
        <v>1964</v>
      </c>
      <c r="E537" s="7">
        <v>28.569445247684673</v>
      </c>
    </row>
    <row r="538" spans="1:5">
      <c r="A538">
        <v>531</v>
      </c>
      <c r="B538" s="9">
        <v>23742</v>
      </c>
      <c r="C538" s="6">
        <f t="shared" si="19"/>
        <v>12</v>
      </c>
      <c r="D538" s="12">
        <f t="shared" si="20"/>
        <v>1964</v>
      </c>
      <c r="E538" s="7">
        <v>8.1317204306451618</v>
      </c>
    </row>
    <row r="539" spans="1:5">
      <c r="A539">
        <v>532</v>
      </c>
      <c r="B539" s="9">
        <v>23773</v>
      </c>
      <c r="C539" s="6">
        <f t="shared" si="19"/>
        <v>1</v>
      </c>
      <c r="D539" s="12">
        <f t="shared" si="20"/>
        <v>1965</v>
      </c>
      <c r="E539" s="7">
        <v>6.5053764414537909</v>
      </c>
    </row>
    <row r="540" spans="1:5">
      <c r="A540">
        <v>533</v>
      </c>
      <c r="B540" s="9">
        <v>23801</v>
      </c>
      <c r="C540" s="6">
        <f t="shared" si="19"/>
        <v>2</v>
      </c>
      <c r="D540" s="12">
        <f t="shared" si="20"/>
        <v>1965</v>
      </c>
      <c r="E540" s="7">
        <v>7.2023810601809828</v>
      </c>
    </row>
    <row r="541" spans="1:5">
      <c r="A541">
        <v>534</v>
      </c>
      <c r="B541" s="9">
        <v>23832</v>
      </c>
      <c r="C541" s="6">
        <f t="shared" si="19"/>
        <v>3</v>
      </c>
      <c r="D541" s="12">
        <f t="shared" si="20"/>
        <v>1965</v>
      </c>
      <c r="E541" s="7">
        <v>6.5053764414537909</v>
      </c>
    </row>
    <row r="542" spans="1:5">
      <c r="A542">
        <v>535</v>
      </c>
      <c r="B542" s="9">
        <v>23862</v>
      </c>
      <c r="C542" s="6">
        <f t="shared" si="19"/>
        <v>4</v>
      </c>
      <c r="D542" s="12">
        <f t="shared" si="20"/>
        <v>1965</v>
      </c>
      <c r="E542" s="7">
        <v>6.7222223228355844</v>
      </c>
    </row>
    <row r="543" spans="1:5">
      <c r="A543">
        <v>536</v>
      </c>
      <c r="B543" s="9">
        <v>23893</v>
      </c>
      <c r="C543" s="6">
        <f t="shared" si="19"/>
        <v>5</v>
      </c>
      <c r="D543" s="12">
        <f t="shared" si="20"/>
        <v>1965</v>
      </c>
      <c r="E543" s="7">
        <v>14.637096387410645</v>
      </c>
    </row>
    <row r="544" spans="1:5">
      <c r="A544">
        <v>537</v>
      </c>
      <c r="B544" s="9">
        <v>23923</v>
      </c>
      <c r="C544" s="6">
        <f t="shared" si="19"/>
        <v>6</v>
      </c>
      <c r="D544" s="12">
        <f t="shared" si="20"/>
        <v>1965</v>
      </c>
      <c r="E544" s="7">
        <v>21.847221422315332</v>
      </c>
    </row>
    <row r="545" spans="1:5">
      <c r="A545">
        <v>538</v>
      </c>
      <c r="B545" s="9">
        <v>23954</v>
      </c>
      <c r="C545" s="6">
        <f t="shared" si="19"/>
        <v>7</v>
      </c>
      <c r="D545" s="12">
        <f t="shared" si="20"/>
        <v>1965</v>
      </c>
      <c r="E545" s="7">
        <v>14.637096387410645</v>
      </c>
    </row>
    <row r="546" spans="1:5">
      <c r="A546">
        <v>539</v>
      </c>
      <c r="B546" s="9">
        <v>23985</v>
      </c>
      <c r="C546" s="6">
        <f t="shared" si="19"/>
        <v>8</v>
      </c>
      <c r="D546" s="12">
        <f t="shared" si="20"/>
        <v>1965</v>
      </c>
      <c r="E546" s="7">
        <v>17.889785335170004</v>
      </c>
    </row>
    <row r="547" spans="1:5">
      <c r="A547">
        <v>540</v>
      </c>
      <c r="B547" s="9">
        <v>24015</v>
      </c>
      <c r="C547" s="6">
        <f t="shared" si="19"/>
        <v>9</v>
      </c>
      <c r="D547" s="12">
        <f t="shared" si="20"/>
        <v>1965</v>
      </c>
      <c r="E547" s="7">
        <v>45.375000804351345</v>
      </c>
    </row>
    <row r="548" spans="1:5">
      <c r="A548">
        <v>541</v>
      </c>
      <c r="B548" s="9">
        <v>24046</v>
      </c>
      <c r="C548" s="6">
        <f t="shared" si="19"/>
        <v>10</v>
      </c>
      <c r="D548" s="12">
        <f t="shared" si="20"/>
        <v>1965</v>
      </c>
      <c r="E548" s="7">
        <v>8.2870651841052876</v>
      </c>
    </row>
    <row r="549" spans="1:5">
      <c r="A549">
        <v>542</v>
      </c>
      <c r="B549" s="9">
        <v>24076</v>
      </c>
      <c r="C549" s="6">
        <f t="shared" si="19"/>
        <v>11</v>
      </c>
      <c r="D549" s="12">
        <f t="shared" si="20"/>
        <v>1965</v>
      </c>
      <c r="E549" s="7">
        <v>33.611111113333337</v>
      </c>
    </row>
    <row r="550" spans="1:5">
      <c r="A550">
        <v>543</v>
      </c>
      <c r="B550" s="9">
        <v>24107</v>
      </c>
      <c r="C550" s="6">
        <f t="shared" si="19"/>
        <v>12</v>
      </c>
      <c r="D550" s="12">
        <f t="shared" si="20"/>
        <v>1965</v>
      </c>
      <c r="E550" s="7">
        <v>9.75806490452484</v>
      </c>
    </row>
    <row r="551" spans="1:5">
      <c r="A551">
        <v>544</v>
      </c>
      <c r="B551" s="9">
        <v>24138</v>
      </c>
      <c r="C551" s="6">
        <f t="shared" si="19"/>
        <v>1</v>
      </c>
      <c r="D551" s="12">
        <f t="shared" si="20"/>
        <v>1966</v>
      </c>
      <c r="E551" s="7">
        <v>8.1317204306451618</v>
      </c>
    </row>
    <row r="552" spans="1:5">
      <c r="A552">
        <v>545</v>
      </c>
      <c r="B552" s="9">
        <v>24166</v>
      </c>
      <c r="C552" s="6">
        <f t="shared" si="19"/>
        <v>2</v>
      </c>
      <c r="D552" s="12">
        <f t="shared" si="20"/>
        <v>1966</v>
      </c>
      <c r="E552" s="7">
        <v>9.0029761910714292</v>
      </c>
    </row>
    <row r="553" spans="1:5">
      <c r="A553">
        <v>546</v>
      </c>
      <c r="B553" s="9">
        <v>24197</v>
      </c>
      <c r="C553" s="6">
        <f t="shared" si="19"/>
        <v>3</v>
      </c>
      <c r="D553" s="12">
        <f t="shared" si="20"/>
        <v>1966</v>
      </c>
      <c r="E553" s="7">
        <v>8.1317204306451618</v>
      </c>
    </row>
    <row r="554" spans="1:5">
      <c r="A554">
        <v>547</v>
      </c>
      <c r="B554" s="9">
        <v>24227</v>
      </c>
      <c r="C554" s="6">
        <f t="shared" si="19"/>
        <v>4</v>
      </c>
      <c r="D554" s="12">
        <f t="shared" si="20"/>
        <v>1966</v>
      </c>
      <c r="E554" s="7">
        <v>8.4027777783333342</v>
      </c>
    </row>
    <row r="555" spans="1:5">
      <c r="A555">
        <v>548</v>
      </c>
      <c r="B555" s="9">
        <v>24258</v>
      </c>
      <c r="C555" s="6">
        <f t="shared" si="19"/>
        <v>5</v>
      </c>
      <c r="D555" s="12">
        <f t="shared" si="20"/>
        <v>1966</v>
      </c>
      <c r="E555" s="7">
        <v>17.889785335144538</v>
      </c>
    </row>
    <row r="556" spans="1:5">
      <c r="A556">
        <v>549</v>
      </c>
      <c r="B556" s="9">
        <v>24288</v>
      </c>
      <c r="C556" s="6">
        <f t="shared" si="19"/>
        <v>6</v>
      </c>
      <c r="D556" s="12">
        <f t="shared" si="20"/>
        <v>1966</v>
      </c>
      <c r="E556" s="7">
        <v>25.208333334999992</v>
      </c>
    </row>
    <row r="557" spans="1:5">
      <c r="A557">
        <v>550</v>
      </c>
      <c r="B557" s="9">
        <v>24319</v>
      </c>
      <c r="C557" s="6">
        <f t="shared" si="19"/>
        <v>7</v>
      </c>
      <c r="D557" s="12">
        <f t="shared" si="20"/>
        <v>1966</v>
      </c>
      <c r="E557" s="7">
        <v>0</v>
      </c>
    </row>
    <row r="558" spans="1:5">
      <c r="A558">
        <v>551</v>
      </c>
      <c r="B558" s="9">
        <v>24350</v>
      </c>
      <c r="C558" s="6">
        <f t="shared" si="19"/>
        <v>8</v>
      </c>
      <c r="D558" s="12">
        <f t="shared" si="20"/>
        <v>1966</v>
      </c>
      <c r="E558" s="7">
        <v>19.516129809016896</v>
      </c>
    </row>
    <row r="559" spans="1:5">
      <c r="A559">
        <v>552</v>
      </c>
      <c r="B559" s="9">
        <v>24380</v>
      </c>
      <c r="C559" s="6">
        <f t="shared" si="19"/>
        <v>9</v>
      </c>
      <c r="D559" s="12">
        <f t="shared" si="20"/>
        <v>1966</v>
      </c>
      <c r="E559" s="7">
        <v>52.097220622964031</v>
      </c>
    </row>
    <row r="560" spans="1:5">
      <c r="A560">
        <v>553</v>
      </c>
      <c r="B560" s="9">
        <v>24411</v>
      </c>
      <c r="C560" s="6">
        <f t="shared" si="19"/>
        <v>10</v>
      </c>
      <c r="D560" s="12">
        <f t="shared" si="20"/>
        <v>1966</v>
      </c>
      <c r="E560" s="7">
        <v>40.658602153225807</v>
      </c>
    </row>
    <row r="561" spans="1:5">
      <c r="A561">
        <v>554</v>
      </c>
      <c r="B561" s="9">
        <v>24441</v>
      </c>
      <c r="C561" s="6">
        <f t="shared" si="19"/>
        <v>11</v>
      </c>
      <c r="D561" s="12">
        <f t="shared" si="20"/>
        <v>1966</v>
      </c>
      <c r="E561" s="7">
        <v>28.569445247684673</v>
      </c>
    </row>
    <row r="562" spans="1:5">
      <c r="A562">
        <v>555</v>
      </c>
      <c r="B562" s="9">
        <v>24472</v>
      </c>
      <c r="C562" s="6">
        <f t="shared" si="19"/>
        <v>12</v>
      </c>
      <c r="D562" s="12">
        <f t="shared" si="20"/>
        <v>1966</v>
      </c>
      <c r="E562" s="7">
        <v>8.1317204306451618</v>
      </c>
    </row>
    <row r="563" spans="1:5">
      <c r="A563">
        <v>556</v>
      </c>
      <c r="B563" s="9">
        <v>24503</v>
      </c>
      <c r="C563" s="6">
        <f t="shared" si="19"/>
        <v>1</v>
      </c>
      <c r="D563" s="12">
        <f t="shared" si="20"/>
        <v>1967</v>
      </c>
      <c r="E563" s="7">
        <v>6.5053764414537909</v>
      </c>
    </row>
    <row r="564" spans="1:5">
      <c r="A564">
        <v>557</v>
      </c>
      <c r="B564" s="9">
        <v>24531</v>
      </c>
      <c r="C564" s="6">
        <f t="shared" si="19"/>
        <v>2</v>
      </c>
      <c r="D564" s="12">
        <f t="shared" si="20"/>
        <v>1967</v>
      </c>
      <c r="E564" s="7">
        <v>7.2023810601809828</v>
      </c>
    </row>
    <row r="565" spans="1:5">
      <c r="A565">
        <v>558</v>
      </c>
      <c r="B565" s="9">
        <v>24562</v>
      </c>
      <c r="C565" s="6">
        <f t="shared" si="19"/>
        <v>3</v>
      </c>
      <c r="D565" s="12">
        <f t="shared" si="20"/>
        <v>1967</v>
      </c>
      <c r="E565" s="7">
        <v>6.5053764414537909</v>
      </c>
    </row>
    <row r="566" spans="1:5">
      <c r="A566">
        <v>559</v>
      </c>
      <c r="B566" s="9">
        <v>24592</v>
      </c>
      <c r="C566" s="6">
        <f t="shared" si="19"/>
        <v>4</v>
      </c>
      <c r="D566" s="12">
        <f t="shared" si="20"/>
        <v>1967</v>
      </c>
      <c r="E566" s="7">
        <v>6.7222223228355844</v>
      </c>
    </row>
    <row r="567" spans="1:5">
      <c r="A567">
        <v>560</v>
      </c>
      <c r="B567" s="9">
        <v>24623</v>
      </c>
      <c r="C567" s="6">
        <f t="shared" si="19"/>
        <v>5</v>
      </c>
      <c r="D567" s="12">
        <f t="shared" si="20"/>
        <v>1967</v>
      </c>
      <c r="E567" s="7">
        <v>14.637096387395664</v>
      </c>
    </row>
    <row r="568" spans="1:5">
      <c r="A568">
        <v>561</v>
      </c>
      <c r="B568" s="9">
        <v>24653</v>
      </c>
      <c r="C568" s="6">
        <f t="shared" si="19"/>
        <v>6</v>
      </c>
      <c r="D568" s="12">
        <f t="shared" si="20"/>
        <v>1967</v>
      </c>
      <c r="E568" s="7">
        <v>21.847221422315332</v>
      </c>
    </row>
    <row r="569" spans="1:5">
      <c r="A569">
        <v>562</v>
      </c>
      <c r="B569" s="9">
        <v>24684</v>
      </c>
      <c r="C569" s="6">
        <f t="shared" si="19"/>
        <v>7</v>
      </c>
      <c r="D569" s="12">
        <f t="shared" si="20"/>
        <v>1967</v>
      </c>
      <c r="E569" s="7">
        <v>14.637096387384672</v>
      </c>
    </row>
    <row r="570" spans="1:5">
      <c r="A570">
        <v>563</v>
      </c>
      <c r="B570" s="9">
        <v>24715</v>
      </c>
      <c r="C570" s="6">
        <f t="shared" si="19"/>
        <v>8</v>
      </c>
      <c r="D570" s="12">
        <f t="shared" si="20"/>
        <v>1967</v>
      </c>
      <c r="E570" s="7">
        <v>17.889785335170004</v>
      </c>
    </row>
    <row r="571" spans="1:5">
      <c r="A571">
        <v>564</v>
      </c>
      <c r="B571" s="9">
        <v>24745</v>
      </c>
      <c r="C571" s="6">
        <f t="shared" si="19"/>
        <v>9</v>
      </c>
      <c r="D571" s="12">
        <f t="shared" si="20"/>
        <v>1967</v>
      </c>
      <c r="E571" s="7">
        <v>45.375000804351345</v>
      </c>
    </row>
    <row r="572" spans="1:5">
      <c r="A572">
        <v>565</v>
      </c>
      <c r="B572" s="9">
        <v>24776</v>
      </c>
      <c r="C572" s="6">
        <f t="shared" si="19"/>
        <v>10</v>
      </c>
      <c r="D572" s="12">
        <f t="shared" si="20"/>
        <v>1967</v>
      </c>
      <c r="E572" s="7">
        <v>0</v>
      </c>
    </row>
    <row r="573" spans="1:5">
      <c r="A573">
        <v>566</v>
      </c>
      <c r="B573" s="9">
        <v>24806</v>
      </c>
      <c r="C573" s="6">
        <f t="shared" si="19"/>
        <v>11</v>
      </c>
      <c r="D573" s="12">
        <f t="shared" si="20"/>
        <v>1967</v>
      </c>
      <c r="E573" s="7">
        <v>33.611111113333337</v>
      </c>
    </row>
    <row r="574" spans="1:5">
      <c r="A574">
        <v>567</v>
      </c>
      <c r="B574" s="9">
        <v>24837</v>
      </c>
      <c r="C574" s="6">
        <f t="shared" si="19"/>
        <v>12</v>
      </c>
      <c r="D574" s="12">
        <f t="shared" si="20"/>
        <v>1967</v>
      </c>
      <c r="E574" s="7">
        <v>9.75806490452484</v>
      </c>
    </row>
    <row r="575" spans="1:5">
      <c r="A575">
        <v>568</v>
      </c>
      <c r="B575" s="9">
        <v>24868</v>
      </c>
      <c r="C575" s="6">
        <f t="shared" si="19"/>
        <v>1</v>
      </c>
      <c r="D575" s="12">
        <f t="shared" si="20"/>
        <v>1968</v>
      </c>
      <c r="E575" s="7">
        <v>8.1317204306451618</v>
      </c>
    </row>
    <row r="576" spans="1:5">
      <c r="A576">
        <v>569</v>
      </c>
      <c r="B576" s="9">
        <v>24897</v>
      </c>
      <c r="C576" s="6">
        <f t="shared" si="19"/>
        <v>2</v>
      </c>
      <c r="D576" s="12">
        <f t="shared" si="20"/>
        <v>1968</v>
      </c>
      <c r="E576" s="7">
        <v>8.6925287362068975</v>
      </c>
    </row>
    <row r="577" spans="1:5">
      <c r="A577">
        <v>570</v>
      </c>
      <c r="B577" s="9">
        <v>24928</v>
      </c>
      <c r="C577" s="6">
        <f t="shared" si="19"/>
        <v>3</v>
      </c>
      <c r="D577" s="12">
        <f t="shared" si="20"/>
        <v>1968</v>
      </c>
      <c r="E577" s="7">
        <v>8.1317204306451618</v>
      </c>
    </row>
    <row r="578" spans="1:5">
      <c r="A578">
        <v>571</v>
      </c>
      <c r="B578" s="9">
        <v>24958</v>
      </c>
      <c r="C578" s="6">
        <f t="shared" si="19"/>
        <v>4</v>
      </c>
      <c r="D578" s="12">
        <f t="shared" si="20"/>
        <v>1968</v>
      </c>
      <c r="E578" s="7">
        <v>8.4027777783334159</v>
      </c>
    </row>
    <row r="579" spans="1:5">
      <c r="A579">
        <v>572</v>
      </c>
      <c r="B579" s="9">
        <v>24989</v>
      </c>
      <c r="C579" s="6">
        <f t="shared" si="19"/>
        <v>5</v>
      </c>
      <c r="D579" s="12">
        <f t="shared" si="20"/>
        <v>1968</v>
      </c>
      <c r="E579" s="7">
        <v>17.889785335170004</v>
      </c>
    </row>
    <row r="580" spans="1:5">
      <c r="A580">
        <v>573</v>
      </c>
      <c r="B580" s="9">
        <v>25019</v>
      </c>
      <c r="C580" s="6">
        <f t="shared" si="19"/>
        <v>6</v>
      </c>
      <c r="D580" s="12">
        <f t="shared" si="20"/>
        <v>1968</v>
      </c>
      <c r="E580" s="7">
        <v>25.20833333500002</v>
      </c>
    </row>
    <row r="581" spans="1:5">
      <c r="A581">
        <v>574</v>
      </c>
      <c r="B581" s="9">
        <v>25050</v>
      </c>
      <c r="C581" s="6">
        <f t="shared" si="19"/>
        <v>7</v>
      </c>
      <c r="D581" s="12">
        <f t="shared" si="20"/>
        <v>1968</v>
      </c>
      <c r="E581" s="7">
        <v>0</v>
      </c>
    </row>
    <row r="582" spans="1:5">
      <c r="A582">
        <v>575</v>
      </c>
      <c r="B582" s="9">
        <v>25081</v>
      </c>
      <c r="C582" s="6">
        <f t="shared" si="19"/>
        <v>8</v>
      </c>
      <c r="D582" s="12">
        <f t="shared" si="20"/>
        <v>1968</v>
      </c>
      <c r="E582" s="7">
        <v>19.51612980904968</v>
      </c>
    </row>
    <row r="583" spans="1:5">
      <c r="A583">
        <v>576</v>
      </c>
      <c r="B583" s="9">
        <v>25111</v>
      </c>
      <c r="C583" s="6">
        <f t="shared" si="19"/>
        <v>9</v>
      </c>
      <c r="D583" s="12">
        <f t="shared" si="20"/>
        <v>1968</v>
      </c>
      <c r="E583" s="7">
        <v>52.097220622963988</v>
      </c>
    </row>
    <row r="584" spans="1:5">
      <c r="A584">
        <v>577</v>
      </c>
      <c r="B584" s="9">
        <v>25142</v>
      </c>
      <c r="C584" s="6">
        <f t="shared" si="19"/>
        <v>10</v>
      </c>
      <c r="D584" s="12">
        <f t="shared" si="20"/>
        <v>1968</v>
      </c>
      <c r="E584" s="7">
        <v>40.658602153225807</v>
      </c>
    </row>
    <row r="585" spans="1:5">
      <c r="A585">
        <v>578</v>
      </c>
      <c r="B585" s="9">
        <v>25172</v>
      </c>
      <c r="C585" s="6">
        <f t="shared" ref="C585:C648" si="21">MONTH(B585)</f>
        <v>11</v>
      </c>
      <c r="D585" s="12">
        <f t="shared" ref="D585:D648" si="22">YEAR(B585)</f>
        <v>1968</v>
      </c>
      <c r="E585" s="7">
        <v>28.569445247684673</v>
      </c>
    </row>
    <row r="586" spans="1:5">
      <c r="A586">
        <v>579</v>
      </c>
      <c r="B586" s="9">
        <v>25203</v>
      </c>
      <c r="C586" s="6">
        <f t="shared" si="21"/>
        <v>12</v>
      </c>
      <c r="D586" s="12">
        <f t="shared" si="22"/>
        <v>1968</v>
      </c>
      <c r="E586" s="7">
        <v>8.1317204306451618</v>
      </c>
    </row>
    <row r="587" spans="1:5">
      <c r="A587">
        <v>580</v>
      </c>
      <c r="B587" s="9">
        <v>25234</v>
      </c>
      <c r="C587" s="6">
        <f t="shared" si="21"/>
        <v>1</v>
      </c>
      <c r="D587" s="12">
        <f t="shared" si="22"/>
        <v>1969</v>
      </c>
      <c r="E587" s="7">
        <v>6.5053764414537909</v>
      </c>
    </row>
    <row r="588" spans="1:5">
      <c r="A588">
        <v>581</v>
      </c>
      <c r="B588" s="9">
        <v>25262</v>
      </c>
      <c r="C588" s="6">
        <f t="shared" si="21"/>
        <v>2</v>
      </c>
      <c r="D588" s="12">
        <f t="shared" si="22"/>
        <v>1969</v>
      </c>
      <c r="E588" s="7">
        <v>7.2023810601809828</v>
      </c>
    </row>
    <row r="589" spans="1:5">
      <c r="A589">
        <v>582</v>
      </c>
      <c r="B589" s="9">
        <v>25293</v>
      </c>
      <c r="C589" s="6">
        <f t="shared" si="21"/>
        <v>3</v>
      </c>
      <c r="D589" s="12">
        <f t="shared" si="22"/>
        <v>1969</v>
      </c>
      <c r="E589" s="7">
        <v>6.5053764414537909</v>
      </c>
    </row>
    <row r="590" spans="1:5">
      <c r="A590">
        <v>583</v>
      </c>
      <c r="B590" s="9">
        <v>25323</v>
      </c>
      <c r="C590" s="6">
        <f t="shared" si="21"/>
        <v>4</v>
      </c>
      <c r="D590" s="12">
        <f t="shared" si="22"/>
        <v>1969</v>
      </c>
      <c r="E590" s="7">
        <v>6.7222223228355844</v>
      </c>
    </row>
    <row r="591" spans="1:5">
      <c r="A591">
        <v>584</v>
      </c>
      <c r="B591" s="9">
        <v>25354</v>
      </c>
      <c r="C591" s="6">
        <f t="shared" si="21"/>
        <v>5</v>
      </c>
      <c r="D591" s="12">
        <f t="shared" si="22"/>
        <v>1969</v>
      </c>
      <c r="E591" s="7">
        <v>14.637096387410645</v>
      </c>
    </row>
    <row r="592" spans="1:5">
      <c r="A592">
        <v>585</v>
      </c>
      <c r="B592" s="9">
        <v>25384</v>
      </c>
      <c r="C592" s="6">
        <f t="shared" si="21"/>
        <v>6</v>
      </c>
      <c r="D592" s="12">
        <f t="shared" si="22"/>
        <v>1969</v>
      </c>
      <c r="E592" s="7">
        <v>21.847221422315332</v>
      </c>
    </row>
    <row r="593" spans="1:5">
      <c r="A593">
        <v>586</v>
      </c>
      <c r="B593" s="9">
        <v>25415</v>
      </c>
      <c r="C593" s="6">
        <f t="shared" si="21"/>
        <v>7</v>
      </c>
      <c r="D593" s="12">
        <f t="shared" si="22"/>
        <v>1969</v>
      </c>
      <c r="E593" s="7">
        <v>14.637096387410645</v>
      </c>
    </row>
    <row r="594" spans="1:5">
      <c r="A594">
        <v>587</v>
      </c>
      <c r="B594" s="9">
        <v>25446</v>
      </c>
      <c r="C594" s="6">
        <f t="shared" si="21"/>
        <v>8</v>
      </c>
      <c r="D594" s="12">
        <f t="shared" si="22"/>
        <v>1969</v>
      </c>
      <c r="E594" s="7">
        <v>17.889785335170004</v>
      </c>
    </row>
    <row r="595" spans="1:5">
      <c r="A595">
        <v>588</v>
      </c>
      <c r="B595" s="9">
        <v>25476</v>
      </c>
      <c r="C595" s="6">
        <f t="shared" si="21"/>
        <v>9</v>
      </c>
      <c r="D595" s="12">
        <f t="shared" si="22"/>
        <v>1969</v>
      </c>
      <c r="E595" s="7">
        <v>45.375000804351316</v>
      </c>
    </row>
    <row r="596" spans="1:5">
      <c r="A596">
        <v>589</v>
      </c>
      <c r="B596" s="9">
        <v>25507</v>
      </c>
      <c r="C596" s="6">
        <f t="shared" si="21"/>
        <v>10</v>
      </c>
      <c r="D596" s="12">
        <f t="shared" si="22"/>
        <v>1969</v>
      </c>
      <c r="E596" s="7">
        <v>40.658602153225807</v>
      </c>
    </row>
    <row r="597" spans="1:5">
      <c r="A597">
        <v>590</v>
      </c>
      <c r="B597" s="9">
        <v>25537</v>
      </c>
      <c r="C597" s="6">
        <f t="shared" si="21"/>
        <v>11</v>
      </c>
      <c r="D597" s="12">
        <f t="shared" si="22"/>
        <v>1969</v>
      </c>
      <c r="E597" s="7">
        <v>28.569445247684673</v>
      </c>
    </row>
    <row r="598" spans="1:5">
      <c r="A598">
        <v>591</v>
      </c>
      <c r="B598" s="9">
        <v>25568</v>
      </c>
      <c r="C598" s="6">
        <f t="shared" si="21"/>
        <v>12</v>
      </c>
      <c r="D598" s="12">
        <f t="shared" si="22"/>
        <v>1969</v>
      </c>
      <c r="E598" s="7">
        <v>8.1317204306451618</v>
      </c>
    </row>
    <row r="599" spans="1:5">
      <c r="A599">
        <v>592</v>
      </c>
      <c r="B599" s="9">
        <v>25599</v>
      </c>
      <c r="C599" s="6">
        <f t="shared" si="21"/>
        <v>1</v>
      </c>
      <c r="D599" s="12">
        <f t="shared" si="22"/>
        <v>1970</v>
      </c>
      <c r="E599" s="7">
        <v>6.5053764414537909</v>
      </c>
    </row>
    <row r="600" spans="1:5">
      <c r="A600">
        <v>593</v>
      </c>
      <c r="B600" s="9">
        <v>25627</v>
      </c>
      <c r="C600" s="6">
        <f t="shared" si="21"/>
        <v>2</v>
      </c>
      <c r="D600" s="12">
        <f t="shared" si="22"/>
        <v>1970</v>
      </c>
      <c r="E600" s="7">
        <v>7.2023810601809828</v>
      </c>
    </row>
    <row r="601" spans="1:5">
      <c r="A601">
        <v>594</v>
      </c>
      <c r="B601" s="9">
        <v>25658</v>
      </c>
      <c r="C601" s="6">
        <f t="shared" si="21"/>
        <v>3</v>
      </c>
      <c r="D601" s="12">
        <f t="shared" si="22"/>
        <v>1970</v>
      </c>
      <c r="E601" s="7">
        <v>6.5053764414537909</v>
      </c>
    </row>
    <row r="602" spans="1:5">
      <c r="A602">
        <v>595</v>
      </c>
      <c r="B602" s="9">
        <v>25688</v>
      </c>
      <c r="C602" s="6">
        <f t="shared" si="21"/>
        <v>4</v>
      </c>
      <c r="D602" s="12">
        <f t="shared" si="22"/>
        <v>1970</v>
      </c>
      <c r="E602" s="7">
        <v>6.7222223228355915</v>
      </c>
    </row>
    <row r="603" spans="1:5">
      <c r="A603">
        <v>596</v>
      </c>
      <c r="B603" s="9">
        <v>25719</v>
      </c>
      <c r="C603" s="6">
        <f t="shared" si="21"/>
        <v>5</v>
      </c>
      <c r="D603" s="12">
        <f t="shared" si="22"/>
        <v>1970</v>
      </c>
      <c r="E603" s="7">
        <v>14.637096387388651</v>
      </c>
    </row>
    <row r="604" spans="1:5">
      <c r="A604">
        <v>597</v>
      </c>
      <c r="B604" s="9">
        <v>25749</v>
      </c>
      <c r="C604" s="6">
        <f t="shared" si="21"/>
        <v>6</v>
      </c>
      <c r="D604" s="12">
        <f t="shared" si="22"/>
        <v>1970</v>
      </c>
      <c r="E604" s="7">
        <v>21.847221422315386</v>
      </c>
    </row>
    <row r="605" spans="1:5">
      <c r="A605">
        <v>598</v>
      </c>
      <c r="B605" s="9">
        <v>25780</v>
      </c>
      <c r="C605" s="6">
        <f t="shared" si="21"/>
        <v>7</v>
      </c>
      <c r="D605" s="12">
        <f t="shared" si="22"/>
        <v>1970</v>
      </c>
      <c r="E605" s="7">
        <v>14.637096387370658</v>
      </c>
    </row>
    <row r="606" spans="1:5">
      <c r="A606">
        <v>599</v>
      </c>
      <c r="B606" s="9">
        <v>25811</v>
      </c>
      <c r="C606" s="6">
        <f t="shared" si="21"/>
        <v>8</v>
      </c>
      <c r="D606" s="12">
        <f t="shared" si="22"/>
        <v>1970</v>
      </c>
      <c r="E606" s="7">
        <v>17.889785335170004</v>
      </c>
    </row>
    <row r="607" spans="1:5">
      <c r="A607">
        <v>600</v>
      </c>
      <c r="B607" s="9">
        <v>25841</v>
      </c>
      <c r="C607" s="6">
        <f t="shared" si="21"/>
        <v>9</v>
      </c>
      <c r="D607" s="12">
        <f t="shared" si="22"/>
        <v>1970</v>
      </c>
      <c r="E607" s="7">
        <v>45.375000804351401</v>
      </c>
    </row>
    <row r="608" spans="1:5">
      <c r="A608">
        <v>601</v>
      </c>
      <c r="B608" s="9">
        <v>25872</v>
      </c>
      <c r="C608" s="6">
        <f t="shared" si="21"/>
        <v>10</v>
      </c>
      <c r="D608" s="12">
        <f t="shared" si="22"/>
        <v>1970</v>
      </c>
      <c r="E608" s="7">
        <v>48.790322583870974</v>
      </c>
    </row>
    <row r="609" spans="1:5">
      <c r="A609">
        <v>602</v>
      </c>
      <c r="B609" s="9">
        <v>25902</v>
      </c>
      <c r="C609" s="6">
        <f t="shared" si="21"/>
        <v>11</v>
      </c>
      <c r="D609" s="12">
        <f t="shared" si="22"/>
        <v>1970</v>
      </c>
      <c r="E609" s="7">
        <v>33.611111113333337</v>
      </c>
    </row>
    <row r="610" spans="1:5">
      <c r="A610">
        <v>603</v>
      </c>
      <c r="B610" s="9">
        <v>25933</v>
      </c>
      <c r="C610" s="6">
        <f t="shared" si="21"/>
        <v>12</v>
      </c>
      <c r="D610" s="12">
        <f t="shared" si="22"/>
        <v>1970</v>
      </c>
      <c r="E610" s="7">
        <v>9.75806490452484</v>
      </c>
    </row>
    <row r="611" spans="1:5">
      <c r="A611">
        <v>604</v>
      </c>
      <c r="B611" s="9">
        <v>25964</v>
      </c>
      <c r="C611" s="6">
        <f t="shared" si="21"/>
        <v>1</v>
      </c>
      <c r="D611" s="12">
        <f t="shared" si="22"/>
        <v>1971</v>
      </c>
      <c r="E611" s="7">
        <v>8.1317204306451618</v>
      </c>
    </row>
    <row r="612" spans="1:5">
      <c r="A612">
        <v>605</v>
      </c>
      <c r="B612" s="9">
        <v>25992</v>
      </c>
      <c r="C612" s="6">
        <f t="shared" si="21"/>
        <v>2</v>
      </c>
      <c r="D612" s="12">
        <f t="shared" si="22"/>
        <v>1971</v>
      </c>
      <c r="E612" s="7">
        <v>9.0029761910714292</v>
      </c>
    </row>
    <row r="613" spans="1:5">
      <c r="A613">
        <v>606</v>
      </c>
      <c r="B613" s="9">
        <v>26023</v>
      </c>
      <c r="C613" s="6">
        <f t="shared" si="21"/>
        <v>3</v>
      </c>
      <c r="D613" s="12">
        <f t="shared" si="22"/>
        <v>1971</v>
      </c>
      <c r="E613" s="7">
        <v>8.1317204306451618</v>
      </c>
    </row>
    <row r="614" spans="1:5">
      <c r="A614">
        <v>607</v>
      </c>
      <c r="B614" s="9">
        <v>26053</v>
      </c>
      <c r="C614" s="6">
        <f t="shared" si="21"/>
        <v>4</v>
      </c>
      <c r="D614" s="12">
        <f t="shared" si="22"/>
        <v>1971</v>
      </c>
      <c r="E614" s="7">
        <v>8.4027777783333342</v>
      </c>
    </row>
    <row r="615" spans="1:5">
      <c r="A615">
        <v>608</v>
      </c>
      <c r="B615" s="9">
        <v>26084</v>
      </c>
      <c r="C615" s="6">
        <f t="shared" si="21"/>
        <v>5</v>
      </c>
      <c r="D615" s="12">
        <f t="shared" si="22"/>
        <v>1971</v>
      </c>
      <c r="E615" s="7">
        <v>17.889785335170004</v>
      </c>
    </row>
    <row r="616" spans="1:5">
      <c r="A616">
        <v>609</v>
      </c>
      <c r="B616" s="9">
        <v>26114</v>
      </c>
      <c r="C616" s="6">
        <f t="shared" si="21"/>
        <v>6</v>
      </c>
      <c r="D616" s="12">
        <f t="shared" si="22"/>
        <v>1971</v>
      </c>
      <c r="E616" s="7">
        <v>25.208333335000003</v>
      </c>
    </row>
    <row r="617" spans="1:5">
      <c r="A617">
        <v>610</v>
      </c>
      <c r="B617" s="9">
        <v>26145</v>
      </c>
      <c r="C617" s="6">
        <f t="shared" si="21"/>
        <v>7</v>
      </c>
      <c r="D617" s="12">
        <f t="shared" si="22"/>
        <v>1971</v>
      </c>
      <c r="E617" s="7">
        <v>17.889785335170004</v>
      </c>
    </row>
    <row r="618" spans="1:5">
      <c r="A618">
        <v>611</v>
      </c>
      <c r="B618" s="9">
        <v>26176</v>
      </c>
      <c r="C618" s="6">
        <f t="shared" si="21"/>
        <v>8</v>
      </c>
      <c r="D618" s="12">
        <f t="shared" si="22"/>
        <v>1971</v>
      </c>
      <c r="E618" s="7">
        <v>19.51612980904968</v>
      </c>
    </row>
    <row r="619" spans="1:5">
      <c r="A619">
        <v>612</v>
      </c>
      <c r="B619" s="9">
        <v>26206</v>
      </c>
      <c r="C619" s="6">
        <f t="shared" si="21"/>
        <v>9</v>
      </c>
      <c r="D619" s="12">
        <f t="shared" si="22"/>
        <v>1971</v>
      </c>
      <c r="E619" s="7">
        <v>52.097220622964045</v>
      </c>
    </row>
    <row r="620" spans="1:5">
      <c r="A620">
        <v>613</v>
      </c>
      <c r="B620" s="9">
        <v>26237</v>
      </c>
      <c r="C620" s="6">
        <f t="shared" si="21"/>
        <v>10</v>
      </c>
      <c r="D620" s="12">
        <f t="shared" si="22"/>
        <v>1971</v>
      </c>
      <c r="E620" s="7">
        <v>48.790322583870974</v>
      </c>
    </row>
    <row r="621" spans="1:5">
      <c r="A621">
        <v>614</v>
      </c>
      <c r="B621" s="9">
        <v>26267</v>
      </c>
      <c r="C621" s="6">
        <f t="shared" si="21"/>
        <v>11</v>
      </c>
      <c r="D621" s="12">
        <f t="shared" si="22"/>
        <v>1971</v>
      </c>
      <c r="E621" s="7">
        <v>33.611111113333337</v>
      </c>
    </row>
    <row r="622" spans="1:5">
      <c r="A622">
        <v>615</v>
      </c>
      <c r="B622" s="9">
        <v>26298</v>
      </c>
      <c r="C622" s="6">
        <f t="shared" si="21"/>
        <v>12</v>
      </c>
      <c r="D622" s="12">
        <f t="shared" si="22"/>
        <v>1971</v>
      </c>
      <c r="E622" s="7">
        <v>9.75806490452484</v>
      </c>
    </row>
    <row r="623" spans="1:5">
      <c r="A623">
        <v>616</v>
      </c>
      <c r="B623" s="9">
        <v>26329</v>
      </c>
      <c r="C623" s="6">
        <f t="shared" si="21"/>
        <v>1</v>
      </c>
      <c r="D623" s="12">
        <f t="shared" si="22"/>
        <v>1972</v>
      </c>
      <c r="E623" s="7">
        <v>8.1317204306451618</v>
      </c>
    </row>
    <row r="624" spans="1:5">
      <c r="A624">
        <v>617</v>
      </c>
      <c r="B624" s="9">
        <v>26358</v>
      </c>
      <c r="C624" s="6">
        <f t="shared" si="21"/>
        <v>2</v>
      </c>
      <c r="D624" s="12">
        <f t="shared" si="22"/>
        <v>1972</v>
      </c>
      <c r="E624" s="7">
        <v>8.6925287362068975</v>
      </c>
    </row>
    <row r="625" spans="1:5">
      <c r="A625">
        <v>618</v>
      </c>
      <c r="B625" s="9">
        <v>26389</v>
      </c>
      <c r="C625" s="6">
        <f t="shared" si="21"/>
        <v>3</v>
      </c>
      <c r="D625" s="12">
        <f t="shared" si="22"/>
        <v>1972</v>
      </c>
      <c r="E625" s="7">
        <v>8.1317204306451618</v>
      </c>
    </row>
    <row r="626" spans="1:5">
      <c r="A626">
        <v>619</v>
      </c>
      <c r="B626" s="9">
        <v>26419</v>
      </c>
      <c r="C626" s="6">
        <f t="shared" si="21"/>
        <v>4</v>
      </c>
      <c r="D626" s="12">
        <f t="shared" si="22"/>
        <v>1972</v>
      </c>
      <c r="E626" s="7">
        <v>8.4027777783333342</v>
      </c>
    </row>
    <row r="627" spans="1:5">
      <c r="A627">
        <v>620</v>
      </c>
      <c r="B627" s="9">
        <v>26450</v>
      </c>
      <c r="C627" s="6">
        <f t="shared" si="21"/>
        <v>5</v>
      </c>
      <c r="D627" s="12">
        <f t="shared" si="22"/>
        <v>1972</v>
      </c>
      <c r="E627" s="7">
        <v>17.889785335140559</v>
      </c>
    </row>
    <row r="628" spans="1:5">
      <c r="A628">
        <v>621</v>
      </c>
      <c r="B628" s="9">
        <v>26480</v>
      </c>
      <c r="C628" s="6">
        <f t="shared" si="21"/>
        <v>6</v>
      </c>
      <c r="D628" s="12">
        <f t="shared" si="22"/>
        <v>1972</v>
      </c>
      <c r="E628" s="7">
        <v>20.713503893259158</v>
      </c>
    </row>
    <row r="629" spans="1:5">
      <c r="A629">
        <v>622</v>
      </c>
      <c r="B629" s="9">
        <v>26511</v>
      </c>
      <c r="C629" s="6">
        <f t="shared" si="21"/>
        <v>7</v>
      </c>
      <c r="D629" s="12">
        <f t="shared" si="22"/>
        <v>1972</v>
      </c>
      <c r="E629" s="7">
        <v>17.889785335144452</v>
      </c>
    </row>
    <row r="630" spans="1:5">
      <c r="A630">
        <v>623</v>
      </c>
      <c r="B630" s="9">
        <v>26542</v>
      </c>
      <c r="C630" s="6">
        <f t="shared" si="21"/>
        <v>8</v>
      </c>
      <c r="D630" s="12">
        <f t="shared" si="22"/>
        <v>1972</v>
      </c>
      <c r="E630" s="7">
        <v>11.942296239747456</v>
      </c>
    </row>
    <row r="631" spans="1:5">
      <c r="A631">
        <v>624</v>
      </c>
      <c r="B631" s="9">
        <v>26572</v>
      </c>
      <c r="C631" s="6">
        <f t="shared" si="21"/>
        <v>9</v>
      </c>
      <c r="D631" s="12">
        <f t="shared" si="22"/>
        <v>1972</v>
      </c>
      <c r="E631" s="7">
        <v>52.097220622964031</v>
      </c>
    </row>
    <row r="632" spans="1:5">
      <c r="A632">
        <v>625</v>
      </c>
      <c r="B632" s="9">
        <v>26603</v>
      </c>
      <c r="C632" s="6">
        <f t="shared" si="21"/>
        <v>10</v>
      </c>
      <c r="D632" s="12">
        <f t="shared" si="22"/>
        <v>1972</v>
      </c>
      <c r="E632" s="7">
        <v>48.790322583870974</v>
      </c>
    </row>
    <row r="633" spans="1:5">
      <c r="A633">
        <v>626</v>
      </c>
      <c r="B633" s="9">
        <v>26633</v>
      </c>
      <c r="C633" s="6">
        <f t="shared" si="21"/>
        <v>11</v>
      </c>
      <c r="D633" s="12">
        <f t="shared" si="22"/>
        <v>1972</v>
      </c>
      <c r="E633" s="7">
        <v>33.611111113333337</v>
      </c>
    </row>
    <row r="634" spans="1:5">
      <c r="A634">
        <v>627</v>
      </c>
      <c r="B634" s="9">
        <v>26664</v>
      </c>
      <c r="C634" s="6">
        <f t="shared" si="21"/>
        <v>12</v>
      </c>
      <c r="D634" s="12">
        <f t="shared" si="22"/>
        <v>1972</v>
      </c>
      <c r="E634" s="7">
        <v>9.75806490452484</v>
      </c>
    </row>
    <row r="635" spans="1:5">
      <c r="A635">
        <v>628</v>
      </c>
      <c r="B635" s="9">
        <v>26695</v>
      </c>
      <c r="C635" s="6">
        <f t="shared" si="21"/>
        <v>1</v>
      </c>
      <c r="D635" s="12">
        <f t="shared" si="22"/>
        <v>1973</v>
      </c>
      <c r="E635" s="7">
        <v>8.1317204306451618</v>
      </c>
    </row>
    <row r="636" spans="1:5">
      <c r="A636">
        <v>629</v>
      </c>
      <c r="B636" s="9">
        <v>26723</v>
      </c>
      <c r="C636" s="6">
        <f t="shared" si="21"/>
        <v>2</v>
      </c>
      <c r="D636" s="12">
        <f t="shared" si="22"/>
        <v>1973</v>
      </c>
      <c r="E636" s="7">
        <v>9.0029761910714292</v>
      </c>
    </row>
    <row r="637" spans="1:5">
      <c r="A637">
        <v>630</v>
      </c>
      <c r="B637" s="9">
        <v>26754</v>
      </c>
      <c r="C637" s="6">
        <f t="shared" si="21"/>
        <v>3</v>
      </c>
      <c r="D637" s="12">
        <f t="shared" si="22"/>
        <v>1973</v>
      </c>
      <c r="E637" s="7">
        <v>8.1317204306451618</v>
      </c>
    </row>
    <row r="638" spans="1:5">
      <c r="A638">
        <v>631</v>
      </c>
      <c r="B638" s="9">
        <v>26784</v>
      </c>
      <c r="C638" s="6">
        <f t="shared" si="21"/>
        <v>4</v>
      </c>
      <c r="D638" s="12">
        <f t="shared" si="22"/>
        <v>1973</v>
      </c>
      <c r="E638" s="7">
        <v>8.4027777783333342</v>
      </c>
    </row>
    <row r="639" spans="1:5">
      <c r="A639">
        <v>632</v>
      </c>
      <c r="B639" s="9">
        <v>26815</v>
      </c>
      <c r="C639" s="6">
        <f t="shared" si="21"/>
        <v>5</v>
      </c>
      <c r="D639" s="12">
        <f t="shared" si="22"/>
        <v>1973</v>
      </c>
      <c r="E639" s="7">
        <v>17.889785335170004</v>
      </c>
    </row>
    <row r="640" spans="1:5">
      <c r="A640">
        <v>633</v>
      </c>
      <c r="B640" s="9">
        <v>26845</v>
      </c>
      <c r="C640" s="6">
        <f t="shared" si="21"/>
        <v>6</v>
      </c>
      <c r="D640" s="12">
        <f t="shared" si="22"/>
        <v>1973</v>
      </c>
      <c r="E640" s="7">
        <v>25.208333334995018</v>
      </c>
    </row>
    <row r="641" spans="1:5">
      <c r="A641">
        <v>634</v>
      </c>
      <c r="B641" s="9">
        <v>26876</v>
      </c>
      <c r="C641" s="6">
        <f t="shared" si="21"/>
        <v>7</v>
      </c>
      <c r="D641" s="12">
        <f t="shared" si="22"/>
        <v>1973</v>
      </c>
      <c r="E641" s="7">
        <v>17.889785335144566</v>
      </c>
    </row>
    <row r="642" spans="1:5">
      <c r="A642">
        <v>635</v>
      </c>
      <c r="B642" s="9">
        <v>26907</v>
      </c>
      <c r="C642" s="6">
        <f t="shared" si="21"/>
        <v>8</v>
      </c>
      <c r="D642" s="12">
        <f t="shared" si="22"/>
        <v>1973</v>
      </c>
      <c r="E642" s="7">
        <v>19.516129809016995</v>
      </c>
    </row>
    <row r="643" spans="1:5">
      <c r="A643">
        <v>636</v>
      </c>
      <c r="B643" s="9">
        <v>26937</v>
      </c>
      <c r="C643" s="6">
        <f t="shared" si="21"/>
        <v>9</v>
      </c>
      <c r="D643" s="12">
        <f t="shared" si="22"/>
        <v>1973</v>
      </c>
      <c r="E643" s="7">
        <v>52.097220622964016</v>
      </c>
    </row>
    <row r="644" spans="1:5">
      <c r="A644">
        <v>637</v>
      </c>
      <c r="B644" s="9">
        <v>26968</v>
      </c>
      <c r="C644" s="6">
        <f t="shared" si="21"/>
        <v>10</v>
      </c>
      <c r="D644" s="12">
        <f t="shared" si="22"/>
        <v>1973</v>
      </c>
      <c r="E644" s="7">
        <v>0</v>
      </c>
    </row>
    <row r="645" spans="1:5">
      <c r="A645">
        <v>638</v>
      </c>
      <c r="B645" s="9">
        <v>26998</v>
      </c>
      <c r="C645" s="6">
        <f t="shared" si="21"/>
        <v>11</v>
      </c>
      <c r="D645" s="12">
        <f t="shared" si="22"/>
        <v>1973</v>
      </c>
      <c r="E645" s="7">
        <v>28.569445247684673</v>
      </c>
    </row>
    <row r="646" spans="1:5">
      <c r="A646">
        <v>639</v>
      </c>
      <c r="B646" s="9">
        <v>27029</v>
      </c>
      <c r="C646" s="6">
        <f t="shared" si="21"/>
        <v>12</v>
      </c>
      <c r="D646" s="12">
        <f t="shared" si="22"/>
        <v>1973</v>
      </c>
      <c r="E646" s="7">
        <v>8.1317204306451618</v>
      </c>
    </row>
    <row r="647" spans="1:5">
      <c r="A647">
        <v>640</v>
      </c>
      <c r="B647" s="9">
        <v>27060</v>
      </c>
      <c r="C647" s="6">
        <f t="shared" si="21"/>
        <v>1</v>
      </c>
      <c r="D647" s="12">
        <f t="shared" si="22"/>
        <v>1974</v>
      </c>
      <c r="E647" s="7">
        <v>6.5053764414537909</v>
      </c>
    </row>
    <row r="648" spans="1:5">
      <c r="A648">
        <v>641</v>
      </c>
      <c r="B648" s="9">
        <v>27088</v>
      </c>
      <c r="C648" s="6">
        <f t="shared" si="21"/>
        <v>2</v>
      </c>
      <c r="D648" s="12">
        <f t="shared" si="22"/>
        <v>1974</v>
      </c>
      <c r="E648" s="7">
        <v>7.2023810601809828</v>
      </c>
    </row>
    <row r="649" spans="1:5">
      <c r="A649">
        <v>642</v>
      </c>
      <c r="B649" s="9">
        <v>27119</v>
      </c>
      <c r="C649" s="6">
        <f t="shared" ref="C649:C712" si="23">MONTH(B649)</f>
        <v>3</v>
      </c>
      <c r="D649" s="12">
        <f t="shared" ref="D649:D712" si="24">YEAR(B649)</f>
        <v>1974</v>
      </c>
      <c r="E649" s="7">
        <v>6.5053764414537909</v>
      </c>
    </row>
    <row r="650" spans="1:5">
      <c r="A650">
        <v>643</v>
      </c>
      <c r="B650" s="9">
        <v>27149</v>
      </c>
      <c r="C650" s="6">
        <f t="shared" si="23"/>
        <v>4</v>
      </c>
      <c r="D650" s="12">
        <f t="shared" si="24"/>
        <v>1974</v>
      </c>
      <c r="E650" s="7">
        <v>6.7222223228355844</v>
      </c>
    </row>
    <row r="651" spans="1:5">
      <c r="A651">
        <v>644</v>
      </c>
      <c r="B651" s="9">
        <v>27180</v>
      </c>
      <c r="C651" s="6">
        <f t="shared" si="23"/>
        <v>5</v>
      </c>
      <c r="D651" s="12">
        <f t="shared" si="24"/>
        <v>1974</v>
      </c>
      <c r="E651" s="7">
        <v>14.637096387410645</v>
      </c>
    </row>
    <row r="652" spans="1:5">
      <c r="A652">
        <v>645</v>
      </c>
      <c r="B652" s="9">
        <v>27210</v>
      </c>
      <c r="C652" s="6">
        <f t="shared" si="23"/>
        <v>6</v>
      </c>
      <c r="D652" s="12">
        <f t="shared" si="24"/>
        <v>1974</v>
      </c>
      <c r="E652" s="7">
        <v>21.847221422315332</v>
      </c>
    </row>
    <row r="653" spans="1:5">
      <c r="A653">
        <v>646</v>
      </c>
      <c r="B653" s="9">
        <v>27241</v>
      </c>
      <c r="C653" s="6">
        <f t="shared" si="23"/>
        <v>7</v>
      </c>
      <c r="D653" s="12">
        <f t="shared" si="24"/>
        <v>1974</v>
      </c>
      <c r="E653" s="7">
        <v>14.637096387410645</v>
      </c>
    </row>
    <row r="654" spans="1:5">
      <c r="A654">
        <v>647</v>
      </c>
      <c r="B654" s="9">
        <v>27272</v>
      </c>
      <c r="C654" s="6">
        <f t="shared" si="23"/>
        <v>8</v>
      </c>
      <c r="D654" s="12">
        <f t="shared" si="24"/>
        <v>1974</v>
      </c>
      <c r="E654" s="7">
        <v>17.889785335170004</v>
      </c>
    </row>
    <row r="655" spans="1:5">
      <c r="A655">
        <v>648</v>
      </c>
      <c r="B655" s="9">
        <v>27302</v>
      </c>
      <c r="C655" s="6">
        <f t="shared" si="23"/>
        <v>9</v>
      </c>
      <c r="D655" s="12">
        <f t="shared" si="24"/>
        <v>1974</v>
      </c>
      <c r="E655" s="7">
        <v>45.375000804351316</v>
      </c>
    </row>
    <row r="656" spans="1:5">
      <c r="A656">
        <v>649</v>
      </c>
      <c r="B656" s="9">
        <v>27333</v>
      </c>
      <c r="C656" s="6">
        <f t="shared" si="23"/>
        <v>10</v>
      </c>
      <c r="D656" s="12">
        <f t="shared" si="24"/>
        <v>1974</v>
      </c>
      <c r="E656" s="7">
        <v>0</v>
      </c>
    </row>
    <row r="657" spans="1:5">
      <c r="A657">
        <v>650</v>
      </c>
      <c r="B657" s="9">
        <v>27363</v>
      </c>
      <c r="C657" s="6">
        <f t="shared" si="23"/>
        <v>11</v>
      </c>
      <c r="D657" s="12">
        <f t="shared" si="24"/>
        <v>1974</v>
      </c>
      <c r="E657" s="7">
        <v>33.611111113333337</v>
      </c>
    </row>
    <row r="658" spans="1:5">
      <c r="A658">
        <v>651</v>
      </c>
      <c r="B658" s="9">
        <v>27394</v>
      </c>
      <c r="C658" s="6">
        <f t="shared" si="23"/>
        <v>12</v>
      </c>
      <c r="D658" s="12">
        <f t="shared" si="24"/>
        <v>1974</v>
      </c>
      <c r="E658" s="7">
        <v>9.75806490452484</v>
      </c>
    </row>
    <row r="659" spans="1:5">
      <c r="A659">
        <v>652</v>
      </c>
      <c r="B659" s="9">
        <v>27425</v>
      </c>
      <c r="C659" s="6">
        <f t="shared" si="23"/>
        <v>1</v>
      </c>
      <c r="D659" s="12">
        <f t="shared" si="24"/>
        <v>1975</v>
      </c>
      <c r="E659" s="7">
        <v>8.1317204306451618</v>
      </c>
    </row>
    <row r="660" spans="1:5">
      <c r="A660">
        <v>653</v>
      </c>
      <c r="B660" s="9">
        <v>27453</v>
      </c>
      <c r="C660" s="6">
        <f t="shared" si="23"/>
        <v>2</v>
      </c>
      <c r="D660" s="12">
        <f t="shared" si="24"/>
        <v>1975</v>
      </c>
      <c r="E660" s="7">
        <v>9.0029761910714292</v>
      </c>
    </row>
    <row r="661" spans="1:5">
      <c r="A661">
        <v>654</v>
      </c>
      <c r="B661" s="9">
        <v>27484</v>
      </c>
      <c r="C661" s="6">
        <f t="shared" si="23"/>
        <v>3</v>
      </c>
      <c r="D661" s="12">
        <f t="shared" si="24"/>
        <v>1975</v>
      </c>
      <c r="E661" s="7">
        <v>8.1317204306451618</v>
      </c>
    </row>
    <row r="662" spans="1:5">
      <c r="A662">
        <v>655</v>
      </c>
      <c r="B662" s="9">
        <v>27514</v>
      </c>
      <c r="C662" s="6">
        <f t="shared" si="23"/>
        <v>4</v>
      </c>
      <c r="D662" s="12">
        <f t="shared" si="24"/>
        <v>1975</v>
      </c>
      <c r="E662" s="7">
        <v>8.4027777783333342</v>
      </c>
    </row>
    <row r="663" spans="1:5">
      <c r="A663">
        <v>656</v>
      </c>
      <c r="B663" s="9">
        <v>27545</v>
      </c>
      <c r="C663" s="6">
        <f t="shared" si="23"/>
        <v>5</v>
      </c>
      <c r="D663" s="12">
        <f t="shared" si="24"/>
        <v>1975</v>
      </c>
      <c r="E663" s="7">
        <v>17.889785335170004</v>
      </c>
    </row>
    <row r="664" spans="1:5">
      <c r="A664">
        <v>657</v>
      </c>
      <c r="B664" s="9">
        <v>27575</v>
      </c>
      <c r="C664" s="6">
        <f t="shared" si="23"/>
        <v>6</v>
      </c>
      <c r="D664" s="12">
        <f t="shared" si="24"/>
        <v>1975</v>
      </c>
      <c r="E664" s="7">
        <v>25.208333335000003</v>
      </c>
    </row>
    <row r="665" spans="1:5">
      <c r="A665">
        <v>658</v>
      </c>
      <c r="B665" s="9">
        <v>27606</v>
      </c>
      <c r="C665" s="6">
        <f t="shared" si="23"/>
        <v>7</v>
      </c>
      <c r="D665" s="12">
        <f t="shared" si="24"/>
        <v>1975</v>
      </c>
      <c r="E665" s="7">
        <v>17.889785335170004</v>
      </c>
    </row>
    <row r="666" spans="1:5">
      <c r="A666">
        <v>659</v>
      </c>
      <c r="B666" s="9">
        <v>27637</v>
      </c>
      <c r="C666" s="6">
        <f t="shared" si="23"/>
        <v>8</v>
      </c>
      <c r="D666" s="12">
        <f t="shared" si="24"/>
        <v>1975</v>
      </c>
      <c r="E666" s="7">
        <v>19.51612980904968</v>
      </c>
    </row>
    <row r="667" spans="1:5">
      <c r="A667">
        <v>660</v>
      </c>
      <c r="B667" s="9">
        <v>27667</v>
      </c>
      <c r="C667" s="6">
        <f t="shared" si="23"/>
        <v>9</v>
      </c>
      <c r="D667" s="12">
        <f t="shared" si="24"/>
        <v>1975</v>
      </c>
      <c r="E667" s="7">
        <v>52.097220622964016</v>
      </c>
    </row>
    <row r="668" spans="1:5">
      <c r="A668">
        <v>661</v>
      </c>
      <c r="B668" s="9">
        <v>27698</v>
      </c>
      <c r="C668" s="6">
        <f t="shared" si="23"/>
        <v>10</v>
      </c>
      <c r="D668" s="12">
        <f t="shared" si="24"/>
        <v>1975</v>
      </c>
      <c r="E668" s="7">
        <v>48.790322583870974</v>
      </c>
    </row>
    <row r="669" spans="1:5">
      <c r="A669">
        <v>662</v>
      </c>
      <c r="B669" s="9">
        <v>27728</v>
      </c>
      <c r="C669" s="6">
        <f t="shared" si="23"/>
        <v>11</v>
      </c>
      <c r="D669" s="12">
        <f t="shared" si="24"/>
        <v>1975</v>
      </c>
      <c r="E669" s="7">
        <v>33.611111113333337</v>
      </c>
    </row>
    <row r="670" spans="1:5">
      <c r="A670">
        <v>663</v>
      </c>
      <c r="B670" s="9">
        <v>27759</v>
      </c>
      <c r="C670" s="6">
        <f t="shared" si="23"/>
        <v>12</v>
      </c>
      <c r="D670" s="12">
        <f t="shared" si="24"/>
        <v>1975</v>
      </c>
      <c r="E670" s="7">
        <v>9.75806490452484</v>
      </c>
    </row>
    <row r="671" spans="1:5">
      <c r="A671">
        <v>664</v>
      </c>
      <c r="B671" s="9">
        <v>27790</v>
      </c>
      <c r="C671" s="6">
        <f t="shared" si="23"/>
        <v>1</v>
      </c>
      <c r="D671" s="12">
        <f t="shared" si="24"/>
        <v>1976</v>
      </c>
      <c r="E671" s="7">
        <v>8.1317204306451618</v>
      </c>
    </row>
    <row r="672" spans="1:5">
      <c r="A672">
        <v>665</v>
      </c>
      <c r="B672" s="9">
        <v>27819</v>
      </c>
      <c r="C672" s="6">
        <f t="shared" si="23"/>
        <v>2</v>
      </c>
      <c r="D672" s="12">
        <f t="shared" si="24"/>
        <v>1976</v>
      </c>
      <c r="E672" s="7">
        <v>8.6925287362068975</v>
      </c>
    </row>
    <row r="673" spans="1:5">
      <c r="A673">
        <v>666</v>
      </c>
      <c r="B673" s="9">
        <v>27850</v>
      </c>
      <c r="C673" s="6">
        <f t="shared" si="23"/>
        <v>3</v>
      </c>
      <c r="D673" s="12">
        <f t="shared" si="24"/>
        <v>1976</v>
      </c>
      <c r="E673" s="7">
        <v>8.1317204306451618</v>
      </c>
    </row>
    <row r="674" spans="1:5">
      <c r="A674">
        <v>667</v>
      </c>
      <c r="B674" s="9">
        <v>27880</v>
      </c>
      <c r="C674" s="6">
        <f t="shared" si="23"/>
        <v>4</v>
      </c>
      <c r="D674" s="12">
        <f t="shared" si="24"/>
        <v>1976</v>
      </c>
      <c r="E674" s="7">
        <v>8.4027777783333342</v>
      </c>
    </row>
    <row r="675" spans="1:5">
      <c r="A675">
        <v>668</v>
      </c>
      <c r="B675" s="9">
        <v>27911</v>
      </c>
      <c r="C675" s="6">
        <f t="shared" si="23"/>
        <v>5</v>
      </c>
      <c r="D675" s="12">
        <f t="shared" si="24"/>
        <v>1976</v>
      </c>
      <c r="E675" s="7">
        <v>17.889785335170046</v>
      </c>
    </row>
    <row r="676" spans="1:5">
      <c r="A676">
        <v>669</v>
      </c>
      <c r="B676" s="9">
        <v>27941</v>
      </c>
      <c r="C676" s="6">
        <f t="shared" si="23"/>
        <v>6</v>
      </c>
      <c r="D676" s="12">
        <f t="shared" si="24"/>
        <v>1976</v>
      </c>
      <c r="E676" s="7">
        <v>25.208333335000106</v>
      </c>
    </row>
    <row r="677" spans="1:5">
      <c r="A677">
        <v>670</v>
      </c>
      <c r="B677" s="9">
        <v>27972</v>
      </c>
      <c r="C677" s="6">
        <f t="shared" si="23"/>
        <v>7</v>
      </c>
      <c r="D677" s="12">
        <f t="shared" si="24"/>
        <v>1976</v>
      </c>
      <c r="E677" s="7">
        <v>17.889785335170046</v>
      </c>
    </row>
    <row r="678" spans="1:5">
      <c r="A678">
        <v>671</v>
      </c>
      <c r="B678" s="9">
        <v>28003</v>
      </c>
      <c r="C678" s="6">
        <f t="shared" si="23"/>
        <v>8</v>
      </c>
      <c r="D678" s="12">
        <f t="shared" si="24"/>
        <v>1976</v>
      </c>
      <c r="E678" s="7">
        <v>19.516129809016938</v>
      </c>
    </row>
    <row r="679" spans="1:5">
      <c r="A679">
        <v>672</v>
      </c>
      <c r="B679" s="9">
        <v>28033</v>
      </c>
      <c r="C679" s="6">
        <f t="shared" si="23"/>
        <v>9</v>
      </c>
      <c r="D679" s="12">
        <f t="shared" si="24"/>
        <v>1976</v>
      </c>
      <c r="E679" s="7">
        <v>52.097220622964016</v>
      </c>
    </row>
    <row r="680" spans="1:5">
      <c r="A680">
        <v>673</v>
      </c>
      <c r="B680" s="9">
        <v>28064</v>
      </c>
      <c r="C680" s="6">
        <f t="shared" si="23"/>
        <v>10</v>
      </c>
      <c r="D680" s="12">
        <f t="shared" si="24"/>
        <v>1976</v>
      </c>
      <c r="E680" s="7">
        <v>84.569889376704509</v>
      </c>
    </row>
    <row r="681" spans="1:5">
      <c r="A681">
        <v>674</v>
      </c>
      <c r="B681" s="9">
        <v>28094</v>
      </c>
      <c r="C681" s="6">
        <f t="shared" si="23"/>
        <v>11</v>
      </c>
      <c r="D681" s="12">
        <f t="shared" si="24"/>
        <v>1976</v>
      </c>
      <c r="E681" s="7">
        <v>67.222222226666673</v>
      </c>
    </row>
    <row r="682" spans="1:5">
      <c r="A682">
        <v>675</v>
      </c>
      <c r="B682" s="9">
        <v>28125</v>
      </c>
      <c r="C682" s="6">
        <f t="shared" si="23"/>
        <v>12</v>
      </c>
      <c r="D682" s="12">
        <f t="shared" si="24"/>
        <v>1976</v>
      </c>
      <c r="E682" s="7">
        <v>19.51612980904968</v>
      </c>
    </row>
    <row r="683" spans="1:5">
      <c r="A683">
        <v>676</v>
      </c>
      <c r="B683" s="9">
        <v>28156</v>
      </c>
      <c r="C683" s="6">
        <f t="shared" si="23"/>
        <v>1</v>
      </c>
      <c r="D683" s="12">
        <f t="shared" si="24"/>
        <v>1977</v>
      </c>
      <c r="E683" s="7">
        <v>14.637096387410645</v>
      </c>
    </row>
    <row r="684" spans="1:5">
      <c r="A684">
        <v>677</v>
      </c>
      <c r="B684" s="9">
        <v>28184</v>
      </c>
      <c r="C684" s="6">
        <f t="shared" si="23"/>
        <v>2</v>
      </c>
      <c r="D684" s="12">
        <f t="shared" si="24"/>
        <v>1977</v>
      </c>
      <c r="E684" s="7">
        <v>16.205356714633215</v>
      </c>
    </row>
    <row r="685" spans="1:5">
      <c r="A685">
        <v>678</v>
      </c>
      <c r="B685" s="9">
        <v>28215</v>
      </c>
      <c r="C685" s="6">
        <f t="shared" si="23"/>
        <v>3</v>
      </c>
      <c r="D685" s="12">
        <f t="shared" si="24"/>
        <v>1977</v>
      </c>
      <c r="E685" s="7">
        <v>14.637096387410651</v>
      </c>
    </row>
    <row r="686" spans="1:5">
      <c r="A686">
        <v>679</v>
      </c>
      <c r="B686" s="9">
        <v>28245</v>
      </c>
      <c r="C686" s="6">
        <f t="shared" si="23"/>
        <v>4</v>
      </c>
      <c r="D686" s="12">
        <f t="shared" si="24"/>
        <v>1977</v>
      </c>
      <c r="E686" s="7">
        <v>15.12499960032433</v>
      </c>
    </row>
    <row r="687" spans="1:5">
      <c r="A687">
        <v>680</v>
      </c>
      <c r="B687" s="9">
        <v>28276</v>
      </c>
      <c r="C687" s="6">
        <f t="shared" si="23"/>
        <v>5</v>
      </c>
      <c r="D687" s="12">
        <f t="shared" si="24"/>
        <v>1977</v>
      </c>
      <c r="E687" s="7">
        <v>35.779570670369139</v>
      </c>
    </row>
    <row r="688" spans="1:5">
      <c r="A688">
        <v>681</v>
      </c>
      <c r="B688" s="9">
        <v>28306</v>
      </c>
      <c r="C688" s="6">
        <f t="shared" si="23"/>
        <v>6</v>
      </c>
      <c r="D688" s="12">
        <f t="shared" si="24"/>
        <v>1977</v>
      </c>
      <c r="E688" s="7">
        <v>52.097220622963889</v>
      </c>
    </row>
    <row r="689" spans="1:5">
      <c r="A689">
        <v>682</v>
      </c>
      <c r="B689" s="9">
        <v>28337</v>
      </c>
      <c r="C689" s="6">
        <f t="shared" si="23"/>
        <v>7</v>
      </c>
      <c r="D689" s="12">
        <f t="shared" si="24"/>
        <v>1977</v>
      </c>
      <c r="E689" s="7">
        <v>35.779570670340007</v>
      </c>
    </row>
    <row r="690" spans="1:5">
      <c r="A690">
        <v>683</v>
      </c>
      <c r="B690" s="9">
        <v>28368</v>
      </c>
      <c r="C690" s="6">
        <f t="shared" si="23"/>
        <v>8</v>
      </c>
      <c r="D690" s="12">
        <f t="shared" si="24"/>
        <v>1977</v>
      </c>
      <c r="E690" s="7">
        <v>40.658602153209507</v>
      </c>
    </row>
    <row r="691" spans="1:5">
      <c r="A691">
        <v>684</v>
      </c>
      <c r="B691" s="9">
        <v>28398</v>
      </c>
      <c r="C691" s="6">
        <f t="shared" si="23"/>
        <v>9</v>
      </c>
      <c r="D691" s="12">
        <f t="shared" si="24"/>
        <v>1977</v>
      </c>
      <c r="E691" s="7">
        <v>67.222222226666673</v>
      </c>
    </row>
    <row r="692" spans="1:5">
      <c r="A692">
        <v>685</v>
      </c>
      <c r="B692" s="9">
        <v>28429</v>
      </c>
      <c r="C692" s="6">
        <f t="shared" si="23"/>
        <v>10</v>
      </c>
      <c r="D692" s="12">
        <f t="shared" si="24"/>
        <v>1977</v>
      </c>
      <c r="E692" s="7">
        <v>48.790322583870974</v>
      </c>
    </row>
    <row r="693" spans="1:5">
      <c r="A693">
        <v>686</v>
      </c>
      <c r="B693" s="9">
        <v>28459</v>
      </c>
      <c r="C693" s="6">
        <f t="shared" si="23"/>
        <v>11</v>
      </c>
      <c r="D693" s="12">
        <f t="shared" si="24"/>
        <v>1977</v>
      </c>
      <c r="E693" s="7">
        <v>33.611111113333337</v>
      </c>
    </row>
    <row r="694" spans="1:5">
      <c r="A694">
        <v>687</v>
      </c>
      <c r="B694" s="9">
        <v>28490</v>
      </c>
      <c r="C694" s="6">
        <f t="shared" si="23"/>
        <v>12</v>
      </c>
      <c r="D694" s="12">
        <f t="shared" si="24"/>
        <v>1977</v>
      </c>
      <c r="E694" s="7">
        <v>9.75806490452484</v>
      </c>
    </row>
    <row r="695" spans="1:5">
      <c r="A695">
        <v>688</v>
      </c>
      <c r="B695" s="9">
        <v>28521</v>
      </c>
      <c r="C695" s="6">
        <f t="shared" si="23"/>
        <v>1</v>
      </c>
      <c r="D695" s="12">
        <f t="shared" si="24"/>
        <v>1978</v>
      </c>
      <c r="E695" s="7">
        <v>8.1317204306451618</v>
      </c>
    </row>
    <row r="696" spans="1:5">
      <c r="A696">
        <v>689</v>
      </c>
      <c r="B696" s="9">
        <v>28549</v>
      </c>
      <c r="C696" s="6">
        <f t="shared" si="23"/>
        <v>2</v>
      </c>
      <c r="D696" s="12">
        <f t="shared" si="24"/>
        <v>1978</v>
      </c>
      <c r="E696" s="7">
        <v>9.0029761910714292</v>
      </c>
    </row>
    <row r="697" spans="1:5">
      <c r="A697">
        <v>690</v>
      </c>
      <c r="B697" s="9">
        <v>28580</v>
      </c>
      <c r="C697" s="6">
        <f t="shared" si="23"/>
        <v>3</v>
      </c>
      <c r="D697" s="12">
        <f t="shared" si="24"/>
        <v>1978</v>
      </c>
      <c r="E697" s="7">
        <v>8.1317204306451618</v>
      </c>
    </row>
    <row r="698" spans="1:5">
      <c r="A698">
        <v>691</v>
      </c>
      <c r="B698" s="9">
        <v>28610</v>
      </c>
      <c r="C698" s="6">
        <f t="shared" si="23"/>
        <v>4</v>
      </c>
      <c r="D698" s="12">
        <f t="shared" si="24"/>
        <v>1978</v>
      </c>
      <c r="E698" s="7">
        <v>8.4027777783333342</v>
      </c>
    </row>
    <row r="699" spans="1:5">
      <c r="A699">
        <v>692</v>
      </c>
      <c r="B699" s="9">
        <v>28641</v>
      </c>
      <c r="C699" s="6">
        <f t="shared" si="23"/>
        <v>5</v>
      </c>
      <c r="D699" s="12">
        <f t="shared" si="24"/>
        <v>1978</v>
      </c>
      <c r="E699" s="7">
        <v>17.889785335170004</v>
      </c>
    </row>
    <row r="700" spans="1:5">
      <c r="A700">
        <v>693</v>
      </c>
      <c r="B700" s="9">
        <v>28671</v>
      </c>
      <c r="C700" s="6">
        <f t="shared" si="23"/>
        <v>6</v>
      </c>
      <c r="D700" s="12">
        <f t="shared" si="24"/>
        <v>1978</v>
      </c>
      <c r="E700" s="7">
        <v>25.208333335000003</v>
      </c>
    </row>
    <row r="701" spans="1:5">
      <c r="A701">
        <v>694</v>
      </c>
      <c r="B701" s="9">
        <v>28702</v>
      </c>
      <c r="C701" s="6">
        <f t="shared" si="23"/>
        <v>7</v>
      </c>
      <c r="D701" s="12">
        <f t="shared" si="24"/>
        <v>1978</v>
      </c>
      <c r="E701" s="7">
        <v>17.889785335170004</v>
      </c>
    </row>
    <row r="702" spans="1:5">
      <c r="A702">
        <v>695</v>
      </c>
      <c r="B702" s="9">
        <v>28733</v>
      </c>
      <c r="C702" s="6">
        <f t="shared" si="23"/>
        <v>8</v>
      </c>
      <c r="D702" s="12">
        <f t="shared" si="24"/>
        <v>1978</v>
      </c>
      <c r="E702" s="7">
        <v>19.51612980904968</v>
      </c>
    </row>
    <row r="703" spans="1:5">
      <c r="A703">
        <v>696</v>
      </c>
      <c r="B703" s="9">
        <v>28763</v>
      </c>
      <c r="C703" s="6">
        <f t="shared" si="23"/>
        <v>9</v>
      </c>
      <c r="D703" s="12">
        <f t="shared" si="24"/>
        <v>1978</v>
      </c>
      <c r="E703" s="7">
        <v>52.09722062296396</v>
      </c>
    </row>
    <row r="704" spans="1:5">
      <c r="A704">
        <v>697</v>
      </c>
      <c r="B704" s="9">
        <v>28794</v>
      </c>
      <c r="C704" s="6">
        <f t="shared" si="23"/>
        <v>10</v>
      </c>
      <c r="D704" s="12">
        <f t="shared" si="24"/>
        <v>1978</v>
      </c>
      <c r="E704" s="7">
        <v>0</v>
      </c>
    </row>
    <row r="705" spans="1:5">
      <c r="A705">
        <v>698</v>
      </c>
      <c r="B705" s="9">
        <v>28824</v>
      </c>
      <c r="C705" s="6">
        <f t="shared" si="23"/>
        <v>11</v>
      </c>
      <c r="D705" s="12">
        <f t="shared" si="24"/>
        <v>1978</v>
      </c>
      <c r="E705" s="7">
        <v>33.611111113333337</v>
      </c>
    </row>
    <row r="706" spans="1:5">
      <c r="A706">
        <v>699</v>
      </c>
      <c r="B706" s="9">
        <v>28855</v>
      </c>
      <c r="C706" s="6">
        <f t="shared" si="23"/>
        <v>12</v>
      </c>
      <c r="D706" s="12">
        <f t="shared" si="24"/>
        <v>1978</v>
      </c>
      <c r="E706" s="7">
        <v>9.75806490452484</v>
      </c>
    </row>
    <row r="707" spans="1:5">
      <c r="A707">
        <v>700</v>
      </c>
      <c r="B707" s="9">
        <v>28886</v>
      </c>
      <c r="C707" s="6">
        <f t="shared" si="23"/>
        <v>1</v>
      </c>
      <c r="D707" s="12">
        <f t="shared" si="24"/>
        <v>1979</v>
      </c>
      <c r="E707" s="7">
        <v>8.1317204306451618</v>
      </c>
    </row>
    <row r="708" spans="1:5">
      <c r="A708">
        <v>701</v>
      </c>
      <c r="B708" s="9">
        <v>28914</v>
      </c>
      <c r="C708" s="6">
        <f t="shared" si="23"/>
        <v>2</v>
      </c>
      <c r="D708" s="12">
        <f t="shared" si="24"/>
        <v>1979</v>
      </c>
      <c r="E708" s="7">
        <v>9.0029761910714292</v>
      </c>
    </row>
    <row r="709" spans="1:5">
      <c r="A709">
        <v>702</v>
      </c>
      <c r="B709" s="9">
        <v>28945</v>
      </c>
      <c r="C709" s="6">
        <f t="shared" si="23"/>
        <v>3</v>
      </c>
      <c r="D709" s="12">
        <f t="shared" si="24"/>
        <v>1979</v>
      </c>
      <c r="E709" s="7">
        <v>8.1317204306451618</v>
      </c>
    </row>
    <row r="710" spans="1:5">
      <c r="A710">
        <v>703</v>
      </c>
      <c r="B710" s="9">
        <v>28975</v>
      </c>
      <c r="C710" s="6">
        <f t="shared" si="23"/>
        <v>4</v>
      </c>
      <c r="D710" s="12">
        <f t="shared" si="24"/>
        <v>1979</v>
      </c>
      <c r="E710" s="7">
        <v>8.4027777783333342</v>
      </c>
    </row>
    <row r="711" spans="1:5">
      <c r="A711">
        <v>704</v>
      </c>
      <c r="B711" s="9">
        <v>29006</v>
      </c>
      <c r="C711" s="6">
        <f t="shared" si="23"/>
        <v>5</v>
      </c>
      <c r="D711" s="12">
        <f t="shared" si="24"/>
        <v>1979</v>
      </c>
      <c r="E711" s="7">
        <v>17.889785335170004</v>
      </c>
    </row>
    <row r="712" spans="1:5">
      <c r="A712">
        <v>705</v>
      </c>
      <c r="B712" s="9">
        <v>29036</v>
      </c>
      <c r="C712" s="6">
        <f t="shared" si="23"/>
        <v>6</v>
      </c>
      <c r="D712" s="12">
        <f t="shared" si="24"/>
        <v>1979</v>
      </c>
      <c r="E712" s="7">
        <v>25.208333334999878</v>
      </c>
    </row>
    <row r="713" spans="1:5">
      <c r="A713">
        <v>706</v>
      </c>
      <c r="B713" s="9">
        <v>29067</v>
      </c>
      <c r="C713" s="6">
        <f t="shared" ref="C713:C776" si="25">MONTH(B713)</f>
        <v>7</v>
      </c>
      <c r="D713" s="12">
        <f t="shared" ref="D713:D776" si="26">YEAR(B713)</f>
        <v>1979</v>
      </c>
      <c r="E713" s="7">
        <v>17.889785335144424</v>
      </c>
    </row>
    <row r="714" spans="1:5">
      <c r="A714">
        <v>707</v>
      </c>
      <c r="B714" s="9">
        <v>29098</v>
      </c>
      <c r="C714" s="6">
        <f t="shared" si="25"/>
        <v>8</v>
      </c>
      <c r="D714" s="12">
        <f t="shared" si="26"/>
        <v>1979</v>
      </c>
      <c r="E714" s="7">
        <v>19.51612980904968</v>
      </c>
    </row>
    <row r="715" spans="1:5">
      <c r="A715">
        <v>708</v>
      </c>
      <c r="B715" s="9">
        <v>29128</v>
      </c>
      <c r="C715" s="6">
        <f t="shared" si="25"/>
        <v>9</v>
      </c>
      <c r="D715" s="12">
        <f t="shared" si="26"/>
        <v>1979</v>
      </c>
      <c r="E715" s="7">
        <v>52.097220622964031</v>
      </c>
    </row>
    <row r="716" spans="1:5">
      <c r="A716">
        <v>709</v>
      </c>
      <c r="B716" s="9">
        <v>29159</v>
      </c>
      <c r="C716" s="6">
        <f t="shared" si="25"/>
        <v>10</v>
      </c>
      <c r="D716" s="12">
        <f t="shared" si="26"/>
        <v>1979</v>
      </c>
      <c r="E716" s="7">
        <v>40.658602153225807</v>
      </c>
    </row>
    <row r="717" spans="1:5">
      <c r="A717">
        <v>710</v>
      </c>
      <c r="B717" s="9">
        <v>29189</v>
      </c>
      <c r="C717" s="6">
        <f t="shared" si="25"/>
        <v>11</v>
      </c>
      <c r="D717" s="12">
        <f t="shared" si="26"/>
        <v>1979</v>
      </c>
      <c r="E717" s="7">
        <v>28.569445247684673</v>
      </c>
    </row>
    <row r="718" spans="1:5">
      <c r="A718">
        <v>711</v>
      </c>
      <c r="B718" s="9">
        <v>29220</v>
      </c>
      <c r="C718" s="6">
        <f t="shared" si="25"/>
        <v>12</v>
      </c>
      <c r="D718" s="12">
        <f t="shared" si="26"/>
        <v>1979</v>
      </c>
      <c r="E718" s="7">
        <v>8.1317204306451618</v>
      </c>
    </row>
    <row r="719" spans="1:5">
      <c r="A719">
        <v>712</v>
      </c>
      <c r="B719" s="9">
        <v>29251</v>
      </c>
      <c r="C719" s="6">
        <f t="shared" si="25"/>
        <v>1</v>
      </c>
      <c r="D719" s="12">
        <f t="shared" si="26"/>
        <v>1980</v>
      </c>
      <c r="E719" s="7">
        <v>6.5053764414537909</v>
      </c>
    </row>
    <row r="720" spans="1:5">
      <c r="A720">
        <v>713</v>
      </c>
      <c r="B720" s="9">
        <v>29280</v>
      </c>
      <c r="C720" s="6">
        <f t="shared" si="25"/>
        <v>2</v>
      </c>
      <c r="D720" s="12">
        <f t="shared" si="26"/>
        <v>1980</v>
      </c>
      <c r="E720" s="7">
        <v>6.9540230925885353</v>
      </c>
    </row>
    <row r="721" spans="1:5">
      <c r="A721">
        <v>714</v>
      </c>
      <c r="B721" s="9">
        <v>29311</v>
      </c>
      <c r="C721" s="6">
        <f t="shared" si="25"/>
        <v>3</v>
      </c>
      <c r="D721" s="12">
        <f t="shared" si="26"/>
        <v>1980</v>
      </c>
      <c r="E721" s="7">
        <v>6.5053764414537909</v>
      </c>
    </row>
    <row r="722" spans="1:5">
      <c r="A722">
        <v>715</v>
      </c>
      <c r="B722" s="9">
        <v>29341</v>
      </c>
      <c r="C722" s="6">
        <f t="shared" si="25"/>
        <v>4</v>
      </c>
      <c r="D722" s="12">
        <f t="shared" si="26"/>
        <v>1980</v>
      </c>
      <c r="E722" s="7">
        <v>6.7222223228355844</v>
      </c>
    </row>
    <row r="723" spans="1:5">
      <c r="A723">
        <v>716</v>
      </c>
      <c r="B723" s="9">
        <v>29372</v>
      </c>
      <c r="C723" s="6">
        <f t="shared" si="25"/>
        <v>5</v>
      </c>
      <c r="D723" s="12">
        <f t="shared" si="26"/>
        <v>1980</v>
      </c>
      <c r="E723" s="7">
        <v>14.637096387388651</v>
      </c>
    </row>
    <row r="724" spans="1:5">
      <c r="A724">
        <v>717</v>
      </c>
      <c r="B724" s="9">
        <v>29402</v>
      </c>
      <c r="C724" s="6">
        <f t="shared" si="25"/>
        <v>6</v>
      </c>
      <c r="D724" s="12">
        <f t="shared" si="26"/>
        <v>1980</v>
      </c>
      <c r="E724" s="7">
        <v>21.847221422315332</v>
      </c>
    </row>
    <row r="725" spans="1:5">
      <c r="A725">
        <v>718</v>
      </c>
      <c r="B725" s="9">
        <v>29433</v>
      </c>
      <c r="C725" s="6">
        <f t="shared" si="25"/>
        <v>7</v>
      </c>
      <c r="D725" s="12">
        <f t="shared" si="26"/>
        <v>1980</v>
      </c>
      <c r="E725" s="7">
        <v>14.637096387410645</v>
      </c>
    </row>
    <row r="726" spans="1:5">
      <c r="A726">
        <v>719</v>
      </c>
      <c r="B726" s="9">
        <v>29464</v>
      </c>
      <c r="C726" s="6">
        <f t="shared" si="25"/>
        <v>8</v>
      </c>
      <c r="D726" s="12">
        <f t="shared" si="26"/>
        <v>1980</v>
      </c>
      <c r="E726" s="7">
        <v>17.889785335170004</v>
      </c>
    </row>
    <row r="727" spans="1:5">
      <c r="A727">
        <v>720</v>
      </c>
      <c r="B727" s="9">
        <v>29494</v>
      </c>
      <c r="C727" s="6">
        <f t="shared" si="25"/>
        <v>9</v>
      </c>
      <c r="D727" s="12">
        <f t="shared" si="26"/>
        <v>1980</v>
      </c>
      <c r="E727" s="7">
        <v>45.375000804351316</v>
      </c>
    </row>
    <row r="728" spans="1:5">
      <c r="A728">
        <v>721</v>
      </c>
      <c r="B728" s="9">
        <v>29525</v>
      </c>
      <c r="C728" s="6">
        <f t="shared" si="25"/>
        <v>10</v>
      </c>
      <c r="D728" s="12">
        <f t="shared" si="26"/>
        <v>1980</v>
      </c>
      <c r="E728" s="7">
        <v>0</v>
      </c>
    </row>
    <row r="729" spans="1:5">
      <c r="A729">
        <v>722</v>
      </c>
      <c r="B729" s="9">
        <v>29555</v>
      </c>
      <c r="C729" s="6">
        <f t="shared" si="25"/>
        <v>11</v>
      </c>
      <c r="D729" s="12">
        <f t="shared" si="26"/>
        <v>1980</v>
      </c>
      <c r="E729" s="7">
        <v>0</v>
      </c>
    </row>
    <row r="730" spans="1:5">
      <c r="A730">
        <v>723</v>
      </c>
      <c r="B730" s="9">
        <v>29586</v>
      </c>
      <c r="C730" s="6">
        <f t="shared" si="25"/>
        <v>12</v>
      </c>
      <c r="D730" s="12">
        <f t="shared" si="26"/>
        <v>1980</v>
      </c>
      <c r="E730" s="7">
        <v>9.75806490452484</v>
      </c>
    </row>
    <row r="731" spans="1:5">
      <c r="A731">
        <v>724</v>
      </c>
      <c r="B731" s="9">
        <v>29617</v>
      </c>
      <c r="C731" s="6">
        <f t="shared" si="25"/>
        <v>1</v>
      </c>
      <c r="D731" s="12">
        <f t="shared" si="26"/>
        <v>1981</v>
      </c>
      <c r="E731" s="7">
        <v>8.1317204306451618</v>
      </c>
    </row>
    <row r="732" spans="1:5">
      <c r="A732">
        <v>725</v>
      </c>
      <c r="B732" s="9">
        <v>29645</v>
      </c>
      <c r="C732" s="6">
        <f t="shared" si="25"/>
        <v>2</v>
      </c>
      <c r="D732" s="12">
        <f t="shared" si="26"/>
        <v>1981</v>
      </c>
      <c r="E732" s="7">
        <v>9.0029761910714292</v>
      </c>
    </row>
    <row r="733" spans="1:5">
      <c r="A733">
        <v>726</v>
      </c>
      <c r="B733" s="9">
        <v>29676</v>
      </c>
      <c r="C733" s="6">
        <f t="shared" si="25"/>
        <v>3</v>
      </c>
      <c r="D733" s="12">
        <f t="shared" si="26"/>
        <v>1981</v>
      </c>
      <c r="E733" s="7">
        <v>8.1317204306451618</v>
      </c>
    </row>
    <row r="734" spans="1:5">
      <c r="A734">
        <v>727</v>
      </c>
      <c r="B734" s="9">
        <v>29706</v>
      </c>
      <c r="C734" s="6">
        <f t="shared" si="25"/>
        <v>4</v>
      </c>
      <c r="D734" s="12">
        <f t="shared" si="26"/>
        <v>1981</v>
      </c>
      <c r="E734" s="7">
        <v>8.4027777783333342</v>
      </c>
    </row>
    <row r="735" spans="1:5">
      <c r="A735">
        <v>728</v>
      </c>
      <c r="B735" s="9">
        <v>29737</v>
      </c>
      <c r="C735" s="6">
        <f t="shared" si="25"/>
        <v>5</v>
      </c>
      <c r="D735" s="12">
        <f t="shared" si="26"/>
        <v>1981</v>
      </c>
      <c r="E735" s="7">
        <v>17.889785335170004</v>
      </c>
    </row>
    <row r="736" spans="1:5">
      <c r="A736">
        <v>729</v>
      </c>
      <c r="B736" s="9">
        <v>29767</v>
      </c>
      <c r="C736" s="6">
        <f t="shared" si="25"/>
        <v>6</v>
      </c>
      <c r="D736" s="12">
        <f t="shared" si="26"/>
        <v>1981</v>
      </c>
      <c r="E736" s="7">
        <v>25.208333334999963</v>
      </c>
    </row>
    <row r="737" spans="1:5">
      <c r="A737">
        <v>730</v>
      </c>
      <c r="B737" s="9">
        <v>29798</v>
      </c>
      <c r="C737" s="6">
        <f t="shared" si="25"/>
        <v>7</v>
      </c>
      <c r="D737" s="12">
        <f t="shared" si="26"/>
        <v>1981</v>
      </c>
      <c r="E737" s="7">
        <v>17.889785335170075</v>
      </c>
    </row>
    <row r="738" spans="1:5">
      <c r="A738">
        <v>731</v>
      </c>
      <c r="B738" s="9">
        <v>29829</v>
      </c>
      <c r="C738" s="6">
        <f t="shared" si="25"/>
        <v>8</v>
      </c>
      <c r="D738" s="12">
        <f t="shared" si="26"/>
        <v>1981</v>
      </c>
      <c r="E738" s="7">
        <v>19.51612980904968</v>
      </c>
    </row>
    <row r="739" spans="1:5">
      <c r="A739">
        <v>732</v>
      </c>
      <c r="B739" s="9">
        <v>29859</v>
      </c>
      <c r="C739" s="6">
        <f t="shared" si="25"/>
        <v>9</v>
      </c>
      <c r="D739" s="12">
        <f t="shared" si="26"/>
        <v>1981</v>
      </c>
      <c r="E739" s="7">
        <v>52.097220622964031</v>
      </c>
    </row>
    <row r="740" spans="1:5">
      <c r="A740">
        <v>733</v>
      </c>
      <c r="B740" s="9">
        <v>29890</v>
      </c>
      <c r="C740" s="6">
        <f t="shared" si="25"/>
        <v>10</v>
      </c>
      <c r="D740" s="12">
        <f t="shared" si="26"/>
        <v>1981</v>
      </c>
      <c r="E740" s="7">
        <v>40.658602153225807</v>
      </c>
    </row>
    <row r="741" spans="1:5">
      <c r="A741">
        <v>734</v>
      </c>
      <c r="B741" s="9">
        <v>29920</v>
      </c>
      <c r="C741" s="6">
        <f t="shared" si="25"/>
        <v>11</v>
      </c>
      <c r="D741" s="12">
        <f t="shared" si="26"/>
        <v>1981</v>
      </c>
      <c r="E741" s="7">
        <v>28.569445247684673</v>
      </c>
    </row>
    <row r="742" spans="1:5">
      <c r="A742">
        <v>735</v>
      </c>
      <c r="B742" s="9">
        <v>29951</v>
      </c>
      <c r="C742" s="6">
        <f t="shared" si="25"/>
        <v>12</v>
      </c>
      <c r="D742" s="12">
        <f t="shared" si="26"/>
        <v>1981</v>
      </c>
      <c r="E742" s="7">
        <v>8.1317204306451618</v>
      </c>
    </row>
    <row r="743" spans="1:5">
      <c r="A743">
        <v>736</v>
      </c>
      <c r="B743" s="9">
        <v>29982</v>
      </c>
      <c r="C743" s="6">
        <f t="shared" si="25"/>
        <v>1</v>
      </c>
      <c r="D743" s="12">
        <f t="shared" si="26"/>
        <v>1982</v>
      </c>
      <c r="E743" s="7">
        <v>6.5053764414537909</v>
      </c>
    </row>
    <row r="744" spans="1:5">
      <c r="A744">
        <v>737</v>
      </c>
      <c r="B744" s="9">
        <v>30010</v>
      </c>
      <c r="C744" s="6">
        <f t="shared" si="25"/>
        <v>2</v>
      </c>
      <c r="D744" s="12">
        <f t="shared" si="26"/>
        <v>1982</v>
      </c>
      <c r="E744" s="7">
        <v>7.2023810601809828</v>
      </c>
    </row>
    <row r="745" spans="1:5">
      <c r="A745">
        <v>738</v>
      </c>
      <c r="B745" s="9">
        <v>30041</v>
      </c>
      <c r="C745" s="6">
        <f t="shared" si="25"/>
        <v>3</v>
      </c>
      <c r="D745" s="12">
        <f t="shared" si="26"/>
        <v>1982</v>
      </c>
      <c r="E745" s="7">
        <v>6.5053764414537909</v>
      </c>
    </row>
    <row r="746" spans="1:5">
      <c r="A746">
        <v>739</v>
      </c>
      <c r="B746" s="9">
        <v>30071</v>
      </c>
      <c r="C746" s="6">
        <f t="shared" si="25"/>
        <v>4</v>
      </c>
      <c r="D746" s="12">
        <f t="shared" si="26"/>
        <v>1982</v>
      </c>
      <c r="E746" s="7">
        <v>6.7222223228355844</v>
      </c>
    </row>
    <row r="747" spans="1:5">
      <c r="A747">
        <v>740</v>
      </c>
      <c r="B747" s="9">
        <v>30102</v>
      </c>
      <c r="C747" s="6">
        <f t="shared" si="25"/>
        <v>5</v>
      </c>
      <c r="D747" s="12">
        <f t="shared" si="26"/>
        <v>1982</v>
      </c>
      <c r="E747" s="7">
        <v>14.637096387410645</v>
      </c>
    </row>
    <row r="748" spans="1:5">
      <c r="A748">
        <v>741</v>
      </c>
      <c r="B748" s="9">
        <v>30132</v>
      </c>
      <c r="C748" s="6">
        <f t="shared" si="25"/>
        <v>6</v>
      </c>
      <c r="D748" s="12">
        <f t="shared" si="26"/>
        <v>1982</v>
      </c>
      <c r="E748" s="7">
        <v>21.847221422315332</v>
      </c>
    </row>
    <row r="749" spans="1:5">
      <c r="A749">
        <v>742</v>
      </c>
      <c r="B749" s="9">
        <v>30163</v>
      </c>
      <c r="C749" s="6">
        <f t="shared" si="25"/>
        <v>7</v>
      </c>
      <c r="D749" s="12">
        <f t="shared" si="26"/>
        <v>1982</v>
      </c>
      <c r="E749" s="7">
        <v>14.637096387410645</v>
      </c>
    </row>
    <row r="750" spans="1:5">
      <c r="A750">
        <v>743</v>
      </c>
      <c r="B750" s="9">
        <v>30194</v>
      </c>
      <c r="C750" s="6">
        <f t="shared" si="25"/>
        <v>8</v>
      </c>
      <c r="D750" s="12">
        <f t="shared" si="26"/>
        <v>1982</v>
      </c>
      <c r="E750" s="7">
        <v>17.889785335170004</v>
      </c>
    </row>
    <row r="751" spans="1:5">
      <c r="A751">
        <v>744</v>
      </c>
      <c r="B751" s="9">
        <v>30224</v>
      </c>
      <c r="C751" s="6">
        <f t="shared" si="25"/>
        <v>9</v>
      </c>
      <c r="D751" s="12">
        <f t="shared" si="26"/>
        <v>1982</v>
      </c>
      <c r="E751" s="7">
        <v>45.375000804351345</v>
      </c>
    </row>
    <row r="752" spans="1:5">
      <c r="A752">
        <v>745</v>
      </c>
      <c r="B752" s="9">
        <v>30255</v>
      </c>
      <c r="C752" s="6">
        <f t="shared" si="25"/>
        <v>10</v>
      </c>
      <c r="D752" s="12">
        <f t="shared" si="26"/>
        <v>1982</v>
      </c>
      <c r="E752" s="7">
        <v>0</v>
      </c>
    </row>
    <row r="753" spans="1:5">
      <c r="A753">
        <v>746</v>
      </c>
      <c r="B753" s="9">
        <v>30285</v>
      </c>
      <c r="C753" s="6">
        <f t="shared" si="25"/>
        <v>11</v>
      </c>
      <c r="D753" s="12">
        <f t="shared" si="26"/>
        <v>1982</v>
      </c>
      <c r="E753" s="7">
        <v>28.569445247684673</v>
      </c>
    </row>
    <row r="754" spans="1:5">
      <c r="A754">
        <v>747</v>
      </c>
      <c r="B754" s="9">
        <v>30316</v>
      </c>
      <c r="C754" s="6">
        <f t="shared" si="25"/>
        <v>12</v>
      </c>
      <c r="D754" s="12">
        <f t="shared" si="26"/>
        <v>1982</v>
      </c>
      <c r="E754" s="7">
        <v>8.1317204306451618</v>
      </c>
    </row>
    <row r="755" spans="1:5">
      <c r="A755">
        <v>748</v>
      </c>
      <c r="B755" s="9">
        <v>30347</v>
      </c>
      <c r="C755" s="6">
        <f t="shared" si="25"/>
        <v>1</v>
      </c>
      <c r="D755" s="12">
        <f t="shared" si="26"/>
        <v>1983</v>
      </c>
      <c r="E755" s="7">
        <v>6.5053764414537909</v>
      </c>
    </row>
    <row r="756" spans="1:5">
      <c r="A756">
        <v>749</v>
      </c>
      <c r="B756" s="9">
        <v>30375</v>
      </c>
      <c r="C756" s="6">
        <f t="shared" si="25"/>
        <v>2</v>
      </c>
      <c r="D756" s="12">
        <f t="shared" si="26"/>
        <v>1983</v>
      </c>
      <c r="E756" s="7">
        <v>7.2023810601809828</v>
      </c>
    </row>
    <row r="757" spans="1:5">
      <c r="A757">
        <v>750</v>
      </c>
      <c r="B757" s="9">
        <v>30406</v>
      </c>
      <c r="C757" s="6">
        <f t="shared" si="25"/>
        <v>3</v>
      </c>
      <c r="D757" s="12">
        <f t="shared" si="26"/>
        <v>1983</v>
      </c>
      <c r="E757" s="7">
        <v>6.5053764414537909</v>
      </c>
    </row>
    <row r="758" spans="1:5">
      <c r="A758">
        <v>751</v>
      </c>
      <c r="B758" s="9">
        <v>30436</v>
      </c>
      <c r="C758" s="6">
        <f t="shared" si="25"/>
        <v>4</v>
      </c>
      <c r="D758" s="12">
        <f t="shared" si="26"/>
        <v>1983</v>
      </c>
      <c r="E758" s="7">
        <v>6.7222223228355844</v>
      </c>
    </row>
    <row r="759" spans="1:5">
      <c r="A759">
        <v>752</v>
      </c>
      <c r="B759" s="9">
        <v>30467</v>
      </c>
      <c r="C759" s="6">
        <f t="shared" si="25"/>
        <v>5</v>
      </c>
      <c r="D759" s="12">
        <f t="shared" si="26"/>
        <v>1983</v>
      </c>
      <c r="E759" s="7">
        <v>14.637096387379037</v>
      </c>
    </row>
    <row r="760" spans="1:5">
      <c r="A760">
        <v>753</v>
      </c>
      <c r="B760" s="9">
        <v>30497</v>
      </c>
      <c r="C760" s="6">
        <f t="shared" si="25"/>
        <v>6</v>
      </c>
      <c r="D760" s="12">
        <f t="shared" si="26"/>
        <v>1983</v>
      </c>
      <c r="E760" s="7">
        <v>21.847221422315332</v>
      </c>
    </row>
    <row r="761" spans="1:5">
      <c r="A761">
        <v>754</v>
      </c>
      <c r="B761" s="9">
        <v>30528</v>
      </c>
      <c r="C761" s="6">
        <f t="shared" si="25"/>
        <v>7</v>
      </c>
      <c r="D761" s="12">
        <f t="shared" si="26"/>
        <v>1983</v>
      </c>
      <c r="E761" s="7">
        <v>14.637096387410645</v>
      </c>
    </row>
    <row r="762" spans="1:5">
      <c r="A762">
        <v>755</v>
      </c>
      <c r="B762" s="9">
        <v>30559</v>
      </c>
      <c r="C762" s="6">
        <f t="shared" si="25"/>
        <v>8</v>
      </c>
      <c r="D762" s="12">
        <f t="shared" si="26"/>
        <v>1983</v>
      </c>
      <c r="E762" s="7">
        <v>17.889785335170004</v>
      </c>
    </row>
    <row r="763" spans="1:5">
      <c r="A763">
        <v>756</v>
      </c>
      <c r="B763" s="9">
        <v>30589</v>
      </c>
      <c r="C763" s="6">
        <f t="shared" si="25"/>
        <v>9</v>
      </c>
      <c r="D763" s="12">
        <f t="shared" si="26"/>
        <v>1983</v>
      </c>
      <c r="E763" s="7">
        <v>45.37500080435305</v>
      </c>
    </row>
    <row r="764" spans="1:5">
      <c r="A764">
        <v>757</v>
      </c>
      <c r="B764" s="9">
        <v>30620</v>
      </c>
      <c r="C764" s="6">
        <f t="shared" si="25"/>
        <v>10</v>
      </c>
      <c r="D764" s="12">
        <f t="shared" si="26"/>
        <v>1983</v>
      </c>
      <c r="E764" s="7">
        <v>40.658602153225807</v>
      </c>
    </row>
    <row r="765" spans="1:5">
      <c r="A765">
        <v>758</v>
      </c>
      <c r="B765" s="9">
        <v>30650</v>
      </c>
      <c r="C765" s="6">
        <f t="shared" si="25"/>
        <v>11</v>
      </c>
      <c r="D765" s="12">
        <f t="shared" si="26"/>
        <v>1983</v>
      </c>
      <c r="E765" s="7">
        <v>28.569445247684673</v>
      </c>
    </row>
    <row r="766" spans="1:5">
      <c r="A766">
        <v>759</v>
      </c>
      <c r="B766" s="9">
        <v>30681</v>
      </c>
      <c r="C766" s="6">
        <f t="shared" si="25"/>
        <v>12</v>
      </c>
      <c r="D766" s="12">
        <f t="shared" si="26"/>
        <v>1983</v>
      </c>
      <c r="E766" s="7">
        <v>8.1317204306451618</v>
      </c>
    </row>
    <row r="767" spans="1:5">
      <c r="A767">
        <v>760</v>
      </c>
      <c r="B767" s="9">
        <v>30712</v>
      </c>
      <c r="C767" s="6">
        <f t="shared" si="25"/>
        <v>1</v>
      </c>
      <c r="D767" s="12">
        <f t="shared" si="26"/>
        <v>1984</v>
      </c>
      <c r="E767" s="7">
        <v>6.5053764414537909</v>
      </c>
    </row>
    <row r="768" spans="1:5">
      <c r="A768">
        <v>761</v>
      </c>
      <c r="B768" s="9">
        <v>30741</v>
      </c>
      <c r="C768" s="6">
        <f t="shared" si="25"/>
        <v>2</v>
      </c>
      <c r="D768" s="12">
        <f t="shared" si="26"/>
        <v>1984</v>
      </c>
      <c r="E768" s="7">
        <v>6.9540230925885353</v>
      </c>
    </row>
    <row r="769" spans="1:5">
      <c r="A769">
        <v>762</v>
      </c>
      <c r="B769" s="9">
        <v>30772</v>
      </c>
      <c r="C769" s="6">
        <f t="shared" si="25"/>
        <v>3</v>
      </c>
      <c r="D769" s="12">
        <f t="shared" si="26"/>
        <v>1984</v>
      </c>
      <c r="E769" s="7">
        <v>6.5053764414537909</v>
      </c>
    </row>
    <row r="770" spans="1:5">
      <c r="A770">
        <v>763</v>
      </c>
      <c r="B770" s="9">
        <v>30802</v>
      </c>
      <c r="C770" s="6">
        <f t="shared" si="25"/>
        <v>4</v>
      </c>
      <c r="D770" s="12">
        <f t="shared" si="26"/>
        <v>1984</v>
      </c>
      <c r="E770" s="7">
        <v>6.7222223228355844</v>
      </c>
    </row>
    <row r="771" spans="1:5">
      <c r="A771">
        <v>764</v>
      </c>
      <c r="B771" s="9">
        <v>30833</v>
      </c>
      <c r="C771" s="6">
        <f t="shared" si="25"/>
        <v>5</v>
      </c>
      <c r="D771" s="12">
        <f t="shared" si="26"/>
        <v>1984</v>
      </c>
      <c r="E771" s="7">
        <v>14.637096387410645</v>
      </c>
    </row>
    <row r="772" spans="1:5">
      <c r="A772">
        <v>765</v>
      </c>
      <c r="B772" s="9">
        <v>30863</v>
      </c>
      <c r="C772" s="6">
        <f t="shared" si="25"/>
        <v>6</v>
      </c>
      <c r="D772" s="12">
        <f t="shared" si="26"/>
        <v>1984</v>
      </c>
      <c r="E772" s="7">
        <v>21.847221422315386</v>
      </c>
    </row>
    <row r="773" spans="1:5">
      <c r="A773">
        <v>766</v>
      </c>
      <c r="B773" s="9">
        <v>30894</v>
      </c>
      <c r="C773" s="6">
        <f t="shared" si="25"/>
        <v>7</v>
      </c>
      <c r="D773" s="12">
        <f t="shared" si="26"/>
        <v>1984</v>
      </c>
      <c r="E773" s="7">
        <v>14.637096387410566</v>
      </c>
    </row>
    <row r="774" spans="1:5">
      <c r="A774">
        <v>767</v>
      </c>
      <c r="B774" s="9">
        <v>30925</v>
      </c>
      <c r="C774" s="6">
        <f t="shared" si="25"/>
        <v>8</v>
      </c>
      <c r="D774" s="12">
        <f t="shared" si="26"/>
        <v>1984</v>
      </c>
      <c r="E774" s="7">
        <v>17.889785335170004</v>
      </c>
    </row>
    <row r="775" spans="1:5">
      <c r="A775">
        <v>768</v>
      </c>
      <c r="B775" s="9">
        <v>30955</v>
      </c>
      <c r="C775" s="6">
        <f t="shared" si="25"/>
        <v>9</v>
      </c>
      <c r="D775" s="12">
        <f t="shared" si="26"/>
        <v>1984</v>
      </c>
      <c r="E775" s="7">
        <v>45.375000804351373</v>
      </c>
    </row>
    <row r="776" spans="1:5">
      <c r="A776">
        <v>769</v>
      </c>
      <c r="B776" s="9">
        <v>30986</v>
      </c>
      <c r="C776" s="6">
        <f t="shared" si="25"/>
        <v>10</v>
      </c>
      <c r="D776" s="12">
        <f t="shared" si="26"/>
        <v>1984</v>
      </c>
      <c r="E776" s="7">
        <v>0</v>
      </c>
    </row>
    <row r="777" spans="1:5">
      <c r="A777">
        <v>770</v>
      </c>
      <c r="B777" s="9">
        <v>31016</v>
      </c>
      <c r="C777" s="6">
        <f t="shared" ref="C777:C840" si="27">MONTH(B777)</f>
        <v>11</v>
      </c>
      <c r="D777" s="12">
        <f t="shared" ref="D777:D840" si="28">YEAR(B777)</f>
        <v>1984</v>
      </c>
      <c r="E777" s="7">
        <v>33.611111113333337</v>
      </c>
    </row>
    <row r="778" spans="1:5">
      <c r="A778">
        <v>771</v>
      </c>
      <c r="B778" s="9">
        <v>31047</v>
      </c>
      <c r="C778" s="6">
        <f t="shared" si="27"/>
        <v>12</v>
      </c>
      <c r="D778" s="12">
        <f t="shared" si="28"/>
        <v>1984</v>
      </c>
      <c r="E778" s="7">
        <v>9.75806490452484</v>
      </c>
    </row>
    <row r="779" spans="1:5">
      <c r="A779">
        <v>772</v>
      </c>
      <c r="B779" s="9">
        <v>31078</v>
      </c>
      <c r="C779" s="6">
        <f t="shared" si="27"/>
        <v>1</v>
      </c>
      <c r="D779" s="12">
        <f t="shared" si="28"/>
        <v>1985</v>
      </c>
      <c r="E779" s="7">
        <v>8.1317204306451618</v>
      </c>
    </row>
    <row r="780" spans="1:5">
      <c r="A780">
        <v>773</v>
      </c>
      <c r="B780" s="9">
        <v>31106</v>
      </c>
      <c r="C780" s="6">
        <f t="shared" si="27"/>
        <v>2</v>
      </c>
      <c r="D780" s="12">
        <f t="shared" si="28"/>
        <v>1985</v>
      </c>
      <c r="E780" s="7">
        <v>9.0029761910714292</v>
      </c>
    </row>
    <row r="781" spans="1:5">
      <c r="A781">
        <v>774</v>
      </c>
      <c r="B781" s="9">
        <v>31137</v>
      </c>
      <c r="C781" s="6">
        <f t="shared" si="27"/>
        <v>3</v>
      </c>
      <c r="D781" s="12">
        <f t="shared" si="28"/>
        <v>1985</v>
      </c>
      <c r="E781" s="7">
        <v>8.1317204306451618</v>
      </c>
    </row>
    <row r="782" spans="1:5">
      <c r="A782">
        <v>775</v>
      </c>
      <c r="B782" s="9">
        <v>31167</v>
      </c>
      <c r="C782" s="6">
        <f t="shared" si="27"/>
        <v>4</v>
      </c>
      <c r="D782" s="12">
        <f t="shared" si="28"/>
        <v>1985</v>
      </c>
      <c r="E782" s="7">
        <v>8.4027777783333342</v>
      </c>
    </row>
    <row r="783" spans="1:5">
      <c r="A783">
        <v>776</v>
      </c>
      <c r="B783" s="9">
        <v>31198</v>
      </c>
      <c r="C783" s="6">
        <f t="shared" si="27"/>
        <v>5</v>
      </c>
      <c r="D783" s="12">
        <f t="shared" si="28"/>
        <v>1985</v>
      </c>
      <c r="E783" s="7">
        <v>17.889785335144538</v>
      </c>
    </row>
    <row r="784" spans="1:5">
      <c r="A784">
        <v>777</v>
      </c>
      <c r="B784" s="9">
        <v>31228</v>
      </c>
      <c r="C784" s="6">
        <f t="shared" si="27"/>
        <v>6</v>
      </c>
      <c r="D784" s="12">
        <f t="shared" si="28"/>
        <v>1985</v>
      </c>
      <c r="E784" s="7">
        <v>25.208333334999992</v>
      </c>
    </row>
    <row r="785" spans="1:5">
      <c r="A785">
        <v>778</v>
      </c>
      <c r="B785" s="9">
        <v>31259</v>
      </c>
      <c r="C785" s="6">
        <f t="shared" si="27"/>
        <v>7</v>
      </c>
      <c r="D785" s="12">
        <f t="shared" si="28"/>
        <v>1985</v>
      </c>
      <c r="E785" s="7">
        <v>17.889785335170018</v>
      </c>
    </row>
    <row r="786" spans="1:5">
      <c r="A786">
        <v>779</v>
      </c>
      <c r="B786" s="9">
        <v>31290</v>
      </c>
      <c r="C786" s="6">
        <f t="shared" si="27"/>
        <v>8</v>
      </c>
      <c r="D786" s="12">
        <f t="shared" si="28"/>
        <v>1985</v>
      </c>
      <c r="E786" s="7">
        <v>0</v>
      </c>
    </row>
    <row r="787" spans="1:5">
      <c r="A787">
        <v>780</v>
      </c>
      <c r="B787" s="9">
        <v>31320</v>
      </c>
      <c r="C787" s="6">
        <f t="shared" si="27"/>
        <v>9</v>
      </c>
      <c r="D787" s="12">
        <f t="shared" si="28"/>
        <v>1985</v>
      </c>
      <c r="E787" s="7">
        <v>52.097220622961842</v>
      </c>
    </row>
    <row r="788" spans="1:5">
      <c r="A788">
        <v>781</v>
      </c>
      <c r="B788" s="9">
        <v>31351</v>
      </c>
      <c r="C788" s="6">
        <f t="shared" si="27"/>
        <v>10</v>
      </c>
      <c r="D788" s="12">
        <f t="shared" si="28"/>
        <v>1985</v>
      </c>
      <c r="E788" s="7">
        <v>48.790322583870974</v>
      </c>
    </row>
    <row r="789" spans="1:5">
      <c r="A789">
        <v>782</v>
      </c>
      <c r="B789" s="9">
        <v>31381</v>
      </c>
      <c r="C789" s="6">
        <f t="shared" si="27"/>
        <v>11</v>
      </c>
      <c r="D789" s="12">
        <f t="shared" si="28"/>
        <v>1985</v>
      </c>
      <c r="E789" s="7">
        <v>33.611111113333337</v>
      </c>
    </row>
    <row r="790" spans="1:5">
      <c r="A790">
        <v>783</v>
      </c>
      <c r="B790" s="9">
        <v>31412</v>
      </c>
      <c r="C790" s="6">
        <f t="shared" si="27"/>
        <v>12</v>
      </c>
      <c r="D790" s="12">
        <f t="shared" si="28"/>
        <v>1985</v>
      </c>
      <c r="E790" s="7">
        <v>9.75806490452484</v>
      </c>
    </row>
    <row r="791" spans="1:5">
      <c r="A791">
        <v>784</v>
      </c>
      <c r="B791" s="9">
        <v>31443</v>
      </c>
      <c r="C791" s="6">
        <f t="shared" si="27"/>
        <v>1</v>
      </c>
      <c r="D791" s="12">
        <f t="shared" si="28"/>
        <v>1986</v>
      </c>
      <c r="E791" s="7">
        <v>8.1317204306451618</v>
      </c>
    </row>
    <row r="792" spans="1:5">
      <c r="A792">
        <v>785</v>
      </c>
      <c r="B792" s="9">
        <v>31471</v>
      </c>
      <c r="C792" s="6">
        <f t="shared" si="27"/>
        <v>2</v>
      </c>
      <c r="D792" s="12">
        <f t="shared" si="28"/>
        <v>1986</v>
      </c>
      <c r="E792" s="7">
        <v>9.0029761910714292</v>
      </c>
    </row>
    <row r="793" spans="1:5">
      <c r="A793">
        <v>786</v>
      </c>
      <c r="B793" s="9">
        <v>31502</v>
      </c>
      <c r="C793" s="6">
        <f t="shared" si="27"/>
        <v>3</v>
      </c>
      <c r="D793" s="12">
        <f t="shared" si="28"/>
        <v>1986</v>
      </c>
      <c r="E793" s="7">
        <v>8.1317204306451618</v>
      </c>
    </row>
    <row r="794" spans="1:5">
      <c r="A794">
        <v>787</v>
      </c>
      <c r="B794" s="9">
        <v>31532</v>
      </c>
      <c r="C794" s="6">
        <f t="shared" si="27"/>
        <v>4</v>
      </c>
      <c r="D794" s="12">
        <f t="shared" si="28"/>
        <v>1986</v>
      </c>
      <c r="E794" s="7">
        <v>8.4027777783333342</v>
      </c>
    </row>
    <row r="795" spans="1:5">
      <c r="A795">
        <v>788</v>
      </c>
      <c r="B795" s="9">
        <v>31563</v>
      </c>
      <c r="C795" s="6">
        <f t="shared" si="27"/>
        <v>5</v>
      </c>
      <c r="D795" s="12">
        <f t="shared" si="28"/>
        <v>1986</v>
      </c>
      <c r="E795" s="7">
        <v>17.889785335140672</v>
      </c>
    </row>
    <row r="796" spans="1:5">
      <c r="A796">
        <v>789</v>
      </c>
      <c r="B796" s="9">
        <v>31593</v>
      </c>
      <c r="C796" s="6">
        <f t="shared" si="27"/>
        <v>6</v>
      </c>
      <c r="D796" s="12">
        <f t="shared" si="28"/>
        <v>1986</v>
      </c>
      <c r="E796" s="7">
        <v>25.208333335000003</v>
      </c>
    </row>
    <row r="797" spans="1:5">
      <c r="A797">
        <v>790</v>
      </c>
      <c r="B797" s="9">
        <v>31624</v>
      </c>
      <c r="C797" s="6">
        <f t="shared" si="27"/>
        <v>7</v>
      </c>
      <c r="D797" s="12">
        <f t="shared" si="28"/>
        <v>1986</v>
      </c>
      <c r="E797" s="7">
        <v>17.889785335144538</v>
      </c>
    </row>
    <row r="798" spans="1:5">
      <c r="A798">
        <v>791</v>
      </c>
      <c r="B798" s="9">
        <v>31655</v>
      </c>
      <c r="C798" s="6">
        <f t="shared" si="27"/>
        <v>8</v>
      </c>
      <c r="D798" s="12">
        <f t="shared" si="28"/>
        <v>1986</v>
      </c>
      <c r="E798" s="7">
        <v>19.51612980904968</v>
      </c>
    </row>
    <row r="799" spans="1:5">
      <c r="A799">
        <v>792</v>
      </c>
      <c r="B799" s="9">
        <v>31685</v>
      </c>
      <c r="C799" s="6">
        <f t="shared" si="27"/>
        <v>9</v>
      </c>
      <c r="D799" s="12">
        <f t="shared" si="28"/>
        <v>1986</v>
      </c>
      <c r="E799" s="7">
        <v>52.097220622963988</v>
      </c>
    </row>
    <row r="800" spans="1:5">
      <c r="A800">
        <v>793</v>
      </c>
      <c r="B800" s="9">
        <v>31716</v>
      </c>
      <c r="C800" s="6">
        <f t="shared" si="27"/>
        <v>10</v>
      </c>
      <c r="D800" s="12">
        <f t="shared" si="28"/>
        <v>1986</v>
      </c>
      <c r="E800" s="7">
        <v>0</v>
      </c>
    </row>
    <row r="801" spans="1:5">
      <c r="A801">
        <v>794</v>
      </c>
      <c r="B801" s="9">
        <v>31746</v>
      </c>
      <c r="C801" s="6">
        <f t="shared" si="27"/>
        <v>11</v>
      </c>
      <c r="D801" s="12">
        <f t="shared" si="28"/>
        <v>1986</v>
      </c>
      <c r="E801" s="7">
        <v>0</v>
      </c>
    </row>
    <row r="802" spans="1:5">
      <c r="A802">
        <v>795</v>
      </c>
      <c r="B802" s="9">
        <v>31777</v>
      </c>
      <c r="C802" s="6">
        <f t="shared" si="27"/>
        <v>12</v>
      </c>
      <c r="D802" s="12">
        <f t="shared" si="28"/>
        <v>1986</v>
      </c>
      <c r="E802" s="7">
        <v>9.75806490452484</v>
      </c>
    </row>
    <row r="803" spans="1:5">
      <c r="A803">
        <v>796</v>
      </c>
      <c r="B803" s="9">
        <v>31808</v>
      </c>
      <c r="C803" s="6">
        <f t="shared" si="27"/>
        <v>1</v>
      </c>
      <c r="D803" s="12">
        <f t="shared" si="28"/>
        <v>1987</v>
      </c>
      <c r="E803" s="7">
        <v>8.1317204306451618</v>
      </c>
    </row>
    <row r="804" spans="1:5">
      <c r="A804">
        <v>797</v>
      </c>
      <c r="B804" s="9">
        <v>31836</v>
      </c>
      <c r="C804" s="6">
        <f t="shared" si="27"/>
        <v>2</v>
      </c>
      <c r="D804" s="12">
        <f t="shared" si="28"/>
        <v>1987</v>
      </c>
      <c r="E804" s="7">
        <v>9.0029761910714292</v>
      </c>
    </row>
    <row r="805" spans="1:5">
      <c r="A805">
        <v>798</v>
      </c>
      <c r="B805" s="9">
        <v>31867</v>
      </c>
      <c r="C805" s="6">
        <f t="shared" si="27"/>
        <v>3</v>
      </c>
      <c r="D805" s="12">
        <f t="shared" si="28"/>
        <v>1987</v>
      </c>
      <c r="E805" s="7">
        <v>8.1317204306451618</v>
      </c>
    </row>
    <row r="806" spans="1:5">
      <c r="A806">
        <v>799</v>
      </c>
      <c r="B806" s="9">
        <v>31897</v>
      </c>
      <c r="C806" s="6">
        <f t="shared" si="27"/>
        <v>4</v>
      </c>
      <c r="D806" s="12">
        <f t="shared" si="28"/>
        <v>1987</v>
      </c>
      <c r="E806" s="7">
        <v>8.4027777783333022</v>
      </c>
    </row>
    <row r="807" spans="1:5">
      <c r="A807">
        <v>800</v>
      </c>
      <c r="B807" s="9">
        <v>31928</v>
      </c>
      <c r="C807" s="6">
        <f t="shared" si="27"/>
        <v>5</v>
      </c>
      <c r="D807" s="12">
        <f t="shared" si="28"/>
        <v>1987</v>
      </c>
      <c r="E807" s="7">
        <v>17.889785335144424</v>
      </c>
    </row>
    <row r="808" spans="1:5">
      <c r="A808">
        <v>801</v>
      </c>
      <c r="B808" s="9">
        <v>31958</v>
      </c>
      <c r="C808" s="6">
        <f t="shared" si="27"/>
        <v>6</v>
      </c>
      <c r="D808" s="12">
        <f t="shared" si="28"/>
        <v>1987</v>
      </c>
      <c r="E808" s="7">
        <v>25.208333335000574</v>
      </c>
    </row>
    <row r="809" spans="1:5">
      <c r="A809">
        <v>802</v>
      </c>
      <c r="B809" s="9">
        <v>31989</v>
      </c>
      <c r="C809" s="6">
        <f t="shared" si="27"/>
        <v>7</v>
      </c>
      <c r="D809" s="12">
        <f t="shared" si="28"/>
        <v>1987</v>
      </c>
      <c r="E809" s="7">
        <v>17.889785335144509</v>
      </c>
    </row>
    <row r="810" spans="1:5">
      <c r="A810">
        <v>803</v>
      </c>
      <c r="B810" s="9">
        <v>32020</v>
      </c>
      <c r="C810" s="6">
        <f t="shared" si="27"/>
        <v>8</v>
      </c>
      <c r="D810" s="12">
        <f t="shared" si="28"/>
        <v>1987</v>
      </c>
      <c r="E810" s="7">
        <v>19.51612980904968</v>
      </c>
    </row>
    <row r="811" spans="1:5">
      <c r="A811">
        <v>804</v>
      </c>
      <c r="B811" s="9">
        <v>32050</v>
      </c>
      <c r="C811" s="6">
        <f t="shared" si="27"/>
        <v>9</v>
      </c>
      <c r="D811" s="12">
        <f t="shared" si="28"/>
        <v>1987</v>
      </c>
      <c r="E811" s="7">
        <v>52.097220622963974</v>
      </c>
    </row>
    <row r="812" spans="1:5">
      <c r="A812">
        <v>805</v>
      </c>
      <c r="B812" s="9">
        <v>32081</v>
      </c>
      <c r="C812" s="6">
        <f t="shared" si="27"/>
        <v>10</v>
      </c>
      <c r="D812" s="12">
        <f t="shared" si="28"/>
        <v>1987</v>
      </c>
      <c r="E812" s="7">
        <v>48.790322583870974</v>
      </c>
    </row>
    <row r="813" spans="1:5">
      <c r="A813">
        <v>806</v>
      </c>
      <c r="B813" s="9">
        <v>32111</v>
      </c>
      <c r="C813" s="6">
        <f t="shared" si="27"/>
        <v>11</v>
      </c>
      <c r="D813" s="12">
        <f t="shared" si="28"/>
        <v>1987</v>
      </c>
      <c r="E813" s="7">
        <v>33.611111113333337</v>
      </c>
    </row>
    <row r="814" spans="1:5">
      <c r="A814">
        <v>807</v>
      </c>
      <c r="B814" s="9">
        <v>32142</v>
      </c>
      <c r="C814" s="6">
        <f t="shared" si="27"/>
        <v>12</v>
      </c>
      <c r="D814" s="12">
        <f t="shared" si="28"/>
        <v>1987</v>
      </c>
      <c r="E814" s="7">
        <v>9.75806490452484</v>
      </c>
    </row>
    <row r="815" spans="1:5">
      <c r="A815">
        <v>808</v>
      </c>
      <c r="B815" s="9">
        <v>32173</v>
      </c>
      <c r="C815" s="6">
        <f t="shared" si="27"/>
        <v>1</v>
      </c>
      <c r="D815" s="12">
        <f t="shared" si="28"/>
        <v>1988</v>
      </c>
      <c r="E815" s="7">
        <v>8.1317204306451618</v>
      </c>
    </row>
    <row r="816" spans="1:5">
      <c r="A816">
        <v>809</v>
      </c>
      <c r="B816" s="9">
        <v>32202</v>
      </c>
      <c r="C816" s="6">
        <f t="shared" si="27"/>
        <v>2</v>
      </c>
      <c r="D816" s="12">
        <f t="shared" si="28"/>
        <v>1988</v>
      </c>
      <c r="E816" s="7">
        <v>8.6925287362068975</v>
      </c>
    </row>
    <row r="817" spans="1:5">
      <c r="A817">
        <v>810</v>
      </c>
      <c r="B817" s="9">
        <v>32233</v>
      </c>
      <c r="C817" s="6">
        <f t="shared" si="27"/>
        <v>3</v>
      </c>
      <c r="D817" s="12">
        <f t="shared" si="28"/>
        <v>1988</v>
      </c>
      <c r="E817" s="7">
        <v>8.1317204306451618</v>
      </c>
    </row>
    <row r="818" spans="1:5">
      <c r="A818">
        <v>811</v>
      </c>
      <c r="B818" s="9">
        <v>32263</v>
      </c>
      <c r="C818" s="6">
        <f t="shared" si="27"/>
        <v>4</v>
      </c>
      <c r="D818" s="12">
        <f t="shared" si="28"/>
        <v>1988</v>
      </c>
      <c r="E818" s="7">
        <v>8.4027777783333342</v>
      </c>
    </row>
    <row r="819" spans="1:5">
      <c r="A819">
        <v>812</v>
      </c>
      <c r="B819" s="9">
        <v>32294</v>
      </c>
      <c r="C819" s="6">
        <f t="shared" si="27"/>
        <v>5</v>
      </c>
      <c r="D819" s="12">
        <f t="shared" si="28"/>
        <v>1988</v>
      </c>
      <c r="E819" s="7">
        <v>17.889785335169961</v>
      </c>
    </row>
    <row r="820" spans="1:5">
      <c r="A820">
        <v>813</v>
      </c>
      <c r="B820" s="9">
        <v>32324</v>
      </c>
      <c r="C820" s="6">
        <f t="shared" si="27"/>
        <v>6</v>
      </c>
      <c r="D820" s="12">
        <f t="shared" si="28"/>
        <v>1988</v>
      </c>
      <c r="E820" s="7">
        <v>25.208333334999878</v>
      </c>
    </row>
    <row r="821" spans="1:5">
      <c r="A821">
        <v>814</v>
      </c>
      <c r="B821" s="9">
        <v>32355</v>
      </c>
      <c r="C821" s="6">
        <f t="shared" si="27"/>
        <v>7</v>
      </c>
      <c r="D821" s="12">
        <f t="shared" si="28"/>
        <v>1988</v>
      </c>
      <c r="E821" s="7">
        <v>17.889785335170032</v>
      </c>
    </row>
    <row r="822" spans="1:5">
      <c r="A822">
        <v>815</v>
      </c>
      <c r="B822" s="9">
        <v>32386</v>
      </c>
      <c r="C822" s="6">
        <f t="shared" si="27"/>
        <v>8</v>
      </c>
      <c r="D822" s="12">
        <f t="shared" si="28"/>
        <v>1988</v>
      </c>
      <c r="E822" s="7">
        <v>19.51612980904973</v>
      </c>
    </row>
    <row r="823" spans="1:5">
      <c r="A823">
        <v>816</v>
      </c>
      <c r="B823" s="9">
        <v>32416</v>
      </c>
      <c r="C823" s="6">
        <f t="shared" si="27"/>
        <v>9</v>
      </c>
      <c r="D823" s="12">
        <f t="shared" si="28"/>
        <v>1988</v>
      </c>
      <c r="E823" s="7">
        <v>52.09722062296396</v>
      </c>
    </row>
    <row r="824" spans="1:5">
      <c r="A824">
        <v>817</v>
      </c>
      <c r="B824" s="9">
        <v>32447</v>
      </c>
      <c r="C824" s="6">
        <f t="shared" si="27"/>
        <v>10</v>
      </c>
      <c r="D824" s="12">
        <f t="shared" si="28"/>
        <v>1988</v>
      </c>
      <c r="E824" s="7">
        <v>48.790322583870974</v>
      </c>
    </row>
    <row r="825" spans="1:5">
      <c r="A825">
        <v>818</v>
      </c>
      <c r="B825" s="9">
        <v>32477</v>
      </c>
      <c r="C825" s="6">
        <f t="shared" si="27"/>
        <v>11</v>
      </c>
      <c r="D825" s="12">
        <f t="shared" si="28"/>
        <v>1988</v>
      </c>
      <c r="E825" s="7">
        <v>33.611111113333337</v>
      </c>
    </row>
    <row r="826" spans="1:5">
      <c r="A826">
        <v>819</v>
      </c>
      <c r="B826" s="9">
        <v>32508</v>
      </c>
      <c r="C826" s="6">
        <f t="shared" si="27"/>
        <v>12</v>
      </c>
      <c r="D826" s="12">
        <f t="shared" si="28"/>
        <v>1988</v>
      </c>
      <c r="E826" s="7">
        <v>9.75806490452484</v>
      </c>
    </row>
    <row r="827" spans="1:5">
      <c r="A827">
        <v>820</v>
      </c>
      <c r="B827" s="9">
        <v>32539</v>
      </c>
      <c r="C827" s="6">
        <f t="shared" si="27"/>
        <v>1</v>
      </c>
      <c r="D827" s="12">
        <f t="shared" si="28"/>
        <v>1989</v>
      </c>
      <c r="E827" s="7">
        <v>8.1317204306451618</v>
      </c>
    </row>
    <row r="828" spans="1:5">
      <c r="A828">
        <v>821</v>
      </c>
      <c r="B828" s="9">
        <v>32567</v>
      </c>
      <c r="C828" s="6">
        <f t="shared" si="27"/>
        <v>2</v>
      </c>
      <c r="D828" s="12">
        <f t="shared" si="28"/>
        <v>1989</v>
      </c>
      <c r="E828" s="7">
        <v>9.0029761910714292</v>
      </c>
    </row>
    <row r="829" spans="1:5">
      <c r="A829">
        <v>822</v>
      </c>
      <c r="B829" s="9">
        <v>32598</v>
      </c>
      <c r="C829" s="6">
        <f t="shared" si="27"/>
        <v>3</v>
      </c>
      <c r="D829" s="12">
        <f t="shared" si="28"/>
        <v>1989</v>
      </c>
      <c r="E829" s="7">
        <v>8.1317204306451618</v>
      </c>
    </row>
    <row r="830" spans="1:5">
      <c r="A830">
        <v>823</v>
      </c>
      <c r="B830" s="9">
        <v>32628</v>
      </c>
      <c r="C830" s="6">
        <f t="shared" si="27"/>
        <v>4</v>
      </c>
      <c r="D830" s="12">
        <f t="shared" si="28"/>
        <v>1989</v>
      </c>
      <c r="E830" s="7">
        <v>8.4027777783333342</v>
      </c>
    </row>
    <row r="831" spans="1:5">
      <c r="A831">
        <v>824</v>
      </c>
      <c r="B831" s="9">
        <v>32659</v>
      </c>
      <c r="C831" s="6">
        <f t="shared" si="27"/>
        <v>5</v>
      </c>
      <c r="D831" s="12">
        <f t="shared" si="28"/>
        <v>1989</v>
      </c>
      <c r="E831" s="7">
        <v>17.889785335170004</v>
      </c>
    </row>
    <row r="832" spans="1:5">
      <c r="A832">
        <v>825</v>
      </c>
      <c r="B832" s="9">
        <v>32689</v>
      </c>
      <c r="C832" s="6">
        <f t="shared" si="27"/>
        <v>6</v>
      </c>
      <c r="D832" s="12">
        <f t="shared" si="28"/>
        <v>1989</v>
      </c>
      <c r="E832" s="7">
        <v>25.208333335000049</v>
      </c>
    </row>
    <row r="833" spans="1:5">
      <c r="A833">
        <v>826</v>
      </c>
      <c r="B833" s="9">
        <v>32720</v>
      </c>
      <c r="C833" s="6">
        <f t="shared" si="27"/>
        <v>7</v>
      </c>
      <c r="D833" s="12">
        <f t="shared" si="28"/>
        <v>1989</v>
      </c>
      <c r="E833" s="7">
        <v>17.889785335170075</v>
      </c>
    </row>
    <row r="834" spans="1:5">
      <c r="A834">
        <v>827</v>
      </c>
      <c r="B834" s="9">
        <v>32751</v>
      </c>
      <c r="C834" s="6">
        <f t="shared" si="27"/>
        <v>8</v>
      </c>
      <c r="D834" s="12">
        <f t="shared" si="28"/>
        <v>1989</v>
      </c>
      <c r="E834" s="7">
        <v>0</v>
      </c>
    </row>
    <row r="835" spans="1:5">
      <c r="A835">
        <v>828</v>
      </c>
      <c r="B835" s="9">
        <v>32781</v>
      </c>
      <c r="C835" s="6">
        <f t="shared" si="27"/>
        <v>9</v>
      </c>
      <c r="D835" s="12">
        <f t="shared" si="28"/>
        <v>1989</v>
      </c>
      <c r="E835" s="7">
        <v>52.097220622964002</v>
      </c>
    </row>
    <row r="836" spans="1:5">
      <c r="A836">
        <v>829</v>
      </c>
      <c r="B836" s="9">
        <v>32812</v>
      </c>
      <c r="C836" s="6">
        <f t="shared" si="27"/>
        <v>10</v>
      </c>
      <c r="D836" s="12">
        <f t="shared" si="28"/>
        <v>1989</v>
      </c>
      <c r="E836" s="7">
        <v>48.790322583870974</v>
      </c>
    </row>
    <row r="837" spans="1:5">
      <c r="A837">
        <v>830</v>
      </c>
      <c r="B837" s="9">
        <v>32842</v>
      </c>
      <c r="C837" s="6">
        <f t="shared" si="27"/>
        <v>11</v>
      </c>
      <c r="D837" s="12">
        <f t="shared" si="28"/>
        <v>1989</v>
      </c>
      <c r="E837" s="7">
        <v>33.611111113333337</v>
      </c>
    </row>
    <row r="838" spans="1:5">
      <c r="A838">
        <v>831</v>
      </c>
      <c r="B838" s="9">
        <v>32873</v>
      </c>
      <c r="C838" s="6">
        <f t="shared" si="27"/>
        <v>12</v>
      </c>
      <c r="D838" s="12">
        <f t="shared" si="28"/>
        <v>1989</v>
      </c>
      <c r="E838" s="7">
        <v>9.75806490452484</v>
      </c>
    </row>
    <row r="839" spans="1:5">
      <c r="A839">
        <v>832</v>
      </c>
      <c r="B839" s="9">
        <v>32904</v>
      </c>
      <c r="C839" s="6">
        <f t="shared" si="27"/>
        <v>1</v>
      </c>
      <c r="D839" s="12">
        <f t="shared" si="28"/>
        <v>1990</v>
      </c>
      <c r="E839" s="7">
        <v>8.1317204306451618</v>
      </c>
    </row>
    <row r="840" spans="1:5">
      <c r="A840">
        <v>833</v>
      </c>
      <c r="B840" s="9">
        <v>32932</v>
      </c>
      <c r="C840" s="6">
        <f t="shared" si="27"/>
        <v>2</v>
      </c>
      <c r="D840" s="12">
        <f t="shared" si="28"/>
        <v>1990</v>
      </c>
      <c r="E840" s="7">
        <v>9.0029761910714292</v>
      </c>
    </row>
    <row r="841" spans="1:5">
      <c r="A841">
        <v>834</v>
      </c>
      <c r="B841" s="9">
        <v>32963</v>
      </c>
      <c r="C841" s="6">
        <f t="shared" ref="C841:C904" si="29">MONTH(B841)</f>
        <v>3</v>
      </c>
      <c r="D841" s="12">
        <f t="shared" ref="D841:D904" si="30">YEAR(B841)</f>
        <v>1990</v>
      </c>
      <c r="E841" s="7">
        <v>8.1317204306451618</v>
      </c>
    </row>
    <row r="842" spans="1:5">
      <c r="A842">
        <v>835</v>
      </c>
      <c r="B842" s="9">
        <v>32993</v>
      </c>
      <c r="C842" s="6">
        <f t="shared" si="29"/>
        <v>4</v>
      </c>
      <c r="D842" s="12">
        <f t="shared" si="30"/>
        <v>1990</v>
      </c>
      <c r="E842" s="7">
        <v>8.4027777783333342</v>
      </c>
    </row>
    <row r="843" spans="1:5">
      <c r="A843">
        <v>836</v>
      </c>
      <c r="B843" s="9">
        <v>33024</v>
      </c>
      <c r="C843" s="6">
        <f t="shared" si="29"/>
        <v>5</v>
      </c>
      <c r="D843" s="12">
        <f t="shared" si="30"/>
        <v>1990</v>
      </c>
      <c r="E843" s="7">
        <v>17.889785335153334</v>
      </c>
    </row>
    <row r="844" spans="1:5">
      <c r="A844">
        <v>837</v>
      </c>
      <c r="B844" s="9">
        <v>33054</v>
      </c>
      <c r="C844" s="6">
        <f t="shared" si="29"/>
        <v>6</v>
      </c>
      <c r="D844" s="12">
        <f t="shared" si="30"/>
        <v>1990</v>
      </c>
      <c r="E844" s="7">
        <v>23.847060888395916</v>
      </c>
    </row>
    <row r="845" spans="1:5">
      <c r="A845">
        <v>838</v>
      </c>
      <c r="B845" s="9">
        <v>33085</v>
      </c>
      <c r="C845" s="6">
        <f t="shared" si="29"/>
        <v>7</v>
      </c>
      <c r="D845" s="12">
        <f t="shared" si="30"/>
        <v>1990</v>
      </c>
      <c r="E845" s="7">
        <v>15.267046296169568</v>
      </c>
    </row>
    <row r="846" spans="1:5">
      <c r="A846">
        <v>839</v>
      </c>
      <c r="B846" s="9">
        <v>33116</v>
      </c>
      <c r="C846" s="6">
        <f t="shared" si="29"/>
        <v>8</v>
      </c>
      <c r="D846" s="12">
        <f t="shared" si="30"/>
        <v>1990</v>
      </c>
      <c r="E846" s="7">
        <v>16.192598012898188</v>
      </c>
    </row>
    <row r="847" spans="1:5">
      <c r="A847">
        <v>840</v>
      </c>
      <c r="B847" s="9">
        <v>33146</v>
      </c>
      <c r="C847" s="6">
        <f t="shared" si="29"/>
        <v>9</v>
      </c>
      <c r="D847" s="12">
        <f t="shared" si="30"/>
        <v>1990</v>
      </c>
      <c r="E847" s="7">
        <v>52.097220622964059</v>
      </c>
    </row>
    <row r="848" spans="1:5">
      <c r="A848">
        <v>841</v>
      </c>
      <c r="B848" s="9">
        <v>33177</v>
      </c>
      <c r="C848" s="6">
        <f t="shared" si="29"/>
        <v>10</v>
      </c>
      <c r="D848" s="12">
        <f t="shared" si="30"/>
        <v>1990</v>
      </c>
      <c r="E848" s="7">
        <v>76.438168946059349</v>
      </c>
    </row>
    <row r="849" spans="1:5">
      <c r="A849">
        <v>842</v>
      </c>
      <c r="B849" s="9">
        <v>33207</v>
      </c>
      <c r="C849" s="6">
        <f t="shared" si="29"/>
        <v>11</v>
      </c>
      <c r="D849" s="12">
        <f t="shared" si="30"/>
        <v>1990</v>
      </c>
      <c r="E849" s="7">
        <v>67.222222226666673</v>
      </c>
    </row>
    <row r="850" spans="1:5">
      <c r="A850">
        <v>843</v>
      </c>
      <c r="B850" s="9">
        <v>33238</v>
      </c>
      <c r="C850" s="6">
        <f t="shared" si="29"/>
        <v>12</v>
      </c>
      <c r="D850" s="12">
        <f t="shared" si="30"/>
        <v>1990</v>
      </c>
      <c r="E850" s="7">
        <v>19.51612980904968</v>
      </c>
    </row>
    <row r="851" spans="1:5">
      <c r="A851">
        <v>844</v>
      </c>
      <c r="B851" s="9">
        <v>33269</v>
      </c>
      <c r="C851" s="6">
        <f t="shared" si="29"/>
        <v>1</v>
      </c>
      <c r="D851" s="12">
        <f t="shared" si="30"/>
        <v>1991</v>
      </c>
      <c r="E851" s="7">
        <v>14.637096387410645</v>
      </c>
    </row>
    <row r="852" spans="1:5">
      <c r="A852">
        <v>845</v>
      </c>
      <c r="B852" s="9">
        <v>33297</v>
      </c>
      <c r="C852" s="6">
        <f t="shared" si="29"/>
        <v>2</v>
      </c>
      <c r="D852" s="12">
        <f t="shared" si="30"/>
        <v>1991</v>
      </c>
      <c r="E852" s="7">
        <v>16.205356714633215</v>
      </c>
    </row>
    <row r="853" spans="1:5">
      <c r="A853">
        <v>846</v>
      </c>
      <c r="B853" s="9">
        <v>33328</v>
      </c>
      <c r="C853" s="6">
        <f t="shared" si="29"/>
        <v>3</v>
      </c>
      <c r="D853" s="12">
        <f t="shared" si="30"/>
        <v>1991</v>
      </c>
      <c r="E853" s="7">
        <v>14.637096387410645</v>
      </c>
    </row>
    <row r="854" spans="1:5">
      <c r="A854">
        <v>847</v>
      </c>
      <c r="B854" s="9">
        <v>33358</v>
      </c>
      <c r="C854" s="6">
        <f t="shared" si="29"/>
        <v>4</v>
      </c>
      <c r="D854" s="12">
        <f t="shared" si="30"/>
        <v>1991</v>
      </c>
      <c r="E854" s="7">
        <v>15.124999600324333</v>
      </c>
    </row>
    <row r="855" spans="1:5">
      <c r="A855">
        <v>848</v>
      </c>
      <c r="B855" s="9">
        <v>33389</v>
      </c>
      <c r="C855" s="6">
        <f t="shared" si="29"/>
        <v>5</v>
      </c>
      <c r="D855" s="12">
        <f t="shared" si="30"/>
        <v>1991</v>
      </c>
      <c r="E855" s="7">
        <v>35.779570670318179</v>
      </c>
    </row>
    <row r="856" spans="1:5">
      <c r="A856">
        <v>849</v>
      </c>
      <c r="B856" s="9">
        <v>33419</v>
      </c>
      <c r="C856" s="6">
        <f t="shared" si="29"/>
        <v>6</v>
      </c>
      <c r="D856" s="12">
        <f t="shared" si="30"/>
        <v>1991</v>
      </c>
      <c r="E856" s="7">
        <v>52.09722062296413</v>
      </c>
    </row>
    <row r="857" spans="1:5">
      <c r="A857">
        <v>850</v>
      </c>
      <c r="B857" s="9">
        <v>33450</v>
      </c>
      <c r="C857" s="6">
        <f t="shared" si="29"/>
        <v>7</v>
      </c>
      <c r="D857" s="12">
        <f t="shared" si="30"/>
        <v>1991</v>
      </c>
      <c r="E857" s="7">
        <v>35.779570670318165</v>
      </c>
    </row>
    <row r="858" spans="1:5">
      <c r="A858">
        <v>851</v>
      </c>
      <c r="B858" s="9">
        <v>33481</v>
      </c>
      <c r="C858" s="6">
        <f t="shared" si="29"/>
        <v>8</v>
      </c>
      <c r="D858" s="12">
        <f t="shared" si="30"/>
        <v>1991</v>
      </c>
      <c r="E858" s="7">
        <v>18.200482493852874</v>
      </c>
    </row>
    <row r="859" spans="1:5">
      <c r="A859">
        <v>852</v>
      </c>
      <c r="B859" s="9">
        <v>33511</v>
      </c>
      <c r="C859" s="6">
        <f t="shared" si="29"/>
        <v>9</v>
      </c>
      <c r="D859" s="12">
        <f t="shared" si="30"/>
        <v>1991</v>
      </c>
      <c r="E859" s="7">
        <v>87.388885689261329</v>
      </c>
    </row>
    <row r="860" spans="1:5">
      <c r="A860">
        <v>853</v>
      </c>
      <c r="B860" s="9">
        <v>33542</v>
      </c>
      <c r="C860" s="6">
        <f t="shared" si="29"/>
        <v>10</v>
      </c>
      <c r="D860" s="12">
        <f t="shared" si="30"/>
        <v>1991</v>
      </c>
      <c r="E860" s="7">
        <v>65.053763445161294</v>
      </c>
    </row>
    <row r="861" spans="1:5">
      <c r="A861">
        <v>854</v>
      </c>
      <c r="B861" s="9">
        <v>33572</v>
      </c>
      <c r="C861" s="6">
        <f t="shared" si="29"/>
        <v>11</v>
      </c>
      <c r="D861" s="12">
        <f t="shared" si="30"/>
        <v>1991</v>
      </c>
      <c r="E861" s="7">
        <v>67.222222226666673</v>
      </c>
    </row>
    <row r="862" spans="1:5">
      <c r="A862">
        <v>855</v>
      </c>
      <c r="B862" s="9">
        <v>33603</v>
      </c>
      <c r="C862" s="6">
        <f t="shared" si="29"/>
        <v>12</v>
      </c>
      <c r="D862" s="12">
        <f t="shared" si="30"/>
        <v>1991</v>
      </c>
      <c r="E862" s="7">
        <v>19.51612980904968</v>
      </c>
    </row>
    <row r="863" spans="1:5">
      <c r="A863">
        <v>856</v>
      </c>
      <c r="B863" s="9">
        <v>33634</v>
      </c>
      <c r="C863" s="6">
        <f t="shared" si="29"/>
        <v>1</v>
      </c>
      <c r="D863" s="12">
        <f t="shared" si="30"/>
        <v>1992</v>
      </c>
      <c r="E863" s="7">
        <v>14.637096387410645</v>
      </c>
    </row>
    <row r="864" spans="1:5">
      <c r="A864">
        <v>857</v>
      </c>
      <c r="B864" s="9">
        <v>33663</v>
      </c>
      <c r="C864" s="6">
        <f t="shared" si="29"/>
        <v>2</v>
      </c>
      <c r="D864" s="12">
        <f t="shared" si="30"/>
        <v>1992</v>
      </c>
      <c r="E864" s="7">
        <v>15.646551310680346</v>
      </c>
    </row>
    <row r="865" spans="1:5">
      <c r="A865">
        <v>858</v>
      </c>
      <c r="B865" s="9">
        <v>33694</v>
      </c>
      <c r="C865" s="6">
        <f t="shared" si="29"/>
        <v>3</v>
      </c>
      <c r="D865" s="12">
        <f t="shared" si="30"/>
        <v>1992</v>
      </c>
      <c r="E865" s="7">
        <v>14.637096387410645</v>
      </c>
    </row>
    <row r="866" spans="1:5">
      <c r="A866">
        <v>859</v>
      </c>
      <c r="B866" s="9">
        <v>33724</v>
      </c>
      <c r="C866" s="6">
        <f t="shared" si="29"/>
        <v>4</v>
      </c>
      <c r="D866" s="12">
        <f t="shared" si="30"/>
        <v>1992</v>
      </c>
      <c r="E866" s="7">
        <v>15.124999600324333</v>
      </c>
    </row>
    <row r="867" spans="1:5">
      <c r="A867">
        <v>860</v>
      </c>
      <c r="B867" s="9">
        <v>33755</v>
      </c>
      <c r="C867" s="6">
        <f t="shared" si="29"/>
        <v>5</v>
      </c>
      <c r="D867" s="12">
        <f t="shared" si="30"/>
        <v>1992</v>
      </c>
      <c r="E867" s="7">
        <v>35.779570670340007</v>
      </c>
    </row>
    <row r="868" spans="1:5">
      <c r="A868">
        <v>861</v>
      </c>
      <c r="B868" s="9">
        <v>33785</v>
      </c>
      <c r="C868" s="6">
        <f t="shared" si="29"/>
        <v>6</v>
      </c>
      <c r="D868" s="12">
        <f t="shared" si="30"/>
        <v>1992</v>
      </c>
      <c r="E868" s="7">
        <v>52.097220622963903</v>
      </c>
    </row>
    <row r="869" spans="1:5">
      <c r="A869">
        <v>862</v>
      </c>
      <c r="B869" s="9">
        <v>33816</v>
      </c>
      <c r="C869" s="6">
        <f t="shared" si="29"/>
        <v>7</v>
      </c>
      <c r="D869" s="12">
        <f t="shared" si="30"/>
        <v>1992</v>
      </c>
      <c r="E869" s="7">
        <v>35.779570670318151</v>
      </c>
    </row>
    <row r="870" spans="1:5">
      <c r="A870">
        <v>863</v>
      </c>
      <c r="B870" s="9">
        <v>33847</v>
      </c>
      <c r="C870" s="6">
        <f t="shared" si="29"/>
        <v>8</v>
      </c>
      <c r="D870" s="12">
        <f t="shared" si="30"/>
        <v>1992</v>
      </c>
      <c r="E870" s="7">
        <v>40.658602153225829</v>
      </c>
    </row>
    <row r="871" spans="1:5">
      <c r="A871">
        <v>864</v>
      </c>
      <c r="B871" s="9">
        <v>33877</v>
      </c>
      <c r="C871" s="6">
        <f t="shared" si="29"/>
        <v>9</v>
      </c>
      <c r="D871" s="12">
        <f t="shared" si="30"/>
        <v>1992</v>
      </c>
      <c r="E871" s="7">
        <v>52.097220622964002</v>
      </c>
    </row>
    <row r="872" spans="1:5">
      <c r="A872">
        <v>865</v>
      </c>
      <c r="B872" s="9">
        <v>33908</v>
      </c>
      <c r="C872" s="6">
        <f t="shared" si="29"/>
        <v>10</v>
      </c>
      <c r="D872" s="12">
        <f t="shared" si="30"/>
        <v>1992</v>
      </c>
      <c r="E872" s="7">
        <v>48.790322583870974</v>
      </c>
    </row>
    <row r="873" spans="1:5">
      <c r="A873">
        <v>866</v>
      </c>
      <c r="B873" s="9">
        <v>33938</v>
      </c>
      <c r="C873" s="6">
        <f t="shared" si="29"/>
        <v>11</v>
      </c>
      <c r="D873" s="12">
        <f t="shared" si="30"/>
        <v>1992</v>
      </c>
      <c r="E873" s="7">
        <v>33.611111113333337</v>
      </c>
    </row>
    <row r="874" spans="1:5">
      <c r="A874">
        <v>867</v>
      </c>
      <c r="B874" s="9">
        <v>33969</v>
      </c>
      <c r="C874" s="6">
        <f t="shared" si="29"/>
        <v>12</v>
      </c>
      <c r="D874" s="12">
        <f t="shared" si="30"/>
        <v>1992</v>
      </c>
      <c r="E874" s="7">
        <v>9.75806490452484</v>
      </c>
    </row>
    <row r="875" spans="1:5">
      <c r="A875">
        <v>868</v>
      </c>
      <c r="B875" s="9">
        <v>34000</v>
      </c>
      <c r="C875" s="6">
        <f t="shared" si="29"/>
        <v>1</v>
      </c>
      <c r="D875" s="12">
        <f t="shared" si="30"/>
        <v>1993</v>
      </c>
      <c r="E875" s="7">
        <v>8.1317204306451618</v>
      </c>
    </row>
    <row r="876" spans="1:5">
      <c r="A876">
        <v>869</v>
      </c>
      <c r="B876" s="9">
        <v>34028</v>
      </c>
      <c r="C876" s="6">
        <f t="shared" si="29"/>
        <v>2</v>
      </c>
      <c r="D876" s="12">
        <f t="shared" si="30"/>
        <v>1993</v>
      </c>
      <c r="E876" s="7">
        <v>9.0029761910714292</v>
      </c>
    </row>
    <row r="877" spans="1:5">
      <c r="A877">
        <v>870</v>
      </c>
      <c r="B877" s="9">
        <v>34059</v>
      </c>
      <c r="C877" s="6">
        <f t="shared" si="29"/>
        <v>3</v>
      </c>
      <c r="D877" s="12">
        <f t="shared" si="30"/>
        <v>1993</v>
      </c>
      <c r="E877" s="7">
        <v>8.1317204306451618</v>
      </c>
    </row>
    <row r="878" spans="1:5">
      <c r="A878">
        <v>871</v>
      </c>
      <c r="B878" s="9">
        <v>34089</v>
      </c>
      <c r="C878" s="6">
        <f t="shared" si="29"/>
        <v>4</v>
      </c>
      <c r="D878" s="12">
        <f t="shared" si="30"/>
        <v>1993</v>
      </c>
      <c r="E878" s="7">
        <v>8.4027777783333342</v>
      </c>
    </row>
    <row r="879" spans="1:5">
      <c r="A879">
        <v>872</v>
      </c>
      <c r="B879" s="9">
        <v>34120</v>
      </c>
      <c r="C879" s="6">
        <f t="shared" si="29"/>
        <v>5</v>
      </c>
      <c r="D879" s="12">
        <f t="shared" si="30"/>
        <v>1993</v>
      </c>
      <c r="E879" s="7">
        <v>17.889785335170004</v>
      </c>
    </row>
    <row r="880" spans="1:5">
      <c r="A880">
        <v>873</v>
      </c>
      <c r="B880" s="9">
        <v>34150</v>
      </c>
      <c r="C880" s="6">
        <f t="shared" si="29"/>
        <v>6</v>
      </c>
      <c r="D880" s="12">
        <f t="shared" si="30"/>
        <v>1993</v>
      </c>
      <c r="E880" s="7">
        <v>25.208333335000003</v>
      </c>
    </row>
    <row r="881" spans="1:5">
      <c r="A881">
        <v>874</v>
      </c>
      <c r="B881" s="9">
        <v>34181</v>
      </c>
      <c r="C881" s="6">
        <f t="shared" si="29"/>
        <v>7</v>
      </c>
      <c r="D881" s="12">
        <f t="shared" si="30"/>
        <v>1993</v>
      </c>
      <c r="E881" s="7">
        <v>17.889785335170004</v>
      </c>
    </row>
    <row r="882" spans="1:5">
      <c r="A882">
        <v>875</v>
      </c>
      <c r="B882" s="9">
        <v>34212</v>
      </c>
      <c r="C882" s="6">
        <f t="shared" si="29"/>
        <v>8</v>
      </c>
      <c r="D882" s="12">
        <f t="shared" si="30"/>
        <v>1993</v>
      </c>
      <c r="E882" s="7">
        <v>19.51612980904968</v>
      </c>
    </row>
    <row r="883" spans="1:5">
      <c r="A883">
        <v>876</v>
      </c>
      <c r="B883" s="9">
        <v>34242</v>
      </c>
      <c r="C883" s="6">
        <f t="shared" si="29"/>
        <v>9</v>
      </c>
      <c r="D883" s="12">
        <f t="shared" si="30"/>
        <v>1993</v>
      </c>
      <c r="E883" s="7">
        <v>52.097220622963988</v>
      </c>
    </row>
    <row r="884" spans="1:5">
      <c r="A884">
        <v>877</v>
      </c>
      <c r="B884" s="9">
        <v>34273</v>
      </c>
      <c r="C884" s="6">
        <f t="shared" si="29"/>
        <v>10</v>
      </c>
      <c r="D884" s="12">
        <f t="shared" si="30"/>
        <v>1993</v>
      </c>
      <c r="E884" s="7">
        <v>0</v>
      </c>
    </row>
    <row r="885" spans="1:5">
      <c r="A885">
        <v>878</v>
      </c>
      <c r="B885" s="9">
        <v>34303</v>
      </c>
      <c r="C885" s="6">
        <f t="shared" si="29"/>
        <v>11</v>
      </c>
      <c r="D885" s="12">
        <f t="shared" si="30"/>
        <v>1993</v>
      </c>
      <c r="E885" s="7">
        <v>0</v>
      </c>
    </row>
    <row r="886" spans="1:5">
      <c r="A886">
        <v>879</v>
      </c>
      <c r="B886" s="9">
        <v>34334</v>
      </c>
      <c r="C886" s="6">
        <f t="shared" si="29"/>
        <v>12</v>
      </c>
      <c r="D886" s="12">
        <f t="shared" si="30"/>
        <v>1993</v>
      </c>
      <c r="E886" s="7">
        <v>9.75806490452484</v>
      </c>
    </row>
    <row r="887" spans="1:5">
      <c r="A887">
        <v>880</v>
      </c>
      <c r="B887" s="9">
        <v>34365</v>
      </c>
      <c r="C887" s="6">
        <f t="shared" si="29"/>
        <v>1</v>
      </c>
      <c r="D887" s="12">
        <f t="shared" si="30"/>
        <v>1994</v>
      </c>
      <c r="E887" s="7">
        <v>8.1317204306451618</v>
      </c>
    </row>
    <row r="888" spans="1:5">
      <c r="A888">
        <v>881</v>
      </c>
      <c r="B888" s="9">
        <v>34393</v>
      </c>
      <c r="C888" s="6">
        <f t="shared" si="29"/>
        <v>2</v>
      </c>
      <c r="D888" s="12">
        <f t="shared" si="30"/>
        <v>1994</v>
      </c>
      <c r="E888" s="7">
        <v>9.0029761910714292</v>
      </c>
    </row>
    <row r="889" spans="1:5">
      <c r="A889">
        <v>882</v>
      </c>
      <c r="B889" s="9">
        <v>34424</v>
      </c>
      <c r="C889" s="6">
        <f t="shared" si="29"/>
        <v>3</v>
      </c>
      <c r="D889" s="12">
        <f t="shared" si="30"/>
        <v>1994</v>
      </c>
      <c r="E889" s="7">
        <v>8.1317204306451618</v>
      </c>
    </row>
    <row r="890" spans="1:5">
      <c r="A890">
        <v>883</v>
      </c>
      <c r="B890" s="9">
        <v>34454</v>
      </c>
      <c r="C890" s="6">
        <f t="shared" si="29"/>
        <v>4</v>
      </c>
      <c r="D890" s="12">
        <f t="shared" si="30"/>
        <v>1994</v>
      </c>
      <c r="E890" s="7">
        <v>8.4027777783333342</v>
      </c>
    </row>
    <row r="891" spans="1:5">
      <c r="A891">
        <v>884</v>
      </c>
      <c r="B891" s="9">
        <v>34485</v>
      </c>
      <c r="C891" s="6">
        <f t="shared" si="29"/>
        <v>5</v>
      </c>
      <c r="D891" s="12">
        <f t="shared" si="30"/>
        <v>1994</v>
      </c>
      <c r="E891" s="7">
        <v>17.889785335145447</v>
      </c>
    </row>
    <row r="892" spans="1:5">
      <c r="A892">
        <v>885</v>
      </c>
      <c r="B892" s="9">
        <v>34515</v>
      </c>
      <c r="C892" s="6">
        <f t="shared" si="29"/>
        <v>6</v>
      </c>
      <c r="D892" s="12">
        <f t="shared" si="30"/>
        <v>1994</v>
      </c>
      <c r="E892" s="7">
        <v>25.20833333500002</v>
      </c>
    </row>
    <row r="893" spans="1:5">
      <c r="A893">
        <v>886</v>
      </c>
      <c r="B893" s="9">
        <v>34546</v>
      </c>
      <c r="C893" s="6">
        <f t="shared" si="29"/>
        <v>7</v>
      </c>
      <c r="D893" s="12">
        <f t="shared" si="30"/>
        <v>1994</v>
      </c>
      <c r="E893" s="7">
        <v>17.889785335170075</v>
      </c>
    </row>
    <row r="894" spans="1:5">
      <c r="A894">
        <v>887</v>
      </c>
      <c r="B894" s="9">
        <v>34577</v>
      </c>
      <c r="C894" s="6">
        <f t="shared" si="29"/>
        <v>8</v>
      </c>
      <c r="D894" s="12">
        <f t="shared" si="30"/>
        <v>1994</v>
      </c>
      <c r="E894" s="7">
        <v>16.612522308641907</v>
      </c>
    </row>
    <row r="895" spans="1:5">
      <c r="A895">
        <v>888</v>
      </c>
      <c r="B895" s="9">
        <v>34607</v>
      </c>
      <c r="C895" s="6">
        <f t="shared" si="29"/>
        <v>9</v>
      </c>
      <c r="D895" s="12">
        <f t="shared" si="30"/>
        <v>1994</v>
      </c>
      <c r="E895" s="7">
        <v>52.097220622964016</v>
      </c>
    </row>
    <row r="896" spans="1:5">
      <c r="A896">
        <v>889</v>
      </c>
      <c r="B896" s="9">
        <v>34638</v>
      </c>
      <c r="C896" s="6">
        <f t="shared" si="29"/>
        <v>10</v>
      </c>
      <c r="D896" s="12">
        <f t="shared" si="30"/>
        <v>1994</v>
      </c>
      <c r="E896" s="7">
        <v>40.658602153225807</v>
      </c>
    </row>
    <row r="897" spans="1:5">
      <c r="A897">
        <v>890</v>
      </c>
      <c r="B897" s="9">
        <v>34668</v>
      </c>
      <c r="C897" s="6">
        <f t="shared" si="29"/>
        <v>11</v>
      </c>
      <c r="D897" s="12">
        <f t="shared" si="30"/>
        <v>1994</v>
      </c>
      <c r="E897" s="7">
        <v>28.569445247684673</v>
      </c>
    </row>
    <row r="898" spans="1:5">
      <c r="A898">
        <v>891</v>
      </c>
      <c r="B898" s="9">
        <v>34699</v>
      </c>
      <c r="C898" s="6">
        <f t="shared" si="29"/>
        <v>12</v>
      </c>
      <c r="D898" s="12">
        <f t="shared" si="30"/>
        <v>1994</v>
      </c>
      <c r="E898" s="7">
        <v>8.1317204306451618</v>
      </c>
    </row>
    <row r="899" spans="1:5">
      <c r="A899">
        <v>892</v>
      </c>
      <c r="B899" s="9">
        <v>34730</v>
      </c>
      <c r="C899" s="6">
        <f t="shared" si="29"/>
        <v>1</v>
      </c>
      <c r="D899" s="12">
        <f t="shared" si="30"/>
        <v>1995</v>
      </c>
      <c r="E899" s="7">
        <v>6.5053764414537909</v>
      </c>
    </row>
    <row r="900" spans="1:5">
      <c r="A900">
        <v>893</v>
      </c>
      <c r="B900" s="9">
        <v>34758</v>
      </c>
      <c r="C900" s="6">
        <f t="shared" si="29"/>
        <v>2</v>
      </c>
      <c r="D900" s="12">
        <f t="shared" si="30"/>
        <v>1995</v>
      </c>
      <c r="E900" s="7">
        <v>7.2023810601809828</v>
      </c>
    </row>
    <row r="901" spans="1:5">
      <c r="A901">
        <v>894</v>
      </c>
      <c r="B901" s="9">
        <v>34789</v>
      </c>
      <c r="C901" s="6">
        <f t="shared" si="29"/>
        <v>3</v>
      </c>
      <c r="D901" s="12">
        <f t="shared" si="30"/>
        <v>1995</v>
      </c>
      <c r="E901" s="7">
        <v>6.5053764414537909</v>
      </c>
    </row>
    <row r="902" spans="1:5">
      <c r="A902">
        <v>895</v>
      </c>
      <c r="B902" s="9">
        <v>34819</v>
      </c>
      <c r="C902" s="6">
        <f t="shared" si="29"/>
        <v>4</v>
      </c>
      <c r="D902" s="12">
        <f t="shared" si="30"/>
        <v>1995</v>
      </c>
      <c r="E902" s="7">
        <v>6.7222223228355844</v>
      </c>
    </row>
    <row r="903" spans="1:5">
      <c r="A903">
        <v>896</v>
      </c>
      <c r="B903" s="9">
        <v>34850</v>
      </c>
      <c r="C903" s="6">
        <f t="shared" si="29"/>
        <v>5</v>
      </c>
      <c r="D903" s="12">
        <f t="shared" si="30"/>
        <v>1995</v>
      </c>
      <c r="E903" s="7">
        <v>14.637096387410645</v>
      </c>
    </row>
    <row r="904" spans="1:5">
      <c r="A904">
        <v>897</v>
      </c>
      <c r="B904" s="9">
        <v>34880</v>
      </c>
      <c r="C904" s="6">
        <f t="shared" si="29"/>
        <v>6</v>
      </c>
      <c r="D904" s="12">
        <f t="shared" si="30"/>
        <v>1995</v>
      </c>
      <c r="E904" s="7">
        <v>21.847221422315453</v>
      </c>
    </row>
    <row r="905" spans="1:5">
      <c r="A905">
        <v>898</v>
      </c>
      <c r="B905" s="9">
        <v>34911</v>
      </c>
      <c r="C905" s="6">
        <f t="shared" ref="C905:C968" si="31">MONTH(B905)</f>
        <v>7</v>
      </c>
      <c r="D905" s="12">
        <f t="shared" ref="D905:D968" si="32">YEAR(B905)</f>
        <v>1995</v>
      </c>
      <c r="E905" s="7">
        <v>14.637096387410645</v>
      </c>
    </row>
    <row r="906" spans="1:5">
      <c r="A906">
        <v>899</v>
      </c>
      <c r="B906" s="9">
        <v>34942</v>
      </c>
      <c r="C906" s="6">
        <f t="shared" si="31"/>
        <v>8</v>
      </c>
      <c r="D906" s="12">
        <f t="shared" si="32"/>
        <v>1995</v>
      </c>
      <c r="E906" s="7">
        <v>17.889785335170004</v>
      </c>
    </row>
    <row r="907" spans="1:5">
      <c r="A907">
        <v>900</v>
      </c>
      <c r="B907" s="9">
        <v>34972</v>
      </c>
      <c r="C907" s="6">
        <f t="shared" si="31"/>
        <v>9</v>
      </c>
      <c r="D907" s="12">
        <f t="shared" si="32"/>
        <v>1995</v>
      </c>
      <c r="E907" s="7">
        <v>45.375000804351274</v>
      </c>
    </row>
    <row r="908" spans="1:5">
      <c r="A908">
        <v>901</v>
      </c>
      <c r="B908" s="9">
        <v>35003</v>
      </c>
      <c r="C908" s="6">
        <f t="shared" si="31"/>
        <v>10</v>
      </c>
      <c r="D908" s="12">
        <f t="shared" si="32"/>
        <v>1995</v>
      </c>
      <c r="E908" s="7">
        <v>0</v>
      </c>
    </row>
    <row r="909" spans="1:5">
      <c r="A909">
        <v>902</v>
      </c>
      <c r="B909" s="9">
        <v>35033</v>
      </c>
      <c r="C909" s="6">
        <f t="shared" si="31"/>
        <v>11</v>
      </c>
      <c r="D909" s="12">
        <f t="shared" si="32"/>
        <v>1995</v>
      </c>
      <c r="E909" s="7">
        <v>0</v>
      </c>
    </row>
    <row r="910" spans="1:5">
      <c r="A910">
        <v>903</v>
      </c>
      <c r="B910" s="9">
        <v>35064</v>
      </c>
      <c r="C910" s="6">
        <f t="shared" si="31"/>
        <v>12</v>
      </c>
      <c r="D910" s="12">
        <f t="shared" si="32"/>
        <v>1995</v>
      </c>
      <c r="E910" s="7">
        <v>9.75806490452484</v>
      </c>
    </row>
    <row r="911" spans="1:5">
      <c r="A911">
        <v>904</v>
      </c>
      <c r="B911" s="9">
        <v>35095</v>
      </c>
      <c r="C911" s="6">
        <f t="shared" si="31"/>
        <v>1</v>
      </c>
      <c r="D911" s="12">
        <f t="shared" si="32"/>
        <v>1996</v>
      </c>
      <c r="E911" s="7">
        <v>8.1317204306451618</v>
      </c>
    </row>
    <row r="912" spans="1:5">
      <c r="A912">
        <v>905</v>
      </c>
      <c r="B912" s="9">
        <v>35124</v>
      </c>
      <c r="C912" s="6">
        <f t="shared" si="31"/>
        <v>2</v>
      </c>
      <c r="D912" s="12">
        <f t="shared" si="32"/>
        <v>1996</v>
      </c>
      <c r="E912" s="7">
        <v>8.6925287362068975</v>
      </c>
    </row>
    <row r="913" spans="1:5">
      <c r="A913">
        <v>906</v>
      </c>
      <c r="B913" s="9">
        <v>35155</v>
      </c>
      <c r="C913" s="6">
        <f t="shared" si="31"/>
        <v>3</v>
      </c>
      <c r="D913" s="12">
        <f t="shared" si="32"/>
        <v>1996</v>
      </c>
      <c r="E913" s="7">
        <v>8.1317204306451618</v>
      </c>
    </row>
    <row r="914" spans="1:5">
      <c r="A914">
        <v>907</v>
      </c>
      <c r="B914" s="9">
        <v>35185</v>
      </c>
      <c r="C914" s="6">
        <f t="shared" si="31"/>
        <v>4</v>
      </c>
      <c r="D914" s="12">
        <f t="shared" si="32"/>
        <v>1996</v>
      </c>
      <c r="E914" s="7">
        <v>8.4027777783333342</v>
      </c>
    </row>
    <row r="915" spans="1:5">
      <c r="A915">
        <v>908</v>
      </c>
      <c r="B915" s="9">
        <v>35216</v>
      </c>
      <c r="C915" s="6">
        <f t="shared" si="31"/>
        <v>5</v>
      </c>
      <c r="D915" s="12">
        <f t="shared" si="32"/>
        <v>1996</v>
      </c>
      <c r="E915" s="7">
        <v>17.88978533513486</v>
      </c>
    </row>
    <row r="916" spans="1:5">
      <c r="A916">
        <v>909</v>
      </c>
      <c r="B916" s="9">
        <v>35246</v>
      </c>
      <c r="C916" s="6">
        <f t="shared" si="31"/>
        <v>6</v>
      </c>
      <c r="D916" s="12">
        <f t="shared" si="32"/>
        <v>1996</v>
      </c>
      <c r="E916" s="7">
        <v>25.208333335000003</v>
      </c>
    </row>
    <row r="917" spans="1:5">
      <c r="A917">
        <v>910</v>
      </c>
      <c r="B917" s="9">
        <v>35277</v>
      </c>
      <c r="C917" s="6">
        <f t="shared" si="31"/>
        <v>7</v>
      </c>
      <c r="D917" s="12">
        <f t="shared" si="32"/>
        <v>1996</v>
      </c>
      <c r="E917" s="7">
        <v>17.889785335170004</v>
      </c>
    </row>
    <row r="918" spans="1:5">
      <c r="A918">
        <v>911</v>
      </c>
      <c r="B918" s="9">
        <v>35308</v>
      </c>
      <c r="C918" s="6">
        <f t="shared" si="31"/>
        <v>8</v>
      </c>
      <c r="D918" s="12">
        <f t="shared" si="32"/>
        <v>1996</v>
      </c>
      <c r="E918" s="7">
        <v>19.51612980904968</v>
      </c>
    </row>
    <row r="919" spans="1:5">
      <c r="A919">
        <v>912</v>
      </c>
      <c r="B919" s="9">
        <v>35338</v>
      </c>
      <c r="C919" s="6">
        <f t="shared" si="31"/>
        <v>9</v>
      </c>
      <c r="D919" s="12">
        <f t="shared" si="32"/>
        <v>1996</v>
      </c>
      <c r="E919" s="7">
        <v>52.097220622964002</v>
      </c>
    </row>
    <row r="920" spans="1:5">
      <c r="A920">
        <v>913</v>
      </c>
      <c r="B920" s="9">
        <v>35369</v>
      </c>
      <c r="C920" s="6">
        <f t="shared" si="31"/>
        <v>10</v>
      </c>
      <c r="D920" s="12">
        <f t="shared" si="32"/>
        <v>1996</v>
      </c>
      <c r="E920" s="7">
        <v>0</v>
      </c>
    </row>
    <row r="921" spans="1:5">
      <c r="A921">
        <v>914</v>
      </c>
      <c r="B921" s="9">
        <v>35399</v>
      </c>
      <c r="C921" s="6">
        <f t="shared" si="31"/>
        <v>11</v>
      </c>
      <c r="D921" s="12">
        <f t="shared" si="32"/>
        <v>1996</v>
      </c>
      <c r="E921" s="7">
        <v>28.569445247684673</v>
      </c>
    </row>
    <row r="922" spans="1:5">
      <c r="A922">
        <v>915</v>
      </c>
      <c r="B922" s="9">
        <v>35430</v>
      </c>
      <c r="C922" s="6">
        <f t="shared" si="31"/>
        <v>12</v>
      </c>
      <c r="D922" s="12">
        <f t="shared" si="32"/>
        <v>1996</v>
      </c>
      <c r="E922" s="7">
        <v>8.1317204306451618</v>
      </c>
    </row>
    <row r="923" spans="1:5">
      <c r="A923">
        <v>916</v>
      </c>
      <c r="B923" s="9">
        <v>35461</v>
      </c>
      <c r="C923" s="6">
        <f t="shared" si="31"/>
        <v>1</v>
      </c>
      <c r="D923" s="12">
        <f t="shared" si="32"/>
        <v>1997</v>
      </c>
      <c r="E923" s="7">
        <v>6.5053764414537909</v>
      </c>
    </row>
    <row r="924" spans="1:5">
      <c r="A924">
        <v>917</v>
      </c>
      <c r="B924" s="9">
        <v>35489</v>
      </c>
      <c r="C924" s="6">
        <f t="shared" si="31"/>
        <v>2</v>
      </c>
      <c r="D924" s="12">
        <f t="shared" si="32"/>
        <v>1997</v>
      </c>
      <c r="E924" s="7">
        <v>7.2023810601809828</v>
      </c>
    </row>
    <row r="925" spans="1:5">
      <c r="A925">
        <v>918</v>
      </c>
      <c r="B925" s="9">
        <v>35520</v>
      </c>
      <c r="C925" s="6">
        <f t="shared" si="31"/>
        <v>3</v>
      </c>
      <c r="D925" s="12">
        <f t="shared" si="32"/>
        <v>1997</v>
      </c>
      <c r="E925" s="7">
        <v>6.5053764414537909</v>
      </c>
    </row>
    <row r="926" spans="1:5">
      <c r="A926">
        <v>919</v>
      </c>
      <c r="B926" s="9">
        <v>35550</v>
      </c>
      <c r="C926" s="6">
        <f t="shared" si="31"/>
        <v>4</v>
      </c>
      <c r="D926" s="12">
        <f t="shared" si="32"/>
        <v>1997</v>
      </c>
      <c r="E926" s="7">
        <v>6.7222223228355844</v>
      </c>
    </row>
    <row r="927" spans="1:5">
      <c r="A927">
        <v>920</v>
      </c>
      <c r="B927" s="9">
        <v>35581</v>
      </c>
      <c r="C927" s="6">
        <f t="shared" si="31"/>
        <v>5</v>
      </c>
      <c r="D927" s="12">
        <f t="shared" si="32"/>
        <v>1997</v>
      </c>
      <c r="E927" s="7">
        <v>14.637096387388594</v>
      </c>
    </row>
    <row r="928" spans="1:5">
      <c r="A928">
        <v>921</v>
      </c>
      <c r="B928" s="9">
        <v>35611</v>
      </c>
      <c r="C928" s="6">
        <f t="shared" si="31"/>
        <v>6</v>
      </c>
      <c r="D928" s="12">
        <f t="shared" si="32"/>
        <v>1997</v>
      </c>
      <c r="E928" s="7">
        <v>21.847221422315329</v>
      </c>
    </row>
    <row r="929" spans="1:5">
      <c r="A929">
        <v>922</v>
      </c>
      <c r="B929" s="9">
        <v>35642</v>
      </c>
      <c r="C929" s="6">
        <f t="shared" si="31"/>
        <v>7</v>
      </c>
      <c r="D929" s="12">
        <f t="shared" si="32"/>
        <v>1997</v>
      </c>
      <c r="E929" s="7">
        <v>14.637096387370772</v>
      </c>
    </row>
    <row r="930" spans="1:5">
      <c r="A930">
        <v>923</v>
      </c>
      <c r="B930" s="9">
        <v>35673</v>
      </c>
      <c r="C930" s="6">
        <f t="shared" si="31"/>
        <v>8</v>
      </c>
      <c r="D930" s="12">
        <f t="shared" si="32"/>
        <v>1997</v>
      </c>
      <c r="E930" s="7">
        <v>17.889785335170004</v>
      </c>
    </row>
    <row r="931" spans="1:5">
      <c r="A931">
        <v>924</v>
      </c>
      <c r="B931" s="9">
        <v>35703</v>
      </c>
      <c r="C931" s="6">
        <f t="shared" si="31"/>
        <v>9</v>
      </c>
      <c r="D931" s="12">
        <f t="shared" si="32"/>
        <v>1997</v>
      </c>
      <c r="E931" s="7">
        <v>45.375000804351345</v>
      </c>
    </row>
    <row r="932" spans="1:5">
      <c r="A932">
        <v>925</v>
      </c>
      <c r="B932" s="9">
        <v>35734</v>
      </c>
      <c r="C932" s="6">
        <f t="shared" si="31"/>
        <v>10</v>
      </c>
      <c r="D932" s="12">
        <f t="shared" si="32"/>
        <v>1997</v>
      </c>
      <c r="E932" s="7">
        <v>0</v>
      </c>
    </row>
    <row r="933" spans="1:5">
      <c r="A933">
        <v>926</v>
      </c>
      <c r="B933" s="9">
        <v>35764</v>
      </c>
      <c r="C933" s="6">
        <f t="shared" si="31"/>
        <v>11</v>
      </c>
      <c r="D933" s="12">
        <f t="shared" si="32"/>
        <v>1997</v>
      </c>
      <c r="E933" s="7">
        <v>28.569445247684673</v>
      </c>
    </row>
    <row r="934" spans="1:5">
      <c r="A934">
        <v>927</v>
      </c>
      <c r="B934" s="9">
        <v>35795</v>
      </c>
      <c r="C934" s="6">
        <f t="shared" si="31"/>
        <v>12</v>
      </c>
      <c r="D934" s="12">
        <f t="shared" si="32"/>
        <v>1997</v>
      </c>
      <c r="E934" s="7">
        <v>8.1317204306451618</v>
      </c>
    </row>
    <row r="935" spans="1:5">
      <c r="A935">
        <v>928</v>
      </c>
      <c r="B935" s="9">
        <v>35826</v>
      </c>
      <c r="C935" s="6">
        <f t="shared" si="31"/>
        <v>1</v>
      </c>
      <c r="D935" s="12">
        <f t="shared" si="32"/>
        <v>1998</v>
      </c>
      <c r="E935" s="7">
        <v>6.5053764414537909</v>
      </c>
    </row>
    <row r="936" spans="1:5">
      <c r="A936">
        <v>929</v>
      </c>
      <c r="B936" s="9">
        <v>35854</v>
      </c>
      <c r="C936" s="6">
        <f t="shared" si="31"/>
        <v>2</v>
      </c>
      <c r="D936" s="12">
        <f t="shared" si="32"/>
        <v>1998</v>
      </c>
      <c r="E936" s="7">
        <v>7.2023810601809828</v>
      </c>
    </row>
    <row r="937" spans="1:5">
      <c r="A937">
        <v>930</v>
      </c>
      <c r="B937" s="9">
        <v>35885</v>
      </c>
      <c r="C937" s="6">
        <f t="shared" si="31"/>
        <v>3</v>
      </c>
      <c r="D937" s="12">
        <f t="shared" si="32"/>
        <v>1998</v>
      </c>
      <c r="E937" s="7">
        <v>6.5053764414537909</v>
      </c>
    </row>
    <row r="938" spans="1:5">
      <c r="A938">
        <v>931</v>
      </c>
      <c r="B938" s="9">
        <v>35915</v>
      </c>
      <c r="C938" s="6">
        <f t="shared" si="31"/>
        <v>4</v>
      </c>
      <c r="D938" s="12">
        <f t="shared" si="32"/>
        <v>1998</v>
      </c>
      <c r="E938" s="7">
        <v>6.7222223228355844</v>
      </c>
    </row>
    <row r="939" spans="1:5">
      <c r="A939">
        <v>932</v>
      </c>
      <c r="B939" s="9">
        <v>35946</v>
      </c>
      <c r="C939" s="6">
        <f t="shared" si="31"/>
        <v>5</v>
      </c>
      <c r="D939" s="12">
        <f t="shared" si="32"/>
        <v>1998</v>
      </c>
      <c r="E939" s="7">
        <v>14.637096387410645</v>
      </c>
    </row>
    <row r="940" spans="1:5">
      <c r="A940">
        <v>933</v>
      </c>
      <c r="B940" s="9">
        <v>35976</v>
      </c>
      <c r="C940" s="6">
        <f t="shared" si="31"/>
        <v>6</v>
      </c>
      <c r="D940" s="12">
        <f t="shared" si="32"/>
        <v>1998</v>
      </c>
      <c r="E940" s="7">
        <v>21.847221422315332</v>
      </c>
    </row>
    <row r="941" spans="1:5">
      <c r="A941">
        <v>934</v>
      </c>
      <c r="B941" s="9">
        <v>36007</v>
      </c>
      <c r="C941" s="6">
        <f t="shared" si="31"/>
        <v>7</v>
      </c>
      <c r="D941" s="12">
        <f t="shared" si="32"/>
        <v>1998</v>
      </c>
      <c r="E941" s="7">
        <v>14.637096387410645</v>
      </c>
    </row>
    <row r="942" spans="1:5">
      <c r="A942">
        <v>935</v>
      </c>
      <c r="B942" s="9">
        <v>36038</v>
      </c>
      <c r="C942" s="6">
        <f t="shared" si="31"/>
        <v>8</v>
      </c>
      <c r="D942" s="12">
        <f t="shared" si="32"/>
        <v>1998</v>
      </c>
      <c r="E942" s="7">
        <v>17.889785335170004</v>
      </c>
    </row>
    <row r="943" spans="1:5">
      <c r="A943">
        <v>936</v>
      </c>
      <c r="B943" s="9">
        <v>36068</v>
      </c>
      <c r="C943" s="6">
        <f t="shared" si="31"/>
        <v>9</v>
      </c>
      <c r="D943" s="12">
        <f t="shared" si="32"/>
        <v>1998</v>
      </c>
      <c r="E943" s="7">
        <v>45.375000804351345</v>
      </c>
    </row>
    <row r="944" spans="1:5">
      <c r="A944">
        <v>937</v>
      </c>
      <c r="B944" s="9">
        <v>36099</v>
      </c>
      <c r="C944" s="6">
        <f t="shared" si="31"/>
        <v>10</v>
      </c>
      <c r="D944" s="12">
        <f t="shared" si="32"/>
        <v>1998</v>
      </c>
      <c r="E944" s="7">
        <v>40.658602153225807</v>
      </c>
    </row>
    <row r="945" spans="1:5">
      <c r="A945">
        <v>938</v>
      </c>
      <c r="B945" s="9">
        <v>36129</v>
      </c>
      <c r="C945" s="6">
        <f t="shared" si="31"/>
        <v>11</v>
      </c>
      <c r="D945" s="12">
        <f t="shared" si="32"/>
        <v>1998</v>
      </c>
      <c r="E945" s="7">
        <v>28.569445247684673</v>
      </c>
    </row>
    <row r="946" spans="1:5">
      <c r="A946">
        <v>939</v>
      </c>
      <c r="B946" s="9">
        <v>36160</v>
      </c>
      <c r="C946" s="6">
        <f t="shared" si="31"/>
        <v>12</v>
      </c>
      <c r="D946" s="12">
        <f t="shared" si="32"/>
        <v>1998</v>
      </c>
      <c r="E946" s="7">
        <v>8.1317204306451618</v>
      </c>
    </row>
    <row r="947" spans="1:5">
      <c r="A947">
        <v>940</v>
      </c>
      <c r="B947" s="9">
        <v>36191</v>
      </c>
      <c r="C947" s="6">
        <f t="shared" si="31"/>
        <v>1</v>
      </c>
      <c r="D947" s="12">
        <f t="shared" si="32"/>
        <v>1999</v>
      </c>
      <c r="E947" s="7">
        <v>6.5053764414537909</v>
      </c>
    </row>
    <row r="948" spans="1:5">
      <c r="A948">
        <v>941</v>
      </c>
      <c r="B948" s="9">
        <v>36219</v>
      </c>
      <c r="C948" s="6">
        <f t="shared" si="31"/>
        <v>2</v>
      </c>
      <c r="D948" s="12">
        <f t="shared" si="32"/>
        <v>1999</v>
      </c>
      <c r="E948" s="7">
        <v>7.2023810601809828</v>
      </c>
    </row>
    <row r="949" spans="1:5">
      <c r="A949">
        <v>942</v>
      </c>
      <c r="B949" s="9">
        <v>36250</v>
      </c>
      <c r="C949" s="6">
        <f t="shared" si="31"/>
        <v>3</v>
      </c>
      <c r="D949" s="12">
        <f t="shared" si="32"/>
        <v>1999</v>
      </c>
      <c r="E949" s="7">
        <v>6.5053764414537909</v>
      </c>
    </row>
    <row r="950" spans="1:5">
      <c r="A950">
        <v>943</v>
      </c>
      <c r="B950" s="9">
        <v>36280</v>
      </c>
      <c r="C950" s="6">
        <f t="shared" si="31"/>
        <v>4</v>
      </c>
      <c r="D950" s="12">
        <f t="shared" si="32"/>
        <v>1999</v>
      </c>
      <c r="E950" s="7">
        <v>6.7222223228355844</v>
      </c>
    </row>
    <row r="951" spans="1:5">
      <c r="A951">
        <v>944</v>
      </c>
      <c r="B951" s="9">
        <v>36311</v>
      </c>
      <c r="C951" s="6">
        <f t="shared" si="31"/>
        <v>5</v>
      </c>
      <c r="D951" s="12">
        <f t="shared" si="32"/>
        <v>1999</v>
      </c>
      <c r="E951" s="7">
        <v>14.637096387410645</v>
      </c>
    </row>
    <row r="952" spans="1:5">
      <c r="A952">
        <v>945</v>
      </c>
      <c r="B952" s="9">
        <v>36341</v>
      </c>
      <c r="C952" s="6">
        <f t="shared" si="31"/>
        <v>6</v>
      </c>
      <c r="D952" s="12">
        <f t="shared" si="32"/>
        <v>1999</v>
      </c>
      <c r="E952" s="7">
        <v>21.847221422315332</v>
      </c>
    </row>
    <row r="953" spans="1:5">
      <c r="A953">
        <v>946</v>
      </c>
      <c r="B953" s="9">
        <v>36372</v>
      </c>
      <c r="C953" s="6">
        <f t="shared" si="31"/>
        <v>7</v>
      </c>
      <c r="D953" s="12">
        <f t="shared" si="32"/>
        <v>1999</v>
      </c>
      <c r="E953" s="7">
        <v>14.637096387410645</v>
      </c>
    </row>
    <row r="954" spans="1:5">
      <c r="A954">
        <v>947</v>
      </c>
      <c r="B954" s="9">
        <v>36403</v>
      </c>
      <c r="C954" s="6">
        <f t="shared" si="31"/>
        <v>8</v>
      </c>
      <c r="D954" s="12">
        <f t="shared" si="32"/>
        <v>1999</v>
      </c>
      <c r="E954" s="7">
        <v>17.889785335170004</v>
      </c>
    </row>
    <row r="955" spans="1:5">
      <c r="A955">
        <v>948</v>
      </c>
      <c r="B955" s="9">
        <v>36433</v>
      </c>
      <c r="C955" s="6">
        <f t="shared" si="31"/>
        <v>9</v>
      </c>
      <c r="D955" s="12">
        <f t="shared" si="32"/>
        <v>1999</v>
      </c>
      <c r="E955" s="7">
        <v>45.375000804351373</v>
      </c>
    </row>
    <row r="956" spans="1:5">
      <c r="A956">
        <v>949</v>
      </c>
      <c r="B956" s="9">
        <v>36464</v>
      </c>
      <c r="C956" s="6">
        <f t="shared" si="31"/>
        <v>10</v>
      </c>
      <c r="D956" s="12">
        <f t="shared" si="32"/>
        <v>1999</v>
      </c>
      <c r="E956" s="7">
        <v>0</v>
      </c>
    </row>
    <row r="957" spans="1:5">
      <c r="A957">
        <v>950</v>
      </c>
      <c r="B957" s="9">
        <v>36494</v>
      </c>
      <c r="C957" s="6">
        <f t="shared" si="31"/>
        <v>11</v>
      </c>
      <c r="D957" s="12">
        <f t="shared" si="32"/>
        <v>1999</v>
      </c>
      <c r="E957" s="7">
        <v>28.569445247684673</v>
      </c>
    </row>
    <row r="958" spans="1:5">
      <c r="A958">
        <v>951</v>
      </c>
      <c r="B958" s="9">
        <v>36525</v>
      </c>
      <c r="C958" s="6">
        <f t="shared" si="31"/>
        <v>12</v>
      </c>
      <c r="D958" s="12">
        <f t="shared" si="32"/>
        <v>1999</v>
      </c>
      <c r="E958" s="7">
        <v>8.1317204306451618</v>
      </c>
    </row>
    <row r="959" spans="1:5">
      <c r="A959">
        <v>952</v>
      </c>
      <c r="B959" s="9">
        <v>36556</v>
      </c>
      <c r="C959" s="6">
        <f t="shared" si="31"/>
        <v>1</v>
      </c>
      <c r="D959" s="12">
        <f t="shared" si="32"/>
        <v>2000</v>
      </c>
      <c r="E959" s="7">
        <v>6.5053764414537909</v>
      </c>
    </row>
    <row r="960" spans="1:5">
      <c r="A960">
        <v>953</v>
      </c>
      <c r="B960" s="9">
        <v>36585</v>
      </c>
      <c r="C960" s="6">
        <f t="shared" si="31"/>
        <v>2</v>
      </c>
      <c r="D960" s="12">
        <f t="shared" si="32"/>
        <v>2000</v>
      </c>
      <c r="E960" s="7">
        <v>6.9540230925885353</v>
      </c>
    </row>
    <row r="961" spans="1:5">
      <c r="A961">
        <v>954</v>
      </c>
      <c r="B961" s="9">
        <v>36616</v>
      </c>
      <c r="C961" s="6">
        <f t="shared" si="31"/>
        <v>3</v>
      </c>
      <c r="D961" s="12">
        <f t="shared" si="32"/>
        <v>2000</v>
      </c>
      <c r="E961" s="7">
        <v>6.5053764414537909</v>
      </c>
    </row>
    <row r="962" spans="1:5">
      <c r="A962">
        <v>955</v>
      </c>
      <c r="B962" s="9">
        <v>36646</v>
      </c>
      <c r="C962" s="6">
        <f t="shared" si="31"/>
        <v>4</v>
      </c>
      <c r="D962" s="12">
        <f t="shared" si="32"/>
        <v>2000</v>
      </c>
      <c r="E962" s="7">
        <v>6.7222223228355844</v>
      </c>
    </row>
    <row r="963" spans="1:5">
      <c r="A963">
        <v>956</v>
      </c>
      <c r="B963" s="9">
        <v>36677</v>
      </c>
      <c r="C963" s="6">
        <f t="shared" si="31"/>
        <v>5</v>
      </c>
      <c r="D963" s="12">
        <f t="shared" si="32"/>
        <v>2000</v>
      </c>
      <c r="E963" s="7">
        <v>14.637096387410645</v>
      </c>
    </row>
    <row r="964" spans="1:5">
      <c r="A964">
        <v>957</v>
      </c>
      <c r="B964" s="9">
        <v>36707</v>
      </c>
      <c r="C964" s="6">
        <f t="shared" si="31"/>
        <v>6</v>
      </c>
      <c r="D964" s="12">
        <f t="shared" si="32"/>
        <v>2000</v>
      </c>
      <c r="E964" s="7">
        <v>21.847221422335167</v>
      </c>
    </row>
    <row r="965" spans="1:5">
      <c r="A965">
        <v>958</v>
      </c>
      <c r="B965" s="9">
        <v>36738</v>
      </c>
      <c r="C965" s="6">
        <f t="shared" si="31"/>
        <v>7</v>
      </c>
      <c r="D965" s="12">
        <f t="shared" si="32"/>
        <v>2000</v>
      </c>
      <c r="E965" s="7">
        <v>14.637096387410645</v>
      </c>
    </row>
    <row r="966" spans="1:5">
      <c r="A966">
        <v>959</v>
      </c>
      <c r="B966" s="9">
        <v>36769</v>
      </c>
      <c r="C966" s="6">
        <f t="shared" si="31"/>
        <v>8</v>
      </c>
      <c r="D966" s="12">
        <f t="shared" si="32"/>
        <v>2000</v>
      </c>
      <c r="E966" s="7">
        <v>17.889785335170004</v>
      </c>
    </row>
    <row r="967" spans="1:5">
      <c r="A967">
        <v>960</v>
      </c>
      <c r="B967" s="9">
        <v>36799</v>
      </c>
      <c r="C967" s="6">
        <f t="shared" si="31"/>
        <v>9</v>
      </c>
      <c r="D967" s="12">
        <f t="shared" si="32"/>
        <v>2000</v>
      </c>
      <c r="E967" s="7">
        <v>45.375000804351345</v>
      </c>
    </row>
    <row r="968" spans="1:5">
      <c r="A968">
        <v>961</v>
      </c>
      <c r="B968" s="9">
        <v>36830</v>
      </c>
      <c r="C968" s="6">
        <f t="shared" si="31"/>
        <v>10</v>
      </c>
      <c r="D968" s="12">
        <f t="shared" si="32"/>
        <v>2000</v>
      </c>
      <c r="E968" s="7">
        <v>0</v>
      </c>
    </row>
    <row r="969" spans="1:5">
      <c r="A969">
        <v>962</v>
      </c>
      <c r="B969" s="9">
        <v>36860</v>
      </c>
      <c r="C969" s="6">
        <f t="shared" ref="C969:C1015" si="33">MONTH(B969)</f>
        <v>11</v>
      </c>
      <c r="D969" s="12">
        <f t="shared" ref="D969:D1015" si="34">YEAR(B969)</f>
        <v>2000</v>
      </c>
      <c r="E969" s="7">
        <v>28.56944524767988</v>
      </c>
    </row>
    <row r="970" spans="1:5">
      <c r="A970">
        <v>963</v>
      </c>
      <c r="B970" s="9">
        <v>36891</v>
      </c>
      <c r="C970" s="6">
        <f t="shared" si="33"/>
        <v>12</v>
      </c>
      <c r="D970" s="12">
        <f t="shared" si="34"/>
        <v>2000</v>
      </c>
      <c r="E970" s="7">
        <v>8.1317204306451618</v>
      </c>
    </row>
    <row r="971" spans="1:5">
      <c r="A971">
        <v>964</v>
      </c>
      <c r="B971" s="9">
        <v>36922</v>
      </c>
      <c r="C971" s="6">
        <f t="shared" si="33"/>
        <v>1</v>
      </c>
      <c r="D971" s="12">
        <f t="shared" si="34"/>
        <v>2001</v>
      </c>
      <c r="E971" s="7">
        <v>6.5053764414537909</v>
      </c>
    </row>
    <row r="972" spans="1:5">
      <c r="A972">
        <v>965</v>
      </c>
      <c r="B972" s="9">
        <v>36950</v>
      </c>
      <c r="C972" s="6">
        <f t="shared" si="33"/>
        <v>2</v>
      </c>
      <c r="D972" s="12">
        <f t="shared" si="34"/>
        <v>2001</v>
      </c>
      <c r="E972" s="7">
        <v>7.2023810601809828</v>
      </c>
    </row>
    <row r="973" spans="1:5">
      <c r="A973">
        <v>966</v>
      </c>
      <c r="B973" s="9">
        <v>36981</v>
      </c>
      <c r="C973" s="6">
        <f t="shared" si="33"/>
        <v>3</v>
      </c>
      <c r="D973" s="12">
        <f t="shared" si="34"/>
        <v>2001</v>
      </c>
      <c r="E973" s="7">
        <v>6.5053764414537909</v>
      </c>
    </row>
    <row r="974" spans="1:5">
      <c r="A974">
        <v>967</v>
      </c>
      <c r="B974" s="9">
        <v>37011</v>
      </c>
      <c r="C974" s="6">
        <f t="shared" si="33"/>
        <v>4</v>
      </c>
      <c r="D974" s="12">
        <f t="shared" si="34"/>
        <v>2001</v>
      </c>
      <c r="E974" s="7">
        <v>6.7222223228355844</v>
      </c>
    </row>
    <row r="975" spans="1:5">
      <c r="A975">
        <v>968</v>
      </c>
      <c r="B975" s="9">
        <v>37042</v>
      </c>
      <c r="C975" s="6">
        <f t="shared" si="33"/>
        <v>5</v>
      </c>
      <c r="D975" s="12">
        <f t="shared" si="34"/>
        <v>2001</v>
      </c>
      <c r="E975" s="7">
        <v>14.637096387370629</v>
      </c>
    </row>
    <row r="976" spans="1:5">
      <c r="A976">
        <v>969</v>
      </c>
      <c r="B976" s="9">
        <v>37072</v>
      </c>
      <c r="C976" s="6">
        <f t="shared" si="33"/>
        <v>6</v>
      </c>
      <c r="D976" s="12">
        <f t="shared" si="34"/>
        <v>2001</v>
      </c>
      <c r="E976" s="7">
        <v>21.847221422315329</v>
      </c>
    </row>
    <row r="977" spans="1:5">
      <c r="A977">
        <v>970</v>
      </c>
      <c r="B977" s="9">
        <v>37103</v>
      </c>
      <c r="C977" s="6">
        <f t="shared" si="33"/>
        <v>7</v>
      </c>
      <c r="D977" s="12">
        <f t="shared" si="34"/>
        <v>2001</v>
      </c>
      <c r="E977" s="7">
        <v>14.637096387370629</v>
      </c>
    </row>
    <row r="978" spans="1:5">
      <c r="A978">
        <v>971</v>
      </c>
      <c r="B978" s="9">
        <v>37134</v>
      </c>
      <c r="C978" s="6">
        <f t="shared" si="33"/>
        <v>8</v>
      </c>
      <c r="D978" s="12">
        <f t="shared" si="34"/>
        <v>2001</v>
      </c>
      <c r="E978" s="7">
        <v>7.6588374144084668</v>
      </c>
    </row>
    <row r="979" spans="1:5">
      <c r="A979">
        <v>972</v>
      </c>
      <c r="B979" s="9">
        <v>37164</v>
      </c>
      <c r="C979" s="6">
        <f t="shared" si="33"/>
        <v>9</v>
      </c>
      <c r="D979" s="12">
        <f t="shared" si="34"/>
        <v>2001</v>
      </c>
      <c r="E979" s="7">
        <v>45.37500080435111</v>
      </c>
    </row>
    <row r="980" spans="1:5">
      <c r="A980">
        <v>973</v>
      </c>
      <c r="B980" s="9">
        <v>37195</v>
      </c>
      <c r="C980" s="6">
        <f t="shared" si="33"/>
        <v>10</v>
      </c>
      <c r="D980" s="12">
        <f t="shared" si="34"/>
        <v>2001</v>
      </c>
      <c r="E980" s="7">
        <v>40.658602153225807</v>
      </c>
    </row>
    <row r="981" spans="1:5">
      <c r="A981">
        <v>974</v>
      </c>
      <c r="B981" s="9">
        <v>37225</v>
      </c>
      <c r="C981" s="6">
        <f t="shared" si="33"/>
        <v>11</v>
      </c>
      <c r="D981" s="12">
        <f t="shared" si="34"/>
        <v>2001</v>
      </c>
      <c r="E981" s="7">
        <v>28.569445247684673</v>
      </c>
    </row>
    <row r="982" spans="1:5">
      <c r="A982">
        <v>975</v>
      </c>
      <c r="B982" s="9">
        <v>37256</v>
      </c>
      <c r="C982" s="6">
        <f t="shared" si="33"/>
        <v>12</v>
      </c>
      <c r="D982" s="12">
        <f t="shared" si="34"/>
        <v>2001</v>
      </c>
      <c r="E982" s="7">
        <v>8.1317204306451618</v>
      </c>
    </row>
    <row r="983" spans="1:5">
      <c r="A983">
        <v>976</v>
      </c>
      <c r="B983" s="9">
        <v>37287</v>
      </c>
      <c r="C983" s="6">
        <f t="shared" si="33"/>
        <v>1</v>
      </c>
      <c r="D983" s="12">
        <f t="shared" si="34"/>
        <v>2002</v>
      </c>
      <c r="E983" s="7">
        <v>6.5053764414537909</v>
      </c>
    </row>
    <row r="984" spans="1:5">
      <c r="A984">
        <v>977</v>
      </c>
      <c r="B984" s="9">
        <v>37315</v>
      </c>
      <c r="C984" s="6">
        <f t="shared" si="33"/>
        <v>2</v>
      </c>
      <c r="D984" s="12">
        <f t="shared" si="34"/>
        <v>2002</v>
      </c>
      <c r="E984" s="7">
        <v>7.2023810601809828</v>
      </c>
    </row>
    <row r="985" spans="1:5">
      <c r="A985">
        <v>978</v>
      </c>
      <c r="B985" s="9">
        <v>37346</v>
      </c>
      <c r="C985" s="6">
        <f t="shared" si="33"/>
        <v>3</v>
      </c>
      <c r="D985" s="12">
        <f t="shared" si="34"/>
        <v>2002</v>
      </c>
      <c r="E985" s="7">
        <v>6.5053764414537909</v>
      </c>
    </row>
    <row r="986" spans="1:5">
      <c r="A986">
        <v>979</v>
      </c>
      <c r="B986" s="9">
        <v>37376</v>
      </c>
      <c r="C986" s="6">
        <f t="shared" si="33"/>
        <v>4</v>
      </c>
      <c r="D986" s="12">
        <f t="shared" si="34"/>
        <v>2002</v>
      </c>
      <c r="E986" s="7">
        <v>6.7222223228355844</v>
      </c>
    </row>
    <row r="987" spans="1:5">
      <c r="A987">
        <v>980</v>
      </c>
      <c r="B987" s="9">
        <v>37407</v>
      </c>
      <c r="C987" s="6">
        <f t="shared" si="33"/>
        <v>5</v>
      </c>
      <c r="D987" s="12">
        <f t="shared" si="34"/>
        <v>2002</v>
      </c>
      <c r="E987" s="7">
        <v>14.63709638736705</v>
      </c>
    </row>
    <row r="988" spans="1:5">
      <c r="A988">
        <v>981</v>
      </c>
      <c r="B988" s="9">
        <v>37437</v>
      </c>
      <c r="C988" s="6">
        <f t="shared" si="33"/>
        <v>6</v>
      </c>
      <c r="D988" s="12">
        <f t="shared" si="34"/>
        <v>2002</v>
      </c>
      <c r="E988" s="7">
        <v>21.847221422315215</v>
      </c>
    </row>
    <row r="989" spans="1:5">
      <c r="A989">
        <v>982</v>
      </c>
      <c r="B989" s="9">
        <v>37468</v>
      </c>
      <c r="C989" s="6">
        <f t="shared" si="33"/>
        <v>7</v>
      </c>
      <c r="D989" s="12">
        <f t="shared" si="34"/>
        <v>2002</v>
      </c>
      <c r="E989" s="7">
        <v>14.637096387389018</v>
      </c>
    </row>
    <row r="990" spans="1:5">
      <c r="A990">
        <v>983</v>
      </c>
      <c r="B990" s="9">
        <v>37499</v>
      </c>
      <c r="C990" s="6">
        <f t="shared" si="33"/>
        <v>8</v>
      </c>
      <c r="D990" s="12">
        <f t="shared" si="34"/>
        <v>2002</v>
      </c>
      <c r="E990" s="7">
        <v>17.889785335170004</v>
      </c>
    </row>
    <row r="991" spans="1:5">
      <c r="A991">
        <v>984</v>
      </c>
      <c r="B991" s="9">
        <v>37529</v>
      </c>
      <c r="C991" s="6">
        <f t="shared" si="33"/>
        <v>9</v>
      </c>
      <c r="D991" s="12">
        <f t="shared" si="34"/>
        <v>2002</v>
      </c>
      <c r="E991" s="7">
        <v>45.375000804351565</v>
      </c>
    </row>
    <row r="992" spans="1:5">
      <c r="A992">
        <v>985</v>
      </c>
      <c r="B992" s="9">
        <v>37560</v>
      </c>
      <c r="C992" s="6">
        <f t="shared" si="33"/>
        <v>10</v>
      </c>
      <c r="D992" s="12">
        <f t="shared" si="34"/>
        <v>2002</v>
      </c>
      <c r="E992" s="7">
        <v>40.658602153225807</v>
      </c>
    </row>
    <row r="993" spans="1:5">
      <c r="A993">
        <v>986</v>
      </c>
      <c r="B993" s="9">
        <v>37590</v>
      </c>
      <c r="C993" s="6">
        <f t="shared" si="33"/>
        <v>11</v>
      </c>
      <c r="D993" s="12">
        <f t="shared" si="34"/>
        <v>2002</v>
      </c>
      <c r="E993" s="7">
        <v>28.569445247684673</v>
      </c>
    </row>
    <row r="994" spans="1:5">
      <c r="A994">
        <v>987</v>
      </c>
      <c r="B994" s="9">
        <v>37621</v>
      </c>
      <c r="C994" s="6">
        <f t="shared" si="33"/>
        <v>12</v>
      </c>
      <c r="D994" s="12">
        <f t="shared" si="34"/>
        <v>2002</v>
      </c>
      <c r="E994" s="7">
        <v>8.1317204306451618</v>
      </c>
    </row>
    <row r="995" spans="1:5">
      <c r="A995">
        <v>988</v>
      </c>
      <c r="B995" s="9">
        <v>37652</v>
      </c>
      <c r="C995" s="6">
        <f t="shared" si="33"/>
        <v>1</v>
      </c>
      <c r="D995" s="12">
        <f t="shared" si="34"/>
        <v>2003</v>
      </c>
      <c r="E995" s="7">
        <v>6.5053764414537909</v>
      </c>
    </row>
    <row r="996" spans="1:5">
      <c r="A996">
        <v>989</v>
      </c>
      <c r="B996" s="9">
        <v>37680</v>
      </c>
      <c r="C996" s="6">
        <f t="shared" si="33"/>
        <v>2</v>
      </c>
      <c r="D996" s="12">
        <f t="shared" si="34"/>
        <v>2003</v>
      </c>
      <c r="E996" s="7">
        <v>7.2023810601809828</v>
      </c>
    </row>
    <row r="997" spans="1:5">
      <c r="A997">
        <v>990</v>
      </c>
      <c r="B997" s="9">
        <v>37711</v>
      </c>
      <c r="C997" s="6">
        <f t="shared" si="33"/>
        <v>3</v>
      </c>
      <c r="D997" s="12">
        <f t="shared" si="34"/>
        <v>2003</v>
      </c>
      <c r="E997" s="7">
        <v>6.5053764414537909</v>
      </c>
    </row>
    <row r="998" spans="1:5">
      <c r="A998">
        <v>991</v>
      </c>
      <c r="B998" s="9">
        <v>37741</v>
      </c>
      <c r="C998" s="6">
        <f t="shared" si="33"/>
        <v>4</v>
      </c>
      <c r="D998" s="12">
        <f t="shared" si="34"/>
        <v>2003</v>
      </c>
      <c r="E998" s="7">
        <v>6.7222223228355844</v>
      </c>
    </row>
    <row r="999" spans="1:5">
      <c r="A999">
        <v>992</v>
      </c>
      <c r="B999" s="9">
        <v>37772</v>
      </c>
      <c r="C999" s="6">
        <f t="shared" si="33"/>
        <v>5</v>
      </c>
      <c r="D999" s="12">
        <f t="shared" si="34"/>
        <v>2003</v>
      </c>
      <c r="E999" s="7">
        <v>14.637096387410645</v>
      </c>
    </row>
    <row r="1000" spans="1:5">
      <c r="A1000">
        <v>993</v>
      </c>
      <c r="B1000" s="9">
        <v>37802</v>
      </c>
      <c r="C1000" s="6">
        <f t="shared" si="33"/>
        <v>6</v>
      </c>
      <c r="D1000" s="12">
        <f t="shared" si="34"/>
        <v>2003</v>
      </c>
      <c r="E1000" s="7">
        <v>21.847221422315332</v>
      </c>
    </row>
    <row r="1001" spans="1:5">
      <c r="A1001">
        <v>994</v>
      </c>
      <c r="B1001" s="9">
        <v>37833</v>
      </c>
      <c r="C1001" s="6">
        <f t="shared" si="33"/>
        <v>7</v>
      </c>
      <c r="D1001" s="12">
        <f t="shared" si="34"/>
        <v>2003</v>
      </c>
      <c r="E1001" s="7">
        <v>14.637096387410645</v>
      </c>
    </row>
    <row r="1002" spans="1:5">
      <c r="A1002">
        <v>995</v>
      </c>
      <c r="B1002" s="9">
        <v>37864</v>
      </c>
      <c r="C1002" s="6">
        <f t="shared" si="33"/>
        <v>8</v>
      </c>
      <c r="D1002" s="12">
        <f t="shared" si="34"/>
        <v>2003</v>
      </c>
      <c r="E1002" s="7">
        <v>17.889785335170004</v>
      </c>
    </row>
    <row r="1003" spans="1:5">
      <c r="A1003">
        <v>996</v>
      </c>
      <c r="B1003" s="9">
        <v>37894</v>
      </c>
      <c r="C1003" s="6">
        <f t="shared" si="33"/>
        <v>9</v>
      </c>
      <c r="D1003" s="12">
        <f t="shared" si="34"/>
        <v>2003</v>
      </c>
      <c r="E1003" s="7">
        <v>45.375000804351373</v>
      </c>
    </row>
    <row r="1004" spans="1:5">
      <c r="A1004">
        <v>997</v>
      </c>
      <c r="B1004" s="9">
        <v>37925</v>
      </c>
      <c r="C1004" s="6">
        <f t="shared" si="33"/>
        <v>10</v>
      </c>
      <c r="D1004" s="12">
        <f t="shared" si="34"/>
        <v>2003</v>
      </c>
      <c r="E1004" s="7">
        <v>0</v>
      </c>
    </row>
    <row r="1005" spans="1:5">
      <c r="A1005">
        <v>998</v>
      </c>
      <c r="B1005" s="9">
        <v>37955</v>
      </c>
      <c r="C1005" s="6">
        <f t="shared" si="33"/>
        <v>11</v>
      </c>
      <c r="D1005" s="12">
        <f t="shared" si="34"/>
        <v>2003</v>
      </c>
      <c r="E1005" s="7">
        <v>0</v>
      </c>
    </row>
    <row r="1006" spans="1:5">
      <c r="A1006">
        <v>999</v>
      </c>
      <c r="B1006" s="9">
        <v>37986</v>
      </c>
      <c r="C1006" s="6">
        <f t="shared" si="33"/>
        <v>12</v>
      </c>
      <c r="D1006" s="12">
        <f t="shared" si="34"/>
        <v>2003</v>
      </c>
      <c r="E1006" s="7">
        <v>0</v>
      </c>
    </row>
    <row r="1007" spans="1:5">
      <c r="A1007">
        <v>1000</v>
      </c>
      <c r="B1007" s="9">
        <v>38017</v>
      </c>
      <c r="C1007" s="6">
        <f t="shared" si="33"/>
        <v>1</v>
      </c>
      <c r="D1007" s="12">
        <f t="shared" si="34"/>
        <v>2004</v>
      </c>
      <c r="E1007" s="7">
        <v>0</v>
      </c>
    </row>
    <row r="1008" spans="1:5">
      <c r="A1008">
        <v>1001</v>
      </c>
      <c r="B1008" s="9">
        <v>38046</v>
      </c>
      <c r="C1008" s="6">
        <f t="shared" si="33"/>
        <v>2</v>
      </c>
      <c r="D1008" s="12">
        <f t="shared" si="34"/>
        <v>2004</v>
      </c>
      <c r="E1008" s="7">
        <v>0</v>
      </c>
    </row>
    <row r="1009" spans="1:5">
      <c r="A1009">
        <v>1002</v>
      </c>
      <c r="B1009" s="9">
        <v>38077</v>
      </c>
      <c r="C1009" s="6">
        <f t="shared" si="33"/>
        <v>3</v>
      </c>
      <c r="D1009" s="12">
        <f t="shared" si="34"/>
        <v>2004</v>
      </c>
      <c r="E1009" s="7">
        <v>0</v>
      </c>
    </row>
    <row r="1010" spans="1:5">
      <c r="A1010">
        <v>1003</v>
      </c>
      <c r="B1010" s="9">
        <v>38107</v>
      </c>
      <c r="C1010" s="6">
        <f t="shared" si="33"/>
        <v>4</v>
      </c>
      <c r="D1010" s="12">
        <f t="shared" si="34"/>
        <v>2004</v>
      </c>
      <c r="E1010" s="7">
        <v>0</v>
      </c>
    </row>
    <row r="1011" spans="1:5">
      <c r="A1011">
        <v>1004</v>
      </c>
      <c r="B1011" s="9">
        <v>38138</v>
      </c>
      <c r="C1011" s="6">
        <f t="shared" si="33"/>
        <v>5</v>
      </c>
      <c r="D1011" s="12">
        <f t="shared" si="34"/>
        <v>2004</v>
      </c>
      <c r="E1011" s="7">
        <v>0</v>
      </c>
    </row>
    <row r="1012" spans="1:5">
      <c r="A1012">
        <v>1005</v>
      </c>
      <c r="B1012" s="9">
        <v>38168</v>
      </c>
      <c r="C1012" s="6">
        <f t="shared" si="33"/>
        <v>6</v>
      </c>
      <c r="D1012" s="12">
        <f t="shared" si="34"/>
        <v>2004</v>
      </c>
      <c r="E1012" s="7">
        <v>0</v>
      </c>
    </row>
    <row r="1013" spans="1:5">
      <c r="A1013">
        <v>1006</v>
      </c>
      <c r="B1013" s="9">
        <v>38199</v>
      </c>
      <c r="C1013" s="6">
        <f t="shared" si="33"/>
        <v>7</v>
      </c>
      <c r="D1013" s="12">
        <f t="shared" si="34"/>
        <v>2004</v>
      </c>
      <c r="E1013" s="7">
        <v>0</v>
      </c>
    </row>
    <row r="1014" spans="1:5">
      <c r="A1014">
        <v>1007</v>
      </c>
      <c r="B1014" s="9">
        <v>38230</v>
      </c>
      <c r="C1014" s="6">
        <f t="shared" si="33"/>
        <v>8</v>
      </c>
      <c r="D1014" s="12">
        <f t="shared" si="34"/>
        <v>2004</v>
      </c>
      <c r="E1014" s="7">
        <v>0</v>
      </c>
    </row>
    <row r="1015" spans="1:5">
      <c r="A1015">
        <v>1008</v>
      </c>
      <c r="B1015" s="9">
        <v>38260</v>
      </c>
      <c r="C1015" s="6">
        <f t="shared" si="33"/>
        <v>9</v>
      </c>
      <c r="D1015" s="12">
        <f t="shared" si="34"/>
        <v>2004</v>
      </c>
      <c r="E1015" s="7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EDA-CC23-45C4-96A3-B3F3A05EFDE0}">
  <dimension ref="A1:AB1015"/>
  <sheetViews>
    <sheetView topLeftCell="H1" workbookViewId="0">
      <selection activeCell="V8" sqref="V8"/>
    </sheetView>
  </sheetViews>
  <sheetFormatPr defaultRowHeight="15"/>
  <cols>
    <col min="1" max="1" width="5.5703125" bestFit="1" customWidth="1"/>
    <col min="2" max="2" width="10.7109375" bestFit="1" customWidth="1"/>
    <col min="3" max="3" width="6.85546875" bestFit="1" customWidth="1"/>
    <col min="4" max="4" width="5" bestFit="1" customWidth="1"/>
    <col min="5" max="6" width="16.85546875" bestFit="1" customWidth="1"/>
    <col min="7" max="8" width="17.28515625" bestFit="1" customWidth="1"/>
    <col min="9" max="9" width="17.7109375" bestFit="1" customWidth="1"/>
    <col min="10" max="10" width="17.28515625" bestFit="1" customWidth="1"/>
    <col min="11" max="11" width="17.7109375" bestFit="1" customWidth="1"/>
    <col min="13" max="13" width="7" bestFit="1" customWidth="1"/>
    <col min="14" max="14" width="15.42578125" bestFit="1" customWidth="1"/>
    <col min="15" max="15" width="16.28515625" bestFit="1" customWidth="1"/>
    <col min="16" max="16" width="16.42578125" bestFit="1" customWidth="1"/>
    <col min="17" max="17" width="16.28515625" bestFit="1" customWidth="1"/>
    <col min="18" max="18" width="16.7109375" bestFit="1" customWidth="1"/>
    <col min="19" max="19" width="16.28515625" bestFit="1" customWidth="1"/>
    <col min="20" max="20" width="16.7109375" bestFit="1" customWidth="1"/>
    <col min="21" max="21" width="9.7109375" bestFit="1" customWidth="1"/>
    <col min="22" max="22" width="15.42578125" bestFit="1" customWidth="1"/>
    <col min="23" max="23" width="16.28515625" bestFit="1" customWidth="1"/>
    <col min="24" max="24" width="16.42578125" bestFit="1" customWidth="1"/>
    <col min="25" max="25" width="16.28515625" bestFit="1" customWidth="1"/>
    <col min="26" max="26" width="16.7109375" bestFit="1" customWidth="1"/>
    <col min="27" max="27" width="16.28515625" bestFit="1" customWidth="1"/>
    <col min="28" max="28" width="16.7109375" bestFit="1" customWidth="1"/>
  </cols>
  <sheetData>
    <row r="1" spans="1:28">
      <c r="A1" s="8" t="s">
        <v>445</v>
      </c>
      <c r="B1" s="8" t="s">
        <v>446</v>
      </c>
      <c r="C1" s="8"/>
      <c r="D1" s="8"/>
      <c r="E1" s="8" t="s">
        <v>1357</v>
      </c>
      <c r="F1" s="8" t="s">
        <v>1357</v>
      </c>
      <c r="G1" s="8" t="s">
        <v>1357</v>
      </c>
      <c r="H1" s="8" t="s">
        <v>1357</v>
      </c>
      <c r="I1" s="8" t="s">
        <v>1357</v>
      </c>
      <c r="J1" s="8" t="s">
        <v>1357</v>
      </c>
      <c r="K1" s="8" t="s">
        <v>1357</v>
      </c>
      <c r="L1" s="8" t="s">
        <v>1687</v>
      </c>
      <c r="M1">
        <v>1930</v>
      </c>
      <c r="N1" s="8" t="s">
        <v>1368</v>
      </c>
      <c r="O1" s="8" t="s">
        <v>1369</v>
      </c>
      <c r="P1" s="8" t="s">
        <v>1370</v>
      </c>
      <c r="Q1" s="8" t="s">
        <v>1371</v>
      </c>
      <c r="R1" s="8" t="s">
        <v>1372</v>
      </c>
      <c r="S1" s="8" t="s">
        <v>1373</v>
      </c>
      <c r="T1" s="8" t="s">
        <v>1374</v>
      </c>
      <c r="V1" s="8" t="s">
        <v>1368</v>
      </c>
      <c r="W1" s="8" t="s">
        <v>1369</v>
      </c>
      <c r="X1" s="8" t="s">
        <v>1370</v>
      </c>
      <c r="Y1" s="8" t="s">
        <v>1371</v>
      </c>
      <c r="Z1" s="8" t="s">
        <v>1372</v>
      </c>
      <c r="AA1" s="8" t="s">
        <v>1373</v>
      </c>
      <c r="AB1" s="8" t="s">
        <v>1374</v>
      </c>
    </row>
    <row r="2" spans="1:28">
      <c r="A2" s="8" t="s">
        <v>447</v>
      </c>
      <c r="B2" s="8" t="s">
        <v>446</v>
      </c>
      <c r="C2" s="8"/>
      <c r="D2" s="8"/>
      <c r="E2" s="8" t="s">
        <v>1368</v>
      </c>
      <c r="F2" s="8" t="s">
        <v>1369</v>
      </c>
      <c r="G2" s="8" t="s">
        <v>1370</v>
      </c>
      <c r="H2" s="8" t="s">
        <v>1371</v>
      </c>
      <c r="I2" s="8" t="s">
        <v>1372</v>
      </c>
      <c r="J2" s="8" t="s">
        <v>1373</v>
      </c>
      <c r="K2" s="8" t="s">
        <v>1374</v>
      </c>
      <c r="M2" s="29" t="s">
        <v>441</v>
      </c>
      <c r="N2" s="33" t="s">
        <v>458</v>
      </c>
      <c r="O2" s="33"/>
      <c r="P2" s="33"/>
      <c r="Q2" s="33"/>
      <c r="R2" s="33"/>
      <c r="S2" s="33"/>
      <c r="T2" s="33"/>
      <c r="U2" s="29" t="s">
        <v>459</v>
      </c>
      <c r="V2" s="34" t="s">
        <v>460</v>
      </c>
      <c r="W2" s="34"/>
      <c r="X2" s="34"/>
      <c r="Y2" s="34"/>
      <c r="Z2" s="34"/>
      <c r="AA2" s="34"/>
      <c r="AB2" s="34"/>
    </row>
    <row r="3" spans="1:28">
      <c r="A3" s="8" t="s">
        <v>449</v>
      </c>
      <c r="B3" s="8" t="s">
        <v>446</v>
      </c>
      <c r="C3" s="8"/>
      <c r="D3" s="8"/>
      <c r="E3" s="8" t="s">
        <v>1343</v>
      </c>
      <c r="F3" s="8" t="s">
        <v>1343</v>
      </c>
      <c r="G3" s="8" t="s">
        <v>1336</v>
      </c>
      <c r="H3" s="8" t="s">
        <v>1336</v>
      </c>
      <c r="I3" s="8" t="s">
        <v>450</v>
      </c>
      <c r="J3" s="8" t="s">
        <v>1336</v>
      </c>
      <c r="K3" s="8" t="s">
        <v>450</v>
      </c>
      <c r="M3">
        <v>1</v>
      </c>
      <c r="N3" s="11">
        <f t="shared" ref="N3:T3" si="0">AVERAGEIFS(E$8:E$1015, $C$8:$C$1015,$M3, $D$8:$D$1015, $M$1)</f>
        <v>0</v>
      </c>
      <c r="O3" s="11">
        <f t="shared" si="0"/>
        <v>0</v>
      </c>
      <c r="P3" s="11">
        <f t="shared" si="0"/>
        <v>0</v>
      </c>
      <c r="Q3" s="11">
        <f t="shared" si="0"/>
        <v>9999</v>
      </c>
      <c r="R3" s="11">
        <f t="shared" si="0"/>
        <v>9999</v>
      </c>
      <c r="S3" s="11">
        <f t="shared" si="0"/>
        <v>0</v>
      </c>
      <c r="T3" s="11">
        <f t="shared" si="0"/>
        <v>0</v>
      </c>
      <c r="U3">
        <f t="shared" ref="U3:U14" si="1">DAY(EOMONTH(B11,0))</f>
        <v>31</v>
      </c>
      <c r="V3" s="7">
        <f t="shared" ref="V3:V4" si="2">N3/$U3</f>
        <v>0</v>
      </c>
      <c r="W3" s="7">
        <f t="shared" ref="W3:W4" si="3">O3/$U3</f>
        <v>0</v>
      </c>
      <c r="X3" s="7">
        <f t="shared" ref="X3:X5" si="4">P3/$U3</f>
        <v>0</v>
      </c>
      <c r="Y3" s="19">
        <v>9999</v>
      </c>
      <c r="Z3" s="19">
        <v>9999</v>
      </c>
      <c r="AA3" s="7">
        <f t="shared" ref="AA3:AA14" si="5">S3/$U3</f>
        <v>0</v>
      </c>
      <c r="AB3" s="7">
        <f t="shared" ref="AB3:AB14" si="6">T3/$U3</f>
        <v>0</v>
      </c>
    </row>
    <row r="4" spans="1:28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G4" s="8" t="s">
        <v>446</v>
      </c>
      <c r="H4" s="8" t="s">
        <v>446</v>
      </c>
      <c r="I4" s="8" t="s">
        <v>446</v>
      </c>
      <c r="J4" s="8" t="s">
        <v>446</v>
      </c>
      <c r="K4" s="8" t="s">
        <v>446</v>
      </c>
      <c r="M4">
        <v>2</v>
      </c>
      <c r="N4" s="11">
        <f t="shared" ref="N4:T14" si="7">AVERAGEIFS(E$8:E$1015, $C$8:$C$1015,$M4, $D$8:$D$1015, $M$1)</f>
        <v>0</v>
      </c>
      <c r="O4" s="11">
        <f t="shared" si="7"/>
        <v>0</v>
      </c>
      <c r="P4" s="11">
        <f t="shared" si="7"/>
        <v>0</v>
      </c>
      <c r="Q4" s="11">
        <f t="shared" si="7"/>
        <v>9999</v>
      </c>
      <c r="R4" s="11">
        <f t="shared" si="7"/>
        <v>9999</v>
      </c>
      <c r="S4" s="11">
        <f t="shared" si="7"/>
        <v>0</v>
      </c>
      <c r="T4" s="11">
        <f t="shared" si="7"/>
        <v>0</v>
      </c>
      <c r="U4">
        <f t="shared" si="1"/>
        <v>28</v>
      </c>
      <c r="V4" s="7">
        <f t="shared" si="2"/>
        <v>0</v>
      </c>
      <c r="W4" s="7">
        <f t="shared" si="3"/>
        <v>0</v>
      </c>
      <c r="X4" s="7">
        <f t="shared" si="4"/>
        <v>0</v>
      </c>
      <c r="Y4" s="19">
        <v>9999</v>
      </c>
      <c r="Z4" s="19">
        <v>9999</v>
      </c>
      <c r="AA4" s="7">
        <f t="shared" si="5"/>
        <v>0</v>
      </c>
      <c r="AB4" s="7">
        <f t="shared" si="6"/>
        <v>0</v>
      </c>
    </row>
    <row r="5" spans="1:28">
      <c r="A5" s="8" t="s">
        <v>452</v>
      </c>
      <c r="B5" s="8" t="s">
        <v>446</v>
      </c>
      <c r="C5" s="8"/>
      <c r="D5" s="8"/>
      <c r="E5" s="8" t="s">
        <v>1349</v>
      </c>
      <c r="F5" s="8" t="s">
        <v>1349</v>
      </c>
      <c r="G5" s="8" t="s">
        <v>1349</v>
      </c>
      <c r="H5" s="8" t="s">
        <v>1349</v>
      </c>
      <c r="I5" s="8" t="s">
        <v>1349</v>
      </c>
      <c r="J5" s="8" t="s">
        <v>1349</v>
      </c>
      <c r="K5" s="8" t="s">
        <v>1349</v>
      </c>
      <c r="M5">
        <v>3</v>
      </c>
      <c r="N5" s="11">
        <f t="shared" si="7"/>
        <v>0</v>
      </c>
      <c r="O5" s="11">
        <f t="shared" si="7"/>
        <v>0</v>
      </c>
      <c r="P5" s="11">
        <f t="shared" si="7"/>
        <v>0</v>
      </c>
      <c r="Q5" s="11">
        <f t="shared" si="7"/>
        <v>9999</v>
      </c>
      <c r="R5" s="11">
        <f t="shared" si="7"/>
        <v>9999</v>
      </c>
      <c r="S5" s="11">
        <f t="shared" si="7"/>
        <v>0</v>
      </c>
      <c r="T5" s="11">
        <f t="shared" si="7"/>
        <v>0</v>
      </c>
      <c r="U5">
        <f t="shared" si="1"/>
        <v>31</v>
      </c>
      <c r="V5" s="7">
        <f t="shared" ref="V5:W12" si="8">N5/$U5</f>
        <v>0</v>
      </c>
      <c r="W5" s="7">
        <f t="shared" si="8"/>
        <v>0</v>
      </c>
      <c r="X5" s="7">
        <f t="shared" si="4"/>
        <v>0</v>
      </c>
      <c r="Y5" s="19">
        <v>9999</v>
      </c>
      <c r="Z5" s="19">
        <v>9999</v>
      </c>
      <c r="AA5" s="7">
        <f t="shared" si="5"/>
        <v>0</v>
      </c>
      <c r="AB5" s="7">
        <f t="shared" si="6"/>
        <v>0</v>
      </c>
    </row>
    <row r="6" spans="1:28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G6" s="8" t="s">
        <v>3</v>
      </c>
      <c r="H6" s="8" t="s">
        <v>3</v>
      </c>
      <c r="I6" s="8" t="s">
        <v>3</v>
      </c>
      <c r="J6" s="8" t="s">
        <v>3</v>
      </c>
      <c r="K6" s="8" t="s">
        <v>3</v>
      </c>
      <c r="M6">
        <v>4</v>
      </c>
      <c r="N6" s="11">
        <f t="shared" si="7"/>
        <v>0</v>
      </c>
      <c r="O6" s="11">
        <f t="shared" si="7"/>
        <v>0</v>
      </c>
      <c r="P6" s="11">
        <f t="shared" si="7"/>
        <v>1.9299999475479126</v>
      </c>
      <c r="Q6" s="11">
        <f t="shared" si="7"/>
        <v>7.440000057220459</v>
      </c>
      <c r="R6" s="11">
        <f t="shared" si="7"/>
        <v>0.57999998331069946</v>
      </c>
      <c r="S6" s="11">
        <f t="shared" si="7"/>
        <v>1.4800000190734863</v>
      </c>
      <c r="T6" s="11">
        <f t="shared" si="7"/>
        <v>0.69999998807907104</v>
      </c>
      <c r="U6">
        <f t="shared" si="1"/>
        <v>30</v>
      </c>
      <c r="V6" s="7">
        <f t="shared" si="8"/>
        <v>0</v>
      </c>
      <c r="W6" s="7">
        <f t="shared" si="8"/>
        <v>0</v>
      </c>
      <c r="X6" s="7">
        <f t="shared" ref="X6:Z12" si="9">P6/$U6</f>
        <v>6.4333331584930417E-2</v>
      </c>
      <c r="Y6" s="7">
        <f t="shared" si="9"/>
        <v>0.24800000190734864</v>
      </c>
      <c r="Z6" s="7">
        <f t="shared" si="9"/>
        <v>1.9333332777023315E-2</v>
      </c>
      <c r="AA6" s="7">
        <f t="shared" si="5"/>
        <v>4.9333333969116211E-2</v>
      </c>
      <c r="AB6" s="7">
        <f t="shared" si="6"/>
        <v>2.3333332935969033E-2</v>
      </c>
    </row>
    <row r="7" spans="1:2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2</v>
      </c>
      <c r="F7" s="8" t="s">
        <v>2</v>
      </c>
      <c r="G7" s="8" t="s">
        <v>2</v>
      </c>
      <c r="H7" s="8" t="s">
        <v>2</v>
      </c>
      <c r="I7" s="8" t="s">
        <v>2</v>
      </c>
      <c r="J7" s="8" t="s">
        <v>2</v>
      </c>
      <c r="K7" s="8" t="s">
        <v>2</v>
      </c>
      <c r="M7">
        <v>5</v>
      </c>
      <c r="N7" s="11">
        <f t="shared" si="7"/>
        <v>0</v>
      </c>
      <c r="O7" s="11">
        <f t="shared" si="7"/>
        <v>0</v>
      </c>
      <c r="P7" s="11">
        <f t="shared" si="7"/>
        <v>2.9700000286102295</v>
      </c>
      <c r="Q7" s="11">
        <f t="shared" si="7"/>
        <v>11.470000267028809</v>
      </c>
      <c r="R7" s="11">
        <f t="shared" si="7"/>
        <v>0.89999997615814209</v>
      </c>
      <c r="S7" s="11">
        <f t="shared" si="7"/>
        <v>2.2899999618530273</v>
      </c>
      <c r="T7" s="11">
        <f t="shared" si="7"/>
        <v>1.0800000429153442</v>
      </c>
      <c r="U7">
        <f t="shared" si="1"/>
        <v>31</v>
      </c>
      <c r="V7" s="7">
        <f t="shared" si="8"/>
        <v>0</v>
      </c>
      <c r="W7" s="7">
        <f t="shared" si="8"/>
        <v>0</v>
      </c>
      <c r="X7" s="7">
        <f t="shared" si="9"/>
        <v>9.5806452535813852E-2</v>
      </c>
      <c r="Y7" s="7">
        <f t="shared" si="9"/>
        <v>0.37000000861383253</v>
      </c>
      <c r="Z7" s="7">
        <f t="shared" si="9"/>
        <v>2.9032257295423938E-2</v>
      </c>
      <c r="AA7" s="7">
        <f t="shared" si="5"/>
        <v>7.3870966511387984E-2</v>
      </c>
      <c r="AB7" s="7">
        <f t="shared" si="6"/>
        <v>3.48387110617853E-2</v>
      </c>
    </row>
    <row r="8" spans="1:28">
      <c r="A8">
        <v>1</v>
      </c>
      <c r="B8" s="9">
        <v>7610</v>
      </c>
      <c r="C8" s="6">
        <f>MONTH(B8)</f>
        <v>10</v>
      </c>
      <c r="D8" s="12">
        <f>YEAR(B8)</f>
        <v>1920</v>
      </c>
      <c r="E8" s="10">
        <v>0</v>
      </c>
      <c r="F8" s="10">
        <v>0</v>
      </c>
      <c r="G8" s="10">
        <v>0</v>
      </c>
      <c r="H8" s="19">
        <v>0</v>
      </c>
      <c r="I8" s="19">
        <v>0</v>
      </c>
      <c r="J8" s="10">
        <v>0</v>
      </c>
      <c r="K8" s="10">
        <v>0</v>
      </c>
      <c r="M8">
        <v>6</v>
      </c>
      <c r="N8" s="11">
        <f t="shared" si="7"/>
        <v>0.47999998927116394</v>
      </c>
      <c r="O8" s="11">
        <f t="shared" si="7"/>
        <v>0.47999998927116394</v>
      </c>
      <c r="P8" s="11">
        <f t="shared" si="7"/>
        <v>3.5</v>
      </c>
      <c r="Q8" s="11">
        <f t="shared" si="7"/>
        <v>13.510000228881836</v>
      </c>
      <c r="R8" s="11">
        <f t="shared" si="7"/>
        <v>1.0499999523162842</v>
      </c>
      <c r="S8" s="11">
        <f t="shared" si="7"/>
        <v>2.690000057220459</v>
      </c>
      <c r="T8" s="11">
        <f t="shared" si="7"/>
        <v>1.2799999713897705</v>
      </c>
      <c r="U8">
        <f t="shared" si="1"/>
        <v>30</v>
      </c>
      <c r="V8" s="7">
        <f t="shared" si="8"/>
        <v>1.5999999642372132E-2</v>
      </c>
      <c r="W8" s="7">
        <f t="shared" si="8"/>
        <v>1.5999999642372132E-2</v>
      </c>
      <c r="X8" s="7">
        <f t="shared" si="9"/>
        <v>0.11666666666666667</v>
      </c>
      <c r="Y8" s="7">
        <f t="shared" si="9"/>
        <v>0.45033334096272787</v>
      </c>
      <c r="Z8" s="7">
        <f t="shared" si="9"/>
        <v>3.4999998410542806E-2</v>
      </c>
      <c r="AA8" s="7">
        <f t="shared" si="5"/>
        <v>8.9666668574015299E-2</v>
      </c>
      <c r="AB8" s="7">
        <f t="shared" si="6"/>
        <v>4.2666665712992352E-2</v>
      </c>
    </row>
    <row r="9" spans="1:28">
      <c r="A9">
        <v>2</v>
      </c>
      <c r="B9" s="9">
        <v>7640</v>
      </c>
      <c r="C9" s="6">
        <f t="shared" ref="C9:C72" si="10">MONTH(B9)</f>
        <v>11</v>
      </c>
      <c r="D9" s="12">
        <f t="shared" ref="D9:D72" si="11">YEAR(B9)</f>
        <v>1920</v>
      </c>
      <c r="E9" s="10">
        <v>0</v>
      </c>
      <c r="F9" s="10">
        <v>0</v>
      </c>
      <c r="G9" s="10">
        <v>0</v>
      </c>
      <c r="H9" s="19">
        <v>0</v>
      </c>
      <c r="I9" s="19">
        <v>0</v>
      </c>
      <c r="J9" s="10">
        <v>0</v>
      </c>
      <c r="K9" s="10">
        <v>0</v>
      </c>
      <c r="M9">
        <v>7</v>
      </c>
      <c r="N9" s="11">
        <f t="shared" si="7"/>
        <v>1.5399999618530273</v>
      </c>
      <c r="O9" s="11">
        <f t="shared" si="7"/>
        <v>1.5399999618530273</v>
      </c>
      <c r="P9" s="11">
        <f t="shared" si="7"/>
        <v>3.3399999141693115</v>
      </c>
      <c r="Q9" s="11">
        <f t="shared" si="7"/>
        <v>12.899999618530273</v>
      </c>
      <c r="R9" s="11">
        <f t="shared" si="7"/>
        <v>1.0099999904632568</v>
      </c>
      <c r="S9" s="11">
        <f t="shared" si="7"/>
        <v>2.5699999332427979</v>
      </c>
      <c r="T9" s="11">
        <f t="shared" si="7"/>
        <v>1.2200000286102295</v>
      </c>
      <c r="U9">
        <f t="shared" si="1"/>
        <v>31</v>
      </c>
      <c r="V9" s="7">
        <f t="shared" si="8"/>
        <v>4.9677418124291203E-2</v>
      </c>
      <c r="W9" s="7">
        <f t="shared" si="8"/>
        <v>4.9677418124291203E-2</v>
      </c>
      <c r="X9" s="7">
        <f t="shared" si="9"/>
        <v>0.10774193271513909</v>
      </c>
      <c r="Y9" s="7">
        <f t="shared" si="9"/>
        <v>0.41612901995258944</v>
      </c>
      <c r="Z9" s="7">
        <f t="shared" si="9"/>
        <v>3.2580644853653445E-2</v>
      </c>
      <c r="AA9" s="7">
        <f t="shared" si="5"/>
        <v>8.2903223652993477E-2</v>
      </c>
      <c r="AB9" s="7">
        <f t="shared" si="6"/>
        <v>3.9354839632588047E-2</v>
      </c>
    </row>
    <row r="10" spans="1:28">
      <c r="A10">
        <v>3</v>
      </c>
      <c r="B10" s="9">
        <v>7671</v>
      </c>
      <c r="C10" s="6">
        <f t="shared" si="10"/>
        <v>12</v>
      </c>
      <c r="D10" s="12">
        <f t="shared" si="11"/>
        <v>1920</v>
      </c>
      <c r="E10" s="10">
        <v>0</v>
      </c>
      <c r="F10" s="10">
        <v>0</v>
      </c>
      <c r="G10" s="10">
        <v>0</v>
      </c>
      <c r="H10" s="19">
        <v>0</v>
      </c>
      <c r="I10" s="19">
        <v>0</v>
      </c>
      <c r="J10" s="10">
        <v>0</v>
      </c>
      <c r="K10" s="10">
        <v>0</v>
      </c>
      <c r="M10">
        <v>8</v>
      </c>
      <c r="N10" s="11">
        <f t="shared" si="7"/>
        <v>1.5399999618530273</v>
      </c>
      <c r="O10" s="11">
        <f t="shared" si="7"/>
        <v>1.5399999618530273</v>
      </c>
      <c r="P10" s="11">
        <f t="shared" si="7"/>
        <v>2.6600000858306885</v>
      </c>
      <c r="Q10" s="11">
        <f t="shared" si="7"/>
        <v>10.289999961853027</v>
      </c>
      <c r="R10" s="11">
        <f t="shared" si="7"/>
        <v>0.80000001192092896</v>
      </c>
      <c r="S10" s="11">
        <f t="shared" si="7"/>
        <v>2.0499999523162842</v>
      </c>
      <c r="T10" s="11">
        <f t="shared" si="7"/>
        <v>0.97000002861022949</v>
      </c>
      <c r="U10">
        <f t="shared" si="1"/>
        <v>31</v>
      </c>
      <c r="V10" s="7">
        <f t="shared" si="8"/>
        <v>4.9677418124291203E-2</v>
      </c>
      <c r="W10" s="7">
        <f t="shared" si="8"/>
        <v>4.9677418124291203E-2</v>
      </c>
      <c r="X10" s="7">
        <f t="shared" si="9"/>
        <v>8.5806454381635117E-2</v>
      </c>
      <c r="Y10" s="7">
        <f t="shared" si="9"/>
        <v>0.33193548264042022</v>
      </c>
      <c r="Z10" s="7">
        <f t="shared" si="9"/>
        <v>2.5806451997449322E-2</v>
      </c>
      <c r="AA10" s="7">
        <f t="shared" si="5"/>
        <v>6.6129030719880133E-2</v>
      </c>
      <c r="AB10" s="7">
        <f t="shared" si="6"/>
        <v>3.1290323503555789E-2</v>
      </c>
    </row>
    <row r="11" spans="1:28">
      <c r="A11">
        <v>4</v>
      </c>
      <c r="B11" s="9">
        <v>7702</v>
      </c>
      <c r="C11" s="6">
        <f t="shared" si="10"/>
        <v>1</v>
      </c>
      <c r="D11" s="12">
        <f t="shared" si="11"/>
        <v>1921</v>
      </c>
      <c r="E11" s="10">
        <v>0</v>
      </c>
      <c r="F11" s="10">
        <v>0</v>
      </c>
      <c r="G11" s="10">
        <v>0</v>
      </c>
      <c r="H11" s="19">
        <v>0</v>
      </c>
      <c r="I11" s="19">
        <v>0</v>
      </c>
      <c r="J11" s="10">
        <v>0</v>
      </c>
      <c r="K11" s="10">
        <v>0</v>
      </c>
      <c r="M11">
        <v>9</v>
      </c>
      <c r="N11" s="11">
        <f t="shared" si="7"/>
        <v>0.76999998092651367</v>
      </c>
      <c r="O11" s="11">
        <f t="shared" si="7"/>
        <v>0.76999998092651367</v>
      </c>
      <c r="P11" s="11">
        <f t="shared" si="7"/>
        <v>1.940000057220459</v>
      </c>
      <c r="Q11" s="11">
        <f t="shared" si="7"/>
        <v>7.4800000190734863</v>
      </c>
      <c r="R11" s="11">
        <f t="shared" si="7"/>
        <v>0.57999998331069946</v>
      </c>
      <c r="S11" s="11">
        <f t="shared" si="7"/>
        <v>1.4900000095367432</v>
      </c>
      <c r="T11" s="11">
        <f t="shared" si="7"/>
        <v>0.70999997854232788</v>
      </c>
      <c r="U11">
        <f t="shared" si="1"/>
        <v>30</v>
      </c>
      <c r="V11" s="7">
        <f t="shared" si="8"/>
        <v>2.566666603088379E-2</v>
      </c>
      <c r="W11" s="7">
        <f t="shared" si="8"/>
        <v>2.566666603088379E-2</v>
      </c>
      <c r="X11" s="7">
        <f t="shared" si="9"/>
        <v>6.4666668574015304E-2</v>
      </c>
      <c r="Y11" s="7">
        <f t="shared" si="9"/>
        <v>0.24933333396911622</v>
      </c>
      <c r="Z11" s="7">
        <f t="shared" si="9"/>
        <v>1.9333332777023315E-2</v>
      </c>
      <c r="AA11" s="7">
        <f t="shared" si="5"/>
        <v>4.9666666984558107E-2</v>
      </c>
      <c r="AB11" s="7">
        <f t="shared" si="6"/>
        <v>2.3666665951410929E-2</v>
      </c>
    </row>
    <row r="12" spans="1:28">
      <c r="A12">
        <v>5</v>
      </c>
      <c r="B12" s="9">
        <v>7730</v>
      </c>
      <c r="C12" s="6">
        <f t="shared" si="10"/>
        <v>2</v>
      </c>
      <c r="D12" s="12">
        <f t="shared" si="11"/>
        <v>1921</v>
      </c>
      <c r="E12" s="10">
        <v>0</v>
      </c>
      <c r="F12" s="10">
        <v>0</v>
      </c>
      <c r="G12" s="10">
        <v>0</v>
      </c>
      <c r="H12" s="19">
        <v>0</v>
      </c>
      <c r="I12" s="19">
        <v>0</v>
      </c>
      <c r="J12" s="10">
        <v>0</v>
      </c>
      <c r="K12" s="10">
        <v>0</v>
      </c>
      <c r="M12">
        <v>10</v>
      </c>
      <c r="N12" s="11">
        <f t="shared" si="7"/>
        <v>0.47999998927116394</v>
      </c>
      <c r="O12" s="11">
        <f t="shared" si="7"/>
        <v>0.47999998927116394</v>
      </c>
      <c r="P12" s="11">
        <f t="shared" si="7"/>
        <v>0.68000000715255737</v>
      </c>
      <c r="Q12" s="11">
        <f t="shared" si="7"/>
        <v>2.619999885559082</v>
      </c>
      <c r="R12" s="11">
        <f t="shared" si="7"/>
        <v>0.20000000298023224</v>
      </c>
      <c r="S12" s="11">
        <f t="shared" si="7"/>
        <v>0.51999998092651367</v>
      </c>
      <c r="T12" s="11">
        <f t="shared" si="7"/>
        <v>0.25</v>
      </c>
      <c r="U12">
        <f t="shared" si="1"/>
        <v>31</v>
      </c>
      <c r="V12" s="7">
        <f t="shared" si="8"/>
        <v>1.548387062165045E-2</v>
      </c>
      <c r="W12" s="7">
        <f t="shared" si="8"/>
        <v>1.548387062165045E-2</v>
      </c>
      <c r="X12" s="7">
        <f t="shared" si="9"/>
        <v>2.19354841016954E-2</v>
      </c>
      <c r="Y12" s="7">
        <f t="shared" si="9"/>
        <v>8.4516125340615547E-2</v>
      </c>
      <c r="Z12" s="7">
        <f t="shared" si="9"/>
        <v>6.4516129993623305E-3</v>
      </c>
      <c r="AA12" s="7">
        <f t="shared" si="5"/>
        <v>1.6774192933113344E-2</v>
      </c>
      <c r="AB12" s="7">
        <f t="shared" si="6"/>
        <v>8.0645161290322578E-3</v>
      </c>
    </row>
    <row r="13" spans="1:28">
      <c r="A13">
        <v>6</v>
      </c>
      <c r="B13" s="9">
        <v>7761</v>
      </c>
      <c r="C13" s="6">
        <f t="shared" si="10"/>
        <v>3</v>
      </c>
      <c r="D13" s="12">
        <f t="shared" si="11"/>
        <v>1921</v>
      </c>
      <c r="E13" s="10">
        <v>0</v>
      </c>
      <c r="F13" s="10">
        <v>0</v>
      </c>
      <c r="G13" s="10">
        <v>0</v>
      </c>
      <c r="H13" s="19">
        <v>0</v>
      </c>
      <c r="I13" s="19">
        <v>0</v>
      </c>
      <c r="J13" s="10">
        <v>0</v>
      </c>
      <c r="K13" s="10">
        <v>0</v>
      </c>
      <c r="M13">
        <v>11</v>
      </c>
      <c r="N13" s="11">
        <f t="shared" si="7"/>
        <v>0</v>
      </c>
      <c r="O13" s="11">
        <f t="shared" si="7"/>
        <v>0</v>
      </c>
      <c r="P13" s="11">
        <f t="shared" si="7"/>
        <v>0</v>
      </c>
      <c r="Q13" s="11">
        <f t="shared" si="7"/>
        <v>9999</v>
      </c>
      <c r="R13" s="11">
        <f t="shared" si="7"/>
        <v>9999</v>
      </c>
      <c r="S13" s="11">
        <f t="shared" si="7"/>
        <v>0</v>
      </c>
      <c r="T13" s="11">
        <f t="shared" si="7"/>
        <v>0</v>
      </c>
      <c r="U13">
        <f t="shared" si="1"/>
        <v>30</v>
      </c>
      <c r="V13" s="7">
        <f t="shared" ref="V13:V14" si="12">N13/$U13</f>
        <v>0</v>
      </c>
      <c r="W13" s="7">
        <f t="shared" ref="W13:W14" si="13">O13/$U13</f>
        <v>0</v>
      </c>
      <c r="X13" s="7">
        <f t="shared" ref="X13:X14" si="14">P13/$U13</f>
        <v>0</v>
      </c>
      <c r="Y13" s="19">
        <v>9999</v>
      </c>
      <c r="Z13" s="19">
        <v>9999</v>
      </c>
      <c r="AA13" s="7">
        <f t="shared" si="5"/>
        <v>0</v>
      </c>
      <c r="AB13" s="7">
        <f t="shared" si="6"/>
        <v>0</v>
      </c>
    </row>
    <row r="14" spans="1:28">
      <c r="A14">
        <v>7</v>
      </c>
      <c r="B14" s="9">
        <v>7791</v>
      </c>
      <c r="C14" s="6">
        <f t="shared" si="10"/>
        <v>4</v>
      </c>
      <c r="D14" s="12">
        <f t="shared" si="11"/>
        <v>1921</v>
      </c>
      <c r="E14" s="10">
        <v>0</v>
      </c>
      <c r="F14" s="10">
        <v>0</v>
      </c>
      <c r="G14" s="10">
        <v>0</v>
      </c>
      <c r="H14" s="19">
        <v>0</v>
      </c>
      <c r="I14" s="19">
        <v>0</v>
      </c>
      <c r="J14" s="10">
        <v>0</v>
      </c>
      <c r="K14" s="10">
        <v>0</v>
      </c>
      <c r="M14">
        <v>12</v>
      </c>
      <c r="N14" s="11">
        <f t="shared" si="7"/>
        <v>0</v>
      </c>
      <c r="O14" s="11">
        <f t="shared" si="7"/>
        <v>0</v>
      </c>
      <c r="P14" s="11">
        <f t="shared" si="7"/>
        <v>0</v>
      </c>
      <c r="Q14" s="11">
        <f t="shared" si="7"/>
        <v>9999</v>
      </c>
      <c r="R14" s="11">
        <f t="shared" si="7"/>
        <v>9999</v>
      </c>
      <c r="S14" s="11">
        <f t="shared" si="7"/>
        <v>0</v>
      </c>
      <c r="T14" s="11">
        <f t="shared" si="7"/>
        <v>0</v>
      </c>
      <c r="U14">
        <f t="shared" si="1"/>
        <v>31</v>
      </c>
      <c r="V14" s="7">
        <f t="shared" si="12"/>
        <v>0</v>
      </c>
      <c r="W14" s="7">
        <f t="shared" si="13"/>
        <v>0</v>
      </c>
      <c r="X14" s="7">
        <f t="shared" si="14"/>
        <v>0</v>
      </c>
      <c r="Y14" s="19">
        <v>9999</v>
      </c>
      <c r="Z14" s="19">
        <v>9999</v>
      </c>
      <c r="AA14" s="7">
        <f t="shared" si="5"/>
        <v>0</v>
      </c>
      <c r="AB14" s="7">
        <f t="shared" si="6"/>
        <v>0</v>
      </c>
    </row>
    <row r="15" spans="1:28">
      <c r="A15">
        <v>8</v>
      </c>
      <c r="B15" s="9">
        <v>7822</v>
      </c>
      <c r="C15" s="6">
        <f t="shared" si="10"/>
        <v>5</v>
      </c>
      <c r="D15" s="12">
        <f t="shared" si="11"/>
        <v>1921</v>
      </c>
      <c r="E15" s="10">
        <v>0</v>
      </c>
      <c r="F15" s="10">
        <v>0</v>
      </c>
      <c r="G15" s="10">
        <v>0</v>
      </c>
      <c r="H15" s="19">
        <v>0</v>
      </c>
      <c r="I15" s="19">
        <v>0</v>
      </c>
      <c r="J15" s="10">
        <v>0</v>
      </c>
      <c r="K15" s="10">
        <v>0</v>
      </c>
    </row>
    <row r="16" spans="1:28">
      <c r="A16">
        <v>9</v>
      </c>
      <c r="B16" s="9">
        <v>7852</v>
      </c>
      <c r="C16" s="6">
        <f t="shared" si="10"/>
        <v>6</v>
      </c>
      <c r="D16" s="12">
        <f t="shared" si="11"/>
        <v>1921</v>
      </c>
      <c r="E16" s="10">
        <v>0</v>
      </c>
      <c r="F16" s="10">
        <v>0</v>
      </c>
      <c r="G16" s="10">
        <v>0</v>
      </c>
      <c r="H16" s="19">
        <v>0</v>
      </c>
      <c r="I16" s="19">
        <v>0</v>
      </c>
      <c r="J16" s="10">
        <v>0</v>
      </c>
      <c r="K16" s="10">
        <v>0</v>
      </c>
    </row>
    <row r="17" spans="1:11">
      <c r="A17">
        <v>10</v>
      </c>
      <c r="B17" s="9">
        <v>7883</v>
      </c>
      <c r="C17" s="6">
        <f t="shared" si="10"/>
        <v>7</v>
      </c>
      <c r="D17" s="12">
        <f t="shared" si="11"/>
        <v>1921</v>
      </c>
      <c r="E17" s="10">
        <v>0</v>
      </c>
      <c r="F17" s="10">
        <v>0</v>
      </c>
      <c r="G17" s="10">
        <v>0</v>
      </c>
      <c r="H17" s="19">
        <v>0</v>
      </c>
      <c r="I17" s="19">
        <v>0</v>
      </c>
      <c r="J17" s="10">
        <v>0</v>
      </c>
      <c r="K17" s="10">
        <v>0</v>
      </c>
    </row>
    <row r="18" spans="1:11">
      <c r="A18">
        <v>11</v>
      </c>
      <c r="B18" s="9">
        <v>7914</v>
      </c>
      <c r="C18" s="6">
        <f t="shared" si="10"/>
        <v>8</v>
      </c>
      <c r="D18" s="12">
        <f t="shared" si="11"/>
        <v>1921</v>
      </c>
      <c r="E18" s="10">
        <v>0</v>
      </c>
      <c r="F18" s="10">
        <v>0</v>
      </c>
      <c r="G18" s="10">
        <v>0</v>
      </c>
      <c r="H18" s="19">
        <v>0</v>
      </c>
      <c r="I18" s="19">
        <v>0</v>
      </c>
      <c r="J18" s="10">
        <v>0</v>
      </c>
      <c r="K18" s="10">
        <v>0</v>
      </c>
    </row>
    <row r="19" spans="1:11">
      <c r="A19">
        <v>12</v>
      </c>
      <c r="B19" s="9">
        <v>7944</v>
      </c>
      <c r="C19" s="6">
        <f t="shared" si="10"/>
        <v>9</v>
      </c>
      <c r="D19" s="12">
        <f t="shared" si="11"/>
        <v>1921</v>
      </c>
      <c r="E19" s="10">
        <v>0</v>
      </c>
      <c r="F19" s="10">
        <v>0</v>
      </c>
      <c r="G19" s="10">
        <v>0</v>
      </c>
      <c r="H19" s="19">
        <v>0</v>
      </c>
      <c r="I19" s="19">
        <v>0</v>
      </c>
      <c r="J19" s="10">
        <v>0</v>
      </c>
      <c r="K19" s="10">
        <v>0</v>
      </c>
    </row>
    <row r="20" spans="1:11">
      <c r="A20">
        <v>13</v>
      </c>
      <c r="B20" s="9">
        <v>7975</v>
      </c>
      <c r="C20" s="6">
        <f t="shared" si="10"/>
        <v>10</v>
      </c>
      <c r="D20" s="12">
        <f t="shared" si="11"/>
        <v>1921</v>
      </c>
      <c r="E20" s="10">
        <v>0.47999998927116394</v>
      </c>
      <c r="F20" s="10">
        <v>0.47999998927116394</v>
      </c>
      <c r="G20" s="10">
        <v>0.43000000715255737</v>
      </c>
      <c r="H20" s="19">
        <v>1.6499999761581421</v>
      </c>
      <c r="I20" s="19">
        <v>0.12999999523162842</v>
      </c>
      <c r="J20" s="10">
        <v>0.33000001311302185</v>
      </c>
      <c r="K20" s="10">
        <v>0.15999999642372131</v>
      </c>
    </row>
    <row r="21" spans="1:11">
      <c r="A21">
        <v>14</v>
      </c>
      <c r="B21" s="9">
        <v>8005</v>
      </c>
      <c r="C21" s="6">
        <f t="shared" si="10"/>
        <v>11</v>
      </c>
      <c r="D21" s="12">
        <f t="shared" si="11"/>
        <v>1921</v>
      </c>
      <c r="E21" s="10">
        <v>0</v>
      </c>
      <c r="F21" s="10">
        <v>0</v>
      </c>
      <c r="G21" s="10">
        <v>0</v>
      </c>
      <c r="H21" s="19">
        <v>9999</v>
      </c>
      <c r="I21" s="19">
        <v>9999</v>
      </c>
      <c r="J21" s="10">
        <v>0</v>
      </c>
      <c r="K21" s="10">
        <v>0</v>
      </c>
    </row>
    <row r="22" spans="1:11">
      <c r="A22">
        <v>15</v>
      </c>
      <c r="B22" s="9">
        <v>8036</v>
      </c>
      <c r="C22" s="6">
        <f t="shared" si="10"/>
        <v>12</v>
      </c>
      <c r="D22" s="12">
        <f t="shared" si="11"/>
        <v>1921</v>
      </c>
      <c r="E22" s="10">
        <v>0</v>
      </c>
      <c r="F22" s="10">
        <v>0</v>
      </c>
      <c r="G22" s="10">
        <v>0</v>
      </c>
      <c r="H22" s="19">
        <v>9999</v>
      </c>
      <c r="I22" s="19">
        <v>9999</v>
      </c>
      <c r="J22" s="10">
        <v>0</v>
      </c>
      <c r="K22" s="10">
        <v>0</v>
      </c>
    </row>
    <row r="23" spans="1:11">
      <c r="A23">
        <v>16</v>
      </c>
      <c r="B23" s="9">
        <v>8067</v>
      </c>
      <c r="C23" s="6">
        <f t="shared" si="10"/>
        <v>1</v>
      </c>
      <c r="D23" s="12">
        <f t="shared" si="11"/>
        <v>1922</v>
      </c>
      <c r="E23" s="10">
        <v>0</v>
      </c>
      <c r="F23" s="10">
        <v>0</v>
      </c>
      <c r="G23" s="10">
        <v>0</v>
      </c>
      <c r="H23" s="19">
        <v>9999</v>
      </c>
      <c r="I23" s="19">
        <v>9999</v>
      </c>
      <c r="J23" s="10">
        <v>0</v>
      </c>
      <c r="K23" s="10">
        <v>0</v>
      </c>
    </row>
    <row r="24" spans="1:11">
      <c r="A24">
        <v>17</v>
      </c>
      <c r="B24" s="9">
        <v>8095</v>
      </c>
      <c r="C24" s="6">
        <f t="shared" si="10"/>
        <v>2</v>
      </c>
      <c r="D24" s="12">
        <f t="shared" si="11"/>
        <v>1922</v>
      </c>
      <c r="E24" s="10">
        <v>0</v>
      </c>
      <c r="F24" s="10">
        <v>0</v>
      </c>
      <c r="G24" s="10">
        <v>0</v>
      </c>
      <c r="H24" s="19">
        <v>9999</v>
      </c>
      <c r="I24" s="19">
        <v>9999</v>
      </c>
      <c r="J24" s="10">
        <v>0</v>
      </c>
      <c r="K24" s="10">
        <v>0</v>
      </c>
    </row>
    <row r="25" spans="1:11">
      <c r="A25">
        <v>18</v>
      </c>
      <c r="B25" s="9">
        <v>8126</v>
      </c>
      <c r="C25" s="6">
        <f t="shared" si="10"/>
        <v>3</v>
      </c>
      <c r="D25" s="12">
        <f t="shared" si="11"/>
        <v>1922</v>
      </c>
      <c r="E25" s="10">
        <v>0</v>
      </c>
      <c r="F25" s="10">
        <v>0</v>
      </c>
      <c r="G25" s="10">
        <v>0</v>
      </c>
      <c r="H25" s="19">
        <v>9999</v>
      </c>
      <c r="I25" s="19">
        <v>9999</v>
      </c>
      <c r="J25" s="10">
        <v>0</v>
      </c>
      <c r="K25" s="10">
        <v>0</v>
      </c>
    </row>
    <row r="26" spans="1:11">
      <c r="A26">
        <v>19</v>
      </c>
      <c r="B26" s="9">
        <v>8156</v>
      </c>
      <c r="C26" s="6">
        <f t="shared" si="10"/>
        <v>4</v>
      </c>
      <c r="D26" s="12">
        <f t="shared" si="11"/>
        <v>1922</v>
      </c>
      <c r="E26" s="10">
        <v>0</v>
      </c>
      <c r="F26" s="10">
        <v>0</v>
      </c>
      <c r="G26" s="10">
        <v>2.7899999618530273</v>
      </c>
      <c r="H26" s="19">
        <v>10.789999961853027</v>
      </c>
      <c r="I26" s="19">
        <v>0.8399999737739563</v>
      </c>
      <c r="J26" s="10">
        <v>2.1500000953674316</v>
      </c>
      <c r="K26" s="10">
        <v>1.0199999809265137</v>
      </c>
    </row>
    <row r="27" spans="1:11">
      <c r="A27">
        <v>20</v>
      </c>
      <c r="B27" s="9">
        <v>8187</v>
      </c>
      <c r="C27" s="6">
        <f t="shared" si="10"/>
        <v>5</v>
      </c>
      <c r="D27" s="12">
        <f t="shared" si="11"/>
        <v>1922</v>
      </c>
      <c r="E27" s="10">
        <v>0</v>
      </c>
      <c r="F27" s="10">
        <v>0</v>
      </c>
      <c r="G27" s="10">
        <v>2.8499999046325684</v>
      </c>
      <c r="H27" s="19">
        <v>11</v>
      </c>
      <c r="I27" s="19">
        <v>0.86000001430511475</v>
      </c>
      <c r="J27" s="10">
        <v>2.190000057220459</v>
      </c>
      <c r="K27" s="10">
        <v>1.0399999618530273</v>
      </c>
    </row>
    <row r="28" spans="1:11">
      <c r="A28">
        <v>21</v>
      </c>
      <c r="B28" s="9">
        <v>8217</v>
      </c>
      <c r="C28" s="6">
        <f t="shared" si="10"/>
        <v>6</v>
      </c>
      <c r="D28" s="12">
        <f t="shared" si="11"/>
        <v>1922</v>
      </c>
      <c r="E28" s="10">
        <v>0.47999998927116394</v>
      </c>
      <c r="F28" s="10">
        <v>0.47999998927116394</v>
      </c>
      <c r="G28" s="10">
        <v>3.380000114440918</v>
      </c>
      <c r="H28" s="19">
        <v>13.050000190734863</v>
      </c>
      <c r="I28" s="19">
        <v>1.0199999809265137</v>
      </c>
      <c r="J28" s="10">
        <v>2.5999999046325684</v>
      </c>
      <c r="K28" s="10">
        <v>1.2300000190734863</v>
      </c>
    </row>
    <row r="29" spans="1:11">
      <c r="A29">
        <v>22</v>
      </c>
      <c r="B29" s="9">
        <v>8248</v>
      </c>
      <c r="C29" s="6">
        <f t="shared" si="10"/>
        <v>7</v>
      </c>
      <c r="D29" s="12">
        <f t="shared" si="11"/>
        <v>1922</v>
      </c>
      <c r="E29" s="10">
        <v>1.5399999618530273</v>
      </c>
      <c r="F29" s="10">
        <v>1.5399999618530273</v>
      </c>
      <c r="G29" s="10">
        <v>3.2300000190734863</v>
      </c>
      <c r="H29" s="19">
        <v>12.489999771118164</v>
      </c>
      <c r="I29" s="19">
        <v>0.97000002861022949</v>
      </c>
      <c r="J29" s="10">
        <v>2.4900000095367432</v>
      </c>
      <c r="K29" s="10">
        <v>1.1799999475479126</v>
      </c>
    </row>
    <row r="30" spans="1:11">
      <c r="A30">
        <v>23</v>
      </c>
      <c r="B30" s="9">
        <v>8279</v>
      </c>
      <c r="C30" s="6">
        <f t="shared" si="10"/>
        <v>8</v>
      </c>
      <c r="D30" s="12">
        <f t="shared" si="11"/>
        <v>1922</v>
      </c>
      <c r="E30" s="10">
        <v>1.5399999618530273</v>
      </c>
      <c r="F30" s="10">
        <v>1.5399999618530273</v>
      </c>
      <c r="G30" s="10">
        <v>2.5699999332427979</v>
      </c>
      <c r="H30" s="19">
        <v>9.9499998092651367</v>
      </c>
      <c r="I30" s="19">
        <v>0.77999997138977051</v>
      </c>
      <c r="J30" s="10">
        <v>1.9800000190734863</v>
      </c>
      <c r="K30" s="10">
        <v>0.93999999761581421</v>
      </c>
    </row>
    <row r="31" spans="1:11">
      <c r="A31">
        <v>24</v>
      </c>
      <c r="B31" s="9">
        <v>8309</v>
      </c>
      <c r="C31" s="6">
        <f t="shared" si="10"/>
        <v>9</v>
      </c>
      <c r="D31" s="12">
        <f t="shared" si="11"/>
        <v>1922</v>
      </c>
      <c r="E31" s="10">
        <v>0.76999998092651367</v>
      </c>
      <c r="F31" s="10">
        <v>0.76999998092651367</v>
      </c>
      <c r="G31" s="10">
        <v>2.0899999141693115</v>
      </c>
      <c r="H31" s="19">
        <v>8.0699996948242188</v>
      </c>
      <c r="I31" s="19">
        <v>0.62999999523162842</v>
      </c>
      <c r="J31" s="10">
        <v>1.6100000143051147</v>
      </c>
      <c r="K31" s="10">
        <v>0.75999999046325684</v>
      </c>
    </row>
    <row r="32" spans="1:11">
      <c r="A32">
        <v>25</v>
      </c>
      <c r="B32" s="9">
        <v>8340</v>
      </c>
      <c r="C32" s="6">
        <f t="shared" si="10"/>
        <v>10</v>
      </c>
      <c r="D32" s="12">
        <f t="shared" si="11"/>
        <v>1922</v>
      </c>
      <c r="E32" s="10">
        <v>0.47999998927116394</v>
      </c>
      <c r="F32" s="10">
        <v>0.47999998927116394</v>
      </c>
      <c r="G32" s="10">
        <v>9.0000003576278687E-2</v>
      </c>
      <c r="H32" s="19">
        <v>0.37000000476837158</v>
      </c>
      <c r="I32" s="19">
        <v>2.9999999329447746E-2</v>
      </c>
      <c r="J32" s="10">
        <v>7.0000000298023224E-2</v>
      </c>
      <c r="K32" s="10">
        <v>2.9999999329447746E-2</v>
      </c>
    </row>
    <row r="33" spans="1:11">
      <c r="A33">
        <v>26</v>
      </c>
      <c r="B33" s="9">
        <v>8370</v>
      </c>
      <c r="C33" s="6">
        <f t="shared" si="10"/>
        <v>11</v>
      </c>
      <c r="D33" s="12">
        <f t="shared" si="11"/>
        <v>1922</v>
      </c>
      <c r="E33" s="10">
        <v>0</v>
      </c>
      <c r="F33" s="10">
        <v>0</v>
      </c>
      <c r="G33" s="10">
        <v>0</v>
      </c>
      <c r="H33" s="19">
        <v>9999</v>
      </c>
      <c r="I33" s="19">
        <v>9999</v>
      </c>
      <c r="J33" s="10">
        <v>0</v>
      </c>
      <c r="K33" s="10">
        <v>0</v>
      </c>
    </row>
    <row r="34" spans="1:11">
      <c r="A34">
        <v>27</v>
      </c>
      <c r="B34" s="9">
        <v>8401</v>
      </c>
      <c r="C34" s="6">
        <f t="shared" si="10"/>
        <v>12</v>
      </c>
      <c r="D34" s="12">
        <f t="shared" si="11"/>
        <v>1922</v>
      </c>
      <c r="E34" s="10">
        <v>0</v>
      </c>
      <c r="F34" s="10">
        <v>0</v>
      </c>
      <c r="G34" s="10">
        <v>0</v>
      </c>
      <c r="H34" s="19">
        <v>9999</v>
      </c>
      <c r="I34" s="19">
        <v>9999</v>
      </c>
      <c r="J34" s="10">
        <v>0</v>
      </c>
      <c r="K34" s="10">
        <v>0</v>
      </c>
    </row>
    <row r="35" spans="1:11">
      <c r="A35">
        <v>28</v>
      </c>
      <c r="B35" s="9">
        <v>8432</v>
      </c>
      <c r="C35" s="6">
        <f t="shared" si="10"/>
        <v>1</v>
      </c>
      <c r="D35" s="12">
        <f t="shared" si="11"/>
        <v>1923</v>
      </c>
      <c r="E35" s="10">
        <v>0</v>
      </c>
      <c r="F35" s="10">
        <v>0</v>
      </c>
      <c r="G35" s="10">
        <v>0</v>
      </c>
      <c r="H35" s="19">
        <v>9999</v>
      </c>
      <c r="I35" s="19">
        <v>9999</v>
      </c>
      <c r="J35" s="10">
        <v>0</v>
      </c>
      <c r="K35" s="10">
        <v>0</v>
      </c>
    </row>
    <row r="36" spans="1:11">
      <c r="A36">
        <v>29</v>
      </c>
      <c r="B36" s="9">
        <v>8460</v>
      </c>
      <c r="C36" s="6">
        <f t="shared" si="10"/>
        <v>2</v>
      </c>
      <c r="D36" s="12">
        <f t="shared" si="11"/>
        <v>1923</v>
      </c>
      <c r="E36" s="10">
        <v>0</v>
      </c>
      <c r="F36" s="10">
        <v>0</v>
      </c>
      <c r="G36" s="10">
        <v>0</v>
      </c>
      <c r="H36" s="19">
        <v>9999</v>
      </c>
      <c r="I36" s="19">
        <v>9999</v>
      </c>
      <c r="J36" s="10">
        <v>0</v>
      </c>
      <c r="K36" s="10">
        <v>0</v>
      </c>
    </row>
    <row r="37" spans="1:11">
      <c r="A37">
        <v>30</v>
      </c>
      <c r="B37" s="9">
        <v>8491</v>
      </c>
      <c r="C37" s="6">
        <f t="shared" si="10"/>
        <v>3</v>
      </c>
      <c r="D37" s="12">
        <f t="shared" si="11"/>
        <v>1923</v>
      </c>
      <c r="E37" s="10">
        <v>0</v>
      </c>
      <c r="F37" s="10">
        <v>0</v>
      </c>
      <c r="G37" s="10">
        <v>0.25999999046325684</v>
      </c>
      <c r="H37" s="19">
        <v>9999</v>
      </c>
      <c r="I37" s="19">
        <v>9999</v>
      </c>
      <c r="J37" s="10">
        <v>0.20000000298023224</v>
      </c>
      <c r="K37" s="10">
        <v>9.0000003576278687E-2</v>
      </c>
    </row>
    <row r="38" spans="1:11">
      <c r="A38">
        <v>31</v>
      </c>
      <c r="B38" s="9">
        <v>8521</v>
      </c>
      <c r="C38" s="6">
        <f t="shared" si="10"/>
        <v>4</v>
      </c>
      <c r="D38" s="12">
        <f t="shared" si="11"/>
        <v>1923</v>
      </c>
      <c r="E38" s="10">
        <v>0</v>
      </c>
      <c r="F38" s="10">
        <v>0</v>
      </c>
      <c r="G38" s="10">
        <v>2.0399999618530273</v>
      </c>
      <c r="H38" s="19">
        <v>8.0100002288818359</v>
      </c>
      <c r="I38" s="19">
        <v>0.62000000476837158</v>
      </c>
      <c r="J38" s="10">
        <v>1.5700000524520874</v>
      </c>
      <c r="K38" s="10">
        <v>0.74000000953674316</v>
      </c>
    </row>
    <row r="39" spans="1:11">
      <c r="A39">
        <v>32</v>
      </c>
      <c r="B39" s="9">
        <v>8552</v>
      </c>
      <c r="C39" s="6">
        <f t="shared" si="10"/>
        <v>5</v>
      </c>
      <c r="D39" s="12">
        <f t="shared" si="11"/>
        <v>1923</v>
      </c>
      <c r="E39" s="10">
        <v>0</v>
      </c>
      <c r="F39" s="10">
        <v>0</v>
      </c>
      <c r="G39" s="10">
        <v>3.1700000762939453</v>
      </c>
      <c r="H39" s="19">
        <v>12.439999580383301</v>
      </c>
      <c r="I39" s="19">
        <v>0.97000002861022949</v>
      </c>
      <c r="J39" s="10">
        <v>2.440000057220459</v>
      </c>
      <c r="K39" s="10">
        <v>1.1599999666213989</v>
      </c>
    </row>
    <row r="40" spans="1:11">
      <c r="A40">
        <v>33</v>
      </c>
      <c r="B40" s="9">
        <v>8582</v>
      </c>
      <c r="C40" s="6">
        <f t="shared" si="10"/>
        <v>6</v>
      </c>
      <c r="D40" s="12">
        <f t="shared" si="11"/>
        <v>1923</v>
      </c>
      <c r="E40" s="10">
        <v>0.47999998927116394</v>
      </c>
      <c r="F40" s="10">
        <v>0.47999998927116394</v>
      </c>
      <c r="G40" s="10">
        <v>3.3399999141693115</v>
      </c>
      <c r="H40" s="19">
        <v>13.130000114440918</v>
      </c>
      <c r="I40" s="19">
        <v>1.0299999713897705</v>
      </c>
      <c r="J40" s="10">
        <v>2.5699999332427979</v>
      </c>
      <c r="K40" s="10">
        <v>1.2200000286102295</v>
      </c>
    </row>
    <row r="41" spans="1:11">
      <c r="A41">
        <v>34</v>
      </c>
      <c r="B41" s="9">
        <v>8613</v>
      </c>
      <c r="C41" s="6">
        <f t="shared" si="10"/>
        <v>7</v>
      </c>
      <c r="D41" s="12">
        <f t="shared" si="11"/>
        <v>1923</v>
      </c>
      <c r="E41" s="10">
        <v>1.5399999618530273</v>
      </c>
      <c r="F41" s="10">
        <v>1.5399999618530273</v>
      </c>
      <c r="G41" s="10">
        <v>3.4100000858306885</v>
      </c>
      <c r="H41" s="19">
        <v>13.399999618530273</v>
      </c>
      <c r="I41" s="19">
        <v>1.0499999523162842</v>
      </c>
      <c r="J41" s="10">
        <v>2.619999885559082</v>
      </c>
      <c r="K41" s="10">
        <v>1.25</v>
      </c>
    </row>
    <row r="42" spans="1:11">
      <c r="A42">
        <v>35</v>
      </c>
      <c r="B42" s="9">
        <v>8644</v>
      </c>
      <c r="C42" s="6">
        <f t="shared" si="10"/>
        <v>8</v>
      </c>
      <c r="D42" s="12">
        <f t="shared" si="11"/>
        <v>1923</v>
      </c>
      <c r="E42" s="10">
        <v>1.5399999618530273</v>
      </c>
      <c r="F42" s="10">
        <v>1.5399999618530273</v>
      </c>
      <c r="G42" s="10">
        <v>2.7200000286102295</v>
      </c>
      <c r="H42" s="19">
        <v>10.680000305175781</v>
      </c>
      <c r="I42" s="19">
        <v>0.82999998331069946</v>
      </c>
      <c r="J42" s="10">
        <v>2.0899999141693115</v>
      </c>
      <c r="K42" s="10">
        <v>0.99000000953674316</v>
      </c>
    </row>
    <row r="43" spans="1:11">
      <c r="A43">
        <v>36</v>
      </c>
      <c r="B43" s="9">
        <v>8674</v>
      </c>
      <c r="C43" s="6">
        <f t="shared" si="10"/>
        <v>9</v>
      </c>
      <c r="D43" s="12">
        <f t="shared" si="11"/>
        <v>1923</v>
      </c>
      <c r="E43" s="10">
        <v>0.76999998092651367</v>
      </c>
      <c r="F43" s="10">
        <v>0.76999998092651367</v>
      </c>
      <c r="G43" s="10">
        <v>1.4900000095367432</v>
      </c>
      <c r="H43" s="19">
        <v>5.869999885559082</v>
      </c>
      <c r="I43" s="19">
        <v>0.46000000834465027</v>
      </c>
      <c r="J43" s="10">
        <v>1.1499999761581421</v>
      </c>
      <c r="K43" s="10">
        <v>0.55000001192092896</v>
      </c>
    </row>
    <row r="44" spans="1:11">
      <c r="A44">
        <v>37</v>
      </c>
      <c r="B44" s="9">
        <v>8705</v>
      </c>
      <c r="C44" s="6">
        <f t="shared" si="10"/>
        <v>10</v>
      </c>
      <c r="D44" s="12">
        <f t="shared" si="11"/>
        <v>1923</v>
      </c>
      <c r="E44" s="10">
        <v>0.47999998927116394</v>
      </c>
      <c r="F44" s="10">
        <v>0.47999998927116394</v>
      </c>
      <c r="G44" s="10">
        <v>0.55000001192092896</v>
      </c>
      <c r="H44" s="19">
        <v>2.1800000667572021</v>
      </c>
      <c r="I44" s="19">
        <v>0.17000000178813934</v>
      </c>
      <c r="J44" s="10">
        <v>0.43000000715255737</v>
      </c>
      <c r="K44" s="10">
        <v>0.20000000298023224</v>
      </c>
    </row>
    <row r="45" spans="1:11">
      <c r="A45">
        <v>38</v>
      </c>
      <c r="B45" s="9">
        <v>8735</v>
      </c>
      <c r="C45" s="6">
        <f t="shared" si="10"/>
        <v>11</v>
      </c>
      <c r="D45" s="12">
        <f t="shared" si="11"/>
        <v>1923</v>
      </c>
      <c r="E45" s="10">
        <v>0</v>
      </c>
      <c r="F45" s="10">
        <v>0</v>
      </c>
      <c r="G45" s="10">
        <v>1.9999999552965164E-2</v>
      </c>
      <c r="H45" s="19">
        <v>9999</v>
      </c>
      <c r="I45" s="19">
        <v>9999</v>
      </c>
      <c r="J45" s="10">
        <v>1.9999999552965164E-2</v>
      </c>
      <c r="K45" s="10">
        <v>9.9999997764825821E-3</v>
      </c>
    </row>
    <row r="46" spans="1:11">
      <c r="A46">
        <v>39</v>
      </c>
      <c r="B46" s="9">
        <v>8766</v>
      </c>
      <c r="C46" s="6">
        <f t="shared" si="10"/>
        <v>12</v>
      </c>
      <c r="D46" s="12">
        <f t="shared" si="11"/>
        <v>1923</v>
      </c>
      <c r="E46" s="10">
        <v>0</v>
      </c>
      <c r="F46" s="10">
        <v>0</v>
      </c>
      <c r="G46" s="10">
        <v>0</v>
      </c>
      <c r="H46" s="19">
        <v>9999</v>
      </c>
      <c r="I46" s="19">
        <v>9999</v>
      </c>
      <c r="J46" s="10">
        <v>0</v>
      </c>
      <c r="K46" s="10">
        <v>0</v>
      </c>
    </row>
    <row r="47" spans="1:11">
      <c r="A47">
        <v>40</v>
      </c>
      <c r="B47" s="9">
        <v>8797</v>
      </c>
      <c r="C47" s="6">
        <f t="shared" si="10"/>
        <v>1</v>
      </c>
      <c r="D47" s="12">
        <f t="shared" si="11"/>
        <v>1924</v>
      </c>
      <c r="E47" s="10">
        <v>0</v>
      </c>
      <c r="F47" s="10">
        <v>0</v>
      </c>
      <c r="G47" s="10">
        <v>0</v>
      </c>
      <c r="H47" s="19">
        <v>9999</v>
      </c>
      <c r="I47" s="19">
        <v>9999</v>
      </c>
      <c r="J47" s="10">
        <v>0</v>
      </c>
      <c r="K47" s="10">
        <v>0</v>
      </c>
    </row>
    <row r="48" spans="1:11">
      <c r="A48">
        <v>41</v>
      </c>
      <c r="B48" s="9">
        <v>8826</v>
      </c>
      <c r="C48" s="6">
        <f t="shared" si="10"/>
        <v>2</v>
      </c>
      <c r="D48" s="12">
        <f t="shared" si="11"/>
        <v>1924</v>
      </c>
      <c r="E48" s="10">
        <v>0</v>
      </c>
      <c r="F48" s="10">
        <v>0</v>
      </c>
      <c r="G48" s="10">
        <v>0</v>
      </c>
      <c r="H48" s="19">
        <v>9999</v>
      </c>
      <c r="I48" s="19">
        <v>9999</v>
      </c>
      <c r="J48" s="10">
        <v>0</v>
      </c>
      <c r="K48" s="10">
        <v>0</v>
      </c>
    </row>
    <row r="49" spans="1:11">
      <c r="A49">
        <v>42</v>
      </c>
      <c r="B49" s="9">
        <v>8857</v>
      </c>
      <c r="C49" s="6">
        <f t="shared" si="10"/>
        <v>3</v>
      </c>
      <c r="D49" s="12">
        <f t="shared" si="11"/>
        <v>1924</v>
      </c>
      <c r="E49" s="10">
        <v>0</v>
      </c>
      <c r="F49" s="10">
        <v>0</v>
      </c>
      <c r="G49" s="10">
        <v>1.9999999552965164E-2</v>
      </c>
      <c r="H49" s="19">
        <v>9999</v>
      </c>
      <c r="I49" s="19">
        <v>9999</v>
      </c>
      <c r="J49" s="10">
        <v>9.9999997764825821E-3</v>
      </c>
      <c r="K49" s="10">
        <v>9.9999997764825821E-3</v>
      </c>
    </row>
    <row r="50" spans="1:11">
      <c r="A50">
        <v>43</v>
      </c>
      <c r="B50" s="9">
        <v>8887</v>
      </c>
      <c r="C50" s="6">
        <f t="shared" si="10"/>
        <v>4</v>
      </c>
      <c r="D50" s="12">
        <f t="shared" si="11"/>
        <v>1924</v>
      </c>
      <c r="E50" s="10">
        <v>0</v>
      </c>
      <c r="F50" s="10">
        <v>0</v>
      </c>
      <c r="G50" s="10">
        <v>3.4700000286102295</v>
      </c>
      <c r="H50" s="19">
        <v>13.439999580383301</v>
      </c>
      <c r="I50" s="19">
        <v>1.0499999523162842</v>
      </c>
      <c r="J50" s="10">
        <v>2.6700000762939453</v>
      </c>
      <c r="K50" s="10">
        <v>1.2699999809265137</v>
      </c>
    </row>
    <row r="51" spans="1:11">
      <c r="A51">
        <v>44</v>
      </c>
      <c r="B51" s="9">
        <v>8918</v>
      </c>
      <c r="C51" s="6">
        <f t="shared" si="10"/>
        <v>5</v>
      </c>
      <c r="D51" s="12">
        <f t="shared" si="11"/>
        <v>1924</v>
      </c>
      <c r="E51" s="10">
        <v>0</v>
      </c>
      <c r="F51" s="10">
        <v>0</v>
      </c>
      <c r="G51" s="10">
        <v>3.0499999523162842</v>
      </c>
      <c r="H51" s="19">
        <v>11.819999694824219</v>
      </c>
      <c r="I51" s="19">
        <v>0.92000001668930054</v>
      </c>
      <c r="J51" s="10">
        <v>2.3499999046325684</v>
      </c>
      <c r="K51" s="10">
        <v>1.1200000047683716</v>
      </c>
    </row>
    <row r="52" spans="1:11">
      <c r="A52">
        <v>45</v>
      </c>
      <c r="B52" s="9">
        <v>8948</v>
      </c>
      <c r="C52" s="6">
        <f t="shared" si="10"/>
        <v>6</v>
      </c>
      <c r="D52" s="12">
        <f t="shared" si="11"/>
        <v>1924</v>
      </c>
      <c r="E52" s="10">
        <v>0.47999998927116394</v>
      </c>
      <c r="F52" s="10">
        <v>0.47999998927116394</v>
      </c>
      <c r="G52" s="10">
        <v>3.4200000762939453</v>
      </c>
      <c r="H52" s="19">
        <v>13.260000228881836</v>
      </c>
      <c r="I52" s="19">
        <v>1.0299999713897705</v>
      </c>
      <c r="J52" s="10">
        <v>2.6400001049041748</v>
      </c>
      <c r="K52" s="10">
        <v>1.25</v>
      </c>
    </row>
    <row r="53" spans="1:11">
      <c r="A53">
        <v>46</v>
      </c>
      <c r="B53" s="9">
        <v>8979</v>
      </c>
      <c r="C53" s="6">
        <f t="shared" si="10"/>
        <v>7</v>
      </c>
      <c r="D53" s="12">
        <f t="shared" si="11"/>
        <v>1924</v>
      </c>
      <c r="E53" s="10">
        <v>1.5399999618530273</v>
      </c>
      <c r="F53" s="10">
        <v>1.5399999618530273</v>
      </c>
      <c r="G53" s="10">
        <v>3.4500000476837158</v>
      </c>
      <c r="H53" s="19">
        <v>13.369999885559082</v>
      </c>
      <c r="I53" s="19">
        <v>1.0399999618530273</v>
      </c>
      <c r="J53" s="10">
        <v>2.6600000858306885</v>
      </c>
      <c r="K53" s="10">
        <v>1.2599999904632568</v>
      </c>
    </row>
    <row r="54" spans="1:11">
      <c r="A54">
        <v>47</v>
      </c>
      <c r="B54" s="9">
        <v>9010</v>
      </c>
      <c r="C54" s="6">
        <f t="shared" si="10"/>
        <v>8</v>
      </c>
      <c r="D54" s="12">
        <f t="shared" si="11"/>
        <v>1924</v>
      </c>
      <c r="E54" s="10">
        <v>1.5399999618530273</v>
      </c>
      <c r="F54" s="10">
        <v>1.5399999618530273</v>
      </c>
      <c r="G54" s="10">
        <v>2.5999999046325684</v>
      </c>
      <c r="H54" s="19">
        <v>10.050000190734863</v>
      </c>
      <c r="I54" s="19">
        <v>0.77999997138977051</v>
      </c>
      <c r="J54" s="10">
        <v>2</v>
      </c>
      <c r="K54" s="10">
        <v>0.94999998807907104</v>
      </c>
    </row>
    <row r="55" spans="1:11">
      <c r="A55">
        <v>48</v>
      </c>
      <c r="B55" s="9">
        <v>9040</v>
      </c>
      <c r="C55" s="6">
        <f t="shared" si="10"/>
        <v>9</v>
      </c>
      <c r="D55" s="12">
        <f t="shared" si="11"/>
        <v>1924</v>
      </c>
      <c r="E55" s="10">
        <v>0.76999998092651367</v>
      </c>
      <c r="F55" s="10">
        <v>0.76999998092651367</v>
      </c>
      <c r="G55" s="10">
        <v>0.98000001907348633</v>
      </c>
      <c r="H55" s="19">
        <v>3.7899999618530273</v>
      </c>
      <c r="I55" s="19">
        <v>0.30000001192092896</v>
      </c>
      <c r="J55" s="10">
        <v>0.75</v>
      </c>
      <c r="K55" s="10">
        <v>0.36000001430511475</v>
      </c>
    </row>
    <row r="56" spans="1:11">
      <c r="A56">
        <v>49</v>
      </c>
      <c r="B56" s="9">
        <v>9071</v>
      </c>
      <c r="C56" s="6">
        <f t="shared" si="10"/>
        <v>10</v>
      </c>
      <c r="D56" s="12">
        <f t="shared" si="11"/>
        <v>1924</v>
      </c>
      <c r="E56" s="10">
        <v>0.47999998927116394</v>
      </c>
      <c r="F56" s="10">
        <v>0.47999998927116394</v>
      </c>
      <c r="G56" s="10">
        <v>0</v>
      </c>
      <c r="H56" s="19">
        <v>0</v>
      </c>
      <c r="I56" s="19">
        <v>0</v>
      </c>
      <c r="J56" s="10">
        <v>0</v>
      </c>
      <c r="K56" s="10">
        <v>0</v>
      </c>
    </row>
    <row r="57" spans="1:11">
      <c r="A57">
        <v>50</v>
      </c>
      <c r="B57" s="9">
        <v>9101</v>
      </c>
      <c r="C57" s="6">
        <f t="shared" si="10"/>
        <v>11</v>
      </c>
      <c r="D57" s="12">
        <f t="shared" si="11"/>
        <v>1924</v>
      </c>
      <c r="E57" s="10">
        <v>0</v>
      </c>
      <c r="F57" s="10">
        <v>0</v>
      </c>
      <c r="G57" s="10">
        <v>0</v>
      </c>
      <c r="H57" s="19">
        <v>9999</v>
      </c>
      <c r="I57" s="19">
        <v>9999</v>
      </c>
      <c r="J57" s="10">
        <v>0</v>
      </c>
      <c r="K57" s="10">
        <v>0</v>
      </c>
    </row>
    <row r="58" spans="1:11">
      <c r="A58">
        <v>51</v>
      </c>
      <c r="B58" s="9">
        <v>9132</v>
      </c>
      <c r="C58" s="6">
        <f t="shared" si="10"/>
        <v>12</v>
      </c>
      <c r="D58" s="12">
        <f t="shared" si="11"/>
        <v>1924</v>
      </c>
      <c r="E58" s="10">
        <v>0</v>
      </c>
      <c r="F58" s="10">
        <v>0</v>
      </c>
      <c r="G58" s="10">
        <v>0</v>
      </c>
      <c r="H58" s="19">
        <v>9999</v>
      </c>
      <c r="I58" s="19">
        <v>9999</v>
      </c>
      <c r="J58" s="10">
        <v>0</v>
      </c>
      <c r="K58" s="10">
        <v>0</v>
      </c>
    </row>
    <row r="59" spans="1:11">
      <c r="A59">
        <v>52</v>
      </c>
      <c r="B59" s="9">
        <v>9163</v>
      </c>
      <c r="C59" s="6">
        <f t="shared" si="10"/>
        <v>1</v>
      </c>
      <c r="D59" s="12">
        <f t="shared" si="11"/>
        <v>1925</v>
      </c>
      <c r="E59" s="10">
        <v>0</v>
      </c>
      <c r="F59" s="10">
        <v>0</v>
      </c>
      <c r="G59" s="10">
        <v>0</v>
      </c>
      <c r="H59" s="19">
        <v>9999</v>
      </c>
      <c r="I59" s="19">
        <v>9999</v>
      </c>
      <c r="J59" s="10">
        <v>0</v>
      </c>
      <c r="K59" s="10">
        <v>0</v>
      </c>
    </row>
    <row r="60" spans="1:11">
      <c r="A60">
        <v>53</v>
      </c>
      <c r="B60" s="9">
        <v>9191</v>
      </c>
      <c r="C60" s="6">
        <f t="shared" si="10"/>
        <v>2</v>
      </c>
      <c r="D60" s="12">
        <f t="shared" si="11"/>
        <v>1925</v>
      </c>
      <c r="E60" s="10">
        <v>0</v>
      </c>
      <c r="F60" s="10">
        <v>0</v>
      </c>
      <c r="G60" s="10">
        <v>0</v>
      </c>
      <c r="H60" s="19">
        <v>9999</v>
      </c>
      <c r="I60" s="19">
        <v>9999</v>
      </c>
      <c r="J60" s="10">
        <v>0</v>
      </c>
      <c r="K60" s="10">
        <v>0</v>
      </c>
    </row>
    <row r="61" spans="1:11">
      <c r="A61">
        <v>54</v>
      </c>
      <c r="B61" s="9">
        <v>9222</v>
      </c>
      <c r="C61" s="6">
        <f t="shared" si="10"/>
        <v>3</v>
      </c>
      <c r="D61" s="12">
        <f t="shared" si="11"/>
        <v>1925</v>
      </c>
      <c r="E61" s="10">
        <v>0</v>
      </c>
      <c r="F61" s="10">
        <v>0</v>
      </c>
      <c r="G61" s="10">
        <v>0</v>
      </c>
      <c r="H61" s="19">
        <v>9999</v>
      </c>
      <c r="I61" s="19">
        <v>9999</v>
      </c>
      <c r="J61" s="10">
        <v>0</v>
      </c>
      <c r="K61" s="10">
        <v>0</v>
      </c>
    </row>
    <row r="62" spans="1:11">
      <c r="A62">
        <v>55</v>
      </c>
      <c r="B62" s="9">
        <v>9252</v>
      </c>
      <c r="C62" s="6">
        <f t="shared" si="10"/>
        <v>4</v>
      </c>
      <c r="D62" s="12">
        <f t="shared" si="11"/>
        <v>1925</v>
      </c>
      <c r="E62" s="10">
        <v>0</v>
      </c>
      <c r="F62" s="10">
        <v>0</v>
      </c>
      <c r="G62" s="10">
        <v>1.7200000286102295</v>
      </c>
      <c r="H62" s="19">
        <v>6.6399998664855957</v>
      </c>
      <c r="I62" s="19">
        <v>0.51999998092651367</v>
      </c>
      <c r="J62" s="10">
        <v>1.3200000524520874</v>
      </c>
      <c r="K62" s="10">
        <v>0.62999999523162842</v>
      </c>
    </row>
    <row r="63" spans="1:11">
      <c r="A63">
        <v>56</v>
      </c>
      <c r="B63" s="9">
        <v>9283</v>
      </c>
      <c r="C63" s="6">
        <f t="shared" si="10"/>
        <v>5</v>
      </c>
      <c r="D63" s="12">
        <f t="shared" si="11"/>
        <v>1925</v>
      </c>
      <c r="E63" s="10">
        <v>0</v>
      </c>
      <c r="F63" s="10">
        <v>0</v>
      </c>
      <c r="G63" s="10">
        <v>2.7599999904632568</v>
      </c>
      <c r="H63" s="19">
        <v>10.659999847412109</v>
      </c>
      <c r="I63" s="19">
        <v>0.82999998331069946</v>
      </c>
      <c r="J63" s="10">
        <v>2.119999885559082</v>
      </c>
      <c r="K63" s="10">
        <v>1.0099999904632568</v>
      </c>
    </row>
    <row r="64" spans="1:11">
      <c r="A64">
        <v>57</v>
      </c>
      <c r="B64" s="9">
        <v>9313</v>
      </c>
      <c r="C64" s="6">
        <f t="shared" si="10"/>
        <v>6</v>
      </c>
      <c r="D64" s="12">
        <f t="shared" si="11"/>
        <v>1925</v>
      </c>
      <c r="E64" s="10">
        <v>0.47999998927116394</v>
      </c>
      <c r="F64" s="10">
        <v>0.47999998927116394</v>
      </c>
      <c r="G64" s="10">
        <v>3.3900001049041748</v>
      </c>
      <c r="H64" s="19">
        <v>13.109999656677246</v>
      </c>
      <c r="I64" s="19">
        <v>1.0199999809265137</v>
      </c>
      <c r="J64" s="10">
        <v>2.6099998950958252</v>
      </c>
      <c r="K64" s="10">
        <v>1.2400000095367432</v>
      </c>
    </row>
    <row r="65" spans="1:11">
      <c r="A65">
        <v>58</v>
      </c>
      <c r="B65" s="9">
        <v>9344</v>
      </c>
      <c r="C65" s="6">
        <f t="shared" si="10"/>
        <v>7</v>
      </c>
      <c r="D65" s="12">
        <f t="shared" si="11"/>
        <v>1925</v>
      </c>
      <c r="E65" s="10">
        <v>1.5399999618530273</v>
      </c>
      <c r="F65" s="10">
        <v>1.5399999618530273</v>
      </c>
      <c r="G65" s="10">
        <v>3.5999999046325684</v>
      </c>
      <c r="H65" s="19">
        <v>13.909999847412109</v>
      </c>
      <c r="I65" s="19">
        <v>1.0900000333786011</v>
      </c>
      <c r="J65" s="10">
        <v>2.7699999809265137</v>
      </c>
      <c r="K65" s="10">
        <v>1.309999942779541</v>
      </c>
    </row>
    <row r="66" spans="1:11">
      <c r="A66">
        <v>59</v>
      </c>
      <c r="B66" s="9">
        <v>9375</v>
      </c>
      <c r="C66" s="6">
        <f t="shared" si="10"/>
        <v>8</v>
      </c>
      <c r="D66" s="12">
        <f t="shared" si="11"/>
        <v>1925</v>
      </c>
      <c r="E66" s="10">
        <v>1.5399999618530273</v>
      </c>
      <c r="F66" s="10">
        <v>1.5399999618530273</v>
      </c>
      <c r="G66" s="10">
        <v>2.8299999237060547</v>
      </c>
      <c r="H66" s="19">
        <v>10.930000305175781</v>
      </c>
      <c r="I66" s="19">
        <v>0.85000002384185791</v>
      </c>
      <c r="J66" s="10">
        <v>2.1800000667572021</v>
      </c>
      <c r="K66" s="10">
        <v>1.0299999713897705</v>
      </c>
    </row>
    <row r="67" spans="1:11">
      <c r="A67">
        <v>60</v>
      </c>
      <c r="B67" s="9">
        <v>9405</v>
      </c>
      <c r="C67" s="6">
        <f t="shared" si="10"/>
        <v>9</v>
      </c>
      <c r="D67" s="12">
        <f t="shared" si="11"/>
        <v>1925</v>
      </c>
      <c r="E67" s="10">
        <v>0.76999998092651367</v>
      </c>
      <c r="F67" s="10">
        <v>0.76999998092651367</v>
      </c>
      <c r="G67" s="10">
        <v>2</v>
      </c>
      <c r="H67" s="19">
        <v>7.7199997901916504</v>
      </c>
      <c r="I67" s="19">
        <v>0.60000002384185791</v>
      </c>
      <c r="J67" s="10">
        <v>1.5399999618530273</v>
      </c>
      <c r="K67" s="10">
        <v>0.73000001907348633</v>
      </c>
    </row>
    <row r="68" spans="1:11">
      <c r="A68">
        <v>61</v>
      </c>
      <c r="B68" s="9">
        <v>9436</v>
      </c>
      <c r="C68" s="6">
        <f t="shared" si="10"/>
        <v>10</v>
      </c>
      <c r="D68" s="12">
        <f t="shared" si="11"/>
        <v>1925</v>
      </c>
      <c r="E68" s="10">
        <v>0.47999998927116394</v>
      </c>
      <c r="F68" s="10">
        <v>0.47999998927116394</v>
      </c>
      <c r="G68" s="10">
        <v>0.72000002861022949</v>
      </c>
      <c r="H68" s="19">
        <v>2.7599999904632568</v>
      </c>
      <c r="I68" s="19">
        <v>0.2199999988079071</v>
      </c>
      <c r="J68" s="10">
        <v>0.55000001192092896</v>
      </c>
      <c r="K68" s="10">
        <v>0.25999999046325684</v>
      </c>
    </row>
    <row r="69" spans="1:11">
      <c r="A69">
        <v>62</v>
      </c>
      <c r="B69" s="9">
        <v>9466</v>
      </c>
      <c r="C69" s="6">
        <f t="shared" si="10"/>
        <v>11</v>
      </c>
      <c r="D69" s="12">
        <f t="shared" si="11"/>
        <v>1925</v>
      </c>
      <c r="E69" s="10">
        <v>0</v>
      </c>
      <c r="F69" s="10">
        <v>0</v>
      </c>
      <c r="G69" s="10">
        <v>0</v>
      </c>
      <c r="H69" s="19">
        <v>9999</v>
      </c>
      <c r="I69" s="19">
        <v>9999</v>
      </c>
      <c r="J69" s="10">
        <v>0</v>
      </c>
      <c r="K69" s="10">
        <v>0</v>
      </c>
    </row>
    <row r="70" spans="1:11">
      <c r="A70">
        <v>63</v>
      </c>
      <c r="B70" s="9">
        <v>9497</v>
      </c>
      <c r="C70" s="6">
        <f t="shared" si="10"/>
        <v>12</v>
      </c>
      <c r="D70" s="12">
        <f t="shared" si="11"/>
        <v>1925</v>
      </c>
      <c r="E70" s="10">
        <v>0</v>
      </c>
      <c r="F70" s="10">
        <v>0</v>
      </c>
      <c r="G70" s="10">
        <v>0</v>
      </c>
      <c r="H70" s="19">
        <v>9999</v>
      </c>
      <c r="I70" s="19">
        <v>9999</v>
      </c>
      <c r="J70" s="10">
        <v>0</v>
      </c>
      <c r="K70" s="10">
        <v>0</v>
      </c>
    </row>
    <row r="71" spans="1:11">
      <c r="A71">
        <v>64</v>
      </c>
      <c r="B71" s="9">
        <v>9528</v>
      </c>
      <c r="C71" s="6">
        <f t="shared" si="10"/>
        <v>1</v>
      </c>
      <c r="D71" s="12">
        <f t="shared" si="11"/>
        <v>1926</v>
      </c>
      <c r="E71" s="10">
        <v>0</v>
      </c>
      <c r="F71" s="10">
        <v>0</v>
      </c>
      <c r="G71" s="10">
        <v>0</v>
      </c>
      <c r="H71" s="19">
        <v>9999</v>
      </c>
      <c r="I71" s="19">
        <v>9999</v>
      </c>
      <c r="J71" s="10">
        <v>0</v>
      </c>
      <c r="K71" s="10">
        <v>0</v>
      </c>
    </row>
    <row r="72" spans="1:11">
      <c r="A72">
        <v>65</v>
      </c>
      <c r="B72" s="9">
        <v>9556</v>
      </c>
      <c r="C72" s="6">
        <f t="shared" si="10"/>
        <v>2</v>
      </c>
      <c r="D72" s="12">
        <f t="shared" si="11"/>
        <v>1926</v>
      </c>
      <c r="E72" s="10">
        <v>0</v>
      </c>
      <c r="F72" s="10">
        <v>0</v>
      </c>
      <c r="G72" s="10">
        <v>0</v>
      </c>
      <c r="H72" s="19">
        <v>9999</v>
      </c>
      <c r="I72" s="19">
        <v>9999</v>
      </c>
      <c r="J72" s="10">
        <v>0</v>
      </c>
      <c r="K72" s="10">
        <v>0</v>
      </c>
    </row>
    <row r="73" spans="1:11">
      <c r="A73">
        <v>66</v>
      </c>
      <c r="B73" s="9">
        <v>9587</v>
      </c>
      <c r="C73" s="6">
        <f t="shared" ref="C73:C136" si="15">MONTH(B73)</f>
        <v>3</v>
      </c>
      <c r="D73" s="12">
        <f t="shared" ref="D73:D136" si="16">YEAR(B73)</f>
        <v>1926</v>
      </c>
      <c r="E73" s="10">
        <v>0</v>
      </c>
      <c r="F73" s="10">
        <v>0</v>
      </c>
      <c r="G73" s="10">
        <v>0.18000000715255737</v>
      </c>
      <c r="H73" s="19">
        <v>9999</v>
      </c>
      <c r="I73" s="19">
        <v>9999</v>
      </c>
      <c r="J73" s="10">
        <v>0.14000000059604645</v>
      </c>
      <c r="K73" s="10">
        <v>7.0000000298023224E-2</v>
      </c>
    </row>
    <row r="74" spans="1:11">
      <c r="A74">
        <v>67</v>
      </c>
      <c r="B74" s="9">
        <v>9617</v>
      </c>
      <c r="C74" s="6">
        <f t="shared" si="15"/>
        <v>4</v>
      </c>
      <c r="D74" s="12">
        <f t="shared" si="16"/>
        <v>1926</v>
      </c>
      <c r="E74" s="10">
        <v>0</v>
      </c>
      <c r="F74" s="10">
        <v>0</v>
      </c>
      <c r="G74" s="10">
        <v>1.1299999952316284</v>
      </c>
      <c r="H74" s="19">
        <v>4.4000000953674316</v>
      </c>
      <c r="I74" s="19">
        <v>0.34000000357627869</v>
      </c>
      <c r="J74" s="10">
        <v>0.87000000476837158</v>
      </c>
      <c r="K74" s="10">
        <v>0.40999999642372131</v>
      </c>
    </row>
    <row r="75" spans="1:11">
      <c r="A75">
        <v>68</v>
      </c>
      <c r="B75" s="9">
        <v>9648</v>
      </c>
      <c r="C75" s="6">
        <f t="shared" si="15"/>
        <v>5</v>
      </c>
      <c r="D75" s="12">
        <f t="shared" si="16"/>
        <v>1926</v>
      </c>
      <c r="E75" s="10">
        <v>0</v>
      </c>
      <c r="F75" s="10">
        <v>0</v>
      </c>
      <c r="G75" s="10">
        <v>3.0499999523162842</v>
      </c>
      <c r="H75" s="19">
        <v>11.930000305175781</v>
      </c>
      <c r="I75" s="19">
        <v>0.93000000715255737</v>
      </c>
      <c r="J75" s="10">
        <v>2.3499999046325684</v>
      </c>
      <c r="K75" s="10">
        <v>1.1200000047683716</v>
      </c>
    </row>
    <row r="76" spans="1:11">
      <c r="A76">
        <v>69</v>
      </c>
      <c r="B76" s="9">
        <v>9678</v>
      </c>
      <c r="C76" s="6">
        <f t="shared" si="15"/>
        <v>6</v>
      </c>
      <c r="D76" s="12">
        <f t="shared" si="16"/>
        <v>1926</v>
      </c>
      <c r="E76" s="10">
        <v>0.47999998927116394</v>
      </c>
      <c r="F76" s="10">
        <v>0.47999998927116394</v>
      </c>
      <c r="G76" s="10">
        <v>3.75</v>
      </c>
      <c r="H76" s="19">
        <v>14.640000343322754</v>
      </c>
      <c r="I76" s="19">
        <v>1.1399999856948853</v>
      </c>
      <c r="J76" s="10">
        <v>2.880000114440918</v>
      </c>
      <c r="K76" s="10">
        <v>1.3700000047683716</v>
      </c>
    </row>
    <row r="77" spans="1:11">
      <c r="A77">
        <v>70</v>
      </c>
      <c r="B77" s="9">
        <v>9709</v>
      </c>
      <c r="C77" s="6">
        <f t="shared" si="15"/>
        <v>7</v>
      </c>
      <c r="D77" s="12">
        <f t="shared" si="16"/>
        <v>1926</v>
      </c>
      <c r="E77" s="10">
        <v>1.5399999618530273</v>
      </c>
      <c r="F77" s="10">
        <v>1.5399999618530273</v>
      </c>
      <c r="G77" s="10">
        <v>3.5899999141693115</v>
      </c>
      <c r="H77" s="19">
        <v>14.020000457763672</v>
      </c>
      <c r="I77" s="19">
        <v>1.0900000333786011</v>
      </c>
      <c r="J77" s="10">
        <v>2.7599999904632568</v>
      </c>
      <c r="K77" s="10">
        <v>1.309999942779541</v>
      </c>
    </row>
    <row r="78" spans="1:11">
      <c r="A78">
        <v>71</v>
      </c>
      <c r="B78" s="9">
        <v>9740</v>
      </c>
      <c r="C78" s="6">
        <f t="shared" si="15"/>
        <v>8</v>
      </c>
      <c r="D78" s="12">
        <f t="shared" si="16"/>
        <v>1926</v>
      </c>
      <c r="E78" s="10">
        <v>1.5399999618530273</v>
      </c>
      <c r="F78" s="10">
        <v>1.5399999618530273</v>
      </c>
      <c r="G78" s="10">
        <v>2.8299999237060547</v>
      </c>
      <c r="H78" s="19">
        <v>11.079999923706055</v>
      </c>
      <c r="I78" s="19">
        <v>0.86000001430511475</v>
      </c>
      <c r="J78" s="10">
        <v>2.1800000667572021</v>
      </c>
      <c r="K78" s="10">
        <v>1.0399999618530273</v>
      </c>
    </row>
    <row r="79" spans="1:11">
      <c r="A79">
        <v>72</v>
      </c>
      <c r="B79" s="9">
        <v>9770</v>
      </c>
      <c r="C79" s="6">
        <f t="shared" si="15"/>
        <v>9</v>
      </c>
      <c r="D79" s="12">
        <f t="shared" si="16"/>
        <v>1926</v>
      </c>
      <c r="E79" s="10">
        <v>0.76999998092651367</v>
      </c>
      <c r="F79" s="10">
        <v>0.76999998092651367</v>
      </c>
      <c r="G79" s="10">
        <v>2.309999942779541</v>
      </c>
      <c r="H79" s="19">
        <v>9.0399999618530273</v>
      </c>
      <c r="I79" s="19">
        <v>0.70999997854232788</v>
      </c>
      <c r="J79" s="10">
        <v>1.7799999713897705</v>
      </c>
      <c r="K79" s="10">
        <v>0.8399999737739563</v>
      </c>
    </row>
    <row r="80" spans="1:11">
      <c r="A80">
        <v>73</v>
      </c>
      <c r="B80" s="9">
        <v>9801</v>
      </c>
      <c r="C80" s="6">
        <f t="shared" si="15"/>
        <v>10</v>
      </c>
      <c r="D80" s="12">
        <f t="shared" si="16"/>
        <v>1926</v>
      </c>
      <c r="E80" s="10">
        <v>0.47999998927116394</v>
      </c>
      <c r="F80" s="10">
        <v>0.47999998927116394</v>
      </c>
      <c r="G80" s="10">
        <v>0.15999999642372131</v>
      </c>
      <c r="H80" s="19">
        <v>0.62000000476837158</v>
      </c>
      <c r="I80" s="19">
        <v>5.000000074505806E-2</v>
      </c>
      <c r="J80" s="10">
        <v>0.11999999731779099</v>
      </c>
      <c r="K80" s="10">
        <v>5.9999998658895493E-2</v>
      </c>
    </row>
    <row r="81" spans="1:11">
      <c r="A81">
        <v>74</v>
      </c>
      <c r="B81" s="9">
        <v>9831</v>
      </c>
      <c r="C81" s="6">
        <f t="shared" si="15"/>
        <v>11</v>
      </c>
      <c r="D81" s="12">
        <f t="shared" si="16"/>
        <v>1926</v>
      </c>
      <c r="E81" s="10">
        <v>0</v>
      </c>
      <c r="F81" s="10">
        <v>0</v>
      </c>
      <c r="G81" s="10">
        <v>0</v>
      </c>
      <c r="H81" s="19">
        <v>9999</v>
      </c>
      <c r="I81" s="19">
        <v>9999</v>
      </c>
      <c r="J81" s="10">
        <v>0</v>
      </c>
      <c r="K81" s="10">
        <v>0</v>
      </c>
    </row>
    <row r="82" spans="1:11">
      <c r="A82">
        <v>75</v>
      </c>
      <c r="B82" s="9">
        <v>9862</v>
      </c>
      <c r="C82" s="6">
        <f t="shared" si="15"/>
        <v>12</v>
      </c>
      <c r="D82" s="12">
        <f t="shared" si="16"/>
        <v>1926</v>
      </c>
      <c r="E82" s="10">
        <v>0</v>
      </c>
      <c r="F82" s="10">
        <v>0</v>
      </c>
      <c r="G82" s="10">
        <v>0</v>
      </c>
      <c r="H82" s="19">
        <v>9999</v>
      </c>
      <c r="I82" s="19">
        <v>9999</v>
      </c>
      <c r="J82" s="10">
        <v>0</v>
      </c>
      <c r="K82" s="10">
        <v>0</v>
      </c>
    </row>
    <row r="83" spans="1:11">
      <c r="A83">
        <v>76</v>
      </c>
      <c r="B83" s="9">
        <v>9893</v>
      </c>
      <c r="C83" s="6">
        <f t="shared" si="15"/>
        <v>1</v>
      </c>
      <c r="D83" s="12">
        <f t="shared" si="16"/>
        <v>1927</v>
      </c>
      <c r="E83" s="10">
        <v>0</v>
      </c>
      <c r="F83" s="10">
        <v>0</v>
      </c>
      <c r="G83" s="10">
        <v>0</v>
      </c>
      <c r="H83" s="19">
        <v>9999</v>
      </c>
      <c r="I83" s="19">
        <v>9999</v>
      </c>
      <c r="J83" s="10">
        <v>0</v>
      </c>
      <c r="K83" s="10">
        <v>0</v>
      </c>
    </row>
    <row r="84" spans="1:11">
      <c r="A84">
        <v>77</v>
      </c>
      <c r="B84" s="9">
        <v>9921</v>
      </c>
      <c r="C84" s="6">
        <f t="shared" si="15"/>
        <v>2</v>
      </c>
      <c r="D84" s="12">
        <f t="shared" si="16"/>
        <v>1927</v>
      </c>
      <c r="E84" s="10">
        <v>0</v>
      </c>
      <c r="F84" s="10">
        <v>0</v>
      </c>
      <c r="G84" s="10">
        <v>0</v>
      </c>
      <c r="H84" s="19">
        <v>9999</v>
      </c>
      <c r="I84" s="19">
        <v>9999</v>
      </c>
      <c r="J84" s="10">
        <v>0</v>
      </c>
      <c r="K84" s="10">
        <v>0</v>
      </c>
    </row>
    <row r="85" spans="1:11">
      <c r="A85">
        <v>78</v>
      </c>
      <c r="B85" s="9">
        <v>9952</v>
      </c>
      <c r="C85" s="6">
        <f t="shared" si="15"/>
        <v>3</v>
      </c>
      <c r="D85" s="12">
        <f t="shared" si="16"/>
        <v>1927</v>
      </c>
      <c r="E85" s="10">
        <v>0</v>
      </c>
      <c r="F85" s="10">
        <v>0</v>
      </c>
      <c r="G85" s="10">
        <v>0</v>
      </c>
      <c r="H85" s="19">
        <v>9999</v>
      </c>
      <c r="I85" s="19">
        <v>9999</v>
      </c>
      <c r="J85" s="10">
        <v>0</v>
      </c>
      <c r="K85" s="10">
        <v>0</v>
      </c>
    </row>
    <row r="86" spans="1:11">
      <c r="A86">
        <v>79</v>
      </c>
      <c r="B86" s="9">
        <v>9982</v>
      </c>
      <c r="C86" s="6">
        <f t="shared" si="15"/>
        <v>4</v>
      </c>
      <c r="D86" s="12">
        <f t="shared" si="16"/>
        <v>1927</v>
      </c>
      <c r="E86" s="10">
        <v>0</v>
      </c>
      <c r="F86" s="10">
        <v>0</v>
      </c>
      <c r="G86" s="10">
        <v>2.2799999713897705</v>
      </c>
      <c r="H86" s="19">
        <v>8.8100004196166992</v>
      </c>
      <c r="I86" s="19">
        <v>0.68999999761581421</v>
      </c>
      <c r="J86" s="10">
        <v>1.75</v>
      </c>
      <c r="K86" s="10">
        <v>0.82999998331069946</v>
      </c>
    </row>
    <row r="87" spans="1:11">
      <c r="A87">
        <v>80</v>
      </c>
      <c r="B87" s="9">
        <v>10013</v>
      </c>
      <c r="C87" s="6">
        <f t="shared" si="15"/>
        <v>5</v>
      </c>
      <c r="D87" s="12">
        <f t="shared" si="16"/>
        <v>1927</v>
      </c>
      <c r="E87" s="10">
        <v>0</v>
      </c>
      <c r="F87" s="10">
        <v>0</v>
      </c>
      <c r="G87" s="10">
        <v>2.9700000286102295</v>
      </c>
      <c r="H87" s="19">
        <v>11.470000267028809</v>
      </c>
      <c r="I87" s="19">
        <v>0.88999998569488525</v>
      </c>
      <c r="J87" s="10">
        <v>2.2799999713897705</v>
      </c>
      <c r="K87" s="10">
        <v>1.0800000429153442</v>
      </c>
    </row>
    <row r="88" spans="1:11">
      <c r="A88">
        <v>81</v>
      </c>
      <c r="B88" s="9">
        <v>10043</v>
      </c>
      <c r="C88" s="6">
        <f t="shared" si="15"/>
        <v>6</v>
      </c>
      <c r="D88" s="12">
        <f t="shared" si="16"/>
        <v>1927</v>
      </c>
      <c r="E88" s="10">
        <v>0.47999998927116394</v>
      </c>
      <c r="F88" s="10">
        <v>0.47999998927116394</v>
      </c>
      <c r="G88" s="10">
        <v>3.2999999523162842</v>
      </c>
      <c r="H88" s="19">
        <v>12.770000457763672</v>
      </c>
      <c r="I88" s="19">
        <v>1</v>
      </c>
      <c r="J88" s="10">
        <v>2.5399999618530273</v>
      </c>
      <c r="K88" s="10">
        <v>1.2100000381469727</v>
      </c>
    </row>
    <row r="89" spans="1:11">
      <c r="A89">
        <v>82</v>
      </c>
      <c r="B89" s="9">
        <v>10074</v>
      </c>
      <c r="C89" s="6">
        <f t="shared" si="15"/>
        <v>7</v>
      </c>
      <c r="D89" s="12">
        <f t="shared" si="16"/>
        <v>1927</v>
      </c>
      <c r="E89" s="10">
        <v>1.5399999618530273</v>
      </c>
      <c r="F89" s="10">
        <v>1.5399999618530273</v>
      </c>
      <c r="G89" s="10">
        <v>3.4300000667572021</v>
      </c>
      <c r="H89" s="19">
        <v>13.25</v>
      </c>
      <c r="I89" s="19">
        <v>1.0299999713897705</v>
      </c>
      <c r="J89" s="10">
        <v>2.6400001049041748</v>
      </c>
      <c r="K89" s="10">
        <v>1.25</v>
      </c>
    </row>
    <row r="90" spans="1:11">
      <c r="A90">
        <v>83</v>
      </c>
      <c r="B90" s="9">
        <v>10105</v>
      </c>
      <c r="C90" s="6">
        <f t="shared" si="15"/>
        <v>8</v>
      </c>
      <c r="D90" s="12">
        <f t="shared" si="16"/>
        <v>1927</v>
      </c>
      <c r="E90" s="10">
        <v>1.5399999618530273</v>
      </c>
      <c r="F90" s="10">
        <v>1.5399999618530273</v>
      </c>
      <c r="G90" s="10">
        <v>2.7300000190734863</v>
      </c>
      <c r="H90" s="19">
        <v>10.560000419616699</v>
      </c>
      <c r="I90" s="19">
        <v>0.81999999284744263</v>
      </c>
      <c r="J90" s="10">
        <v>2.0999999046325684</v>
      </c>
      <c r="K90" s="10">
        <v>1</v>
      </c>
    </row>
    <row r="91" spans="1:11">
      <c r="A91">
        <v>84</v>
      </c>
      <c r="B91" s="9">
        <v>10135</v>
      </c>
      <c r="C91" s="6">
        <f t="shared" si="15"/>
        <v>9</v>
      </c>
      <c r="D91" s="12">
        <f t="shared" si="16"/>
        <v>1927</v>
      </c>
      <c r="E91" s="10">
        <v>0.76999998092651367</v>
      </c>
      <c r="F91" s="10">
        <v>0.76999998092651367</v>
      </c>
      <c r="G91" s="10">
        <v>2.2000000476837158</v>
      </c>
      <c r="H91" s="19">
        <v>8.5200004577636719</v>
      </c>
      <c r="I91" s="19">
        <v>0.67000001668930054</v>
      </c>
      <c r="J91" s="10">
        <v>1.7000000476837158</v>
      </c>
      <c r="K91" s="10">
        <v>0.81000000238418579</v>
      </c>
    </row>
    <row r="92" spans="1:11">
      <c r="A92">
        <v>85</v>
      </c>
      <c r="B92" s="9">
        <v>10166</v>
      </c>
      <c r="C92" s="6">
        <f t="shared" si="15"/>
        <v>10</v>
      </c>
      <c r="D92" s="12">
        <f t="shared" si="16"/>
        <v>1927</v>
      </c>
      <c r="E92" s="10">
        <v>0.47999998927116394</v>
      </c>
      <c r="F92" s="10">
        <v>0.47999998927116394</v>
      </c>
      <c r="G92" s="10">
        <v>9.0000003576278687E-2</v>
      </c>
      <c r="H92" s="19">
        <v>0.34000000357627869</v>
      </c>
      <c r="I92" s="19">
        <v>2.9999999329447746E-2</v>
      </c>
      <c r="J92" s="10">
        <v>7.0000000298023224E-2</v>
      </c>
      <c r="K92" s="10">
        <v>2.9999999329447746E-2</v>
      </c>
    </row>
    <row r="93" spans="1:11">
      <c r="A93">
        <v>86</v>
      </c>
      <c r="B93" s="9">
        <v>10196</v>
      </c>
      <c r="C93" s="6">
        <f t="shared" si="15"/>
        <v>11</v>
      </c>
      <c r="D93" s="12">
        <f t="shared" si="16"/>
        <v>1927</v>
      </c>
      <c r="E93" s="10">
        <v>0</v>
      </c>
      <c r="F93" s="10">
        <v>0</v>
      </c>
      <c r="G93" s="10">
        <v>0</v>
      </c>
      <c r="H93" s="19">
        <v>9999</v>
      </c>
      <c r="I93" s="19">
        <v>9999</v>
      </c>
      <c r="J93" s="10">
        <v>0</v>
      </c>
      <c r="K93" s="10">
        <v>0</v>
      </c>
    </row>
    <row r="94" spans="1:11">
      <c r="A94">
        <v>87</v>
      </c>
      <c r="B94" s="9">
        <v>10227</v>
      </c>
      <c r="C94" s="6">
        <f t="shared" si="15"/>
        <v>12</v>
      </c>
      <c r="D94" s="12">
        <f t="shared" si="16"/>
        <v>1927</v>
      </c>
      <c r="E94" s="10">
        <v>0</v>
      </c>
      <c r="F94" s="10">
        <v>0</v>
      </c>
      <c r="G94" s="10">
        <v>0</v>
      </c>
      <c r="H94" s="19">
        <v>9999</v>
      </c>
      <c r="I94" s="19">
        <v>9999</v>
      </c>
      <c r="J94" s="10">
        <v>0</v>
      </c>
      <c r="K94" s="10">
        <v>0</v>
      </c>
    </row>
    <row r="95" spans="1:11">
      <c r="A95">
        <v>88</v>
      </c>
      <c r="B95" s="9">
        <v>10258</v>
      </c>
      <c r="C95" s="6">
        <f t="shared" si="15"/>
        <v>1</v>
      </c>
      <c r="D95" s="12">
        <f t="shared" si="16"/>
        <v>1928</v>
      </c>
      <c r="E95" s="10">
        <v>0</v>
      </c>
      <c r="F95" s="10">
        <v>0</v>
      </c>
      <c r="G95" s="10">
        <v>0</v>
      </c>
      <c r="H95" s="19">
        <v>9999</v>
      </c>
      <c r="I95" s="19">
        <v>9999</v>
      </c>
      <c r="J95" s="10">
        <v>0</v>
      </c>
      <c r="K95" s="10">
        <v>0</v>
      </c>
    </row>
    <row r="96" spans="1:11">
      <c r="A96">
        <v>89</v>
      </c>
      <c r="B96" s="9">
        <v>10287</v>
      </c>
      <c r="C96" s="6">
        <f t="shared" si="15"/>
        <v>2</v>
      </c>
      <c r="D96" s="12">
        <f t="shared" si="16"/>
        <v>1928</v>
      </c>
      <c r="E96" s="10">
        <v>0</v>
      </c>
      <c r="F96" s="10">
        <v>0</v>
      </c>
      <c r="G96" s="10">
        <v>0</v>
      </c>
      <c r="H96" s="19">
        <v>9999</v>
      </c>
      <c r="I96" s="19">
        <v>9999</v>
      </c>
      <c r="J96" s="10">
        <v>0</v>
      </c>
      <c r="K96" s="10">
        <v>0</v>
      </c>
    </row>
    <row r="97" spans="1:11">
      <c r="A97">
        <v>90</v>
      </c>
      <c r="B97" s="9">
        <v>10318</v>
      </c>
      <c r="C97" s="6">
        <f t="shared" si="15"/>
        <v>3</v>
      </c>
      <c r="D97" s="12">
        <f t="shared" si="16"/>
        <v>1928</v>
      </c>
      <c r="E97" s="10">
        <v>0</v>
      </c>
      <c r="F97" s="10">
        <v>0</v>
      </c>
      <c r="G97" s="10">
        <v>0</v>
      </c>
      <c r="H97" s="19">
        <v>9999</v>
      </c>
      <c r="I97" s="19">
        <v>9999</v>
      </c>
      <c r="J97" s="10">
        <v>0</v>
      </c>
      <c r="K97" s="10">
        <v>0</v>
      </c>
    </row>
    <row r="98" spans="1:11">
      <c r="A98">
        <v>91</v>
      </c>
      <c r="B98" s="9">
        <v>10348</v>
      </c>
      <c r="C98" s="6">
        <f t="shared" si="15"/>
        <v>4</v>
      </c>
      <c r="D98" s="12">
        <f t="shared" si="16"/>
        <v>1928</v>
      </c>
      <c r="E98" s="10">
        <v>0</v>
      </c>
      <c r="F98" s="10">
        <v>0</v>
      </c>
      <c r="G98" s="10">
        <v>2.0699999332427979</v>
      </c>
      <c r="H98" s="19">
        <v>8.0200004577636719</v>
      </c>
      <c r="I98" s="19">
        <v>0.62999999523162842</v>
      </c>
      <c r="J98" s="10">
        <v>1.6000000238418579</v>
      </c>
      <c r="K98" s="10">
        <v>0.75999999046325684</v>
      </c>
    </row>
    <row r="99" spans="1:11">
      <c r="A99">
        <v>92</v>
      </c>
      <c r="B99" s="9">
        <v>10379</v>
      </c>
      <c r="C99" s="6">
        <f t="shared" si="15"/>
        <v>5</v>
      </c>
      <c r="D99" s="12">
        <f t="shared" si="16"/>
        <v>1928</v>
      </c>
      <c r="E99" s="10">
        <v>0</v>
      </c>
      <c r="F99" s="10">
        <v>0</v>
      </c>
      <c r="G99" s="10">
        <v>3.190000057220459</v>
      </c>
      <c r="H99" s="19">
        <v>12.350000381469727</v>
      </c>
      <c r="I99" s="19">
        <v>0.95999997854232788</v>
      </c>
      <c r="J99" s="10">
        <v>2.4600000381469727</v>
      </c>
      <c r="K99" s="10">
        <v>1.1699999570846558</v>
      </c>
    </row>
    <row r="100" spans="1:11">
      <c r="A100">
        <v>93</v>
      </c>
      <c r="B100" s="9">
        <v>10409</v>
      </c>
      <c r="C100" s="6">
        <f t="shared" si="15"/>
        <v>6</v>
      </c>
      <c r="D100" s="12">
        <f t="shared" si="16"/>
        <v>1928</v>
      </c>
      <c r="E100" s="10">
        <v>0.47999998927116394</v>
      </c>
      <c r="F100" s="10">
        <v>0.47999998927116394</v>
      </c>
      <c r="G100" s="10">
        <v>3.2999999523162842</v>
      </c>
      <c r="H100" s="19">
        <v>12.760000228881836</v>
      </c>
      <c r="I100" s="19">
        <v>1</v>
      </c>
      <c r="J100" s="10">
        <v>2.5399999618530273</v>
      </c>
      <c r="K100" s="10">
        <v>1.2100000381469727</v>
      </c>
    </row>
    <row r="101" spans="1:11">
      <c r="A101">
        <v>94</v>
      </c>
      <c r="B101" s="9">
        <v>10440</v>
      </c>
      <c r="C101" s="6">
        <f t="shared" si="15"/>
        <v>7</v>
      </c>
      <c r="D101" s="12">
        <f t="shared" si="16"/>
        <v>1928</v>
      </c>
      <c r="E101" s="10">
        <v>1.5399999618530273</v>
      </c>
      <c r="F101" s="10">
        <v>1.5399999618530273</v>
      </c>
      <c r="G101" s="10">
        <v>3.2000000476837158</v>
      </c>
      <c r="H101" s="19">
        <v>12.359999656677246</v>
      </c>
      <c r="I101" s="19">
        <v>0.95999997854232788</v>
      </c>
      <c r="J101" s="10">
        <v>2.4600000381469727</v>
      </c>
      <c r="K101" s="10">
        <v>1.1699999570846558</v>
      </c>
    </row>
    <row r="102" spans="1:11">
      <c r="A102">
        <v>95</v>
      </c>
      <c r="B102" s="9">
        <v>10471</v>
      </c>
      <c r="C102" s="6">
        <f t="shared" si="15"/>
        <v>8</v>
      </c>
      <c r="D102" s="12">
        <f t="shared" si="16"/>
        <v>1928</v>
      </c>
      <c r="E102" s="10">
        <v>1.5399999618530273</v>
      </c>
      <c r="F102" s="10">
        <v>1.5399999618530273</v>
      </c>
      <c r="G102" s="10">
        <v>2.5499999523162842</v>
      </c>
      <c r="H102" s="19">
        <v>9.8500003814697266</v>
      </c>
      <c r="I102" s="19">
        <v>0.76999998092651367</v>
      </c>
      <c r="J102" s="10">
        <v>1.9600000381469727</v>
      </c>
      <c r="K102" s="10">
        <v>0.93000000715255737</v>
      </c>
    </row>
    <row r="103" spans="1:11">
      <c r="A103">
        <v>96</v>
      </c>
      <c r="B103" s="9">
        <v>10501</v>
      </c>
      <c r="C103" s="6">
        <f t="shared" si="15"/>
        <v>9</v>
      </c>
      <c r="D103" s="12">
        <f t="shared" si="16"/>
        <v>1928</v>
      </c>
      <c r="E103" s="10">
        <v>0.76999998092651367</v>
      </c>
      <c r="F103" s="10">
        <v>0.76999998092651367</v>
      </c>
      <c r="G103" s="10">
        <v>2.0699999332427979</v>
      </c>
      <c r="H103" s="19">
        <v>7.9899997711181641</v>
      </c>
      <c r="I103" s="19">
        <v>0.62000000476837158</v>
      </c>
      <c r="J103" s="10">
        <v>1.5900000333786011</v>
      </c>
      <c r="K103" s="10">
        <v>0.75999999046325684</v>
      </c>
    </row>
    <row r="104" spans="1:11">
      <c r="A104">
        <v>97</v>
      </c>
      <c r="B104" s="9">
        <v>10532</v>
      </c>
      <c r="C104" s="6">
        <f t="shared" si="15"/>
        <v>10</v>
      </c>
      <c r="D104" s="12">
        <f t="shared" si="16"/>
        <v>1928</v>
      </c>
      <c r="E104" s="10">
        <v>0.47999998927116394</v>
      </c>
      <c r="F104" s="10">
        <v>0.47999998927116394</v>
      </c>
      <c r="G104" s="10">
        <v>0.62000000476837158</v>
      </c>
      <c r="H104" s="19">
        <v>2.4000000953674316</v>
      </c>
      <c r="I104" s="19">
        <v>0.18999999761581421</v>
      </c>
      <c r="J104" s="10">
        <v>0.47999998927116394</v>
      </c>
      <c r="K104" s="10">
        <v>0.23000000417232513</v>
      </c>
    </row>
    <row r="105" spans="1:11">
      <c r="A105">
        <v>98</v>
      </c>
      <c r="B105" s="9">
        <v>10562</v>
      </c>
      <c r="C105" s="6">
        <f t="shared" si="15"/>
        <v>11</v>
      </c>
      <c r="D105" s="12">
        <f t="shared" si="16"/>
        <v>1928</v>
      </c>
      <c r="E105" s="10">
        <v>0</v>
      </c>
      <c r="F105" s="10">
        <v>0</v>
      </c>
      <c r="G105" s="10">
        <v>0</v>
      </c>
      <c r="H105" s="19">
        <v>9999</v>
      </c>
      <c r="I105" s="19">
        <v>9999</v>
      </c>
      <c r="J105" s="10">
        <v>0</v>
      </c>
      <c r="K105" s="10">
        <v>0</v>
      </c>
    </row>
    <row r="106" spans="1:11">
      <c r="A106">
        <v>99</v>
      </c>
      <c r="B106" s="9">
        <v>10593</v>
      </c>
      <c r="C106" s="6">
        <f t="shared" si="15"/>
        <v>12</v>
      </c>
      <c r="D106" s="12">
        <f t="shared" si="16"/>
        <v>1928</v>
      </c>
      <c r="E106" s="10">
        <v>0</v>
      </c>
      <c r="F106" s="10">
        <v>0</v>
      </c>
      <c r="G106" s="10">
        <v>0</v>
      </c>
      <c r="H106" s="19">
        <v>9999</v>
      </c>
      <c r="I106" s="19">
        <v>9999</v>
      </c>
      <c r="J106" s="10">
        <v>0</v>
      </c>
      <c r="K106" s="10">
        <v>0</v>
      </c>
    </row>
    <row r="107" spans="1:11">
      <c r="A107">
        <v>100</v>
      </c>
      <c r="B107" s="9">
        <v>10624</v>
      </c>
      <c r="C107" s="6">
        <f t="shared" si="15"/>
        <v>1</v>
      </c>
      <c r="D107" s="12">
        <f t="shared" si="16"/>
        <v>1929</v>
      </c>
      <c r="E107" s="10">
        <v>0</v>
      </c>
      <c r="F107" s="10">
        <v>0</v>
      </c>
      <c r="G107" s="10">
        <v>0</v>
      </c>
      <c r="H107" s="19">
        <v>9999</v>
      </c>
      <c r="I107" s="19">
        <v>9999</v>
      </c>
      <c r="J107" s="10">
        <v>0</v>
      </c>
      <c r="K107" s="10">
        <v>0</v>
      </c>
    </row>
    <row r="108" spans="1:11">
      <c r="A108">
        <v>101</v>
      </c>
      <c r="B108" s="9">
        <v>10652</v>
      </c>
      <c r="C108" s="6">
        <f t="shared" si="15"/>
        <v>2</v>
      </c>
      <c r="D108" s="12">
        <f t="shared" si="16"/>
        <v>1929</v>
      </c>
      <c r="E108" s="10">
        <v>0</v>
      </c>
      <c r="F108" s="10">
        <v>0</v>
      </c>
      <c r="G108" s="10">
        <v>0</v>
      </c>
      <c r="H108" s="19">
        <v>9999</v>
      </c>
      <c r="I108" s="19">
        <v>9999</v>
      </c>
      <c r="J108" s="10">
        <v>0</v>
      </c>
      <c r="K108" s="10">
        <v>0</v>
      </c>
    </row>
    <row r="109" spans="1:11">
      <c r="A109">
        <v>102</v>
      </c>
      <c r="B109" s="9">
        <v>10683</v>
      </c>
      <c r="C109" s="6">
        <f t="shared" si="15"/>
        <v>3</v>
      </c>
      <c r="D109" s="12">
        <f t="shared" si="16"/>
        <v>1929</v>
      </c>
      <c r="E109" s="10">
        <v>0</v>
      </c>
      <c r="F109" s="10">
        <v>0</v>
      </c>
      <c r="G109" s="10">
        <v>1.9999999552965164E-2</v>
      </c>
      <c r="H109" s="19">
        <v>9999</v>
      </c>
      <c r="I109" s="19">
        <v>9999</v>
      </c>
      <c r="J109" s="10">
        <v>1.9999999552965164E-2</v>
      </c>
      <c r="K109" s="10">
        <v>9.9999997764825821E-3</v>
      </c>
    </row>
    <row r="110" spans="1:11">
      <c r="A110">
        <v>103</v>
      </c>
      <c r="B110" s="9">
        <v>10713</v>
      </c>
      <c r="C110" s="6">
        <f t="shared" si="15"/>
        <v>4</v>
      </c>
      <c r="D110" s="12">
        <f t="shared" si="16"/>
        <v>1929</v>
      </c>
      <c r="E110" s="10">
        <v>0</v>
      </c>
      <c r="F110" s="10">
        <v>0</v>
      </c>
      <c r="G110" s="10">
        <v>3.0199999809265137</v>
      </c>
      <c r="H110" s="19">
        <v>11.75</v>
      </c>
      <c r="I110" s="19">
        <v>0.92000001668930054</v>
      </c>
      <c r="J110" s="10">
        <v>2.3299999237060547</v>
      </c>
      <c r="K110" s="10">
        <v>1.1000000238418579</v>
      </c>
    </row>
    <row r="111" spans="1:11">
      <c r="A111">
        <v>104</v>
      </c>
      <c r="B111" s="9">
        <v>10744</v>
      </c>
      <c r="C111" s="6">
        <f t="shared" si="15"/>
        <v>5</v>
      </c>
      <c r="D111" s="12">
        <f t="shared" si="16"/>
        <v>1929</v>
      </c>
      <c r="E111" s="10">
        <v>0</v>
      </c>
      <c r="F111" s="10">
        <v>0</v>
      </c>
      <c r="G111" s="10">
        <v>3.2200000286102295</v>
      </c>
      <c r="H111" s="19">
        <v>12.510000228881836</v>
      </c>
      <c r="I111" s="19">
        <v>0.98000001907348633</v>
      </c>
      <c r="J111" s="10">
        <v>2.4800000190734863</v>
      </c>
      <c r="K111" s="10">
        <v>1.1799999475479126</v>
      </c>
    </row>
    <row r="112" spans="1:11">
      <c r="A112">
        <v>105</v>
      </c>
      <c r="B112" s="9">
        <v>10774</v>
      </c>
      <c r="C112" s="6">
        <f t="shared" si="15"/>
        <v>6</v>
      </c>
      <c r="D112" s="12">
        <f t="shared" si="16"/>
        <v>1929</v>
      </c>
      <c r="E112" s="10">
        <v>0.47999998927116394</v>
      </c>
      <c r="F112" s="10">
        <v>0.47999998927116394</v>
      </c>
      <c r="G112" s="10">
        <v>2.8399999141693115</v>
      </c>
      <c r="H112" s="19">
        <v>11.029999732971191</v>
      </c>
      <c r="I112" s="19">
        <v>0.86000001430511475</v>
      </c>
      <c r="J112" s="10">
        <v>2.1800000667572021</v>
      </c>
      <c r="K112" s="10">
        <v>1.0399999618530273</v>
      </c>
    </row>
    <row r="113" spans="1:11">
      <c r="A113">
        <v>106</v>
      </c>
      <c r="B113" s="9">
        <v>10805</v>
      </c>
      <c r="C113" s="6">
        <f t="shared" si="15"/>
        <v>7</v>
      </c>
      <c r="D113" s="12">
        <f t="shared" si="16"/>
        <v>1929</v>
      </c>
      <c r="E113" s="10">
        <v>1.5399999618530273</v>
      </c>
      <c r="F113" s="10">
        <v>1.5399999618530273</v>
      </c>
      <c r="G113" s="10">
        <v>3.6099998950958252</v>
      </c>
      <c r="H113" s="19">
        <v>14.050000190734863</v>
      </c>
      <c r="I113" s="19">
        <v>1.1000000238418579</v>
      </c>
      <c r="J113" s="10">
        <v>2.7799999713897705</v>
      </c>
      <c r="K113" s="10">
        <v>1.3200000524520874</v>
      </c>
    </row>
    <row r="114" spans="1:11">
      <c r="A114">
        <v>107</v>
      </c>
      <c r="B114" s="9">
        <v>10836</v>
      </c>
      <c r="C114" s="6">
        <f t="shared" si="15"/>
        <v>8</v>
      </c>
      <c r="D114" s="12">
        <f t="shared" si="16"/>
        <v>1929</v>
      </c>
      <c r="E114" s="10">
        <v>1.5399999618530273</v>
      </c>
      <c r="F114" s="10">
        <v>1.5399999618530273</v>
      </c>
      <c r="G114" s="10">
        <v>2.7300000190734863</v>
      </c>
      <c r="H114" s="19">
        <v>10.600000381469727</v>
      </c>
      <c r="I114" s="19">
        <v>0.82999998331069946</v>
      </c>
      <c r="J114" s="10">
        <v>2.0999999046325684</v>
      </c>
      <c r="K114" s="10">
        <v>1</v>
      </c>
    </row>
    <row r="115" spans="1:11">
      <c r="A115">
        <v>108</v>
      </c>
      <c r="B115" s="9">
        <v>10866</v>
      </c>
      <c r="C115" s="6">
        <f t="shared" si="15"/>
        <v>9</v>
      </c>
      <c r="D115" s="12">
        <f t="shared" si="16"/>
        <v>1929</v>
      </c>
      <c r="E115" s="10">
        <v>0.76999998092651367</v>
      </c>
      <c r="F115" s="10">
        <v>0.76999998092651367</v>
      </c>
      <c r="G115" s="10">
        <v>1.0199999809265137</v>
      </c>
      <c r="H115" s="19">
        <v>3.9800000190734863</v>
      </c>
      <c r="I115" s="19">
        <v>0.31000000238418579</v>
      </c>
      <c r="J115" s="10">
        <v>0.79000002145767212</v>
      </c>
      <c r="K115" s="10">
        <v>0.37000000476837158</v>
      </c>
    </row>
    <row r="116" spans="1:11">
      <c r="A116">
        <v>109</v>
      </c>
      <c r="B116" s="9">
        <v>10897</v>
      </c>
      <c r="C116" s="6">
        <f t="shared" si="15"/>
        <v>10</v>
      </c>
      <c r="D116" s="12">
        <f t="shared" si="16"/>
        <v>1929</v>
      </c>
      <c r="E116" s="10">
        <v>0.47999998927116394</v>
      </c>
      <c r="F116" s="10">
        <v>0.47999998927116394</v>
      </c>
      <c r="G116" s="10">
        <v>0.4699999988079071</v>
      </c>
      <c r="H116" s="19">
        <v>1.809999942779541</v>
      </c>
      <c r="I116" s="19">
        <v>0.14000000059604645</v>
      </c>
      <c r="J116" s="10">
        <v>0.36000001430511475</v>
      </c>
      <c r="K116" s="10">
        <v>0.17000000178813934</v>
      </c>
    </row>
    <row r="117" spans="1:11">
      <c r="A117">
        <v>110</v>
      </c>
      <c r="B117" s="9">
        <v>10927</v>
      </c>
      <c r="C117" s="6">
        <f t="shared" si="15"/>
        <v>11</v>
      </c>
      <c r="D117" s="12">
        <f t="shared" si="16"/>
        <v>1929</v>
      </c>
      <c r="E117" s="10">
        <v>0</v>
      </c>
      <c r="F117" s="10">
        <v>0</v>
      </c>
      <c r="G117" s="10">
        <v>7.9999998211860657E-2</v>
      </c>
      <c r="H117" s="19">
        <v>9999</v>
      </c>
      <c r="I117" s="19">
        <v>9999</v>
      </c>
      <c r="J117" s="10">
        <v>5.9999998658895493E-2</v>
      </c>
      <c r="K117" s="10">
        <v>2.9999999329447746E-2</v>
      </c>
    </row>
    <row r="118" spans="1:11">
      <c r="A118">
        <v>111</v>
      </c>
      <c r="B118" s="9">
        <v>10958</v>
      </c>
      <c r="C118" s="6">
        <f t="shared" si="15"/>
        <v>12</v>
      </c>
      <c r="D118" s="12">
        <f t="shared" si="16"/>
        <v>1929</v>
      </c>
      <c r="E118" s="10">
        <v>0</v>
      </c>
      <c r="F118" s="10">
        <v>0</v>
      </c>
      <c r="G118" s="10">
        <v>0</v>
      </c>
      <c r="H118" s="19">
        <v>9999</v>
      </c>
      <c r="I118" s="19">
        <v>9999</v>
      </c>
      <c r="J118" s="10">
        <v>0</v>
      </c>
      <c r="K118" s="10">
        <v>0</v>
      </c>
    </row>
    <row r="119" spans="1:11">
      <c r="A119">
        <v>112</v>
      </c>
      <c r="B119" s="9">
        <v>10989</v>
      </c>
      <c r="C119" s="6">
        <f t="shared" si="15"/>
        <v>1</v>
      </c>
      <c r="D119" s="12">
        <f t="shared" si="16"/>
        <v>1930</v>
      </c>
      <c r="E119" s="10">
        <v>0</v>
      </c>
      <c r="F119" s="10">
        <v>0</v>
      </c>
      <c r="G119" s="10">
        <v>0</v>
      </c>
      <c r="H119" s="19">
        <v>9999</v>
      </c>
      <c r="I119" s="19">
        <v>9999</v>
      </c>
      <c r="J119" s="10">
        <v>0</v>
      </c>
      <c r="K119" s="10">
        <v>0</v>
      </c>
    </row>
    <row r="120" spans="1:11">
      <c r="A120">
        <v>113</v>
      </c>
      <c r="B120" s="9">
        <v>11017</v>
      </c>
      <c r="C120" s="6">
        <f t="shared" si="15"/>
        <v>2</v>
      </c>
      <c r="D120" s="12">
        <f t="shared" si="16"/>
        <v>1930</v>
      </c>
      <c r="E120" s="10">
        <v>0</v>
      </c>
      <c r="F120" s="10">
        <v>0</v>
      </c>
      <c r="G120" s="10">
        <v>0</v>
      </c>
      <c r="H120" s="19">
        <v>9999</v>
      </c>
      <c r="I120" s="19">
        <v>9999</v>
      </c>
      <c r="J120" s="10">
        <v>0</v>
      </c>
      <c r="K120" s="10">
        <v>0</v>
      </c>
    </row>
    <row r="121" spans="1:11">
      <c r="A121">
        <v>114</v>
      </c>
      <c r="B121" s="9">
        <v>11048</v>
      </c>
      <c r="C121" s="6">
        <f t="shared" si="15"/>
        <v>3</v>
      </c>
      <c r="D121" s="12">
        <f t="shared" si="16"/>
        <v>1930</v>
      </c>
      <c r="E121" s="10">
        <v>0</v>
      </c>
      <c r="F121" s="10">
        <v>0</v>
      </c>
      <c r="G121" s="10">
        <v>0</v>
      </c>
      <c r="H121" s="19">
        <v>9999</v>
      </c>
      <c r="I121" s="19">
        <v>9999</v>
      </c>
      <c r="J121" s="10">
        <v>0</v>
      </c>
      <c r="K121" s="10">
        <v>0</v>
      </c>
    </row>
    <row r="122" spans="1:11">
      <c r="A122">
        <v>115</v>
      </c>
      <c r="B122" s="9">
        <v>11078</v>
      </c>
      <c r="C122" s="6">
        <f t="shared" si="15"/>
        <v>4</v>
      </c>
      <c r="D122" s="12">
        <f t="shared" si="16"/>
        <v>1930</v>
      </c>
      <c r="E122" s="10">
        <v>0</v>
      </c>
      <c r="F122" s="10">
        <v>0</v>
      </c>
      <c r="G122" s="10">
        <v>1.9299999475479126</v>
      </c>
      <c r="H122" s="19">
        <v>7.440000057220459</v>
      </c>
      <c r="I122" s="19">
        <v>0.57999998331069946</v>
      </c>
      <c r="J122" s="10">
        <v>1.4800000190734863</v>
      </c>
      <c r="K122" s="10">
        <v>0.69999998807907104</v>
      </c>
    </row>
    <row r="123" spans="1:11">
      <c r="A123">
        <v>116</v>
      </c>
      <c r="B123" s="9">
        <v>11109</v>
      </c>
      <c r="C123" s="6">
        <f t="shared" si="15"/>
        <v>5</v>
      </c>
      <c r="D123" s="12">
        <f t="shared" si="16"/>
        <v>1930</v>
      </c>
      <c r="E123" s="10">
        <v>0</v>
      </c>
      <c r="F123" s="10">
        <v>0</v>
      </c>
      <c r="G123" s="10">
        <v>2.9700000286102295</v>
      </c>
      <c r="H123" s="19">
        <v>11.470000267028809</v>
      </c>
      <c r="I123" s="19">
        <v>0.89999997615814209</v>
      </c>
      <c r="J123" s="10">
        <v>2.2899999618530273</v>
      </c>
      <c r="K123" s="10">
        <v>1.0800000429153442</v>
      </c>
    </row>
    <row r="124" spans="1:11">
      <c r="A124">
        <v>117</v>
      </c>
      <c r="B124" s="9">
        <v>11139</v>
      </c>
      <c r="C124" s="6">
        <f t="shared" si="15"/>
        <v>6</v>
      </c>
      <c r="D124" s="12">
        <f t="shared" si="16"/>
        <v>1930</v>
      </c>
      <c r="E124" s="10">
        <v>0.47999998927116394</v>
      </c>
      <c r="F124" s="10">
        <v>0.47999998927116394</v>
      </c>
      <c r="G124" s="10">
        <v>3.5</v>
      </c>
      <c r="H124" s="19">
        <v>13.510000228881836</v>
      </c>
      <c r="I124" s="19">
        <v>1.0499999523162842</v>
      </c>
      <c r="J124" s="10">
        <v>2.690000057220459</v>
      </c>
      <c r="K124" s="10">
        <v>1.2799999713897705</v>
      </c>
    </row>
    <row r="125" spans="1:11">
      <c r="A125">
        <v>118</v>
      </c>
      <c r="B125" s="9">
        <v>11170</v>
      </c>
      <c r="C125" s="6">
        <f t="shared" si="15"/>
        <v>7</v>
      </c>
      <c r="D125" s="12">
        <f t="shared" si="16"/>
        <v>1930</v>
      </c>
      <c r="E125" s="10">
        <v>1.5399999618530273</v>
      </c>
      <c r="F125" s="10">
        <v>1.5399999618530273</v>
      </c>
      <c r="G125" s="10">
        <v>3.3399999141693115</v>
      </c>
      <c r="H125" s="19">
        <v>12.899999618530273</v>
      </c>
      <c r="I125" s="19">
        <v>1.0099999904632568</v>
      </c>
      <c r="J125" s="10">
        <v>2.5699999332427979</v>
      </c>
      <c r="K125" s="10">
        <v>1.2200000286102295</v>
      </c>
    </row>
    <row r="126" spans="1:11">
      <c r="A126">
        <v>119</v>
      </c>
      <c r="B126" s="9">
        <v>11201</v>
      </c>
      <c r="C126" s="6">
        <f t="shared" si="15"/>
        <v>8</v>
      </c>
      <c r="D126" s="12">
        <f t="shared" si="16"/>
        <v>1930</v>
      </c>
      <c r="E126" s="10">
        <v>1.5399999618530273</v>
      </c>
      <c r="F126" s="10">
        <v>1.5399999618530273</v>
      </c>
      <c r="G126" s="10">
        <v>2.6600000858306885</v>
      </c>
      <c r="H126" s="19">
        <v>10.289999961853027</v>
      </c>
      <c r="I126" s="19">
        <v>0.80000001192092896</v>
      </c>
      <c r="J126" s="10">
        <v>2.0499999523162842</v>
      </c>
      <c r="K126" s="10">
        <v>0.97000002861022949</v>
      </c>
    </row>
    <row r="127" spans="1:11">
      <c r="A127">
        <v>120</v>
      </c>
      <c r="B127" s="9">
        <v>11231</v>
      </c>
      <c r="C127" s="6">
        <f t="shared" si="15"/>
        <v>9</v>
      </c>
      <c r="D127" s="12">
        <f t="shared" si="16"/>
        <v>1930</v>
      </c>
      <c r="E127" s="10">
        <v>0.76999998092651367</v>
      </c>
      <c r="F127" s="10">
        <v>0.76999998092651367</v>
      </c>
      <c r="G127" s="10">
        <v>1.940000057220459</v>
      </c>
      <c r="H127" s="19">
        <v>7.4800000190734863</v>
      </c>
      <c r="I127" s="19">
        <v>0.57999998331069946</v>
      </c>
      <c r="J127" s="10">
        <v>1.4900000095367432</v>
      </c>
      <c r="K127" s="10">
        <v>0.70999997854232788</v>
      </c>
    </row>
    <row r="128" spans="1:11">
      <c r="A128">
        <v>121</v>
      </c>
      <c r="B128" s="9">
        <v>11262</v>
      </c>
      <c r="C128" s="6">
        <f t="shared" si="15"/>
        <v>10</v>
      </c>
      <c r="D128" s="12">
        <f t="shared" si="16"/>
        <v>1930</v>
      </c>
      <c r="E128" s="10">
        <v>0.47999998927116394</v>
      </c>
      <c r="F128" s="10">
        <v>0.47999998927116394</v>
      </c>
      <c r="G128" s="10">
        <v>0.68000000715255737</v>
      </c>
      <c r="H128" s="19">
        <v>2.619999885559082</v>
      </c>
      <c r="I128" s="19">
        <v>0.20000000298023224</v>
      </c>
      <c r="J128" s="10">
        <v>0.51999998092651367</v>
      </c>
      <c r="K128" s="10">
        <v>0.25</v>
      </c>
    </row>
    <row r="129" spans="1:11">
      <c r="A129">
        <v>122</v>
      </c>
      <c r="B129" s="9">
        <v>11292</v>
      </c>
      <c r="C129" s="6">
        <f t="shared" si="15"/>
        <v>11</v>
      </c>
      <c r="D129" s="12">
        <f t="shared" si="16"/>
        <v>1930</v>
      </c>
      <c r="E129" s="10">
        <v>0</v>
      </c>
      <c r="F129" s="10">
        <v>0</v>
      </c>
      <c r="G129" s="10">
        <v>0</v>
      </c>
      <c r="H129" s="19">
        <v>9999</v>
      </c>
      <c r="I129" s="19">
        <v>9999</v>
      </c>
      <c r="J129" s="10">
        <v>0</v>
      </c>
      <c r="K129" s="10">
        <v>0</v>
      </c>
    </row>
    <row r="130" spans="1:11">
      <c r="A130">
        <v>123</v>
      </c>
      <c r="B130" s="9">
        <v>11323</v>
      </c>
      <c r="C130" s="6">
        <f t="shared" si="15"/>
        <v>12</v>
      </c>
      <c r="D130" s="12">
        <f t="shared" si="16"/>
        <v>1930</v>
      </c>
      <c r="E130" s="10">
        <v>0</v>
      </c>
      <c r="F130" s="10">
        <v>0</v>
      </c>
      <c r="G130" s="10">
        <v>0</v>
      </c>
      <c r="H130" s="19">
        <v>9999</v>
      </c>
      <c r="I130" s="19">
        <v>9999</v>
      </c>
      <c r="J130" s="10">
        <v>0</v>
      </c>
      <c r="K130" s="10">
        <v>0</v>
      </c>
    </row>
    <row r="131" spans="1:11">
      <c r="A131">
        <v>124</v>
      </c>
      <c r="B131" s="9">
        <v>11354</v>
      </c>
      <c r="C131" s="6">
        <f t="shared" si="15"/>
        <v>1</v>
      </c>
      <c r="D131" s="12">
        <f t="shared" si="16"/>
        <v>1931</v>
      </c>
      <c r="E131" s="10">
        <v>0</v>
      </c>
      <c r="F131" s="10">
        <v>0</v>
      </c>
      <c r="G131" s="10">
        <v>0</v>
      </c>
      <c r="H131" s="19">
        <v>9999</v>
      </c>
      <c r="I131" s="19">
        <v>9999</v>
      </c>
      <c r="J131" s="10">
        <v>0</v>
      </c>
      <c r="K131" s="10">
        <v>0</v>
      </c>
    </row>
    <row r="132" spans="1:11">
      <c r="A132">
        <v>125</v>
      </c>
      <c r="B132" s="9">
        <v>11382</v>
      </c>
      <c r="C132" s="6">
        <f t="shared" si="15"/>
        <v>2</v>
      </c>
      <c r="D132" s="12">
        <f t="shared" si="16"/>
        <v>1931</v>
      </c>
      <c r="E132" s="10">
        <v>0</v>
      </c>
      <c r="F132" s="10">
        <v>0</v>
      </c>
      <c r="G132" s="10">
        <v>0</v>
      </c>
      <c r="H132" s="19">
        <v>9999</v>
      </c>
      <c r="I132" s="19">
        <v>9999</v>
      </c>
      <c r="J132" s="10">
        <v>0</v>
      </c>
      <c r="K132" s="10">
        <v>0</v>
      </c>
    </row>
    <row r="133" spans="1:11">
      <c r="A133">
        <v>126</v>
      </c>
      <c r="B133" s="9">
        <v>11413</v>
      </c>
      <c r="C133" s="6">
        <f t="shared" si="15"/>
        <v>3</v>
      </c>
      <c r="D133" s="12">
        <f t="shared" si="16"/>
        <v>1931</v>
      </c>
      <c r="E133" s="10">
        <v>0</v>
      </c>
      <c r="F133" s="10">
        <v>0</v>
      </c>
      <c r="G133" s="10">
        <v>0.17000000178813934</v>
      </c>
      <c r="H133" s="19">
        <v>9999</v>
      </c>
      <c r="I133" s="19">
        <v>9999</v>
      </c>
      <c r="J133" s="10">
        <v>0.12999999523162842</v>
      </c>
      <c r="K133" s="10">
        <v>5.9999998658895493E-2</v>
      </c>
    </row>
    <row r="134" spans="1:11">
      <c r="A134">
        <v>127</v>
      </c>
      <c r="B134" s="9">
        <v>11443</v>
      </c>
      <c r="C134" s="6">
        <f t="shared" si="15"/>
        <v>4</v>
      </c>
      <c r="D134" s="12">
        <f t="shared" si="16"/>
        <v>1931</v>
      </c>
      <c r="E134" s="10">
        <v>0</v>
      </c>
      <c r="F134" s="10">
        <v>0</v>
      </c>
      <c r="G134" s="10">
        <v>3.5699999332427979</v>
      </c>
      <c r="H134" s="19">
        <v>13.939999580383301</v>
      </c>
      <c r="I134" s="19">
        <v>1.0900000333786011</v>
      </c>
      <c r="J134" s="10">
        <v>2.75</v>
      </c>
      <c r="K134" s="10">
        <v>1.2999999523162842</v>
      </c>
    </row>
    <row r="135" spans="1:11">
      <c r="A135">
        <v>128</v>
      </c>
      <c r="B135" s="9">
        <v>11474</v>
      </c>
      <c r="C135" s="6">
        <f t="shared" si="15"/>
        <v>5</v>
      </c>
      <c r="D135" s="12">
        <f t="shared" si="16"/>
        <v>1931</v>
      </c>
      <c r="E135" s="10">
        <v>0</v>
      </c>
      <c r="F135" s="10">
        <v>0</v>
      </c>
      <c r="G135" s="10">
        <v>2.5399999618530273</v>
      </c>
      <c r="H135" s="19">
        <v>9.9300003051757813</v>
      </c>
      <c r="I135" s="19">
        <v>0.77999997138977051</v>
      </c>
      <c r="J135" s="10">
        <v>1.9600000381469727</v>
      </c>
      <c r="K135" s="10">
        <v>0.93000000715255737</v>
      </c>
    </row>
    <row r="136" spans="1:11">
      <c r="A136">
        <v>129</v>
      </c>
      <c r="B136" s="9">
        <v>11504</v>
      </c>
      <c r="C136" s="6">
        <f t="shared" si="15"/>
        <v>6</v>
      </c>
      <c r="D136" s="12">
        <f t="shared" si="16"/>
        <v>1931</v>
      </c>
      <c r="E136" s="10">
        <v>0.47999998927116394</v>
      </c>
      <c r="F136" s="10">
        <v>0.47999998927116394</v>
      </c>
      <c r="G136" s="10">
        <v>3.0999999046325684</v>
      </c>
      <c r="H136" s="19">
        <v>12.119999885559082</v>
      </c>
      <c r="I136" s="19">
        <v>0.94999998807907104</v>
      </c>
      <c r="J136" s="10">
        <v>2.3900001049041748</v>
      </c>
      <c r="K136" s="10">
        <v>1.1299999952316284</v>
      </c>
    </row>
    <row r="137" spans="1:11">
      <c r="A137">
        <v>130</v>
      </c>
      <c r="B137" s="9">
        <v>11535</v>
      </c>
      <c r="C137" s="6">
        <f t="shared" ref="C137:C200" si="17">MONTH(B137)</f>
        <v>7</v>
      </c>
      <c r="D137" s="12">
        <f t="shared" ref="D137:D200" si="18">YEAR(B137)</f>
        <v>1931</v>
      </c>
      <c r="E137" s="10">
        <v>1.5399999618530273</v>
      </c>
      <c r="F137" s="10">
        <v>1.5399999618530273</v>
      </c>
      <c r="G137" s="10">
        <v>3.5699999332427979</v>
      </c>
      <c r="H137" s="19">
        <v>13.939999580383301</v>
      </c>
      <c r="I137" s="19">
        <v>1.0900000333786011</v>
      </c>
      <c r="J137" s="10">
        <v>2.75</v>
      </c>
      <c r="K137" s="10">
        <v>1.2999999523162842</v>
      </c>
    </row>
    <row r="138" spans="1:11">
      <c r="A138">
        <v>131</v>
      </c>
      <c r="B138" s="9">
        <v>11566</v>
      </c>
      <c r="C138" s="6">
        <f t="shared" si="17"/>
        <v>8</v>
      </c>
      <c r="D138" s="12">
        <f t="shared" si="18"/>
        <v>1931</v>
      </c>
      <c r="E138" s="10">
        <v>1.5399999618530273</v>
      </c>
      <c r="F138" s="10">
        <v>1.5399999618530273</v>
      </c>
      <c r="G138" s="10">
        <v>2.690000057220459</v>
      </c>
      <c r="H138" s="19">
        <v>10.520000457763672</v>
      </c>
      <c r="I138" s="19">
        <v>0.81999999284744263</v>
      </c>
      <c r="J138" s="10">
        <v>2.0699999332427979</v>
      </c>
      <c r="K138" s="10">
        <v>0.98000001907348633</v>
      </c>
    </row>
    <row r="139" spans="1:11">
      <c r="A139">
        <v>132</v>
      </c>
      <c r="B139" s="9">
        <v>11596</v>
      </c>
      <c r="C139" s="6">
        <f t="shared" si="17"/>
        <v>9</v>
      </c>
      <c r="D139" s="12">
        <f t="shared" si="18"/>
        <v>1931</v>
      </c>
      <c r="E139" s="10">
        <v>0.76999998092651367</v>
      </c>
      <c r="F139" s="10">
        <v>0.76999998092651367</v>
      </c>
      <c r="G139" s="10">
        <v>0.97000002861022949</v>
      </c>
      <c r="H139" s="19">
        <v>3.7699999809265137</v>
      </c>
      <c r="I139" s="19">
        <v>0.28999999165534973</v>
      </c>
      <c r="J139" s="10">
        <v>0.74000000953674316</v>
      </c>
      <c r="K139" s="10">
        <v>0.34999999403953552</v>
      </c>
    </row>
    <row r="140" spans="1:11">
      <c r="A140">
        <v>133</v>
      </c>
      <c r="B140" s="9">
        <v>11627</v>
      </c>
      <c r="C140" s="6">
        <f t="shared" si="17"/>
        <v>10</v>
      </c>
      <c r="D140" s="12">
        <f t="shared" si="18"/>
        <v>1931</v>
      </c>
      <c r="E140" s="10">
        <v>0.47999998927116394</v>
      </c>
      <c r="F140" s="10">
        <v>0.47999998927116394</v>
      </c>
      <c r="G140" s="10">
        <v>0.38999998569488525</v>
      </c>
      <c r="H140" s="19">
        <v>1.5099999904632568</v>
      </c>
      <c r="I140" s="19">
        <v>0.11999999731779099</v>
      </c>
      <c r="J140" s="10">
        <v>0.30000001192092896</v>
      </c>
      <c r="K140" s="10">
        <v>0.14000000059604645</v>
      </c>
    </row>
    <row r="141" spans="1:11">
      <c r="A141">
        <v>134</v>
      </c>
      <c r="B141" s="9">
        <v>11657</v>
      </c>
      <c r="C141" s="6">
        <f t="shared" si="17"/>
        <v>11</v>
      </c>
      <c r="D141" s="12">
        <f t="shared" si="18"/>
        <v>1931</v>
      </c>
      <c r="E141" s="10">
        <v>0</v>
      </c>
      <c r="F141" s="10">
        <v>0</v>
      </c>
      <c r="G141" s="10">
        <v>0</v>
      </c>
      <c r="H141" s="19">
        <v>9999</v>
      </c>
      <c r="I141" s="19">
        <v>9999</v>
      </c>
      <c r="J141" s="10">
        <v>0</v>
      </c>
      <c r="K141" s="10">
        <v>0</v>
      </c>
    </row>
    <row r="142" spans="1:11">
      <c r="A142">
        <v>135</v>
      </c>
      <c r="B142" s="9">
        <v>11688</v>
      </c>
      <c r="C142" s="6">
        <f t="shared" si="17"/>
        <v>12</v>
      </c>
      <c r="D142" s="12">
        <f t="shared" si="18"/>
        <v>1931</v>
      </c>
      <c r="E142" s="10">
        <v>0</v>
      </c>
      <c r="F142" s="10">
        <v>0</v>
      </c>
      <c r="G142" s="10">
        <v>0</v>
      </c>
      <c r="H142" s="19">
        <v>9999</v>
      </c>
      <c r="I142" s="19">
        <v>9999</v>
      </c>
      <c r="J142" s="10">
        <v>0</v>
      </c>
      <c r="K142" s="10">
        <v>0</v>
      </c>
    </row>
    <row r="143" spans="1:11">
      <c r="A143">
        <v>136</v>
      </c>
      <c r="B143" s="9">
        <v>11719</v>
      </c>
      <c r="C143" s="6">
        <f t="shared" si="17"/>
        <v>1</v>
      </c>
      <c r="D143" s="12">
        <f t="shared" si="18"/>
        <v>1932</v>
      </c>
      <c r="E143" s="10">
        <v>0</v>
      </c>
      <c r="F143" s="10">
        <v>0</v>
      </c>
      <c r="G143" s="10">
        <v>0</v>
      </c>
      <c r="H143" s="19">
        <v>9999</v>
      </c>
      <c r="I143" s="19">
        <v>9999</v>
      </c>
      <c r="J143" s="10">
        <v>0</v>
      </c>
      <c r="K143" s="10">
        <v>0</v>
      </c>
    </row>
    <row r="144" spans="1:11">
      <c r="A144">
        <v>137</v>
      </c>
      <c r="B144" s="9">
        <v>11748</v>
      </c>
      <c r="C144" s="6">
        <f t="shared" si="17"/>
        <v>2</v>
      </c>
      <c r="D144" s="12">
        <f t="shared" si="18"/>
        <v>1932</v>
      </c>
      <c r="E144" s="10">
        <v>0</v>
      </c>
      <c r="F144" s="10">
        <v>0</v>
      </c>
      <c r="G144" s="10">
        <v>0</v>
      </c>
      <c r="H144" s="19">
        <v>9999</v>
      </c>
      <c r="I144" s="19">
        <v>9999</v>
      </c>
      <c r="J144" s="10">
        <v>0</v>
      </c>
      <c r="K144" s="10">
        <v>0</v>
      </c>
    </row>
    <row r="145" spans="1:11">
      <c r="A145">
        <v>138</v>
      </c>
      <c r="B145" s="9">
        <v>11779</v>
      </c>
      <c r="C145" s="6">
        <f t="shared" si="17"/>
        <v>3</v>
      </c>
      <c r="D145" s="12">
        <f t="shared" si="18"/>
        <v>1932</v>
      </c>
      <c r="E145" s="10">
        <v>0</v>
      </c>
      <c r="F145" s="10">
        <v>0</v>
      </c>
      <c r="G145" s="10">
        <v>0.10999999940395355</v>
      </c>
      <c r="H145" s="19">
        <v>9999</v>
      </c>
      <c r="I145" s="19">
        <v>9999</v>
      </c>
      <c r="J145" s="10">
        <v>7.9999998211860657E-2</v>
      </c>
      <c r="K145" s="10">
        <v>3.9999999105930328E-2</v>
      </c>
    </row>
    <row r="146" spans="1:11">
      <c r="A146">
        <v>139</v>
      </c>
      <c r="B146" s="9">
        <v>11809</v>
      </c>
      <c r="C146" s="6">
        <f t="shared" si="17"/>
        <v>4</v>
      </c>
      <c r="D146" s="12">
        <f t="shared" si="18"/>
        <v>1932</v>
      </c>
      <c r="E146" s="10">
        <v>0</v>
      </c>
      <c r="F146" s="10">
        <v>0</v>
      </c>
      <c r="G146" s="10">
        <v>2.7799999713897705</v>
      </c>
      <c r="H146" s="19">
        <v>10.819999694824219</v>
      </c>
      <c r="I146" s="19">
        <v>0.8399999737739563</v>
      </c>
      <c r="J146" s="10">
        <v>2.1400001049041748</v>
      </c>
      <c r="K146" s="10">
        <v>1.0099999904632568</v>
      </c>
    </row>
    <row r="147" spans="1:11">
      <c r="A147">
        <v>140</v>
      </c>
      <c r="B147" s="9">
        <v>11840</v>
      </c>
      <c r="C147" s="6">
        <f t="shared" si="17"/>
        <v>5</v>
      </c>
      <c r="D147" s="12">
        <f t="shared" si="18"/>
        <v>1932</v>
      </c>
      <c r="E147" s="10">
        <v>0</v>
      </c>
      <c r="F147" s="10">
        <v>0</v>
      </c>
      <c r="G147" s="10">
        <v>2.2899999618530273</v>
      </c>
      <c r="H147" s="19">
        <v>8.9300003051757813</v>
      </c>
      <c r="I147" s="19">
        <v>0.69999998807907104</v>
      </c>
      <c r="J147" s="10">
        <v>1.7699999809265137</v>
      </c>
      <c r="K147" s="10">
        <v>0.8399999737739563</v>
      </c>
    </row>
    <row r="148" spans="1:11">
      <c r="A148">
        <v>141</v>
      </c>
      <c r="B148" s="9">
        <v>11870</v>
      </c>
      <c r="C148" s="6">
        <f t="shared" si="17"/>
        <v>6</v>
      </c>
      <c r="D148" s="12">
        <f t="shared" si="18"/>
        <v>1932</v>
      </c>
      <c r="E148" s="10">
        <v>0.47999998927116394</v>
      </c>
      <c r="F148" s="10">
        <v>0.47999998927116394</v>
      </c>
      <c r="G148" s="10">
        <v>3.309999942779541</v>
      </c>
      <c r="H148" s="19">
        <v>12.880000114440918</v>
      </c>
      <c r="I148" s="19">
        <v>1.0099999904632568</v>
      </c>
      <c r="J148" s="10">
        <v>2.5499999523162842</v>
      </c>
      <c r="K148" s="10">
        <v>1.2100000381469727</v>
      </c>
    </row>
    <row r="149" spans="1:11">
      <c r="A149">
        <v>142</v>
      </c>
      <c r="B149" s="9">
        <v>11901</v>
      </c>
      <c r="C149" s="6">
        <f t="shared" si="17"/>
        <v>7</v>
      </c>
      <c r="D149" s="12">
        <f t="shared" si="18"/>
        <v>1932</v>
      </c>
      <c r="E149" s="10">
        <v>1.5399999618530273</v>
      </c>
      <c r="F149" s="10">
        <v>1.5399999618530273</v>
      </c>
      <c r="G149" s="10">
        <v>3.1800000667572021</v>
      </c>
      <c r="H149" s="19">
        <v>12.390000343322754</v>
      </c>
      <c r="I149" s="19">
        <v>0.97000002861022949</v>
      </c>
      <c r="J149" s="10">
        <v>2.4500000476837158</v>
      </c>
      <c r="K149" s="10">
        <v>1.1599999666213989</v>
      </c>
    </row>
    <row r="150" spans="1:11">
      <c r="A150">
        <v>143</v>
      </c>
      <c r="B150" s="9">
        <v>11932</v>
      </c>
      <c r="C150" s="6">
        <f t="shared" si="17"/>
        <v>8</v>
      </c>
      <c r="D150" s="12">
        <f t="shared" si="18"/>
        <v>1932</v>
      </c>
      <c r="E150" s="10">
        <v>1.5399999618530273</v>
      </c>
      <c r="F150" s="10">
        <v>1.5399999618530273</v>
      </c>
      <c r="G150" s="10">
        <v>2.5299999713897705</v>
      </c>
      <c r="H150" s="19">
        <v>9.880000114440918</v>
      </c>
      <c r="I150" s="19">
        <v>0.76999998092651367</v>
      </c>
      <c r="J150" s="10">
        <v>1.9500000476837158</v>
      </c>
      <c r="K150" s="10">
        <v>0.93000000715255737</v>
      </c>
    </row>
    <row r="151" spans="1:11">
      <c r="A151">
        <v>144</v>
      </c>
      <c r="B151" s="9">
        <v>11962</v>
      </c>
      <c r="C151" s="6">
        <f t="shared" si="17"/>
        <v>9</v>
      </c>
      <c r="D151" s="12">
        <f t="shared" si="18"/>
        <v>1932</v>
      </c>
      <c r="E151" s="10">
        <v>0.76999998092651367</v>
      </c>
      <c r="F151" s="10">
        <v>0.76999998092651367</v>
      </c>
      <c r="G151" s="10">
        <v>2.059999942779541</v>
      </c>
      <c r="H151" s="19">
        <v>8.0100002288818359</v>
      </c>
      <c r="I151" s="19">
        <v>0.62999999523162842</v>
      </c>
      <c r="J151" s="10">
        <v>1.5800000429153442</v>
      </c>
      <c r="K151" s="10">
        <v>0.75</v>
      </c>
    </row>
    <row r="152" spans="1:11">
      <c r="A152">
        <v>145</v>
      </c>
      <c r="B152" s="9">
        <v>11993</v>
      </c>
      <c r="C152" s="6">
        <f t="shared" si="17"/>
        <v>10</v>
      </c>
      <c r="D152" s="12">
        <f t="shared" si="18"/>
        <v>1932</v>
      </c>
      <c r="E152" s="10">
        <v>0.47999998927116394</v>
      </c>
      <c r="F152" s="10">
        <v>0.47999998927116394</v>
      </c>
      <c r="G152" s="10">
        <v>0.72000002861022949</v>
      </c>
      <c r="H152" s="19">
        <v>2.809999942779541</v>
      </c>
      <c r="I152" s="19">
        <v>0.2199999988079071</v>
      </c>
      <c r="J152" s="10">
        <v>0.56000000238418579</v>
      </c>
      <c r="K152" s="10">
        <v>0.25999999046325684</v>
      </c>
    </row>
    <row r="153" spans="1:11">
      <c r="A153">
        <v>146</v>
      </c>
      <c r="B153" s="9">
        <v>12023</v>
      </c>
      <c r="C153" s="6">
        <f t="shared" si="17"/>
        <v>11</v>
      </c>
      <c r="D153" s="12">
        <f t="shared" si="18"/>
        <v>1932</v>
      </c>
      <c r="E153" s="10">
        <v>0</v>
      </c>
      <c r="F153" s="10">
        <v>0</v>
      </c>
      <c r="G153" s="10">
        <v>2.9999999329447746E-2</v>
      </c>
      <c r="H153" s="19">
        <v>9999</v>
      </c>
      <c r="I153" s="19">
        <v>9999</v>
      </c>
      <c r="J153" s="10">
        <v>1.9999999552965164E-2</v>
      </c>
      <c r="K153" s="10">
        <v>9.9999997764825821E-3</v>
      </c>
    </row>
    <row r="154" spans="1:11">
      <c r="A154">
        <v>147</v>
      </c>
      <c r="B154" s="9">
        <v>12054</v>
      </c>
      <c r="C154" s="6">
        <f t="shared" si="17"/>
        <v>12</v>
      </c>
      <c r="D154" s="12">
        <f t="shared" si="18"/>
        <v>1932</v>
      </c>
      <c r="E154" s="10">
        <v>0</v>
      </c>
      <c r="F154" s="10">
        <v>0</v>
      </c>
      <c r="G154" s="10">
        <v>0</v>
      </c>
      <c r="H154" s="19">
        <v>9999</v>
      </c>
      <c r="I154" s="19">
        <v>9999</v>
      </c>
      <c r="J154" s="10">
        <v>0</v>
      </c>
      <c r="K154" s="10">
        <v>0</v>
      </c>
    </row>
    <row r="155" spans="1:11">
      <c r="A155">
        <v>148</v>
      </c>
      <c r="B155" s="9">
        <v>12085</v>
      </c>
      <c r="C155" s="6">
        <f t="shared" si="17"/>
        <v>1</v>
      </c>
      <c r="D155" s="12">
        <f t="shared" si="18"/>
        <v>1933</v>
      </c>
      <c r="E155" s="10">
        <v>0</v>
      </c>
      <c r="F155" s="10">
        <v>0</v>
      </c>
      <c r="G155" s="10">
        <v>0</v>
      </c>
      <c r="H155" s="19">
        <v>9999</v>
      </c>
      <c r="I155" s="19">
        <v>9999</v>
      </c>
      <c r="J155" s="10">
        <v>0</v>
      </c>
      <c r="K155" s="10">
        <v>0</v>
      </c>
    </row>
    <row r="156" spans="1:11">
      <c r="A156">
        <v>149</v>
      </c>
      <c r="B156" s="9">
        <v>12113</v>
      </c>
      <c r="C156" s="6">
        <f t="shared" si="17"/>
        <v>2</v>
      </c>
      <c r="D156" s="12">
        <f t="shared" si="18"/>
        <v>1933</v>
      </c>
      <c r="E156" s="10">
        <v>0</v>
      </c>
      <c r="F156" s="10">
        <v>0</v>
      </c>
      <c r="G156" s="10">
        <v>0</v>
      </c>
      <c r="H156" s="19">
        <v>9999</v>
      </c>
      <c r="I156" s="19">
        <v>9999</v>
      </c>
      <c r="J156" s="10">
        <v>0</v>
      </c>
      <c r="K156" s="10">
        <v>0</v>
      </c>
    </row>
    <row r="157" spans="1:11">
      <c r="A157">
        <v>150</v>
      </c>
      <c r="B157" s="9">
        <v>12144</v>
      </c>
      <c r="C157" s="6">
        <f t="shared" si="17"/>
        <v>3</v>
      </c>
      <c r="D157" s="12">
        <f t="shared" si="18"/>
        <v>1933</v>
      </c>
      <c r="E157" s="10">
        <v>0</v>
      </c>
      <c r="F157" s="10">
        <v>0</v>
      </c>
      <c r="G157" s="10">
        <v>3.9999999105930328E-2</v>
      </c>
      <c r="H157" s="19">
        <v>9999</v>
      </c>
      <c r="I157" s="19">
        <v>9999</v>
      </c>
      <c r="J157" s="10">
        <v>2.9999999329447746E-2</v>
      </c>
      <c r="K157" s="10">
        <v>9.9999997764825821E-3</v>
      </c>
    </row>
    <row r="158" spans="1:11">
      <c r="A158">
        <v>151</v>
      </c>
      <c r="B158" s="9">
        <v>12174</v>
      </c>
      <c r="C158" s="6">
        <f t="shared" si="17"/>
        <v>4</v>
      </c>
      <c r="D158" s="12">
        <f t="shared" si="18"/>
        <v>1933</v>
      </c>
      <c r="E158" s="10">
        <v>0</v>
      </c>
      <c r="F158" s="10">
        <v>0</v>
      </c>
      <c r="G158" s="10">
        <v>3.440000057220459</v>
      </c>
      <c r="H158" s="19">
        <v>13.390000343322754</v>
      </c>
      <c r="I158" s="19">
        <v>1.0399999618530273</v>
      </c>
      <c r="J158" s="10">
        <v>2.6500000953674316</v>
      </c>
      <c r="K158" s="10">
        <v>1.2599999904632568</v>
      </c>
    </row>
    <row r="159" spans="1:11">
      <c r="A159">
        <v>152</v>
      </c>
      <c r="B159" s="9">
        <v>12205</v>
      </c>
      <c r="C159" s="6">
        <f t="shared" si="17"/>
        <v>5</v>
      </c>
      <c r="D159" s="12">
        <f t="shared" si="18"/>
        <v>1933</v>
      </c>
      <c r="E159" s="10">
        <v>0</v>
      </c>
      <c r="F159" s="10">
        <v>0</v>
      </c>
      <c r="G159" s="10">
        <v>2.619999885559082</v>
      </c>
      <c r="H159" s="19">
        <v>10.180000305175781</v>
      </c>
      <c r="I159" s="19">
        <v>0.79000002145767212</v>
      </c>
      <c r="J159" s="10">
        <v>2.0199999809265137</v>
      </c>
      <c r="K159" s="10">
        <v>0.95999997854232788</v>
      </c>
    </row>
    <row r="160" spans="1:11">
      <c r="A160">
        <v>153</v>
      </c>
      <c r="B160" s="9">
        <v>12235</v>
      </c>
      <c r="C160" s="6">
        <f t="shared" si="17"/>
        <v>6</v>
      </c>
      <c r="D160" s="12">
        <f t="shared" si="18"/>
        <v>1933</v>
      </c>
      <c r="E160" s="10">
        <v>0.47999998927116394</v>
      </c>
      <c r="F160" s="10">
        <v>0.47999998927116394</v>
      </c>
      <c r="G160" s="10">
        <v>3.4700000286102295</v>
      </c>
      <c r="H160" s="19">
        <v>13.489999771118164</v>
      </c>
      <c r="I160" s="19">
        <v>1.0499999523162842</v>
      </c>
      <c r="J160" s="10">
        <v>2.6700000762939453</v>
      </c>
      <c r="K160" s="10">
        <v>1.2699999809265137</v>
      </c>
    </row>
    <row r="161" spans="1:11">
      <c r="A161">
        <v>154</v>
      </c>
      <c r="B161" s="9">
        <v>12266</v>
      </c>
      <c r="C161" s="6">
        <f t="shared" si="17"/>
        <v>7</v>
      </c>
      <c r="D161" s="12">
        <f t="shared" si="18"/>
        <v>1933</v>
      </c>
      <c r="E161" s="10">
        <v>1.5399999618530273</v>
      </c>
      <c r="F161" s="10">
        <v>1.5399999618530273</v>
      </c>
      <c r="G161" s="10">
        <v>3.4900000095367432</v>
      </c>
      <c r="H161" s="19">
        <v>13.590000152587891</v>
      </c>
      <c r="I161" s="19">
        <v>1.059999942779541</v>
      </c>
      <c r="J161" s="10">
        <v>2.690000057220459</v>
      </c>
      <c r="K161" s="10">
        <v>1.2799999713897705</v>
      </c>
    </row>
    <row r="162" spans="1:11">
      <c r="A162">
        <v>155</v>
      </c>
      <c r="B162" s="9">
        <v>12297</v>
      </c>
      <c r="C162" s="6">
        <f t="shared" si="17"/>
        <v>8</v>
      </c>
      <c r="D162" s="12">
        <f t="shared" si="18"/>
        <v>1933</v>
      </c>
      <c r="E162" s="10">
        <v>1.5399999618530273</v>
      </c>
      <c r="F162" s="10">
        <v>1.5399999618530273</v>
      </c>
      <c r="G162" s="10">
        <v>2.6400001049041748</v>
      </c>
      <c r="H162" s="19">
        <v>10.270000457763672</v>
      </c>
      <c r="I162" s="19">
        <v>0.80000001192092896</v>
      </c>
      <c r="J162" s="10">
        <v>2.0299999713897705</v>
      </c>
      <c r="K162" s="10">
        <v>0.95999997854232788</v>
      </c>
    </row>
    <row r="163" spans="1:11">
      <c r="A163">
        <v>156</v>
      </c>
      <c r="B163" s="9">
        <v>12327</v>
      </c>
      <c r="C163" s="6">
        <f t="shared" si="17"/>
        <v>9</v>
      </c>
      <c r="D163" s="12">
        <f t="shared" si="18"/>
        <v>1933</v>
      </c>
      <c r="E163" s="10">
        <v>0.76999998092651367</v>
      </c>
      <c r="F163" s="10">
        <v>0.76999998092651367</v>
      </c>
      <c r="G163" s="10">
        <v>0.97000002861022949</v>
      </c>
      <c r="H163" s="19">
        <v>3.7699999809265137</v>
      </c>
      <c r="I163" s="19">
        <v>0.28999999165534973</v>
      </c>
      <c r="J163" s="10">
        <v>0.75</v>
      </c>
      <c r="K163" s="10">
        <v>0.34999999403953552</v>
      </c>
    </row>
    <row r="164" spans="1:11">
      <c r="A164">
        <v>157</v>
      </c>
      <c r="B164" s="9">
        <v>12358</v>
      </c>
      <c r="C164" s="6">
        <f t="shared" si="17"/>
        <v>10</v>
      </c>
      <c r="D164" s="12">
        <f t="shared" si="18"/>
        <v>1933</v>
      </c>
      <c r="E164" s="10">
        <v>0.47999998927116394</v>
      </c>
      <c r="F164" s="10">
        <v>0.47999998927116394</v>
      </c>
      <c r="G164" s="10">
        <v>0.27000001072883606</v>
      </c>
      <c r="H164" s="19">
        <v>1.0399999618530273</v>
      </c>
      <c r="I164" s="19">
        <v>7.9999998211860657E-2</v>
      </c>
      <c r="J164" s="10">
        <v>0.20999999344348907</v>
      </c>
      <c r="K164" s="10">
        <v>0.10000000149011612</v>
      </c>
    </row>
    <row r="165" spans="1:11">
      <c r="A165">
        <v>158</v>
      </c>
      <c r="B165" s="9">
        <v>12388</v>
      </c>
      <c r="C165" s="6">
        <f t="shared" si="17"/>
        <v>11</v>
      </c>
      <c r="D165" s="12">
        <f t="shared" si="18"/>
        <v>1933</v>
      </c>
      <c r="E165" s="10">
        <v>0</v>
      </c>
      <c r="F165" s="10">
        <v>0</v>
      </c>
      <c r="G165" s="10">
        <v>5.9999998658895493E-2</v>
      </c>
      <c r="H165" s="19">
        <v>9999</v>
      </c>
      <c r="I165" s="19">
        <v>9999</v>
      </c>
      <c r="J165" s="10">
        <v>5.000000074505806E-2</v>
      </c>
      <c r="K165" s="10">
        <v>1.9999999552965164E-2</v>
      </c>
    </row>
    <row r="166" spans="1:11">
      <c r="A166">
        <v>159</v>
      </c>
      <c r="B166" s="9">
        <v>12419</v>
      </c>
      <c r="C166" s="6">
        <f t="shared" si="17"/>
        <v>12</v>
      </c>
      <c r="D166" s="12">
        <f t="shared" si="18"/>
        <v>1933</v>
      </c>
      <c r="E166" s="10">
        <v>0</v>
      </c>
      <c r="F166" s="10">
        <v>0</v>
      </c>
      <c r="G166" s="10">
        <v>0</v>
      </c>
      <c r="H166" s="19">
        <v>9999</v>
      </c>
      <c r="I166" s="19">
        <v>9999</v>
      </c>
      <c r="J166" s="10">
        <v>0</v>
      </c>
      <c r="K166" s="10">
        <v>0</v>
      </c>
    </row>
    <row r="167" spans="1:11">
      <c r="A167">
        <v>160</v>
      </c>
      <c r="B167" s="9">
        <v>12450</v>
      </c>
      <c r="C167" s="6">
        <f t="shared" si="17"/>
        <v>1</v>
      </c>
      <c r="D167" s="12">
        <f t="shared" si="18"/>
        <v>1934</v>
      </c>
      <c r="E167" s="10">
        <v>0</v>
      </c>
      <c r="F167" s="10">
        <v>0</v>
      </c>
      <c r="G167" s="10">
        <v>0</v>
      </c>
      <c r="H167" s="19">
        <v>9999</v>
      </c>
      <c r="I167" s="19">
        <v>9999</v>
      </c>
      <c r="J167" s="10">
        <v>0</v>
      </c>
      <c r="K167" s="10">
        <v>0</v>
      </c>
    </row>
    <row r="168" spans="1:11">
      <c r="A168">
        <v>161</v>
      </c>
      <c r="B168" s="9">
        <v>12478</v>
      </c>
      <c r="C168" s="6">
        <f t="shared" si="17"/>
        <v>2</v>
      </c>
      <c r="D168" s="12">
        <f t="shared" si="18"/>
        <v>1934</v>
      </c>
      <c r="E168" s="10">
        <v>0</v>
      </c>
      <c r="F168" s="10">
        <v>0</v>
      </c>
      <c r="G168" s="10">
        <v>0</v>
      </c>
      <c r="H168" s="19">
        <v>9999</v>
      </c>
      <c r="I168" s="19">
        <v>9999</v>
      </c>
      <c r="J168" s="10">
        <v>0</v>
      </c>
      <c r="K168" s="10">
        <v>0</v>
      </c>
    </row>
    <row r="169" spans="1:11">
      <c r="A169">
        <v>162</v>
      </c>
      <c r="B169" s="9">
        <v>12509</v>
      </c>
      <c r="C169" s="6">
        <f t="shared" si="17"/>
        <v>3</v>
      </c>
      <c r="D169" s="12">
        <f t="shared" si="18"/>
        <v>1934</v>
      </c>
      <c r="E169" s="10">
        <v>0</v>
      </c>
      <c r="F169" s="10">
        <v>0</v>
      </c>
      <c r="G169" s="10">
        <v>5.9999998658895493E-2</v>
      </c>
      <c r="H169" s="19">
        <v>9999</v>
      </c>
      <c r="I169" s="19">
        <v>9999</v>
      </c>
      <c r="J169" s="10">
        <v>3.9999999105930328E-2</v>
      </c>
      <c r="K169" s="10">
        <v>1.9999999552965164E-2</v>
      </c>
    </row>
    <row r="170" spans="1:11">
      <c r="A170">
        <v>163</v>
      </c>
      <c r="B170" s="9">
        <v>12539</v>
      </c>
      <c r="C170" s="6">
        <f t="shared" si="17"/>
        <v>4</v>
      </c>
      <c r="D170" s="12">
        <f t="shared" si="18"/>
        <v>1934</v>
      </c>
      <c r="E170" s="10">
        <v>0</v>
      </c>
      <c r="F170" s="10">
        <v>0</v>
      </c>
      <c r="G170" s="10">
        <v>3.0099999904632568</v>
      </c>
      <c r="H170" s="19">
        <v>11.689999580383301</v>
      </c>
      <c r="I170" s="19">
        <v>0.9100000262260437</v>
      </c>
      <c r="J170" s="10">
        <v>2.3199999332427979</v>
      </c>
      <c r="K170" s="10">
        <v>1.1000000238418579</v>
      </c>
    </row>
    <row r="171" spans="1:11">
      <c r="A171">
        <v>164</v>
      </c>
      <c r="B171" s="9">
        <v>12570</v>
      </c>
      <c r="C171" s="6">
        <f t="shared" si="17"/>
        <v>5</v>
      </c>
      <c r="D171" s="12">
        <f t="shared" si="18"/>
        <v>1934</v>
      </c>
      <c r="E171" s="10">
        <v>0</v>
      </c>
      <c r="F171" s="10">
        <v>0</v>
      </c>
      <c r="G171" s="10">
        <v>2.7999999523162842</v>
      </c>
      <c r="H171" s="19">
        <v>10.859999656677246</v>
      </c>
      <c r="I171" s="19">
        <v>0.85000002384185791</v>
      </c>
      <c r="J171" s="10">
        <v>2.1600000858306885</v>
      </c>
      <c r="K171" s="10">
        <v>1.0199999809265137</v>
      </c>
    </row>
    <row r="172" spans="1:11">
      <c r="A172">
        <v>165</v>
      </c>
      <c r="B172" s="9">
        <v>12600</v>
      </c>
      <c r="C172" s="6">
        <f t="shared" si="17"/>
        <v>6</v>
      </c>
      <c r="D172" s="12">
        <f t="shared" si="18"/>
        <v>1934</v>
      </c>
      <c r="E172" s="10">
        <v>0.47999998927116394</v>
      </c>
      <c r="F172" s="10">
        <v>0.47999998927116394</v>
      </c>
      <c r="G172" s="10">
        <v>3.4900000095367432</v>
      </c>
      <c r="H172" s="19">
        <v>13.520000457763672</v>
      </c>
      <c r="I172" s="19">
        <v>1.059999942779541</v>
      </c>
      <c r="J172" s="10">
        <v>2.6800000667572021</v>
      </c>
      <c r="K172" s="10">
        <v>1.2699999809265137</v>
      </c>
    </row>
    <row r="173" spans="1:11">
      <c r="A173">
        <v>166</v>
      </c>
      <c r="B173" s="9">
        <v>12631</v>
      </c>
      <c r="C173" s="6">
        <f t="shared" si="17"/>
        <v>7</v>
      </c>
      <c r="D173" s="12">
        <f t="shared" si="18"/>
        <v>1934</v>
      </c>
      <c r="E173" s="10">
        <v>1.5399999618530273</v>
      </c>
      <c r="F173" s="10">
        <v>1.5399999618530273</v>
      </c>
      <c r="G173" s="10">
        <v>3.690000057220459</v>
      </c>
      <c r="H173" s="19">
        <v>14.310000419616699</v>
      </c>
      <c r="I173" s="19">
        <v>1.1200000047683716</v>
      </c>
      <c r="J173" s="10">
        <v>2.8399999141693115</v>
      </c>
      <c r="K173" s="10">
        <v>1.3500000238418579</v>
      </c>
    </row>
    <row r="174" spans="1:11">
      <c r="A174">
        <v>167</v>
      </c>
      <c r="B174" s="9">
        <v>12662</v>
      </c>
      <c r="C174" s="6">
        <f t="shared" si="17"/>
        <v>8</v>
      </c>
      <c r="D174" s="12">
        <f t="shared" si="18"/>
        <v>1934</v>
      </c>
      <c r="E174" s="10">
        <v>1.5399999618530273</v>
      </c>
      <c r="F174" s="10">
        <v>1.5399999618530273</v>
      </c>
      <c r="G174" s="10">
        <v>2.7899999618530273</v>
      </c>
      <c r="H174" s="19">
        <v>10.800000190734863</v>
      </c>
      <c r="I174" s="19">
        <v>0.8399999737739563</v>
      </c>
      <c r="J174" s="10">
        <v>2.1400001049041748</v>
      </c>
      <c r="K174" s="10">
        <v>1.0199999809265137</v>
      </c>
    </row>
    <row r="175" spans="1:11">
      <c r="A175">
        <v>168</v>
      </c>
      <c r="B175" s="9">
        <v>12692</v>
      </c>
      <c r="C175" s="6">
        <f t="shared" si="17"/>
        <v>9</v>
      </c>
      <c r="D175" s="12">
        <f t="shared" si="18"/>
        <v>1934</v>
      </c>
      <c r="E175" s="10">
        <v>0.76999998092651367</v>
      </c>
      <c r="F175" s="10">
        <v>0.76999998092651367</v>
      </c>
      <c r="G175" s="10">
        <v>0.99000000953674316</v>
      </c>
      <c r="H175" s="19">
        <v>3.8299999237060547</v>
      </c>
      <c r="I175" s="19">
        <v>0.30000001192092896</v>
      </c>
      <c r="J175" s="10">
        <v>0.75999999046325684</v>
      </c>
      <c r="K175" s="10">
        <v>0.36000001430511475</v>
      </c>
    </row>
    <row r="176" spans="1:11">
      <c r="A176">
        <v>169</v>
      </c>
      <c r="B176" s="9">
        <v>12723</v>
      </c>
      <c r="C176" s="6">
        <f t="shared" si="17"/>
        <v>10</v>
      </c>
      <c r="D176" s="12">
        <f t="shared" si="18"/>
        <v>1934</v>
      </c>
      <c r="E176" s="10">
        <v>0.47999998927116394</v>
      </c>
      <c r="F176" s="10">
        <v>0.47999998927116394</v>
      </c>
      <c r="G176" s="10">
        <v>0.18000000715255737</v>
      </c>
      <c r="H176" s="19">
        <v>0.70999997854232788</v>
      </c>
      <c r="I176" s="19">
        <v>5.9999998658895493E-2</v>
      </c>
      <c r="J176" s="10">
        <v>0.14000000059604645</v>
      </c>
      <c r="K176" s="10">
        <v>7.0000000298023224E-2</v>
      </c>
    </row>
    <row r="177" spans="1:11">
      <c r="A177">
        <v>170</v>
      </c>
      <c r="B177" s="9">
        <v>12753</v>
      </c>
      <c r="C177" s="6">
        <f t="shared" si="17"/>
        <v>11</v>
      </c>
      <c r="D177" s="12">
        <f t="shared" si="18"/>
        <v>1934</v>
      </c>
      <c r="E177" s="10">
        <v>0</v>
      </c>
      <c r="F177" s="10">
        <v>0</v>
      </c>
      <c r="G177" s="10">
        <v>0</v>
      </c>
      <c r="H177" s="19">
        <v>9999</v>
      </c>
      <c r="I177" s="19">
        <v>9999</v>
      </c>
      <c r="J177" s="10">
        <v>0</v>
      </c>
      <c r="K177" s="10">
        <v>0</v>
      </c>
    </row>
    <row r="178" spans="1:11">
      <c r="A178">
        <v>171</v>
      </c>
      <c r="B178" s="9">
        <v>12784</v>
      </c>
      <c r="C178" s="6">
        <f t="shared" si="17"/>
        <v>12</v>
      </c>
      <c r="D178" s="12">
        <f t="shared" si="18"/>
        <v>1934</v>
      </c>
      <c r="E178" s="10">
        <v>0</v>
      </c>
      <c r="F178" s="10">
        <v>0</v>
      </c>
      <c r="G178" s="10">
        <v>0</v>
      </c>
      <c r="H178" s="19">
        <v>9999</v>
      </c>
      <c r="I178" s="19">
        <v>9999</v>
      </c>
      <c r="J178" s="10">
        <v>0</v>
      </c>
      <c r="K178" s="10">
        <v>0</v>
      </c>
    </row>
    <row r="179" spans="1:11">
      <c r="A179">
        <v>172</v>
      </c>
      <c r="B179" s="9">
        <v>12815</v>
      </c>
      <c r="C179" s="6">
        <f t="shared" si="17"/>
        <v>1</v>
      </c>
      <c r="D179" s="12">
        <f t="shared" si="18"/>
        <v>1935</v>
      </c>
      <c r="E179" s="10">
        <v>0</v>
      </c>
      <c r="F179" s="10">
        <v>0</v>
      </c>
      <c r="G179" s="10">
        <v>0</v>
      </c>
      <c r="H179" s="19">
        <v>9999</v>
      </c>
      <c r="I179" s="19">
        <v>9999</v>
      </c>
      <c r="J179" s="10">
        <v>0</v>
      </c>
      <c r="K179" s="10">
        <v>0</v>
      </c>
    </row>
    <row r="180" spans="1:11">
      <c r="A180">
        <v>173</v>
      </c>
      <c r="B180" s="9">
        <v>12843</v>
      </c>
      <c r="C180" s="6">
        <f t="shared" si="17"/>
        <v>2</v>
      </c>
      <c r="D180" s="12">
        <f t="shared" si="18"/>
        <v>1935</v>
      </c>
      <c r="E180" s="10">
        <v>0</v>
      </c>
      <c r="F180" s="10">
        <v>0</v>
      </c>
      <c r="G180" s="10">
        <v>0</v>
      </c>
      <c r="H180" s="19">
        <v>9999</v>
      </c>
      <c r="I180" s="19">
        <v>9999</v>
      </c>
      <c r="J180" s="10">
        <v>0</v>
      </c>
      <c r="K180" s="10">
        <v>0</v>
      </c>
    </row>
    <row r="181" spans="1:11">
      <c r="A181">
        <v>174</v>
      </c>
      <c r="B181" s="9">
        <v>12874</v>
      </c>
      <c r="C181" s="6">
        <f t="shared" si="17"/>
        <v>3</v>
      </c>
      <c r="D181" s="12">
        <f t="shared" si="18"/>
        <v>1935</v>
      </c>
      <c r="E181" s="10">
        <v>0</v>
      </c>
      <c r="F181" s="10">
        <v>0</v>
      </c>
      <c r="G181" s="10">
        <v>0</v>
      </c>
      <c r="H181" s="19">
        <v>9999</v>
      </c>
      <c r="I181" s="19">
        <v>9999</v>
      </c>
      <c r="J181" s="10">
        <v>0</v>
      </c>
      <c r="K181" s="10">
        <v>0</v>
      </c>
    </row>
    <row r="182" spans="1:11">
      <c r="A182">
        <v>175</v>
      </c>
      <c r="B182" s="9">
        <v>12904</v>
      </c>
      <c r="C182" s="6">
        <f t="shared" si="17"/>
        <v>4</v>
      </c>
      <c r="D182" s="12">
        <f t="shared" si="18"/>
        <v>1935</v>
      </c>
      <c r="E182" s="10">
        <v>0</v>
      </c>
      <c r="F182" s="10">
        <v>0</v>
      </c>
      <c r="G182" s="10">
        <v>1.1399999856948853</v>
      </c>
      <c r="H182" s="19">
        <v>4.4099998474121094</v>
      </c>
      <c r="I182" s="19">
        <v>0.34000000357627869</v>
      </c>
      <c r="J182" s="10">
        <v>0.87999999523162842</v>
      </c>
      <c r="K182" s="10">
        <v>0.41999998688697815</v>
      </c>
    </row>
    <row r="183" spans="1:11">
      <c r="A183">
        <v>176</v>
      </c>
      <c r="B183" s="9">
        <v>12935</v>
      </c>
      <c r="C183" s="6">
        <f t="shared" si="17"/>
        <v>5</v>
      </c>
      <c r="D183" s="12">
        <f t="shared" si="18"/>
        <v>1935</v>
      </c>
      <c r="E183" s="10">
        <v>0</v>
      </c>
      <c r="F183" s="10">
        <v>0</v>
      </c>
      <c r="G183" s="10">
        <v>3.1500000953674316</v>
      </c>
      <c r="H183" s="19">
        <v>12.159999847412109</v>
      </c>
      <c r="I183" s="19">
        <v>0.94999998807907104</v>
      </c>
      <c r="J183" s="10">
        <v>2.4200000762939453</v>
      </c>
      <c r="K183" s="10">
        <v>1.1499999761581421</v>
      </c>
    </row>
    <row r="184" spans="1:11">
      <c r="A184">
        <v>177</v>
      </c>
      <c r="B184" s="9">
        <v>12965</v>
      </c>
      <c r="C184" s="6">
        <f t="shared" si="17"/>
        <v>6</v>
      </c>
      <c r="D184" s="12">
        <f t="shared" si="18"/>
        <v>1935</v>
      </c>
      <c r="E184" s="10">
        <v>0.47999998927116394</v>
      </c>
      <c r="F184" s="10">
        <v>0.47999998927116394</v>
      </c>
      <c r="G184" s="10">
        <v>3.7100000381469727</v>
      </c>
      <c r="H184" s="19">
        <v>14.329999923706055</v>
      </c>
      <c r="I184" s="19">
        <v>1.1200000047683716</v>
      </c>
      <c r="J184" s="10">
        <v>2.8599998950958252</v>
      </c>
      <c r="K184" s="10">
        <v>1.3500000238418579</v>
      </c>
    </row>
    <row r="185" spans="1:11">
      <c r="A185">
        <v>178</v>
      </c>
      <c r="B185" s="9">
        <v>12996</v>
      </c>
      <c r="C185" s="6">
        <f t="shared" si="17"/>
        <v>7</v>
      </c>
      <c r="D185" s="12">
        <f t="shared" si="18"/>
        <v>1935</v>
      </c>
      <c r="E185" s="10">
        <v>1.5399999618530273</v>
      </c>
      <c r="F185" s="10">
        <v>1.5399999618530273</v>
      </c>
      <c r="G185" s="10">
        <v>3.5399999618530273</v>
      </c>
      <c r="H185" s="19">
        <v>13.699999809265137</v>
      </c>
      <c r="I185" s="19">
        <v>1.0700000524520874</v>
      </c>
      <c r="J185" s="10">
        <v>2.7300000190734863</v>
      </c>
      <c r="K185" s="10">
        <v>1.2899999618530273</v>
      </c>
    </row>
    <row r="186" spans="1:11">
      <c r="A186">
        <v>179</v>
      </c>
      <c r="B186" s="9">
        <v>13027</v>
      </c>
      <c r="C186" s="6">
        <f t="shared" si="17"/>
        <v>8</v>
      </c>
      <c r="D186" s="12">
        <f t="shared" si="18"/>
        <v>1935</v>
      </c>
      <c r="E186" s="10">
        <v>1.5399999618530273</v>
      </c>
      <c r="F186" s="10">
        <v>1.5399999618530273</v>
      </c>
      <c r="G186" s="10">
        <v>2.8299999237060547</v>
      </c>
      <c r="H186" s="19">
        <v>10.920000076293945</v>
      </c>
      <c r="I186" s="19">
        <v>0.85000002384185791</v>
      </c>
      <c r="J186" s="10">
        <v>2.1800000667572021</v>
      </c>
      <c r="K186" s="10">
        <v>1.0299999713897705</v>
      </c>
    </row>
    <row r="187" spans="1:11">
      <c r="A187">
        <v>180</v>
      </c>
      <c r="B187" s="9">
        <v>13057</v>
      </c>
      <c r="C187" s="6">
        <f t="shared" si="17"/>
        <v>9</v>
      </c>
      <c r="D187" s="12">
        <f t="shared" si="18"/>
        <v>1935</v>
      </c>
      <c r="E187" s="10">
        <v>0.76999998092651367</v>
      </c>
      <c r="F187" s="10">
        <v>0.76999998092651367</v>
      </c>
      <c r="G187" s="10">
        <v>2.2000000476837158</v>
      </c>
      <c r="H187" s="19">
        <v>8.4899997711181641</v>
      </c>
      <c r="I187" s="19">
        <v>0.6600000262260437</v>
      </c>
      <c r="J187" s="10">
        <v>1.690000057220459</v>
      </c>
      <c r="K187" s="10">
        <v>0.80000001192092896</v>
      </c>
    </row>
    <row r="188" spans="1:11">
      <c r="A188">
        <v>181</v>
      </c>
      <c r="B188" s="9">
        <v>13088</v>
      </c>
      <c r="C188" s="6">
        <f t="shared" si="17"/>
        <v>10</v>
      </c>
      <c r="D188" s="12">
        <f t="shared" si="18"/>
        <v>1935</v>
      </c>
      <c r="E188" s="10">
        <v>0.47999998927116394</v>
      </c>
      <c r="F188" s="10">
        <v>0.47999998927116394</v>
      </c>
      <c r="G188" s="10">
        <v>0.43999999761581421</v>
      </c>
      <c r="H188" s="19">
        <v>1.690000057220459</v>
      </c>
      <c r="I188" s="19">
        <v>0.12999999523162842</v>
      </c>
      <c r="J188" s="10">
        <v>0.34000000357627869</v>
      </c>
      <c r="K188" s="10">
        <v>0.15999999642372131</v>
      </c>
    </row>
    <row r="189" spans="1:11">
      <c r="A189">
        <v>182</v>
      </c>
      <c r="B189" s="9">
        <v>13118</v>
      </c>
      <c r="C189" s="6">
        <f t="shared" si="17"/>
        <v>11</v>
      </c>
      <c r="D189" s="12">
        <f t="shared" si="18"/>
        <v>1935</v>
      </c>
      <c r="E189" s="10">
        <v>0</v>
      </c>
      <c r="F189" s="10">
        <v>0</v>
      </c>
      <c r="G189" s="10">
        <v>0</v>
      </c>
      <c r="H189" s="19">
        <v>9999</v>
      </c>
      <c r="I189" s="19">
        <v>9999</v>
      </c>
      <c r="J189" s="10">
        <v>0</v>
      </c>
      <c r="K189" s="10">
        <v>0</v>
      </c>
    </row>
    <row r="190" spans="1:11">
      <c r="A190">
        <v>183</v>
      </c>
      <c r="B190" s="9">
        <v>13149</v>
      </c>
      <c r="C190" s="6">
        <f t="shared" si="17"/>
        <v>12</v>
      </c>
      <c r="D190" s="12">
        <f t="shared" si="18"/>
        <v>1935</v>
      </c>
      <c r="E190" s="10">
        <v>0</v>
      </c>
      <c r="F190" s="10">
        <v>0</v>
      </c>
      <c r="G190" s="10">
        <v>0</v>
      </c>
      <c r="H190" s="19">
        <v>9999</v>
      </c>
      <c r="I190" s="19">
        <v>9999</v>
      </c>
      <c r="J190" s="10">
        <v>0</v>
      </c>
      <c r="K190" s="10">
        <v>0</v>
      </c>
    </row>
    <row r="191" spans="1:11">
      <c r="A191">
        <v>184</v>
      </c>
      <c r="B191" s="9">
        <v>13180</v>
      </c>
      <c r="C191" s="6">
        <f t="shared" si="17"/>
        <v>1</v>
      </c>
      <c r="D191" s="12">
        <f t="shared" si="18"/>
        <v>1936</v>
      </c>
      <c r="E191" s="10">
        <v>0</v>
      </c>
      <c r="F191" s="10">
        <v>0</v>
      </c>
      <c r="G191" s="10">
        <v>0</v>
      </c>
      <c r="H191" s="19">
        <v>9999</v>
      </c>
      <c r="I191" s="19">
        <v>9999</v>
      </c>
      <c r="J191" s="10">
        <v>0</v>
      </c>
      <c r="K191" s="10">
        <v>0</v>
      </c>
    </row>
    <row r="192" spans="1:11">
      <c r="A192">
        <v>185</v>
      </c>
      <c r="B192" s="9">
        <v>13209</v>
      </c>
      <c r="C192" s="6">
        <f t="shared" si="17"/>
        <v>2</v>
      </c>
      <c r="D192" s="12">
        <f t="shared" si="18"/>
        <v>1936</v>
      </c>
      <c r="E192" s="10">
        <v>0</v>
      </c>
      <c r="F192" s="10">
        <v>0</v>
      </c>
      <c r="G192" s="10">
        <v>0</v>
      </c>
      <c r="H192" s="19">
        <v>9999</v>
      </c>
      <c r="I192" s="19">
        <v>9999</v>
      </c>
      <c r="J192" s="10">
        <v>0</v>
      </c>
      <c r="K192" s="10">
        <v>0</v>
      </c>
    </row>
    <row r="193" spans="1:11">
      <c r="A193">
        <v>186</v>
      </c>
      <c r="B193" s="9">
        <v>13240</v>
      </c>
      <c r="C193" s="6">
        <f t="shared" si="17"/>
        <v>3</v>
      </c>
      <c r="D193" s="12">
        <f t="shared" si="18"/>
        <v>1936</v>
      </c>
      <c r="E193" s="10">
        <v>0</v>
      </c>
      <c r="F193" s="10">
        <v>0</v>
      </c>
      <c r="G193" s="10">
        <v>0</v>
      </c>
      <c r="H193" s="19">
        <v>9999</v>
      </c>
      <c r="I193" s="19">
        <v>9999</v>
      </c>
      <c r="J193" s="10">
        <v>0</v>
      </c>
      <c r="K193" s="10">
        <v>0</v>
      </c>
    </row>
    <row r="194" spans="1:11">
      <c r="A194">
        <v>187</v>
      </c>
      <c r="B194" s="9">
        <v>13270</v>
      </c>
      <c r="C194" s="6">
        <f t="shared" si="17"/>
        <v>4</v>
      </c>
      <c r="D194" s="12">
        <f t="shared" si="18"/>
        <v>1936</v>
      </c>
      <c r="E194" s="10">
        <v>0</v>
      </c>
      <c r="F194" s="10">
        <v>0</v>
      </c>
      <c r="G194" s="10">
        <v>2.0799999237060547</v>
      </c>
      <c r="H194" s="19">
        <v>8.0600004196166992</v>
      </c>
      <c r="I194" s="19">
        <v>0.62999999523162842</v>
      </c>
      <c r="J194" s="10">
        <v>1.6000000238418579</v>
      </c>
      <c r="K194" s="10">
        <v>0.75999999046325684</v>
      </c>
    </row>
    <row r="195" spans="1:11">
      <c r="A195">
        <v>188</v>
      </c>
      <c r="B195" s="9">
        <v>13301</v>
      </c>
      <c r="C195" s="6">
        <f t="shared" si="17"/>
        <v>5</v>
      </c>
      <c r="D195" s="12">
        <f t="shared" si="18"/>
        <v>1936</v>
      </c>
      <c r="E195" s="10">
        <v>0</v>
      </c>
      <c r="F195" s="10">
        <v>0</v>
      </c>
      <c r="G195" s="10">
        <v>2.8399999141693115</v>
      </c>
      <c r="H195" s="19">
        <v>11.020000457763672</v>
      </c>
      <c r="I195" s="19">
        <v>0.86000001430511475</v>
      </c>
      <c r="J195" s="10">
        <v>2.190000057220459</v>
      </c>
      <c r="K195" s="10">
        <v>1.0399999618530273</v>
      </c>
    </row>
    <row r="196" spans="1:11">
      <c r="A196">
        <v>189</v>
      </c>
      <c r="B196" s="9">
        <v>13331</v>
      </c>
      <c r="C196" s="6">
        <f t="shared" si="17"/>
        <v>6</v>
      </c>
      <c r="D196" s="12">
        <f t="shared" si="18"/>
        <v>1936</v>
      </c>
      <c r="E196" s="10">
        <v>0.47999998927116394</v>
      </c>
      <c r="F196" s="10">
        <v>0.47999998927116394</v>
      </c>
      <c r="G196" s="10">
        <v>3.059999942779541</v>
      </c>
      <c r="H196" s="19">
        <v>11.859999656677246</v>
      </c>
      <c r="I196" s="19">
        <v>0.93000000715255737</v>
      </c>
      <c r="J196" s="10">
        <v>2.3499999046325684</v>
      </c>
      <c r="K196" s="10">
        <v>1.1200000047683716</v>
      </c>
    </row>
    <row r="197" spans="1:11">
      <c r="A197">
        <v>190</v>
      </c>
      <c r="B197" s="9">
        <v>13362</v>
      </c>
      <c r="C197" s="6">
        <f t="shared" si="17"/>
        <v>7</v>
      </c>
      <c r="D197" s="12">
        <f t="shared" si="18"/>
        <v>1936</v>
      </c>
      <c r="E197" s="10">
        <v>1.5399999618530273</v>
      </c>
      <c r="F197" s="10">
        <v>1.5399999618530273</v>
      </c>
      <c r="G197" s="10">
        <v>3.3900001049041748</v>
      </c>
      <c r="H197" s="19">
        <v>13.149999618530273</v>
      </c>
      <c r="I197" s="19">
        <v>1.0299999713897705</v>
      </c>
      <c r="J197" s="10">
        <v>2.6099998950958252</v>
      </c>
      <c r="K197" s="10">
        <v>1.2400000095367432</v>
      </c>
    </row>
    <row r="198" spans="1:11">
      <c r="A198">
        <v>191</v>
      </c>
      <c r="B198" s="9">
        <v>13393</v>
      </c>
      <c r="C198" s="6">
        <f t="shared" si="17"/>
        <v>8</v>
      </c>
      <c r="D198" s="12">
        <f t="shared" si="18"/>
        <v>1936</v>
      </c>
      <c r="E198" s="10">
        <v>1.5399999618530273</v>
      </c>
      <c r="F198" s="10">
        <v>1.5399999618530273</v>
      </c>
      <c r="G198" s="10">
        <v>2.7000000476837158</v>
      </c>
      <c r="H198" s="19">
        <v>10.479999542236328</v>
      </c>
      <c r="I198" s="19">
        <v>0.81999999284744263</v>
      </c>
      <c r="J198" s="10">
        <v>2.0799999237060547</v>
      </c>
      <c r="K198" s="10">
        <v>0.99000000953674316</v>
      </c>
    </row>
    <row r="199" spans="1:11">
      <c r="A199">
        <v>192</v>
      </c>
      <c r="B199" s="9">
        <v>13423</v>
      </c>
      <c r="C199" s="6">
        <f t="shared" si="17"/>
        <v>9</v>
      </c>
      <c r="D199" s="12">
        <f t="shared" si="18"/>
        <v>1936</v>
      </c>
      <c r="E199" s="10">
        <v>0.76999998092651367</v>
      </c>
      <c r="F199" s="10">
        <v>0.76999998092651367</v>
      </c>
      <c r="G199" s="10">
        <v>2.1800000667572021</v>
      </c>
      <c r="H199" s="19">
        <v>8.4600000381469727</v>
      </c>
      <c r="I199" s="19">
        <v>0.6600000262260437</v>
      </c>
      <c r="J199" s="10">
        <v>1.6799999475479126</v>
      </c>
      <c r="K199" s="10">
        <v>0.80000001192092896</v>
      </c>
    </row>
    <row r="200" spans="1:11">
      <c r="A200">
        <v>193</v>
      </c>
      <c r="B200" s="9">
        <v>13454</v>
      </c>
      <c r="C200" s="6">
        <f t="shared" si="17"/>
        <v>10</v>
      </c>
      <c r="D200" s="12">
        <f t="shared" si="18"/>
        <v>1936</v>
      </c>
      <c r="E200" s="10">
        <v>0.47999998927116394</v>
      </c>
      <c r="F200" s="10">
        <v>0.47999998927116394</v>
      </c>
      <c r="G200" s="10">
        <v>0.68999999761581421</v>
      </c>
      <c r="H200" s="19">
        <v>2.6800000667572021</v>
      </c>
      <c r="I200" s="19">
        <v>0.20999999344348907</v>
      </c>
      <c r="J200" s="10">
        <v>0.52999997138977051</v>
      </c>
      <c r="K200" s="10">
        <v>0.25</v>
      </c>
    </row>
    <row r="201" spans="1:11">
      <c r="A201">
        <v>194</v>
      </c>
      <c r="B201" s="9">
        <v>13484</v>
      </c>
      <c r="C201" s="6">
        <f t="shared" ref="C201:C264" si="19">MONTH(B201)</f>
        <v>11</v>
      </c>
      <c r="D201" s="12">
        <f t="shared" ref="D201:D264" si="20">YEAR(B201)</f>
        <v>1936</v>
      </c>
      <c r="E201" s="10">
        <v>0</v>
      </c>
      <c r="F201" s="10">
        <v>0</v>
      </c>
      <c r="G201" s="10">
        <v>7.0000000298023224E-2</v>
      </c>
      <c r="H201" s="19">
        <v>9999</v>
      </c>
      <c r="I201" s="19">
        <v>9999</v>
      </c>
      <c r="J201" s="10">
        <v>5.9999998658895493E-2</v>
      </c>
      <c r="K201" s="10">
        <v>2.9999999329447746E-2</v>
      </c>
    </row>
    <row r="202" spans="1:11">
      <c r="A202">
        <v>195</v>
      </c>
      <c r="B202" s="9">
        <v>13515</v>
      </c>
      <c r="C202" s="6">
        <f t="shared" si="19"/>
        <v>12</v>
      </c>
      <c r="D202" s="12">
        <f t="shared" si="20"/>
        <v>1936</v>
      </c>
      <c r="E202" s="10">
        <v>0</v>
      </c>
      <c r="F202" s="10">
        <v>0</v>
      </c>
      <c r="G202" s="10">
        <v>0</v>
      </c>
      <c r="H202" s="19">
        <v>9999</v>
      </c>
      <c r="I202" s="19">
        <v>9999</v>
      </c>
      <c r="J202" s="10">
        <v>0</v>
      </c>
      <c r="K202" s="10">
        <v>0</v>
      </c>
    </row>
    <row r="203" spans="1:11">
      <c r="A203">
        <v>196</v>
      </c>
      <c r="B203" s="9">
        <v>13546</v>
      </c>
      <c r="C203" s="6">
        <f t="shared" si="19"/>
        <v>1</v>
      </c>
      <c r="D203" s="12">
        <f t="shared" si="20"/>
        <v>1937</v>
      </c>
      <c r="E203" s="10">
        <v>0</v>
      </c>
      <c r="F203" s="10">
        <v>0</v>
      </c>
      <c r="G203" s="10">
        <v>0</v>
      </c>
      <c r="H203" s="19">
        <v>9999</v>
      </c>
      <c r="I203" s="19">
        <v>9999</v>
      </c>
      <c r="J203" s="10">
        <v>0</v>
      </c>
      <c r="K203" s="10">
        <v>0</v>
      </c>
    </row>
    <row r="204" spans="1:11">
      <c r="A204">
        <v>197</v>
      </c>
      <c r="B204" s="9">
        <v>13574</v>
      </c>
      <c r="C204" s="6">
        <f t="shared" si="19"/>
        <v>2</v>
      </c>
      <c r="D204" s="12">
        <f t="shared" si="20"/>
        <v>1937</v>
      </c>
      <c r="E204" s="10">
        <v>0</v>
      </c>
      <c r="F204" s="10">
        <v>0</v>
      </c>
      <c r="G204" s="10">
        <v>0</v>
      </c>
      <c r="H204" s="19">
        <v>9999</v>
      </c>
      <c r="I204" s="19">
        <v>9999</v>
      </c>
      <c r="J204" s="10">
        <v>0</v>
      </c>
      <c r="K204" s="10">
        <v>0</v>
      </c>
    </row>
    <row r="205" spans="1:11">
      <c r="A205">
        <v>198</v>
      </c>
      <c r="B205" s="9">
        <v>13605</v>
      </c>
      <c r="C205" s="6">
        <f t="shared" si="19"/>
        <v>3</v>
      </c>
      <c r="D205" s="12">
        <f t="shared" si="20"/>
        <v>1937</v>
      </c>
      <c r="E205" s="10">
        <v>0</v>
      </c>
      <c r="F205" s="10">
        <v>0</v>
      </c>
      <c r="G205" s="10">
        <v>0</v>
      </c>
      <c r="H205" s="19">
        <v>9999</v>
      </c>
      <c r="I205" s="19">
        <v>9999</v>
      </c>
      <c r="J205" s="10">
        <v>0</v>
      </c>
      <c r="K205" s="10">
        <v>0</v>
      </c>
    </row>
    <row r="206" spans="1:11">
      <c r="A206">
        <v>199</v>
      </c>
      <c r="B206" s="9">
        <v>13635</v>
      </c>
      <c r="C206" s="6">
        <f t="shared" si="19"/>
        <v>4</v>
      </c>
      <c r="D206" s="12">
        <f t="shared" si="20"/>
        <v>1937</v>
      </c>
      <c r="E206" s="10">
        <v>0</v>
      </c>
      <c r="F206" s="10">
        <v>0</v>
      </c>
      <c r="G206" s="10">
        <v>2.1400001049041748</v>
      </c>
      <c r="H206" s="19">
        <v>8.2799997329711914</v>
      </c>
      <c r="I206" s="19">
        <v>0.64999997615814209</v>
      </c>
      <c r="J206" s="10">
        <v>1.6499999761581421</v>
      </c>
      <c r="K206" s="10">
        <v>0.77999997138977051</v>
      </c>
    </row>
    <row r="207" spans="1:11">
      <c r="A207">
        <v>200</v>
      </c>
      <c r="B207" s="9">
        <v>13666</v>
      </c>
      <c r="C207" s="6">
        <f t="shared" si="19"/>
        <v>5</v>
      </c>
      <c r="D207" s="12">
        <f t="shared" si="20"/>
        <v>1937</v>
      </c>
      <c r="E207" s="10">
        <v>0</v>
      </c>
      <c r="F207" s="10">
        <v>0</v>
      </c>
      <c r="G207" s="10">
        <v>3.3599998950958252</v>
      </c>
      <c r="H207" s="19">
        <v>12.979999542236328</v>
      </c>
      <c r="I207" s="19">
        <v>1.0099999904632568</v>
      </c>
      <c r="J207" s="10">
        <v>2.5899999141693115</v>
      </c>
      <c r="K207" s="10">
        <v>1.2300000190734863</v>
      </c>
    </row>
    <row r="208" spans="1:11">
      <c r="A208">
        <v>201</v>
      </c>
      <c r="B208" s="9">
        <v>13696</v>
      </c>
      <c r="C208" s="6">
        <f t="shared" si="19"/>
        <v>6</v>
      </c>
      <c r="D208" s="12">
        <f t="shared" si="20"/>
        <v>1937</v>
      </c>
      <c r="E208" s="10">
        <v>0.47999998927116394</v>
      </c>
      <c r="F208" s="10">
        <v>0.47999998927116394</v>
      </c>
      <c r="G208" s="10">
        <v>3.1400001049041748</v>
      </c>
      <c r="H208" s="19">
        <v>12.130000114440918</v>
      </c>
      <c r="I208" s="19">
        <v>0.94999998807907104</v>
      </c>
      <c r="J208" s="10">
        <v>2.4200000762939453</v>
      </c>
      <c r="K208" s="10">
        <v>1.1499999761581421</v>
      </c>
    </row>
    <row r="209" spans="1:11">
      <c r="A209">
        <v>202</v>
      </c>
      <c r="B209" s="9">
        <v>13727</v>
      </c>
      <c r="C209" s="6">
        <f t="shared" si="19"/>
        <v>7</v>
      </c>
      <c r="D209" s="12">
        <f t="shared" si="20"/>
        <v>1937</v>
      </c>
      <c r="E209" s="10">
        <v>1.5399999618530273</v>
      </c>
      <c r="F209" s="10">
        <v>1.5399999618530273</v>
      </c>
      <c r="G209" s="10">
        <v>3.380000114440918</v>
      </c>
      <c r="H209" s="19">
        <v>13.050000190734863</v>
      </c>
      <c r="I209" s="19">
        <v>1.0199999809265137</v>
      </c>
      <c r="J209" s="10">
        <v>2.5999999046325684</v>
      </c>
      <c r="K209" s="10">
        <v>1.2300000190734863</v>
      </c>
    </row>
    <row r="210" spans="1:11">
      <c r="A210">
        <v>203</v>
      </c>
      <c r="B210" s="9">
        <v>13758</v>
      </c>
      <c r="C210" s="6">
        <f t="shared" si="19"/>
        <v>8</v>
      </c>
      <c r="D210" s="12">
        <f t="shared" si="20"/>
        <v>1937</v>
      </c>
      <c r="E210" s="10">
        <v>1.5399999618530273</v>
      </c>
      <c r="F210" s="10">
        <v>1.5399999618530273</v>
      </c>
      <c r="G210" s="10">
        <v>2.690000057220459</v>
      </c>
      <c r="H210" s="19">
        <v>10.399999618530273</v>
      </c>
      <c r="I210" s="19">
        <v>0.81000000238418579</v>
      </c>
      <c r="J210" s="10">
        <v>2.0699999332427979</v>
      </c>
      <c r="K210" s="10">
        <v>0.98000001907348633</v>
      </c>
    </row>
    <row r="211" spans="1:11">
      <c r="A211">
        <v>204</v>
      </c>
      <c r="B211" s="9">
        <v>13788</v>
      </c>
      <c r="C211" s="6">
        <f t="shared" si="19"/>
        <v>9</v>
      </c>
      <c r="D211" s="12">
        <f t="shared" si="20"/>
        <v>1937</v>
      </c>
      <c r="E211" s="10">
        <v>0.76999998092651367</v>
      </c>
      <c r="F211" s="10">
        <v>0.76999998092651367</v>
      </c>
      <c r="G211" s="10">
        <v>2.1800000667572021</v>
      </c>
      <c r="H211" s="19">
        <v>8.4399995803833008</v>
      </c>
      <c r="I211" s="19">
        <v>0.6600000262260437</v>
      </c>
      <c r="J211" s="10">
        <v>1.6799999475479126</v>
      </c>
      <c r="K211" s="10">
        <v>0.80000001192092896</v>
      </c>
    </row>
    <row r="212" spans="1:11">
      <c r="A212">
        <v>205</v>
      </c>
      <c r="B212" s="9">
        <v>13819</v>
      </c>
      <c r="C212" s="6">
        <f t="shared" si="19"/>
        <v>10</v>
      </c>
      <c r="D212" s="12">
        <f t="shared" si="20"/>
        <v>1937</v>
      </c>
      <c r="E212" s="10">
        <v>0.47999998927116394</v>
      </c>
      <c r="F212" s="10">
        <v>0.47999998927116394</v>
      </c>
      <c r="G212" s="10">
        <v>0.11999999731779099</v>
      </c>
      <c r="H212" s="19">
        <v>0.44999998807907104</v>
      </c>
      <c r="I212" s="19">
        <v>2.9999999329447746E-2</v>
      </c>
      <c r="J212" s="10">
        <v>9.0000003576278687E-2</v>
      </c>
      <c r="K212" s="10">
        <v>3.9999999105930328E-2</v>
      </c>
    </row>
    <row r="213" spans="1:11">
      <c r="A213">
        <v>206</v>
      </c>
      <c r="B213" s="9">
        <v>13849</v>
      </c>
      <c r="C213" s="6">
        <f t="shared" si="19"/>
        <v>11</v>
      </c>
      <c r="D213" s="12">
        <f t="shared" si="20"/>
        <v>1937</v>
      </c>
      <c r="E213" s="10">
        <v>0</v>
      </c>
      <c r="F213" s="10">
        <v>0</v>
      </c>
      <c r="G213" s="10">
        <v>0</v>
      </c>
      <c r="H213" s="19">
        <v>9999</v>
      </c>
      <c r="I213" s="19">
        <v>9999</v>
      </c>
      <c r="J213" s="10">
        <v>0</v>
      </c>
      <c r="K213" s="10">
        <v>0</v>
      </c>
    </row>
    <row r="214" spans="1:11">
      <c r="A214">
        <v>207</v>
      </c>
      <c r="B214" s="9">
        <v>13880</v>
      </c>
      <c r="C214" s="6">
        <f t="shared" si="19"/>
        <v>12</v>
      </c>
      <c r="D214" s="12">
        <f t="shared" si="20"/>
        <v>1937</v>
      </c>
      <c r="E214" s="10">
        <v>0</v>
      </c>
      <c r="F214" s="10">
        <v>0</v>
      </c>
      <c r="G214" s="10">
        <v>0</v>
      </c>
      <c r="H214" s="19">
        <v>9999</v>
      </c>
      <c r="I214" s="19">
        <v>9999</v>
      </c>
      <c r="J214" s="10">
        <v>0</v>
      </c>
      <c r="K214" s="10">
        <v>0</v>
      </c>
    </row>
    <row r="215" spans="1:11">
      <c r="A215">
        <v>208</v>
      </c>
      <c r="B215" s="9">
        <v>13911</v>
      </c>
      <c r="C215" s="6">
        <f t="shared" si="19"/>
        <v>1</v>
      </c>
      <c r="D215" s="12">
        <f t="shared" si="20"/>
        <v>1938</v>
      </c>
      <c r="E215" s="10">
        <v>0</v>
      </c>
      <c r="F215" s="10">
        <v>0</v>
      </c>
      <c r="G215" s="10">
        <v>0</v>
      </c>
      <c r="H215" s="19">
        <v>9999</v>
      </c>
      <c r="I215" s="19">
        <v>9999</v>
      </c>
      <c r="J215" s="10">
        <v>0</v>
      </c>
      <c r="K215" s="10">
        <v>0</v>
      </c>
    </row>
    <row r="216" spans="1:11">
      <c r="A216">
        <v>209</v>
      </c>
      <c r="B216" s="9">
        <v>13939</v>
      </c>
      <c r="C216" s="6">
        <f t="shared" si="19"/>
        <v>2</v>
      </c>
      <c r="D216" s="12">
        <f t="shared" si="20"/>
        <v>1938</v>
      </c>
      <c r="E216" s="10">
        <v>0</v>
      </c>
      <c r="F216" s="10">
        <v>0</v>
      </c>
      <c r="G216" s="10">
        <v>0</v>
      </c>
      <c r="H216" s="19">
        <v>9999</v>
      </c>
      <c r="I216" s="19">
        <v>9999</v>
      </c>
      <c r="J216" s="10">
        <v>0</v>
      </c>
      <c r="K216" s="10">
        <v>0</v>
      </c>
    </row>
    <row r="217" spans="1:11">
      <c r="A217">
        <v>210</v>
      </c>
      <c r="B217" s="9">
        <v>13970</v>
      </c>
      <c r="C217" s="6">
        <f t="shared" si="19"/>
        <v>3</v>
      </c>
      <c r="D217" s="12">
        <f t="shared" si="20"/>
        <v>1938</v>
      </c>
      <c r="E217" s="10">
        <v>0</v>
      </c>
      <c r="F217" s="10">
        <v>0</v>
      </c>
      <c r="G217" s="10">
        <v>0</v>
      </c>
      <c r="H217" s="19">
        <v>9999</v>
      </c>
      <c r="I217" s="19">
        <v>9999</v>
      </c>
      <c r="J217" s="10">
        <v>0</v>
      </c>
      <c r="K217" s="10">
        <v>0</v>
      </c>
    </row>
    <row r="218" spans="1:11">
      <c r="A218">
        <v>211</v>
      </c>
      <c r="B218" s="9">
        <v>14000</v>
      </c>
      <c r="C218" s="6">
        <f t="shared" si="19"/>
        <v>4</v>
      </c>
      <c r="D218" s="12">
        <f t="shared" si="20"/>
        <v>1938</v>
      </c>
      <c r="E218" s="10">
        <v>0</v>
      </c>
      <c r="F218" s="10">
        <v>0</v>
      </c>
      <c r="G218" s="10">
        <v>1.5700000524520874</v>
      </c>
      <c r="H218" s="19">
        <v>6.0500001907348633</v>
      </c>
      <c r="I218" s="19">
        <v>0.4699999988079071</v>
      </c>
      <c r="J218" s="10">
        <v>1.2100000381469727</v>
      </c>
      <c r="K218" s="10">
        <v>0.56999999284744263</v>
      </c>
    </row>
    <row r="219" spans="1:11">
      <c r="A219">
        <v>212</v>
      </c>
      <c r="B219" s="9">
        <v>14031</v>
      </c>
      <c r="C219" s="6">
        <f t="shared" si="19"/>
        <v>5</v>
      </c>
      <c r="D219" s="12">
        <f t="shared" si="20"/>
        <v>1938</v>
      </c>
      <c r="E219" s="10">
        <v>0</v>
      </c>
      <c r="F219" s="10">
        <v>0</v>
      </c>
      <c r="G219" s="10">
        <v>3.2300000190734863</v>
      </c>
      <c r="H219" s="19">
        <v>12.489999771118164</v>
      </c>
      <c r="I219" s="19">
        <v>0.98000001907348633</v>
      </c>
      <c r="J219" s="10">
        <v>2.4900000095367432</v>
      </c>
      <c r="K219" s="10">
        <v>1.1799999475479126</v>
      </c>
    </row>
    <row r="220" spans="1:11">
      <c r="A220">
        <v>213</v>
      </c>
      <c r="B220" s="9">
        <v>14061</v>
      </c>
      <c r="C220" s="6">
        <f t="shared" si="19"/>
        <v>6</v>
      </c>
      <c r="D220" s="12">
        <f t="shared" si="20"/>
        <v>1938</v>
      </c>
      <c r="E220" s="10">
        <v>0.47999998927116394</v>
      </c>
      <c r="F220" s="10">
        <v>0.47999998927116394</v>
      </c>
      <c r="G220" s="10">
        <v>3.7799999713897705</v>
      </c>
      <c r="H220" s="19">
        <v>14.609999656677246</v>
      </c>
      <c r="I220" s="19">
        <v>1.1399999856948853</v>
      </c>
      <c r="J220" s="10">
        <v>2.9100000858306885</v>
      </c>
      <c r="K220" s="10">
        <v>1.3799999952316284</v>
      </c>
    </row>
    <row r="221" spans="1:11">
      <c r="A221">
        <v>214</v>
      </c>
      <c r="B221" s="9">
        <v>14092</v>
      </c>
      <c r="C221" s="6">
        <f t="shared" si="19"/>
        <v>7</v>
      </c>
      <c r="D221" s="12">
        <f t="shared" si="20"/>
        <v>1938</v>
      </c>
      <c r="E221" s="10">
        <v>1.5399999618530273</v>
      </c>
      <c r="F221" s="10">
        <v>1.5399999618530273</v>
      </c>
      <c r="G221" s="10">
        <v>3.619999885559082</v>
      </c>
      <c r="H221" s="19">
        <v>14</v>
      </c>
      <c r="I221" s="19">
        <v>1.0900000333786011</v>
      </c>
      <c r="J221" s="10">
        <v>2.7899999618530273</v>
      </c>
      <c r="K221" s="10">
        <v>1.3200000524520874</v>
      </c>
    </row>
    <row r="222" spans="1:11">
      <c r="A222">
        <v>215</v>
      </c>
      <c r="B222" s="9">
        <v>14123</v>
      </c>
      <c r="C222" s="6">
        <f t="shared" si="19"/>
        <v>8</v>
      </c>
      <c r="D222" s="12">
        <f t="shared" si="20"/>
        <v>1938</v>
      </c>
      <c r="E222" s="10">
        <v>1.5399999618530273</v>
      </c>
      <c r="F222" s="10">
        <v>1.5399999618530273</v>
      </c>
      <c r="G222" s="10">
        <v>2.880000114440918</v>
      </c>
      <c r="H222" s="19">
        <v>11.159999847412109</v>
      </c>
      <c r="I222" s="19">
        <v>0.87000000476837158</v>
      </c>
      <c r="J222" s="10">
        <v>2.2200000286102295</v>
      </c>
      <c r="K222" s="10">
        <v>1.0499999523162842</v>
      </c>
    </row>
    <row r="223" spans="1:11">
      <c r="A223">
        <v>216</v>
      </c>
      <c r="B223" s="9">
        <v>14153</v>
      </c>
      <c r="C223" s="6">
        <f t="shared" si="19"/>
        <v>9</v>
      </c>
      <c r="D223" s="12">
        <f t="shared" si="20"/>
        <v>1938</v>
      </c>
      <c r="E223" s="10">
        <v>0.76999998092651367</v>
      </c>
      <c r="F223" s="10">
        <v>0.76999998092651367</v>
      </c>
      <c r="G223" s="10">
        <v>1.7799999713897705</v>
      </c>
      <c r="H223" s="19">
        <v>6.880000114440918</v>
      </c>
      <c r="I223" s="19">
        <v>0.54000002145767212</v>
      </c>
      <c r="J223" s="10">
        <v>1.3700000047683716</v>
      </c>
      <c r="K223" s="10">
        <v>0.64999997615814209</v>
      </c>
    </row>
    <row r="224" spans="1:11">
      <c r="A224">
        <v>217</v>
      </c>
      <c r="B224" s="9">
        <v>14184</v>
      </c>
      <c r="C224" s="6">
        <f t="shared" si="19"/>
        <v>10</v>
      </c>
      <c r="D224" s="12">
        <f t="shared" si="20"/>
        <v>1938</v>
      </c>
      <c r="E224" s="10">
        <v>0.47999998927116394</v>
      </c>
      <c r="F224" s="10">
        <v>0.47999998927116394</v>
      </c>
      <c r="G224" s="10">
        <v>0.14000000059604645</v>
      </c>
      <c r="H224" s="19">
        <v>0.51999998092651367</v>
      </c>
      <c r="I224" s="19">
        <v>3.9999999105930328E-2</v>
      </c>
      <c r="J224" s="10">
        <v>0.10000000149011612</v>
      </c>
      <c r="K224" s="10">
        <v>5.000000074505806E-2</v>
      </c>
    </row>
    <row r="225" spans="1:11">
      <c r="A225">
        <v>218</v>
      </c>
      <c r="B225" s="9">
        <v>14214</v>
      </c>
      <c r="C225" s="6">
        <f t="shared" si="19"/>
        <v>11</v>
      </c>
      <c r="D225" s="12">
        <f t="shared" si="20"/>
        <v>1938</v>
      </c>
      <c r="E225" s="10">
        <v>0</v>
      </c>
      <c r="F225" s="10">
        <v>0</v>
      </c>
      <c r="G225" s="10">
        <v>9.9999997764825821E-3</v>
      </c>
      <c r="H225" s="19">
        <v>9999</v>
      </c>
      <c r="I225" s="19">
        <v>9999</v>
      </c>
      <c r="J225" s="10">
        <v>9.9999997764825821E-3</v>
      </c>
      <c r="K225" s="10">
        <v>0</v>
      </c>
    </row>
    <row r="226" spans="1:11">
      <c r="A226">
        <v>219</v>
      </c>
      <c r="B226" s="9">
        <v>14245</v>
      </c>
      <c r="C226" s="6">
        <f t="shared" si="19"/>
        <v>12</v>
      </c>
      <c r="D226" s="12">
        <f t="shared" si="20"/>
        <v>1938</v>
      </c>
      <c r="E226" s="10">
        <v>0</v>
      </c>
      <c r="F226" s="10">
        <v>0</v>
      </c>
      <c r="G226" s="10">
        <v>0</v>
      </c>
      <c r="H226" s="19">
        <v>9999</v>
      </c>
      <c r="I226" s="19">
        <v>9999</v>
      </c>
      <c r="J226" s="10">
        <v>0</v>
      </c>
      <c r="K226" s="10">
        <v>0</v>
      </c>
    </row>
    <row r="227" spans="1:11">
      <c r="A227">
        <v>220</v>
      </c>
      <c r="B227" s="9">
        <v>14276</v>
      </c>
      <c r="C227" s="6">
        <f t="shared" si="19"/>
        <v>1</v>
      </c>
      <c r="D227" s="12">
        <f t="shared" si="20"/>
        <v>1939</v>
      </c>
      <c r="E227" s="10">
        <v>0</v>
      </c>
      <c r="F227" s="10">
        <v>0</v>
      </c>
      <c r="G227" s="10">
        <v>0</v>
      </c>
      <c r="H227" s="19">
        <v>9999</v>
      </c>
      <c r="I227" s="19">
        <v>9999</v>
      </c>
      <c r="J227" s="10">
        <v>0</v>
      </c>
      <c r="K227" s="10">
        <v>0</v>
      </c>
    </row>
    <row r="228" spans="1:11">
      <c r="A228">
        <v>221</v>
      </c>
      <c r="B228" s="9">
        <v>14304</v>
      </c>
      <c r="C228" s="6">
        <f t="shared" si="19"/>
        <v>2</v>
      </c>
      <c r="D228" s="12">
        <f t="shared" si="20"/>
        <v>1939</v>
      </c>
      <c r="E228" s="10">
        <v>0</v>
      </c>
      <c r="F228" s="10">
        <v>0</v>
      </c>
      <c r="G228" s="10">
        <v>3.9999999105930328E-2</v>
      </c>
      <c r="H228" s="19">
        <v>9999</v>
      </c>
      <c r="I228" s="19">
        <v>9999</v>
      </c>
      <c r="J228" s="10">
        <v>2.9999999329447746E-2</v>
      </c>
      <c r="K228" s="10">
        <v>1.9999999552965164E-2</v>
      </c>
    </row>
    <row r="229" spans="1:11">
      <c r="A229">
        <v>222</v>
      </c>
      <c r="B229" s="9">
        <v>14335</v>
      </c>
      <c r="C229" s="6">
        <f t="shared" si="19"/>
        <v>3</v>
      </c>
      <c r="D229" s="12">
        <f t="shared" si="20"/>
        <v>1939</v>
      </c>
      <c r="E229" s="10">
        <v>0</v>
      </c>
      <c r="F229" s="10">
        <v>0</v>
      </c>
      <c r="G229" s="10">
        <v>0.51999998092651367</v>
      </c>
      <c r="H229" s="19">
        <v>9999</v>
      </c>
      <c r="I229" s="19">
        <v>9999</v>
      </c>
      <c r="J229" s="10">
        <v>0.40000000596046448</v>
      </c>
      <c r="K229" s="10">
        <v>0.18999999761581421</v>
      </c>
    </row>
    <row r="230" spans="1:11">
      <c r="A230">
        <v>223</v>
      </c>
      <c r="B230" s="9">
        <v>14365</v>
      </c>
      <c r="C230" s="6">
        <f t="shared" si="19"/>
        <v>4</v>
      </c>
      <c r="D230" s="12">
        <f t="shared" si="20"/>
        <v>1939</v>
      </c>
      <c r="E230" s="10">
        <v>0</v>
      </c>
      <c r="F230" s="10">
        <v>0</v>
      </c>
      <c r="G230" s="10">
        <v>3.369999885559082</v>
      </c>
      <c r="H230" s="19">
        <v>13.529999732971191</v>
      </c>
      <c r="I230" s="19">
        <v>1.059999942779541</v>
      </c>
      <c r="J230" s="10">
        <v>2.5999999046325684</v>
      </c>
      <c r="K230" s="10">
        <v>1.2300000190734863</v>
      </c>
    </row>
    <row r="231" spans="1:11">
      <c r="A231">
        <v>224</v>
      </c>
      <c r="B231" s="9">
        <v>14396</v>
      </c>
      <c r="C231" s="6">
        <f t="shared" si="19"/>
        <v>5</v>
      </c>
      <c r="D231" s="12">
        <f t="shared" si="20"/>
        <v>1939</v>
      </c>
      <c r="E231" s="10">
        <v>0</v>
      </c>
      <c r="F231" s="10">
        <v>0</v>
      </c>
      <c r="G231" s="10">
        <v>2.3299999237060547</v>
      </c>
      <c r="H231" s="19">
        <v>9.3500003814697266</v>
      </c>
      <c r="I231" s="19">
        <v>0.73000001907348633</v>
      </c>
      <c r="J231" s="10">
        <v>1.7899999618530273</v>
      </c>
      <c r="K231" s="10">
        <v>0.85000002384185791</v>
      </c>
    </row>
    <row r="232" spans="1:11">
      <c r="A232">
        <v>225</v>
      </c>
      <c r="B232" s="9">
        <v>14426</v>
      </c>
      <c r="C232" s="6">
        <f t="shared" si="19"/>
        <v>6</v>
      </c>
      <c r="D232" s="12">
        <f t="shared" si="20"/>
        <v>1939</v>
      </c>
      <c r="E232" s="10">
        <v>0.47999998927116394</v>
      </c>
      <c r="F232" s="10">
        <v>0.47999998927116394</v>
      </c>
      <c r="G232" s="10">
        <v>3.1500000953674316</v>
      </c>
      <c r="H232" s="19">
        <v>12.649999618530273</v>
      </c>
      <c r="I232" s="19">
        <v>0.99000000953674316</v>
      </c>
      <c r="J232" s="10">
        <v>2.4300000667572021</v>
      </c>
      <c r="K232" s="10">
        <v>1.1499999761581421</v>
      </c>
    </row>
    <row r="233" spans="1:11">
      <c r="A233">
        <v>226</v>
      </c>
      <c r="B233" s="9">
        <v>14457</v>
      </c>
      <c r="C233" s="6">
        <f t="shared" si="19"/>
        <v>7</v>
      </c>
      <c r="D233" s="12">
        <f t="shared" si="20"/>
        <v>1939</v>
      </c>
      <c r="E233" s="10">
        <v>1.5399999618530273</v>
      </c>
      <c r="F233" s="10">
        <v>1.5399999618530273</v>
      </c>
      <c r="G233" s="10">
        <v>3.0399999618530273</v>
      </c>
      <c r="H233" s="19">
        <v>12.210000038146973</v>
      </c>
      <c r="I233" s="19">
        <v>0.94999998807907104</v>
      </c>
      <c r="J233" s="10">
        <v>2.3399999141693115</v>
      </c>
      <c r="K233" s="10">
        <v>1.1100000143051147</v>
      </c>
    </row>
    <row r="234" spans="1:11">
      <c r="A234">
        <v>227</v>
      </c>
      <c r="B234" s="9">
        <v>14488</v>
      </c>
      <c r="C234" s="6">
        <f t="shared" si="19"/>
        <v>8</v>
      </c>
      <c r="D234" s="12">
        <f t="shared" si="20"/>
        <v>1939</v>
      </c>
      <c r="E234" s="10">
        <v>1.5399999618530273</v>
      </c>
      <c r="F234" s="10">
        <v>1.5399999618530273</v>
      </c>
      <c r="G234" s="10">
        <v>2.4300000667572021</v>
      </c>
      <c r="H234" s="19">
        <v>9.7299995422363281</v>
      </c>
      <c r="I234" s="19">
        <v>0.75999999046325684</v>
      </c>
      <c r="J234" s="10">
        <v>1.8700000047683716</v>
      </c>
      <c r="K234" s="10">
        <v>0.88999998569488525</v>
      </c>
    </row>
    <row r="235" spans="1:11">
      <c r="A235">
        <v>228</v>
      </c>
      <c r="B235" s="9">
        <v>14518</v>
      </c>
      <c r="C235" s="6">
        <f t="shared" si="19"/>
        <v>9</v>
      </c>
      <c r="D235" s="12">
        <f t="shared" si="20"/>
        <v>1939</v>
      </c>
      <c r="E235" s="10">
        <v>0.76999998092651367</v>
      </c>
      <c r="F235" s="10">
        <v>0.76999998092651367</v>
      </c>
      <c r="G235" s="10">
        <v>1.6200000047683716</v>
      </c>
      <c r="H235" s="19">
        <v>6.5100002288818359</v>
      </c>
      <c r="I235" s="19">
        <v>0.50999999046325684</v>
      </c>
      <c r="J235" s="10">
        <v>1.25</v>
      </c>
      <c r="K235" s="10">
        <v>0.5899999737739563</v>
      </c>
    </row>
    <row r="236" spans="1:11">
      <c r="A236">
        <v>229</v>
      </c>
      <c r="B236" s="9">
        <v>14549</v>
      </c>
      <c r="C236" s="6">
        <f t="shared" si="19"/>
        <v>10</v>
      </c>
      <c r="D236" s="12">
        <f t="shared" si="20"/>
        <v>1939</v>
      </c>
      <c r="E236" s="10">
        <v>0.47999998927116394</v>
      </c>
      <c r="F236" s="10">
        <v>0.47999998927116394</v>
      </c>
      <c r="G236" s="10">
        <v>0.43000000715255737</v>
      </c>
      <c r="H236" s="19">
        <v>1.7400000095367432</v>
      </c>
      <c r="I236" s="19">
        <v>0.14000000059604645</v>
      </c>
      <c r="J236" s="10">
        <v>0.33000001311302185</v>
      </c>
      <c r="K236" s="10">
        <v>0.15999999642372131</v>
      </c>
    </row>
    <row r="237" spans="1:11">
      <c r="A237">
        <v>230</v>
      </c>
      <c r="B237" s="9">
        <v>14579</v>
      </c>
      <c r="C237" s="6">
        <f t="shared" si="19"/>
        <v>11</v>
      </c>
      <c r="D237" s="12">
        <f t="shared" si="20"/>
        <v>1939</v>
      </c>
      <c r="E237" s="10">
        <v>0</v>
      </c>
      <c r="F237" s="10">
        <v>0</v>
      </c>
      <c r="G237" s="10">
        <v>5.9999998658895493E-2</v>
      </c>
      <c r="H237" s="19">
        <v>9999</v>
      </c>
      <c r="I237" s="19">
        <v>9999</v>
      </c>
      <c r="J237" s="10">
        <v>3.9999999105930328E-2</v>
      </c>
      <c r="K237" s="10">
        <v>1.9999999552965164E-2</v>
      </c>
    </row>
    <row r="238" spans="1:11">
      <c r="A238">
        <v>231</v>
      </c>
      <c r="B238" s="9">
        <v>14610</v>
      </c>
      <c r="C238" s="6">
        <f t="shared" si="19"/>
        <v>12</v>
      </c>
      <c r="D238" s="12">
        <f t="shared" si="20"/>
        <v>1939</v>
      </c>
      <c r="E238" s="10">
        <v>0</v>
      </c>
      <c r="F238" s="10">
        <v>0</v>
      </c>
      <c r="G238" s="10">
        <v>0</v>
      </c>
      <c r="H238" s="19">
        <v>9999</v>
      </c>
      <c r="I238" s="19">
        <v>9999</v>
      </c>
      <c r="J238" s="10">
        <v>0</v>
      </c>
      <c r="K238" s="10">
        <v>0</v>
      </c>
    </row>
    <row r="239" spans="1:11">
      <c r="A239">
        <v>232</v>
      </c>
      <c r="B239" s="9">
        <v>14641</v>
      </c>
      <c r="C239" s="6">
        <f t="shared" si="19"/>
        <v>1</v>
      </c>
      <c r="D239" s="12">
        <f t="shared" si="20"/>
        <v>1940</v>
      </c>
      <c r="E239" s="10">
        <v>0</v>
      </c>
      <c r="F239" s="10">
        <v>0</v>
      </c>
      <c r="G239" s="10">
        <v>0</v>
      </c>
      <c r="H239" s="19">
        <v>9999</v>
      </c>
      <c r="I239" s="19">
        <v>9999</v>
      </c>
      <c r="J239" s="10">
        <v>0</v>
      </c>
      <c r="K239" s="10">
        <v>0</v>
      </c>
    </row>
    <row r="240" spans="1:11">
      <c r="A240">
        <v>233</v>
      </c>
      <c r="B240" s="9">
        <v>14670</v>
      </c>
      <c r="C240" s="6">
        <f t="shared" si="19"/>
        <v>2</v>
      </c>
      <c r="D240" s="12">
        <f t="shared" si="20"/>
        <v>1940</v>
      </c>
      <c r="E240" s="10">
        <v>0</v>
      </c>
      <c r="F240" s="10">
        <v>0</v>
      </c>
      <c r="G240" s="10">
        <v>0</v>
      </c>
      <c r="H240" s="19">
        <v>9999</v>
      </c>
      <c r="I240" s="19">
        <v>9999</v>
      </c>
      <c r="J240" s="10">
        <v>0</v>
      </c>
      <c r="K240" s="10">
        <v>0</v>
      </c>
    </row>
    <row r="241" spans="1:11">
      <c r="A241">
        <v>234</v>
      </c>
      <c r="B241" s="9">
        <v>14701</v>
      </c>
      <c r="C241" s="6">
        <f t="shared" si="19"/>
        <v>3</v>
      </c>
      <c r="D241" s="12">
        <f t="shared" si="20"/>
        <v>1940</v>
      </c>
      <c r="E241" s="10">
        <v>0</v>
      </c>
      <c r="F241" s="10">
        <v>0</v>
      </c>
      <c r="G241" s="10">
        <v>0</v>
      </c>
      <c r="H241" s="19">
        <v>9999</v>
      </c>
      <c r="I241" s="19">
        <v>9999</v>
      </c>
      <c r="J241" s="10">
        <v>0</v>
      </c>
      <c r="K241" s="10">
        <v>0</v>
      </c>
    </row>
    <row r="242" spans="1:11">
      <c r="A242">
        <v>235</v>
      </c>
      <c r="B242" s="9">
        <v>14731</v>
      </c>
      <c r="C242" s="6">
        <f t="shared" si="19"/>
        <v>4</v>
      </c>
      <c r="D242" s="12">
        <f t="shared" si="20"/>
        <v>1940</v>
      </c>
      <c r="E242" s="10">
        <v>0</v>
      </c>
      <c r="F242" s="10">
        <v>0</v>
      </c>
      <c r="G242" s="10">
        <v>2.190000057220459</v>
      </c>
      <c r="H242" s="19">
        <v>8.4799995422363281</v>
      </c>
      <c r="I242" s="19">
        <v>0.6600000262260437</v>
      </c>
      <c r="J242" s="10">
        <v>1.690000057220459</v>
      </c>
      <c r="K242" s="10">
        <v>0.80000001192092896</v>
      </c>
    </row>
    <row r="243" spans="1:11">
      <c r="A243">
        <v>236</v>
      </c>
      <c r="B243" s="9">
        <v>14762</v>
      </c>
      <c r="C243" s="6">
        <f t="shared" si="19"/>
        <v>5</v>
      </c>
      <c r="D243" s="12">
        <f t="shared" si="20"/>
        <v>1940</v>
      </c>
      <c r="E243" s="10">
        <v>0</v>
      </c>
      <c r="F243" s="10">
        <v>0</v>
      </c>
      <c r="G243" s="10">
        <v>2.7300000190734863</v>
      </c>
      <c r="H243" s="19">
        <v>10.569999694824219</v>
      </c>
      <c r="I243" s="19">
        <v>0.81999999284744263</v>
      </c>
      <c r="J243" s="10">
        <v>2.0999999046325684</v>
      </c>
      <c r="K243" s="10">
        <v>1</v>
      </c>
    </row>
    <row r="244" spans="1:11">
      <c r="A244">
        <v>237</v>
      </c>
      <c r="B244" s="9">
        <v>14792</v>
      </c>
      <c r="C244" s="6">
        <f t="shared" si="19"/>
        <v>6</v>
      </c>
      <c r="D244" s="12">
        <f t="shared" si="20"/>
        <v>1940</v>
      </c>
      <c r="E244" s="10">
        <v>0.47999998927116394</v>
      </c>
      <c r="F244" s="10">
        <v>0.47999998927116394</v>
      </c>
      <c r="G244" s="10">
        <v>3.5299999713897705</v>
      </c>
      <c r="H244" s="19">
        <v>13.659999847412109</v>
      </c>
      <c r="I244" s="19">
        <v>1.0700000524520874</v>
      </c>
      <c r="J244" s="10">
        <v>2.7200000286102295</v>
      </c>
      <c r="K244" s="10">
        <v>1.2899999618530273</v>
      </c>
    </row>
    <row r="245" spans="1:11">
      <c r="A245">
        <v>238</v>
      </c>
      <c r="B245" s="9">
        <v>14823</v>
      </c>
      <c r="C245" s="6">
        <f t="shared" si="19"/>
        <v>7</v>
      </c>
      <c r="D245" s="12">
        <f t="shared" si="20"/>
        <v>1940</v>
      </c>
      <c r="E245" s="10">
        <v>1.5399999618530273</v>
      </c>
      <c r="F245" s="10">
        <v>1.5399999618530273</v>
      </c>
      <c r="G245" s="10">
        <v>3.4500000476837158</v>
      </c>
      <c r="H245" s="19">
        <v>13.329999923706055</v>
      </c>
      <c r="I245" s="19">
        <v>1.0399999618530273</v>
      </c>
      <c r="J245" s="10">
        <v>2.6600000858306885</v>
      </c>
      <c r="K245" s="10">
        <v>1.2599999904632568</v>
      </c>
    </row>
    <row r="246" spans="1:11">
      <c r="A246">
        <v>239</v>
      </c>
      <c r="B246" s="9">
        <v>14854</v>
      </c>
      <c r="C246" s="6">
        <f t="shared" si="19"/>
        <v>8</v>
      </c>
      <c r="D246" s="12">
        <f t="shared" si="20"/>
        <v>1940</v>
      </c>
      <c r="E246" s="10">
        <v>1.5399999618530273</v>
      </c>
      <c r="F246" s="10">
        <v>1.5399999618530273</v>
      </c>
      <c r="G246" s="10">
        <v>2.75</v>
      </c>
      <c r="H246" s="19">
        <v>10.630000114440918</v>
      </c>
      <c r="I246" s="19">
        <v>0.82999998331069946</v>
      </c>
      <c r="J246" s="10">
        <v>2.119999885559082</v>
      </c>
      <c r="K246" s="10">
        <v>1</v>
      </c>
    </row>
    <row r="247" spans="1:11">
      <c r="A247">
        <v>240</v>
      </c>
      <c r="B247" s="9">
        <v>14884</v>
      </c>
      <c r="C247" s="6">
        <f t="shared" si="19"/>
        <v>9</v>
      </c>
      <c r="D247" s="12">
        <f t="shared" si="20"/>
        <v>1940</v>
      </c>
      <c r="E247" s="10">
        <v>0.76999998092651367</v>
      </c>
      <c r="F247" s="10">
        <v>0.76999998092651367</v>
      </c>
      <c r="G247" s="10">
        <v>2.2200000286102295</v>
      </c>
      <c r="H247" s="19">
        <v>8.6000003814697266</v>
      </c>
      <c r="I247" s="19">
        <v>0.67000001668930054</v>
      </c>
      <c r="J247" s="10">
        <v>1.7100000381469727</v>
      </c>
      <c r="K247" s="10">
        <v>0.81000000238418579</v>
      </c>
    </row>
    <row r="248" spans="1:11">
      <c r="A248">
        <v>241</v>
      </c>
      <c r="B248" s="9">
        <v>14915</v>
      </c>
      <c r="C248" s="6">
        <f t="shared" si="19"/>
        <v>10</v>
      </c>
      <c r="D248" s="12">
        <f t="shared" si="20"/>
        <v>1940</v>
      </c>
      <c r="E248" s="10">
        <v>0.47999998927116394</v>
      </c>
      <c r="F248" s="10">
        <v>0.47999998927116394</v>
      </c>
      <c r="G248" s="10">
        <v>0.11999999731779099</v>
      </c>
      <c r="H248" s="19">
        <v>0.46000000834465027</v>
      </c>
      <c r="I248" s="19">
        <v>3.9999999105930328E-2</v>
      </c>
      <c r="J248" s="10">
        <v>9.0000003576278687E-2</v>
      </c>
      <c r="K248" s="10">
        <v>3.9999999105930328E-2</v>
      </c>
    </row>
    <row r="249" spans="1:11">
      <c r="A249">
        <v>242</v>
      </c>
      <c r="B249" s="9">
        <v>14945</v>
      </c>
      <c r="C249" s="6">
        <f t="shared" si="19"/>
        <v>11</v>
      </c>
      <c r="D249" s="12">
        <f t="shared" si="20"/>
        <v>1940</v>
      </c>
      <c r="E249" s="10">
        <v>0</v>
      </c>
      <c r="F249" s="10">
        <v>0</v>
      </c>
      <c r="G249" s="10">
        <v>0</v>
      </c>
      <c r="H249" s="19">
        <v>9999</v>
      </c>
      <c r="I249" s="19">
        <v>9999</v>
      </c>
      <c r="J249" s="10">
        <v>0</v>
      </c>
      <c r="K249" s="10">
        <v>0</v>
      </c>
    </row>
    <row r="250" spans="1:11">
      <c r="A250">
        <v>243</v>
      </c>
      <c r="B250" s="9">
        <v>14976</v>
      </c>
      <c r="C250" s="6">
        <f t="shared" si="19"/>
        <v>12</v>
      </c>
      <c r="D250" s="12">
        <f t="shared" si="20"/>
        <v>1940</v>
      </c>
      <c r="E250" s="10">
        <v>0</v>
      </c>
      <c r="F250" s="10">
        <v>0</v>
      </c>
      <c r="G250" s="10">
        <v>0</v>
      </c>
      <c r="H250" s="19">
        <v>9999</v>
      </c>
      <c r="I250" s="19">
        <v>9999</v>
      </c>
      <c r="J250" s="10">
        <v>0</v>
      </c>
      <c r="K250" s="10">
        <v>0</v>
      </c>
    </row>
    <row r="251" spans="1:11">
      <c r="A251">
        <v>244</v>
      </c>
      <c r="B251" s="9">
        <v>15007</v>
      </c>
      <c r="C251" s="6">
        <f t="shared" si="19"/>
        <v>1</v>
      </c>
      <c r="D251" s="12">
        <f t="shared" si="20"/>
        <v>1941</v>
      </c>
      <c r="E251" s="10">
        <v>0</v>
      </c>
      <c r="F251" s="10">
        <v>0</v>
      </c>
      <c r="G251" s="10">
        <v>0</v>
      </c>
      <c r="H251" s="19">
        <v>9999</v>
      </c>
      <c r="I251" s="19">
        <v>9999</v>
      </c>
      <c r="J251" s="10">
        <v>0</v>
      </c>
      <c r="K251" s="10">
        <v>0</v>
      </c>
    </row>
    <row r="252" spans="1:11">
      <c r="A252">
        <v>245</v>
      </c>
      <c r="B252" s="9">
        <v>15035</v>
      </c>
      <c r="C252" s="6">
        <f t="shared" si="19"/>
        <v>2</v>
      </c>
      <c r="D252" s="12">
        <f t="shared" si="20"/>
        <v>1941</v>
      </c>
      <c r="E252" s="10">
        <v>0</v>
      </c>
      <c r="F252" s="10">
        <v>0</v>
      </c>
      <c r="G252" s="10">
        <v>0</v>
      </c>
      <c r="H252" s="19">
        <v>9999</v>
      </c>
      <c r="I252" s="19">
        <v>9999</v>
      </c>
      <c r="J252" s="10">
        <v>0</v>
      </c>
      <c r="K252" s="10">
        <v>0</v>
      </c>
    </row>
    <row r="253" spans="1:11">
      <c r="A253">
        <v>246</v>
      </c>
      <c r="B253" s="9">
        <v>15066</v>
      </c>
      <c r="C253" s="6">
        <f t="shared" si="19"/>
        <v>3</v>
      </c>
      <c r="D253" s="12">
        <f t="shared" si="20"/>
        <v>1941</v>
      </c>
      <c r="E253" s="10">
        <v>0</v>
      </c>
      <c r="F253" s="10">
        <v>0</v>
      </c>
      <c r="G253" s="10">
        <v>0</v>
      </c>
      <c r="H253" s="19">
        <v>9999</v>
      </c>
      <c r="I253" s="19">
        <v>9999</v>
      </c>
      <c r="J253" s="10">
        <v>0</v>
      </c>
      <c r="K253" s="10">
        <v>0</v>
      </c>
    </row>
    <row r="254" spans="1:11">
      <c r="A254">
        <v>247</v>
      </c>
      <c r="B254" s="9">
        <v>15096</v>
      </c>
      <c r="C254" s="6">
        <f t="shared" si="19"/>
        <v>4</v>
      </c>
      <c r="D254" s="12">
        <f t="shared" si="20"/>
        <v>1941</v>
      </c>
      <c r="E254" s="10">
        <v>0</v>
      </c>
      <c r="F254" s="10">
        <v>0</v>
      </c>
      <c r="G254" s="10">
        <v>1.1799999475479126</v>
      </c>
      <c r="H254" s="19">
        <v>4.559999942779541</v>
      </c>
      <c r="I254" s="19">
        <v>0.36000001430511475</v>
      </c>
      <c r="J254" s="10">
        <v>0.9100000262260437</v>
      </c>
      <c r="K254" s="10">
        <v>0.43000000715255737</v>
      </c>
    </row>
    <row r="255" spans="1:11">
      <c r="A255">
        <v>248</v>
      </c>
      <c r="B255" s="9">
        <v>15127</v>
      </c>
      <c r="C255" s="6">
        <f t="shared" si="19"/>
        <v>5</v>
      </c>
      <c r="D255" s="12">
        <f t="shared" si="20"/>
        <v>1941</v>
      </c>
      <c r="E255" s="10">
        <v>0</v>
      </c>
      <c r="F255" s="10">
        <v>0</v>
      </c>
      <c r="G255" s="10">
        <v>2.7799999713897705</v>
      </c>
      <c r="H255" s="19">
        <v>10.760000228881836</v>
      </c>
      <c r="I255" s="19">
        <v>0.8399999737739563</v>
      </c>
      <c r="J255" s="10">
        <v>2.1400001049041748</v>
      </c>
      <c r="K255" s="10">
        <v>1.0199999809265137</v>
      </c>
    </row>
    <row r="256" spans="1:11">
      <c r="A256">
        <v>249</v>
      </c>
      <c r="B256" s="9">
        <v>15157</v>
      </c>
      <c r="C256" s="6">
        <f t="shared" si="19"/>
        <v>6</v>
      </c>
      <c r="D256" s="12">
        <f t="shared" si="20"/>
        <v>1941</v>
      </c>
      <c r="E256" s="10">
        <v>0.47999998927116394</v>
      </c>
      <c r="F256" s="10">
        <v>0.47999998927116394</v>
      </c>
      <c r="G256" s="10">
        <v>3.8299999237060547</v>
      </c>
      <c r="H256" s="19">
        <v>14.819999694824219</v>
      </c>
      <c r="I256" s="19">
        <v>1.1599999666213989</v>
      </c>
      <c r="J256" s="10">
        <v>2.9500000476837158</v>
      </c>
      <c r="K256" s="10">
        <v>1.3999999761581421</v>
      </c>
    </row>
    <row r="257" spans="1:11">
      <c r="A257">
        <v>250</v>
      </c>
      <c r="B257" s="9">
        <v>15188</v>
      </c>
      <c r="C257" s="6">
        <f t="shared" si="19"/>
        <v>7</v>
      </c>
      <c r="D257" s="12">
        <f t="shared" si="20"/>
        <v>1941</v>
      </c>
      <c r="E257" s="10">
        <v>1.5399999618530273</v>
      </c>
      <c r="F257" s="10">
        <v>1.5399999618530273</v>
      </c>
      <c r="G257" s="10">
        <v>3.7599999904632568</v>
      </c>
      <c r="H257" s="19">
        <v>14.539999961853027</v>
      </c>
      <c r="I257" s="19">
        <v>1.1299999952316284</v>
      </c>
      <c r="J257" s="10">
        <v>2.9000000953674316</v>
      </c>
      <c r="K257" s="10">
        <v>1.3700000047683716</v>
      </c>
    </row>
    <row r="258" spans="1:11">
      <c r="A258">
        <v>251</v>
      </c>
      <c r="B258" s="9">
        <v>15219</v>
      </c>
      <c r="C258" s="6">
        <f t="shared" si="19"/>
        <v>8</v>
      </c>
      <c r="D258" s="12">
        <f t="shared" si="20"/>
        <v>1941</v>
      </c>
      <c r="E258" s="10">
        <v>1.5399999618530273</v>
      </c>
      <c r="F258" s="10">
        <v>1.5399999618530273</v>
      </c>
      <c r="G258" s="10">
        <v>3</v>
      </c>
      <c r="H258" s="19">
        <v>11.590000152587891</v>
      </c>
      <c r="I258" s="19">
        <v>0.89999997615814209</v>
      </c>
      <c r="J258" s="10">
        <v>2.309999942779541</v>
      </c>
      <c r="K258" s="10">
        <v>1.0900000333786011</v>
      </c>
    </row>
    <row r="259" spans="1:11">
      <c r="A259">
        <v>252</v>
      </c>
      <c r="B259" s="9">
        <v>15249</v>
      </c>
      <c r="C259" s="6">
        <f t="shared" si="19"/>
        <v>9</v>
      </c>
      <c r="D259" s="12">
        <f t="shared" si="20"/>
        <v>1941</v>
      </c>
      <c r="E259" s="10">
        <v>0.76999998092651367</v>
      </c>
      <c r="F259" s="10">
        <v>0.76999998092651367</v>
      </c>
      <c r="G259" s="10">
        <v>2.3399999141693115</v>
      </c>
      <c r="H259" s="19">
        <v>9.0600004196166992</v>
      </c>
      <c r="I259" s="19">
        <v>0.70999997854232788</v>
      </c>
      <c r="J259" s="10">
        <v>1.7999999523162842</v>
      </c>
      <c r="K259" s="10">
        <v>0.86000001430511475</v>
      </c>
    </row>
    <row r="260" spans="1:11">
      <c r="A260">
        <v>253</v>
      </c>
      <c r="B260" s="9">
        <v>15280</v>
      </c>
      <c r="C260" s="6">
        <f t="shared" si="19"/>
        <v>10</v>
      </c>
      <c r="D260" s="12">
        <f t="shared" si="20"/>
        <v>1941</v>
      </c>
      <c r="E260" s="10">
        <v>0.47999998927116394</v>
      </c>
      <c r="F260" s="10">
        <v>0.47999998927116394</v>
      </c>
      <c r="G260" s="10">
        <v>0.10000000149011612</v>
      </c>
      <c r="H260" s="19">
        <v>0.38999998569488525</v>
      </c>
      <c r="I260" s="19">
        <v>2.9999999329447746E-2</v>
      </c>
      <c r="J260" s="10">
        <v>7.9999998211860657E-2</v>
      </c>
      <c r="K260" s="10">
        <v>3.9999999105930328E-2</v>
      </c>
    </row>
    <row r="261" spans="1:11">
      <c r="A261">
        <v>254</v>
      </c>
      <c r="B261" s="9">
        <v>15310</v>
      </c>
      <c r="C261" s="6">
        <f t="shared" si="19"/>
        <v>11</v>
      </c>
      <c r="D261" s="12">
        <f t="shared" si="20"/>
        <v>1941</v>
      </c>
      <c r="E261" s="10">
        <v>0</v>
      </c>
      <c r="F261" s="10">
        <v>0</v>
      </c>
      <c r="G261" s="10">
        <v>0</v>
      </c>
      <c r="H261" s="19">
        <v>9999</v>
      </c>
      <c r="I261" s="19">
        <v>9999</v>
      </c>
      <c r="J261" s="10">
        <v>0</v>
      </c>
      <c r="K261" s="10">
        <v>0</v>
      </c>
    </row>
    <row r="262" spans="1:11">
      <c r="A262">
        <v>255</v>
      </c>
      <c r="B262" s="9">
        <v>15341</v>
      </c>
      <c r="C262" s="6">
        <f t="shared" si="19"/>
        <v>12</v>
      </c>
      <c r="D262" s="12">
        <f t="shared" si="20"/>
        <v>1941</v>
      </c>
      <c r="E262" s="10">
        <v>0</v>
      </c>
      <c r="F262" s="10">
        <v>0</v>
      </c>
      <c r="G262" s="10">
        <v>0</v>
      </c>
      <c r="H262" s="19">
        <v>9999</v>
      </c>
      <c r="I262" s="19">
        <v>9999</v>
      </c>
      <c r="J262" s="10">
        <v>0</v>
      </c>
      <c r="K262" s="10">
        <v>0</v>
      </c>
    </row>
    <row r="263" spans="1:11">
      <c r="A263">
        <v>256</v>
      </c>
      <c r="B263" s="9">
        <v>15372</v>
      </c>
      <c r="C263" s="6">
        <f t="shared" si="19"/>
        <v>1</v>
      </c>
      <c r="D263" s="12">
        <f t="shared" si="20"/>
        <v>1942</v>
      </c>
      <c r="E263" s="10">
        <v>0</v>
      </c>
      <c r="F263" s="10">
        <v>0</v>
      </c>
      <c r="G263" s="10">
        <v>0</v>
      </c>
      <c r="H263" s="19">
        <v>9999</v>
      </c>
      <c r="I263" s="19">
        <v>9999</v>
      </c>
      <c r="J263" s="10">
        <v>0</v>
      </c>
      <c r="K263" s="10">
        <v>0</v>
      </c>
    </row>
    <row r="264" spans="1:11">
      <c r="A264">
        <v>257</v>
      </c>
      <c r="B264" s="9">
        <v>15400</v>
      </c>
      <c r="C264" s="6">
        <f t="shared" si="19"/>
        <v>2</v>
      </c>
      <c r="D264" s="12">
        <f t="shared" si="20"/>
        <v>1942</v>
      </c>
      <c r="E264" s="10">
        <v>0</v>
      </c>
      <c r="F264" s="10">
        <v>0</v>
      </c>
      <c r="G264" s="10">
        <v>0</v>
      </c>
      <c r="H264" s="19">
        <v>9999</v>
      </c>
      <c r="I264" s="19">
        <v>9999</v>
      </c>
      <c r="J264" s="10">
        <v>0</v>
      </c>
      <c r="K264" s="10">
        <v>0</v>
      </c>
    </row>
    <row r="265" spans="1:11">
      <c r="A265">
        <v>258</v>
      </c>
      <c r="B265" s="9">
        <v>15431</v>
      </c>
      <c r="C265" s="6">
        <f t="shared" ref="C265:C328" si="21">MONTH(B265)</f>
        <v>3</v>
      </c>
      <c r="D265" s="12">
        <f t="shared" ref="D265:D328" si="22">YEAR(B265)</f>
        <v>1942</v>
      </c>
      <c r="E265" s="10">
        <v>0</v>
      </c>
      <c r="F265" s="10">
        <v>0</v>
      </c>
      <c r="G265" s="10">
        <v>0</v>
      </c>
      <c r="H265" s="19">
        <v>9999</v>
      </c>
      <c r="I265" s="19">
        <v>9999</v>
      </c>
      <c r="J265" s="10">
        <v>0</v>
      </c>
      <c r="K265" s="10">
        <v>0</v>
      </c>
    </row>
    <row r="266" spans="1:11">
      <c r="A266">
        <v>259</v>
      </c>
      <c r="B266" s="9">
        <v>15461</v>
      </c>
      <c r="C266" s="6">
        <f t="shared" si="21"/>
        <v>4</v>
      </c>
      <c r="D266" s="12">
        <f t="shared" si="22"/>
        <v>1942</v>
      </c>
      <c r="E266" s="10">
        <v>0</v>
      </c>
      <c r="F266" s="10">
        <v>0</v>
      </c>
      <c r="G266" s="10">
        <v>0.97000002861022949</v>
      </c>
      <c r="H266" s="19">
        <v>3.7400000095367432</v>
      </c>
      <c r="I266" s="19">
        <v>0.28999999165534973</v>
      </c>
      <c r="J266" s="10">
        <v>0.74000000953674316</v>
      </c>
      <c r="K266" s="10">
        <v>0.34999999403953552</v>
      </c>
    </row>
    <row r="267" spans="1:11">
      <c r="A267">
        <v>260</v>
      </c>
      <c r="B267" s="9">
        <v>15492</v>
      </c>
      <c r="C267" s="6">
        <f t="shared" si="21"/>
        <v>5</v>
      </c>
      <c r="D267" s="12">
        <f t="shared" si="22"/>
        <v>1942</v>
      </c>
      <c r="E267" s="10">
        <v>0</v>
      </c>
      <c r="F267" s="10">
        <v>0</v>
      </c>
      <c r="G267" s="10">
        <v>2.5999999046325684</v>
      </c>
      <c r="H267" s="19">
        <v>10.060000419616699</v>
      </c>
      <c r="I267" s="19">
        <v>0.79000002145767212</v>
      </c>
      <c r="J267" s="10">
        <v>2</v>
      </c>
      <c r="K267" s="10">
        <v>0.94999998807907104</v>
      </c>
    </row>
    <row r="268" spans="1:11">
      <c r="A268">
        <v>261</v>
      </c>
      <c r="B268" s="9">
        <v>15522</v>
      </c>
      <c r="C268" s="6">
        <f t="shared" si="21"/>
        <v>6</v>
      </c>
      <c r="D268" s="12">
        <f t="shared" si="22"/>
        <v>1942</v>
      </c>
      <c r="E268" s="10">
        <v>0.47999998927116394</v>
      </c>
      <c r="F268" s="10">
        <v>0.47999998927116394</v>
      </c>
      <c r="G268" s="10">
        <v>3.7999999523162842</v>
      </c>
      <c r="H268" s="19">
        <v>14.680000305175781</v>
      </c>
      <c r="I268" s="19">
        <v>1.1499999761581421</v>
      </c>
      <c r="J268" s="10">
        <v>2.9200000762939453</v>
      </c>
      <c r="K268" s="10">
        <v>1.3899999856948853</v>
      </c>
    </row>
    <row r="269" spans="1:11">
      <c r="A269">
        <v>262</v>
      </c>
      <c r="B269" s="9">
        <v>15553</v>
      </c>
      <c r="C269" s="6">
        <f t="shared" si="21"/>
        <v>7</v>
      </c>
      <c r="D269" s="12">
        <f t="shared" si="22"/>
        <v>1942</v>
      </c>
      <c r="E269" s="10">
        <v>1.5399999618530273</v>
      </c>
      <c r="F269" s="10">
        <v>1.5399999618530273</v>
      </c>
      <c r="G269" s="10">
        <v>3.6600000858306885</v>
      </c>
      <c r="H269" s="19">
        <v>14.170000076293945</v>
      </c>
      <c r="I269" s="19">
        <v>1.1100000143051147</v>
      </c>
      <c r="J269" s="10">
        <v>2.8199999332427979</v>
      </c>
      <c r="K269" s="10">
        <v>1.3400000333786011</v>
      </c>
    </row>
    <row r="270" spans="1:11">
      <c r="A270">
        <v>263</v>
      </c>
      <c r="B270" s="9">
        <v>15584</v>
      </c>
      <c r="C270" s="6">
        <f t="shared" si="21"/>
        <v>8</v>
      </c>
      <c r="D270" s="12">
        <f t="shared" si="22"/>
        <v>1942</v>
      </c>
      <c r="E270" s="10">
        <v>1.5399999618530273</v>
      </c>
      <c r="F270" s="10">
        <v>1.5399999618530273</v>
      </c>
      <c r="G270" s="10">
        <v>2.9200000762939453</v>
      </c>
      <c r="H270" s="19">
        <v>11.289999961853027</v>
      </c>
      <c r="I270" s="19">
        <v>0.87999999523162842</v>
      </c>
      <c r="J270" s="10">
        <v>2.25</v>
      </c>
      <c r="K270" s="10">
        <v>1.0700000524520874</v>
      </c>
    </row>
    <row r="271" spans="1:11">
      <c r="A271">
        <v>264</v>
      </c>
      <c r="B271" s="9">
        <v>15614</v>
      </c>
      <c r="C271" s="6">
        <f t="shared" si="21"/>
        <v>9</v>
      </c>
      <c r="D271" s="12">
        <f t="shared" si="22"/>
        <v>1942</v>
      </c>
      <c r="E271" s="10">
        <v>0.76999998092651367</v>
      </c>
      <c r="F271" s="10">
        <v>0.76999998092651367</v>
      </c>
      <c r="G271" s="10">
        <v>2.3299999237060547</v>
      </c>
      <c r="H271" s="19">
        <v>9.0299997329711914</v>
      </c>
      <c r="I271" s="19">
        <v>0.69999998807907104</v>
      </c>
      <c r="J271" s="10">
        <v>1.7999999523162842</v>
      </c>
      <c r="K271" s="10">
        <v>0.85000002384185791</v>
      </c>
    </row>
    <row r="272" spans="1:11">
      <c r="A272">
        <v>265</v>
      </c>
      <c r="B272" s="9">
        <v>15645</v>
      </c>
      <c r="C272" s="6">
        <f t="shared" si="21"/>
        <v>10</v>
      </c>
      <c r="D272" s="12">
        <f t="shared" si="22"/>
        <v>1942</v>
      </c>
      <c r="E272" s="10">
        <v>0.47999998927116394</v>
      </c>
      <c r="F272" s="10">
        <v>0.47999998927116394</v>
      </c>
      <c r="G272" s="10">
        <v>0.70999997854232788</v>
      </c>
      <c r="H272" s="19">
        <v>2.75</v>
      </c>
      <c r="I272" s="19">
        <v>0.20999999344348907</v>
      </c>
      <c r="J272" s="10">
        <v>0.55000001192092896</v>
      </c>
      <c r="K272" s="10">
        <v>0.25999999046325684</v>
      </c>
    </row>
    <row r="273" spans="1:11">
      <c r="A273">
        <v>266</v>
      </c>
      <c r="B273" s="9">
        <v>15675</v>
      </c>
      <c r="C273" s="6">
        <f t="shared" si="21"/>
        <v>11</v>
      </c>
      <c r="D273" s="12">
        <f t="shared" si="22"/>
        <v>1942</v>
      </c>
      <c r="E273" s="10">
        <v>0</v>
      </c>
      <c r="F273" s="10">
        <v>0</v>
      </c>
      <c r="G273" s="10">
        <v>0</v>
      </c>
      <c r="H273" s="19">
        <v>9999</v>
      </c>
      <c r="I273" s="19">
        <v>9999</v>
      </c>
      <c r="J273" s="10">
        <v>0</v>
      </c>
      <c r="K273" s="10">
        <v>0</v>
      </c>
    </row>
    <row r="274" spans="1:11">
      <c r="A274">
        <v>267</v>
      </c>
      <c r="B274" s="9">
        <v>15706</v>
      </c>
      <c r="C274" s="6">
        <f t="shared" si="21"/>
        <v>12</v>
      </c>
      <c r="D274" s="12">
        <f t="shared" si="22"/>
        <v>1942</v>
      </c>
      <c r="E274" s="10">
        <v>0</v>
      </c>
      <c r="F274" s="10">
        <v>0</v>
      </c>
      <c r="G274" s="10">
        <v>0</v>
      </c>
      <c r="H274" s="19">
        <v>9999</v>
      </c>
      <c r="I274" s="19">
        <v>9999</v>
      </c>
      <c r="J274" s="10">
        <v>0</v>
      </c>
      <c r="K274" s="10">
        <v>0</v>
      </c>
    </row>
    <row r="275" spans="1:11">
      <c r="A275">
        <v>268</v>
      </c>
      <c r="B275" s="9">
        <v>15737</v>
      </c>
      <c r="C275" s="6">
        <f t="shared" si="21"/>
        <v>1</v>
      </c>
      <c r="D275" s="12">
        <f t="shared" si="22"/>
        <v>1943</v>
      </c>
      <c r="E275" s="10">
        <v>0</v>
      </c>
      <c r="F275" s="10">
        <v>0</v>
      </c>
      <c r="G275" s="10">
        <v>0</v>
      </c>
      <c r="H275" s="19">
        <v>9999</v>
      </c>
      <c r="I275" s="19">
        <v>9999</v>
      </c>
      <c r="J275" s="10">
        <v>0</v>
      </c>
      <c r="K275" s="10">
        <v>0</v>
      </c>
    </row>
    <row r="276" spans="1:11">
      <c r="A276">
        <v>269</v>
      </c>
      <c r="B276" s="9">
        <v>15765</v>
      </c>
      <c r="C276" s="6">
        <f t="shared" si="21"/>
        <v>2</v>
      </c>
      <c r="D276" s="12">
        <f t="shared" si="22"/>
        <v>1943</v>
      </c>
      <c r="E276" s="10">
        <v>0</v>
      </c>
      <c r="F276" s="10">
        <v>0</v>
      </c>
      <c r="G276" s="10">
        <v>0</v>
      </c>
      <c r="H276" s="19">
        <v>9999</v>
      </c>
      <c r="I276" s="19">
        <v>9999</v>
      </c>
      <c r="J276" s="10">
        <v>0</v>
      </c>
      <c r="K276" s="10">
        <v>0</v>
      </c>
    </row>
    <row r="277" spans="1:11">
      <c r="A277">
        <v>270</v>
      </c>
      <c r="B277" s="9">
        <v>15796</v>
      </c>
      <c r="C277" s="6">
        <f t="shared" si="21"/>
        <v>3</v>
      </c>
      <c r="D277" s="12">
        <f t="shared" si="22"/>
        <v>1943</v>
      </c>
      <c r="E277" s="10">
        <v>0</v>
      </c>
      <c r="F277" s="10">
        <v>0</v>
      </c>
      <c r="G277" s="10">
        <v>0</v>
      </c>
      <c r="H277" s="19">
        <v>9999</v>
      </c>
      <c r="I277" s="19">
        <v>9999</v>
      </c>
      <c r="J277" s="10">
        <v>0</v>
      </c>
      <c r="K277" s="10">
        <v>0</v>
      </c>
    </row>
    <row r="278" spans="1:11">
      <c r="A278">
        <v>271</v>
      </c>
      <c r="B278" s="9">
        <v>15826</v>
      </c>
      <c r="C278" s="6">
        <f t="shared" si="21"/>
        <v>4</v>
      </c>
      <c r="D278" s="12">
        <f t="shared" si="22"/>
        <v>1943</v>
      </c>
      <c r="E278" s="10">
        <v>0</v>
      </c>
      <c r="F278" s="10">
        <v>0</v>
      </c>
      <c r="G278" s="10">
        <v>1.4199999570846558</v>
      </c>
      <c r="H278" s="19">
        <v>5.4899997711181641</v>
      </c>
      <c r="I278" s="19">
        <v>0.43000000715255737</v>
      </c>
      <c r="J278" s="10">
        <v>1.0900000333786011</v>
      </c>
      <c r="K278" s="10">
        <v>0.51999998092651367</v>
      </c>
    </row>
    <row r="279" spans="1:11">
      <c r="A279">
        <v>272</v>
      </c>
      <c r="B279" s="9">
        <v>15857</v>
      </c>
      <c r="C279" s="6">
        <f t="shared" si="21"/>
        <v>5</v>
      </c>
      <c r="D279" s="12">
        <f t="shared" si="22"/>
        <v>1943</v>
      </c>
      <c r="E279" s="10">
        <v>0</v>
      </c>
      <c r="F279" s="10">
        <v>0</v>
      </c>
      <c r="G279" s="10">
        <v>3.119999885559082</v>
      </c>
      <c r="H279" s="19">
        <v>12.039999961853027</v>
      </c>
      <c r="I279" s="19">
        <v>0.93999999761581421</v>
      </c>
      <c r="J279" s="10">
        <v>2.4000000953674316</v>
      </c>
      <c r="K279" s="10">
        <v>1.1399999856948853</v>
      </c>
    </row>
    <row r="280" spans="1:11">
      <c r="A280">
        <v>273</v>
      </c>
      <c r="B280" s="9">
        <v>15887</v>
      </c>
      <c r="C280" s="6">
        <f t="shared" si="21"/>
        <v>6</v>
      </c>
      <c r="D280" s="12">
        <f t="shared" si="22"/>
        <v>1943</v>
      </c>
      <c r="E280" s="10">
        <v>0.47999998927116394</v>
      </c>
      <c r="F280" s="10">
        <v>0.47999998927116394</v>
      </c>
      <c r="G280" s="10">
        <v>3.4900000095367432</v>
      </c>
      <c r="H280" s="19">
        <v>13.489999771118164</v>
      </c>
      <c r="I280" s="19">
        <v>1.0499999523162842</v>
      </c>
      <c r="J280" s="10">
        <v>2.690000057220459</v>
      </c>
      <c r="K280" s="10">
        <v>1.2699999809265137</v>
      </c>
    </row>
    <row r="281" spans="1:11">
      <c r="A281">
        <v>274</v>
      </c>
      <c r="B281" s="9">
        <v>15918</v>
      </c>
      <c r="C281" s="6">
        <f t="shared" si="21"/>
        <v>7</v>
      </c>
      <c r="D281" s="12">
        <f t="shared" si="22"/>
        <v>1943</v>
      </c>
      <c r="E281" s="10">
        <v>1.5399999618530273</v>
      </c>
      <c r="F281" s="10">
        <v>1.5399999618530273</v>
      </c>
      <c r="G281" s="10">
        <v>3.4000000953674316</v>
      </c>
      <c r="H281" s="19">
        <v>13.130000114440918</v>
      </c>
      <c r="I281" s="19">
        <v>1.0199999809265137</v>
      </c>
      <c r="J281" s="10">
        <v>2.6099998950958252</v>
      </c>
      <c r="K281" s="10">
        <v>1.2400000095367432</v>
      </c>
    </row>
    <row r="282" spans="1:11">
      <c r="A282">
        <v>275</v>
      </c>
      <c r="B282" s="9">
        <v>15949</v>
      </c>
      <c r="C282" s="6">
        <f t="shared" si="21"/>
        <v>8</v>
      </c>
      <c r="D282" s="12">
        <f t="shared" si="22"/>
        <v>1943</v>
      </c>
      <c r="E282" s="10">
        <v>1.5399999618530273</v>
      </c>
      <c r="F282" s="10">
        <v>1.5399999618530273</v>
      </c>
      <c r="G282" s="10">
        <v>2.7200000286102295</v>
      </c>
      <c r="H282" s="19">
        <v>10.510000228881836</v>
      </c>
      <c r="I282" s="19">
        <v>0.81999999284744263</v>
      </c>
      <c r="J282" s="10">
        <v>2.0899999141693115</v>
      </c>
      <c r="K282" s="10">
        <v>0.99000000953674316</v>
      </c>
    </row>
    <row r="283" spans="1:11">
      <c r="A283">
        <v>276</v>
      </c>
      <c r="B283" s="9">
        <v>15979</v>
      </c>
      <c r="C283" s="6">
        <f t="shared" si="21"/>
        <v>9</v>
      </c>
      <c r="D283" s="12">
        <f t="shared" si="22"/>
        <v>1943</v>
      </c>
      <c r="E283" s="10">
        <v>0.76999998092651367</v>
      </c>
      <c r="F283" s="10">
        <v>0.76999998092651367</v>
      </c>
      <c r="G283" s="10">
        <v>2.2000000476837158</v>
      </c>
      <c r="H283" s="19">
        <v>8.5200004577636719</v>
      </c>
      <c r="I283" s="19">
        <v>0.67000001668930054</v>
      </c>
      <c r="J283" s="10">
        <v>1.7000000476837158</v>
      </c>
      <c r="K283" s="10">
        <v>0.81000000238418579</v>
      </c>
    </row>
    <row r="284" spans="1:11">
      <c r="A284">
        <v>277</v>
      </c>
      <c r="B284" s="9">
        <v>16010</v>
      </c>
      <c r="C284" s="6">
        <f t="shared" si="21"/>
        <v>10</v>
      </c>
      <c r="D284" s="12">
        <f t="shared" si="22"/>
        <v>1943</v>
      </c>
      <c r="E284" s="10">
        <v>0.47999998927116394</v>
      </c>
      <c r="F284" s="10">
        <v>0.47999998927116394</v>
      </c>
      <c r="G284" s="10">
        <v>0.6600000262260437</v>
      </c>
      <c r="H284" s="19">
        <v>2.5399999618530273</v>
      </c>
      <c r="I284" s="19">
        <v>0.20000000298023224</v>
      </c>
      <c r="J284" s="10">
        <v>0.50999999046325684</v>
      </c>
      <c r="K284" s="10">
        <v>0.23999999463558197</v>
      </c>
    </row>
    <row r="285" spans="1:11">
      <c r="A285">
        <v>278</v>
      </c>
      <c r="B285" s="9">
        <v>16040</v>
      </c>
      <c r="C285" s="6">
        <f t="shared" si="21"/>
        <v>11</v>
      </c>
      <c r="D285" s="12">
        <f t="shared" si="22"/>
        <v>1943</v>
      </c>
      <c r="E285" s="10">
        <v>0</v>
      </c>
      <c r="F285" s="10">
        <v>0</v>
      </c>
      <c r="G285" s="10">
        <v>0</v>
      </c>
      <c r="H285" s="19">
        <v>9999</v>
      </c>
      <c r="I285" s="19">
        <v>9999</v>
      </c>
      <c r="J285" s="10">
        <v>0</v>
      </c>
      <c r="K285" s="10">
        <v>0</v>
      </c>
    </row>
    <row r="286" spans="1:11">
      <c r="A286">
        <v>279</v>
      </c>
      <c r="B286" s="9">
        <v>16071</v>
      </c>
      <c r="C286" s="6">
        <f t="shared" si="21"/>
        <v>12</v>
      </c>
      <c r="D286" s="12">
        <f t="shared" si="22"/>
        <v>1943</v>
      </c>
      <c r="E286" s="10">
        <v>0</v>
      </c>
      <c r="F286" s="10">
        <v>0</v>
      </c>
      <c r="G286" s="10">
        <v>0</v>
      </c>
      <c r="H286" s="19">
        <v>9999</v>
      </c>
      <c r="I286" s="19">
        <v>9999</v>
      </c>
      <c r="J286" s="10">
        <v>0</v>
      </c>
      <c r="K286" s="10">
        <v>0</v>
      </c>
    </row>
    <row r="287" spans="1:11">
      <c r="A287">
        <v>280</v>
      </c>
      <c r="B287" s="9">
        <v>16102</v>
      </c>
      <c r="C287" s="6">
        <f t="shared" si="21"/>
        <v>1</v>
      </c>
      <c r="D287" s="12">
        <f t="shared" si="22"/>
        <v>1944</v>
      </c>
      <c r="E287" s="10">
        <v>0</v>
      </c>
      <c r="F287" s="10">
        <v>0</v>
      </c>
      <c r="G287" s="10">
        <v>0</v>
      </c>
      <c r="H287" s="19">
        <v>9999</v>
      </c>
      <c r="I287" s="19">
        <v>9999</v>
      </c>
      <c r="J287" s="10">
        <v>0</v>
      </c>
      <c r="K287" s="10">
        <v>0</v>
      </c>
    </row>
    <row r="288" spans="1:11">
      <c r="A288">
        <v>281</v>
      </c>
      <c r="B288" s="9">
        <v>16131</v>
      </c>
      <c r="C288" s="6">
        <f t="shared" si="21"/>
        <v>2</v>
      </c>
      <c r="D288" s="12">
        <f t="shared" si="22"/>
        <v>1944</v>
      </c>
      <c r="E288" s="10">
        <v>0</v>
      </c>
      <c r="F288" s="10">
        <v>0</v>
      </c>
      <c r="G288" s="10">
        <v>0</v>
      </c>
      <c r="H288" s="19">
        <v>9999</v>
      </c>
      <c r="I288" s="19">
        <v>9999</v>
      </c>
      <c r="J288" s="10">
        <v>0</v>
      </c>
      <c r="K288" s="10">
        <v>0</v>
      </c>
    </row>
    <row r="289" spans="1:11">
      <c r="A289">
        <v>282</v>
      </c>
      <c r="B289" s="9">
        <v>16162</v>
      </c>
      <c r="C289" s="6">
        <f t="shared" si="21"/>
        <v>3</v>
      </c>
      <c r="D289" s="12">
        <f t="shared" si="22"/>
        <v>1944</v>
      </c>
      <c r="E289" s="10">
        <v>0</v>
      </c>
      <c r="F289" s="10">
        <v>0</v>
      </c>
      <c r="G289" s="10">
        <v>5.9999998658895493E-2</v>
      </c>
      <c r="H289" s="19">
        <v>9999</v>
      </c>
      <c r="I289" s="19">
        <v>9999</v>
      </c>
      <c r="J289" s="10">
        <v>3.9999999105930328E-2</v>
      </c>
      <c r="K289" s="10">
        <v>1.9999999552965164E-2</v>
      </c>
    </row>
    <row r="290" spans="1:11">
      <c r="A290">
        <v>283</v>
      </c>
      <c r="B290" s="9">
        <v>16192</v>
      </c>
      <c r="C290" s="6">
        <f t="shared" si="21"/>
        <v>4</v>
      </c>
      <c r="D290" s="12">
        <f t="shared" si="22"/>
        <v>1944</v>
      </c>
      <c r="E290" s="10">
        <v>0</v>
      </c>
      <c r="F290" s="10">
        <v>0</v>
      </c>
      <c r="G290" s="10">
        <v>2.2999999523162842</v>
      </c>
      <c r="H290" s="19">
        <v>8.9200000762939453</v>
      </c>
      <c r="I290" s="19">
        <v>0.69999998807907104</v>
      </c>
      <c r="J290" s="10">
        <v>1.7699999809265137</v>
      </c>
      <c r="K290" s="10">
        <v>0.8399999737739563</v>
      </c>
    </row>
    <row r="291" spans="1:11">
      <c r="A291">
        <v>284</v>
      </c>
      <c r="B291" s="9">
        <v>16223</v>
      </c>
      <c r="C291" s="6">
        <f t="shared" si="21"/>
        <v>5</v>
      </c>
      <c r="D291" s="12">
        <f t="shared" si="22"/>
        <v>1944</v>
      </c>
      <c r="E291" s="10">
        <v>0</v>
      </c>
      <c r="F291" s="10">
        <v>0</v>
      </c>
      <c r="G291" s="10">
        <v>2.7999999523162842</v>
      </c>
      <c r="H291" s="19">
        <v>10.869999885559082</v>
      </c>
      <c r="I291" s="19">
        <v>0.85000002384185791</v>
      </c>
      <c r="J291" s="10">
        <v>2.1600000858306885</v>
      </c>
      <c r="K291" s="10">
        <v>1.0199999809265137</v>
      </c>
    </row>
    <row r="292" spans="1:11">
      <c r="A292">
        <v>285</v>
      </c>
      <c r="B292" s="9">
        <v>16253</v>
      </c>
      <c r="C292" s="6">
        <f t="shared" si="21"/>
        <v>6</v>
      </c>
      <c r="D292" s="12">
        <f t="shared" si="22"/>
        <v>1944</v>
      </c>
      <c r="E292" s="10">
        <v>0.47999998927116394</v>
      </c>
      <c r="F292" s="10">
        <v>0.47999998927116394</v>
      </c>
      <c r="G292" s="10">
        <v>3.4200000762939453</v>
      </c>
      <c r="H292" s="19">
        <v>13.279999732971191</v>
      </c>
      <c r="I292" s="19">
        <v>1.0399999618530273</v>
      </c>
      <c r="J292" s="10">
        <v>2.6400001049041748</v>
      </c>
      <c r="K292" s="10">
        <v>1.25</v>
      </c>
    </row>
    <row r="293" spans="1:11">
      <c r="A293">
        <v>286</v>
      </c>
      <c r="B293" s="9">
        <v>16284</v>
      </c>
      <c r="C293" s="6">
        <f t="shared" si="21"/>
        <v>7</v>
      </c>
      <c r="D293" s="12">
        <f t="shared" si="22"/>
        <v>1944</v>
      </c>
      <c r="E293" s="10">
        <v>1.5399999618530273</v>
      </c>
      <c r="F293" s="10">
        <v>1.5399999618530273</v>
      </c>
      <c r="G293" s="10">
        <v>3.3900001049041748</v>
      </c>
      <c r="H293" s="19">
        <v>13.140000343322754</v>
      </c>
      <c r="I293" s="19">
        <v>1.0299999713897705</v>
      </c>
      <c r="J293" s="10">
        <v>2.6099998950958252</v>
      </c>
      <c r="K293" s="10">
        <v>1.2400000095367432</v>
      </c>
    </row>
    <row r="294" spans="1:11">
      <c r="A294">
        <v>287</v>
      </c>
      <c r="B294" s="9">
        <v>16315</v>
      </c>
      <c r="C294" s="6">
        <f t="shared" si="21"/>
        <v>8</v>
      </c>
      <c r="D294" s="12">
        <f t="shared" si="22"/>
        <v>1944</v>
      </c>
      <c r="E294" s="10">
        <v>1.5399999618530273</v>
      </c>
      <c r="F294" s="10">
        <v>1.5399999618530273</v>
      </c>
      <c r="G294" s="10">
        <v>2.7000000476837158</v>
      </c>
      <c r="H294" s="19">
        <v>10.470000267028809</v>
      </c>
      <c r="I294" s="19">
        <v>0.81999999284744263</v>
      </c>
      <c r="J294" s="10">
        <v>2.0799999237060547</v>
      </c>
      <c r="K294" s="10">
        <v>0.99000000953674316</v>
      </c>
    </row>
    <row r="295" spans="1:11">
      <c r="A295">
        <v>288</v>
      </c>
      <c r="B295" s="9">
        <v>16345</v>
      </c>
      <c r="C295" s="6">
        <f t="shared" si="21"/>
        <v>9</v>
      </c>
      <c r="D295" s="12">
        <f t="shared" si="22"/>
        <v>1944</v>
      </c>
      <c r="E295" s="10">
        <v>0.76999998092651367</v>
      </c>
      <c r="F295" s="10">
        <v>0.76999998092651367</v>
      </c>
      <c r="G295" s="10">
        <v>2.190000057220459</v>
      </c>
      <c r="H295" s="19">
        <v>8.5</v>
      </c>
      <c r="I295" s="19">
        <v>0.6600000262260437</v>
      </c>
      <c r="J295" s="10">
        <v>1.690000057220459</v>
      </c>
      <c r="K295" s="10">
        <v>0.80000001192092896</v>
      </c>
    </row>
    <row r="296" spans="1:11">
      <c r="A296">
        <v>289</v>
      </c>
      <c r="B296" s="9">
        <v>16376</v>
      </c>
      <c r="C296" s="6">
        <f t="shared" si="21"/>
        <v>10</v>
      </c>
      <c r="D296" s="12">
        <f t="shared" si="22"/>
        <v>1944</v>
      </c>
      <c r="E296" s="10">
        <v>0.47999998927116394</v>
      </c>
      <c r="F296" s="10">
        <v>0.47999998927116394</v>
      </c>
      <c r="G296" s="10">
        <v>0.14000000059604645</v>
      </c>
      <c r="H296" s="19">
        <v>0.54000002145767212</v>
      </c>
      <c r="I296" s="19">
        <v>3.9999999105930328E-2</v>
      </c>
      <c r="J296" s="10">
        <v>0.10999999940395355</v>
      </c>
      <c r="K296" s="10">
        <v>5.000000074505806E-2</v>
      </c>
    </row>
    <row r="297" spans="1:11">
      <c r="A297">
        <v>290</v>
      </c>
      <c r="B297" s="9">
        <v>16406</v>
      </c>
      <c r="C297" s="6">
        <f t="shared" si="21"/>
        <v>11</v>
      </c>
      <c r="D297" s="12">
        <f t="shared" si="22"/>
        <v>1944</v>
      </c>
      <c r="E297" s="10">
        <v>0</v>
      </c>
      <c r="F297" s="10">
        <v>0</v>
      </c>
      <c r="G297" s="10">
        <v>0</v>
      </c>
      <c r="H297" s="19">
        <v>9999</v>
      </c>
      <c r="I297" s="19">
        <v>9999</v>
      </c>
      <c r="J297" s="10">
        <v>0</v>
      </c>
      <c r="K297" s="10">
        <v>0</v>
      </c>
    </row>
    <row r="298" spans="1:11">
      <c r="A298">
        <v>291</v>
      </c>
      <c r="B298" s="9">
        <v>16437</v>
      </c>
      <c r="C298" s="6">
        <f t="shared" si="21"/>
        <v>12</v>
      </c>
      <c r="D298" s="12">
        <f t="shared" si="22"/>
        <v>1944</v>
      </c>
      <c r="E298" s="10">
        <v>0</v>
      </c>
      <c r="F298" s="10">
        <v>0</v>
      </c>
      <c r="G298" s="10">
        <v>0</v>
      </c>
      <c r="H298" s="19">
        <v>9999</v>
      </c>
      <c r="I298" s="19">
        <v>9999</v>
      </c>
      <c r="J298" s="10">
        <v>0</v>
      </c>
      <c r="K298" s="10">
        <v>0</v>
      </c>
    </row>
    <row r="299" spans="1:11">
      <c r="A299">
        <v>292</v>
      </c>
      <c r="B299" s="9">
        <v>16468</v>
      </c>
      <c r="C299" s="6">
        <f t="shared" si="21"/>
        <v>1</v>
      </c>
      <c r="D299" s="12">
        <f t="shared" si="22"/>
        <v>1945</v>
      </c>
      <c r="E299" s="10">
        <v>0</v>
      </c>
      <c r="F299" s="10">
        <v>0</v>
      </c>
      <c r="G299" s="10">
        <v>0</v>
      </c>
      <c r="H299" s="19">
        <v>9999</v>
      </c>
      <c r="I299" s="19">
        <v>9999</v>
      </c>
      <c r="J299" s="10">
        <v>0</v>
      </c>
      <c r="K299" s="10">
        <v>0</v>
      </c>
    </row>
    <row r="300" spans="1:11">
      <c r="A300">
        <v>293</v>
      </c>
      <c r="B300" s="9">
        <v>16496</v>
      </c>
      <c r="C300" s="6">
        <f t="shared" si="21"/>
        <v>2</v>
      </c>
      <c r="D300" s="12">
        <f t="shared" si="22"/>
        <v>1945</v>
      </c>
      <c r="E300" s="10">
        <v>0</v>
      </c>
      <c r="F300" s="10">
        <v>0</v>
      </c>
      <c r="G300" s="10">
        <v>0</v>
      </c>
      <c r="H300" s="19">
        <v>9999</v>
      </c>
      <c r="I300" s="19">
        <v>9999</v>
      </c>
      <c r="J300" s="10">
        <v>0</v>
      </c>
      <c r="K300" s="10">
        <v>0</v>
      </c>
    </row>
    <row r="301" spans="1:11">
      <c r="A301">
        <v>294</v>
      </c>
      <c r="B301" s="9">
        <v>16527</v>
      </c>
      <c r="C301" s="6">
        <f t="shared" si="21"/>
        <v>3</v>
      </c>
      <c r="D301" s="12">
        <f t="shared" si="22"/>
        <v>1945</v>
      </c>
      <c r="E301" s="10">
        <v>0</v>
      </c>
      <c r="F301" s="10">
        <v>0</v>
      </c>
      <c r="G301" s="10">
        <v>0</v>
      </c>
      <c r="H301" s="19">
        <v>9999</v>
      </c>
      <c r="I301" s="19">
        <v>9999</v>
      </c>
      <c r="J301" s="10">
        <v>0</v>
      </c>
      <c r="K301" s="10">
        <v>0</v>
      </c>
    </row>
    <row r="302" spans="1:11">
      <c r="A302">
        <v>295</v>
      </c>
      <c r="B302" s="9">
        <v>16557</v>
      </c>
      <c r="C302" s="6">
        <f t="shared" si="21"/>
        <v>4</v>
      </c>
      <c r="D302" s="12">
        <f t="shared" si="22"/>
        <v>1945</v>
      </c>
      <c r="E302" s="10">
        <v>0</v>
      </c>
      <c r="F302" s="10">
        <v>0</v>
      </c>
      <c r="G302" s="10">
        <v>2.5399999618530273</v>
      </c>
      <c r="H302" s="19">
        <v>9.8100004196166992</v>
      </c>
      <c r="I302" s="19">
        <v>0.76999998092651367</v>
      </c>
      <c r="J302" s="10">
        <v>1.9500000476837158</v>
      </c>
      <c r="K302" s="10">
        <v>0.93000000715255737</v>
      </c>
    </row>
    <row r="303" spans="1:11">
      <c r="A303">
        <v>296</v>
      </c>
      <c r="B303" s="9">
        <v>16588</v>
      </c>
      <c r="C303" s="6">
        <f t="shared" si="21"/>
        <v>5</v>
      </c>
      <c r="D303" s="12">
        <f t="shared" si="22"/>
        <v>1945</v>
      </c>
      <c r="E303" s="10">
        <v>0</v>
      </c>
      <c r="F303" s="10">
        <v>0</v>
      </c>
      <c r="G303" s="10">
        <v>2.7100000381469727</v>
      </c>
      <c r="H303" s="19">
        <v>10.470000267028809</v>
      </c>
      <c r="I303" s="19">
        <v>0.81999999284744263</v>
      </c>
      <c r="J303" s="10">
        <v>2.0799999237060547</v>
      </c>
      <c r="K303" s="10">
        <v>0.99000000953674316</v>
      </c>
    </row>
    <row r="304" spans="1:11">
      <c r="A304">
        <v>297</v>
      </c>
      <c r="B304" s="9">
        <v>16618</v>
      </c>
      <c r="C304" s="6">
        <f t="shared" si="21"/>
        <v>6</v>
      </c>
      <c r="D304" s="12">
        <f t="shared" si="22"/>
        <v>1945</v>
      </c>
      <c r="E304" s="10">
        <v>0.47999998927116394</v>
      </c>
      <c r="F304" s="10">
        <v>0.47999998927116394</v>
      </c>
      <c r="G304" s="10">
        <v>3.4300000667572021</v>
      </c>
      <c r="H304" s="19">
        <v>13.239999771118164</v>
      </c>
      <c r="I304" s="19">
        <v>1.0299999713897705</v>
      </c>
      <c r="J304" s="10">
        <v>2.6400001049041748</v>
      </c>
      <c r="K304" s="10">
        <v>1.25</v>
      </c>
    </row>
    <row r="305" spans="1:11">
      <c r="A305">
        <v>298</v>
      </c>
      <c r="B305" s="9">
        <v>16649</v>
      </c>
      <c r="C305" s="6">
        <f t="shared" si="21"/>
        <v>7</v>
      </c>
      <c r="D305" s="12">
        <f t="shared" si="22"/>
        <v>1945</v>
      </c>
      <c r="E305" s="10">
        <v>1.5399999618530273</v>
      </c>
      <c r="F305" s="10">
        <v>1.5399999618530273</v>
      </c>
      <c r="G305" s="10">
        <v>3.4000000953674316</v>
      </c>
      <c r="H305" s="19">
        <v>13.130000114440918</v>
      </c>
      <c r="I305" s="19">
        <v>1.0299999713897705</v>
      </c>
      <c r="J305" s="10">
        <v>2.619999885559082</v>
      </c>
      <c r="K305" s="10">
        <v>1.2400000095367432</v>
      </c>
    </row>
    <row r="306" spans="1:11">
      <c r="A306">
        <v>299</v>
      </c>
      <c r="B306" s="9">
        <v>16680</v>
      </c>
      <c r="C306" s="6">
        <f t="shared" si="21"/>
        <v>8</v>
      </c>
      <c r="D306" s="12">
        <f t="shared" si="22"/>
        <v>1945</v>
      </c>
      <c r="E306" s="10">
        <v>1.5399999618530273</v>
      </c>
      <c r="F306" s="10">
        <v>1.5399999618530273</v>
      </c>
      <c r="G306" s="10">
        <v>2.7100000381469727</v>
      </c>
      <c r="H306" s="19">
        <v>10.470000267028809</v>
      </c>
      <c r="I306" s="19">
        <v>0.81999999284744263</v>
      </c>
      <c r="J306" s="10">
        <v>2.0899999141693115</v>
      </c>
      <c r="K306" s="10">
        <v>0.99000000953674316</v>
      </c>
    </row>
    <row r="307" spans="1:11">
      <c r="A307">
        <v>300</v>
      </c>
      <c r="B307" s="9">
        <v>16710</v>
      </c>
      <c r="C307" s="6">
        <f t="shared" si="21"/>
        <v>9</v>
      </c>
      <c r="D307" s="12">
        <f t="shared" si="22"/>
        <v>1945</v>
      </c>
      <c r="E307" s="10">
        <v>0.76999998092651367</v>
      </c>
      <c r="F307" s="10">
        <v>0.76999998092651367</v>
      </c>
      <c r="G307" s="10">
        <v>2.2000000476837158</v>
      </c>
      <c r="H307" s="19">
        <v>8.4899997711181641</v>
      </c>
      <c r="I307" s="19">
        <v>0.6600000262260437</v>
      </c>
      <c r="J307" s="10">
        <v>1.690000057220459</v>
      </c>
      <c r="K307" s="10">
        <v>0.80000001192092896</v>
      </c>
    </row>
    <row r="308" spans="1:11">
      <c r="A308">
        <v>301</v>
      </c>
      <c r="B308" s="9">
        <v>16741</v>
      </c>
      <c r="C308" s="6">
        <f t="shared" si="21"/>
        <v>10</v>
      </c>
      <c r="D308" s="12">
        <f t="shared" si="22"/>
        <v>1945</v>
      </c>
      <c r="E308" s="10">
        <v>0.47999998927116394</v>
      </c>
      <c r="F308" s="10">
        <v>0.47999998927116394</v>
      </c>
      <c r="G308" s="10">
        <v>2.9999999329447746E-2</v>
      </c>
      <c r="H308" s="19">
        <v>0.10000000149011612</v>
      </c>
      <c r="I308" s="19">
        <v>9.9999997764825821E-3</v>
      </c>
      <c r="J308" s="10">
        <v>1.9999999552965164E-2</v>
      </c>
      <c r="K308" s="10">
        <v>9.9999997764825821E-3</v>
      </c>
    </row>
    <row r="309" spans="1:11">
      <c r="A309">
        <v>302</v>
      </c>
      <c r="B309" s="9">
        <v>16771</v>
      </c>
      <c r="C309" s="6">
        <f t="shared" si="21"/>
        <v>11</v>
      </c>
      <c r="D309" s="12">
        <f t="shared" si="22"/>
        <v>1945</v>
      </c>
      <c r="E309" s="10">
        <v>0</v>
      </c>
      <c r="F309" s="10">
        <v>0</v>
      </c>
      <c r="G309" s="10">
        <v>0</v>
      </c>
      <c r="H309" s="19">
        <v>9999</v>
      </c>
      <c r="I309" s="19">
        <v>9999</v>
      </c>
      <c r="J309" s="10">
        <v>0</v>
      </c>
      <c r="K309" s="10">
        <v>0</v>
      </c>
    </row>
    <row r="310" spans="1:11">
      <c r="A310">
        <v>303</v>
      </c>
      <c r="B310" s="9">
        <v>16802</v>
      </c>
      <c r="C310" s="6">
        <f t="shared" si="21"/>
        <v>12</v>
      </c>
      <c r="D310" s="12">
        <f t="shared" si="22"/>
        <v>1945</v>
      </c>
      <c r="E310" s="10">
        <v>0</v>
      </c>
      <c r="F310" s="10">
        <v>0</v>
      </c>
      <c r="G310" s="10">
        <v>0</v>
      </c>
      <c r="H310" s="19">
        <v>9999</v>
      </c>
      <c r="I310" s="19">
        <v>9999</v>
      </c>
      <c r="J310" s="10">
        <v>0</v>
      </c>
      <c r="K310" s="10">
        <v>0</v>
      </c>
    </row>
    <row r="311" spans="1:11">
      <c r="A311">
        <v>304</v>
      </c>
      <c r="B311" s="9">
        <v>16833</v>
      </c>
      <c r="C311" s="6">
        <f t="shared" si="21"/>
        <v>1</v>
      </c>
      <c r="D311" s="12">
        <f t="shared" si="22"/>
        <v>1946</v>
      </c>
      <c r="E311" s="10">
        <v>0</v>
      </c>
      <c r="F311" s="10">
        <v>0</v>
      </c>
      <c r="G311" s="10">
        <v>0</v>
      </c>
      <c r="H311" s="19">
        <v>9999</v>
      </c>
      <c r="I311" s="19">
        <v>9999</v>
      </c>
      <c r="J311" s="10">
        <v>0</v>
      </c>
      <c r="K311" s="10">
        <v>0</v>
      </c>
    </row>
    <row r="312" spans="1:11">
      <c r="A312">
        <v>305</v>
      </c>
      <c r="B312" s="9">
        <v>16861</v>
      </c>
      <c r="C312" s="6">
        <f t="shared" si="21"/>
        <v>2</v>
      </c>
      <c r="D312" s="12">
        <f t="shared" si="22"/>
        <v>1946</v>
      </c>
      <c r="E312" s="10">
        <v>0</v>
      </c>
      <c r="F312" s="10">
        <v>0</v>
      </c>
      <c r="G312" s="10">
        <v>0</v>
      </c>
      <c r="H312" s="19">
        <v>9999</v>
      </c>
      <c r="I312" s="19">
        <v>9999</v>
      </c>
      <c r="J312" s="10">
        <v>0</v>
      </c>
      <c r="K312" s="10">
        <v>0</v>
      </c>
    </row>
    <row r="313" spans="1:11">
      <c r="A313">
        <v>306</v>
      </c>
      <c r="B313" s="9">
        <v>16892</v>
      </c>
      <c r="C313" s="6">
        <f t="shared" si="21"/>
        <v>3</v>
      </c>
      <c r="D313" s="12">
        <f t="shared" si="22"/>
        <v>1946</v>
      </c>
      <c r="E313" s="10">
        <v>0</v>
      </c>
      <c r="F313" s="10">
        <v>0</v>
      </c>
      <c r="G313" s="10">
        <v>1.9999999552965164E-2</v>
      </c>
      <c r="H313" s="19">
        <v>9999</v>
      </c>
      <c r="I313" s="19">
        <v>9999</v>
      </c>
      <c r="J313" s="10">
        <v>1.9999999552965164E-2</v>
      </c>
      <c r="K313" s="10">
        <v>9.9999997764825821E-3</v>
      </c>
    </row>
    <row r="314" spans="1:11">
      <c r="A314">
        <v>307</v>
      </c>
      <c r="B314" s="9">
        <v>16922</v>
      </c>
      <c r="C314" s="6">
        <f t="shared" si="21"/>
        <v>4</v>
      </c>
      <c r="D314" s="12">
        <f t="shared" si="22"/>
        <v>1946</v>
      </c>
      <c r="E314" s="10">
        <v>0</v>
      </c>
      <c r="F314" s="10">
        <v>0</v>
      </c>
      <c r="G314" s="10">
        <v>2.8599998950958252</v>
      </c>
      <c r="H314" s="19">
        <v>11.069999694824219</v>
      </c>
      <c r="I314" s="19">
        <v>0.86000001430511475</v>
      </c>
      <c r="J314" s="10">
        <v>2.2000000476837158</v>
      </c>
      <c r="K314" s="10">
        <v>1.0399999618530273</v>
      </c>
    </row>
    <row r="315" spans="1:11">
      <c r="A315">
        <v>308</v>
      </c>
      <c r="B315" s="9">
        <v>16953</v>
      </c>
      <c r="C315" s="6">
        <f t="shared" si="21"/>
        <v>5</v>
      </c>
      <c r="D315" s="12">
        <f t="shared" si="22"/>
        <v>1946</v>
      </c>
      <c r="E315" s="10">
        <v>0</v>
      </c>
      <c r="F315" s="10">
        <v>0</v>
      </c>
      <c r="G315" s="10">
        <v>2.9000000953674316</v>
      </c>
      <c r="H315" s="19">
        <v>11.210000038146973</v>
      </c>
      <c r="I315" s="19">
        <v>0.87000000476837158</v>
      </c>
      <c r="J315" s="10">
        <v>2.2300000190734863</v>
      </c>
      <c r="K315" s="10">
        <v>1.059999942779541</v>
      </c>
    </row>
    <row r="316" spans="1:11">
      <c r="A316">
        <v>309</v>
      </c>
      <c r="B316" s="9">
        <v>16983</v>
      </c>
      <c r="C316" s="6">
        <f t="shared" si="21"/>
        <v>6</v>
      </c>
      <c r="D316" s="12">
        <f t="shared" si="22"/>
        <v>1946</v>
      </c>
      <c r="E316" s="10">
        <v>0.47999998927116394</v>
      </c>
      <c r="F316" s="10">
        <v>0.47999998927116394</v>
      </c>
      <c r="G316" s="10">
        <v>3.2300000190734863</v>
      </c>
      <c r="H316" s="19">
        <v>12.5</v>
      </c>
      <c r="I316" s="19">
        <v>0.98000001907348633</v>
      </c>
      <c r="J316" s="10">
        <v>2.4900000095367432</v>
      </c>
      <c r="K316" s="10">
        <v>1.1799999475479126</v>
      </c>
    </row>
    <row r="317" spans="1:11">
      <c r="A317">
        <v>310</v>
      </c>
      <c r="B317" s="9">
        <v>17014</v>
      </c>
      <c r="C317" s="6">
        <f t="shared" si="21"/>
        <v>7</v>
      </c>
      <c r="D317" s="12">
        <f t="shared" si="22"/>
        <v>1946</v>
      </c>
      <c r="E317" s="10">
        <v>1.5399999618530273</v>
      </c>
      <c r="F317" s="10">
        <v>1.5399999618530273</v>
      </c>
      <c r="G317" s="10">
        <v>3.0399999618530273</v>
      </c>
      <c r="H317" s="19">
        <v>11.75</v>
      </c>
      <c r="I317" s="19">
        <v>0.92000001668930054</v>
      </c>
      <c r="J317" s="10">
        <v>2.3399999141693115</v>
      </c>
      <c r="K317" s="10">
        <v>1.1100000143051147</v>
      </c>
    </row>
    <row r="318" spans="1:11">
      <c r="A318">
        <v>311</v>
      </c>
      <c r="B318" s="9">
        <v>17045</v>
      </c>
      <c r="C318" s="6">
        <f t="shared" si="21"/>
        <v>8</v>
      </c>
      <c r="D318" s="12">
        <f t="shared" si="22"/>
        <v>1946</v>
      </c>
      <c r="E318" s="10">
        <v>1.5399999618530273</v>
      </c>
      <c r="F318" s="10">
        <v>1.5399999618530273</v>
      </c>
      <c r="G318" s="10">
        <v>2.4600000381469727</v>
      </c>
      <c r="H318" s="19">
        <v>9.5100002288818359</v>
      </c>
      <c r="I318" s="19">
        <v>0.74000000953674316</v>
      </c>
      <c r="J318" s="10">
        <v>1.8899999856948853</v>
      </c>
      <c r="K318" s="10">
        <v>0.89999997615814209</v>
      </c>
    </row>
    <row r="319" spans="1:11">
      <c r="A319">
        <v>312</v>
      </c>
      <c r="B319" s="9">
        <v>17075</v>
      </c>
      <c r="C319" s="6">
        <f t="shared" si="21"/>
        <v>9</v>
      </c>
      <c r="D319" s="12">
        <f t="shared" si="22"/>
        <v>1946</v>
      </c>
      <c r="E319" s="10">
        <v>0.76999998092651367</v>
      </c>
      <c r="F319" s="10">
        <v>0.76999998092651367</v>
      </c>
      <c r="G319" s="10">
        <v>1.8999999761581421</v>
      </c>
      <c r="H319" s="19">
        <v>7.3499999046325684</v>
      </c>
      <c r="I319" s="19">
        <v>0.56999999284744263</v>
      </c>
      <c r="J319" s="10">
        <v>1.4600000381469727</v>
      </c>
      <c r="K319" s="10">
        <v>0.68999999761581421</v>
      </c>
    </row>
    <row r="320" spans="1:11">
      <c r="A320">
        <v>313</v>
      </c>
      <c r="B320" s="9">
        <v>17106</v>
      </c>
      <c r="C320" s="6">
        <f t="shared" si="21"/>
        <v>10</v>
      </c>
      <c r="D320" s="12">
        <f t="shared" si="22"/>
        <v>1946</v>
      </c>
      <c r="E320" s="10">
        <v>0.47999998927116394</v>
      </c>
      <c r="F320" s="10">
        <v>0.47999998927116394</v>
      </c>
      <c r="G320" s="10">
        <v>0.60000002384185791</v>
      </c>
      <c r="H320" s="19">
        <v>2.3299999237060547</v>
      </c>
      <c r="I320" s="19">
        <v>0.18000000715255737</v>
      </c>
      <c r="J320" s="10">
        <v>0.46000000834465027</v>
      </c>
      <c r="K320" s="10">
        <v>0.2199999988079071</v>
      </c>
    </row>
    <row r="321" spans="1:11">
      <c r="A321">
        <v>314</v>
      </c>
      <c r="B321" s="9">
        <v>17136</v>
      </c>
      <c r="C321" s="6">
        <f t="shared" si="21"/>
        <v>11</v>
      </c>
      <c r="D321" s="12">
        <f t="shared" si="22"/>
        <v>1946</v>
      </c>
      <c r="E321" s="10">
        <v>0</v>
      </c>
      <c r="F321" s="10">
        <v>0</v>
      </c>
      <c r="G321" s="10">
        <v>0</v>
      </c>
      <c r="H321" s="19">
        <v>9999</v>
      </c>
      <c r="I321" s="19">
        <v>9999</v>
      </c>
      <c r="J321" s="10">
        <v>0</v>
      </c>
      <c r="K321" s="10">
        <v>0</v>
      </c>
    </row>
    <row r="322" spans="1:11">
      <c r="A322">
        <v>315</v>
      </c>
      <c r="B322" s="9">
        <v>17167</v>
      </c>
      <c r="C322" s="6">
        <f t="shared" si="21"/>
        <v>12</v>
      </c>
      <c r="D322" s="12">
        <f t="shared" si="22"/>
        <v>1946</v>
      </c>
      <c r="E322" s="10">
        <v>0</v>
      </c>
      <c r="F322" s="10">
        <v>0</v>
      </c>
      <c r="G322" s="10">
        <v>0</v>
      </c>
      <c r="H322" s="19">
        <v>9999</v>
      </c>
      <c r="I322" s="19">
        <v>9999</v>
      </c>
      <c r="J322" s="10">
        <v>0</v>
      </c>
      <c r="K322" s="10">
        <v>0</v>
      </c>
    </row>
    <row r="323" spans="1:11">
      <c r="A323">
        <v>316</v>
      </c>
      <c r="B323" s="9">
        <v>17198</v>
      </c>
      <c r="C323" s="6">
        <f t="shared" si="21"/>
        <v>1</v>
      </c>
      <c r="D323" s="12">
        <f t="shared" si="22"/>
        <v>1947</v>
      </c>
      <c r="E323" s="10">
        <v>0</v>
      </c>
      <c r="F323" s="10">
        <v>0</v>
      </c>
      <c r="G323" s="10">
        <v>0</v>
      </c>
      <c r="H323" s="19">
        <v>9999</v>
      </c>
      <c r="I323" s="19">
        <v>9999</v>
      </c>
      <c r="J323" s="10">
        <v>0</v>
      </c>
      <c r="K323" s="10">
        <v>0</v>
      </c>
    </row>
    <row r="324" spans="1:11">
      <c r="A324">
        <v>317</v>
      </c>
      <c r="B324" s="9">
        <v>17226</v>
      </c>
      <c r="C324" s="6">
        <f t="shared" si="21"/>
        <v>2</v>
      </c>
      <c r="D324" s="12">
        <f t="shared" si="22"/>
        <v>1947</v>
      </c>
      <c r="E324" s="10">
        <v>0</v>
      </c>
      <c r="F324" s="10">
        <v>0</v>
      </c>
      <c r="G324" s="10">
        <v>0</v>
      </c>
      <c r="H324" s="19">
        <v>9999</v>
      </c>
      <c r="I324" s="19">
        <v>9999</v>
      </c>
      <c r="J324" s="10">
        <v>0</v>
      </c>
      <c r="K324" s="10">
        <v>0</v>
      </c>
    </row>
    <row r="325" spans="1:11">
      <c r="A325">
        <v>318</v>
      </c>
      <c r="B325" s="9">
        <v>17257</v>
      </c>
      <c r="C325" s="6">
        <f t="shared" si="21"/>
        <v>3</v>
      </c>
      <c r="D325" s="12">
        <f t="shared" si="22"/>
        <v>1947</v>
      </c>
      <c r="E325" s="10">
        <v>0</v>
      </c>
      <c r="F325" s="10">
        <v>0</v>
      </c>
      <c r="G325" s="10">
        <v>0</v>
      </c>
      <c r="H325" s="19">
        <v>9999</v>
      </c>
      <c r="I325" s="19">
        <v>9999</v>
      </c>
      <c r="J325" s="10">
        <v>0</v>
      </c>
      <c r="K325" s="10">
        <v>0</v>
      </c>
    </row>
    <row r="326" spans="1:11">
      <c r="A326">
        <v>319</v>
      </c>
      <c r="B326" s="9">
        <v>17287</v>
      </c>
      <c r="C326" s="6">
        <f t="shared" si="21"/>
        <v>4</v>
      </c>
      <c r="D326" s="12">
        <f t="shared" si="22"/>
        <v>1947</v>
      </c>
      <c r="E326" s="10">
        <v>0</v>
      </c>
      <c r="F326" s="10">
        <v>0</v>
      </c>
      <c r="G326" s="10">
        <v>2.309999942779541</v>
      </c>
      <c r="H326" s="19">
        <v>8.9399995803833008</v>
      </c>
      <c r="I326" s="19">
        <v>0.69999998807907104</v>
      </c>
      <c r="J326" s="10">
        <v>1.7799999713897705</v>
      </c>
      <c r="K326" s="10">
        <v>0.8399999737739563</v>
      </c>
    </row>
    <row r="327" spans="1:11">
      <c r="A327">
        <v>320</v>
      </c>
      <c r="B327" s="9">
        <v>17318</v>
      </c>
      <c r="C327" s="6">
        <f t="shared" si="21"/>
        <v>5</v>
      </c>
      <c r="D327" s="12">
        <f t="shared" si="22"/>
        <v>1947</v>
      </c>
      <c r="E327" s="10">
        <v>0</v>
      </c>
      <c r="F327" s="10">
        <v>0</v>
      </c>
      <c r="G327" s="10">
        <v>3.119999885559082</v>
      </c>
      <c r="H327" s="19">
        <v>12.069999694824219</v>
      </c>
      <c r="I327" s="19">
        <v>0.93999999761581421</v>
      </c>
      <c r="J327" s="10">
        <v>2.4000000953674316</v>
      </c>
      <c r="K327" s="10">
        <v>1.1399999856948853</v>
      </c>
    </row>
    <row r="328" spans="1:11">
      <c r="A328">
        <v>321</v>
      </c>
      <c r="B328" s="9">
        <v>17348</v>
      </c>
      <c r="C328" s="6">
        <f t="shared" si="21"/>
        <v>6</v>
      </c>
      <c r="D328" s="12">
        <f t="shared" si="22"/>
        <v>1947</v>
      </c>
      <c r="E328" s="10">
        <v>0.47999998927116394</v>
      </c>
      <c r="F328" s="10">
        <v>0.47999998927116394</v>
      </c>
      <c r="G328" s="10">
        <v>3.2599999904632568</v>
      </c>
      <c r="H328" s="19">
        <v>12.600000381469727</v>
      </c>
      <c r="I328" s="19">
        <v>0.98000001907348633</v>
      </c>
      <c r="J328" s="10">
        <v>2.5099999904632568</v>
      </c>
      <c r="K328" s="10">
        <v>1.190000057220459</v>
      </c>
    </row>
    <row r="329" spans="1:11">
      <c r="A329">
        <v>322</v>
      </c>
      <c r="B329" s="9">
        <v>17379</v>
      </c>
      <c r="C329" s="6">
        <f t="shared" ref="C329:C392" si="23">MONTH(B329)</f>
        <v>7</v>
      </c>
      <c r="D329" s="12">
        <f t="shared" ref="D329:D392" si="24">YEAR(B329)</f>
        <v>1947</v>
      </c>
      <c r="E329" s="10">
        <v>1.5399999618530273</v>
      </c>
      <c r="F329" s="10">
        <v>1.5399999618530273</v>
      </c>
      <c r="G329" s="10">
        <v>3.4900000095367432</v>
      </c>
      <c r="H329" s="19">
        <v>13.479999542236328</v>
      </c>
      <c r="I329" s="19">
        <v>1.0499999523162842</v>
      </c>
      <c r="J329" s="10">
        <v>2.6800000667572021</v>
      </c>
      <c r="K329" s="10">
        <v>1.2699999809265137</v>
      </c>
    </row>
    <row r="330" spans="1:11">
      <c r="A330">
        <v>323</v>
      </c>
      <c r="B330" s="9">
        <v>17410</v>
      </c>
      <c r="C330" s="6">
        <f t="shared" si="23"/>
        <v>8</v>
      </c>
      <c r="D330" s="12">
        <f t="shared" si="24"/>
        <v>1947</v>
      </c>
      <c r="E330" s="10">
        <v>1.5399999618530273</v>
      </c>
      <c r="F330" s="10">
        <v>1.5399999618530273</v>
      </c>
      <c r="G330" s="10">
        <v>2.5699999332427979</v>
      </c>
      <c r="H330" s="19">
        <v>9.9200000762939453</v>
      </c>
      <c r="I330" s="19">
        <v>0.76999998092651367</v>
      </c>
      <c r="J330" s="10">
        <v>1.9800000190734863</v>
      </c>
      <c r="K330" s="10">
        <v>0.93999999761581421</v>
      </c>
    </row>
    <row r="331" spans="1:11">
      <c r="A331">
        <v>324</v>
      </c>
      <c r="B331" s="9">
        <v>17440</v>
      </c>
      <c r="C331" s="6">
        <f t="shared" si="23"/>
        <v>9</v>
      </c>
      <c r="D331" s="12">
        <f t="shared" si="24"/>
        <v>1947</v>
      </c>
      <c r="E331" s="10">
        <v>0.76999998092651367</v>
      </c>
      <c r="F331" s="10">
        <v>0.76999998092651367</v>
      </c>
      <c r="G331" s="10">
        <v>2.25</v>
      </c>
      <c r="H331" s="19">
        <v>8.7100000381469727</v>
      </c>
      <c r="I331" s="19">
        <v>0.68000000715255737</v>
      </c>
      <c r="J331" s="10">
        <v>1.7400000095367432</v>
      </c>
      <c r="K331" s="10">
        <v>0.81999999284744263</v>
      </c>
    </row>
    <row r="332" spans="1:11">
      <c r="A332">
        <v>325</v>
      </c>
      <c r="B332" s="9">
        <v>17471</v>
      </c>
      <c r="C332" s="6">
        <f t="shared" si="23"/>
        <v>10</v>
      </c>
      <c r="D332" s="12">
        <f t="shared" si="24"/>
        <v>1947</v>
      </c>
      <c r="E332" s="10">
        <v>0.47999998927116394</v>
      </c>
      <c r="F332" s="10">
        <v>0.47999998927116394</v>
      </c>
      <c r="G332" s="10">
        <v>0</v>
      </c>
      <c r="H332" s="19">
        <v>0</v>
      </c>
      <c r="I332" s="19">
        <v>0</v>
      </c>
      <c r="J332" s="10">
        <v>0</v>
      </c>
      <c r="K332" s="10">
        <v>0</v>
      </c>
    </row>
    <row r="333" spans="1:11">
      <c r="A333">
        <v>326</v>
      </c>
      <c r="B333" s="9">
        <v>17501</v>
      </c>
      <c r="C333" s="6">
        <f t="shared" si="23"/>
        <v>11</v>
      </c>
      <c r="D333" s="12">
        <f t="shared" si="24"/>
        <v>1947</v>
      </c>
      <c r="E333" s="10">
        <v>0</v>
      </c>
      <c r="F333" s="10">
        <v>0</v>
      </c>
      <c r="G333" s="10">
        <v>0</v>
      </c>
      <c r="H333" s="19">
        <v>9999</v>
      </c>
      <c r="I333" s="19">
        <v>9999</v>
      </c>
      <c r="J333" s="10">
        <v>0</v>
      </c>
      <c r="K333" s="10">
        <v>0</v>
      </c>
    </row>
    <row r="334" spans="1:11">
      <c r="A334">
        <v>327</v>
      </c>
      <c r="B334" s="9">
        <v>17532</v>
      </c>
      <c r="C334" s="6">
        <f t="shared" si="23"/>
        <v>12</v>
      </c>
      <c r="D334" s="12">
        <f t="shared" si="24"/>
        <v>1947</v>
      </c>
      <c r="E334" s="10">
        <v>0</v>
      </c>
      <c r="F334" s="10">
        <v>0</v>
      </c>
      <c r="G334" s="10">
        <v>0</v>
      </c>
      <c r="H334" s="19">
        <v>9999</v>
      </c>
      <c r="I334" s="19">
        <v>9999</v>
      </c>
      <c r="J334" s="10">
        <v>0</v>
      </c>
      <c r="K334" s="10">
        <v>0</v>
      </c>
    </row>
    <row r="335" spans="1:11">
      <c r="A335">
        <v>328</v>
      </c>
      <c r="B335" s="9">
        <v>17563</v>
      </c>
      <c r="C335" s="6">
        <f t="shared" si="23"/>
        <v>1</v>
      </c>
      <c r="D335" s="12">
        <f t="shared" si="24"/>
        <v>1948</v>
      </c>
      <c r="E335" s="10">
        <v>0</v>
      </c>
      <c r="F335" s="10">
        <v>0</v>
      </c>
      <c r="G335" s="10">
        <v>0</v>
      </c>
      <c r="H335" s="19">
        <v>9999</v>
      </c>
      <c r="I335" s="19">
        <v>9999</v>
      </c>
      <c r="J335" s="10">
        <v>0</v>
      </c>
      <c r="K335" s="10">
        <v>0</v>
      </c>
    </row>
    <row r="336" spans="1:11">
      <c r="A336">
        <v>329</v>
      </c>
      <c r="B336" s="9">
        <v>17592</v>
      </c>
      <c r="C336" s="6">
        <f t="shared" si="23"/>
        <v>2</v>
      </c>
      <c r="D336" s="12">
        <f t="shared" si="24"/>
        <v>1948</v>
      </c>
      <c r="E336" s="10">
        <v>0</v>
      </c>
      <c r="F336" s="10">
        <v>0</v>
      </c>
      <c r="G336" s="10">
        <v>0</v>
      </c>
      <c r="H336" s="19">
        <v>9999</v>
      </c>
      <c r="I336" s="19">
        <v>9999</v>
      </c>
      <c r="J336" s="10">
        <v>0</v>
      </c>
      <c r="K336" s="10">
        <v>0</v>
      </c>
    </row>
    <row r="337" spans="1:11">
      <c r="A337">
        <v>330</v>
      </c>
      <c r="B337" s="9">
        <v>17623</v>
      </c>
      <c r="C337" s="6">
        <f t="shared" si="23"/>
        <v>3</v>
      </c>
      <c r="D337" s="12">
        <f t="shared" si="24"/>
        <v>1948</v>
      </c>
      <c r="E337" s="10">
        <v>0</v>
      </c>
      <c r="F337" s="10">
        <v>0</v>
      </c>
      <c r="G337" s="10">
        <v>0</v>
      </c>
      <c r="H337" s="19">
        <v>9999</v>
      </c>
      <c r="I337" s="19">
        <v>9999</v>
      </c>
      <c r="J337" s="10">
        <v>0</v>
      </c>
      <c r="K337" s="10">
        <v>0</v>
      </c>
    </row>
    <row r="338" spans="1:11">
      <c r="A338">
        <v>331</v>
      </c>
      <c r="B338" s="9">
        <v>17653</v>
      </c>
      <c r="C338" s="6">
        <f t="shared" si="23"/>
        <v>4</v>
      </c>
      <c r="D338" s="12">
        <f t="shared" si="24"/>
        <v>1948</v>
      </c>
      <c r="E338" s="10">
        <v>0</v>
      </c>
      <c r="F338" s="10">
        <v>0</v>
      </c>
      <c r="G338" s="10">
        <v>0.76999998092651367</v>
      </c>
      <c r="H338" s="19">
        <v>2.9800000190734863</v>
      </c>
      <c r="I338" s="19">
        <v>0.23000000417232513</v>
      </c>
      <c r="J338" s="10">
        <v>0.5899999737739563</v>
      </c>
      <c r="K338" s="10">
        <v>0.2800000011920929</v>
      </c>
    </row>
    <row r="339" spans="1:11">
      <c r="A339">
        <v>332</v>
      </c>
      <c r="B339" s="9">
        <v>17684</v>
      </c>
      <c r="C339" s="6">
        <f t="shared" si="23"/>
        <v>5</v>
      </c>
      <c r="D339" s="12">
        <f t="shared" si="24"/>
        <v>1948</v>
      </c>
      <c r="E339" s="10">
        <v>0</v>
      </c>
      <c r="F339" s="10">
        <v>0</v>
      </c>
      <c r="G339" s="10">
        <v>2.2999999523162842</v>
      </c>
      <c r="H339" s="19">
        <v>8.8900003433227539</v>
      </c>
      <c r="I339" s="19">
        <v>0.68999999761581421</v>
      </c>
      <c r="J339" s="10">
        <v>1.7699999809265137</v>
      </c>
      <c r="K339" s="10">
        <v>0.8399999737739563</v>
      </c>
    </row>
    <row r="340" spans="1:11">
      <c r="A340">
        <v>333</v>
      </c>
      <c r="B340" s="9">
        <v>17714</v>
      </c>
      <c r="C340" s="6">
        <f t="shared" si="23"/>
        <v>6</v>
      </c>
      <c r="D340" s="12">
        <f t="shared" si="24"/>
        <v>1948</v>
      </c>
      <c r="E340" s="10">
        <v>0.47999998927116394</v>
      </c>
      <c r="F340" s="10">
        <v>0.47999998927116394</v>
      </c>
      <c r="G340" s="10">
        <v>3.7200000286102295</v>
      </c>
      <c r="H340" s="19">
        <v>14.409999847412109</v>
      </c>
      <c r="I340" s="19">
        <v>1.1200000047683716</v>
      </c>
      <c r="J340" s="10">
        <v>2.869999885559082</v>
      </c>
      <c r="K340" s="10">
        <v>1.3600000143051147</v>
      </c>
    </row>
    <row r="341" spans="1:11">
      <c r="A341">
        <v>334</v>
      </c>
      <c r="B341" s="9">
        <v>17745</v>
      </c>
      <c r="C341" s="6">
        <f t="shared" si="23"/>
        <v>7</v>
      </c>
      <c r="D341" s="12">
        <f t="shared" si="24"/>
        <v>1948</v>
      </c>
      <c r="E341" s="10">
        <v>1.5399999618530273</v>
      </c>
      <c r="F341" s="10">
        <v>1.5399999618530273</v>
      </c>
      <c r="G341" s="10">
        <v>3.940000057220459</v>
      </c>
      <c r="H341" s="19">
        <v>15.239999771118164</v>
      </c>
      <c r="I341" s="19">
        <v>1.190000057220459</v>
      </c>
      <c r="J341" s="10">
        <v>3.0299999713897705</v>
      </c>
      <c r="K341" s="10">
        <v>1.440000057220459</v>
      </c>
    </row>
    <row r="342" spans="1:11">
      <c r="A342">
        <v>335</v>
      </c>
      <c r="B342" s="9">
        <v>17776</v>
      </c>
      <c r="C342" s="6">
        <f t="shared" si="23"/>
        <v>8</v>
      </c>
      <c r="D342" s="12">
        <f t="shared" si="24"/>
        <v>1948</v>
      </c>
      <c r="E342" s="10">
        <v>1.5399999618530273</v>
      </c>
      <c r="F342" s="10">
        <v>1.5399999618530273</v>
      </c>
      <c r="G342" s="10">
        <v>3.1400001049041748</v>
      </c>
      <c r="H342" s="19">
        <v>12.149999618530273</v>
      </c>
      <c r="I342" s="19">
        <v>0.94999998807907104</v>
      </c>
      <c r="J342" s="10">
        <v>2.4200000762939453</v>
      </c>
      <c r="K342" s="10">
        <v>1.1499999761581421</v>
      </c>
    </row>
    <row r="343" spans="1:11">
      <c r="A343">
        <v>336</v>
      </c>
      <c r="B343" s="9">
        <v>17806</v>
      </c>
      <c r="C343" s="6">
        <f t="shared" si="23"/>
        <v>9</v>
      </c>
      <c r="D343" s="12">
        <f t="shared" si="24"/>
        <v>1948</v>
      </c>
      <c r="E343" s="10">
        <v>0.76999998092651367</v>
      </c>
      <c r="F343" s="10">
        <v>0.76999998092651367</v>
      </c>
      <c r="G343" s="10">
        <v>2.440000057220459</v>
      </c>
      <c r="H343" s="19">
        <v>9.4200000762939453</v>
      </c>
      <c r="I343" s="19">
        <v>0.74000000953674316</v>
      </c>
      <c r="J343" s="10">
        <v>1.8799999952316284</v>
      </c>
      <c r="K343" s="10">
        <v>0.88999998569488525</v>
      </c>
    </row>
    <row r="344" spans="1:11">
      <c r="A344">
        <v>337</v>
      </c>
      <c r="B344" s="9">
        <v>17837</v>
      </c>
      <c r="C344" s="6">
        <f t="shared" si="23"/>
        <v>10</v>
      </c>
      <c r="D344" s="12">
        <f t="shared" si="24"/>
        <v>1948</v>
      </c>
      <c r="E344" s="10">
        <v>0.47999998927116394</v>
      </c>
      <c r="F344" s="10">
        <v>0.47999998927116394</v>
      </c>
      <c r="G344" s="10">
        <v>0.68000000715255737</v>
      </c>
      <c r="H344" s="19">
        <v>2.630000114440918</v>
      </c>
      <c r="I344" s="19">
        <v>0.20999999344348907</v>
      </c>
      <c r="J344" s="10">
        <v>0.51999998092651367</v>
      </c>
      <c r="K344" s="10">
        <v>0.25</v>
      </c>
    </row>
    <row r="345" spans="1:11">
      <c r="A345">
        <v>338</v>
      </c>
      <c r="B345" s="9">
        <v>17867</v>
      </c>
      <c r="C345" s="6">
        <f t="shared" si="23"/>
        <v>11</v>
      </c>
      <c r="D345" s="12">
        <f t="shared" si="24"/>
        <v>1948</v>
      </c>
      <c r="E345" s="10">
        <v>0</v>
      </c>
      <c r="F345" s="10">
        <v>0</v>
      </c>
      <c r="G345" s="10">
        <v>9.9999997764825821E-3</v>
      </c>
      <c r="H345" s="19">
        <v>9999</v>
      </c>
      <c r="I345" s="19">
        <v>9999</v>
      </c>
      <c r="J345" s="10">
        <v>9.9999997764825821E-3</v>
      </c>
      <c r="K345" s="10">
        <v>0</v>
      </c>
    </row>
    <row r="346" spans="1:11">
      <c r="A346">
        <v>339</v>
      </c>
      <c r="B346" s="9">
        <v>17898</v>
      </c>
      <c r="C346" s="6">
        <f t="shared" si="23"/>
        <v>12</v>
      </c>
      <c r="D346" s="12">
        <f t="shared" si="24"/>
        <v>1948</v>
      </c>
      <c r="E346" s="10">
        <v>0</v>
      </c>
      <c r="F346" s="10">
        <v>0</v>
      </c>
      <c r="G346" s="10">
        <v>0</v>
      </c>
      <c r="H346" s="19">
        <v>9999</v>
      </c>
      <c r="I346" s="19">
        <v>9999</v>
      </c>
      <c r="J346" s="10">
        <v>0</v>
      </c>
      <c r="K346" s="10">
        <v>0</v>
      </c>
    </row>
    <row r="347" spans="1:11">
      <c r="A347">
        <v>340</v>
      </c>
      <c r="B347" s="9">
        <v>17929</v>
      </c>
      <c r="C347" s="6">
        <f t="shared" si="23"/>
        <v>1</v>
      </c>
      <c r="D347" s="12">
        <f t="shared" si="24"/>
        <v>1949</v>
      </c>
      <c r="E347" s="10">
        <v>0</v>
      </c>
      <c r="F347" s="10">
        <v>0</v>
      </c>
      <c r="G347" s="10">
        <v>0</v>
      </c>
      <c r="H347" s="19">
        <v>9999</v>
      </c>
      <c r="I347" s="19">
        <v>9999</v>
      </c>
      <c r="J347" s="10">
        <v>0</v>
      </c>
      <c r="K347" s="10">
        <v>0</v>
      </c>
    </row>
    <row r="348" spans="1:11">
      <c r="A348">
        <v>341</v>
      </c>
      <c r="B348" s="9">
        <v>17957</v>
      </c>
      <c r="C348" s="6">
        <f t="shared" si="23"/>
        <v>2</v>
      </c>
      <c r="D348" s="12">
        <f t="shared" si="24"/>
        <v>1949</v>
      </c>
      <c r="E348" s="10">
        <v>0</v>
      </c>
      <c r="F348" s="10">
        <v>0</v>
      </c>
      <c r="G348" s="10">
        <v>0</v>
      </c>
      <c r="H348" s="19">
        <v>9999</v>
      </c>
      <c r="I348" s="19">
        <v>9999</v>
      </c>
      <c r="J348" s="10">
        <v>0</v>
      </c>
      <c r="K348" s="10">
        <v>0</v>
      </c>
    </row>
    <row r="349" spans="1:11">
      <c r="A349">
        <v>342</v>
      </c>
      <c r="B349" s="9">
        <v>17988</v>
      </c>
      <c r="C349" s="6">
        <f t="shared" si="23"/>
        <v>3</v>
      </c>
      <c r="D349" s="12">
        <f t="shared" si="24"/>
        <v>1949</v>
      </c>
      <c r="E349" s="10">
        <v>0</v>
      </c>
      <c r="F349" s="10">
        <v>0</v>
      </c>
      <c r="G349" s="10">
        <v>0</v>
      </c>
      <c r="H349" s="19">
        <v>9999</v>
      </c>
      <c r="I349" s="19">
        <v>9999</v>
      </c>
      <c r="J349" s="10">
        <v>0</v>
      </c>
      <c r="K349" s="10">
        <v>0</v>
      </c>
    </row>
    <row r="350" spans="1:11">
      <c r="A350">
        <v>343</v>
      </c>
      <c r="B350" s="9">
        <v>18018</v>
      </c>
      <c r="C350" s="6">
        <f t="shared" si="23"/>
        <v>4</v>
      </c>
      <c r="D350" s="12">
        <f t="shared" si="24"/>
        <v>1949</v>
      </c>
      <c r="E350" s="10">
        <v>0</v>
      </c>
      <c r="F350" s="10">
        <v>0</v>
      </c>
      <c r="G350" s="10">
        <v>2.4200000762939453</v>
      </c>
      <c r="H350" s="19">
        <v>9.3900003433227539</v>
      </c>
      <c r="I350" s="19">
        <v>0.73000001907348633</v>
      </c>
      <c r="J350" s="10">
        <v>1.8700000047683716</v>
      </c>
      <c r="K350" s="10">
        <v>0.88999998569488525</v>
      </c>
    </row>
    <row r="351" spans="1:11">
      <c r="A351">
        <v>344</v>
      </c>
      <c r="B351" s="9">
        <v>18049</v>
      </c>
      <c r="C351" s="6">
        <f t="shared" si="23"/>
        <v>5</v>
      </c>
      <c r="D351" s="12">
        <f t="shared" si="24"/>
        <v>1949</v>
      </c>
      <c r="E351" s="10">
        <v>0</v>
      </c>
      <c r="F351" s="10">
        <v>0</v>
      </c>
      <c r="G351" s="10">
        <v>2.75</v>
      </c>
      <c r="H351" s="19">
        <v>10.630000114440918</v>
      </c>
      <c r="I351" s="19">
        <v>0.82999998331069946</v>
      </c>
      <c r="J351" s="10">
        <v>2.119999885559082</v>
      </c>
      <c r="K351" s="10">
        <v>1</v>
      </c>
    </row>
    <row r="352" spans="1:11">
      <c r="A352">
        <v>345</v>
      </c>
      <c r="B352" s="9">
        <v>18079</v>
      </c>
      <c r="C352" s="6">
        <f t="shared" si="23"/>
        <v>6</v>
      </c>
      <c r="D352" s="12">
        <f t="shared" si="24"/>
        <v>1949</v>
      </c>
      <c r="E352" s="10">
        <v>0.47999998927116394</v>
      </c>
      <c r="F352" s="10">
        <v>0.47999998927116394</v>
      </c>
      <c r="G352" s="10">
        <v>3.3299999237060547</v>
      </c>
      <c r="H352" s="19">
        <v>12.869999885559082</v>
      </c>
      <c r="I352" s="19">
        <v>1</v>
      </c>
      <c r="J352" s="10">
        <v>2.559999942779541</v>
      </c>
      <c r="K352" s="10">
        <v>1.2200000286102295</v>
      </c>
    </row>
    <row r="353" spans="1:11">
      <c r="A353">
        <v>346</v>
      </c>
      <c r="B353" s="9">
        <v>18110</v>
      </c>
      <c r="C353" s="6">
        <f t="shared" si="23"/>
        <v>7</v>
      </c>
      <c r="D353" s="12">
        <f t="shared" si="24"/>
        <v>1949</v>
      </c>
      <c r="E353" s="10">
        <v>1.5399999618530273</v>
      </c>
      <c r="F353" s="10">
        <v>1.5399999618530273</v>
      </c>
      <c r="G353" s="10">
        <v>3.1800000667572021</v>
      </c>
      <c r="H353" s="19">
        <v>12.289999961853027</v>
      </c>
      <c r="I353" s="19">
        <v>0.95999997854232788</v>
      </c>
      <c r="J353" s="10">
        <v>2.4500000476837158</v>
      </c>
      <c r="K353" s="10">
        <v>1.1599999666213989</v>
      </c>
    </row>
    <row r="354" spans="1:11">
      <c r="A354">
        <v>347</v>
      </c>
      <c r="B354" s="9">
        <v>18141</v>
      </c>
      <c r="C354" s="6">
        <f t="shared" si="23"/>
        <v>8</v>
      </c>
      <c r="D354" s="12">
        <f t="shared" si="24"/>
        <v>1949</v>
      </c>
      <c r="E354" s="10">
        <v>1.5399999618530273</v>
      </c>
      <c r="F354" s="10">
        <v>1.5399999618530273</v>
      </c>
      <c r="G354" s="10">
        <v>2.5299999713897705</v>
      </c>
      <c r="H354" s="19">
        <v>9.7899999618530273</v>
      </c>
      <c r="I354" s="19">
        <v>0.75999999046325684</v>
      </c>
      <c r="J354" s="10">
        <v>1.9500000476837158</v>
      </c>
      <c r="K354" s="10">
        <v>0.92000001668930054</v>
      </c>
    </row>
    <row r="355" spans="1:11">
      <c r="A355">
        <v>348</v>
      </c>
      <c r="B355" s="9">
        <v>18171</v>
      </c>
      <c r="C355" s="6">
        <f t="shared" si="23"/>
        <v>9</v>
      </c>
      <c r="D355" s="12">
        <f t="shared" si="24"/>
        <v>1949</v>
      </c>
      <c r="E355" s="10">
        <v>0.76999998092651367</v>
      </c>
      <c r="F355" s="10">
        <v>0.76999998092651367</v>
      </c>
      <c r="G355" s="10">
        <v>2.0399999618530273</v>
      </c>
      <c r="H355" s="19">
        <v>7.9099998474121094</v>
      </c>
      <c r="I355" s="19">
        <v>0.62000000476837158</v>
      </c>
      <c r="J355" s="10">
        <v>1.5700000524520874</v>
      </c>
      <c r="K355" s="10">
        <v>0.75</v>
      </c>
    </row>
    <row r="356" spans="1:11">
      <c r="A356">
        <v>349</v>
      </c>
      <c r="B356" s="9">
        <v>18202</v>
      </c>
      <c r="C356" s="6">
        <f t="shared" si="23"/>
        <v>10</v>
      </c>
      <c r="D356" s="12">
        <f t="shared" si="24"/>
        <v>1949</v>
      </c>
      <c r="E356" s="10">
        <v>0.47999998927116394</v>
      </c>
      <c r="F356" s="10">
        <v>0.47999998927116394</v>
      </c>
      <c r="G356" s="10">
        <v>0.73000001907348633</v>
      </c>
      <c r="H356" s="19">
        <v>2.8399999141693115</v>
      </c>
      <c r="I356" s="19">
        <v>0.2199999988079071</v>
      </c>
      <c r="J356" s="10">
        <v>0.56000000238418579</v>
      </c>
      <c r="K356" s="10">
        <v>0.27000001072883606</v>
      </c>
    </row>
    <row r="357" spans="1:11">
      <c r="A357">
        <v>350</v>
      </c>
      <c r="B357" s="9">
        <v>18232</v>
      </c>
      <c r="C357" s="6">
        <f t="shared" si="23"/>
        <v>11</v>
      </c>
      <c r="D357" s="12">
        <f t="shared" si="24"/>
        <v>1949</v>
      </c>
      <c r="E357" s="10">
        <v>0</v>
      </c>
      <c r="F357" s="10">
        <v>0</v>
      </c>
      <c r="G357" s="10">
        <v>1.9999999552965164E-2</v>
      </c>
      <c r="H357" s="19">
        <v>9999</v>
      </c>
      <c r="I357" s="19">
        <v>9999</v>
      </c>
      <c r="J357" s="10">
        <v>1.9999999552965164E-2</v>
      </c>
      <c r="K357" s="10">
        <v>9.9999997764825821E-3</v>
      </c>
    </row>
    <row r="358" spans="1:11">
      <c r="A358">
        <v>351</v>
      </c>
      <c r="B358" s="9">
        <v>18263</v>
      </c>
      <c r="C358" s="6">
        <f t="shared" si="23"/>
        <v>12</v>
      </c>
      <c r="D358" s="12">
        <f t="shared" si="24"/>
        <v>1949</v>
      </c>
      <c r="E358" s="10">
        <v>0</v>
      </c>
      <c r="F358" s="10">
        <v>0</v>
      </c>
      <c r="G358" s="10">
        <v>0</v>
      </c>
      <c r="H358" s="19">
        <v>9999</v>
      </c>
      <c r="I358" s="19">
        <v>9999</v>
      </c>
      <c r="J358" s="10">
        <v>0</v>
      </c>
      <c r="K358" s="10">
        <v>0</v>
      </c>
    </row>
    <row r="359" spans="1:11">
      <c r="A359">
        <v>352</v>
      </c>
      <c r="B359" s="9">
        <v>18294</v>
      </c>
      <c r="C359" s="6">
        <f t="shared" si="23"/>
        <v>1</v>
      </c>
      <c r="D359" s="12">
        <f t="shared" si="24"/>
        <v>1950</v>
      </c>
      <c r="E359" s="10">
        <v>0</v>
      </c>
      <c r="F359" s="10">
        <v>0</v>
      </c>
      <c r="G359" s="10">
        <v>0</v>
      </c>
      <c r="H359" s="19">
        <v>9999</v>
      </c>
      <c r="I359" s="19">
        <v>9999</v>
      </c>
      <c r="J359" s="10">
        <v>0</v>
      </c>
      <c r="K359" s="10">
        <v>0</v>
      </c>
    </row>
    <row r="360" spans="1:11">
      <c r="A360">
        <v>353</v>
      </c>
      <c r="B360" s="9">
        <v>18322</v>
      </c>
      <c r="C360" s="6">
        <f t="shared" si="23"/>
        <v>2</v>
      </c>
      <c r="D360" s="12">
        <f t="shared" si="24"/>
        <v>1950</v>
      </c>
      <c r="E360" s="10">
        <v>0</v>
      </c>
      <c r="F360" s="10">
        <v>0</v>
      </c>
      <c r="G360" s="10">
        <v>0</v>
      </c>
      <c r="H360" s="19">
        <v>9999</v>
      </c>
      <c r="I360" s="19">
        <v>9999</v>
      </c>
      <c r="J360" s="10">
        <v>0</v>
      </c>
      <c r="K360" s="10">
        <v>0</v>
      </c>
    </row>
    <row r="361" spans="1:11">
      <c r="A361">
        <v>354</v>
      </c>
      <c r="B361" s="9">
        <v>18353</v>
      </c>
      <c r="C361" s="6">
        <f t="shared" si="23"/>
        <v>3</v>
      </c>
      <c r="D361" s="12">
        <f t="shared" si="24"/>
        <v>1950</v>
      </c>
      <c r="E361" s="10">
        <v>0</v>
      </c>
      <c r="F361" s="10">
        <v>0</v>
      </c>
      <c r="G361" s="10">
        <v>0</v>
      </c>
      <c r="H361" s="19">
        <v>9999</v>
      </c>
      <c r="I361" s="19">
        <v>9999</v>
      </c>
      <c r="J361" s="10">
        <v>0</v>
      </c>
      <c r="K361" s="10">
        <v>0</v>
      </c>
    </row>
    <row r="362" spans="1:11">
      <c r="A362">
        <v>355</v>
      </c>
      <c r="B362" s="9">
        <v>18383</v>
      </c>
      <c r="C362" s="6">
        <f t="shared" si="23"/>
        <v>4</v>
      </c>
      <c r="D362" s="12">
        <f t="shared" si="24"/>
        <v>1950</v>
      </c>
      <c r="E362" s="10">
        <v>0</v>
      </c>
      <c r="F362" s="10">
        <v>0</v>
      </c>
      <c r="G362" s="10">
        <v>2.380000114440918</v>
      </c>
      <c r="H362" s="19">
        <v>9.2100000381469727</v>
      </c>
      <c r="I362" s="19">
        <v>0.72000002861022949</v>
      </c>
      <c r="J362" s="10">
        <v>1.8300000429153442</v>
      </c>
      <c r="K362" s="10">
        <v>0.87000000476837158</v>
      </c>
    </row>
    <row r="363" spans="1:11">
      <c r="A363">
        <v>356</v>
      </c>
      <c r="B363" s="9">
        <v>18414</v>
      </c>
      <c r="C363" s="6">
        <f t="shared" si="23"/>
        <v>5</v>
      </c>
      <c r="D363" s="12">
        <f t="shared" si="24"/>
        <v>1950</v>
      </c>
      <c r="E363" s="10">
        <v>0</v>
      </c>
      <c r="F363" s="10">
        <v>0</v>
      </c>
      <c r="G363" s="10">
        <v>3.059999942779541</v>
      </c>
      <c r="H363" s="19">
        <v>11.850000381469727</v>
      </c>
      <c r="I363" s="19">
        <v>0.92000001668930054</v>
      </c>
      <c r="J363" s="10">
        <v>2.3599998950958252</v>
      </c>
      <c r="K363" s="10">
        <v>1.1200000047683716</v>
      </c>
    </row>
    <row r="364" spans="1:11">
      <c r="A364">
        <v>357</v>
      </c>
      <c r="B364" s="9">
        <v>18444</v>
      </c>
      <c r="C364" s="6">
        <f t="shared" si="23"/>
        <v>6</v>
      </c>
      <c r="D364" s="12">
        <f t="shared" si="24"/>
        <v>1950</v>
      </c>
      <c r="E364" s="10">
        <v>0.47999998927116394</v>
      </c>
      <c r="F364" s="10">
        <v>0.47999998927116394</v>
      </c>
      <c r="G364" s="10">
        <v>3.4600000381469727</v>
      </c>
      <c r="H364" s="19">
        <v>13.380000114440918</v>
      </c>
      <c r="I364" s="19">
        <v>1.0399999618530273</v>
      </c>
      <c r="J364" s="10">
        <v>2.6600000858306885</v>
      </c>
      <c r="K364" s="10">
        <v>1.2599999904632568</v>
      </c>
    </row>
    <row r="365" spans="1:11">
      <c r="A365">
        <v>358</v>
      </c>
      <c r="B365" s="9">
        <v>18475</v>
      </c>
      <c r="C365" s="6">
        <f t="shared" si="23"/>
        <v>7</v>
      </c>
      <c r="D365" s="12">
        <f t="shared" si="24"/>
        <v>1950</v>
      </c>
      <c r="E365" s="10">
        <v>1.5399999618530273</v>
      </c>
      <c r="F365" s="10">
        <v>1.5399999618530273</v>
      </c>
      <c r="G365" s="10">
        <v>3.369999885559082</v>
      </c>
      <c r="H365" s="19">
        <v>13.029999732971191</v>
      </c>
      <c r="I365" s="19">
        <v>1.0199999809265137</v>
      </c>
      <c r="J365" s="10">
        <v>2.5999999046325684</v>
      </c>
      <c r="K365" s="10">
        <v>1.2300000190734863</v>
      </c>
    </row>
    <row r="366" spans="1:11">
      <c r="A366">
        <v>359</v>
      </c>
      <c r="B366" s="9">
        <v>18506</v>
      </c>
      <c r="C366" s="6">
        <f t="shared" si="23"/>
        <v>8</v>
      </c>
      <c r="D366" s="12">
        <f t="shared" si="24"/>
        <v>1950</v>
      </c>
      <c r="E366" s="10">
        <v>1.5399999618530273</v>
      </c>
      <c r="F366" s="10">
        <v>1.5399999618530273</v>
      </c>
      <c r="G366" s="10">
        <v>2.630000114440918</v>
      </c>
      <c r="H366" s="19">
        <v>10.159999847412109</v>
      </c>
      <c r="I366" s="19">
        <v>0.79000002145767212</v>
      </c>
      <c r="J366" s="10">
        <v>2.0199999809265137</v>
      </c>
      <c r="K366" s="10">
        <v>0.95999997854232788</v>
      </c>
    </row>
    <row r="367" spans="1:11">
      <c r="A367">
        <v>360</v>
      </c>
      <c r="B367" s="9">
        <v>18536</v>
      </c>
      <c r="C367" s="6">
        <f t="shared" si="23"/>
        <v>9</v>
      </c>
      <c r="D367" s="12">
        <f t="shared" si="24"/>
        <v>1950</v>
      </c>
      <c r="E367" s="10">
        <v>0.76999998092651367</v>
      </c>
      <c r="F367" s="10">
        <v>0.76999998092651367</v>
      </c>
      <c r="G367" s="10">
        <v>2.059999942779541</v>
      </c>
      <c r="H367" s="19">
        <v>7.9800000190734863</v>
      </c>
      <c r="I367" s="19">
        <v>0.62000000476837158</v>
      </c>
      <c r="J367" s="10">
        <v>1.5900000333786011</v>
      </c>
      <c r="K367" s="10">
        <v>0.75</v>
      </c>
    </row>
    <row r="368" spans="1:11">
      <c r="A368">
        <v>361</v>
      </c>
      <c r="B368" s="9">
        <v>18567</v>
      </c>
      <c r="C368" s="6">
        <f t="shared" si="23"/>
        <v>10</v>
      </c>
      <c r="D368" s="12">
        <f t="shared" si="24"/>
        <v>1950</v>
      </c>
      <c r="E368" s="10">
        <v>0.47999998927116394</v>
      </c>
      <c r="F368" s="10">
        <v>0.47999998927116394</v>
      </c>
      <c r="G368" s="10">
        <v>2.9999999329447746E-2</v>
      </c>
      <c r="H368" s="19">
        <v>0.11999999731779099</v>
      </c>
      <c r="I368" s="19">
        <v>9.9999997764825821E-3</v>
      </c>
      <c r="J368" s="10">
        <v>1.9999999552965164E-2</v>
      </c>
      <c r="K368" s="10">
        <v>9.9999997764825821E-3</v>
      </c>
    </row>
    <row r="369" spans="1:11">
      <c r="A369">
        <v>362</v>
      </c>
      <c r="B369" s="9">
        <v>18597</v>
      </c>
      <c r="C369" s="6">
        <f t="shared" si="23"/>
        <v>11</v>
      </c>
      <c r="D369" s="12">
        <f t="shared" si="24"/>
        <v>1950</v>
      </c>
      <c r="E369" s="10">
        <v>0</v>
      </c>
      <c r="F369" s="10">
        <v>0</v>
      </c>
      <c r="G369" s="10">
        <v>0</v>
      </c>
      <c r="H369" s="19">
        <v>9999</v>
      </c>
      <c r="I369" s="19">
        <v>9999</v>
      </c>
      <c r="J369" s="10">
        <v>0</v>
      </c>
      <c r="K369" s="10">
        <v>0</v>
      </c>
    </row>
    <row r="370" spans="1:11">
      <c r="A370">
        <v>363</v>
      </c>
      <c r="B370" s="9">
        <v>18628</v>
      </c>
      <c r="C370" s="6">
        <f t="shared" si="23"/>
        <v>12</v>
      </c>
      <c r="D370" s="12">
        <f t="shared" si="24"/>
        <v>1950</v>
      </c>
      <c r="E370" s="10">
        <v>0</v>
      </c>
      <c r="F370" s="10">
        <v>0</v>
      </c>
      <c r="G370" s="10">
        <v>0</v>
      </c>
      <c r="H370" s="19">
        <v>9999</v>
      </c>
      <c r="I370" s="19">
        <v>9999</v>
      </c>
      <c r="J370" s="10">
        <v>0</v>
      </c>
      <c r="K370" s="10">
        <v>0</v>
      </c>
    </row>
    <row r="371" spans="1:11">
      <c r="A371">
        <v>364</v>
      </c>
      <c r="B371" s="9">
        <v>18659</v>
      </c>
      <c r="C371" s="6">
        <f t="shared" si="23"/>
        <v>1</v>
      </c>
      <c r="D371" s="12">
        <f t="shared" si="24"/>
        <v>1951</v>
      </c>
      <c r="E371" s="10">
        <v>0</v>
      </c>
      <c r="F371" s="10">
        <v>0</v>
      </c>
      <c r="G371" s="10">
        <v>0</v>
      </c>
      <c r="H371" s="19">
        <v>9999</v>
      </c>
      <c r="I371" s="19">
        <v>9999</v>
      </c>
      <c r="J371" s="10">
        <v>0</v>
      </c>
      <c r="K371" s="10">
        <v>0</v>
      </c>
    </row>
    <row r="372" spans="1:11">
      <c r="A372">
        <v>365</v>
      </c>
      <c r="B372" s="9">
        <v>18687</v>
      </c>
      <c r="C372" s="6">
        <f t="shared" si="23"/>
        <v>2</v>
      </c>
      <c r="D372" s="12">
        <f t="shared" si="24"/>
        <v>1951</v>
      </c>
      <c r="E372" s="10">
        <v>0</v>
      </c>
      <c r="F372" s="10">
        <v>0</v>
      </c>
      <c r="G372" s="10">
        <v>0</v>
      </c>
      <c r="H372" s="19">
        <v>9999</v>
      </c>
      <c r="I372" s="19">
        <v>9999</v>
      </c>
      <c r="J372" s="10">
        <v>0</v>
      </c>
      <c r="K372" s="10">
        <v>0</v>
      </c>
    </row>
    <row r="373" spans="1:11">
      <c r="A373">
        <v>366</v>
      </c>
      <c r="B373" s="9">
        <v>18718</v>
      </c>
      <c r="C373" s="6">
        <f t="shared" si="23"/>
        <v>3</v>
      </c>
      <c r="D373" s="12">
        <f t="shared" si="24"/>
        <v>1951</v>
      </c>
      <c r="E373" s="10">
        <v>0</v>
      </c>
      <c r="F373" s="10">
        <v>0</v>
      </c>
      <c r="G373" s="10">
        <v>0.10000000149011612</v>
      </c>
      <c r="H373" s="19">
        <v>9999</v>
      </c>
      <c r="I373" s="19">
        <v>9999</v>
      </c>
      <c r="J373" s="10">
        <v>7.9999998211860657E-2</v>
      </c>
      <c r="K373" s="10">
        <v>3.9999999105930328E-2</v>
      </c>
    </row>
    <row r="374" spans="1:11">
      <c r="A374">
        <v>367</v>
      </c>
      <c r="B374" s="9">
        <v>18748</v>
      </c>
      <c r="C374" s="6">
        <f t="shared" si="23"/>
        <v>4</v>
      </c>
      <c r="D374" s="12">
        <f t="shared" si="24"/>
        <v>1951</v>
      </c>
      <c r="E374" s="10">
        <v>0</v>
      </c>
      <c r="F374" s="10">
        <v>0</v>
      </c>
      <c r="G374" s="10">
        <v>2.9200000762939453</v>
      </c>
      <c r="H374" s="19">
        <v>11.369999885559082</v>
      </c>
      <c r="I374" s="19">
        <v>0.88999998569488525</v>
      </c>
      <c r="J374" s="10">
        <v>2.25</v>
      </c>
      <c r="K374" s="10">
        <v>1.0700000524520874</v>
      </c>
    </row>
    <row r="375" spans="1:11">
      <c r="A375">
        <v>368</v>
      </c>
      <c r="B375" s="9">
        <v>18779</v>
      </c>
      <c r="C375" s="6">
        <f t="shared" si="23"/>
        <v>5</v>
      </c>
      <c r="D375" s="12">
        <f t="shared" si="24"/>
        <v>1951</v>
      </c>
      <c r="E375" s="10">
        <v>0</v>
      </c>
      <c r="F375" s="10">
        <v>0</v>
      </c>
      <c r="G375" s="10">
        <v>2.5299999713897705</v>
      </c>
      <c r="H375" s="19">
        <v>9.8400001525878906</v>
      </c>
      <c r="I375" s="19">
        <v>0.76999998092651367</v>
      </c>
      <c r="J375" s="10">
        <v>1.9500000476837158</v>
      </c>
      <c r="K375" s="10">
        <v>0.92000001668930054</v>
      </c>
    </row>
    <row r="376" spans="1:11">
      <c r="A376">
        <v>369</v>
      </c>
      <c r="B376" s="9">
        <v>18809</v>
      </c>
      <c r="C376" s="6">
        <f t="shared" si="23"/>
        <v>6</v>
      </c>
      <c r="D376" s="12">
        <f t="shared" si="24"/>
        <v>1951</v>
      </c>
      <c r="E376" s="10">
        <v>0.47999998927116394</v>
      </c>
      <c r="F376" s="10">
        <v>0.47999998927116394</v>
      </c>
      <c r="G376" s="10">
        <v>3.4300000667572021</v>
      </c>
      <c r="H376" s="19">
        <v>13.350000381469727</v>
      </c>
      <c r="I376" s="19">
        <v>1.0399999618530273</v>
      </c>
      <c r="J376" s="10">
        <v>2.6400001049041748</v>
      </c>
      <c r="K376" s="10">
        <v>1.25</v>
      </c>
    </row>
    <row r="377" spans="1:11">
      <c r="A377">
        <v>370</v>
      </c>
      <c r="B377" s="9">
        <v>18840</v>
      </c>
      <c r="C377" s="6">
        <f t="shared" si="23"/>
        <v>7</v>
      </c>
      <c r="D377" s="12">
        <f t="shared" si="24"/>
        <v>1951</v>
      </c>
      <c r="E377" s="10">
        <v>1.5399999618530273</v>
      </c>
      <c r="F377" s="10">
        <v>1.5399999618530273</v>
      </c>
      <c r="G377" s="10">
        <v>3.2799999713897705</v>
      </c>
      <c r="H377" s="19">
        <v>12.75</v>
      </c>
      <c r="I377" s="19">
        <v>1</v>
      </c>
      <c r="J377" s="10">
        <v>2.5199999809265137</v>
      </c>
      <c r="K377" s="10">
        <v>1.2000000476837158</v>
      </c>
    </row>
    <row r="378" spans="1:11">
      <c r="A378">
        <v>371</v>
      </c>
      <c r="B378" s="9">
        <v>18871</v>
      </c>
      <c r="C378" s="6">
        <f t="shared" si="23"/>
        <v>8</v>
      </c>
      <c r="D378" s="12">
        <f t="shared" si="24"/>
        <v>1951</v>
      </c>
      <c r="E378" s="10">
        <v>1.5399999618530273</v>
      </c>
      <c r="F378" s="10">
        <v>1.5399999618530273</v>
      </c>
      <c r="G378" s="10">
        <v>2.6099998950958252</v>
      </c>
      <c r="H378" s="19">
        <v>10.159999847412109</v>
      </c>
      <c r="I378" s="19">
        <v>0.79000002145767212</v>
      </c>
      <c r="J378" s="10">
        <v>2.0099999904632568</v>
      </c>
      <c r="K378" s="10">
        <v>0.94999998807907104</v>
      </c>
    </row>
    <row r="379" spans="1:11">
      <c r="A379">
        <v>372</v>
      </c>
      <c r="B379" s="9">
        <v>18901</v>
      </c>
      <c r="C379" s="6">
        <f t="shared" si="23"/>
        <v>9</v>
      </c>
      <c r="D379" s="12">
        <f t="shared" si="24"/>
        <v>1951</v>
      </c>
      <c r="E379" s="10">
        <v>0.76999998092651367</v>
      </c>
      <c r="F379" s="10">
        <v>0.76999998092651367</v>
      </c>
      <c r="G379" s="10">
        <v>2.119999885559082</v>
      </c>
      <c r="H379" s="19">
        <v>8.2399997711181641</v>
      </c>
      <c r="I379" s="19">
        <v>0.63999998569488525</v>
      </c>
      <c r="J379" s="10">
        <v>1.6299999952316284</v>
      </c>
      <c r="K379" s="10">
        <v>0.76999998092651367</v>
      </c>
    </row>
    <row r="380" spans="1:11">
      <c r="A380">
        <v>373</v>
      </c>
      <c r="B380" s="9">
        <v>18932</v>
      </c>
      <c r="C380" s="6">
        <f t="shared" si="23"/>
        <v>10</v>
      </c>
      <c r="D380" s="12">
        <f t="shared" si="24"/>
        <v>1951</v>
      </c>
      <c r="E380" s="10">
        <v>0.47999998927116394</v>
      </c>
      <c r="F380" s="10">
        <v>0.47999998927116394</v>
      </c>
      <c r="G380" s="10">
        <v>0</v>
      </c>
      <c r="H380" s="19">
        <v>0</v>
      </c>
      <c r="I380" s="19">
        <v>0</v>
      </c>
      <c r="J380" s="10">
        <v>0</v>
      </c>
      <c r="K380" s="10">
        <v>0</v>
      </c>
    </row>
    <row r="381" spans="1:11">
      <c r="A381">
        <v>374</v>
      </c>
      <c r="B381" s="9">
        <v>18962</v>
      </c>
      <c r="C381" s="6">
        <f t="shared" si="23"/>
        <v>11</v>
      </c>
      <c r="D381" s="12">
        <f t="shared" si="24"/>
        <v>1951</v>
      </c>
      <c r="E381" s="10">
        <v>0</v>
      </c>
      <c r="F381" s="10">
        <v>0</v>
      </c>
      <c r="G381" s="10">
        <v>0</v>
      </c>
      <c r="H381" s="19">
        <v>9999</v>
      </c>
      <c r="I381" s="19">
        <v>9999</v>
      </c>
      <c r="J381" s="10">
        <v>0</v>
      </c>
      <c r="K381" s="10">
        <v>0</v>
      </c>
    </row>
    <row r="382" spans="1:11">
      <c r="A382">
        <v>375</v>
      </c>
      <c r="B382" s="9">
        <v>18993</v>
      </c>
      <c r="C382" s="6">
        <f t="shared" si="23"/>
        <v>12</v>
      </c>
      <c r="D382" s="12">
        <f t="shared" si="24"/>
        <v>1951</v>
      </c>
      <c r="E382" s="10">
        <v>0</v>
      </c>
      <c r="F382" s="10">
        <v>0</v>
      </c>
      <c r="G382" s="10">
        <v>0</v>
      </c>
      <c r="H382" s="19">
        <v>9999</v>
      </c>
      <c r="I382" s="19">
        <v>9999</v>
      </c>
      <c r="J382" s="10">
        <v>0</v>
      </c>
      <c r="K382" s="10">
        <v>0</v>
      </c>
    </row>
    <row r="383" spans="1:11">
      <c r="A383">
        <v>376</v>
      </c>
      <c r="B383" s="9">
        <v>19024</v>
      </c>
      <c r="C383" s="6">
        <f t="shared" si="23"/>
        <v>1</v>
      </c>
      <c r="D383" s="12">
        <f t="shared" si="24"/>
        <v>1952</v>
      </c>
      <c r="E383" s="10">
        <v>0</v>
      </c>
      <c r="F383" s="10">
        <v>0</v>
      </c>
      <c r="G383" s="10">
        <v>0</v>
      </c>
      <c r="H383" s="19">
        <v>9999</v>
      </c>
      <c r="I383" s="19">
        <v>9999</v>
      </c>
      <c r="J383" s="10">
        <v>0</v>
      </c>
      <c r="K383" s="10">
        <v>0</v>
      </c>
    </row>
    <row r="384" spans="1:11">
      <c r="A384">
        <v>377</v>
      </c>
      <c r="B384" s="9">
        <v>19053</v>
      </c>
      <c r="C384" s="6">
        <f t="shared" si="23"/>
        <v>2</v>
      </c>
      <c r="D384" s="12">
        <f t="shared" si="24"/>
        <v>1952</v>
      </c>
      <c r="E384" s="10">
        <v>0</v>
      </c>
      <c r="F384" s="10">
        <v>0</v>
      </c>
      <c r="G384" s="10">
        <v>0</v>
      </c>
      <c r="H384" s="19">
        <v>9999</v>
      </c>
      <c r="I384" s="19">
        <v>9999</v>
      </c>
      <c r="J384" s="10">
        <v>0</v>
      </c>
      <c r="K384" s="10">
        <v>0</v>
      </c>
    </row>
    <row r="385" spans="1:11">
      <c r="A385">
        <v>378</v>
      </c>
      <c r="B385" s="9">
        <v>19084</v>
      </c>
      <c r="C385" s="6">
        <f t="shared" si="23"/>
        <v>3</v>
      </c>
      <c r="D385" s="12">
        <f t="shared" si="24"/>
        <v>1952</v>
      </c>
      <c r="E385" s="10">
        <v>0</v>
      </c>
      <c r="F385" s="10">
        <v>0</v>
      </c>
      <c r="G385" s="10">
        <v>0</v>
      </c>
      <c r="H385" s="19">
        <v>9999</v>
      </c>
      <c r="I385" s="19">
        <v>9999</v>
      </c>
      <c r="J385" s="10">
        <v>0</v>
      </c>
      <c r="K385" s="10">
        <v>0</v>
      </c>
    </row>
    <row r="386" spans="1:11">
      <c r="A386">
        <v>379</v>
      </c>
      <c r="B386" s="9">
        <v>19114</v>
      </c>
      <c r="C386" s="6">
        <f t="shared" si="23"/>
        <v>4</v>
      </c>
      <c r="D386" s="12">
        <f t="shared" si="24"/>
        <v>1952</v>
      </c>
      <c r="E386" s="10">
        <v>0</v>
      </c>
      <c r="F386" s="10">
        <v>0</v>
      </c>
      <c r="G386" s="10">
        <v>1.8500000238418579</v>
      </c>
      <c r="H386" s="19">
        <v>7.1500000953674316</v>
      </c>
      <c r="I386" s="19">
        <v>0.56000000238418579</v>
      </c>
      <c r="J386" s="10">
        <v>1.4199999570846558</v>
      </c>
      <c r="K386" s="10">
        <v>0.68000000715255737</v>
      </c>
    </row>
    <row r="387" spans="1:11">
      <c r="A387">
        <v>380</v>
      </c>
      <c r="B387" s="9">
        <v>19145</v>
      </c>
      <c r="C387" s="6">
        <f t="shared" si="23"/>
        <v>5</v>
      </c>
      <c r="D387" s="12">
        <f t="shared" si="24"/>
        <v>1952</v>
      </c>
      <c r="E387" s="10">
        <v>0</v>
      </c>
      <c r="F387" s="10">
        <v>0</v>
      </c>
      <c r="G387" s="10">
        <v>3.1600000858306885</v>
      </c>
      <c r="H387" s="19">
        <v>12.229999542236328</v>
      </c>
      <c r="I387" s="19">
        <v>0.94999998807907104</v>
      </c>
      <c r="J387" s="10">
        <v>2.440000057220459</v>
      </c>
      <c r="K387" s="10">
        <v>1.1599999666213989</v>
      </c>
    </row>
    <row r="388" spans="1:11">
      <c r="A388">
        <v>381</v>
      </c>
      <c r="B388" s="9">
        <v>19175</v>
      </c>
      <c r="C388" s="6">
        <f t="shared" si="23"/>
        <v>6</v>
      </c>
      <c r="D388" s="12">
        <f t="shared" si="24"/>
        <v>1952</v>
      </c>
      <c r="E388" s="10">
        <v>0.47999998927116394</v>
      </c>
      <c r="F388" s="10">
        <v>0.47999998927116394</v>
      </c>
      <c r="G388" s="10">
        <v>3.1800000667572021</v>
      </c>
      <c r="H388" s="19">
        <v>12.279999732971191</v>
      </c>
      <c r="I388" s="19">
        <v>0.95999997854232788</v>
      </c>
      <c r="J388" s="10">
        <v>2.4500000476837158</v>
      </c>
      <c r="K388" s="10">
        <v>1.1599999666213989</v>
      </c>
    </row>
    <row r="389" spans="1:11">
      <c r="A389">
        <v>382</v>
      </c>
      <c r="B389" s="9">
        <v>19206</v>
      </c>
      <c r="C389" s="6">
        <f t="shared" si="23"/>
        <v>7</v>
      </c>
      <c r="D389" s="12">
        <f t="shared" si="24"/>
        <v>1952</v>
      </c>
      <c r="E389" s="10">
        <v>1.5399999618530273</v>
      </c>
      <c r="F389" s="10">
        <v>1.5399999618530273</v>
      </c>
      <c r="G389" s="10">
        <v>3.2999999523162842</v>
      </c>
      <c r="H389" s="19">
        <v>12.75</v>
      </c>
      <c r="I389" s="19">
        <v>1</v>
      </c>
      <c r="J389" s="10">
        <v>2.5399999618530273</v>
      </c>
      <c r="K389" s="10">
        <v>1.2000000476837158</v>
      </c>
    </row>
    <row r="390" spans="1:11">
      <c r="A390">
        <v>383</v>
      </c>
      <c r="B390" s="9">
        <v>19237</v>
      </c>
      <c r="C390" s="6">
        <f t="shared" si="23"/>
        <v>8</v>
      </c>
      <c r="D390" s="12">
        <f t="shared" si="24"/>
        <v>1952</v>
      </c>
      <c r="E390" s="10">
        <v>1.5399999618530273</v>
      </c>
      <c r="F390" s="10">
        <v>1.5399999618530273</v>
      </c>
      <c r="G390" s="10">
        <v>2.6400001049041748</v>
      </c>
      <c r="H390" s="19">
        <v>10.210000038146973</v>
      </c>
      <c r="I390" s="19">
        <v>0.80000001192092896</v>
      </c>
      <c r="J390" s="10">
        <v>2.0299999713897705</v>
      </c>
      <c r="K390" s="10">
        <v>0.95999997854232788</v>
      </c>
    </row>
    <row r="391" spans="1:11">
      <c r="A391">
        <v>384</v>
      </c>
      <c r="B391" s="9">
        <v>19267</v>
      </c>
      <c r="C391" s="6">
        <f t="shared" si="23"/>
        <v>9</v>
      </c>
      <c r="D391" s="12">
        <f t="shared" si="24"/>
        <v>1952</v>
      </c>
      <c r="E391" s="10">
        <v>0.76999998092651367</v>
      </c>
      <c r="F391" s="10">
        <v>0.76999998092651367</v>
      </c>
      <c r="G391" s="10">
        <v>2.1400001049041748</v>
      </c>
      <c r="H391" s="19">
        <v>8.2600002288818359</v>
      </c>
      <c r="I391" s="19">
        <v>0.63999998569488525</v>
      </c>
      <c r="J391" s="10">
        <v>1.6399999856948853</v>
      </c>
      <c r="K391" s="10">
        <v>0.77999997138977051</v>
      </c>
    </row>
    <row r="392" spans="1:11">
      <c r="A392">
        <v>385</v>
      </c>
      <c r="B392" s="9">
        <v>19298</v>
      </c>
      <c r="C392" s="6">
        <f t="shared" si="23"/>
        <v>10</v>
      </c>
      <c r="D392" s="12">
        <f t="shared" si="24"/>
        <v>1952</v>
      </c>
      <c r="E392" s="10">
        <v>0.47999998927116394</v>
      </c>
      <c r="F392" s="10">
        <v>0.47999998927116394</v>
      </c>
      <c r="G392" s="10">
        <v>0.73000001907348633</v>
      </c>
      <c r="H392" s="19">
        <v>2.8399999141693115</v>
      </c>
      <c r="I392" s="19">
        <v>0.2199999988079071</v>
      </c>
      <c r="J392" s="10">
        <v>0.56999999284744263</v>
      </c>
      <c r="K392" s="10">
        <v>0.27000001072883606</v>
      </c>
    </row>
    <row r="393" spans="1:11">
      <c r="A393">
        <v>386</v>
      </c>
      <c r="B393" s="9">
        <v>19328</v>
      </c>
      <c r="C393" s="6">
        <f t="shared" ref="C393:C456" si="25">MONTH(B393)</f>
        <v>11</v>
      </c>
      <c r="D393" s="12">
        <f t="shared" ref="D393:D456" si="26">YEAR(B393)</f>
        <v>1952</v>
      </c>
      <c r="E393" s="10">
        <v>0</v>
      </c>
      <c r="F393" s="10">
        <v>0</v>
      </c>
      <c r="G393" s="10">
        <v>0</v>
      </c>
      <c r="H393" s="19">
        <v>9999</v>
      </c>
      <c r="I393" s="19">
        <v>9999</v>
      </c>
      <c r="J393" s="10">
        <v>0</v>
      </c>
      <c r="K393" s="10">
        <v>0</v>
      </c>
    </row>
    <row r="394" spans="1:11">
      <c r="A394">
        <v>387</v>
      </c>
      <c r="B394" s="9">
        <v>19359</v>
      </c>
      <c r="C394" s="6">
        <f t="shared" si="25"/>
        <v>12</v>
      </c>
      <c r="D394" s="12">
        <f t="shared" si="26"/>
        <v>1952</v>
      </c>
      <c r="E394" s="10">
        <v>0</v>
      </c>
      <c r="F394" s="10">
        <v>0</v>
      </c>
      <c r="G394" s="10">
        <v>0</v>
      </c>
      <c r="H394" s="19">
        <v>9999</v>
      </c>
      <c r="I394" s="19">
        <v>9999</v>
      </c>
      <c r="J394" s="10">
        <v>0</v>
      </c>
      <c r="K394" s="10">
        <v>0</v>
      </c>
    </row>
    <row r="395" spans="1:11">
      <c r="A395">
        <v>388</v>
      </c>
      <c r="B395" s="9">
        <v>19390</v>
      </c>
      <c r="C395" s="6">
        <f t="shared" si="25"/>
        <v>1</v>
      </c>
      <c r="D395" s="12">
        <f t="shared" si="26"/>
        <v>1953</v>
      </c>
      <c r="E395" s="10">
        <v>0</v>
      </c>
      <c r="F395" s="10">
        <v>0</v>
      </c>
      <c r="G395" s="10">
        <v>0</v>
      </c>
      <c r="H395" s="19">
        <v>9999</v>
      </c>
      <c r="I395" s="19">
        <v>9999</v>
      </c>
      <c r="J395" s="10">
        <v>0</v>
      </c>
      <c r="K395" s="10">
        <v>0</v>
      </c>
    </row>
    <row r="396" spans="1:11">
      <c r="A396">
        <v>389</v>
      </c>
      <c r="B396" s="9">
        <v>19418</v>
      </c>
      <c r="C396" s="6">
        <f t="shared" si="25"/>
        <v>2</v>
      </c>
      <c r="D396" s="12">
        <f t="shared" si="26"/>
        <v>1953</v>
      </c>
      <c r="E396" s="10">
        <v>0</v>
      </c>
      <c r="F396" s="10">
        <v>0</v>
      </c>
      <c r="G396" s="10">
        <v>0</v>
      </c>
      <c r="H396" s="19">
        <v>9999</v>
      </c>
      <c r="I396" s="19">
        <v>9999</v>
      </c>
      <c r="J396" s="10">
        <v>0</v>
      </c>
      <c r="K396" s="10">
        <v>0</v>
      </c>
    </row>
    <row r="397" spans="1:11">
      <c r="A397">
        <v>390</v>
      </c>
      <c r="B397" s="9">
        <v>19449</v>
      </c>
      <c r="C397" s="6">
        <f t="shared" si="25"/>
        <v>3</v>
      </c>
      <c r="D397" s="12">
        <f t="shared" si="26"/>
        <v>1953</v>
      </c>
      <c r="E397" s="10">
        <v>0</v>
      </c>
      <c r="F397" s="10">
        <v>0</v>
      </c>
      <c r="G397" s="10">
        <v>9.0000003576278687E-2</v>
      </c>
      <c r="H397" s="19">
        <v>9999</v>
      </c>
      <c r="I397" s="19">
        <v>9999</v>
      </c>
      <c r="J397" s="10">
        <v>7.0000000298023224E-2</v>
      </c>
      <c r="K397" s="10">
        <v>2.9999999329447746E-2</v>
      </c>
    </row>
    <row r="398" spans="1:11">
      <c r="A398">
        <v>391</v>
      </c>
      <c r="B398" s="9">
        <v>19479</v>
      </c>
      <c r="C398" s="6">
        <f t="shared" si="25"/>
        <v>4</v>
      </c>
      <c r="D398" s="12">
        <f t="shared" si="26"/>
        <v>1953</v>
      </c>
      <c r="E398" s="10">
        <v>0</v>
      </c>
      <c r="F398" s="10">
        <v>0</v>
      </c>
      <c r="G398" s="10">
        <v>2.0099999904632568</v>
      </c>
      <c r="H398" s="19">
        <v>7.8000001907348633</v>
      </c>
      <c r="I398" s="19">
        <v>0.61000001430511475</v>
      </c>
      <c r="J398" s="10">
        <v>1.5499999523162842</v>
      </c>
      <c r="K398" s="10">
        <v>0.73000001907348633</v>
      </c>
    </row>
    <row r="399" spans="1:11">
      <c r="A399">
        <v>392</v>
      </c>
      <c r="B399" s="9">
        <v>19510</v>
      </c>
      <c r="C399" s="6">
        <f t="shared" si="25"/>
        <v>5</v>
      </c>
      <c r="D399" s="12">
        <f t="shared" si="26"/>
        <v>1953</v>
      </c>
      <c r="E399" s="10">
        <v>0</v>
      </c>
      <c r="F399" s="10">
        <v>0</v>
      </c>
      <c r="G399" s="10">
        <v>2.8499999046325684</v>
      </c>
      <c r="H399" s="19">
        <v>11.090000152587891</v>
      </c>
      <c r="I399" s="19">
        <v>0.87000000476837158</v>
      </c>
      <c r="J399" s="10">
        <v>2.2000000476837158</v>
      </c>
      <c r="K399" s="10">
        <v>1.0399999618530273</v>
      </c>
    </row>
    <row r="400" spans="1:11">
      <c r="A400">
        <v>393</v>
      </c>
      <c r="B400" s="9">
        <v>19540</v>
      </c>
      <c r="C400" s="6">
        <f t="shared" si="25"/>
        <v>6</v>
      </c>
      <c r="D400" s="12">
        <f t="shared" si="26"/>
        <v>1953</v>
      </c>
      <c r="E400" s="10">
        <v>0.47999998927116394</v>
      </c>
      <c r="F400" s="10">
        <v>0.47999998927116394</v>
      </c>
      <c r="G400" s="10">
        <v>3.3499999046325684</v>
      </c>
      <c r="H400" s="19">
        <v>13.029999732971191</v>
      </c>
      <c r="I400" s="19">
        <v>1.0199999809265137</v>
      </c>
      <c r="J400" s="10">
        <v>2.5799999237060547</v>
      </c>
      <c r="K400" s="10">
        <v>1.2200000286102295</v>
      </c>
    </row>
    <row r="401" spans="1:11">
      <c r="A401">
        <v>394</v>
      </c>
      <c r="B401" s="9">
        <v>19571</v>
      </c>
      <c r="C401" s="6">
        <f t="shared" si="25"/>
        <v>7</v>
      </c>
      <c r="D401" s="12">
        <f t="shared" si="26"/>
        <v>1953</v>
      </c>
      <c r="E401" s="10">
        <v>1.5399999618530273</v>
      </c>
      <c r="F401" s="10">
        <v>1.5399999618530273</v>
      </c>
      <c r="G401" s="10">
        <v>3.4700000286102295</v>
      </c>
      <c r="H401" s="19">
        <v>13.470000267028809</v>
      </c>
      <c r="I401" s="19">
        <v>1.0499999523162842</v>
      </c>
      <c r="J401" s="10">
        <v>2.6700000762939453</v>
      </c>
      <c r="K401" s="10">
        <v>1.2699999809265137</v>
      </c>
    </row>
    <row r="402" spans="1:11">
      <c r="A402">
        <v>395</v>
      </c>
      <c r="B402" s="9">
        <v>19602</v>
      </c>
      <c r="C402" s="6">
        <f t="shared" si="25"/>
        <v>8</v>
      </c>
      <c r="D402" s="12">
        <f t="shared" si="26"/>
        <v>1953</v>
      </c>
      <c r="E402" s="10">
        <v>1.5399999618530273</v>
      </c>
      <c r="F402" s="10">
        <v>1.5399999618530273</v>
      </c>
      <c r="G402" s="10">
        <v>2.5799999237060547</v>
      </c>
      <c r="H402" s="19">
        <v>10.020000457763672</v>
      </c>
      <c r="I402" s="19">
        <v>0.77999997138977051</v>
      </c>
      <c r="J402" s="10">
        <v>1.9800000190734863</v>
      </c>
      <c r="K402" s="10">
        <v>0.93999999761581421</v>
      </c>
    </row>
    <row r="403" spans="1:11">
      <c r="A403">
        <v>396</v>
      </c>
      <c r="B403" s="9">
        <v>19632</v>
      </c>
      <c r="C403" s="6">
        <f t="shared" si="25"/>
        <v>9</v>
      </c>
      <c r="D403" s="12">
        <f t="shared" si="26"/>
        <v>1953</v>
      </c>
      <c r="E403" s="10">
        <v>0.76999998092651367</v>
      </c>
      <c r="F403" s="10">
        <v>0.76999998092651367</v>
      </c>
      <c r="G403" s="10">
        <v>2.2400000095367432</v>
      </c>
      <c r="H403" s="19">
        <v>8.7100000381469727</v>
      </c>
      <c r="I403" s="19">
        <v>0.68000000715255737</v>
      </c>
      <c r="J403" s="10">
        <v>1.7300000190734863</v>
      </c>
      <c r="K403" s="10">
        <v>0.81999999284744263</v>
      </c>
    </row>
    <row r="404" spans="1:11">
      <c r="A404">
        <v>397</v>
      </c>
      <c r="B404" s="9">
        <v>19663</v>
      </c>
      <c r="C404" s="6">
        <f t="shared" si="25"/>
        <v>10</v>
      </c>
      <c r="D404" s="12">
        <f t="shared" si="26"/>
        <v>1953</v>
      </c>
      <c r="E404" s="10">
        <v>0.47999998927116394</v>
      </c>
      <c r="F404" s="10">
        <v>0.47999998927116394</v>
      </c>
      <c r="G404" s="10">
        <v>0.40999999642372131</v>
      </c>
      <c r="H404" s="19">
        <v>1.6000000238418579</v>
      </c>
      <c r="I404" s="19">
        <v>0.11999999731779099</v>
      </c>
      <c r="J404" s="10">
        <v>0.31999999284744263</v>
      </c>
      <c r="K404" s="10">
        <v>0.15000000596046448</v>
      </c>
    </row>
    <row r="405" spans="1:11">
      <c r="A405">
        <v>398</v>
      </c>
      <c r="B405" s="9">
        <v>19693</v>
      </c>
      <c r="C405" s="6">
        <f t="shared" si="25"/>
        <v>11</v>
      </c>
      <c r="D405" s="12">
        <f t="shared" si="26"/>
        <v>1953</v>
      </c>
      <c r="E405" s="10">
        <v>0</v>
      </c>
      <c r="F405" s="10">
        <v>0</v>
      </c>
      <c r="G405" s="10">
        <v>0</v>
      </c>
      <c r="H405" s="19">
        <v>9999</v>
      </c>
      <c r="I405" s="19">
        <v>9999</v>
      </c>
      <c r="J405" s="10">
        <v>0</v>
      </c>
      <c r="K405" s="10">
        <v>0</v>
      </c>
    </row>
    <row r="406" spans="1:11">
      <c r="A406">
        <v>399</v>
      </c>
      <c r="B406" s="9">
        <v>19724</v>
      </c>
      <c r="C406" s="6">
        <f t="shared" si="25"/>
        <v>12</v>
      </c>
      <c r="D406" s="12">
        <f t="shared" si="26"/>
        <v>1953</v>
      </c>
      <c r="E406" s="10">
        <v>0</v>
      </c>
      <c r="F406" s="10">
        <v>0</v>
      </c>
      <c r="G406" s="10">
        <v>0</v>
      </c>
      <c r="H406" s="19">
        <v>9999</v>
      </c>
      <c r="I406" s="19">
        <v>9999</v>
      </c>
      <c r="J406" s="10">
        <v>0</v>
      </c>
      <c r="K406" s="10">
        <v>0</v>
      </c>
    </row>
    <row r="407" spans="1:11">
      <c r="A407">
        <v>400</v>
      </c>
      <c r="B407" s="9">
        <v>19755</v>
      </c>
      <c r="C407" s="6">
        <f t="shared" si="25"/>
        <v>1</v>
      </c>
      <c r="D407" s="12">
        <f t="shared" si="26"/>
        <v>1954</v>
      </c>
      <c r="E407" s="10">
        <v>0</v>
      </c>
      <c r="F407" s="10">
        <v>0</v>
      </c>
      <c r="G407" s="10">
        <v>0</v>
      </c>
      <c r="H407" s="19">
        <v>9999</v>
      </c>
      <c r="I407" s="19">
        <v>9999</v>
      </c>
      <c r="J407" s="10">
        <v>0</v>
      </c>
      <c r="K407" s="10">
        <v>0</v>
      </c>
    </row>
    <row r="408" spans="1:11">
      <c r="A408">
        <v>401</v>
      </c>
      <c r="B408" s="9">
        <v>19783</v>
      </c>
      <c r="C408" s="6">
        <f t="shared" si="25"/>
        <v>2</v>
      </c>
      <c r="D408" s="12">
        <f t="shared" si="26"/>
        <v>1954</v>
      </c>
      <c r="E408" s="10">
        <v>0</v>
      </c>
      <c r="F408" s="10">
        <v>0</v>
      </c>
      <c r="G408" s="10">
        <v>0</v>
      </c>
      <c r="H408" s="19">
        <v>9999</v>
      </c>
      <c r="I408" s="19">
        <v>9999</v>
      </c>
      <c r="J408" s="10">
        <v>0</v>
      </c>
      <c r="K408" s="10">
        <v>0</v>
      </c>
    </row>
    <row r="409" spans="1:11">
      <c r="A409">
        <v>402</v>
      </c>
      <c r="B409" s="9">
        <v>19814</v>
      </c>
      <c r="C409" s="6">
        <f t="shared" si="25"/>
        <v>3</v>
      </c>
      <c r="D409" s="12">
        <f t="shared" si="26"/>
        <v>1954</v>
      </c>
      <c r="E409" s="10">
        <v>0</v>
      </c>
      <c r="F409" s="10">
        <v>0</v>
      </c>
      <c r="G409" s="10">
        <v>0</v>
      </c>
      <c r="H409" s="19">
        <v>9999</v>
      </c>
      <c r="I409" s="19">
        <v>9999</v>
      </c>
      <c r="J409" s="10">
        <v>0</v>
      </c>
      <c r="K409" s="10">
        <v>0</v>
      </c>
    </row>
    <row r="410" spans="1:11">
      <c r="A410">
        <v>403</v>
      </c>
      <c r="B410" s="9">
        <v>19844</v>
      </c>
      <c r="C410" s="6">
        <f t="shared" si="25"/>
        <v>4</v>
      </c>
      <c r="D410" s="12">
        <f t="shared" si="26"/>
        <v>1954</v>
      </c>
      <c r="E410" s="10">
        <v>0</v>
      </c>
      <c r="F410" s="10">
        <v>0</v>
      </c>
      <c r="G410" s="10">
        <v>1.3300000429153442</v>
      </c>
      <c r="H410" s="19">
        <v>5.1500000953674316</v>
      </c>
      <c r="I410" s="19">
        <v>0.40000000596046448</v>
      </c>
      <c r="J410" s="10">
        <v>1.0299999713897705</v>
      </c>
      <c r="K410" s="10">
        <v>0.49000000953674316</v>
      </c>
    </row>
    <row r="411" spans="1:11">
      <c r="A411">
        <v>404</v>
      </c>
      <c r="B411" s="9">
        <v>19875</v>
      </c>
      <c r="C411" s="6">
        <f t="shared" si="25"/>
        <v>5</v>
      </c>
      <c r="D411" s="12">
        <f t="shared" si="26"/>
        <v>1954</v>
      </c>
      <c r="E411" s="10">
        <v>0</v>
      </c>
      <c r="F411" s="10">
        <v>0</v>
      </c>
      <c r="G411" s="10">
        <v>3.1400001049041748</v>
      </c>
      <c r="H411" s="19">
        <v>12.140000343322754</v>
      </c>
      <c r="I411" s="19">
        <v>0.94999998807907104</v>
      </c>
      <c r="J411" s="10">
        <v>2.4200000762939453</v>
      </c>
      <c r="K411" s="10">
        <v>1.1499999761581421</v>
      </c>
    </row>
    <row r="412" spans="1:11">
      <c r="A412">
        <v>405</v>
      </c>
      <c r="B412" s="9">
        <v>19905</v>
      </c>
      <c r="C412" s="6">
        <f t="shared" si="25"/>
        <v>6</v>
      </c>
      <c r="D412" s="12">
        <f t="shared" si="26"/>
        <v>1954</v>
      </c>
      <c r="E412" s="10">
        <v>0.47999998927116394</v>
      </c>
      <c r="F412" s="10">
        <v>0.47999998927116394</v>
      </c>
      <c r="G412" s="10">
        <v>3.5199999809265137</v>
      </c>
      <c r="H412" s="19">
        <v>13.619999885559082</v>
      </c>
      <c r="I412" s="19">
        <v>1.059999942779541</v>
      </c>
      <c r="J412" s="10">
        <v>2.7100000381469727</v>
      </c>
      <c r="K412" s="10">
        <v>1.2899999618530273</v>
      </c>
    </row>
    <row r="413" spans="1:11">
      <c r="A413">
        <v>406</v>
      </c>
      <c r="B413" s="9">
        <v>19936</v>
      </c>
      <c r="C413" s="6">
        <f t="shared" si="25"/>
        <v>7</v>
      </c>
      <c r="D413" s="12">
        <f t="shared" si="26"/>
        <v>1954</v>
      </c>
      <c r="E413" s="10">
        <v>1.5399999618530273</v>
      </c>
      <c r="F413" s="10">
        <v>1.5399999618530273</v>
      </c>
      <c r="G413" s="10">
        <v>3.4600000381469727</v>
      </c>
      <c r="H413" s="19">
        <v>13.390000343322754</v>
      </c>
      <c r="I413" s="19">
        <v>1.0399999618530273</v>
      </c>
      <c r="J413" s="10">
        <v>2.6700000762939453</v>
      </c>
      <c r="K413" s="10">
        <v>1.2599999904632568</v>
      </c>
    </row>
    <row r="414" spans="1:11">
      <c r="A414">
        <v>407</v>
      </c>
      <c r="B414" s="9">
        <v>19967</v>
      </c>
      <c r="C414" s="6">
        <f t="shared" si="25"/>
        <v>8</v>
      </c>
      <c r="D414" s="12">
        <f t="shared" si="26"/>
        <v>1954</v>
      </c>
      <c r="E414" s="10">
        <v>1.5399999618530273</v>
      </c>
      <c r="F414" s="10">
        <v>1.5399999618530273</v>
      </c>
      <c r="G414" s="10">
        <v>2.6099998950958252</v>
      </c>
      <c r="H414" s="19">
        <v>10.090000152587891</v>
      </c>
      <c r="I414" s="19">
        <v>0.79000002145767212</v>
      </c>
      <c r="J414" s="10">
        <v>2.0099999904632568</v>
      </c>
      <c r="K414" s="10">
        <v>0.94999998807907104</v>
      </c>
    </row>
    <row r="415" spans="1:11">
      <c r="A415">
        <v>408</v>
      </c>
      <c r="B415" s="9">
        <v>19997</v>
      </c>
      <c r="C415" s="6">
        <f t="shared" si="25"/>
        <v>9</v>
      </c>
      <c r="D415" s="12">
        <f t="shared" si="26"/>
        <v>1954</v>
      </c>
      <c r="E415" s="10">
        <v>0.76999998092651367</v>
      </c>
      <c r="F415" s="10">
        <v>0.76999998092651367</v>
      </c>
      <c r="G415" s="10">
        <v>2.2400000095367432</v>
      </c>
      <c r="H415" s="19">
        <v>8.6599998474121094</v>
      </c>
      <c r="I415" s="19">
        <v>0.68000000715255737</v>
      </c>
      <c r="J415" s="10">
        <v>1.7200000286102295</v>
      </c>
      <c r="K415" s="10">
        <v>0.81999999284744263</v>
      </c>
    </row>
    <row r="416" spans="1:11">
      <c r="A416">
        <v>409</v>
      </c>
      <c r="B416" s="9">
        <v>20028</v>
      </c>
      <c r="C416" s="6">
        <f t="shared" si="25"/>
        <v>10</v>
      </c>
      <c r="D416" s="12">
        <f t="shared" si="26"/>
        <v>1954</v>
      </c>
      <c r="E416" s="10">
        <v>0.47999998927116394</v>
      </c>
      <c r="F416" s="10">
        <v>0.47999998927116394</v>
      </c>
      <c r="G416" s="10">
        <v>0.68999999761581421</v>
      </c>
      <c r="H416" s="19">
        <v>2.6800000667572021</v>
      </c>
      <c r="I416" s="19">
        <v>0.20999999344348907</v>
      </c>
      <c r="J416" s="10">
        <v>0.52999997138977051</v>
      </c>
      <c r="K416" s="10">
        <v>0.25</v>
      </c>
    </row>
    <row r="417" spans="1:11">
      <c r="A417">
        <v>410</v>
      </c>
      <c r="B417" s="9">
        <v>20058</v>
      </c>
      <c r="C417" s="6">
        <f t="shared" si="25"/>
        <v>11</v>
      </c>
      <c r="D417" s="12">
        <f t="shared" si="26"/>
        <v>1954</v>
      </c>
      <c r="E417" s="10">
        <v>0</v>
      </c>
      <c r="F417" s="10">
        <v>0</v>
      </c>
      <c r="G417" s="10">
        <v>0</v>
      </c>
      <c r="H417" s="19">
        <v>9999</v>
      </c>
      <c r="I417" s="19">
        <v>9999</v>
      </c>
      <c r="J417" s="10">
        <v>0</v>
      </c>
      <c r="K417" s="10">
        <v>0</v>
      </c>
    </row>
    <row r="418" spans="1:11">
      <c r="A418">
        <v>411</v>
      </c>
      <c r="B418" s="9">
        <v>20089</v>
      </c>
      <c r="C418" s="6">
        <f t="shared" si="25"/>
        <v>12</v>
      </c>
      <c r="D418" s="12">
        <f t="shared" si="26"/>
        <v>1954</v>
      </c>
      <c r="E418" s="10">
        <v>0</v>
      </c>
      <c r="F418" s="10">
        <v>0</v>
      </c>
      <c r="G418" s="10">
        <v>0</v>
      </c>
      <c r="H418" s="19">
        <v>9999</v>
      </c>
      <c r="I418" s="19">
        <v>9999</v>
      </c>
      <c r="J418" s="10">
        <v>0</v>
      </c>
      <c r="K418" s="10">
        <v>0</v>
      </c>
    </row>
    <row r="419" spans="1:11">
      <c r="A419">
        <v>412</v>
      </c>
      <c r="B419" s="9">
        <v>20120</v>
      </c>
      <c r="C419" s="6">
        <f t="shared" si="25"/>
        <v>1</v>
      </c>
      <c r="D419" s="12">
        <f t="shared" si="26"/>
        <v>1955</v>
      </c>
      <c r="E419" s="10">
        <v>0</v>
      </c>
      <c r="F419" s="10">
        <v>0</v>
      </c>
      <c r="G419" s="10">
        <v>0</v>
      </c>
      <c r="H419" s="19">
        <v>9999</v>
      </c>
      <c r="I419" s="19">
        <v>9999</v>
      </c>
      <c r="J419" s="10">
        <v>0</v>
      </c>
      <c r="K419" s="10">
        <v>0</v>
      </c>
    </row>
    <row r="420" spans="1:11">
      <c r="A420">
        <v>413</v>
      </c>
      <c r="B420" s="9">
        <v>20148</v>
      </c>
      <c r="C420" s="6">
        <f t="shared" si="25"/>
        <v>2</v>
      </c>
      <c r="D420" s="12">
        <f t="shared" si="26"/>
        <v>1955</v>
      </c>
      <c r="E420" s="10">
        <v>0</v>
      </c>
      <c r="F420" s="10">
        <v>0</v>
      </c>
      <c r="G420" s="10">
        <v>0</v>
      </c>
      <c r="H420" s="19">
        <v>9999</v>
      </c>
      <c r="I420" s="19">
        <v>9999</v>
      </c>
      <c r="J420" s="10">
        <v>0</v>
      </c>
      <c r="K420" s="10">
        <v>0</v>
      </c>
    </row>
    <row r="421" spans="1:11">
      <c r="A421">
        <v>414</v>
      </c>
      <c r="B421" s="9">
        <v>20179</v>
      </c>
      <c r="C421" s="6">
        <f t="shared" si="25"/>
        <v>3</v>
      </c>
      <c r="D421" s="12">
        <f t="shared" si="26"/>
        <v>1955</v>
      </c>
      <c r="E421" s="10">
        <v>0</v>
      </c>
      <c r="F421" s="10">
        <v>0</v>
      </c>
      <c r="G421" s="10">
        <v>0.2199999988079071</v>
      </c>
      <c r="H421" s="19">
        <v>9999</v>
      </c>
      <c r="I421" s="19">
        <v>9999</v>
      </c>
      <c r="J421" s="10">
        <v>0.17000000178813934</v>
      </c>
      <c r="K421" s="10">
        <v>7.9999998211860657E-2</v>
      </c>
    </row>
    <row r="422" spans="1:11">
      <c r="A422">
        <v>415</v>
      </c>
      <c r="B422" s="9">
        <v>20209</v>
      </c>
      <c r="C422" s="6">
        <f t="shared" si="25"/>
        <v>4</v>
      </c>
      <c r="D422" s="12">
        <f t="shared" si="26"/>
        <v>1955</v>
      </c>
      <c r="E422" s="10">
        <v>0</v>
      </c>
      <c r="F422" s="10">
        <v>0</v>
      </c>
      <c r="G422" s="10">
        <v>2.3299999237060547</v>
      </c>
      <c r="H422" s="19">
        <v>9.1099996566772461</v>
      </c>
      <c r="I422" s="19">
        <v>0.70999997854232788</v>
      </c>
      <c r="J422" s="10">
        <v>1.7899999618530273</v>
      </c>
      <c r="K422" s="10">
        <v>0.85000002384185791</v>
      </c>
    </row>
    <row r="423" spans="1:11">
      <c r="A423">
        <v>416</v>
      </c>
      <c r="B423" s="9">
        <v>20240</v>
      </c>
      <c r="C423" s="6">
        <f t="shared" si="25"/>
        <v>5</v>
      </c>
      <c r="D423" s="12">
        <f t="shared" si="26"/>
        <v>1955</v>
      </c>
      <c r="E423" s="10">
        <v>0</v>
      </c>
      <c r="F423" s="10">
        <v>0</v>
      </c>
      <c r="G423" s="10">
        <v>3.0899999141693115</v>
      </c>
      <c r="H423" s="19">
        <v>12.109999656677246</v>
      </c>
      <c r="I423" s="19">
        <v>0.94999998807907104</v>
      </c>
      <c r="J423" s="10">
        <v>2.380000114440918</v>
      </c>
      <c r="K423" s="10">
        <v>1.1299999952316284</v>
      </c>
    </row>
    <row r="424" spans="1:11">
      <c r="A424">
        <v>417</v>
      </c>
      <c r="B424" s="9">
        <v>20270</v>
      </c>
      <c r="C424" s="6">
        <f t="shared" si="25"/>
        <v>6</v>
      </c>
      <c r="D424" s="12">
        <f t="shared" si="26"/>
        <v>1955</v>
      </c>
      <c r="E424" s="10">
        <v>0.47999998927116394</v>
      </c>
      <c r="F424" s="10">
        <v>0.47999998927116394</v>
      </c>
      <c r="G424" s="10">
        <v>3.309999942779541</v>
      </c>
      <c r="H424" s="19">
        <v>12.970000267028809</v>
      </c>
      <c r="I424" s="19">
        <v>1.0099999904632568</v>
      </c>
      <c r="J424" s="10">
        <v>2.5499999523162842</v>
      </c>
      <c r="K424" s="10">
        <v>1.2100000381469727</v>
      </c>
    </row>
    <row r="425" spans="1:11">
      <c r="A425">
        <v>418</v>
      </c>
      <c r="B425" s="9">
        <v>20301</v>
      </c>
      <c r="C425" s="6">
        <f t="shared" si="25"/>
        <v>7</v>
      </c>
      <c r="D425" s="12">
        <f t="shared" si="26"/>
        <v>1955</v>
      </c>
      <c r="E425" s="10">
        <v>1.5399999618530273</v>
      </c>
      <c r="F425" s="10">
        <v>1.5399999618530273</v>
      </c>
      <c r="G425" s="10">
        <v>3.190000057220459</v>
      </c>
      <c r="H425" s="19">
        <v>12.489999771118164</v>
      </c>
      <c r="I425" s="19">
        <v>0.97000002861022949</v>
      </c>
      <c r="J425" s="10">
        <v>2.4500000476837158</v>
      </c>
      <c r="K425" s="10">
        <v>1.1599999666213989</v>
      </c>
    </row>
    <row r="426" spans="1:11">
      <c r="A426">
        <v>419</v>
      </c>
      <c r="B426" s="9">
        <v>20332</v>
      </c>
      <c r="C426" s="6">
        <f t="shared" si="25"/>
        <v>8</v>
      </c>
      <c r="D426" s="12">
        <f t="shared" si="26"/>
        <v>1955</v>
      </c>
      <c r="E426" s="10">
        <v>1.5399999618530273</v>
      </c>
      <c r="F426" s="10">
        <v>1.5399999618530273</v>
      </c>
      <c r="G426" s="10">
        <v>2.5399999618530273</v>
      </c>
      <c r="H426" s="19">
        <v>9.9499998092651367</v>
      </c>
      <c r="I426" s="19">
        <v>0.77999997138977051</v>
      </c>
      <c r="J426" s="10">
        <v>1.9600000381469727</v>
      </c>
      <c r="K426" s="10">
        <v>0.93000000715255737</v>
      </c>
    </row>
    <row r="427" spans="1:11">
      <c r="A427">
        <v>420</v>
      </c>
      <c r="B427" s="9">
        <v>20362</v>
      </c>
      <c r="C427" s="6">
        <f t="shared" si="25"/>
        <v>9</v>
      </c>
      <c r="D427" s="12">
        <f t="shared" si="26"/>
        <v>1955</v>
      </c>
      <c r="E427" s="10">
        <v>0.76999998092651367</v>
      </c>
      <c r="F427" s="10">
        <v>0.76999998092651367</v>
      </c>
      <c r="G427" s="10">
        <v>1.8899999856948853</v>
      </c>
      <c r="H427" s="19">
        <v>7.4099998474121094</v>
      </c>
      <c r="I427" s="19">
        <v>0.57999998331069946</v>
      </c>
      <c r="J427" s="10">
        <v>1.4600000381469727</v>
      </c>
      <c r="K427" s="10">
        <v>0.68999999761581421</v>
      </c>
    </row>
    <row r="428" spans="1:11">
      <c r="A428">
        <v>421</v>
      </c>
      <c r="B428" s="9">
        <v>20393</v>
      </c>
      <c r="C428" s="6">
        <f t="shared" si="25"/>
        <v>10</v>
      </c>
      <c r="D428" s="12">
        <f t="shared" si="26"/>
        <v>1955</v>
      </c>
      <c r="E428" s="10">
        <v>0.47999998927116394</v>
      </c>
      <c r="F428" s="10">
        <v>0.47999998927116394</v>
      </c>
      <c r="G428" s="10">
        <v>0.43000000715255737</v>
      </c>
      <c r="H428" s="19">
        <v>1.6799999475479126</v>
      </c>
      <c r="I428" s="19">
        <v>0.12999999523162842</v>
      </c>
      <c r="J428" s="10">
        <v>0.33000001311302185</v>
      </c>
      <c r="K428" s="10">
        <v>0.15999999642372131</v>
      </c>
    </row>
    <row r="429" spans="1:11">
      <c r="A429">
        <v>422</v>
      </c>
      <c r="B429" s="9">
        <v>20423</v>
      </c>
      <c r="C429" s="6">
        <f t="shared" si="25"/>
        <v>11</v>
      </c>
      <c r="D429" s="12">
        <f t="shared" si="26"/>
        <v>1955</v>
      </c>
      <c r="E429" s="10">
        <v>0</v>
      </c>
      <c r="F429" s="10">
        <v>0</v>
      </c>
      <c r="G429" s="10">
        <v>0</v>
      </c>
      <c r="H429" s="19">
        <v>9999</v>
      </c>
      <c r="I429" s="19">
        <v>9999</v>
      </c>
      <c r="J429" s="10">
        <v>0</v>
      </c>
      <c r="K429" s="10">
        <v>0</v>
      </c>
    </row>
    <row r="430" spans="1:11">
      <c r="A430">
        <v>423</v>
      </c>
      <c r="B430" s="9">
        <v>20454</v>
      </c>
      <c r="C430" s="6">
        <f t="shared" si="25"/>
        <v>12</v>
      </c>
      <c r="D430" s="12">
        <f t="shared" si="26"/>
        <v>1955</v>
      </c>
      <c r="E430" s="10">
        <v>0</v>
      </c>
      <c r="F430" s="10">
        <v>0</v>
      </c>
      <c r="G430" s="10">
        <v>0</v>
      </c>
      <c r="H430" s="19">
        <v>9999</v>
      </c>
      <c r="I430" s="19">
        <v>9999</v>
      </c>
      <c r="J430" s="10">
        <v>0</v>
      </c>
      <c r="K430" s="10">
        <v>0</v>
      </c>
    </row>
    <row r="431" spans="1:11">
      <c r="A431">
        <v>424</v>
      </c>
      <c r="B431" s="9">
        <v>20485</v>
      </c>
      <c r="C431" s="6">
        <f t="shared" si="25"/>
        <v>1</v>
      </c>
      <c r="D431" s="12">
        <f t="shared" si="26"/>
        <v>1956</v>
      </c>
      <c r="E431" s="10">
        <v>0</v>
      </c>
      <c r="F431" s="10">
        <v>0</v>
      </c>
      <c r="G431" s="10">
        <v>0</v>
      </c>
      <c r="H431" s="19">
        <v>9999</v>
      </c>
      <c r="I431" s="19">
        <v>9999</v>
      </c>
      <c r="J431" s="10">
        <v>0</v>
      </c>
      <c r="K431" s="10">
        <v>0</v>
      </c>
    </row>
    <row r="432" spans="1:11">
      <c r="A432">
        <v>425</v>
      </c>
      <c r="B432" s="9">
        <v>20514</v>
      </c>
      <c r="C432" s="6">
        <f t="shared" si="25"/>
        <v>2</v>
      </c>
      <c r="D432" s="12">
        <f t="shared" si="26"/>
        <v>1956</v>
      </c>
      <c r="E432" s="10">
        <v>0</v>
      </c>
      <c r="F432" s="10">
        <v>0</v>
      </c>
      <c r="G432" s="10">
        <v>0</v>
      </c>
      <c r="H432" s="19">
        <v>9999</v>
      </c>
      <c r="I432" s="19">
        <v>9999</v>
      </c>
      <c r="J432" s="10">
        <v>0</v>
      </c>
      <c r="K432" s="10">
        <v>0</v>
      </c>
    </row>
    <row r="433" spans="1:11">
      <c r="A433">
        <v>426</v>
      </c>
      <c r="B433" s="9">
        <v>20545</v>
      </c>
      <c r="C433" s="6">
        <f t="shared" si="25"/>
        <v>3</v>
      </c>
      <c r="D433" s="12">
        <f t="shared" si="26"/>
        <v>1956</v>
      </c>
      <c r="E433" s="10">
        <v>0</v>
      </c>
      <c r="F433" s="10">
        <v>0</v>
      </c>
      <c r="G433" s="10">
        <v>0.17000000178813934</v>
      </c>
      <c r="H433" s="19">
        <v>9999</v>
      </c>
      <c r="I433" s="19">
        <v>9999</v>
      </c>
      <c r="J433" s="10">
        <v>0.12999999523162842</v>
      </c>
      <c r="K433" s="10">
        <v>5.9999998658895493E-2</v>
      </c>
    </row>
    <row r="434" spans="1:11">
      <c r="A434">
        <v>427</v>
      </c>
      <c r="B434" s="9">
        <v>20575</v>
      </c>
      <c r="C434" s="6">
        <f t="shared" si="25"/>
        <v>4</v>
      </c>
      <c r="D434" s="12">
        <f t="shared" si="26"/>
        <v>1956</v>
      </c>
      <c r="E434" s="10">
        <v>0</v>
      </c>
      <c r="F434" s="10">
        <v>0</v>
      </c>
      <c r="G434" s="10">
        <v>2.7400000095367432</v>
      </c>
      <c r="H434" s="19">
        <v>10.75</v>
      </c>
      <c r="I434" s="19">
        <v>0.8399999737739563</v>
      </c>
      <c r="J434" s="10">
        <v>2.1099998950958252</v>
      </c>
      <c r="K434" s="10">
        <v>1</v>
      </c>
    </row>
    <row r="435" spans="1:11">
      <c r="A435">
        <v>428</v>
      </c>
      <c r="B435" s="9">
        <v>20606</v>
      </c>
      <c r="C435" s="6">
        <f t="shared" si="25"/>
        <v>5</v>
      </c>
      <c r="D435" s="12">
        <f t="shared" si="26"/>
        <v>1956</v>
      </c>
      <c r="E435" s="10">
        <v>0</v>
      </c>
      <c r="F435" s="10">
        <v>0</v>
      </c>
      <c r="G435" s="10">
        <v>2.6099998950958252</v>
      </c>
      <c r="H435" s="19">
        <v>10.239999771118164</v>
      </c>
      <c r="I435" s="19">
        <v>0.80000001192092896</v>
      </c>
      <c r="J435" s="10">
        <v>2.0099999904632568</v>
      </c>
      <c r="K435" s="10">
        <v>0.94999998807907104</v>
      </c>
    </row>
    <row r="436" spans="1:11">
      <c r="A436">
        <v>429</v>
      </c>
      <c r="B436" s="9">
        <v>20636</v>
      </c>
      <c r="C436" s="6">
        <f t="shared" si="25"/>
        <v>6</v>
      </c>
      <c r="D436" s="12">
        <f t="shared" si="26"/>
        <v>1956</v>
      </c>
      <c r="E436" s="10">
        <v>0.47999998927116394</v>
      </c>
      <c r="F436" s="10">
        <v>0.47999998927116394</v>
      </c>
      <c r="G436" s="10">
        <v>3.369999885559082</v>
      </c>
      <c r="H436" s="19">
        <v>13.229999542236328</v>
      </c>
      <c r="I436" s="19">
        <v>1.0299999713897705</v>
      </c>
      <c r="J436" s="10">
        <v>2.5999999046325684</v>
      </c>
      <c r="K436" s="10">
        <v>1.2300000190734863</v>
      </c>
    </row>
    <row r="437" spans="1:11">
      <c r="A437">
        <v>430</v>
      </c>
      <c r="B437" s="9">
        <v>20667</v>
      </c>
      <c r="C437" s="6">
        <f t="shared" si="25"/>
        <v>7</v>
      </c>
      <c r="D437" s="12">
        <f t="shared" si="26"/>
        <v>1956</v>
      </c>
      <c r="E437" s="10">
        <v>1.5399999618530273</v>
      </c>
      <c r="F437" s="10">
        <v>1.5399999618530273</v>
      </c>
      <c r="G437" s="10">
        <v>3.3299999237060547</v>
      </c>
      <c r="H437" s="19">
        <v>13.039999961853027</v>
      </c>
      <c r="I437" s="19">
        <v>1.0199999809265137</v>
      </c>
      <c r="J437" s="10">
        <v>2.559999942779541</v>
      </c>
      <c r="K437" s="10">
        <v>1.2200000286102295</v>
      </c>
    </row>
    <row r="438" spans="1:11">
      <c r="A438">
        <v>431</v>
      </c>
      <c r="B438" s="9">
        <v>20698</v>
      </c>
      <c r="C438" s="6">
        <f t="shared" si="25"/>
        <v>8</v>
      </c>
      <c r="D438" s="12">
        <f t="shared" si="26"/>
        <v>1956</v>
      </c>
      <c r="E438" s="10">
        <v>1.5399999618530273</v>
      </c>
      <c r="F438" s="10">
        <v>1.5399999618530273</v>
      </c>
      <c r="G438" s="10">
        <v>2.6500000953674316</v>
      </c>
      <c r="H438" s="19">
        <v>10.399999618530273</v>
      </c>
      <c r="I438" s="19">
        <v>0.81000000238418579</v>
      </c>
      <c r="J438" s="10">
        <v>2.0399999618530273</v>
      </c>
      <c r="K438" s="10">
        <v>0.97000002861022949</v>
      </c>
    </row>
    <row r="439" spans="1:11">
      <c r="A439">
        <v>432</v>
      </c>
      <c r="B439" s="9">
        <v>20728</v>
      </c>
      <c r="C439" s="6">
        <f t="shared" si="25"/>
        <v>9</v>
      </c>
      <c r="D439" s="12">
        <f t="shared" si="26"/>
        <v>1956</v>
      </c>
      <c r="E439" s="10">
        <v>0.76999998092651367</v>
      </c>
      <c r="F439" s="10">
        <v>0.76999998092651367</v>
      </c>
      <c r="G439" s="10">
        <v>1.8999999761581421</v>
      </c>
      <c r="H439" s="19">
        <v>7.440000057220459</v>
      </c>
      <c r="I439" s="19">
        <v>0.57999998331069946</v>
      </c>
      <c r="J439" s="10">
        <v>1.4600000381469727</v>
      </c>
      <c r="K439" s="10">
        <v>0.68999999761581421</v>
      </c>
    </row>
    <row r="440" spans="1:11">
      <c r="A440">
        <v>433</v>
      </c>
      <c r="B440" s="9">
        <v>20759</v>
      </c>
      <c r="C440" s="6">
        <f t="shared" si="25"/>
        <v>10</v>
      </c>
      <c r="D440" s="12">
        <f t="shared" si="26"/>
        <v>1956</v>
      </c>
      <c r="E440" s="10">
        <v>0.47999998927116394</v>
      </c>
      <c r="F440" s="10">
        <v>0.47999998927116394</v>
      </c>
      <c r="G440" s="10">
        <v>0.15999999642372131</v>
      </c>
      <c r="H440" s="19">
        <v>0.61000001430511475</v>
      </c>
      <c r="I440" s="19">
        <v>5.000000074505806E-2</v>
      </c>
      <c r="J440" s="10">
        <v>0.11999999731779099</v>
      </c>
      <c r="K440" s="10">
        <v>5.9999998658895493E-2</v>
      </c>
    </row>
    <row r="441" spans="1:11">
      <c r="A441">
        <v>434</v>
      </c>
      <c r="B441" s="9">
        <v>20789</v>
      </c>
      <c r="C441" s="6">
        <f t="shared" si="25"/>
        <v>11</v>
      </c>
      <c r="D441" s="12">
        <f t="shared" si="26"/>
        <v>1956</v>
      </c>
      <c r="E441" s="10">
        <v>0</v>
      </c>
      <c r="F441" s="10">
        <v>0</v>
      </c>
      <c r="G441" s="10">
        <v>7.0000000298023224E-2</v>
      </c>
      <c r="H441" s="19">
        <v>9999</v>
      </c>
      <c r="I441" s="19">
        <v>9999</v>
      </c>
      <c r="J441" s="10">
        <v>5.000000074505806E-2</v>
      </c>
      <c r="K441" s="10">
        <v>1.9999999552965164E-2</v>
      </c>
    </row>
    <row r="442" spans="1:11">
      <c r="A442">
        <v>435</v>
      </c>
      <c r="B442" s="9">
        <v>20820</v>
      </c>
      <c r="C442" s="6">
        <f t="shared" si="25"/>
        <v>12</v>
      </c>
      <c r="D442" s="12">
        <f t="shared" si="26"/>
        <v>1956</v>
      </c>
      <c r="E442" s="10">
        <v>0</v>
      </c>
      <c r="F442" s="10">
        <v>0</v>
      </c>
      <c r="G442" s="10">
        <v>0</v>
      </c>
      <c r="H442" s="19">
        <v>9999</v>
      </c>
      <c r="I442" s="19">
        <v>9999</v>
      </c>
      <c r="J442" s="10">
        <v>0</v>
      </c>
      <c r="K442" s="10">
        <v>0</v>
      </c>
    </row>
    <row r="443" spans="1:11">
      <c r="A443">
        <v>436</v>
      </c>
      <c r="B443" s="9">
        <v>20851</v>
      </c>
      <c r="C443" s="6">
        <f t="shared" si="25"/>
        <v>1</v>
      </c>
      <c r="D443" s="12">
        <f t="shared" si="26"/>
        <v>1957</v>
      </c>
      <c r="E443" s="10">
        <v>0</v>
      </c>
      <c r="F443" s="10">
        <v>0</v>
      </c>
      <c r="G443" s="10">
        <v>0</v>
      </c>
      <c r="H443" s="19">
        <v>9999</v>
      </c>
      <c r="I443" s="19">
        <v>9999</v>
      </c>
      <c r="J443" s="10">
        <v>0</v>
      </c>
      <c r="K443" s="10">
        <v>0</v>
      </c>
    </row>
    <row r="444" spans="1:11">
      <c r="A444">
        <v>437</v>
      </c>
      <c r="B444" s="9">
        <v>20879</v>
      </c>
      <c r="C444" s="6">
        <f t="shared" si="25"/>
        <v>2</v>
      </c>
      <c r="D444" s="12">
        <f t="shared" si="26"/>
        <v>1957</v>
      </c>
      <c r="E444" s="10">
        <v>0</v>
      </c>
      <c r="F444" s="10">
        <v>0</v>
      </c>
      <c r="G444" s="10">
        <v>0</v>
      </c>
      <c r="H444" s="19">
        <v>9999</v>
      </c>
      <c r="I444" s="19">
        <v>9999</v>
      </c>
      <c r="J444" s="10">
        <v>0</v>
      </c>
      <c r="K444" s="10">
        <v>0</v>
      </c>
    </row>
    <row r="445" spans="1:11">
      <c r="A445">
        <v>438</v>
      </c>
      <c r="B445" s="9">
        <v>20910</v>
      </c>
      <c r="C445" s="6">
        <f t="shared" si="25"/>
        <v>3</v>
      </c>
      <c r="D445" s="12">
        <f t="shared" si="26"/>
        <v>1957</v>
      </c>
      <c r="E445" s="10">
        <v>0</v>
      </c>
      <c r="F445" s="10">
        <v>0</v>
      </c>
      <c r="G445" s="10">
        <v>0</v>
      </c>
      <c r="H445" s="19">
        <v>9999</v>
      </c>
      <c r="I445" s="19">
        <v>9999</v>
      </c>
      <c r="J445" s="10">
        <v>0</v>
      </c>
      <c r="K445" s="10">
        <v>0</v>
      </c>
    </row>
    <row r="446" spans="1:11">
      <c r="A446">
        <v>439</v>
      </c>
      <c r="B446" s="9">
        <v>20940</v>
      </c>
      <c r="C446" s="6">
        <f t="shared" si="25"/>
        <v>4</v>
      </c>
      <c r="D446" s="12">
        <f t="shared" si="26"/>
        <v>1957</v>
      </c>
      <c r="E446" s="10">
        <v>0</v>
      </c>
      <c r="F446" s="10">
        <v>0</v>
      </c>
      <c r="G446" s="10">
        <v>2.7200000286102295</v>
      </c>
      <c r="H446" s="19">
        <v>10.529999732971191</v>
      </c>
      <c r="I446" s="19">
        <v>0.81999999284744263</v>
      </c>
      <c r="J446" s="10">
        <v>2.0999999046325684</v>
      </c>
      <c r="K446" s="10">
        <v>0.99000000953674316</v>
      </c>
    </row>
    <row r="447" spans="1:11">
      <c r="A447">
        <v>440</v>
      </c>
      <c r="B447" s="9">
        <v>20971</v>
      </c>
      <c r="C447" s="6">
        <f t="shared" si="25"/>
        <v>5</v>
      </c>
      <c r="D447" s="12">
        <f t="shared" si="26"/>
        <v>1957</v>
      </c>
      <c r="E447" s="10">
        <v>0</v>
      </c>
      <c r="F447" s="10">
        <v>0</v>
      </c>
      <c r="G447" s="10">
        <v>2.8299999237060547</v>
      </c>
      <c r="H447" s="19">
        <v>10.939999580383301</v>
      </c>
      <c r="I447" s="19">
        <v>0.85000002384185791</v>
      </c>
      <c r="J447" s="10">
        <v>2.1800000667572021</v>
      </c>
      <c r="K447" s="10">
        <v>1.0299999713897705</v>
      </c>
    </row>
    <row r="448" spans="1:11">
      <c r="A448">
        <v>441</v>
      </c>
      <c r="B448" s="9">
        <v>21001</v>
      </c>
      <c r="C448" s="6">
        <f t="shared" si="25"/>
        <v>6</v>
      </c>
      <c r="D448" s="12">
        <f t="shared" si="26"/>
        <v>1957</v>
      </c>
      <c r="E448" s="10">
        <v>0.47999998927116394</v>
      </c>
      <c r="F448" s="10">
        <v>0.47999998927116394</v>
      </c>
      <c r="G448" s="10">
        <v>3.8299999237060547</v>
      </c>
      <c r="H448" s="19">
        <v>14.829999923706055</v>
      </c>
      <c r="I448" s="19">
        <v>1.1599999666213989</v>
      </c>
      <c r="J448" s="10">
        <v>2.9500000476837158</v>
      </c>
      <c r="K448" s="10">
        <v>1.3999999761581421</v>
      </c>
    </row>
    <row r="449" spans="1:11">
      <c r="A449">
        <v>442</v>
      </c>
      <c r="B449" s="9">
        <v>21032</v>
      </c>
      <c r="C449" s="6">
        <f t="shared" si="25"/>
        <v>7</v>
      </c>
      <c r="D449" s="12">
        <f t="shared" si="26"/>
        <v>1957</v>
      </c>
      <c r="E449" s="10">
        <v>1.5399999618530273</v>
      </c>
      <c r="F449" s="10">
        <v>1.5399999618530273</v>
      </c>
      <c r="G449" s="10">
        <v>3.6600000858306885</v>
      </c>
      <c r="H449" s="19">
        <v>14.180000305175781</v>
      </c>
      <c r="I449" s="19">
        <v>1.1100000143051147</v>
      </c>
      <c r="J449" s="10">
        <v>2.8199999332427979</v>
      </c>
      <c r="K449" s="10">
        <v>1.3400000333786011</v>
      </c>
    </row>
    <row r="450" spans="1:11">
      <c r="A450">
        <v>443</v>
      </c>
      <c r="B450" s="9">
        <v>21063</v>
      </c>
      <c r="C450" s="6">
        <f t="shared" si="25"/>
        <v>8</v>
      </c>
      <c r="D450" s="12">
        <f t="shared" si="26"/>
        <v>1957</v>
      </c>
      <c r="E450" s="10">
        <v>1.5399999618530273</v>
      </c>
      <c r="F450" s="10">
        <v>1.5399999618530273</v>
      </c>
      <c r="G450" s="10">
        <v>2.9200000762939453</v>
      </c>
      <c r="H450" s="19">
        <v>11.310000419616699</v>
      </c>
      <c r="I450" s="19">
        <v>0.87999999523162842</v>
      </c>
      <c r="J450" s="10">
        <v>2.25</v>
      </c>
      <c r="K450" s="10">
        <v>1.0700000524520874</v>
      </c>
    </row>
    <row r="451" spans="1:11">
      <c r="A451">
        <v>444</v>
      </c>
      <c r="B451" s="9">
        <v>21093</v>
      </c>
      <c r="C451" s="6">
        <f t="shared" si="25"/>
        <v>9</v>
      </c>
      <c r="D451" s="12">
        <f t="shared" si="26"/>
        <v>1957</v>
      </c>
      <c r="E451" s="10">
        <v>0.76999998092651367</v>
      </c>
      <c r="F451" s="10">
        <v>0.76999998092651367</v>
      </c>
      <c r="G451" s="10">
        <v>1.0199999809265137</v>
      </c>
      <c r="H451" s="19">
        <v>3.9300000667572021</v>
      </c>
      <c r="I451" s="19">
        <v>0.31000000238418579</v>
      </c>
      <c r="J451" s="10">
        <v>0.77999997138977051</v>
      </c>
      <c r="K451" s="10">
        <v>0.37000000476837158</v>
      </c>
    </row>
    <row r="452" spans="1:11">
      <c r="A452">
        <v>445</v>
      </c>
      <c r="B452" s="9">
        <v>21124</v>
      </c>
      <c r="C452" s="6">
        <f t="shared" si="25"/>
        <v>10</v>
      </c>
      <c r="D452" s="12">
        <f t="shared" si="26"/>
        <v>1957</v>
      </c>
      <c r="E452" s="10">
        <v>0.47999998927116394</v>
      </c>
      <c r="F452" s="10">
        <v>0.47999998927116394</v>
      </c>
      <c r="G452" s="10">
        <v>0</v>
      </c>
      <c r="H452" s="19">
        <v>0</v>
      </c>
      <c r="I452" s="19">
        <v>0</v>
      </c>
      <c r="J452" s="10">
        <v>0</v>
      </c>
      <c r="K452" s="10">
        <v>0</v>
      </c>
    </row>
    <row r="453" spans="1:11">
      <c r="A453">
        <v>446</v>
      </c>
      <c r="B453" s="9">
        <v>21154</v>
      </c>
      <c r="C453" s="6">
        <f t="shared" si="25"/>
        <v>11</v>
      </c>
      <c r="D453" s="12">
        <f t="shared" si="26"/>
        <v>1957</v>
      </c>
      <c r="E453" s="10">
        <v>0</v>
      </c>
      <c r="F453" s="10">
        <v>0</v>
      </c>
      <c r="G453" s="10">
        <v>1.9999999552965164E-2</v>
      </c>
      <c r="H453" s="19">
        <v>9999</v>
      </c>
      <c r="I453" s="19">
        <v>9999</v>
      </c>
      <c r="J453" s="10">
        <v>9.9999997764825821E-3</v>
      </c>
      <c r="K453" s="10">
        <v>9.9999997764825821E-3</v>
      </c>
    </row>
    <row r="454" spans="1:11">
      <c r="A454">
        <v>447</v>
      </c>
      <c r="B454" s="9">
        <v>21185</v>
      </c>
      <c r="C454" s="6">
        <f t="shared" si="25"/>
        <v>12</v>
      </c>
      <c r="D454" s="12">
        <f t="shared" si="26"/>
        <v>1957</v>
      </c>
      <c r="E454" s="10">
        <v>0</v>
      </c>
      <c r="F454" s="10">
        <v>0</v>
      </c>
      <c r="G454" s="10">
        <v>0</v>
      </c>
      <c r="H454" s="19">
        <v>9999</v>
      </c>
      <c r="I454" s="19">
        <v>9999</v>
      </c>
      <c r="J454" s="10">
        <v>0</v>
      </c>
      <c r="K454" s="10">
        <v>0</v>
      </c>
    </row>
    <row r="455" spans="1:11">
      <c r="A455">
        <v>448</v>
      </c>
      <c r="B455" s="9">
        <v>21216</v>
      </c>
      <c r="C455" s="6">
        <f t="shared" si="25"/>
        <v>1</v>
      </c>
      <c r="D455" s="12">
        <f t="shared" si="26"/>
        <v>1958</v>
      </c>
      <c r="E455" s="10">
        <v>0</v>
      </c>
      <c r="F455" s="10">
        <v>0</v>
      </c>
      <c r="G455" s="10">
        <v>0</v>
      </c>
      <c r="H455" s="19">
        <v>9999</v>
      </c>
      <c r="I455" s="19">
        <v>9999</v>
      </c>
      <c r="J455" s="10">
        <v>0</v>
      </c>
      <c r="K455" s="10">
        <v>0</v>
      </c>
    </row>
    <row r="456" spans="1:11">
      <c r="A456">
        <v>449</v>
      </c>
      <c r="B456" s="9">
        <v>21244</v>
      </c>
      <c r="C456" s="6">
        <f t="shared" si="25"/>
        <v>2</v>
      </c>
      <c r="D456" s="12">
        <f t="shared" si="26"/>
        <v>1958</v>
      </c>
      <c r="E456" s="10">
        <v>0</v>
      </c>
      <c r="F456" s="10">
        <v>0</v>
      </c>
      <c r="G456" s="10">
        <v>0</v>
      </c>
      <c r="H456" s="19">
        <v>9999</v>
      </c>
      <c r="I456" s="19">
        <v>9999</v>
      </c>
      <c r="J456" s="10">
        <v>0</v>
      </c>
      <c r="K456" s="10">
        <v>0</v>
      </c>
    </row>
    <row r="457" spans="1:11">
      <c r="A457">
        <v>450</v>
      </c>
      <c r="B457" s="9">
        <v>21275</v>
      </c>
      <c r="C457" s="6">
        <f t="shared" ref="C457:C520" si="27">MONTH(B457)</f>
        <v>3</v>
      </c>
      <c r="D457" s="12">
        <f t="shared" ref="D457:D520" si="28">YEAR(B457)</f>
        <v>1958</v>
      </c>
      <c r="E457" s="10">
        <v>0</v>
      </c>
      <c r="F457" s="10">
        <v>0</v>
      </c>
      <c r="G457" s="10">
        <v>0</v>
      </c>
      <c r="H457" s="19">
        <v>9999</v>
      </c>
      <c r="I457" s="19">
        <v>9999</v>
      </c>
      <c r="J457" s="10">
        <v>0</v>
      </c>
      <c r="K457" s="10">
        <v>0</v>
      </c>
    </row>
    <row r="458" spans="1:11">
      <c r="A458">
        <v>451</v>
      </c>
      <c r="B458" s="9">
        <v>21305</v>
      </c>
      <c r="C458" s="6">
        <f t="shared" si="27"/>
        <v>4</v>
      </c>
      <c r="D458" s="12">
        <f t="shared" si="28"/>
        <v>1958</v>
      </c>
      <c r="E458" s="10">
        <v>0</v>
      </c>
      <c r="F458" s="10">
        <v>0</v>
      </c>
      <c r="G458" s="10">
        <v>1.1699999570846558</v>
      </c>
      <c r="H458" s="19">
        <v>4.559999942779541</v>
      </c>
      <c r="I458" s="19">
        <v>0.36000001430511475</v>
      </c>
      <c r="J458" s="10">
        <v>0.89999997615814209</v>
      </c>
      <c r="K458" s="10">
        <v>0.43000000715255737</v>
      </c>
    </row>
    <row r="459" spans="1:11">
      <c r="A459">
        <v>452</v>
      </c>
      <c r="B459" s="9">
        <v>21336</v>
      </c>
      <c r="C459" s="6">
        <f t="shared" si="27"/>
        <v>5</v>
      </c>
      <c r="D459" s="12">
        <f t="shared" si="28"/>
        <v>1958</v>
      </c>
      <c r="E459" s="10">
        <v>0</v>
      </c>
      <c r="F459" s="10">
        <v>0</v>
      </c>
      <c r="G459" s="10">
        <v>2.8399999141693115</v>
      </c>
      <c r="H459" s="19">
        <v>11.039999961853027</v>
      </c>
      <c r="I459" s="19">
        <v>0.86000001430511475</v>
      </c>
      <c r="J459" s="10">
        <v>2.190000057220459</v>
      </c>
      <c r="K459" s="10">
        <v>1.0399999618530273</v>
      </c>
    </row>
    <row r="460" spans="1:11">
      <c r="A460">
        <v>453</v>
      </c>
      <c r="B460" s="9">
        <v>21366</v>
      </c>
      <c r="C460" s="6">
        <f t="shared" si="27"/>
        <v>6</v>
      </c>
      <c r="D460" s="12">
        <f t="shared" si="28"/>
        <v>1958</v>
      </c>
      <c r="E460" s="10">
        <v>0.47999998927116394</v>
      </c>
      <c r="F460" s="10">
        <v>0.47999998927116394</v>
      </c>
      <c r="G460" s="10">
        <v>3.2200000286102295</v>
      </c>
      <c r="H460" s="19">
        <v>12.510000228881836</v>
      </c>
      <c r="I460" s="19">
        <v>0.98000001907348633</v>
      </c>
      <c r="J460" s="10">
        <v>2.4800000190734863</v>
      </c>
      <c r="K460" s="10">
        <v>1.1799999475479126</v>
      </c>
    </row>
    <row r="461" spans="1:11">
      <c r="A461">
        <v>454</v>
      </c>
      <c r="B461" s="9">
        <v>21397</v>
      </c>
      <c r="C461" s="6">
        <f t="shared" si="27"/>
        <v>7</v>
      </c>
      <c r="D461" s="12">
        <f t="shared" si="28"/>
        <v>1958</v>
      </c>
      <c r="E461" s="10">
        <v>1.5399999618530273</v>
      </c>
      <c r="F461" s="10">
        <v>1.5399999618530273</v>
      </c>
      <c r="G461" s="10">
        <v>3.6700000762939453</v>
      </c>
      <c r="H461" s="19">
        <v>14.260000228881836</v>
      </c>
      <c r="I461" s="19">
        <v>1.1100000143051147</v>
      </c>
      <c r="J461" s="10">
        <v>2.8299999237060547</v>
      </c>
      <c r="K461" s="10">
        <v>1.3400000333786011</v>
      </c>
    </row>
    <row r="462" spans="1:11">
      <c r="A462">
        <v>455</v>
      </c>
      <c r="B462" s="9">
        <v>21428</v>
      </c>
      <c r="C462" s="6">
        <f t="shared" si="27"/>
        <v>8</v>
      </c>
      <c r="D462" s="12">
        <f t="shared" si="28"/>
        <v>1958</v>
      </c>
      <c r="E462" s="10">
        <v>1.5399999618530273</v>
      </c>
      <c r="F462" s="10">
        <v>1.5399999618530273</v>
      </c>
      <c r="G462" s="10">
        <v>2.9900000095367432</v>
      </c>
      <c r="H462" s="19">
        <v>11.609999656677246</v>
      </c>
      <c r="I462" s="19">
        <v>0.9100000262260437</v>
      </c>
      <c r="J462" s="10">
        <v>2.2999999523162842</v>
      </c>
      <c r="K462" s="10">
        <v>1.0900000333786011</v>
      </c>
    </row>
    <row r="463" spans="1:11">
      <c r="A463">
        <v>456</v>
      </c>
      <c r="B463" s="9">
        <v>21458</v>
      </c>
      <c r="C463" s="6">
        <f t="shared" si="27"/>
        <v>9</v>
      </c>
      <c r="D463" s="12">
        <f t="shared" si="28"/>
        <v>1958</v>
      </c>
      <c r="E463" s="10">
        <v>0.76999998092651367</v>
      </c>
      <c r="F463" s="10">
        <v>0.76999998092651367</v>
      </c>
      <c r="G463" s="10">
        <v>2.2799999713897705</v>
      </c>
      <c r="H463" s="19">
        <v>8.8599996566772461</v>
      </c>
      <c r="I463" s="19">
        <v>0.68999999761581421</v>
      </c>
      <c r="J463" s="10">
        <v>1.7599999904632568</v>
      </c>
      <c r="K463" s="10">
        <v>0.82999998331069946</v>
      </c>
    </row>
    <row r="464" spans="1:11">
      <c r="A464">
        <v>457</v>
      </c>
      <c r="B464" s="9">
        <v>21489</v>
      </c>
      <c r="C464" s="6">
        <f t="shared" si="27"/>
        <v>10</v>
      </c>
      <c r="D464" s="12">
        <f t="shared" si="28"/>
        <v>1958</v>
      </c>
      <c r="E464" s="10">
        <v>0.47999998927116394</v>
      </c>
      <c r="F464" s="10">
        <v>0.47999998927116394</v>
      </c>
      <c r="G464" s="10">
        <v>0.74000000953674316</v>
      </c>
      <c r="H464" s="19">
        <v>2.869999885559082</v>
      </c>
      <c r="I464" s="19">
        <v>0.2199999988079071</v>
      </c>
      <c r="J464" s="10">
        <v>0.56999999284744263</v>
      </c>
      <c r="K464" s="10">
        <v>0.27000001072883606</v>
      </c>
    </row>
    <row r="465" spans="1:11">
      <c r="A465">
        <v>458</v>
      </c>
      <c r="B465" s="9">
        <v>21519</v>
      </c>
      <c r="C465" s="6">
        <f t="shared" si="27"/>
        <v>11</v>
      </c>
      <c r="D465" s="12">
        <f t="shared" si="28"/>
        <v>1958</v>
      </c>
      <c r="E465" s="10">
        <v>0</v>
      </c>
      <c r="F465" s="10">
        <v>0</v>
      </c>
      <c r="G465" s="10">
        <v>7.0000000298023224E-2</v>
      </c>
      <c r="H465" s="19">
        <v>9999</v>
      </c>
      <c r="I465" s="19">
        <v>9999</v>
      </c>
      <c r="J465" s="10">
        <v>5.000000074505806E-2</v>
      </c>
      <c r="K465" s="10">
        <v>1.9999999552965164E-2</v>
      </c>
    </row>
    <row r="466" spans="1:11">
      <c r="A466">
        <v>459</v>
      </c>
      <c r="B466" s="9">
        <v>21550</v>
      </c>
      <c r="C466" s="6">
        <f t="shared" si="27"/>
        <v>12</v>
      </c>
      <c r="D466" s="12">
        <f t="shared" si="28"/>
        <v>1958</v>
      </c>
      <c r="E466" s="10">
        <v>0</v>
      </c>
      <c r="F466" s="10">
        <v>0</v>
      </c>
      <c r="G466" s="10">
        <v>0</v>
      </c>
      <c r="H466" s="19">
        <v>9999</v>
      </c>
      <c r="I466" s="19">
        <v>9999</v>
      </c>
      <c r="J466" s="10">
        <v>0</v>
      </c>
      <c r="K466" s="10">
        <v>0</v>
      </c>
    </row>
    <row r="467" spans="1:11">
      <c r="A467">
        <v>460</v>
      </c>
      <c r="B467" s="9">
        <v>21581</v>
      </c>
      <c r="C467" s="6">
        <f t="shared" si="27"/>
        <v>1</v>
      </c>
      <c r="D467" s="12">
        <f t="shared" si="28"/>
        <v>1959</v>
      </c>
      <c r="E467" s="10">
        <v>0</v>
      </c>
      <c r="F467" s="10">
        <v>0</v>
      </c>
      <c r="G467" s="10">
        <v>0</v>
      </c>
      <c r="H467" s="19">
        <v>9999</v>
      </c>
      <c r="I467" s="19">
        <v>9999</v>
      </c>
      <c r="J467" s="10">
        <v>0</v>
      </c>
      <c r="K467" s="10">
        <v>0</v>
      </c>
    </row>
    <row r="468" spans="1:11">
      <c r="A468">
        <v>461</v>
      </c>
      <c r="B468" s="9">
        <v>21609</v>
      </c>
      <c r="C468" s="6">
        <f t="shared" si="27"/>
        <v>2</v>
      </c>
      <c r="D468" s="12">
        <f t="shared" si="28"/>
        <v>1959</v>
      </c>
      <c r="E468" s="10">
        <v>0</v>
      </c>
      <c r="F468" s="10">
        <v>0</v>
      </c>
      <c r="G468" s="10">
        <v>0</v>
      </c>
      <c r="H468" s="19">
        <v>9999</v>
      </c>
      <c r="I468" s="19">
        <v>9999</v>
      </c>
      <c r="J468" s="10">
        <v>0</v>
      </c>
      <c r="K468" s="10">
        <v>0</v>
      </c>
    </row>
    <row r="469" spans="1:11">
      <c r="A469">
        <v>462</v>
      </c>
      <c r="B469" s="9">
        <v>21640</v>
      </c>
      <c r="C469" s="6">
        <f t="shared" si="27"/>
        <v>3</v>
      </c>
      <c r="D469" s="12">
        <f t="shared" si="28"/>
        <v>1959</v>
      </c>
      <c r="E469" s="10">
        <v>0</v>
      </c>
      <c r="F469" s="10">
        <v>0</v>
      </c>
      <c r="G469" s="10">
        <v>7.9999998211860657E-2</v>
      </c>
      <c r="H469" s="19">
        <v>9999</v>
      </c>
      <c r="I469" s="19">
        <v>9999</v>
      </c>
      <c r="J469" s="10">
        <v>5.9999998658895493E-2</v>
      </c>
      <c r="K469" s="10">
        <v>2.9999999329447746E-2</v>
      </c>
    </row>
    <row r="470" spans="1:11">
      <c r="A470">
        <v>463</v>
      </c>
      <c r="B470" s="9">
        <v>21670</v>
      </c>
      <c r="C470" s="6">
        <f t="shared" si="27"/>
        <v>4</v>
      </c>
      <c r="D470" s="12">
        <f t="shared" si="28"/>
        <v>1959</v>
      </c>
      <c r="E470" s="10">
        <v>0</v>
      </c>
      <c r="F470" s="10">
        <v>0</v>
      </c>
      <c r="G470" s="10">
        <v>2.9300000667572021</v>
      </c>
      <c r="H470" s="19">
        <v>11.420000076293945</v>
      </c>
      <c r="I470" s="19">
        <v>0.88999998569488525</v>
      </c>
      <c r="J470" s="10">
        <v>2.25</v>
      </c>
      <c r="K470" s="10">
        <v>1.0700000524520874</v>
      </c>
    </row>
    <row r="471" spans="1:11">
      <c r="A471">
        <v>464</v>
      </c>
      <c r="B471" s="9">
        <v>21701</v>
      </c>
      <c r="C471" s="6">
        <f t="shared" si="27"/>
        <v>5</v>
      </c>
      <c r="D471" s="12">
        <f t="shared" si="28"/>
        <v>1959</v>
      </c>
      <c r="E471" s="10">
        <v>0</v>
      </c>
      <c r="F471" s="10">
        <v>0</v>
      </c>
      <c r="G471" s="10">
        <v>3.0899999141693115</v>
      </c>
      <c r="H471" s="19">
        <v>12.050000190734863</v>
      </c>
      <c r="I471" s="19">
        <v>0.93999999761581421</v>
      </c>
      <c r="J471" s="10">
        <v>2.380000114440918</v>
      </c>
      <c r="K471" s="10">
        <v>1.1299999952316284</v>
      </c>
    </row>
    <row r="472" spans="1:11">
      <c r="A472">
        <v>465</v>
      </c>
      <c r="B472" s="9">
        <v>21731</v>
      </c>
      <c r="C472" s="6">
        <f t="shared" si="27"/>
        <v>6</v>
      </c>
      <c r="D472" s="12">
        <f t="shared" si="28"/>
        <v>1959</v>
      </c>
      <c r="E472" s="10">
        <v>0.47999998927116394</v>
      </c>
      <c r="F472" s="10">
        <v>0.47999998927116394</v>
      </c>
      <c r="G472" s="10">
        <v>3.3499999046325684</v>
      </c>
      <c r="H472" s="19">
        <v>13.079999923706055</v>
      </c>
      <c r="I472" s="19">
        <v>1.0199999809265137</v>
      </c>
      <c r="J472" s="10">
        <v>2.5799999237060547</v>
      </c>
      <c r="K472" s="10">
        <v>1.2300000190734863</v>
      </c>
    </row>
    <row r="473" spans="1:11">
      <c r="A473">
        <v>466</v>
      </c>
      <c r="B473" s="9">
        <v>21762</v>
      </c>
      <c r="C473" s="6">
        <f t="shared" si="27"/>
        <v>7</v>
      </c>
      <c r="D473" s="12">
        <f t="shared" si="28"/>
        <v>1959</v>
      </c>
      <c r="E473" s="10">
        <v>1.5399999618530273</v>
      </c>
      <c r="F473" s="10">
        <v>1.5399999618530273</v>
      </c>
      <c r="G473" s="10">
        <v>3.2000000476837158</v>
      </c>
      <c r="H473" s="19">
        <v>12.489999771118164</v>
      </c>
      <c r="I473" s="19">
        <v>0.97000002861022949</v>
      </c>
      <c r="J473" s="10">
        <v>2.4700000286102295</v>
      </c>
      <c r="K473" s="10">
        <v>1.1699999570846558</v>
      </c>
    </row>
    <row r="474" spans="1:11">
      <c r="A474">
        <v>467</v>
      </c>
      <c r="B474" s="9">
        <v>21793</v>
      </c>
      <c r="C474" s="6">
        <f t="shared" si="27"/>
        <v>8</v>
      </c>
      <c r="D474" s="12">
        <f t="shared" si="28"/>
        <v>1959</v>
      </c>
      <c r="E474" s="10">
        <v>1.5399999618530273</v>
      </c>
      <c r="F474" s="10">
        <v>1.5399999618530273</v>
      </c>
      <c r="G474" s="10">
        <v>2.5499999523162842</v>
      </c>
      <c r="H474" s="19">
        <v>9.9399995803833008</v>
      </c>
      <c r="I474" s="19">
        <v>0.77999997138977051</v>
      </c>
      <c r="J474" s="10">
        <v>1.9600000381469727</v>
      </c>
      <c r="K474" s="10">
        <v>0.93000000715255737</v>
      </c>
    </row>
    <row r="475" spans="1:11">
      <c r="A475">
        <v>468</v>
      </c>
      <c r="B475" s="9">
        <v>21823</v>
      </c>
      <c r="C475" s="6">
        <f t="shared" si="27"/>
        <v>9</v>
      </c>
      <c r="D475" s="12">
        <f t="shared" si="28"/>
        <v>1959</v>
      </c>
      <c r="E475" s="10">
        <v>0.76999998092651367</v>
      </c>
      <c r="F475" s="10">
        <v>0.76999998092651367</v>
      </c>
      <c r="G475" s="10">
        <v>0.98000001907348633</v>
      </c>
      <c r="H475" s="19">
        <v>3.8299999237060547</v>
      </c>
      <c r="I475" s="19">
        <v>0.30000001192092896</v>
      </c>
      <c r="J475" s="10">
        <v>0.75999999046325684</v>
      </c>
      <c r="K475" s="10">
        <v>0.36000001430511475</v>
      </c>
    </row>
    <row r="476" spans="1:11">
      <c r="A476">
        <v>469</v>
      </c>
      <c r="B476" s="9">
        <v>21854</v>
      </c>
      <c r="C476" s="6">
        <f t="shared" si="27"/>
        <v>10</v>
      </c>
      <c r="D476" s="12">
        <f t="shared" si="28"/>
        <v>1959</v>
      </c>
      <c r="E476" s="10">
        <v>0.47999998927116394</v>
      </c>
      <c r="F476" s="10">
        <v>0.47999998927116394</v>
      </c>
      <c r="G476" s="10">
        <v>0.75</v>
      </c>
      <c r="H476" s="19">
        <v>2.9200000762939453</v>
      </c>
      <c r="I476" s="19">
        <v>0.23000000417232513</v>
      </c>
      <c r="J476" s="10">
        <v>0.57999998331069946</v>
      </c>
      <c r="K476" s="10">
        <v>0.27000001072883606</v>
      </c>
    </row>
    <row r="477" spans="1:11">
      <c r="A477">
        <v>470</v>
      </c>
      <c r="B477" s="9">
        <v>21884</v>
      </c>
      <c r="C477" s="6">
        <f t="shared" si="27"/>
        <v>11</v>
      </c>
      <c r="D477" s="12">
        <f t="shared" si="28"/>
        <v>1959</v>
      </c>
      <c r="E477" s="10">
        <v>0</v>
      </c>
      <c r="F477" s="10">
        <v>0</v>
      </c>
      <c r="G477" s="10">
        <v>7.0000000298023224E-2</v>
      </c>
      <c r="H477" s="19">
        <v>9999</v>
      </c>
      <c r="I477" s="19">
        <v>9999</v>
      </c>
      <c r="J477" s="10">
        <v>5.000000074505806E-2</v>
      </c>
      <c r="K477" s="10">
        <v>2.9999999329447746E-2</v>
      </c>
    </row>
    <row r="478" spans="1:11">
      <c r="A478">
        <v>471</v>
      </c>
      <c r="B478" s="9">
        <v>21915</v>
      </c>
      <c r="C478" s="6">
        <f t="shared" si="27"/>
        <v>12</v>
      </c>
      <c r="D478" s="12">
        <f t="shared" si="28"/>
        <v>1959</v>
      </c>
      <c r="E478" s="10">
        <v>0</v>
      </c>
      <c r="F478" s="10">
        <v>0</v>
      </c>
      <c r="G478" s="10">
        <v>0</v>
      </c>
      <c r="H478" s="19">
        <v>9999</v>
      </c>
      <c r="I478" s="19">
        <v>9999</v>
      </c>
      <c r="J478" s="10">
        <v>0</v>
      </c>
      <c r="K478" s="10">
        <v>0</v>
      </c>
    </row>
    <row r="479" spans="1:11">
      <c r="A479">
        <v>472</v>
      </c>
      <c r="B479" s="9">
        <v>21946</v>
      </c>
      <c r="C479" s="6">
        <f t="shared" si="27"/>
        <v>1</v>
      </c>
      <c r="D479" s="12">
        <f t="shared" si="28"/>
        <v>1960</v>
      </c>
      <c r="E479" s="10">
        <v>0</v>
      </c>
      <c r="F479" s="10">
        <v>0</v>
      </c>
      <c r="G479" s="10">
        <v>0</v>
      </c>
      <c r="H479" s="19">
        <v>9999</v>
      </c>
      <c r="I479" s="19">
        <v>9999</v>
      </c>
      <c r="J479" s="10">
        <v>0</v>
      </c>
      <c r="K479" s="10">
        <v>0</v>
      </c>
    </row>
    <row r="480" spans="1:11">
      <c r="A480">
        <v>473</v>
      </c>
      <c r="B480" s="9">
        <v>21975</v>
      </c>
      <c r="C480" s="6">
        <f t="shared" si="27"/>
        <v>2</v>
      </c>
      <c r="D480" s="12">
        <f t="shared" si="28"/>
        <v>1960</v>
      </c>
      <c r="E480" s="10">
        <v>0</v>
      </c>
      <c r="F480" s="10">
        <v>0</v>
      </c>
      <c r="G480" s="10">
        <v>0</v>
      </c>
      <c r="H480" s="19">
        <v>9999</v>
      </c>
      <c r="I480" s="19">
        <v>9999</v>
      </c>
      <c r="J480" s="10">
        <v>0</v>
      </c>
      <c r="K480" s="10">
        <v>0</v>
      </c>
    </row>
    <row r="481" spans="1:11">
      <c r="A481">
        <v>474</v>
      </c>
      <c r="B481" s="9">
        <v>22006</v>
      </c>
      <c r="C481" s="6">
        <f t="shared" si="27"/>
        <v>3</v>
      </c>
      <c r="D481" s="12">
        <f t="shared" si="28"/>
        <v>1960</v>
      </c>
      <c r="E481" s="10">
        <v>0</v>
      </c>
      <c r="F481" s="10">
        <v>0</v>
      </c>
      <c r="G481" s="10">
        <v>0</v>
      </c>
      <c r="H481" s="19">
        <v>9999</v>
      </c>
      <c r="I481" s="19">
        <v>9999</v>
      </c>
      <c r="J481" s="10">
        <v>0</v>
      </c>
      <c r="K481" s="10">
        <v>0</v>
      </c>
    </row>
    <row r="482" spans="1:11">
      <c r="A482">
        <v>475</v>
      </c>
      <c r="B482" s="9">
        <v>22036</v>
      </c>
      <c r="C482" s="6">
        <f t="shared" si="27"/>
        <v>4</v>
      </c>
      <c r="D482" s="12">
        <f t="shared" si="28"/>
        <v>1960</v>
      </c>
      <c r="E482" s="10">
        <v>0</v>
      </c>
      <c r="F482" s="10">
        <v>0</v>
      </c>
      <c r="G482" s="10">
        <v>1.8300000429153442</v>
      </c>
      <c r="H482" s="19">
        <v>7.0799999237060547</v>
      </c>
      <c r="I482" s="19">
        <v>0.55000001192092896</v>
      </c>
      <c r="J482" s="10">
        <v>1.4099999666213989</v>
      </c>
      <c r="K482" s="10">
        <v>0.67000001668930054</v>
      </c>
    </row>
    <row r="483" spans="1:11">
      <c r="A483">
        <v>476</v>
      </c>
      <c r="B483" s="9">
        <v>22067</v>
      </c>
      <c r="C483" s="6">
        <f t="shared" si="27"/>
        <v>5</v>
      </c>
      <c r="D483" s="12">
        <f t="shared" si="28"/>
        <v>1960</v>
      </c>
      <c r="E483" s="10">
        <v>0</v>
      </c>
      <c r="F483" s="10">
        <v>0</v>
      </c>
      <c r="G483" s="10">
        <v>2.8199999332427979</v>
      </c>
      <c r="H483" s="19">
        <v>10.890000343322754</v>
      </c>
      <c r="I483" s="19">
        <v>0.85000002384185791</v>
      </c>
      <c r="J483" s="10">
        <v>2.1700000762939453</v>
      </c>
      <c r="K483" s="10">
        <v>1.0299999713897705</v>
      </c>
    </row>
    <row r="484" spans="1:11">
      <c r="A484">
        <v>477</v>
      </c>
      <c r="B484" s="9">
        <v>22097</v>
      </c>
      <c r="C484" s="6">
        <f t="shared" si="27"/>
        <v>6</v>
      </c>
      <c r="D484" s="12">
        <f t="shared" si="28"/>
        <v>1960</v>
      </c>
      <c r="E484" s="10">
        <v>0.47999998927116394</v>
      </c>
      <c r="F484" s="10">
        <v>0.47999998927116394</v>
      </c>
      <c r="G484" s="10">
        <v>3.5099999904632568</v>
      </c>
      <c r="H484" s="19">
        <v>13.560000419616699</v>
      </c>
      <c r="I484" s="19">
        <v>1.059999942779541</v>
      </c>
      <c r="J484" s="10">
        <v>2.7000000476837158</v>
      </c>
      <c r="K484" s="10">
        <v>1.2799999713897705</v>
      </c>
    </row>
    <row r="485" spans="1:11">
      <c r="A485">
        <v>478</v>
      </c>
      <c r="B485" s="9">
        <v>22128</v>
      </c>
      <c r="C485" s="6">
        <f t="shared" si="27"/>
        <v>7</v>
      </c>
      <c r="D485" s="12">
        <f t="shared" si="28"/>
        <v>1960</v>
      </c>
      <c r="E485" s="10">
        <v>1.5399999618530273</v>
      </c>
      <c r="F485" s="10">
        <v>1.5399999618530273</v>
      </c>
      <c r="G485" s="10">
        <v>3.3399999141693115</v>
      </c>
      <c r="H485" s="19">
        <v>12.909999847412109</v>
      </c>
      <c r="I485" s="19">
        <v>1.0099999904632568</v>
      </c>
      <c r="J485" s="10">
        <v>2.5699999332427979</v>
      </c>
      <c r="K485" s="10">
        <v>1.2200000286102295</v>
      </c>
    </row>
    <row r="486" spans="1:11">
      <c r="A486">
        <v>479</v>
      </c>
      <c r="B486" s="9">
        <v>22159</v>
      </c>
      <c r="C486" s="6">
        <f t="shared" si="27"/>
        <v>8</v>
      </c>
      <c r="D486" s="12">
        <f t="shared" si="28"/>
        <v>1960</v>
      </c>
      <c r="E486" s="10">
        <v>1.5399999618530273</v>
      </c>
      <c r="F486" s="10">
        <v>1.5399999618530273</v>
      </c>
      <c r="G486" s="10">
        <v>2.6800000667572021</v>
      </c>
      <c r="H486" s="19">
        <v>10.350000381469727</v>
      </c>
      <c r="I486" s="19">
        <v>0.81000000238418579</v>
      </c>
      <c r="J486" s="10">
        <v>2.059999942779541</v>
      </c>
      <c r="K486" s="10">
        <v>0.98000001907348633</v>
      </c>
    </row>
    <row r="487" spans="1:11">
      <c r="A487">
        <v>480</v>
      </c>
      <c r="B487" s="9">
        <v>22189</v>
      </c>
      <c r="C487" s="6">
        <f t="shared" si="27"/>
        <v>9</v>
      </c>
      <c r="D487" s="12">
        <f t="shared" si="28"/>
        <v>1960</v>
      </c>
      <c r="E487" s="10">
        <v>0.76999998092651367</v>
      </c>
      <c r="F487" s="10">
        <v>0.76999998092651367</v>
      </c>
      <c r="G487" s="10">
        <v>2.1700000762939453</v>
      </c>
      <c r="H487" s="19">
        <v>8.369999885559082</v>
      </c>
      <c r="I487" s="19">
        <v>0.64999997615814209</v>
      </c>
      <c r="J487" s="10">
        <v>1.6699999570846558</v>
      </c>
      <c r="K487" s="10">
        <v>0.79000002145767212</v>
      </c>
    </row>
    <row r="488" spans="1:11">
      <c r="A488">
        <v>481</v>
      </c>
      <c r="B488" s="9">
        <v>22220</v>
      </c>
      <c r="C488" s="6">
        <f t="shared" si="27"/>
        <v>10</v>
      </c>
      <c r="D488" s="12">
        <f t="shared" si="28"/>
        <v>1960</v>
      </c>
      <c r="E488" s="10">
        <v>0.47999998927116394</v>
      </c>
      <c r="F488" s="10">
        <v>0.47999998927116394</v>
      </c>
      <c r="G488" s="10">
        <v>0.6600000262260437</v>
      </c>
      <c r="H488" s="19">
        <v>2.5499999523162842</v>
      </c>
      <c r="I488" s="19">
        <v>0.20000000298023224</v>
      </c>
      <c r="J488" s="10">
        <v>0.50999999046325684</v>
      </c>
      <c r="K488" s="10">
        <v>0.23999999463558197</v>
      </c>
    </row>
    <row r="489" spans="1:11">
      <c r="A489">
        <v>482</v>
      </c>
      <c r="B489" s="9">
        <v>22250</v>
      </c>
      <c r="C489" s="6">
        <f t="shared" si="27"/>
        <v>11</v>
      </c>
      <c r="D489" s="12">
        <f t="shared" si="28"/>
        <v>1960</v>
      </c>
      <c r="E489" s="10">
        <v>0</v>
      </c>
      <c r="F489" s="10">
        <v>0</v>
      </c>
      <c r="G489" s="10">
        <v>0</v>
      </c>
      <c r="H489" s="19">
        <v>9999</v>
      </c>
      <c r="I489" s="19">
        <v>9999</v>
      </c>
      <c r="J489" s="10">
        <v>0</v>
      </c>
      <c r="K489" s="10">
        <v>0</v>
      </c>
    </row>
    <row r="490" spans="1:11">
      <c r="A490">
        <v>483</v>
      </c>
      <c r="B490" s="9">
        <v>22281</v>
      </c>
      <c r="C490" s="6">
        <f t="shared" si="27"/>
        <v>12</v>
      </c>
      <c r="D490" s="12">
        <f t="shared" si="28"/>
        <v>1960</v>
      </c>
      <c r="E490" s="10">
        <v>0</v>
      </c>
      <c r="F490" s="10">
        <v>0</v>
      </c>
      <c r="G490" s="10">
        <v>0</v>
      </c>
      <c r="H490" s="19">
        <v>9999</v>
      </c>
      <c r="I490" s="19">
        <v>9999</v>
      </c>
      <c r="J490" s="10">
        <v>0</v>
      </c>
      <c r="K490" s="10">
        <v>0</v>
      </c>
    </row>
    <row r="491" spans="1:11">
      <c r="A491">
        <v>484</v>
      </c>
      <c r="B491" s="9">
        <v>22312</v>
      </c>
      <c r="C491" s="6">
        <f t="shared" si="27"/>
        <v>1</v>
      </c>
      <c r="D491" s="12">
        <f t="shared" si="28"/>
        <v>1961</v>
      </c>
      <c r="E491" s="10">
        <v>0</v>
      </c>
      <c r="F491" s="10">
        <v>0</v>
      </c>
      <c r="G491" s="10">
        <v>0</v>
      </c>
      <c r="H491" s="19">
        <v>9999</v>
      </c>
      <c r="I491" s="19">
        <v>9999</v>
      </c>
      <c r="J491" s="10">
        <v>0</v>
      </c>
      <c r="K491" s="10">
        <v>0</v>
      </c>
    </row>
    <row r="492" spans="1:11">
      <c r="A492">
        <v>485</v>
      </c>
      <c r="B492" s="9">
        <v>22340</v>
      </c>
      <c r="C492" s="6">
        <f t="shared" si="27"/>
        <v>2</v>
      </c>
      <c r="D492" s="12">
        <f t="shared" si="28"/>
        <v>1961</v>
      </c>
      <c r="E492" s="10">
        <v>0</v>
      </c>
      <c r="F492" s="10">
        <v>0</v>
      </c>
      <c r="G492" s="10">
        <v>0</v>
      </c>
      <c r="H492" s="19">
        <v>9999</v>
      </c>
      <c r="I492" s="19">
        <v>9999</v>
      </c>
      <c r="J492" s="10">
        <v>0</v>
      </c>
      <c r="K492" s="10">
        <v>0</v>
      </c>
    </row>
    <row r="493" spans="1:11">
      <c r="A493">
        <v>486</v>
      </c>
      <c r="B493" s="9">
        <v>22371</v>
      </c>
      <c r="C493" s="6">
        <f t="shared" si="27"/>
        <v>3</v>
      </c>
      <c r="D493" s="12">
        <f t="shared" si="28"/>
        <v>1961</v>
      </c>
      <c r="E493" s="10">
        <v>0</v>
      </c>
      <c r="F493" s="10">
        <v>0</v>
      </c>
      <c r="G493" s="10">
        <v>0</v>
      </c>
      <c r="H493" s="19">
        <v>9999</v>
      </c>
      <c r="I493" s="19">
        <v>9999</v>
      </c>
      <c r="J493" s="10">
        <v>0</v>
      </c>
      <c r="K493" s="10">
        <v>0</v>
      </c>
    </row>
    <row r="494" spans="1:11">
      <c r="A494">
        <v>487</v>
      </c>
      <c r="B494" s="9">
        <v>22401</v>
      </c>
      <c r="C494" s="6">
        <f t="shared" si="27"/>
        <v>4</v>
      </c>
      <c r="D494" s="12">
        <f t="shared" si="28"/>
        <v>1961</v>
      </c>
      <c r="E494" s="10">
        <v>0</v>
      </c>
      <c r="F494" s="10">
        <v>0</v>
      </c>
      <c r="G494" s="10">
        <v>2.190000057220459</v>
      </c>
      <c r="H494" s="19">
        <v>8.4499998092651367</v>
      </c>
      <c r="I494" s="19">
        <v>0.6600000262260437</v>
      </c>
      <c r="J494" s="10">
        <v>1.6799999475479126</v>
      </c>
      <c r="K494" s="10">
        <v>0.80000001192092896</v>
      </c>
    </row>
    <row r="495" spans="1:11">
      <c r="A495">
        <v>488</v>
      </c>
      <c r="B495" s="9">
        <v>22432</v>
      </c>
      <c r="C495" s="6">
        <f t="shared" si="27"/>
        <v>5</v>
      </c>
      <c r="D495" s="12">
        <f t="shared" si="28"/>
        <v>1961</v>
      </c>
      <c r="E495" s="10">
        <v>0</v>
      </c>
      <c r="F495" s="10">
        <v>0</v>
      </c>
      <c r="G495" s="10">
        <v>3.0799999237060547</v>
      </c>
      <c r="H495" s="19">
        <v>11.920000076293945</v>
      </c>
      <c r="I495" s="19">
        <v>0.93000000715255737</v>
      </c>
      <c r="J495" s="10">
        <v>2.380000114440918</v>
      </c>
      <c r="K495" s="10">
        <v>1.1299999952316284</v>
      </c>
    </row>
    <row r="496" spans="1:11">
      <c r="A496">
        <v>489</v>
      </c>
      <c r="B496" s="9">
        <v>22462</v>
      </c>
      <c r="C496" s="6">
        <f t="shared" si="27"/>
        <v>6</v>
      </c>
      <c r="D496" s="12">
        <f t="shared" si="28"/>
        <v>1961</v>
      </c>
      <c r="E496" s="10">
        <v>0.47999998927116394</v>
      </c>
      <c r="F496" s="10">
        <v>0.47999998927116394</v>
      </c>
      <c r="G496" s="10">
        <v>3.1400001049041748</v>
      </c>
      <c r="H496" s="19">
        <v>12.130000114440918</v>
      </c>
      <c r="I496" s="19">
        <v>0.94999998807907104</v>
      </c>
      <c r="J496" s="10">
        <v>2.4200000762939453</v>
      </c>
      <c r="K496" s="10">
        <v>1.1499999761581421</v>
      </c>
    </row>
    <row r="497" spans="1:11">
      <c r="A497">
        <v>490</v>
      </c>
      <c r="B497" s="9">
        <v>22493</v>
      </c>
      <c r="C497" s="6">
        <f t="shared" si="27"/>
        <v>7</v>
      </c>
      <c r="D497" s="12">
        <f t="shared" si="28"/>
        <v>1961</v>
      </c>
      <c r="E497" s="10">
        <v>1.5399999618530273</v>
      </c>
      <c r="F497" s="10">
        <v>1.5399999618530273</v>
      </c>
      <c r="G497" s="10">
        <v>3.2899999618530273</v>
      </c>
      <c r="H497" s="19">
        <v>12.710000038146973</v>
      </c>
      <c r="I497" s="19">
        <v>0.99000000953674316</v>
      </c>
      <c r="J497" s="10">
        <v>2.5299999713897705</v>
      </c>
      <c r="K497" s="10">
        <v>1.2000000476837158</v>
      </c>
    </row>
    <row r="498" spans="1:11">
      <c r="A498">
        <v>491</v>
      </c>
      <c r="B498" s="9">
        <v>22524</v>
      </c>
      <c r="C498" s="6">
        <f t="shared" si="27"/>
        <v>8</v>
      </c>
      <c r="D498" s="12">
        <f t="shared" si="28"/>
        <v>1961</v>
      </c>
      <c r="E498" s="10">
        <v>1.5399999618530273</v>
      </c>
      <c r="F498" s="10">
        <v>1.5399999618530273</v>
      </c>
      <c r="G498" s="10">
        <v>2.5999999046325684</v>
      </c>
      <c r="H498" s="19">
        <v>10.060000419616699</v>
      </c>
      <c r="I498" s="19">
        <v>0.79000002145767212</v>
      </c>
      <c r="J498" s="10">
        <v>2</v>
      </c>
      <c r="K498" s="10">
        <v>0.94999998807907104</v>
      </c>
    </row>
    <row r="499" spans="1:11">
      <c r="A499">
        <v>492</v>
      </c>
      <c r="B499" s="9">
        <v>22554</v>
      </c>
      <c r="C499" s="6">
        <f t="shared" si="27"/>
        <v>9</v>
      </c>
      <c r="D499" s="12">
        <f t="shared" si="28"/>
        <v>1961</v>
      </c>
      <c r="E499" s="10">
        <v>0.76999998092651367</v>
      </c>
      <c r="F499" s="10">
        <v>0.76999998092651367</v>
      </c>
      <c r="G499" s="10">
        <v>2.0299999713897705</v>
      </c>
      <c r="H499" s="19">
        <v>7.8600001335144043</v>
      </c>
      <c r="I499" s="19">
        <v>0.61000001430511475</v>
      </c>
      <c r="J499" s="10">
        <v>1.5700000524520874</v>
      </c>
      <c r="K499" s="10">
        <v>0.74000000953674316</v>
      </c>
    </row>
    <row r="500" spans="1:11">
      <c r="A500">
        <v>493</v>
      </c>
      <c r="B500" s="9">
        <v>22585</v>
      </c>
      <c r="C500" s="6">
        <f t="shared" si="27"/>
        <v>10</v>
      </c>
      <c r="D500" s="12">
        <f t="shared" si="28"/>
        <v>1961</v>
      </c>
      <c r="E500" s="10">
        <v>0.47999998927116394</v>
      </c>
      <c r="F500" s="10">
        <v>0.47999998927116394</v>
      </c>
      <c r="G500" s="10">
        <v>0.67000001668930054</v>
      </c>
      <c r="H500" s="19">
        <v>2.5899999141693115</v>
      </c>
      <c r="I500" s="19">
        <v>0.20000000298023224</v>
      </c>
      <c r="J500" s="10">
        <v>0.51999998092651367</v>
      </c>
      <c r="K500" s="10">
        <v>0.25</v>
      </c>
    </row>
    <row r="501" spans="1:11">
      <c r="A501">
        <v>494</v>
      </c>
      <c r="B501" s="9">
        <v>22615</v>
      </c>
      <c r="C501" s="6">
        <f t="shared" si="27"/>
        <v>11</v>
      </c>
      <c r="D501" s="12">
        <f t="shared" si="28"/>
        <v>1961</v>
      </c>
      <c r="E501" s="10">
        <v>0</v>
      </c>
      <c r="F501" s="10">
        <v>0</v>
      </c>
      <c r="G501" s="10">
        <v>0</v>
      </c>
      <c r="H501" s="19">
        <v>9999</v>
      </c>
      <c r="I501" s="19">
        <v>9999</v>
      </c>
      <c r="J501" s="10">
        <v>0</v>
      </c>
      <c r="K501" s="10">
        <v>0</v>
      </c>
    </row>
    <row r="502" spans="1:11">
      <c r="A502">
        <v>495</v>
      </c>
      <c r="B502" s="9">
        <v>22646</v>
      </c>
      <c r="C502" s="6">
        <f t="shared" si="27"/>
        <v>12</v>
      </c>
      <c r="D502" s="12">
        <f t="shared" si="28"/>
        <v>1961</v>
      </c>
      <c r="E502" s="10">
        <v>0</v>
      </c>
      <c r="F502" s="10">
        <v>0</v>
      </c>
      <c r="G502" s="10">
        <v>0</v>
      </c>
      <c r="H502" s="19">
        <v>9999</v>
      </c>
      <c r="I502" s="19">
        <v>9999</v>
      </c>
      <c r="J502" s="10">
        <v>0</v>
      </c>
      <c r="K502" s="10">
        <v>0</v>
      </c>
    </row>
    <row r="503" spans="1:11">
      <c r="A503">
        <v>496</v>
      </c>
      <c r="B503" s="9">
        <v>22677</v>
      </c>
      <c r="C503" s="6">
        <f t="shared" si="27"/>
        <v>1</v>
      </c>
      <c r="D503" s="12">
        <f t="shared" si="28"/>
        <v>1962</v>
      </c>
      <c r="E503" s="10">
        <v>0</v>
      </c>
      <c r="F503" s="10">
        <v>0</v>
      </c>
      <c r="G503" s="10">
        <v>0</v>
      </c>
      <c r="H503" s="19">
        <v>9999</v>
      </c>
      <c r="I503" s="19">
        <v>9999</v>
      </c>
      <c r="J503" s="10">
        <v>0</v>
      </c>
      <c r="K503" s="10">
        <v>0</v>
      </c>
    </row>
    <row r="504" spans="1:11">
      <c r="A504">
        <v>497</v>
      </c>
      <c r="B504" s="9">
        <v>22705</v>
      </c>
      <c r="C504" s="6">
        <f t="shared" si="27"/>
        <v>2</v>
      </c>
      <c r="D504" s="12">
        <f t="shared" si="28"/>
        <v>1962</v>
      </c>
      <c r="E504" s="10">
        <v>0</v>
      </c>
      <c r="F504" s="10">
        <v>0</v>
      </c>
      <c r="G504" s="10">
        <v>0</v>
      </c>
      <c r="H504" s="19">
        <v>9999</v>
      </c>
      <c r="I504" s="19">
        <v>9999</v>
      </c>
      <c r="J504" s="10">
        <v>0</v>
      </c>
      <c r="K504" s="10">
        <v>0</v>
      </c>
    </row>
    <row r="505" spans="1:11">
      <c r="A505">
        <v>498</v>
      </c>
      <c r="B505" s="9">
        <v>22736</v>
      </c>
      <c r="C505" s="6">
        <f t="shared" si="27"/>
        <v>3</v>
      </c>
      <c r="D505" s="12">
        <f t="shared" si="28"/>
        <v>1962</v>
      </c>
      <c r="E505" s="10">
        <v>0</v>
      </c>
      <c r="F505" s="10">
        <v>0</v>
      </c>
      <c r="G505" s="10">
        <v>0</v>
      </c>
      <c r="H505" s="19">
        <v>9999</v>
      </c>
      <c r="I505" s="19">
        <v>9999</v>
      </c>
      <c r="J505" s="10">
        <v>0</v>
      </c>
      <c r="K505" s="10">
        <v>0</v>
      </c>
    </row>
    <row r="506" spans="1:11">
      <c r="A506">
        <v>499</v>
      </c>
      <c r="B506" s="9">
        <v>22766</v>
      </c>
      <c r="C506" s="6">
        <f t="shared" si="27"/>
        <v>4</v>
      </c>
      <c r="D506" s="12">
        <f t="shared" si="28"/>
        <v>1962</v>
      </c>
      <c r="E506" s="10">
        <v>0</v>
      </c>
      <c r="F506" s="10">
        <v>0</v>
      </c>
      <c r="G506" s="10">
        <v>2.5499999523162842</v>
      </c>
      <c r="H506" s="19">
        <v>9.8500003814697266</v>
      </c>
      <c r="I506" s="19">
        <v>0.76999998092651367</v>
      </c>
      <c r="J506" s="10">
        <v>1.9600000381469727</v>
      </c>
      <c r="K506" s="10">
        <v>0.93000000715255737</v>
      </c>
    </row>
    <row r="507" spans="1:11">
      <c r="A507">
        <v>500</v>
      </c>
      <c r="B507" s="9">
        <v>22797</v>
      </c>
      <c r="C507" s="6">
        <f t="shared" si="27"/>
        <v>5</v>
      </c>
      <c r="D507" s="12">
        <f t="shared" si="28"/>
        <v>1962</v>
      </c>
      <c r="E507" s="10">
        <v>0</v>
      </c>
      <c r="F507" s="10">
        <v>0</v>
      </c>
      <c r="G507" s="10">
        <v>3.130000114440918</v>
      </c>
      <c r="H507" s="19">
        <v>12.119999885559082</v>
      </c>
      <c r="I507" s="19">
        <v>0.94999998807907104</v>
      </c>
      <c r="J507" s="10">
        <v>2.4100000858306885</v>
      </c>
      <c r="K507" s="10">
        <v>1.1399999856948853</v>
      </c>
    </row>
    <row r="508" spans="1:11">
      <c r="A508">
        <v>501</v>
      </c>
      <c r="B508" s="9">
        <v>22827</v>
      </c>
      <c r="C508" s="6">
        <f t="shared" si="27"/>
        <v>6</v>
      </c>
      <c r="D508" s="12">
        <f t="shared" si="28"/>
        <v>1962</v>
      </c>
      <c r="E508" s="10">
        <v>0.47999998927116394</v>
      </c>
      <c r="F508" s="10">
        <v>0.47999998927116394</v>
      </c>
      <c r="G508" s="10">
        <v>3.3599998950958252</v>
      </c>
      <c r="H508" s="19">
        <v>12.979999542236328</v>
      </c>
      <c r="I508" s="19">
        <v>1.0099999904632568</v>
      </c>
      <c r="J508" s="10">
        <v>2.5899999141693115</v>
      </c>
      <c r="K508" s="10">
        <v>1.2300000190734863</v>
      </c>
    </row>
    <row r="509" spans="1:11">
      <c r="A509">
        <v>502</v>
      </c>
      <c r="B509" s="9">
        <v>22858</v>
      </c>
      <c r="C509" s="6">
        <f t="shared" si="27"/>
        <v>7</v>
      </c>
      <c r="D509" s="12">
        <f t="shared" si="28"/>
        <v>1962</v>
      </c>
      <c r="E509" s="10">
        <v>1.5399999618530273</v>
      </c>
      <c r="F509" s="10">
        <v>1.5399999618530273</v>
      </c>
      <c r="G509" s="10">
        <v>3.2699999809265137</v>
      </c>
      <c r="H509" s="19">
        <v>12.649999618530273</v>
      </c>
      <c r="I509" s="19">
        <v>0.99000000953674316</v>
      </c>
      <c r="J509" s="10">
        <v>2.5199999809265137</v>
      </c>
      <c r="K509" s="10">
        <v>1.2000000476837158</v>
      </c>
    </row>
    <row r="510" spans="1:11">
      <c r="A510">
        <v>503</v>
      </c>
      <c r="B510" s="9">
        <v>22889</v>
      </c>
      <c r="C510" s="6">
        <f t="shared" si="27"/>
        <v>8</v>
      </c>
      <c r="D510" s="12">
        <f t="shared" si="28"/>
        <v>1962</v>
      </c>
      <c r="E510" s="10">
        <v>1.5399999618530273</v>
      </c>
      <c r="F510" s="10">
        <v>1.5399999618530273</v>
      </c>
      <c r="G510" s="10">
        <v>2.5999999046325684</v>
      </c>
      <c r="H510" s="19">
        <v>10.050000190734863</v>
      </c>
      <c r="I510" s="19">
        <v>0.77999997138977051</v>
      </c>
      <c r="J510" s="10">
        <v>2</v>
      </c>
      <c r="K510" s="10">
        <v>0.94999998807907104</v>
      </c>
    </row>
    <row r="511" spans="1:11">
      <c r="A511">
        <v>504</v>
      </c>
      <c r="B511" s="9">
        <v>22919</v>
      </c>
      <c r="C511" s="6">
        <f t="shared" si="27"/>
        <v>9</v>
      </c>
      <c r="D511" s="12">
        <f t="shared" si="28"/>
        <v>1962</v>
      </c>
      <c r="E511" s="10">
        <v>0.76999998092651367</v>
      </c>
      <c r="F511" s="10">
        <v>0.76999998092651367</v>
      </c>
      <c r="G511" s="10">
        <v>2.0899999141693115</v>
      </c>
      <c r="H511" s="19">
        <v>8.0799999237060547</v>
      </c>
      <c r="I511" s="19">
        <v>0.62999999523162842</v>
      </c>
      <c r="J511" s="10">
        <v>1.6100000143051147</v>
      </c>
      <c r="K511" s="10">
        <v>0.75999999046325684</v>
      </c>
    </row>
    <row r="512" spans="1:11">
      <c r="A512">
        <v>505</v>
      </c>
      <c r="B512" s="9">
        <v>22950</v>
      </c>
      <c r="C512" s="6">
        <f t="shared" si="27"/>
        <v>10</v>
      </c>
      <c r="D512" s="12">
        <f t="shared" si="28"/>
        <v>1962</v>
      </c>
      <c r="E512" s="10">
        <v>0.47999998927116394</v>
      </c>
      <c r="F512" s="10">
        <v>0.47999998927116394</v>
      </c>
      <c r="G512" s="10">
        <v>0</v>
      </c>
      <c r="H512" s="19">
        <v>0</v>
      </c>
      <c r="I512" s="19">
        <v>0</v>
      </c>
      <c r="J512" s="10">
        <v>0</v>
      </c>
      <c r="K512" s="10">
        <v>0</v>
      </c>
    </row>
    <row r="513" spans="1:11">
      <c r="A513">
        <v>506</v>
      </c>
      <c r="B513" s="9">
        <v>22980</v>
      </c>
      <c r="C513" s="6">
        <f t="shared" si="27"/>
        <v>11</v>
      </c>
      <c r="D513" s="12">
        <f t="shared" si="28"/>
        <v>1962</v>
      </c>
      <c r="E513" s="10">
        <v>0</v>
      </c>
      <c r="F513" s="10">
        <v>0</v>
      </c>
      <c r="G513" s="10">
        <v>0</v>
      </c>
      <c r="H513" s="19">
        <v>9999</v>
      </c>
      <c r="I513" s="19">
        <v>9999</v>
      </c>
      <c r="J513" s="10">
        <v>0</v>
      </c>
      <c r="K513" s="10">
        <v>0</v>
      </c>
    </row>
    <row r="514" spans="1:11">
      <c r="A514">
        <v>507</v>
      </c>
      <c r="B514" s="9">
        <v>23011</v>
      </c>
      <c r="C514" s="6">
        <f t="shared" si="27"/>
        <v>12</v>
      </c>
      <c r="D514" s="12">
        <f t="shared" si="28"/>
        <v>1962</v>
      </c>
      <c r="E514" s="10">
        <v>0</v>
      </c>
      <c r="F514" s="10">
        <v>0</v>
      </c>
      <c r="G514" s="10">
        <v>0</v>
      </c>
      <c r="H514" s="19">
        <v>9999</v>
      </c>
      <c r="I514" s="19">
        <v>9999</v>
      </c>
      <c r="J514" s="10">
        <v>0</v>
      </c>
      <c r="K514" s="10">
        <v>0</v>
      </c>
    </row>
    <row r="515" spans="1:11">
      <c r="A515">
        <v>508</v>
      </c>
      <c r="B515" s="9">
        <v>23042</v>
      </c>
      <c r="C515" s="6">
        <f t="shared" si="27"/>
        <v>1</v>
      </c>
      <c r="D515" s="12">
        <f t="shared" si="28"/>
        <v>1963</v>
      </c>
      <c r="E515" s="10">
        <v>0</v>
      </c>
      <c r="F515" s="10">
        <v>0</v>
      </c>
      <c r="G515" s="10">
        <v>0</v>
      </c>
      <c r="H515" s="19">
        <v>9999</v>
      </c>
      <c r="I515" s="19">
        <v>9999</v>
      </c>
      <c r="J515" s="10">
        <v>0</v>
      </c>
      <c r="K515" s="10">
        <v>0</v>
      </c>
    </row>
    <row r="516" spans="1:11">
      <c r="A516">
        <v>509</v>
      </c>
      <c r="B516" s="9">
        <v>23070</v>
      </c>
      <c r="C516" s="6">
        <f t="shared" si="27"/>
        <v>2</v>
      </c>
      <c r="D516" s="12">
        <f t="shared" si="28"/>
        <v>1963</v>
      </c>
      <c r="E516" s="10">
        <v>0</v>
      </c>
      <c r="F516" s="10">
        <v>0</v>
      </c>
      <c r="G516" s="10">
        <v>0</v>
      </c>
      <c r="H516" s="19">
        <v>9999</v>
      </c>
      <c r="I516" s="19">
        <v>9999</v>
      </c>
      <c r="J516" s="10">
        <v>0</v>
      </c>
      <c r="K516" s="10">
        <v>0</v>
      </c>
    </row>
    <row r="517" spans="1:11">
      <c r="A517">
        <v>510</v>
      </c>
      <c r="B517" s="9">
        <v>23101</v>
      </c>
      <c r="C517" s="6">
        <f t="shared" si="27"/>
        <v>3</v>
      </c>
      <c r="D517" s="12">
        <f t="shared" si="28"/>
        <v>1963</v>
      </c>
      <c r="E517" s="10">
        <v>0</v>
      </c>
      <c r="F517" s="10">
        <v>0</v>
      </c>
      <c r="G517" s="10">
        <v>0</v>
      </c>
      <c r="H517" s="19">
        <v>9999</v>
      </c>
      <c r="I517" s="19">
        <v>9999</v>
      </c>
      <c r="J517" s="10">
        <v>0</v>
      </c>
      <c r="K517" s="10">
        <v>0</v>
      </c>
    </row>
    <row r="518" spans="1:11">
      <c r="A518">
        <v>511</v>
      </c>
      <c r="B518" s="9">
        <v>23131</v>
      </c>
      <c r="C518" s="6">
        <f t="shared" si="27"/>
        <v>4</v>
      </c>
      <c r="D518" s="12">
        <f t="shared" si="28"/>
        <v>1963</v>
      </c>
      <c r="E518" s="10">
        <v>0</v>
      </c>
      <c r="F518" s="10">
        <v>0</v>
      </c>
      <c r="G518" s="10">
        <v>0.93000000715255737</v>
      </c>
      <c r="H518" s="19">
        <v>3.5999999046325684</v>
      </c>
      <c r="I518" s="19">
        <v>0.2800000011920929</v>
      </c>
      <c r="J518" s="10">
        <v>0.72000002861022949</v>
      </c>
      <c r="K518" s="10">
        <v>0.34000000357627869</v>
      </c>
    </row>
    <row r="519" spans="1:11">
      <c r="A519">
        <v>512</v>
      </c>
      <c r="B519" s="9">
        <v>23162</v>
      </c>
      <c r="C519" s="6">
        <f t="shared" si="27"/>
        <v>5</v>
      </c>
      <c r="D519" s="12">
        <f t="shared" si="28"/>
        <v>1963</v>
      </c>
      <c r="E519" s="10">
        <v>0</v>
      </c>
      <c r="F519" s="10">
        <v>0</v>
      </c>
      <c r="G519" s="10">
        <v>3.0199999809265137</v>
      </c>
      <c r="H519" s="19">
        <v>11.680000305175781</v>
      </c>
      <c r="I519" s="19">
        <v>0.9100000262260437</v>
      </c>
      <c r="J519" s="10">
        <v>2.3299999237060547</v>
      </c>
      <c r="K519" s="10">
        <v>1.1000000238418579</v>
      </c>
    </row>
    <row r="520" spans="1:11">
      <c r="A520">
        <v>513</v>
      </c>
      <c r="B520" s="9">
        <v>23192</v>
      </c>
      <c r="C520" s="6">
        <f t="shared" si="27"/>
        <v>6</v>
      </c>
      <c r="D520" s="12">
        <f t="shared" si="28"/>
        <v>1963</v>
      </c>
      <c r="E520" s="10">
        <v>0.47999998927116394</v>
      </c>
      <c r="F520" s="10">
        <v>0.47999998927116394</v>
      </c>
      <c r="G520" s="10">
        <v>3.880000114440918</v>
      </c>
      <c r="H520" s="19">
        <v>14.979999542236328</v>
      </c>
      <c r="I520" s="19">
        <v>1.1699999570846558</v>
      </c>
      <c r="J520" s="10">
        <v>2.9800000190734863</v>
      </c>
      <c r="K520" s="10">
        <v>1.4199999570846558</v>
      </c>
    </row>
    <row r="521" spans="1:11">
      <c r="A521">
        <v>514</v>
      </c>
      <c r="B521" s="9">
        <v>23223</v>
      </c>
      <c r="C521" s="6">
        <f t="shared" ref="C521:C584" si="29">MONTH(B521)</f>
        <v>7</v>
      </c>
      <c r="D521" s="12">
        <f t="shared" ref="D521:D584" si="30">YEAR(B521)</f>
        <v>1963</v>
      </c>
      <c r="E521" s="10">
        <v>1.5399999618530273</v>
      </c>
      <c r="F521" s="10">
        <v>1.5399999618530273</v>
      </c>
      <c r="G521" s="10">
        <v>3.7799999713897705</v>
      </c>
      <c r="H521" s="19">
        <v>14.630000114440918</v>
      </c>
      <c r="I521" s="19">
        <v>1.1399999856948853</v>
      </c>
      <c r="J521" s="10">
        <v>2.9100000858306885</v>
      </c>
      <c r="K521" s="10">
        <v>1.3799999952316284</v>
      </c>
    </row>
    <row r="522" spans="1:11">
      <c r="A522">
        <v>515</v>
      </c>
      <c r="B522" s="9">
        <v>23254</v>
      </c>
      <c r="C522" s="6">
        <f t="shared" si="29"/>
        <v>8</v>
      </c>
      <c r="D522" s="12">
        <f t="shared" si="30"/>
        <v>1963</v>
      </c>
      <c r="E522" s="10">
        <v>1.5399999618530273</v>
      </c>
      <c r="F522" s="10">
        <v>1.5399999618530273</v>
      </c>
      <c r="G522" s="10">
        <v>3.0199999809265137</v>
      </c>
      <c r="H522" s="19">
        <v>11.659999847412109</v>
      </c>
      <c r="I522" s="19">
        <v>0.9100000262260437</v>
      </c>
      <c r="J522" s="10">
        <v>2.3199999332427979</v>
      </c>
      <c r="K522" s="10">
        <v>1.1000000238418579</v>
      </c>
    </row>
    <row r="523" spans="1:11">
      <c r="A523">
        <v>516</v>
      </c>
      <c r="B523" s="9">
        <v>23284</v>
      </c>
      <c r="C523" s="6">
        <f t="shared" si="29"/>
        <v>9</v>
      </c>
      <c r="D523" s="12">
        <f t="shared" si="30"/>
        <v>1963</v>
      </c>
      <c r="E523" s="10">
        <v>0.76999998092651367</v>
      </c>
      <c r="F523" s="10">
        <v>0.76999998092651367</v>
      </c>
      <c r="G523" s="10">
        <v>2.3199999332427979</v>
      </c>
      <c r="H523" s="19">
        <v>8.9799995422363281</v>
      </c>
      <c r="I523" s="19">
        <v>0.69999998807907104</v>
      </c>
      <c r="J523" s="10">
        <v>1.7899999618530273</v>
      </c>
      <c r="K523" s="10">
        <v>0.85000002384185791</v>
      </c>
    </row>
    <row r="524" spans="1:11">
      <c r="A524">
        <v>517</v>
      </c>
      <c r="B524" s="9">
        <v>23315</v>
      </c>
      <c r="C524" s="6">
        <f t="shared" si="29"/>
        <v>10</v>
      </c>
      <c r="D524" s="12">
        <f t="shared" si="30"/>
        <v>1963</v>
      </c>
      <c r="E524" s="10">
        <v>0.47999998927116394</v>
      </c>
      <c r="F524" s="10">
        <v>0.47999998927116394</v>
      </c>
      <c r="G524" s="10">
        <v>5.000000074505806E-2</v>
      </c>
      <c r="H524" s="19">
        <v>0.18000000715255737</v>
      </c>
      <c r="I524" s="19">
        <v>9.9999997764825821E-3</v>
      </c>
      <c r="J524" s="10">
        <v>3.9999999105930328E-2</v>
      </c>
      <c r="K524" s="10">
        <v>1.9999999552965164E-2</v>
      </c>
    </row>
    <row r="525" spans="1:11">
      <c r="A525">
        <v>518</v>
      </c>
      <c r="B525" s="9">
        <v>23345</v>
      </c>
      <c r="C525" s="6">
        <f t="shared" si="29"/>
        <v>11</v>
      </c>
      <c r="D525" s="12">
        <f t="shared" si="30"/>
        <v>1963</v>
      </c>
      <c r="E525" s="10">
        <v>0</v>
      </c>
      <c r="F525" s="10">
        <v>0</v>
      </c>
      <c r="G525" s="10">
        <v>0</v>
      </c>
      <c r="H525" s="19">
        <v>9999</v>
      </c>
      <c r="I525" s="19">
        <v>9999</v>
      </c>
      <c r="J525" s="10">
        <v>0</v>
      </c>
      <c r="K525" s="10">
        <v>0</v>
      </c>
    </row>
    <row r="526" spans="1:11">
      <c r="A526">
        <v>519</v>
      </c>
      <c r="B526" s="9">
        <v>23376</v>
      </c>
      <c r="C526" s="6">
        <f t="shared" si="29"/>
        <v>12</v>
      </c>
      <c r="D526" s="12">
        <f t="shared" si="30"/>
        <v>1963</v>
      </c>
      <c r="E526" s="10">
        <v>0</v>
      </c>
      <c r="F526" s="10">
        <v>0</v>
      </c>
      <c r="G526" s="10">
        <v>0</v>
      </c>
      <c r="H526" s="19">
        <v>9999</v>
      </c>
      <c r="I526" s="19">
        <v>9999</v>
      </c>
      <c r="J526" s="10">
        <v>0</v>
      </c>
      <c r="K526" s="10">
        <v>0</v>
      </c>
    </row>
    <row r="527" spans="1:11">
      <c r="A527">
        <v>520</v>
      </c>
      <c r="B527" s="9">
        <v>23407</v>
      </c>
      <c r="C527" s="6">
        <f t="shared" si="29"/>
        <v>1</v>
      </c>
      <c r="D527" s="12">
        <f t="shared" si="30"/>
        <v>1964</v>
      </c>
      <c r="E527" s="10">
        <v>0</v>
      </c>
      <c r="F527" s="10">
        <v>0</v>
      </c>
      <c r="G527" s="10">
        <v>0</v>
      </c>
      <c r="H527" s="19">
        <v>9999</v>
      </c>
      <c r="I527" s="19">
        <v>9999</v>
      </c>
      <c r="J527" s="10">
        <v>0</v>
      </c>
      <c r="K527" s="10">
        <v>0</v>
      </c>
    </row>
    <row r="528" spans="1:11">
      <c r="A528">
        <v>521</v>
      </c>
      <c r="B528" s="9">
        <v>23436</v>
      </c>
      <c r="C528" s="6">
        <f t="shared" si="29"/>
        <v>2</v>
      </c>
      <c r="D528" s="12">
        <f t="shared" si="30"/>
        <v>1964</v>
      </c>
      <c r="E528" s="10">
        <v>0</v>
      </c>
      <c r="F528" s="10">
        <v>0</v>
      </c>
      <c r="G528" s="10">
        <v>0</v>
      </c>
      <c r="H528" s="19">
        <v>9999</v>
      </c>
      <c r="I528" s="19">
        <v>9999</v>
      </c>
      <c r="J528" s="10">
        <v>0</v>
      </c>
      <c r="K528" s="10">
        <v>0</v>
      </c>
    </row>
    <row r="529" spans="1:11">
      <c r="A529">
        <v>522</v>
      </c>
      <c r="B529" s="9">
        <v>23467</v>
      </c>
      <c r="C529" s="6">
        <f t="shared" si="29"/>
        <v>3</v>
      </c>
      <c r="D529" s="12">
        <f t="shared" si="30"/>
        <v>1964</v>
      </c>
      <c r="E529" s="10">
        <v>0</v>
      </c>
      <c r="F529" s="10">
        <v>0</v>
      </c>
      <c r="G529" s="10">
        <v>0.15000000596046448</v>
      </c>
      <c r="H529" s="19">
        <v>9999</v>
      </c>
      <c r="I529" s="19">
        <v>9999</v>
      </c>
      <c r="J529" s="10">
        <v>0.10999999940395355</v>
      </c>
      <c r="K529" s="10">
        <v>5.000000074505806E-2</v>
      </c>
    </row>
    <row r="530" spans="1:11">
      <c r="A530">
        <v>523</v>
      </c>
      <c r="B530" s="9">
        <v>23497</v>
      </c>
      <c r="C530" s="6">
        <f t="shared" si="29"/>
        <v>4</v>
      </c>
      <c r="D530" s="12">
        <f t="shared" si="30"/>
        <v>1964</v>
      </c>
      <c r="E530" s="10">
        <v>0</v>
      </c>
      <c r="F530" s="10">
        <v>0</v>
      </c>
      <c r="G530" s="10">
        <v>3.1800000667572021</v>
      </c>
      <c r="H530" s="19">
        <v>12.390000343322754</v>
      </c>
      <c r="I530" s="19">
        <v>0.97000002861022949</v>
      </c>
      <c r="J530" s="10">
        <v>2.4500000476837158</v>
      </c>
      <c r="K530" s="10">
        <v>1.1599999666213989</v>
      </c>
    </row>
    <row r="531" spans="1:11">
      <c r="A531">
        <v>524</v>
      </c>
      <c r="B531" s="9">
        <v>23528</v>
      </c>
      <c r="C531" s="6">
        <f t="shared" si="29"/>
        <v>5</v>
      </c>
      <c r="D531" s="12">
        <f t="shared" si="30"/>
        <v>1964</v>
      </c>
      <c r="E531" s="10">
        <v>0</v>
      </c>
      <c r="F531" s="10">
        <v>0</v>
      </c>
      <c r="G531" s="10">
        <v>2.9100000858306885</v>
      </c>
      <c r="H531" s="19">
        <v>11.340000152587891</v>
      </c>
      <c r="I531" s="19">
        <v>0.88999998569488525</v>
      </c>
      <c r="J531" s="10">
        <v>2.2400000095367432</v>
      </c>
      <c r="K531" s="10">
        <v>1.059999942779541</v>
      </c>
    </row>
    <row r="532" spans="1:11">
      <c r="A532">
        <v>525</v>
      </c>
      <c r="B532" s="9">
        <v>23558</v>
      </c>
      <c r="C532" s="6">
        <f t="shared" si="29"/>
        <v>6</v>
      </c>
      <c r="D532" s="12">
        <f t="shared" si="30"/>
        <v>1964</v>
      </c>
      <c r="E532" s="10">
        <v>0.47999998927116394</v>
      </c>
      <c r="F532" s="10">
        <v>0.47999998927116394</v>
      </c>
      <c r="G532" s="10">
        <v>3.0799999237060547</v>
      </c>
      <c r="H532" s="19">
        <v>12.029999732971191</v>
      </c>
      <c r="I532" s="19">
        <v>0.93999999761581421</v>
      </c>
      <c r="J532" s="10">
        <v>2.369999885559082</v>
      </c>
      <c r="K532" s="10">
        <v>1.1299999952316284</v>
      </c>
    </row>
    <row r="533" spans="1:11">
      <c r="A533">
        <v>526</v>
      </c>
      <c r="B533" s="9">
        <v>23589</v>
      </c>
      <c r="C533" s="6">
        <f t="shared" si="29"/>
        <v>7</v>
      </c>
      <c r="D533" s="12">
        <f t="shared" si="30"/>
        <v>1964</v>
      </c>
      <c r="E533" s="10">
        <v>1.5399999618530273</v>
      </c>
      <c r="F533" s="10">
        <v>1.5399999618530273</v>
      </c>
      <c r="G533" s="10">
        <v>3.1800000667572021</v>
      </c>
      <c r="H533" s="19">
        <v>12.409999847412109</v>
      </c>
      <c r="I533" s="19">
        <v>0.97000002861022949</v>
      </c>
      <c r="J533" s="10">
        <v>2.4500000476837158</v>
      </c>
      <c r="K533" s="10">
        <v>1.1599999666213989</v>
      </c>
    </row>
    <row r="534" spans="1:11">
      <c r="A534">
        <v>527</v>
      </c>
      <c r="B534" s="9">
        <v>23620</v>
      </c>
      <c r="C534" s="6">
        <f t="shared" si="29"/>
        <v>8</v>
      </c>
      <c r="D534" s="12">
        <f t="shared" si="30"/>
        <v>1964</v>
      </c>
      <c r="E534" s="10">
        <v>1.5399999618530273</v>
      </c>
      <c r="F534" s="10">
        <v>1.5399999618530273</v>
      </c>
      <c r="G534" s="10">
        <v>2.5399999618530273</v>
      </c>
      <c r="H534" s="19">
        <v>9.9099998474121094</v>
      </c>
      <c r="I534" s="19">
        <v>0.76999998092651367</v>
      </c>
      <c r="J534" s="10">
        <v>1.9600000381469727</v>
      </c>
      <c r="K534" s="10">
        <v>0.93000000715255737</v>
      </c>
    </row>
    <row r="535" spans="1:11">
      <c r="A535">
        <v>528</v>
      </c>
      <c r="B535" s="9">
        <v>23650</v>
      </c>
      <c r="C535" s="6">
        <f t="shared" si="29"/>
        <v>9</v>
      </c>
      <c r="D535" s="12">
        <f t="shared" si="30"/>
        <v>1964</v>
      </c>
      <c r="E535" s="10">
        <v>0.76999998092651367</v>
      </c>
      <c r="F535" s="10">
        <v>0.76999998092651367</v>
      </c>
      <c r="G535" s="10">
        <v>1.8300000429153442</v>
      </c>
      <c r="H535" s="19">
        <v>7.130000114440918</v>
      </c>
      <c r="I535" s="19">
        <v>0.56000000238418579</v>
      </c>
      <c r="J535" s="10">
        <v>1.4099999666213989</v>
      </c>
      <c r="K535" s="10">
        <v>0.67000001668930054</v>
      </c>
    </row>
    <row r="536" spans="1:11">
      <c r="A536">
        <v>529</v>
      </c>
      <c r="B536" s="9">
        <v>23681</v>
      </c>
      <c r="C536" s="6">
        <f t="shared" si="29"/>
        <v>10</v>
      </c>
      <c r="D536" s="12">
        <f t="shared" si="30"/>
        <v>1964</v>
      </c>
      <c r="E536" s="10">
        <v>0.47999998927116394</v>
      </c>
      <c r="F536" s="10">
        <v>0.47999998927116394</v>
      </c>
      <c r="G536" s="10">
        <v>0.12999999523162842</v>
      </c>
      <c r="H536" s="19">
        <v>0.50999999046325684</v>
      </c>
      <c r="I536" s="19">
        <v>3.9999999105930328E-2</v>
      </c>
      <c r="J536" s="10">
        <v>0.10000000149011612</v>
      </c>
      <c r="K536" s="10">
        <v>5.000000074505806E-2</v>
      </c>
    </row>
    <row r="537" spans="1:11">
      <c r="A537">
        <v>530</v>
      </c>
      <c r="B537" s="9">
        <v>23711</v>
      </c>
      <c r="C537" s="6">
        <f t="shared" si="29"/>
        <v>11</v>
      </c>
      <c r="D537" s="12">
        <f t="shared" si="30"/>
        <v>1964</v>
      </c>
      <c r="E537" s="10">
        <v>0</v>
      </c>
      <c r="F537" s="10">
        <v>0</v>
      </c>
      <c r="G537" s="10">
        <v>0</v>
      </c>
      <c r="H537" s="19">
        <v>9999</v>
      </c>
      <c r="I537" s="19">
        <v>9999</v>
      </c>
      <c r="J537" s="10">
        <v>0</v>
      </c>
      <c r="K537" s="10">
        <v>0</v>
      </c>
    </row>
    <row r="538" spans="1:11">
      <c r="A538">
        <v>531</v>
      </c>
      <c r="B538" s="9">
        <v>23742</v>
      </c>
      <c r="C538" s="6">
        <f t="shared" si="29"/>
        <v>12</v>
      </c>
      <c r="D538" s="12">
        <f t="shared" si="30"/>
        <v>1964</v>
      </c>
      <c r="E538" s="10">
        <v>0</v>
      </c>
      <c r="F538" s="10">
        <v>0</v>
      </c>
      <c r="G538" s="10">
        <v>0</v>
      </c>
      <c r="H538" s="19">
        <v>9999</v>
      </c>
      <c r="I538" s="19">
        <v>9999</v>
      </c>
      <c r="J538" s="10">
        <v>0</v>
      </c>
      <c r="K538" s="10">
        <v>0</v>
      </c>
    </row>
    <row r="539" spans="1:11">
      <c r="A539">
        <v>532</v>
      </c>
      <c r="B539" s="9">
        <v>23773</v>
      </c>
      <c r="C539" s="6">
        <f t="shared" si="29"/>
        <v>1</v>
      </c>
      <c r="D539" s="12">
        <f t="shared" si="30"/>
        <v>1965</v>
      </c>
      <c r="E539" s="10">
        <v>0</v>
      </c>
      <c r="F539" s="10">
        <v>0</v>
      </c>
      <c r="G539" s="10">
        <v>0</v>
      </c>
      <c r="H539" s="19">
        <v>9999</v>
      </c>
      <c r="I539" s="19">
        <v>9999</v>
      </c>
      <c r="J539" s="10">
        <v>0</v>
      </c>
      <c r="K539" s="10">
        <v>0</v>
      </c>
    </row>
    <row r="540" spans="1:11">
      <c r="A540">
        <v>533</v>
      </c>
      <c r="B540" s="9">
        <v>23801</v>
      </c>
      <c r="C540" s="6">
        <f t="shared" si="29"/>
        <v>2</v>
      </c>
      <c r="D540" s="12">
        <f t="shared" si="30"/>
        <v>1965</v>
      </c>
      <c r="E540" s="10">
        <v>0</v>
      </c>
      <c r="F540" s="10">
        <v>0</v>
      </c>
      <c r="G540" s="10">
        <v>0</v>
      </c>
      <c r="H540" s="19">
        <v>9999</v>
      </c>
      <c r="I540" s="19">
        <v>9999</v>
      </c>
      <c r="J540" s="10">
        <v>0</v>
      </c>
      <c r="K540" s="10">
        <v>0</v>
      </c>
    </row>
    <row r="541" spans="1:11">
      <c r="A541">
        <v>534</v>
      </c>
      <c r="B541" s="9">
        <v>23832</v>
      </c>
      <c r="C541" s="6">
        <f t="shared" si="29"/>
        <v>3</v>
      </c>
      <c r="D541" s="12">
        <f t="shared" si="30"/>
        <v>1965</v>
      </c>
      <c r="E541" s="10">
        <v>0</v>
      </c>
      <c r="F541" s="10">
        <v>0</v>
      </c>
      <c r="G541" s="10">
        <v>0.11999999731779099</v>
      </c>
      <c r="H541" s="19">
        <v>9999</v>
      </c>
      <c r="I541" s="19">
        <v>9999</v>
      </c>
      <c r="J541" s="10">
        <v>9.0000003576278687E-2</v>
      </c>
      <c r="K541" s="10">
        <v>3.9999999105930328E-2</v>
      </c>
    </row>
    <row r="542" spans="1:11">
      <c r="A542">
        <v>535</v>
      </c>
      <c r="B542" s="9">
        <v>23862</v>
      </c>
      <c r="C542" s="6">
        <f t="shared" si="29"/>
        <v>4</v>
      </c>
      <c r="D542" s="12">
        <f t="shared" si="30"/>
        <v>1965</v>
      </c>
      <c r="E542" s="10">
        <v>0</v>
      </c>
      <c r="F542" s="10">
        <v>0</v>
      </c>
      <c r="G542" s="10">
        <v>2.0199999809265137</v>
      </c>
      <c r="H542" s="19">
        <v>7.869999885559082</v>
      </c>
      <c r="I542" s="19">
        <v>0.61000001430511475</v>
      </c>
      <c r="J542" s="10">
        <v>1.559999942779541</v>
      </c>
      <c r="K542" s="10">
        <v>0.74000000953674316</v>
      </c>
    </row>
    <row r="543" spans="1:11">
      <c r="A543">
        <v>536</v>
      </c>
      <c r="B543" s="9">
        <v>23893</v>
      </c>
      <c r="C543" s="6">
        <f t="shared" si="29"/>
        <v>5</v>
      </c>
      <c r="D543" s="12">
        <f t="shared" si="30"/>
        <v>1965</v>
      </c>
      <c r="E543" s="10">
        <v>0</v>
      </c>
      <c r="F543" s="10">
        <v>0</v>
      </c>
      <c r="G543" s="10">
        <v>3.2200000286102295</v>
      </c>
      <c r="H543" s="19">
        <v>12.520000457763672</v>
      </c>
      <c r="I543" s="19">
        <v>0.98000001907348633</v>
      </c>
      <c r="J543" s="10">
        <v>2.4800000190734863</v>
      </c>
      <c r="K543" s="10">
        <v>1.1699999570846558</v>
      </c>
    </row>
    <row r="544" spans="1:11">
      <c r="A544">
        <v>537</v>
      </c>
      <c r="B544" s="9">
        <v>23923</v>
      </c>
      <c r="C544" s="6">
        <f t="shared" si="29"/>
        <v>6</v>
      </c>
      <c r="D544" s="12">
        <f t="shared" si="30"/>
        <v>1965</v>
      </c>
      <c r="E544" s="10">
        <v>0.47999998927116394</v>
      </c>
      <c r="F544" s="10">
        <v>0.47999998927116394</v>
      </c>
      <c r="G544" s="10">
        <v>3.4100000858306885</v>
      </c>
      <c r="H544" s="19">
        <v>13.260000228881836</v>
      </c>
      <c r="I544" s="19">
        <v>1.0299999713897705</v>
      </c>
      <c r="J544" s="10">
        <v>2.619999885559082</v>
      </c>
      <c r="K544" s="10">
        <v>1.2400000095367432</v>
      </c>
    </row>
    <row r="545" spans="1:11">
      <c r="A545">
        <v>538</v>
      </c>
      <c r="B545" s="9">
        <v>23954</v>
      </c>
      <c r="C545" s="6">
        <f t="shared" si="29"/>
        <v>7</v>
      </c>
      <c r="D545" s="12">
        <f t="shared" si="30"/>
        <v>1965</v>
      </c>
      <c r="E545" s="10">
        <v>1.5399999618530273</v>
      </c>
      <c r="F545" s="10">
        <v>1.5399999618530273</v>
      </c>
      <c r="G545" s="10">
        <v>3.2599999904632568</v>
      </c>
      <c r="H545" s="19">
        <v>12.689999580383301</v>
      </c>
      <c r="I545" s="19">
        <v>0.99000000953674316</v>
      </c>
      <c r="J545" s="10">
        <v>2.5099999904632568</v>
      </c>
      <c r="K545" s="10">
        <v>1.190000057220459</v>
      </c>
    </row>
    <row r="546" spans="1:11">
      <c r="A546">
        <v>539</v>
      </c>
      <c r="B546" s="9">
        <v>23985</v>
      </c>
      <c r="C546" s="6">
        <f t="shared" si="29"/>
        <v>8</v>
      </c>
      <c r="D546" s="12">
        <f t="shared" si="30"/>
        <v>1965</v>
      </c>
      <c r="E546" s="10">
        <v>1.5399999618530273</v>
      </c>
      <c r="F546" s="10">
        <v>1.5399999618530273</v>
      </c>
      <c r="G546" s="10">
        <v>2.1400001049041748</v>
      </c>
      <c r="H546" s="19">
        <v>8.3100004196166992</v>
      </c>
      <c r="I546" s="19">
        <v>0.64999997615814209</v>
      </c>
      <c r="J546" s="10">
        <v>1.6399999856948853</v>
      </c>
      <c r="K546" s="10">
        <v>0.77999997138977051</v>
      </c>
    </row>
    <row r="547" spans="1:11">
      <c r="A547">
        <v>540</v>
      </c>
      <c r="B547" s="9">
        <v>24015</v>
      </c>
      <c r="C547" s="6">
        <f t="shared" si="29"/>
        <v>9</v>
      </c>
      <c r="D547" s="12">
        <f t="shared" si="30"/>
        <v>1965</v>
      </c>
      <c r="E547" s="10">
        <v>0.76999998092651367</v>
      </c>
      <c r="F547" s="10">
        <v>0.76999998092651367</v>
      </c>
      <c r="G547" s="10">
        <v>2.0799999237060547</v>
      </c>
      <c r="H547" s="19">
        <v>8.1099996566772461</v>
      </c>
      <c r="I547" s="19">
        <v>0.62999999523162842</v>
      </c>
      <c r="J547" s="10">
        <v>1.6000000238418579</v>
      </c>
      <c r="K547" s="10">
        <v>0.75999999046325684</v>
      </c>
    </row>
    <row r="548" spans="1:11">
      <c r="A548">
        <v>541</v>
      </c>
      <c r="B548" s="9">
        <v>24046</v>
      </c>
      <c r="C548" s="6">
        <f t="shared" si="29"/>
        <v>10</v>
      </c>
      <c r="D548" s="12">
        <f t="shared" si="30"/>
        <v>1965</v>
      </c>
      <c r="E548" s="10">
        <v>0.47999998927116394</v>
      </c>
      <c r="F548" s="10">
        <v>0.47999998927116394</v>
      </c>
      <c r="G548" s="10">
        <v>0.75999999046325684</v>
      </c>
      <c r="H548" s="19">
        <v>2.9600000381469727</v>
      </c>
      <c r="I548" s="19">
        <v>0.23000000417232513</v>
      </c>
      <c r="J548" s="10">
        <v>0.5899999737739563</v>
      </c>
      <c r="K548" s="10">
        <v>0.2800000011920929</v>
      </c>
    </row>
    <row r="549" spans="1:11">
      <c r="A549">
        <v>542</v>
      </c>
      <c r="B549" s="9">
        <v>24076</v>
      </c>
      <c r="C549" s="6">
        <f t="shared" si="29"/>
        <v>11</v>
      </c>
      <c r="D549" s="12">
        <f t="shared" si="30"/>
        <v>1965</v>
      </c>
      <c r="E549" s="10">
        <v>0</v>
      </c>
      <c r="F549" s="10">
        <v>0</v>
      </c>
      <c r="G549" s="10">
        <v>0</v>
      </c>
      <c r="H549" s="19">
        <v>9999</v>
      </c>
      <c r="I549" s="19">
        <v>9999</v>
      </c>
      <c r="J549" s="10">
        <v>0</v>
      </c>
      <c r="K549" s="10">
        <v>0</v>
      </c>
    </row>
    <row r="550" spans="1:11">
      <c r="A550">
        <v>543</v>
      </c>
      <c r="B550" s="9">
        <v>24107</v>
      </c>
      <c r="C550" s="6">
        <f t="shared" si="29"/>
        <v>12</v>
      </c>
      <c r="D550" s="12">
        <f t="shared" si="30"/>
        <v>1965</v>
      </c>
      <c r="E550" s="10">
        <v>0</v>
      </c>
      <c r="F550" s="10">
        <v>0</v>
      </c>
      <c r="G550" s="10">
        <v>0</v>
      </c>
      <c r="H550" s="19">
        <v>9999</v>
      </c>
      <c r="I550" s="19">
        <v>9999</v>
      </c>
      <c r="J550" s="10">
        <v>0</v>
      </c>
      <c r="K550" s="10">
        <v>0</v>
      </c>
    </row>
    <row r="551" spans="1:11">
      <c r="A551">
        <v>544</v>
      </c>
      <c r="B551" s="9">
        <v>24138</v>
      </c>
      <c r="C551" s="6">
        <f t="shared" si="29"/>
        <v>1</v>
      </c>
      <c r="D551" s="12">
        <f t="shared" si="30"/>
        <v>1966</v>
      </c>
      <c r="E551" s="10">
        <v>0</v>
      </c>
      <c r="F551" s="10">
        <v>0</v>
      </c>
      <c r="G551" s="10">
        <v>0</v>
      </c>
      <c r="H551" s="19">
        <v>9999</v>
      </c>
      <c r="I551" s="19">
        <v>9999</v>
      </c>
      <c r="J551" s="10">
        <v>0</v>
      </c>
      <c r="K551" s="10">
        <v>0</v>
      </c>
    </row>
    <row r="552" spans="1:11">
      <c r="A552">
        <v>545</v>
      </c>
      <c r="B552" s="9">
        <v>24166</v>
      </c>
      <c r="C552" s="6">
        <f t="shared" si="29"/>
        <v>2</v>
      </c>
      <c r="D552" s="12">
        <f t="shared" si="30"/>
        <v>1966</v>
      </c>
      <c r="E552" s="10">
        <v>0</v>
      </c>
      <c r="F552" s="10">
        <v>0</v>
      </c>
      <c r="G552" s="10">
        <v>0</v>
      </c>
      <c r="H552" s="19">
        <v>9999</v>
      </c>
      <c r="I552" s="19">
        <v>9999</v>
      </c>
      <c r="J552" s="10">
        <v>0</v>
      </c>
      <c r="K552" s="10">
        <v>0</v>
      </c>
    </row>
    <row r="553" spans="1:11">
      <c r="A553">
        <v>546</v>
      </c>
      <c r="B553" s="9">
        <v>24197</v>
      </c>
      <c r="C553" s="6">
        <f t="shared" si="29"/>
        <v>3</v>
      </c>
      <c r="D553" s="12">
        <f t="shared" si="30"/>
        <v>1966</v>
      </c>
      <c r="E553" s="10">
        <v>0</v>
      </c>
      <c r="F553" s="10">
        <v>0</v>
      </c>
      <c r="G553" s="10">
        <v>9.0000003576278687E-2</v>
      </c>
      <c r="H553" s="19">
        <v>9999</v>
      </c>
      <c r="I553" s="19">
        <v>9999</v>
      </c>
      <c r="J553" s="10">
        <v>7.0000000298023224E-2</v>
      </c>
      <c r="K553" s="10">
        <v>2.9999999329447746E-2</v>
      </c>
    </row>
    <row r="554" spans="1:11">
      <c r="A554">
        <v>547</v>
      </c>
      <c r="B554" s="9">
        <v>24227</v>
      </c>
      <c r="C554" s="6">
        <f t="shared" si="29"/>
        <v>4</v>
      </c>
      <c r="D554" s="12">
        <f t="shared" si="30"/>
        <v>1966</v>
      </c>
      <c r="E554" s="10">
        <v>0</v>
      </c>
      <c r="F554" s="10">
        <v>0</v>
      </c>
      <c r="G554" s="10">
        <v>2.8599998950958252</v>
      </c>
      <c r="H554" s="19">
        <v>11.130000114440918</v>
      </c>
      <c r="I554" s="19">
        <v>0.87000000476837158</v>
      </c>
      <c r="J554" s="10">
        <v>2.2000000476837158</v>
      </c>
      <c r="K554" s="10">
        <v>1.0499999523162842</v>
      </c>
    </row>
    <row r="555" spans="1:11">
      <c r="A555">
        <v>548</v>
      </c>
      <c r="B555" s="9">
        <v>24258</v>
      </c>
      <c r="C555" s="6">
        <f t="shared" si="29"/>
        <v>5</v>
      </c>
      <c r="D555" s="12">
        <f t="shared" si="30"/>
        <v>1966</v>
      </c>
      <c r="E555" s="10">
        <v>0</v>
      </c>
      <c r="F555" s="10">
        <v>0</v>
      </c>
      <c r="G555" s="10">
        <v>2.9300000667572021</v>
      </c>
      <c r="H555" s="19">
        <v>11.369999885559082</v>
      </c>
      <c r="I555" s="19">
        <v>0.88999998569488525</v>
      </c>
      <c r="J555" s="10">
        <v>2.25</v>
      </c>
      <c r="K555" s="10">
        <v>1.0700000524520874</v>
      </c>
    </row>
    <row r="556" spans="1:11">
      <c r="A556">
        <v>549</v>
      </c>
      <c r="B556" s="9">
        <v>24288</v>
      </c>
      <c r="C556" s="6">
        <f t="shared" si="29"/>
        <v>6</v>
      </c>
      <c r="D556" s="12">
        <f t="shared" si="30"/>
        <v>1966</v>
      </c>
      <c r="E556" s="10">
        <v>0.47999998927116394</v>
      </c>
      <c r="F556" s="10">
        <v>0.47999998927116394</v>
      </c>
      <c r="G556" s="10">
        <v>3.130000114440918</v>
      </c>
      <c r="H556" s="19">
        <v>12.159999847412109</v>
      </c>
      <c r="I556" s="19">
        <v>0.94999998807907104</v>
      </c>
      <c r="J556" s="10">
        <v>2.4100000858306885</v>
      </c>
      <c r="K556" s="10">
        <v>1.1399999856948853</v>
      </c>
    </row>
    <row r="557" spans="1:11">
      <c r="A557">
        <v>550</v>
      </c>
      <c r="B557" s="9">
        <v>24319</v>
      </c>
      <c r="C557" s="6">
        <f t="shared" si="29"/>
        <v>7</v>
      </c>
      <c r="D557" s="12">
        <f t="shared" si="30"/>
        <v>1966</v>
      </c>
      <c r="E557" s="10">
        <v>1.5399999618530273</v>
      </c>
      <c r="F557" s="10">
        <v>1.5399999618530273</v>
      </c>
      <c r="G557" s="10">
        <v>2.9900000095367432</v>
      </c>
      <c r="H557" s="19">
        <v>11.609999656677246</v>
      </c>
      <c r="I557" s="19">
        <v>0.9100000262260437</v>
      </c>
      <c r="J557" s="10">
        <v>2.2999999523162842</v>
      </c>
      <c r="K557" s="10">
        <v>1.0900000333786011</v>
      </c>
    </row>
    <row r="558" spans="1:11">
      <c r="A558">
        <v>551</v>
      </c>
      <c r="B558" s="9">
        <v>24350</v>
      </c>
      <c r="C558" s="6">
        <f t="shared" si="29"/>
        <v>8</v>
      </c>
      <c r="D558" s="12">
        <f t="shared" si="30"/>
        <v>1966</v>
      </c>
      <c r="E558" s="10">
        <v>1.5399999618530273</v>
      </c>
      <c r="F558" s="10">
        <v>1.5399999618530273</v>
      </c>
      <c r="G558" s="10">
        <v>2.380000114440918</v>
      </c>
      <c r="H558" s="19">
        <v>9.25</v>
      </c>
      <c r="I558" s="19">
        <v>0.72000002861022949</v>
      </c>
      <c r="J558" s="10">
        <v>1.8300000429153442</v>
      </c>
      <c r="K558" s="10">
        <v>0.87000000476837158</v>
      </c>
    </row>
    <row r="559" spans="1:11">
      <c r="A559">
        <v>552</v>
      </c>
      <c r="B559" s="9">
        <v>24380</v>
      </c>
      <c r="C559" s="6">
        <f t="shared" si="29"/>
        <v>9</v>
      </c>
      <c r="D559" s="12">
        <f t="shared" si="30"/>
        <v>1966</v>
      </c>
      <c r="E559" s="10">
        <v>0.76999998092651367</v>
      </c>
      <c r="F559" s="10">
        <v>0.76999998092651367</v>
      </c>
      <c r="G559" s="10">
        <v>1.9199999570846558</v>
      </c>
      <c r="H559" s="19">
        <v>7.4800000190734863</v>
      </c>
      <c r="I559" s="19">
        <v>0.57999998331069946</v>
      </c>
      <c r="J559" s="10">
        <v>1.4800000190734863</v>
      </c>
      <c r="K559" s="10">
        <v>0.69999998807907104</v>
      </c>
    </row>
    <row r="560" spans="1:11">
      <c r="A560">
        <v>553</v>
      </c>
      <c r="B560" s="9">
        <v>24411</v>
      </c>
      <c r="C560" s="6">
        <f t="shared" si="29"/>
        <v>10</v>
      </c>
      <c r="D560" s="12">
        <f t="shared" si="30"/>
        <v>1966</v>
      </c>
      <c r="E560" s="10">
        <v>0.47999998927116394</v>
      </c>
      <c r="F560" s="10">
        <v>0.47999998927116394</v>
      </c>
      <c r="G560" s="10">
        <v>0.69999998807907104</v>
      </c>
      <c r="H560" s="19">
        <v>2.7100000381469727</v>
      </c>
      <c r="I560" s="19">
        <v>0.20999999344348907</v>
      </c>
      <c r="J560" s="10">
        <v>0.54000002145767212</v>
      </c>
      <c r="K560" s="10">
        <v>0.25999999046325684</v>
      </c>
    </row>
    <row r="561" spans="1:11">
      <c r="A561">
        <v>554</v>
      </c>
      <c r="B561" s="9">
        <v>24441</v>
      </c>
      <c r="C561" s="6">
        <f t="shared" si="29"/>
        <v>11</v>
      </c>
      <c r="D561" s="12">
        <f t="shared" si="30"/>
        <v>1966</v>
      </c>
      <c r="E561" s="10">
        <v>0</v>
      </c>
      <c r="F561" s="10">
        <v>0</v>
      </c>
      <c r="G561" s="10">
        <v>0</v>
      </c>
      <c r="H561" s="19">
        <v>9999</v>
      </c>
      <c r="I561" s="19">
        <v>9999</v>
      </c>
      <c r="J561" s="10">
        <v>0</v>
      </c>
      <c r="K561" s="10">
        <v>0</v>
      </c>
    </row>
    <row r="562" spans="1:11">
      <c r="A562">
        <v>555</v>
      </c>
      <c r="B562" s="9">
        <v>24472</v>
      </c>
      <c r="C562" s="6">
        <f t="shared" si="29"/>
        <v>12</v>
      </c>
      <c r="D562" s="12">
        <f t="shared" si="30"/>
        <v>1966</v>
      </c>
      <c r="E562" s="10">
        <v>0</v>
      </c>
      <c r="F562" s="10">
        <v>0</v>
      </c>
      <c r="G562" s="10">
        <v>0</v>
      </c>
      <c r="H562" s="19">
        <v>9999</v>
      </c>
      <c r="I562" s="19">
        <v>9999</v>
      </c>
      <c r="J562" s="10">
        <v>0</v>
      </c>
      <c r="K562" s="10">
        <v>0</v>
      </c>
    </row>
    <row r="563" spans="1:11">
      <c r="A563">
        <v>556</v>
      </c>
      <c r="B563" s="9">
        <v>24503</v>
      </c>
      <c r="C563" s="6">
        <f t="shared" si="29"/>
        <v>1</v>
      </c>
      <c r="D563" s="12">
        <f t="shared" si="30"/>
        <v>1967</v>
      </c>
      <c r="E563" s="10">
        <v>0</v>
      </c>
      <c r="F563" s="10">
        <v>0</v>
      </c>
      <c r="G563" s="10">
        <v>0</v>
      </c>
      <c r="H563" s="19">
        <v>9999</v>
      </c>
      <c r="I563" s="19">
        <v>9999</v>
      </c>
      <c r="J563" s="10">
        <v>0</v>
      </c>
      <c r="K563" s="10">
        <v>0</v>
      </c>
    </row>
    <row r="564" spans="1:11">
      <c r="A564">
        <v>557</v>
      </c>
      <c r="B564" s="9">
        <v>24531</v>
      </c>
      <c r="C564" s="6">
        <f t="shared" si="29"/>
        <v>2</v>
      </c>
      <c r="D564" s="12">
        <f t="shared" si="30"/>
        <v>1967</v>
      </c>
      <c r="E564" s="10">
        <v>0</v>
      </c>
      <c r="F564" s="10">
        <v>0</v>
      </c>
      <c r="G564" s="10">
        <v>0</v>
      </c>
      <c r="H564" s="19">
        <v>9999</v>
      </c>
      <c r="I564" s="19">
        <v>9999</v>
      </c>
      <c r="J564" s="10">
        <v>0</v>
      </c>
      <c r="K564" s="10">
        <v>0</v>
      </c>
    </row>
    <row r="565" spans="1:11">
      <c r="A565">
        <v>558</v>
      </c>
      <c r="B565" s="9">
        <v>24562</v>
      </c>
      <c r="C565" s="6">
        <f t="shared" si="29"/>
        <v>3</v>
      </c>
      <c r="D565" s="12">
        <f t="shared" si="30"/>
        <v>1967</v>
      </c>
      <c r="E565" s="10">
        <v>0</v>
      </c>
      <c r="F565" s="10">
        <v>0</v>
      </c>
      <c r="G565" s="10">
        <v>0</v>
      </c>
      <c r="H565" s="19">
        <v>9999</v>
      </c>
      <c r="I565" s="19">
        <v>9999</v>
      </c>
      <c r="J565" s="10">
        <v>0</v>
      </c>
      <c r="K565" s="10">
        <v>0</v>
      </c>
    </row>
    <row r="566" spans="1:11">
      <c r="A566">
        <v>559</v>
      </c>
      <c r="B566" s="9">
        <v>24592</v>
      </c>
      <c r="C566" s="6">
        <f t="shared" si="29"/>
        <v>4</v>
      </c>
      <c r="D566" s="12">
        <f t="shared" si="30"/>
        <v>1967</v>
      </c>
      <c r="E566" s="10">
        <v>0</v>
      </c>
      <c r="F566" s="10">
        <v>0</v>
      </c>
      <c r="G566" s="10">
        <v>0.89999997615814209</v>
      </c>
      <c r="H566" s="19">
        <v>3.4800000190734863</v>
      </c>
      <c r="I566" s="19">
        <v>0.27000001072883606</v>
      </c>
      <c r="J566" s="10">
        <v>0.68999999761581421</v>
      </c>
      <c r="K566" s="10">
        <v>0.33000001311302185</v>
      </c>
    </row>
    <row r="567" spans="1:11">
      <c r="A567">
        <v>560</v>
      </c>
      <c r="B567" s="9">
        <v>24623</v>
      </c>
      <c r="C567" s="6">
        <f t="shared" si="29"/>
        <v>5</v>
      </c>
      <c r="D567" s="12">
        <f t="shared" si="30"/>
        <v>1967</v>
      </c>
      <c r="E567" s="10">
        <v>0</v>
      </c>
      <c r="F567" s="10">
        <v>0</v>
      </c>
      <c r="G567" s="10">
        <v>3.3199999332427979</v>
      </c>
      <c r="H567" s="19">
        <v>12.819999694824219</v>
      </c>
      <c r="I567" s="19">
        <v>1</v>
      </c>
      <c r="J567" s="10">
        <v>2.5499999523162842</v>
      </c>
      <c r="K567" s="10">
        <v>1.2100000381469727</v>
      </c>
    </row>
    <row r="568" spans="1:11">
      <c r="A568">
        <v>561</v>
      </c>
      <c r="B568" s="9">
        <v>24653</v>
      </c>
      <c r="C568" s="6">
        <f t="shared" si="29"/>
        <v>6</v>
      </c>
      <c r="D568" s="12">
        <f t="shared" si="30"/>
        <v>1967</v>
      </c>
      <c r="E568" s="10">
        <v>0.47999998927116394</v>
      </c>
      <c r="F568" s="10">
        <v>0.47999998927116394</v>
      </c>
      <c r="G568" s="10">
        <v>3.1400001049041748</v>
      </c>
      <c r="H568" s="19">
        <v>12.140000343322754</v>
      </c>
      <c r="I568" s="19">
        <v>0.94999998807907104</v>
      </c>
      <c r="J568" s="10">
        <v>2.4200000762939453</v>
      </c>
      <c r="K568" s="10">
        <v>1.1499999761581421</v>
      </c>
    </row>
    <row r="569" spans="1:11">
      <c r="A569">
        <v>562</v>
      </c>
      <c r="B569" s="9">
        <v>24684</v>
      </c>
      <c r="C569" s="6">
        <f t="shared" si="29"/>
        <v>7</v>
      </c>
      <c r="D569" s="12">
        <f t="shared" si="30"/>
        <v>1967</v>
      </c>
      <c r="E569" s="10">
        <v>1.5399999618530273</v>
      </c>
      <c r="F569" s="10">
        <v>1.5399999618530273</v>
      </c>
      <c r="G569" s="10">
        <v>3.6700000762939453</v>
      </c>
      <c r="H569" s="19">
        <v>14.199999809265137</v>
      </c>
      <c r="I569" s="19">
        <v>1.1100000143051147</v>
      </c>
      <c r="J569" s="10">
        <v>2.8299999237060547</v>
      </c>
      <c r="K569" s="10">
        <v>1.3400000333786011</v>
      </c>
    </row>
    <row r="570" spans="1:11">
      <c r="A570">
        <v>563</v>
      </c>
      <c r="B570" s="9">
        <v>24715</v>
      </c>
      <c r="C570" s="6">
        <f t="shared" si="29"/>
        <v>8</v>
      </c>
      <c r="D570" s="12">
        <f t="shared" si="30"/>
        <v>1967</v>
      </c>
      <c r="E570" s="10">
        <v>1.5399999618530273</v>
      </c>
      <c r="F570" s="10">
        <v>1.5399999618530273</v>
      </c>
      <c r="G570" s="10">
        <v>2.9200000762939453</v>
      </c>
      <c r="H570" s="19">
        <v>11.300000190734863</v>
      </c>
      <c r="I570" s="19">
        <v>0.87999999523162842</v>
      </c>
      <c r="J570" s="10">
        <v>2.25</v>
      </c>
      <c r="K570" s="10">
        <v>1.0700000524520874</v>
      </c>
    </row>
    <row r="571" spans="1:11">
      <c r="A571">
        <v>564</v>
      </c>
      <c r="B571" s="9">
        <v>24745</v>
      </c>
      <c r="C571" s="6">
        <f t="shared" si="29"/>
        <v>9</v>
      </c>
      <c r="D571" s="12">
        <f t="shared" si="30"/>
        <v>1967</v>
      </c>
      <c r="E571" s="10">
        <v>0.76999998092651367</v>
      </c>
      <c r="F571" s="10">
        <v>0.76999998092651367</v>
      </c>
      <c r="G571" s="10">
        <v>2.3199999332427979</v>
      </c>
      <c r="H571" s="19">
        <v>8.9700002670288086</v>
      </c>
      <c r="I571" s="19">
        <v>0.69999998807907104</v>
      </c>
      <c r="J571" s="10">
        <v>1.7899999618530273</v>
      </c>
      <c r="K571" s="10">
        <v>0.85000002384185791</v>
      </c>
    </row>
    <row r="572" spans="1:11">
      <c r="A572">
        <v>565</v>
      </c>
      <c r="B572" s="9">
        <v>24776</v>
      </c>
      <c r="C572" s="6">
        <f t="shared" si="29"/>
        <v>10</v>
      </c>
      <c r="D572" s="12">
        <f t="shared" si="30"/>
        <v>1967</v>
      </c>
      <c r="E572" s="10">
        <v>0.47999998927116394</v>
      </c>
      <c r="F572" s="10">
        <v>0.47999998927116394</v>
      </c>
      <c r="G572" s="10">
        <v>0.72000002861022949</v>
      </c>
      <c r="H572" s="19">
        <v>2.7999999523162842</v>
      </c>
      <c r="I572" s="19">
        <v>0.2199999988079071</v>
      </c>
      <c r="J572" s="10">
        <v>0.56000000238418579</v>
      </c>
      <c r="K572" s="10">
        <v>0.25999999046325684</v>
      </c>
    </row>
    <row r="573" spans="1:11">
      <c r="A573">
        <v>566</v>
      </c>
      <c r="B573" s="9">
        <v>24806</v>
      </c>
      <c r="C573" s="6">
        <f t="shared" si="29"/>
        <v>11</v>
      </c>
      <c r="D573" s="12">
        <f t="shared" si="30"/>
        <v>1967</v>
      </c>
      <c r="E573" s="10">
        <v>0</v>
      </c>
      <c r="F573" s="10">
        <v>0</v>
      </c>
      <c r="G573" s="10">
        <v>0</v>
      </c>
      <c r="H573" s="19">
        <v>9999</v>
      </c>
      <c r="I573" s="19">
        <v>9999</v>
      </c>
      <c r="J573" s="10">
        <v>0</v>
      </c>
      <c r="K573" s="10">
        <v>0</v>
      </c>
    </row>
    <row r="574" spans="1:11">
      <c r="A574">
        <v>567</v>
      </c>
      <c r="B574" s="9">
        <v>24837</v>
      </c>
      <c r="C574" s="6">
        <f t="shared" si="29"/>
        <v>12</v>
      </c>
      <c r="D574" s="12">
        <f t="shared" si="30"/>
        <v>1967</v>
      </c>
      <c r="E574" s="10">
        <v>0</v>
      </c>
      <c r="F574" s="10">
        <v>0</v>
      </c>
      <c r="G574" s="10">
        <v>0</v>
      </c>
      <c r="H574" s="19">
        <v>9999</v>
      </c>
      <c r="I574" s="19">
        <v>9999</v>
      </c>
      <c r="J574" s="10">
        <v>0</v>
      </c>
      <c r="K574" s="10">
        <v>0</v>
      </c>
    </row>
    <row r="575" spans="1:11">
      <c r="A575">
        <v>568</v>
      </c>
      <c r="B575" s="9">
        <v>24868</v>
      </c>
      <c r="C575" s="6">
        <f t="shared" si="29"/>
        <v>1</v>
      </c>
      <c r="D575" s="12">
        <f t="shared" si="30"/>
        <v>1968</v>
      </c>
      <c r="E575" s="10">
        <v>0</v>
      </c>
      <c r="F575" s="10">
        <v>0</v>
      </c>
      <c r="G575" s="10">
        <v>0</v>
      </c>
      <c r="H575" s="19">
        <v>9999</v>
      </c>
      <c r="I575" s="19">
        <v>9999</v>
      </c>
      <c r="J575" s="10">
        <v>0</v>
      </c>
      <c r="K575" s="10">
        <v>0</v>
      </c>
    </row>
    <row r="576" spans="1:11">
      <c r="A576">
        <v>569</v>
      </c>
      <c r="B576" s="9">
        <v>24897</v>
      </c>
      <c r="C576" s="6">
        <f t="shared" si="29"/>
        <v>2</v>
      </c>
      <c r="D576" s="12">
        <f t="shared" si="30"/>
        <v>1968</v>
      </c>
      <c r="E576" s="10">
        <v>0</v>
      </c>
      <c r="F576" s="10">
        <v>0</v>
      </c>
      <c r="G576" s="10">
        <v>0</v>
      </c>
      <c r="H576" s="19">
        <v>9999</v>
      </c>
      <c r="I576" s="19">
        <v>9999</v>
      </c>
      <c r="J576" s="10">
        <v>0</v>
      </c>
      <c r="K576" s="10">
        <v>0</v>
      </c>
    </row>
    <row r="577" spans="1:11">
      <c r="A577">
        <v>570</v>
      </c>
      <c r="B577" s="9">
        <v>24928</v>
      </c>
      <c r="C577" s="6">
        <f t="shared" si="29"/>
        <v>3</v>
      </c>
      <c r="D577" s="12">
        <f t="shared" si="30"/>
        <v>1968</v>
      </c>
      <c r="E577" s="10">
        <v>0</v>
      </c>
      <c r="F577" s="10">
        <v>0</v>
      </c>
      <c r="G577" s="10">
        <v>0</v>
      </c>
      <c r="H577" s="19">
        <v>9999</v>
      </c>
      <c r="I577" s="19">
        <v>9999</v>
      </c>
      <c r="J577" s="10">
        <v>0</v>
      </c>
      <c r="K577" s="10">
        <v>0</v>
      </c>
    </row>
    <row r="578" spans="1:11">
      <c r="A578">
        <v>571</v>
      </c>
      <c r="B578" s="9">
        <v>24958</v>
      </c>
      <c r="C578" s="6">
        <f t="shared" si="29"/>
        <v>4</v>
      </c>
      <c r="D578" s="12">
        <f t="shared" si="30"/>
        <v>1968</v>
      </c>
      <c r="E578" s="10">
        <v>0</v>
      </c>
      <c r="F578" s="10">
        <v>0</v>
      </c>
      <c r="G578" s="10">
        <v>2.4600000381469727</v>
      </c>
      <c r="H578" s="19">
        <v>9.5299997329711914</v>
      </c>
      <c r="I578" s="19">
        <v>0.74000000953674316</v>
      </c>
      <c r="J578" s="10">
        <v>1.8999999761581421</v>
      </c>
      <c r="K578" s="10">
        <v>0.89999997615814209</v>
      </c>
    </row>
    <row r="579" spans="1:11">
      <c r="A579">
        <v>572</v>
      </c>
      <c r="B579" s="9">
        <v>24989</v>
      </c>
      <c r="C579" s="6">
        <f t="shared" si="29"/>
        <v>5</v>
      </c>
      <c r="D579" s="12">
        <f t="shared" si="30"/>
        <v>1968</v>
      </c>
      <c r="E579" s="10">
        <v>0</v>
      </c>
      <c r="F579" s="10">
        <v>0</v>
      </c>
      <c r="G579" s="10">
        <v>3.1600000858306885</v>
      </c>
      <c r="H579" s="19">
        <v>12.210000038146973</v>
      </c>
      <c r="I579" s="19">
        <v>0.94999998807907104</v>
      </c>
      <c r="J579" s="10">
        <v>2.4300000667572021</v>
      </c>
      <c r="K579" s="10">
        <v>1.1499999761581421</v>
      </c>
    </row>
    <row r="580" spans="1:11">
      <c r="A580">
        <v>573</v>
      </c>
      <c r="B580" s="9">
        <v>25019</v>
      </c>
      <c r="C580" s="6">
        <f t="shared" si="29"/>
        <v>6</v>
      </c>
      <c r="D580" s="12">
        <f t="shared" si="30"/>
        <v>1968</v>
      </c>
      <c r="E580" s="10">
        <v>0.47999998927116394</v>
      </c>
      <c r="F580" s="10">
        <v>0.47999998927116394</v>
      </c>
      <c r="G580" s="10">
        <v>3.2300000190734863</v>
      </c>
      <c r="H580" s="19">
        <v>12.479999542236328</v>
      </c>
      <c r="I580" s="19">
        <v>0.97000002861022949</v>
      </c>
      <c r="J580" s="10">
        <v>2.4900000095367432</v>
      </c>
      <c r="K580" s="10">
        <v>1.1799999475479126</v>
      </c>
    </row>
    <row r="581" spans="1:11">
      <c r="A581">
        <v>574</v>
      </c>
      <c r="B581" s="9">
        <v>25050</v>
      </c>
      <c r="C581" s="6">
        <f t="shared" si="29"/>
        <v>7</v>
      </c>
      <c r="D581" s="12">
        <f t="shared" si="30"/>
        <v>1968</v>
      </c>
      <c r="E581" s="10">
        <v>1.5399999618530273</v>
      </c>
      <c r="F581" s="10">
        <v>1.5399999618530273</v>
      </c>
      <c r="G581" s="10">
        <v>3.3599998950958252</v>
      </c>
      <c r="H581" s="19">
        <v>13</v>
      </c>
      <c r="I581" s="19">
        <v>1.0099999904632568</v>
      </c>
      <c r="J581" s="10">
        <v>2.5899999141693115</v>
      </c>
      <c r="K581" s="10">
        <v>1.2300000190734863</v>
      </c>
    </row>
    <row r="582" spans="1:11">
      <c r="A582">
        <v>575</v>
      </c>
      <c r="B582" s="9">
        <v>25081</v>
      </c>
      <c r="C582" s="6">
        <f t="shared" si="29"/>
        <v>8</v>
      </c>
      <c r="D582" s="12">
        <f t="shared" si="30"/>
        <v>1968</v>
      </c>
      <c r="E582" s="10">
        <v>1.5399999618530273</v>
      </c>
      <c r="F582" s="10">
        <v>1.5399999618530273</v>
      </c>
      <c r="G582" s="10">
        <v>2.4800000190734863</v>
      </c>
      <c r="H582" s="19">
        <v>9.5900001525878906</v>
      </c>
      <c r="I582" s="19">
        <v>0.75</v>
      </c>
      <c r="J582" s="10">
        <v>1.9099999666213989</v>
      </c>
      <c r="K582" s="10">
        <v>0.9100000262260437</v>
      </c>
    </row>
    <row r="583" spans="1:11">
      <c r="A583">
        <v>576</v>
      </c>
      <c r="B583" s="9">
        <v>25111</v>
      </c>
      <c r="C583" s="6">
        <f t="shared" si="29"/>
        <v>9</v>
      </c>
      <c r="D583" s="12">
        <f t="shared" si="30"/>
        <v>1968</v>
      </c>
      <c r="E583" s="10">
        <v>0.76999998092651367</v>
      </c>
      <c r="F583" s="10">
        <v>0.76999998092651367</v>
      </c>
      <c r="G583" s="10">
        <v>2.1600000858306885</v>
      </c>
      <c r="H583" s="19">
        <v>8.3599996566772461</v>
      </c>
      <c r="I583" s="19">
        <v>0.64999997615814209</v>
      </c>
      <c r="J583" s="10">
        <v>1.6699999570846558</v>
      </c>
      <c r="K583" s="10">
        <v>0.79000002145767212</v>
      </c>
    </row>
    <row r="584" spans="1:11">
      <c r="A584">
        <v>577</v>
      </c>
      <c r="B584" s="9">
        <v>25142</v>
      </c>
      <c r="C584" s="6">
        <f t="shared" si="29"/>
        <v>10</v>
      </c>
      <c r="D584" s="12">
        <f t="shared" si="30"/>
        <v>1968</v>
      </c>
      <c r="E584" s="10">
        <v>0.47999998927116394</v>
      </c>
      <c r="F584" s="10">
        <v>0.47999998927116394</v>
      </c>
      <c r="G584" s="10">
        <v>0.14000000059604645</v>
      </c>
      <c r="H584" s="19">
        <v>0.55000001192092896</v>
      </c>
      <c r="I584" s="19">
        <v>3.9999999105930328E-2</v>
      </c>
      <c r="J584" s="10">
        <v>0.10999999940395355</v>
      </c>
      <c r="K584" s="10">
        <v>5.000000074505806E-2</v>
      </c>
    </row>
    <row r="585" spans="1:11">
      <c r="A585">
        <v>578</v>
      </c>
      <c r="B585" s="9">
        <v>25172</v>
      </c>
      <c r="C585" s="6">
        <f t="shared" ref="C585:C648" si="31">MONTH(B585)</f>
        <v>11</v>
      </c>
      <c r="D585" s="12">
        <f t="shared" ref="D585:D648" si="32">YEAR(B585)</f>
        <v>1968</v>
      </c>
      <c r="E585" s="10">
        <v>0</v>
      </c>
      <c r="F585" s="10">
        <v>0</v>
      </c>
      <c r="G585" s="10">
        <v>0</v>
      </c>
      <c r="H585" s="19">
        <v>9999</v>
      </c>
      <c r="I585" s="19">
        <v>9999</v>
      </c>
      <c r="J585" s="10">
        <v>0</v>
      </c>
      <c r="K585" s="10">
        <v>0</v>
      </c>
    </row>
    <row r="586" spans="1:11">
      <c r="A586">
        <v>579</v>
      </c>
      <c r="B586" s="9">
        <v>25203</v>
      </c>
      <c r="C586" s="6">
        <f t="shared" si="31"/>
        <v>12</v>
      </c>
      <c r="D586" s="12">
        <f t="shared" si="32"/>
        <v>1968</v>
      </c>
      <c r="E586" s="10">
        <v>0</v>
      </c>
      <c r="F586" s="10">
        <v>0</v>
      </c>
      <c r="G586" s="10">
        <v>0</v>
      </c>
      <c r="H586" s="19">
        <v>9999</v>
      </c>
      <c r="I586" s="19">
        <v>9999</v>
      </c>
      <c r="J586" s="10">
        <v>0</v>
      </c>
      <c r="K586" s="10">
        <v>0</v>
      </c>
    </row>
    <row r="587" spans="1:11">
      <c r="A587">
        <v>580</v>
      </c>
      <c r="B587" s="9">
        <v>25234</v>
      </c>
      <c r="C587" s="6">
        <f t="shared" si="31"/>
        <v>1</v>
      </c>
      <c r="D587" s="12">
        <f t="shared" si="32"/>
        <v>1969</v>
      </c>
      <c r="E587" s="10">
        <v>0</v>
      </c>
      <c r="F587" s="10">
        <v>0</v>
      </c>
      <c r="G587" s="10">
        <v>0</v>
      </c>
      <c r="H587" s="19">
        <v>9999</v>
      </c>
      <c r="I587" s="19">
        <v>9999</v>
      </c>
      <c r="J587" s="10">
        <v>0</v>
      </c>
      <c r="K587" s="10">
        <v>0</v>
      </c>
    </row>
    <row r="588" spans="1:11">
      <c r="A588">
        <v>581</v>
      </c>
      <c r="B588" s="9">
        <v>25262</v>
      </c>
      <c r="C588" s="6">
        <f t="shared" si="31"/>
        <v>2</v>
      </c>
      <c r="D588" s="12">
        <f t="shared" si="32"/>
        <v>1969</v>
      </c>
      <c r="E588" s="10">
        <v>0</v>
      </c>
      <c r="F588" s="10">
        <v>0</v>
      </c>
      <c r="G588" s="10">
        <v>0</v>
      </c>
      <c r="H588" s="19">
        <v>9999</v>
      </c>
      <c r="I588" s="19">
        <v>9999</v>
      </c>
      <c r="J588" s="10">
        <v>0</v>
      </c>
      <c r="K588" s="10">
        <v>0</v>
      </c>
    </row>
    <row r="589" spans="1:11">
      <c r="A589">
        <v>582</v>
      </c>
      <c r="B589" s="9">
        <v>25293</v>
      </c>
      <c r="C589" s="6">
        <f t="shared" si="31"/>
        <v>3</v>
      </c>
      <c r="D589" s="12">
        <f t="shared" si="32"/>
        <v>1969</v>
      </c>
      <c r="E589" s="10">
        <v>0</v>
      </c>
      <c r="F589" s="10">
        <v>0</v>
      </c>
      <c r="G589" s="10">
        <v>0</v>
      </c>
      <c r="H589" s="19">
        <v>9999</v>
      </c>
      <c r="I589" s="19">
        <v>9999</v>
      </c>
      <c r="J589" s="10">
        <v>0</v>
      </c>
      <c r="K589" s="10">
        <v>0</v>
      </c>
    </row>
    <row r="590" spans="1:11">
      <c r="A590">
        <v>583</v>
      </c>
      <c r="B590" s="9">
        <v>25323</v>
      </c>
      <c r="C590" s="6">
        <f t="shared" si="31"/>
        <v>4</v>
      </c>
      <c r="D590" s="12">
        <f t="shared" si="32"/>
        <v>1969</v>
      </c>
      <c r="E590" s="10">
        <v>0</v>
      </c>
      <c r="F590" s="10">
        <v>0</v>
      </c>
      <c r="G590" s="10">
        <v>2.1400001049041748</v>
      </c>
      <c r="H590" s="19">
        <v>8.2899999618530273</v>
      </c>
      <c r="I590" s="19">
        <v>0.64999997615814209</v>
      </c>
      <c r="J590" s="10">
        <v>1.6499999761581421</v>
      </c>
      <c r="K590" s="10">
        <v>0.77999997138977051</v>
      </c>
    </row>
    <row r="591" spans="1:11">
      <c r="A591">
        <v>584</v>
      </c>
      <c r="B591" s="9">
        <v>25354</v>
      </c>
      <c r="C591" s="6">
        <f t="shared" si="31"/>
        <v>5</v>
      </c>
      <c r="D591" s="12">
        <f t="shared" si="32"/>
        <v>1969</v>
      </c>
      <c r="E591" s="10">
        <v>0</v>
      </c>
      <c r="F591" s="10">
        <v>0</v>
      </c>
      <c r="G591" s="10">
        <v>3.2899999618530273</v>
      </c>
      <c r="H591" s="19">
        <v>12.75</v>
      </c>
      <c r="I591" s="19">
        <v>0.99000000953674316</v>
      </c>
      <c r="J591" s="10">
        <v>2.5399999618530273</v>
      </c>
      <c r="K591" s="10">
        <v>1.2000000476837158</v>
      </c>
    </row>
    <row r="592" spans="1:11">
      <c r="A592">
        <v>585</v>
      </c>
      <c r="B592" s="9">
        <v>25384</v>
      </c>
      <c r="C592" s="6">
        <f t="shared" si="31"/>
        <v>6</v>
      </c>
      <c r="D592" s="12">
        <f t="shared" si="32"/>
        <v>1969</v>
      </c>
      <c r="E592" s="10">
        <v>0.47999998927116394</v>
      </c>
      <c r="F592" s="10">
        <v>0.47999998927116394</v>
      </c>
      <c r="G592" s="10">
        <v>3.2400000095367432</v>
      </c>
      <c r="H592" s="19">
        <v>12.520000457763672</v>
      </c>
      <c r="I592" s="19">
        <v>0.98000001907348633</v>
      </c>
      <c r="J592" s="10">
        <v>2.4900000095367432</v>
      </c>
      <c r="K592" s="10">
        <v>1.1799999475479126</v>
      </c>
    </row>
    <row r="593" spans="1:11">
      <c r="A593">
        <v>586</v>
      </c>
      <c r="B593" s="9">
        <v>25415</v>
      </c>
      <c r="C593" s="6">
        <f t="shared" si="31"/>
        <v>7</v>
      </c>
      <c r="D593" s="12">
        <f t="shared" si="32"/>
        <v>1969</v>
      </c>
      <c r="E593" s="10">
        <v>1.5399999618530273</v>
      </c>
      <c r="F593" s="10">
        <v>1.5399999618530273</v>
      </c>
      <c r="G593" s="10">
        <v>3.2799999713897705</v>
      </c>
      <c r="H593" s="19">
        <v>12.699999809265137</v>
      </c>
      <c r="I593" s="19">
        <v>0.99000000953674316</v>
      </c>
      <c r="J593" s="10">
        <v>2.5299999713897705</v>
      </c>
      <c r="K593" s="10">
        <v>1.2000000476837158</v>
      </c>
    </row>
    <row r="594" spans="1:11">
      <c r="A594">
        <v>587</v>
      </c>
      <c r="B594" s="9">
        <v>25446</v>
      </c>
      <c r="C594" s="6">
        <f t="shared" si="31"/>
        <v>8</v>
      </c>
      <c r="D594" s="12">
        <f t="shared" si="32"/>
        <v>1969</v>
      </c>
      <c r="E594" s="10">
        <v>1.5399999618530273</v>
      </c>
      <c r="F594" s="10">
        <v>1.5399999618530273</v>
      </c>
      <c r="G594" s="10">
        <v>2.630000114440918</v>
      </c>
      <c r="H594" s="19">
        <v>10.170000076293945</v>
      </c>
      <c r="I594" s="19">
        <v>0.79000002145767212</v>
      </c>
      <c r="J594" s="10">
        <v>2.0199999809265137</v>
      </c>
      <c r="K594" s="10">
        <v>0.95999997854232788</v>
      </c>
    </row>
    <row r="595" spans="1:11">
      <c r="A595">
        <v>588</v>
      </c>
      <c r="B595" s="9">
        <v>25476</v>
      </c>
      <c r="C595" s="6">
        <f t="shared" si="31"/>
        <v>9</v>
      </c>
      <c r="D595" s="12">
        <f t="shared" si="32"/>
        <v>1969</v>
      </c>
      <c r="E595" s="10">
        <v>0.76999998092651367</v>
      </c>
      <c r="F595" s="10">
        <v>0.76999998092651367</v>
      </c>
      <c r="G595" s="10">
        <v>2.130000114440918</v>
      </c>
      <c r="H595" s="19">
        <v>8.25</v>
      </c>
      <c r="I595" s="19">
        <v>0.63999998569488525</v>
      </c>
      <c r="J595" s="10">
        <v>1.6399999856948853</v>
      </c>
      <c r="K595" s="10">
        <v>0.77999997138977051</v>
      </c>
    </row>
    <row r="596" spans="1:11">
      <c r="A596">
        <v>589</v>
      </c>
      <c r="B596" s="9">
        <v>25507</v>
      </c>
      <c r="C596" s="6">
        <f t="shared" si="31"/>
        <v>10</v>
      </c>
      <c r="D596" s="12">
        <f t="shared" si="32"/>
        <v>1969</v>
      </c>
      <c r="E596" s="10">
        <v>0.47999998927116394</v>
      </c>
      <c r="F596" s="10">
        <v>0.47999998927116394</v>
      </c>
      <c r="G596" s="10">
        <v>0.27000001072883606</v>
      </c>
      <c r="H596" s="19">
        <v>1.0399999618530273</v>
      </c>
      <c r="I596" s="19">
        <v>7.9999998211860657E-2</v>
      </c>
      <c r="J596" s="10">
        <v>0.20999999344348907</v>
      </c>
      <c r="K596" s="10">
        <v>0.10000000149011612</v>
      </c>
    </row>
    <row r="597" spans="1:11">
      <c r="A597">
        <v>590</v>
      </c>
      <c r="B597" s="9">
        <v>25537</v>
      </c>
      <c r="C597" s="6">
        <f t="shared" si="31"/>
        <v>11</v>
      </c>
      <c r="D597" s="12">
        <f t="shared" si="32"/>
        <v>1969</v>
      </c>
      <c r="E597" s="10">
        <v>0</v>
      </c>
      <c r="F597" s="10">
        <v>0</v>
      </c>
      <c r="G597" s="10">
        <v>9.9999997764825821E-3</v>
      </c>
      <c r="H597" s="19">
        <v>9999</v>
      </c>
      <c r="I597" s="19">
        <v>9999</v>
      </c>
      <c r="J597" s="10">
        <v>9.9999997764825821E-3</v>
      </c>
      <c r="K597" s="10">
        <v>9.9999997764825821E-3</v>
      </c>
    </row>
    <row r="598" spans="1:11">
      <c r="A598">
        <v>591</v>
      </c>
      <c r="B598" s="9">
        <v>25568</v>
      </c>
      <c r="C598" s="6">
        <f t="shared" si="31"/>
        <v>12</v>
      </c>
      <c r="D598" s="12">
        <f t="shared" si="32"/>
        <v>1969</v>
      </c>
      <c r="E598" s="10">
        <v>0</v>
      </c>
      <c r="F598" s="10">
        <v>0</v>
      </c>
      <c r="G598" s="10">
        <v>0</v>
      </c>
      <c r="H598" s="19">
        <v>9999</v>
      </c>
      <c r="I598" s="19">
        <v>9999</v>
      </c>
      <c r="J598" s="10">
        <v>0</v>
      </c>
      <c r="K598" s="10">
        <v>0</v>
      </c>
    </row>
    <row r="599" spans="1:11">
      <c r="A599">
        <v>592</v>
      </c>
      <c r="B599" s="9">
        <v>25599</v>
      </c>
      <c r="C599" s="6">
        <f t="shared" si="31"/>
        <v>1</v>
      </c>
      <c r="D599" s="12">
        <f t="shared" si="32"/>
        <v>1970</v>
      </c>
      <c r="E599" s="10">
        <v>0</v>
      </c>
      <c r="F599" s="10">
        <v>0</v>
      </c>
      <c r="G599" s="10">
        <v>0</v>
      </c>
      <c r="H599" s="19">
        <v>9999</v>
      </c>
      <c r="I599" s="19">
        <v>9999</v>
      </c>
      <c r="J599" s="10">
        <v>0</v>
      </c>
      <c r="K599" s="10">
        <v>0</v>
      </c>
    </row>
    <row r="600" spans="1:11">
      <c r="A600">
        <v>593</v>
      </c>
      <c r="B600" s="9">
        <v>25627</v>
      </c>
      <c r="C600" s="6">
        <f t="shared" si="31"/>
        <v>2</v>
      </c>
      <c r="D600" s="12">
        <f t="shared" si="32"/>
        <v>1970</v>
      </c>
      <c r="E600" s="10">
        <v>0</v>
      </c>
      <c r="F600" s="10">
        <v>0</v>
      </c>
      <c r="G600" s="10">
        <v>0</v>
      </c>
      <c r="H600" s="19">
        <v>9999</v>
      </c>
      <c r="I600" s="19">
        <v>9999</v>
      </c>
      <c r="J600" s="10">
        <v>0</v>
      </c>
      <c r="K600" s="10">
        <v>0</v>
      </c>
    </row>
    <row r="601" spans="1:11">
      <c r="A601">
        <v>594</v>
      </c>
      <c r="B601" s="9">
        <v>25658</v>
      </c>
      <c r="C601" s="6">
        <f t="shared" si="31"/>
        <v>3</v>
      </c>
      <c r="D601" s="12">
        <f t="shared" si="32"/>
        <v>1970</v>
      </c>
      <c r="E601" s="10">
        <v>0</v>
      </c>
      <c r="F601" s="10">
        <v>0</v>
      </c>
      <c r="G601" s="10">
        <v>0</v>
      </c>
      <c r="H601" s="19">
        <v>9999</v>
      </c>
      <c r="I601" s="19">
        <v>9999</v>
      </c>
      <c r="J601" s="10">
        <v>0</v>
      </c>
      <c r="K601" s="10">
        <v>0</v>
      </c>
    </row>
    <row r="602" spans="1:11">
      <c r="A602">
        <v>595</v>
      </c>
      <c r="B602" s="9">
        <v>25688</v>
      </c>
      <c r="C602" s="6">
        <f t="shared" si="31"/>
        <v>4</v>
      </c>
      <c r="D602" s="12">
        <f t="shared" si="32"/>
        <v>1970</v>
      </c>
      <c r="E602" s="10">
        <v>0</v>
      </c>
      <c r="F602" s="10">
        <v>0</v>
      </c>
      <c r="G602" s="10">
        <v>2.5699999332427979</v>
      </c>
      <c r="H602" s="19">
        <v>9.9399995803833008</v>
      </c>
      <c r="I602" s="19">
        <v>0.77999997138977051</v>
      </c>
      <c r="J602" s="10">
        <v>1.9800000190734863</v>
      </c>
      <c r="K602" s="10">
        <v>0.93999999761581421</v>
      </c>
    </row>
    <row r="603" spans="1:11">
      <c r="A603">
        <v>596</v>
      </c>
      <c r="B603" s="9">
        <v>25719</v>
      </c>
      <c r="C603" s="6">
        <f t="shared" si="31"/>
        <v>5</v>
      </c>
      <c r="D603" s="12">
        <f t="shared" si="32"/>
        <v>1970</v>
      </c>
      <c r="E603" s="10">
        <v>0</v>
      </c>
      <c r="F603" s="10">
        <v>0</v>
      </c>
      <c r="G603" s="10">
        <v>3.2400000095367432</v>
      </c>
      <c r="H603" s="19">
        <v>12.520000457763672</v>
      </c>
      <c r="I603" s="19">
        <v>0.98000001907348633</v>
      </c>
      <c r="J603" s="10">
        <v>2.4900000095367432</v>
      </c>
      <c r="K603" s="10">
        <v>1.1799999475479126</v>
      </c>
    </row>
    <row r="604" spans="1:11">
      <c r="A604">
        <v>597</v>
      </c>
      <c r="B604" s="9">
        <v>25749</v>
      </c>
      <c r="C604" s="6">
        <f t="shared" si="31"/>
        <v>6</v>
      </c>
      <c r="D604" s="12">
        <f t="shared" si="32"/>
        <v>1970</v>
      </c>
      <c r="E604" s="10">
        <v>0.47999998927116394</v>
      </c>
      <c r="F604" s="10">
        <v>0.47999998927116394</v>
      </c>
      <c r="G604" s="10">
        <v>3.0399999618530273</v>
      </c>
      <c r="H604" s="19">
        <v>11.739999771118164</v>
      </c>
      <c r="I604" s="19">
        <v>0.92000001668930054</v>
      </c>
      <c r="J604" s="10">
        <v>2.3399999141693115</v>
      </c>
      <c r="K604" s="10">
        <v>1.1100000143051147</v>
      </c>
    </row>
    <row r="605" spans="1:11">
      <c r="A605">
        <v>598</v>
      </c>
      <c r="B605" s="9">
        <v>25780</v>
      </c>
      <c r="C605" s="6">
        <f t="shared" si="31"/>
        <v>7</v>
      </c>
      <c r="D605" s="12">
        <f t="shared" si="32"/>
        <v>1970</v>
      </c>
      <c r="E605" s="10">
        <v>1.5399999618530273</v>
      </c>
      <c r="F605" s="10">
        <v>1.5399999618530273</v>
      </c>
      <c r="G605" s="10">
        <v>3.2300000190734863</v>
      </c>
      <c r="H605" s="19">
        <v>12.489999771118164</v>
      </c>
      <c r="I605" s="19">
        <v>0.98000001907348633</v>
      </c>
      <c r="J605" s="10">
        <v>2.4900000095367432</v>
      </c>
      <c r="K605" s="10">
        <v>1.1799999475479126</v>
      </c>
    </row>
    <row r="606" spans="1:11">
      <c r="A606">
        <v>599</v>
      </c>
      <c r="B606" s="9">
        <v>25811</v>
      </c>
      <c r="C606" s="6">
        <f t="shared" si="31"/>
        <v>8</v>
      </c>
      <c r="D606" s="12">
        <f t="shared" si="32"/>
        <v>1970</v>
      </c>
      <c r="E606" s="10">
        <v>1.5399999618530273</v>
      </c>
      <c r="F606" s="10">
        <v>1.5399999618530273</v>
      </c>
      <c r="G606" s="10">
        <v>2.5799999237060547</v>
      </c>
      <c r="H606" s="19">
        <v>9.9600000381469727</v>
      </c>
      <c r="I606" s="19">
        <v>0.77999997138977051</v>
      </c>
      <c r="J606" s="10">
        <v>1.9800000190734863</v>
      </c>
      <c r="K606" s="10">
        <v>0.93999999761581421</v>
      </c>
    </row>
    <row r="607" spans="1:11">
      <c r="A607">
        <v>600</v>
      </c>
      <c r="B607" s="9">
        <v>25841</v>
      </c>
      <c r="C607" s="6">
        <f t="shared" si="31"/>
        <v>9</v>
      </c>
      <c r="D607" s="12">
        <f t="shared" si="32"/>
        <v>1970</v>
      </c>
      <c r="E607" s="10">
        <v>0.76999998092651367</v>
      </c>
      <c r="F607" s="10">
        <v>0.76999998092651367</v>
      </c>
      <c r="G607" s="10">
        <v>2.0899999141693115</v>
      </c>
      <c r="H607" s="19">
        <v>8.0799999237060547</v>
      </c>
      <c r="I607" s="19">
        <v>0.62999999523162842</v>
      </c>
      <c r="J607" s="10">
        <v>1.6100000143051147</v>
      </c>
      <c r="K607" s="10">
        <v>0.75999999046325684</v>
      </c>
    </row>
    <row r="608" spans="1:11">
      <c r="A608">
        <v>601</v>
      </c>
      <c r="B608" s="9">
        <v>25872</v>
      </c>
      <c r="C608" s="6">
        <f t="shared" si="31"/>
        <v>10</v>
      </c>
      <c r="D608" s="12">
        <f t="shared" si="32"/>
        <v>1970</v>
      </c>
      <c r="E608" s="10">
        <v>0.47999998927116394</v>
      </c>
      <c r="F608" s="10">
        <v>0.47999998927116394</v>
      </c>
      <c r="G608" s="10">
        <v>0.25999999046325684</v>
      </c>
      <c r="H608" s="19">
        <v>1</v>
      </c>
      <c r="I608" s="19">
        <v>7.9999998211860657E-2</v>
      </c>
      <c r="J608" s="10">
        <v>0.20000000298023224</v>
      </c>
      <c r="K608" s="10">
        <v>9.0000003576278687E-2</v>
      </c>
    </row>
    <row r="609" spans="1:11">
      <c r="A609">
        <v>602</v>
      </c>
      <c r="B609" s="9">
        <v>25902</v>
      </c>
      <c r="C609" s="6">
        <f t="shared" si="31"/>
        <v>11</v>
      </c>
      <c r="D609" s="12">
        <f t="shared" si="32"/>
        <v>1970</v>
      </c>
      <c r="E609" s="10">
        <v>0</v>
      </c>
      <c r="F609" s="10">
        <v>0</v>
      </c>
      <c r="G609" s="10">
        <v>0</v>
      </c>
      <c r="H609" s="19">
        <v>9999</v>
      </c>
      <c r="I609" s="19">
        <v>9999</v>
      </c>
      <c r="J609" s="10">
        <v>0</v>
      </c>
      <c r="K609" s="10">
        <v>0</v>
      </c>
    </row>
    <row r="610" spans="1:11">
      <c r="A610">
        <v>603</v>
      </c>
      <c r="B610" s="9">
        <v>25933</v>
      </c>
      <c r="C610" s="6">
        <f t="shared" si="31"/>
        <v>12</v>
      </c>
      <c r="D610" s="12">
        <f t="shared" si="32"/>
        <v>1970</v>
      </c>
      <c r="E610" s="10">
        <v>0</v>
      </c>
      <c r="F610" s="10">
        <v>0</v>
      </c>
      <c r="G610" s="10">
        <v>0</v>
      </c>
      <c r="H610" s="19">
        <v>9999</v>
      </c>
      <c r="I610" s="19">
        <v>9999</v>
      </c>
      <c r="J610" s="10">
        <v>0</v>
      </c>
      <c r="K610" s="10">
        <v>0</v>
      </c>
    </row>
    <row r="611" spans="1:11">
      <c r="A611">
        <v>604</v>
      </c>
      <c r="B611" s="9">
        <v>25964</v>
      </c>
      <c r="C611" s="6">
        <f t="shared" si="31"/>
        <v>1</v>
      </c>
      <c r="D611" s="12">
        <f t="shared" si="32"/>
        <v>1971</v>
      </c>
      <c r="E611" s="10">
        <v>0</v>
      </c>
      <c r="F611" s="10">
        <v>0</v>
      </c>
      <c r="G611" s="10">
        <v>0</v>
      </c>
      <c r="H611" s="19">
        <v>9999</v>
      </c>
      <c r="I611" s="19">
        <v>9999</v>
      </c>
      <c r="J611" s="10">
        <v>0</v>
      </c>
      <c r="K611" s="10">
        <v>0</v>
      </c>
    </row>
    <row r="612" spans="1:11">
      <c r="A612">
        <v>605</v>
      </c>
      <c r="B612" s="9">
        <v>25992</v>
      </c>
      <c r="C612" s="6">
        <f t="shared" si="31"/>
        <v>2</v>
      </c>
      <c r="D612" s="12">
        <f t="shared" si="32"/>
        <v>1971</v>
      </c>
      <c r="E612" s="10">
        <v>0</v>
      </c>
      <c r="F612" s="10">
        <v>0</v>
      </c>
      <c r="G612" s="10">
        <v>0</v>
      </c>
      <c r="H612" s="19">
        <v>9999</v>
      </c>
      <c r="I612" s="19">
        <v>9999</v>
      </c>
      <c r="J612" s="10">
        <v>0</v>
      </c>
      <c r="K612" s="10">
        <v>0</v>
      </c>
    </row>
    <row r="613" spans="1:11">
      <c r="A613">
        <v>606</v>
      </c>
      <c r="B613" s="9">
        <v>26023</v>
      </c>
      <c r="C613" s="6">
        <f t="shared" si="31"/>
        <v>3</v>
      </c>
      <c r="D613" s="12">
        <f t="shared" si="32"/>
        <v>1971</v>
      </c>
      <c r="E613" s="10">
        <v>0</v>
      </c>
      <c r="F613" s="10">
        <v>0</v>
      </c>
      <c r="G613" s="10">
        <v>5.9999998658895493E-2</v>
      </c>
      <c r="H613" s="19">
        <v>9999</v>
      </c>
      <c r="I613" s="19">
        <v>9999</v>
      </c>
      <c r="J613" s="10">
        <v>3.9999999105930328E-2</v>
      </c>
      <c r="K613" s="10">
        <v>1.9999999552965164E-2</v>
      </c>
    </row>
    <row r="614" spans="1:11">
      <c r="A614">
        <v>607</v>
      </c>
      <c r="B614" s="9">
        <v>26053</v>
      </c>
      <c r="C614" s="6">
        <f t="shared" si="31"/>
        <v>4</v>
      </c>
      <c r="D614" s="12">
        <f t="shared" si="32"/>
        <v>1971</v>
      </c>
      <c r="E614" s="10">
        <v>0</v>
      </c>
      <c r="F614" s="10">
        <v>0</v>
      </c>
      <c r="G614" s="10">
        <v>3.0799999237060547</v>
      </c>
      <c r="H614" s="19">
        <v>11.930000305175781</v>
      </c>
      <c r="I614" s="19">
        <v>0.93000000715255737</v>
      </c>
      <c r="J614" s="10">
        <v>2.369999885559082</v>
      </c>
      <c r="K614" s="10">
        <v>1.1200000047683716</v>
      </c>
    </row>
    <row r="615" spans="1:11">
      <c r="A615">
        <v>608</v>
      </c>
      <c r="B615" s="9">
        <v>26084</v>
      </c>
      <c r="C615" s="6">
        <f t="shared" si="31"/>
        <v>5</v>
      </c>
      <c r="D615" s="12">
        <f t="shared" si="32"/>
        <v>1971</v>
      </c>
      <c r="E615" s="10">
        <v>0</v>
      </c>
      <c r="F615" s="10">
        <v>0</v>
      </c>
      <c r="G615" s="10">
        <v>2.5499999523162842</v>
      </c>
      <c r="H615" s="19">
        <v>9.9099998474121094</v>
      </c>
      <c r="I615" s="19">
        <v>0.76999998092651367</v>
      </c>
      <c r="J615" s="10">
        <v>1.9700000286102295</v>
      </c>
      <c r="K615" s="10">
        <v>0.93000000715255737</v>
      </c>
    </row>
    <row r="616" spans="1:11">
      <c r="A616">
        <v>609</v>
      </c>
      <c r="B616" s="9">
        <v>26114</v>
      </c>
      <c r="C616" s="6">
        <f t="shared" si="31"/>
        <v>6</v>
      </c>
      <c r="D616" s="12">
        <f t="shared" si="32"/>
        <v>1971</v>
      </c>
      <c r="E616" s="10">
        <v>0.47999998927116394</v>
      </c>
      <c r="F616" s="10">
        <v>0.47999998927116394</v>
      </c>
      <c r="G616" s="10">
        <v>3.1700000762939453</v>
      </c>
      <c r="H616" s="19">
        <v>12.279999732971191</v>
      </c>
      <c r="I616" s="19">
        <v>0.95999997854232788</v>
      </c>
      <c r="J616" s="10">
        <v>2.440000057220459</v>
      </c>
      <c r="K616" s="10">
        <v>1.1599999666213989</v>
      </c>
    </row>
    <row r="617" spans="1:11">
      <c r="A617">
        <v>610</v>
      </c>
      <c r="B617" s="9">
        <v>26145</v>
      </c>
      <c r="C617" s="6">
        <f t="shared" si="31"/>
        <v>7</v>
      </c>
      <c r="D617" s="12">
        <f t="shared" si="32"/>
        <v>1971</v>
      </c>
      <c r="E617" s="10">
        <v>1.5399999618530273</v>
      </c>
      <c r="F617" s="10">
        <v>1.5399999618530273</v>
      </c>
      <c r="G617" s="10">
        <v>3.119999885559082</v>
      </c>
      <c r="H617" s="19">
        <v>12.090000152587891</v>
      </c>
      <c r="I617" s="19">
        <v>0.93999999761581421</v>
      </c>
      <c r="J617" s="10">
        <v>2.4000000953674316</v>
      </c>
      <c r="K617" s="10">
        <v>1.1399999856948853</v>
      </c>
    </row>
    <row r="618" spans="1:11">
      <c r="A618">
        <v>611</v>
      </c>
      <c r="B618" s="9">
        <v>26176</v>
      </c>
      <c r="C618" s="6">
        <f t="shared" si="31"/>
        <v>8</v>
      </c>
      <c r="D618" s="12">
        <f t="shared" si="32"/>
        <v>1971</v>
      </c>
      <c r="E618" s="10">
        <v>1.5399999618530273</v>
      </c>
      <c r="F618" s="10">
        <v>1.5399999618530273</v>
      </c>
      <c r="G618" s="10">
        <v>2.4800000190734863</v>
      </c>
      <c r="H618" s="19">
        <v>9.619999885559082</v>
      </c>
      <c r="I618" s="19">
        <v>0.75</v>
      </c>
      <c r="J618" s="10">
        <v>1.9099999666213989</v>
      </c>
      <c r="K618" s="10">
        <v>0.9100000262260437</v>
      </c>
    </row>
    <row r="619" spans="1:11">
      <c r="A619">
        <v>612</v>
      </c>
      <c r="B619" s="9">
        <v>26206</v>
      </c>
      <c r="C619" s="6">
        <f t="shared" si="31"/>
        <v>9</v>
      </c>
      <c r="D619" s="12">
        <f t="shared" si="32"/>
        <v>1971</v>
      </c>
      <c r="E619" s="10">
        <v>0.76999998092651367</v>
      </c>
      <c r="F619" s="10">
        <v>0.76999998092651367</v>
      </c>
      <c r="G619" s="10">
        <v>1.9299999475479126</v>
      </c>
      <c r="H619" s="19">
        <v>7.4699997901916504</v>
      </c>
      <c r="I619" s="19">
        <v>0.57999998331069946</v>
      </c>
      <c r="J619" s="10">
        <v>1.4800000190734863</v>
      </c>
      <c r="K619" s="10">
        <v>0.69999998807907104</v>
      </c>
    </row>
    <row r="620" spans="1:11">
      <c r="A620">
        <v>613</v>
      </c>
      <c r="B620" s="9">
        <v>26237</v>
      </c>
      <c r="C620" s="6">
        <f t="shared" si="31"/>
        <v>10</v>
      </c>
      <c r="D620" s="12">
        <f t="shared" si="32"/>
        <v>1971</v>
      </c>
      <c r="E620" s="10">
        <v>0.47999998927116394</v>
      </c>
      <c r="F620" s="10">
        <v>0.47999998927116394</v>
      </c>
      <c r="G620" s="10">
        <v>0.62000000476837158</v>
      </c>
      <c r="H620" s="19">
        <v>2.4200000762939453</v>
      </c>
      <c r="I620" s="19">
        <v>0.18999999761581421</v>
      </c>
      <c r="J620" s="10">
        <v>0.47999998927116394</v>
      </c>
      <c r="K620" s="10">
        <v>0.23000000417232513</v>
      </c>
    </row>
    <row r="621" spans="1:11">
      <c r="A621">
        <v>614</v>
      </c>
      <c r="B621" s="9">
        <v>26267</v>
      </c>
      <c r="C621" s="6">
        <f t="shared" si="31"/>
        <v>11</v>
      </c>
      <c r="D621" s="12">
        <f t="shared" si="32"/>
        <v>1971</v>
      </c>
      <c r="E621" s="10">
        <v>0</v>
      </c>
      <c r="F621" s="10">
        <v>0</v>
      </c>
      <c r="G621" s="10">
        <v>0</v>
      </c>
      <c r="H621" s="19">
        <v>9999</v>
      </c>
      <c r="I621" s="19">
        <v>9999</v>
      </c>
      <c r="J621" s="10">
        <v>0</v>
      </c>
      <c r="K621" s="10">
        <v>0</v>
      </c>
    </row>
    <row r="622" spans="1:11">
      <c r="A622">
        <v>615</v>
      </c>
      <c r="B622" s="9">
        <v>26298</v>
      </c>
      <c r="C622" s="6">
        <f t="shared" si="31"/>
        <v>12</v>
      </c>
      <c r="D622" s="12">
        <f t="shared" si="32"/>
        <v>1971</v>
      </c>
      <c r="E622" s="10">
        <v>0</v>
      </c>
      <c r="F622" s="10">
        <v>0</v>
      </c>
      <c r="G622" s="10">
        <v>0</v>
      </c>
      <c r="H622" s="19">
        <v>9999</v>
      </c>
      <c r="I622" s="19">
        <v>9999</v>
      </c>
      <c r="J622" s="10">
        <v>0</v>
      </c>
      <c r="K622" s="10">
        <v>0</v>
      </c>
    </row>
    <row r="623" spans="1:11">
      <c r="A623">
        <v>616</v>
      </c>
      <c r="B623" s="9">
        <v>26329</v>
      </c>
      <c r="C623" s="6">
        <f t="shared" si="31"/>
        <v>1</v>
      </c>
      <c r="D623" s="12">
        <f t="shared" si="32"/>
        <v>1972</v>
      </c>
      <c r="E623" s="10">
        <v>0</v>
      </c>
      <c r="F623" s="10">
        <v>0</v>
      </c>
      <c r="G623" s="10">
        <v>0</v>
      </c>
      <c r="H623" s="19">
        <v>9999</v>
      </c>
      <c r="I623" s="19">
        <v>9999</v>
      </c>
      <c r="J623" s="10">
        <v>0</v>
      </c>
      <c r="K623" s="10">
        <v>0</v>
      </c>
    </row>
    <row r="624" spans="1:11">
      <c r="A624">
        <v>617</v>
      </c>
      <c r="B624" s="9">
        <v>26358</v>
      </c>
      <c r="C624" s="6">
        <f t="shared" si="31"/>
        <v>2</v>
      </c>
      <c r="D624" s="12">
        <f t="shared" si="32"/>
        <v>1972</v>
      </c>
      <c r="E624" s="10">
        <v>0</v>
      </c>
      <c r="F624" s="10">
        <v>0</v>
      </c>
      <c r="G624" s="10">
        <v>0</v>
      </c>
      <c r="H624" s="19">
        <v>9999</v>
      </c>
      <c r="I624" s="19">
        <v>9999</v>
      </c>
      <c r="J624" s="10">
        <v>0</v>
      </c>
      <c r="K624" s="10">
        <v>0</v>
      </c>
    </row>
    <row r="625" spans="1:11">
      <c r="A625">
        <v>618</v>
      </c>
      <c r="B625" s="9">
        <v>26389</v>
      </c>
      <c r="C625" s="6">
        <f t="shared" si="31"/>
        <v>3</v>
      </c>
      <c r="D625" s="12">
        <f t="shared" si="32"/>
        <v>1972</v>
      </c>
      <c r="E625" s="10">
        <v>0</v>
      </c>
      <c r="F625" s="10">
        <v>0</v>
      </c>
      <c r="G625" s="10">
        <v>0.20999999344348907</v>
      </c>
      <c r="H625" s="19">
        <v>9999</v>
      </c>
      <c r="I625" s="19">
        <v>9999</v>
      </c>
      <c r="J625" s="10">
        <v>0.15999999642372131</v>
      </c>
      <c r="K625" s="10">
        <v>7.9999998211860657E-2</v>
      </c>
    </row>
    <row r="626" spans="1:11">
      <c r="A626">
        <v>619</v>
      </c>
      <c r="B626" s="9">
        <v>26419</v>
      </c>
      <c r="C626" s="6">
        <f t="shared" si="31"/>
        <v>4</v>
      </c>
      <c r="D626" s="12">
        <f t="shared" si="32"/>
        <v>1972</v>
      </c>
      <c r="E626" s="10">
        <v>0</v>
      </c>
      <c r="F626" s="10">
        <v>0</v>
      </c>
      <c r="G626" s="10">
        <v>3.1099998950958252</v>
      </c>
      <c r="H626" s="19">
        <v>12.189999580383301</v>
      </c>
      <c r="I626" s="19">
        <v>0.94999998807907104</v>
      </c>
      <c r="J626" s="10">
        <v>2.4000000953674316</v>
      </c>
      <c r="K626" s="10">
        <v>1.1399999856948853</v>
      </c>
    </row>
    <row r="627" spans="1:11">
      <c r="A627">
        <v>620</v>
      </c>
      <c r="B627" s="9">
        <v>26450</v>
      </c>
      <c r="C627" s="6">
        <f t="shared" si="31"/>
        <v>5</v>
      </c>
      <c r="D627" s="12">
        <f t="shared" si="32"/>
        <v>1972</v>
      </c>
      <c r="E627" s="10">
        <v>0</v>
      </c>
      <c r="F627" s="10">
        <v>0</v>
      </c>
      <c r="G627" s="10">
        <v>2.9700000286102295</v>
      </c>
      <c r="H627" s="19">
        <v>11.640000343322754</v>
      </c>
      <c r="I627" s="19">
        <v>0.9100000262260437</v>
      </c>
      <c r="J627" s="10">
        <v>2.2899999618530273</v>
      </c>
      <c r="K627" s="10">
        <v>1.0900000333786011</v>
      </c>
    </row>
    <row r="628" spans="1:11">
      <c r="A628">
        <v>621</v>
      </c>
      <c r="B628" s="9">
        <v>26480</v>
      </c>
      <c r="C628" s="6">
        <f t="shared" si="31"/>
        <v>6</v>
      </c>
      <c r="D628" s="12">
        <f t="shared" si="32"/>
        <v>1972</v>
      </c>
      <c r="E628" s="10">
        <v>0.47999998927116394</v>
      </c>
      <c r="F628" s="10">
        <v>0.47999998927116394</v>
      </c>
      <c r="G628" s="10">
        <v>3.190000057220459</v>
      </c>
      <c r="H628" s="19">
        <v>12.470000267028809</v>
      </c>
      <c r="I628" s="19">
        <v>0.97000002861022949</v>
      </c>
      <c r="J628" s="10">
        <v>2.4500000476837158</v>
      </c>
      <c r="K628" s="10">
        <v>1.1599999666213989</v>
      </c>
    </row>
    <row r="629" spans="1:11">
      <c r="A629">
        <v>622</v>
      </c>
      <c r="B629" s="9">
        <v>26511</v>
      </c>
      <c r="C629" s="6">
        <f t="shared" si="31"/>
        <v>7</v>
      </c>
      <c r="D629" s="12">
        <f t="shared" si="32"/>
        <v>1972</v>
      </c>
      <c r="E629" s="10">
        <v>1.5399999618530273</v>
      </c>
      <c r="F629" s="10">
        <v>1.5399999618530273</v>
      </c>
      <c r="G629" s="10">
        <v>3.2200000286102295</v>
      </c>
      <c r="H629" s="19">
        <v>12.590000152587891</v>
      </c>
      <c r="I629" s="19">
        <v>0.98000001907348633</v>
      </c>
      <c r="J629" s="10">
        <v>2.4800000190734863</v>
      </c>
      <c r="K629" s="10">
        <v>1.1699999570846558</v>
      </c>
    </row>
    <row r="630" spans="1:11">
      <c r="A630">
        <v>623</v>
      </c>
      <c r="B630" s="9">
        <v>26542</v>
      </c>
      <c r="C630" s="6">
        <f t="shared" si="31"/>
        <v>8</v>
      </c>
      <c r="D630" s="12">
        <f t="shared" si="32"/>
        <v>1972</v>
      </c>
      <c r="E630" s="10">
        <v>1.5399999618530273</v>
      </c>
      <c r="F630" s="10">
        <v>1.5399999618530273</v>
      </c>
      <c r="G630" s="10">
        <v>2.559999942779541</v>
      </c>
      <c r="H630" s="19">
        <v>10.039999961853027</v>
      </c>
      <c r="I630" s="19">
        <v>0.77999997138977051</v>
      </c>
      <c r="J630" s="10">
        <v>1.9700000286102295</v>
      </c>
      <c r="K630" s="10">
        <v>0.93999999761581421</v>
      </c>
    </row>
    <row r="631" spans="1:11">
      <c r="A631">
        <v>624</v>
      </c>
      <c r="B631" s="9">
        <v>26572</v>
      </c>
      <c r="C631" s="6">
        <f t="shared" si="31"/>
        <v>9</v>
      </c>
      <c r="D631" s="12">
        <f t="shared" si="32"/>
        <v>1972</v>
      </c>
      <c r="E631" s="10">
        <v>0.76999998092651367</v>
      </c>
      <c r="F631" s="10">
        <v>0.76999998092651367</v>
      </c>
      <c r="G631" s="10">
        <v>1.6499999761581421</v>
      </c>
      <c r="H631" s="19">
        <v>6.4800000190734863</v>
      </c>
      <c r="I631" s="19">
        <v>0.50999999046325684</v>
      </c>
      <c r="J631" s="10">
        <v>1.2699999809265137</v>
      </c>
      <c r="K631" s="10">
        <v>0.60000002384185791</v>
      </c>
    </row>
    <row r="632" spans="1:11">
      <c r="A632">
        <v>625</v>
      </c>
      <c r="B632" s="9">
        <v>26603</v>
      </c>
      <c r="C632" s="6">
        <f t="shared" si="31"/>
        <v>10</v>
      </c>
      <c r="D632" s="12">
        <f t="shared" si="32"/>
        <v>1972</v>
      </c>
      <c r="E632" s="10">
        <v>0.47999998927116394</v>
      </c>
      <c r="F632" s="10">
        <v>0.47999998927116394</v>
      </c>
      <c r="G632" s="10">
        <v>7.9999998211860657E-2</v>
      </c>
      <c r="H632" s="19">
        <v>0.31999999284744263</v>
      </c>
      <c r="I632" s="19">
        <v>2.9999999329447746E-2</v>
      </c>
      <c r="J632" s="10">
        <v>5.9999998658895493E-2</v>
      </c>
      <c r="K632" s="10">
        <v>2.9999999329447746E-2</v>
      </c>
    </row>
    <row r="633" spans="1:11">
      <c r="A633">
        <v>626</v>
      </c>
      <c r="B633" s="9">
        <v>26633</v>
      </c>
      <c r="C633" s="6">
        <f t="shared" si="31"/>
        <v>11</v>
      </c>
      <c r="D633" s="12">
        <f t="shared" si="32"/>
        <v>1972</v>
      </c>
      <c r="E633" s="10">
        <v>0</v>
      </c>
      <c r="F633" s="10">
        <v>0</v>
      </c>
      <c r="G633" s="10">
        <v>0</v>
      </c>
      <c r="H633" s="19">
        <v>9999</v>
      </c>
      <c r="I633" s="19">
        <v>9999</v>
      </c>
      <c r="J633" s="10">
        <v>0</v>
      </c>
      <c r="K633" s="10">
        <v>0</v>
      </c>
    </row>
    <row r="634" spans="1:11">
      <c r="A634">
        <v>627</v>
      </c>
      <c r="B634" s="9">
        <v>26664</v>
      </c>
      <c r="C634" s="6">
        <f t="shared" si="31"/>
        <v>12</v>
      </c>
      <c r="D634" s="12">
        <f t="shared" si="32"/>
        <v>1972</v>
      </c>
      <c r="E634" s="10">
        <v>0</v>
      </c>
      <c r="F634" s="10">
        <v>0</v>
      </c>
      <c r="G634" s="10">
        <v>0</v>
      </c>
      <c r="H634" s="19">
        <v>9999</v>
      </c>
      <c r="I634" s="19">
        <v>9999</v>
      </c>
      <c r="J634" s="10">
        <v>0</v>
      </c>
      <c r="K634" s="10">
        <v>0</v>
      </c>
    </row>
    <row r="635" spans="1:11">
      <c r="A635">
        <v>628</v>
      </c>
      <c r="B635" s="9">
        <v>26695</v>
      </c>
      <c r="C635" s="6">
        <f t="shared" si="31"/>
        <v>1</v>
      </c>
      <c r="D635" s="12">
        <f t="shared" si="32"/>
        <v>1973</v>
      </c>
      <c r="E635" s="10">
        <v>0</v>
      </c>
      <c r="F635" s="10">
        <v>0</v>
      </c>
      <c r="G635" s="10">
        <v>0</v>
      </c>
      <c r="H635" s="19">
        <v>9999</v>
      </c>
      <c r="I635" s="19">
        <v>9999</v>
      </c>
      <c r="J635" s="10">
        <v>0</v>
      </c>
      <c r="K635" s="10">
        <v>0</v>
      </c>
    </row>
    <row r="636" spans="1:11">
      <c r="A636">
        <v>629</v>
      </c>
      <c r="B636" s="9">
        <v>26723</v>
      </c>
      <c r="C636" s="6">
        <f t="shared" si="31"/>
        <v>2</v>
      </c>
      <c r="D636" s="12">
        <f t="shared" si="32"/>
        <v>1973</v>
      </c>
      <c r="E636" s="10">
        <v>0</v>
      </c>
      <c r="F636" s="10">
        <v>0</v>
      </c>
      <c r="G636" s="10">
        <v>0</v>
      </c>
      <c r="H636" s="19">
        <v>9999</v>
      </c>
      <c r="I636" s="19">
        <v>9999</v>
      </c>
      <c r="J636" s="10">
        <v>0</v>
      </c>
      <c r="K636" s="10">
        <v>0</v>
      </c>
    </row>
    <row r="637" spans="1:11">
      <c r="A637">
        <v>630</v>
      </c>
      <c r="B637" s="9">
        <v>26754</v>
      </c>
      <c r="C637" s="6">
        <f t="shared" si="31"/>
        <v>3</v>
      </c>
      <c r="D637" s="12">
        <f t="shared" si="32"/>
        <v>1973</v>
      </c>
      <c r="E637" s="10">
        <v>0</v>
      </c>
      <c r="F637" s="10">
        <v>0</v>
      </c>
      <c r="G637" s="10">
        <v>0</v>
      </c>
      <c r="H637" s="19">
        <v>9999</v>
      </c>
      <c r="I637" s="19">
        <v>9999</v>
      </c>
      <c r="J637" s="10">
        <v>0</v>
      </c>
      <c r="K637" s="10">
        <v>0</v>
      </c>
    </row>
    <row r="638" spans="1:11">
      <c r="A638">
        <v>631</v>
      </c>
      <c r="B638" s="9">
        <v>26784</v>
      </c>
      <c r="C638" s="6">
        <f t="shared" si="31"/>
        <v>4</v>
      </c>
      <c r="D638" s="12">
        <f t="shared" si="32"/>
        <v>1973</v>
      </c>
      <c r="E638" s="10">
        <v>0</v>
      </c>
      <c r="F638" s="10">
        <v>0</v>
      </c>
      <c r="G638" s="10">
        <v>2.4600000381469727</v>
      </c>
      <c r="H638" s="19">
        <v>9.5</v>
      </c>
      <c r="I638" s="19">
        <v>0.74000000953674316</v>
      </c>
      <c r="J638" s="10">
        <v>1.8899999856948853</v>
      </c>
      <c r="K638" s="10">
        <v>0.89999997615814209</v>
      </c>
    </row>
    <row r="639" spans="1:11">
      <c r="A639">
        <v>632</v>
      </c>
      <c r="B639" s="9">
        <v>26815</v>
      </c>
      <c r="C639" s="6">
        <f t="shared" si="31"/>
        <v>5</v>
      </c>
      <c r="D639" s="12">
        <f t="shared" si="32"/>
        <v>1973</v>
      </c>
      <c r="E639" s="10">
        <v>0</v>
      </c>
      <c r="F639" s="10">
        <v>0</v>
      </c>
      <c r="G639" s="10">
        <v>3.1600000858306885</v>
      </c>
      <c r="H639" s="19">
        <v>12.229999542236328</v>
      </c>
      <c r="I639" s="19">
        <v>0.94999998807907104</v>
      </c>
      <c r="J639" s="10">
        <v>2.440000057220459</v>
      </c>
      <c r="K639" s="10">
        <v>1.1599999666213989</v>
      </c>
    </row>
    <row r="640" spans="1:11">
      <c r="A640">
        <v>633</v>
      </c>
      <c r="B640" s="9">
        <v>26845</v>
      </c>
      <c r="C640" s="6">
        <f t="shared" si="31"/>
        <v>6</v>
      </c>
      <c r="D640" s="12">
        <f t="shared" si="32"/>
        <v>1973</v>
      </c>
      <c r="E640" s="10">
        <v>0.47999998927116394</v>
      </c>
      <c r="F640" s="10">
        <v>0.47999998927116394</v>
      </c>
      <c r="G640" s="10">
        <v>3.4300000667572021</v>
      </c>
      <c r="H640" s="19">
        <v>13.270000457763672</v>
      </c>
      <c r="I640" s="19">
        <v>1.0399999618530273</v>
      </c>
      <c r="J640" s="10">
        <v>2.6400001049041748</v>
      </c>
      <c r="K640" s="10">
        <v>1.25</v>
      </c>
    </row>
    <row r="641" spans="1:11">
      <c r="A641">
        <v>634</v>
      </c>
      <c r="B641" s="9">
        <v>26876</v>
      </c>
      <c r="C641" s="6">
        <f t="shared" si="31"/>
        <v>7</v>
      </c>
      <c r="D641" s="12">
        <f t="shared" si="32"/>
        <v>1973</v>
      </c>
      <c r="E641" s="10">
        <v>1.5399999618530273</v>
      </c>
      <c r="F641" s="10">
        <v>1.5399999618530273</v>
      </c>
      <c r="G641" s="10">
        <v>3.2999999523162842</v>
      </c>
      <c r="H641" s="19">
        <v>12.770000457763672</v>
      </c>
      <c r="I641" s="19">
        <v>1</v>
      </c>
      <c r="J641" s="10">
        <v>2.5399999618530273</v>
      </c>
      <c r="K641" s="10">
        <v>1.2100000381469727</v>
      </c>
    </row>
    <row r="642" spans="1:11">
      <c r="A642">
        <v>635</v>
      </c>
      <c r="B642" s="9">
        <v>26907</v>
      </c>
      <c r="C642" s="6">
        <f t="shared" si="31"/>
        <v>8</v>
      </c>
      <c r="D642" s="12">
        <f t="shared" si="32"/>
        <v>1973</v>
      </c>
      <c r="E642" s="10">
        <v>1.5399999618530273</v>
      </c>
      <c r="F642" s="10">
        <v>1.5399999618530273</v>
      </c>
      <c r="G642" s="10">
        <v>2.630000114440918</v>
      </c>
      <c r="H642" s="19">
        <v>10.180000305175781</v>
      </c>
      <c r="I642" s="19">
        <v>0.79000002145767212</v>
      </c>
      <c r="J642" s="10">
        <v>2.0299999713897705</v>
      </c>
      <c r="K642" s="10">
        <v>0.95999997854232788</v>
      </c>
    </row>
    <row r="643" spans="1:11">
      <c r="A643">
        <v>636</v>
      </c>
      <c r="B643" s="9">
        <v>26937</v>
      </c>
      <c r="C643" s="6">
        <f t="shared" si="31"/>
        <v>9</v>
      </c>
      <c r="D643" s="12">
        <f t="shared" si="32"/>
        <v>1973</v>
      </c>
      <c r="E643" s="10">
        <v>0.76999998092651367</v>
      </c>
      <c r="F643" s="10">
        <v>0.76999998092651367</v>
      </c>
      <c r="G643" s="10">
        <v>1.9900000095367432</v>
      </c>
      <c r="H643" s="19">
        <v>7.6999998092651367</v>
      </c>
      <c r="I643" s="19">
        <v>0.60000002384185791</v>
      </c>
      <c r="J643" s="10">
        <v>1.5299999713897705</v>
      </c>
      <c r="K643" s="10">
        <v>0.73000001907348633</v>
      </c>
    </row>
    <row r="644" spans="1:11">
      <c r="A644">
        <v>637</v>
      </c>
      <c r="B644" s="9">
        <v>26968</v>
      </c>
      <c r="C644" s="6">
        <f t="shared" si="31"/>
        <v>10</v>
      </c>
      <c r="D644" s="12">
        <f t="shared" si="32"/>
        <v>1973</v>
      </c>
      <c r="E644" s="10">
        <v>0.47999998927116394</v>
      </c>
      <c r="F644" s="10">
        <v>0.47999998927116394</v>
      </c>
      <c r="G644" s="10">
        <v>1.9999999552965164E-2</v>
      </c>
      <c r="H644" s="19">
        <v>7.0000000298023224E-2</v>
      </c>
      <c r="I644" s="19">
        <v>9.9999997764825821E-3</v>
      </c>
      <c r="J644" s="10">
        <v>9.9999997764825821E-3</v>
      </c>
      <c r="K644" s="10">
        <v>9.9999997764825821E-3</v>
      </c>
    </row>
    <row r="645" spans="1:11">
      <c r="A645">
        <v>638</v>
      </c>
      <c r="B645" s="9">
        <v>26998</v>
      </c>
      <c r="C645" s="6">
        <f t="shared" si="31"/>
        <v>11</v>
      </c>
      <c r="D645" s="12">
        <f t="shared" si="32"/>
        <v>1973</v>
      </c>
      <c r="E645" s="10">
        <v>0</v>
      </c>
      <c r="F645" s="10">
        <v>0</v>
      </c>
      <c r="G645" s="10">
        <v>0</v>
      </c>
      <c r="H645" s="19">
        <v>9999</v>
      </c>
      <c r="I645" s="19">
        <v>9999</v>
      </c>
      <c r="J645" s="10">
        <v>0</v>
      </c>
      <c r="K645" s="10">
        <v>0</v>
      </c>
    </row>
    <row r="646" spans="1:11">
      <c r="A646">
        <v>639</v>
      </c>
      <c r="B646" s="9">
        <v>27029</v>
      </c>
      <c r="C646" s="6">
        <f t="shared" si="31"/>
        <v>12</v>
      </c>
      <c r="D646" s="12">
        <f t="shared" si="32"/>
        <v>1973</v>
      </c>
      <c r="E646" s="10">
        <v>0</v>
      </c>
      <c r="F646" s="10">
        <v>0</v>
      </c>
      <c r="G646" s="10">
        <v>0</v>
      </c>
      <c r="H646" s="19">
        <v>9999</v>
      </c>
      <c r="I646" s="19">
        <v>9999</v>
      </c>
      <c r="J646" s="10">
        <v>0</v>
      </c>
      <c r="K646" s="10">
        <v>0</v>
      </c>
    </row>
    <row r="647" spans="1:11">
      <c r="A647">
        <v>640</v>
      </c>
      <c r="B647" s="9">
        <v>27060</v>
      </c>
      <c r="C647" s="6">
        <f t="shared" si="31"/>
        <v>1</v>
      </c>
      <c r="D647" s="12">
        <f t="shared" si="32"/>
        <v>1974</v>
      </c>
      <c r="E647" s="10">
        <v>0</v>
      </c>
      <c r="F647" s="10">
        <v>0</v>
      </c>
      <c r="G647" s="10">
        <v>0</v>
      </c>
      <c r="H647" s="19">
        <v>9999</v>
      </c>
      <c r="I647" s="19">
        <v>9999</v>
      </c>
      <c r="J647" s="10">
        <v>0</v>
      </c>
      <c r="K647" s="10">
        <v>0</v>
      </c>
    </row>
    <row r="648" spans="1:11">
      <c r="A648">
        <v>641</v>
      </c>
      <c r="B648" s="9">
        <v>27088</v>
      </c>
      <c r="C648" s="6">
        <f t="shared" si="31"/>
        <v>2</v>
      </c>
      <c r="D648" s="12">
        <f t="shared" si="32"/>
        <v>1974</v>
      </c>
      <c r="E648" s="10">
        <v>0</v>
      </c>
      <c r="F648" s="10">
        <v>0</v>
      </c>
      <c r="G648" s="10">
        <v>0</v>
      </c>
      <c r="H648" s="19">
        <v>9999</v>
      </c>
      <c r="I648" s="19">
        <v>9999</v>
      </c>
      <c r="J648" s="10">
        <v>0</v>
      </c>
      <c r="K648" s="10">
        <v>0</v>
      </c>
    </row>
    <row r="649" spans="1:11">
      <c r="A649">
        <v>642</v>
      </c>
      <c r="B649" s="9">
        <v>27119</v>
      </c>
      <c r="C649" s="6">
        <f t="shared" ref="C649:C712" si="33">MONTH(B649)</f>
        <v>3</v>
      </c>
      <c r="D649" s="12">
        <f t="shared" ref="D649:D712" si="34">YEAR(B649)</f>
        <v>1974</v>
      </c>
      <c r="E649" s="10">
        <v>0</v>
      </c>
      <c r="F649" s="10">
        <v>0</v>
      </c>
      <c r="G649" s="10">
        <v>0</v>
      </c>
      <c r="H649" s="19">
        <v>9999</v>
      </c>
      <c r="I649" s="19">
        <v>9999</v>
      </c>
      <c r="J649" s="10">
        <v>0</v>
      </c>
      <c r="K649" s="10">
        <v>0</v>
      </c>
    </row>
    <row r="650" spans="1:11">
      <c r="A650">
        <v>643</v>
      </c>
      <c r="B650" s="9">
        <v>27149</v>
      </c>
      <c r="C650" s="6">
        <f t="shared" si="33"/>
        <v>4</v>
      </c>
      <c r="D650" s="12">
        <f t="shared" si="34"/>
        <v>1974</v>
      </c>
      <c r="E650" s="10">
        <v>0</v>
      </c>
      <c r="F650" s="10">
        <v>0</v>
      </c>
      <c r="G650" s="10">
        <v>1.9500000476837158</v>
      </c>
      <c r="H650" s="19">
        <v>7.5399999618530273</v>
      </c>
      <c r="I650" s="19">
        <v>0.5899999737739563</v>
      </c>
      <c r="J650" s="10">
        <v>1.5</v>
      </c>
      <c r="K650" s="10">
        <v>0.70999997854232788</v>
      </c>
    </row>
    <row r="651" spans="1:11">
      <c r="A651">
        <v>644</v>
      </c>
      <c r="B651" s="9">
        <v>27180</v>
      </c>
      <c r="C651" s="6">
        <f t="shared" si="33"/>
        <v>5</v>
      </c>
      <c r="D651" s="12">
        <f t="shared" si="34"/>
        <v>1974</v>
      </c>
      <c r="E651" s="10">
        <v>0</v>
      </c>
      <c r="F651" s="10">
        <v>0</v>
      </c>
      <c r="G651" s="10">
        <v>3.4200000762939453</v>
      </c>
      <c r="H651" s="19">
        <v>13.220000267028809</v>
      </c>
      <c r="I651" s="19">
        <v>1.0299999713897705</v>
      </c>
      <c r="J651" s="10">
        <v>2.630000114440918</v>
      </c>
      <c r="K651" s="10">
        <v>1.25</v>
      </c>
    </row>
    <row r="652" spans="1:11">
      <c r="A652">
        <v>645</v>
      </c>
      <c r="B652" s="9">
        <v>27210</v>
      </c>
      <c r="C652" s="6">
        <f t="shared" si="33"/>
        <v>6</v>
      </c>
      <c r="D652" s="12">
        <f t="shared" si="34"/>
        <v>1974</v>
      </c>
      <c r="E652" s="10">
        <v>0.47999998927116394</v>
      </c>
      <c r="F652" s="10">
        <v>0.47999998927116394</v>
      </c>
      <c r="G652" s="10">
        <v>3.5299999713897705</v>
      </c>
      <c r="H652" s="19">
        <v>13.659999847412109</v>
      </c>
      <c r="I652" s="19">
        <v>1.0700000524520874</v>
      </c>
      <c r="J652" s="10">
        <v>2.7200000286102295</v>
      </c>
      <c r="K652" s="10">
        <v>1.2899999618530273</v>
      </c>
    </row>
    <row r="653" spans="1:11">
      <c r="A653">
        <v>646</v>
      </c>
      <c r="B653" s="9">
        <v>27241</v>
      </c>
      <c r="C653" s="6">
        <f t="shared" si="33"/>
        <v>7</v>
      </c>
      <c r="D653" s="12">
        <f t="shared" si="34"/>
        <v>1974</v>
      </c>
      <c r="E653" s="10">
        <v>1.5399999618530273</v>
      </c>
      <c r="F653" s="10">
        <v>1.5399999618530273</v>
      </c>
      <c r="G653" s="10">
        <v>2.9100000858306885</v>
      </c>
      <c r="H653" s="19">
        <v>11.239999771118164</v>
      </c>
      <c r="I653" s="19">
        <v>0.87999999523162842</v>
      </c>
      <c r="J653" s="10">
        <v>2.2400000095367432</v>
      </c>
      <c r="K653" s="10">
        <v>1.059999942779541</v>
      </c>
    </row>
    <row r="654" spans="1:11">
      <c r="A654">
        <v>647</v>
      </c>
      <c r="B654" s="9">
        <v>27272</v>
      </c>
      <c r="C654" s="6">
        <f t="shared" si="33"/>
        <v>8</v>
      </c>
      <c r="D654" s="12">
        <f t="shared" si="34"/>
        <v>1974</v>
      </c>
      <c r="E654" s="10">
        <v>1.5399999618530273</v>
      </c>
      <c r="F654" s="10">
        <v>1.5399999618530273</v>
      </c>
      <c r="G654" s="10">
        <v>2.7899999618530273</v>
      </c>
      <c r="H654" s="19">
        <v>10.789999961853027</v>
      </c>
      <c r="I654" s="19">
        <v>0.8399999737739563</v>
      </c>
      <c r="J654" s="10">
        <v>2.1500000953674316</v>
      </c>
      <c r="K654" s="10">
        <v>1.0199999809265137</v>
      </c>
    </row>
    <row r="655" spans="1:11">
      <c r="A655">
        <v>648</v>
      </c>
      <c r="B655" s="9">
        <v>27302</v>
      </c>
      <c r="C655" s="6">
        <f t="shared" si="33"/>
        <v>9</v>
      </c>
      <c r="D655" s="12">
        <f t="shared" si="34"/>
        <v>1974</v>
      </c>
      <c r="E655" s="10">
        <v>0.76999998092651367</v>
      </c>
      <c r="F655" s="10">
        <v>0.76999998092651367</v>
      </c>
      <c r="G655" s="10">
        <v>2.2699999809265137</v>
      </c>
      <c r="H655" s="19">
        <v>8.7799997329711914</v>
      </c>
      <c r="I655" s="19">
        <v>0.68999999761581421</v>
      </c>
      <c r="J655" s="10">
        <v>1.75</v>
      </c>
      <c r="K655" s="10">
        <v>0.82999998331069946</v>
      </c>
    </row>
    <row r="656" spans="1:11">
      <c r="A656">
        <v>649</v>
      </c>
      <c r="B656" s="9">
        <v>27333</v>
      </c>
      <c r="C656" s="6">
        <f t="shared" si="33"/>
        <v>10</v>
      </c>
      <c r="D656" s="12">
        <f t="shared" si="34"/>
        <v>1974</v>
      </c>
      <c r="E656" s="10">
        <v>0.47999998927116394</v>
      </c>
      <c r="F656" s="10">
        <v>0.47999998927116394</v>
      </c>
      <c r="G656" s="10">
        <v>0.11999999731779099</v>
      </c>
      <c r="H656" s="19">
        <v>0.47999998927116394</v>
      </c>
      <c r="I656" s="19">
        <v>3.9999999105930328E-2</v>
      </c>
      <c r="J656" s="10">
        <v>0.10000000149011612</v>
      </c>
      <c r="K656" s="10">
        <v>5.000000074505806E-2</v>
      </c>
    </row>
    <row r="657" spans="1:11">
      <c r="A657">
        <v>650</v>
      </c>
      <c r="B657" s="9">
        <v>27363</v>
      </c>
      <c r="C657" s="6">
        <f t="shared" si="33"/>
        <v>11</v>
      </c>
      <c r="D657" s="12">
        <f t="shared" si="34"/>
        <v>1974</v>
      </c>
      <c r="E657" s="10">
        <v>0</v>
      </c>
      <c r="F657" s="10">
        <v>0</v>
      </c>
      <c r="G657" s="10">
        <v>0</v>
      </c>
      <c r="H657" s="19">
        <v>9999</v>
      </c>
      <c r="I657" s="19">
        <v>9999</v>
      </c>
      <c r="J657" s="10">
        <v>0</v>
      </c>
      <c r="K657" s="10">
        <v>0</v>
      </c>
    </row>
    <row r="658" spans="1:11">
      <c r="A658">
        <v>651</v>
      </c>
      <c r="B658" s="9">
        <v>27394</v>
      </c>
      <c r="C658" s="6">
        <f t="shared" si="33"/>
        <v>12</v>
      </c>
      <c r="D658" s="12">
        <f t="shared" si="34"/>
        <v>1974</v>
      </c>
      <c r="E658" s="10">
        <v>0</v>
      </c>
      <c r="F658" s="10">
        <v>0</v>
      </c>
      <c r="G658" s="10">
        <v>0</v>
      </c>
      <c r="H658" s="19">
        <v>9999</v>
      </c>
      <c r="I658" s="19">
        <v>9999</v>
      </c>
      <c r="J658" s="10">
        <v>0</v>
      </c>
      <c r="K658" s="10">
        <v>0</v>
      </c>
    </row>
    <row r="659" spans="1:11">
      <c r="A659">
        <v>652</v>
      </c>
      <c r="B659" s="9">
        <v>27425</v>
      </c>
      <c r="C659" s="6">
        <f t="shared" si="33"/>
        <v>1</v>
      </c>
      <c r="D659" s="12">
        <f t="shared" si="34"/>
        <v>1975</v>
      </c>
      <c r="E659" s="10">
        <v>0</v>
      </c>
      <c r="F659" s="10">
        <v>0</v>
      </c>
      <c r="G659" s="10">
        <v>0</v>
      </c>
      <c r="H659" s="19">
        <v>9999</v>
      </c>
      <c r="I659" s="19">
        <v>9999</v>
      </c>
      <c r="J659" s="10">
        <v>0</v>
      </c>
      <c r="K659" s="10">
        <v>0</v>
      </c>
    </row>
    <row r="660" spans="1:11">
      <c r="A660">
        <v>653</v>
      </c>
      <c r="B660" s="9">
        <v>27453</v>
      </c>
      <c r="C660" s="6">
        <f t="shared" si="33"/>
        <v>2</v>
      </c>
      <c r="D660" s="12">
        <f t="shared" si="34"/>
        <v>1975</v>
      </c>
      <c r="E660" s="10">
        <v>0</v>
      </c>
      <c r="F660" s="10">
        <v>0</v>
      </c>
      <c r="G660" s="10">
        <v>0</v>
      </c>
      <c r="H660" s="19">
        <v>9999</v>
      </c>
      <c r="I660" s="19">
        <v>9999</v>
      </c>
      <c r="J660" s="10">
        <v>0</v>
      </c>
      <c r="K660" s="10">
        <v>0</v>
      </c>
    </row>
    <row r="661" spans="1:11">
      <c r="A661">
        <v>654</v>
      </c>
      <c r="B661" s="9">
        <v>27484</v>
      </c>
      <c r="C661" s="6">
        <f t="shared" si="33"/>
        <v>3</v>
      </c>
      <c r="D661" s="12">
        <f t="shared" si="34"/>
        <v>1975</v>
      </c>
      <c r="E661" s="10">
        <v>0</v>
      </c>
      <c r="F661" s="10">
        <v>0</v>
      </c>
      <c r="G661" s="10">
        <v>0</v>
      </c>
      <c r="H661" s="19">
        <v>9999</v>
      </c>
      <c r="I661" s="19">
        <v>9999</v>
      </c>
      <c r="J661" s="10">
        <v>0</v>
      </c>
      <c r="K661" s="10">
        <v>0</v>
      </c>
    </row>
    <row r="662" spans="1:11">
      <c r="A662">
        <v>655</v>
      </c>
      <c r="B662" s="9">
        <v>27514</v>
      </c>
      <c r="C662" s="6">
        <f t="shared" si="33"/>
        <v>4</v>
      </c>
      <c r="D662" s="12">
        <f t="shared" si="34"/>
        <v>1975</v>
      </c>
      <c r="E662" s="10">
        <v>0</v>
      </c>
      <c r="F662" s="10">
        <v>0</v>
      </c>
      <c r="G662" s="10">
        <v>2.1099998950958252</v>
      </c>
      <c r="H662" s="19">
        <v>8.1599998474121094</v>
      </c>
      <c r="I662" s="19">
        <v>0.63999998569488525</v>
      </c>
      <c r="J662" s="10">
        <v>1.6200000047683716</v>
      </c>
      <c r="K662" s="10">
        <v>0.76999998092651367</v>
      </c>
    </row>
    <row r="663" spans="1:11">
      <c r="A663">
        <v>656</v>
      </c>
      <c r="B663" s="9">
        <v>27545</v>
      </c>
      <c r="C663" s="6">
        <f t="shared" si="33"/>
        <v>5</v>
      </c>
      <c r="D663" s="12">
        <f t="shared" si="34"/>
        <v>1975</v>
      </c>
      <c r="E663" s="10">
        <v>0</v>
      </c>
      <c r="F663" s="10">
        <v>0</v>
      </c>
      <c r="G663" s="10">
        <v>3.3199999332427979</v>
      </c>
      <c r="H663" s="19">
        <v>12.840000152587891</v>
      </c>
      <c r="I663" s="19">
        <v>1</v>
      </c>
      <c r="J663" s="10">
        <v>2.559999942779541</v>
      </c>
      <c r="K663" s="10">
        <v>1.2100000381469727</v>
      </c>
    </row>
    <row r="664" spans="1:11">
      <c r="A664">
        <v>657</v>
      </c>
      <c r="B664" s="9">
        <v>27575</v>
      </c>
      <c r="C664" s="6">
        <f t="shared" si="33"/>
        <v>6</v>
      </c>
      <c r="D664" s="12">
        <f t="shared" si="34"/>
        <v>1975</v>
      </c>
      <c r="E664" s="10">
        <v>0.47999998927116394</v>
      </c>
      <c r="F664" s="10">
        <v>0.47999998927116394</v>
      </c>
      <c r="G664" s="10">
        <v>3.4900000095367432</v>
      </c>
      <c r="H664" s="19">
        <v>13.5</v>
      </c>
      <c r="I664" s="19">
        <v>1.0499999523162842</v>
      </c>
      <c r="J664" s="10">
        <v>2.690000057220459</v>
      </c>
      <c r="K664" s="10">
        <v>1.2699999809265137</v>
      </c>
    </row>
    <row r="665" spans="1:11">
      <c r="A665">
        <v>658</v>
      </c>
      <c r="B665" s="9">
        <v>27606</v>
      </c>
      <c r="C665" s="6">
        <f t="shared" si="33"/>
        <v>7</v>
      </c>
      <c r="D665" s="12">
        <f t="shared" si="34"/>
        <v>1975</v>
      </c>
      <c r="E665" s="10">
        <v>1.5399999618530273</v>
      </c>
      <c r="F665" s="10">
        <v>1.5399999618530273</v>
      </c>
      <c r="G665" s="10">
        <v>3.2999999523162842</v>
      </c>
      <c r="H665" s="19">
        <v>12.770000457763672</v>
      </c>
      <c r="I665" s="19">
        <v>1</v>
      </c>
      <c r="J665" s="10">
        <v>2.5399999618530273</v>
      </c>
      <c r="K665" s="10">
        <v>1.2100000381469727</v>
      </c>
    </row>
    <row r="666" spans="1:11">
      <c r="A666">
        <v>659</v>
      </c>
      <c r="B666" s="9">
        <v>27637</v>
      </c>
      <c r="C666" s="6">
        <f t="shared" si="33"/>
        <v>8</v>
      </c>
      <c r="D666" s="12">
        <f t="shared" si="34"/>
        <v>1975</v>
      </c>
      <c r="E666" s="10">
        <v>1.5399999618530273</v>
      </c>
      <c r="F666" s="10">
        <v>1.5399999618530273</v>
      </c>
      <c r="G666" s="10">
        <v>2.5899999141693115</v>
      </c>
      <c r="H666" s="19">
        <v>10</v>
      </c>
      <c r="I666" s="19">
        <v>0.77999997138977051</v>
      </c>
      <c r="J666" s="10">
        <v>1.9900000095367432</v>
      </c>
      <c r="K666" s="10">
        <v>0.93999999761581421</v>
      </c>
    </row>
    <row r="667" spans="1:11">
      <c r="A667">
        <v>660</v>
      </c>
      <c r="B667" s="9">
        <v>27667</v>
      </c>
      <c r="C667" s="6">
        <f t="shared" si="33"/>
        <v>9</v>
      </c>
      <c r="D667" s="12">
        <f t="shared" si="34"/>
        <v>1975</v>
      </c>
      <c r="E667" s="10">
        <v>0.76999998092651367</v>
      </c>
      <c r="F667" s="10">
        <v>0.76999998092651367</v>
      </c>
      <c r="G667" s="10">
        <v>2.1400001049041748</v>
      </c>
      <c r="H667" s="19">
        <v>8.2899999618530273</v>
      </c>
      <c r="I667" s="19">
        <v>0.64999997615814209</v>
      </c>
      <c r="J667" s="10">
        <v>1.6499999761581421</v>
      </c>
      <c r="K667" s="10">
        <v>0.77999997138977051</v>
      </c>
    </row>
    <row r="668" spans="1:11">
      <c r="A668">
        <v>661</v>
      </c>
      <c r="B668" s="9">
        <v>27698</v>
      </c>
      <c r="C668" s="6">
        <f t="shared" si="33"/>
        <v>10</v>
      </c>
      <c r="D668" s="12">
        <f t="shared" si="34"/>
        <v>1975</v>
      </c>
      <c r="E668" s="10">
        <v>0.47999998927116394</v>
      </c>
      <c r="F668" s="10">
        <v>0.47999998927116394</v>
      </c>
      <c r="G668" s="10">
        <v>3.9999999105930328E-2</v>
      </c>
      <c r="H668" s="19">
        <v>0.15999999642372131</v>
      </c>
      <c r="I668" s="19">
        <v>9.9999997764825821E-3</v>
      </c>
      <c r="J668" s="10">
        <v>2.9999999329447746E-2</v>
      </c>
      <c r="K668" s="10">
        <v>1.9999999552965164E-2</v>
      </c>
    </row>
    <row r="669" spans="1:11">
      <c r="A669">
        <v>662</v>
      </c>
      <c r="B669" s="9">
        <v>27728</v>
      </c>
      <c r="C669" s="6">
        <f t="shared" si="33"/>
        <v>11</v>
      </c>
      <c r="D669" s="12">
        <f t="shared" si="34"/>
        <v>1975</v>
      </c>
      <c r="E669" s="10">
        <v>0</v>
      </c>
      <c r="F669" s="10">
        <v>0</v>
      </c>
      <c r="G669" s="10">
        <v>9.9999997764825821E-3</v>
      </c>
      <c r="H669" s="19">
        <v>9999</v>
      </c>
      <c r="I669" s="19">
        <v>9999</v>
      </c>
      <c r="J669" s="10">
        <v>9.9999997764825821E-3</v>
      </c>
      <c r="K669" s="10">
        <v>0</v>
      </c>
    </row>
    <row r="670" spans="1:11">
      <c r="A670">
        <v>663</v>
      </c>
      <c r="B670" s="9">
        <v>27759</v>
      </c>
      <c r="C670" s="6">
        <f t="shared" si="33"/>
        <v>12</v>
      </c>
      <c r="D670" s="12">
        <f t="shared" si="34"/>
        <v>1975</v>
      </c>
      <c r="E670" s="10">
        <v>0</v>
      </c>
      <c r="F670" s="10">
        <v>0</v>
      </c>
      <c r="G670" s="10">
        <v>0</v>
      </c>
      <c r="H670" s="19">
        <v>9999</v>
      </c>
      <c r="I670" s="19">
        <v>9999</v>
      </c>
      <c r="J670" s="10">
        <v>0</v>
      </c>
      <c r="K670" s="10">
        <v>0</v>
      </c>
    </row>
    <row r="671" spans="1:11">
      <c r="A671">
        <v>664</v>
      </c>
      <c r="B671" s="9">
        <v>27790</v>
      </c>
      <c r="C671" s="6">
        <f t="shared" si="33"/>
        <v>1</v>
      </c>
      <c r="D671" s="12">
        <f t="shared" si="34"/>
        <v>1976</v>
      </c>
      <c r="E671" s="10">
        <v>0</v>
      </c>
      <c r="F671" s="10">
        <v>0</v>
      </c>
      <c r="G671" s="10">
        <v>0</v>
      </c>
      <c r="H671" s="19">
        <v>9999</v>
      </c>
      <c r="I671" s="19">
        <v>9999</v>
      </c>
      <c r="J671" s="10">
        <v>0</v>
      </c>
      <c r="K671" s="10">
        <v>0</v>
      </c>
    </row>
    <row r="672" spans="1:11">
      <c r="A672">
        <v>665</v>
      </c>
      <c r="B672" s="9">
        <v>27819</v>
      </c>
      <c r="C672" s="6">
        <f t="shared" si="33"/>
        <v>2</v>
      </c>
      <c r="D672" s="12">
        <f t="shared" si="34"/>
        <v>1976</v>
      </c>
      <c r="E672" s="10">
        <v>0</v>
      </c>
      <c r="F672" s="10">
        <v>0</v>
      </c>
      <c r="G672" s="10">
        <v>1.9999999552965164E-2</v>
      </c>
      <c r="H672" s="19">
        <v>9999</v>
      </c>
      <c r="I672" s="19">
        <v>9999</v>
      </c>
      <c r="J672" s="10">
        <v>1.9999999552965164E-2</v>
      </c>
      <c r="K672" s="10">
        <v>9.9999997764825821E-3</v>
      </c>
    </row>
    <row r="673" spans="1:11">
      <c r="A673">
        <v>666</v>
      </c>
      <c r="B673" s="9">
        <v>27850</v>
      </c>
      <c r="C673" s="6">
        <f t="shared" si="33"/>
        <v>3</v>
      </c>
      <c r="D673" s="12">
        <f t="shared" si="34"/>
        <v>1976</v>
      </c>
      <c r="E673" s="10">
        <v>0</v>
      </c>
      <c r="F673" s="10">
        <v>0</v>
      </c>
      <c r="G673" s="10">
        <v>0.81999999284744263</v>
      </c>
      <c r="H673" s="19">
        <v>9999</v>
      </c>
      <c r="I673" s="19">
        <v>9999</v>
      </c>
      <c r="J673" s="10">
        <v>0.62999999523162842</v>
      </c>
      <c r="K673" s="10">
        <v>0.30000001192092896</v>
      </c>
    </row>
    <row r="674" spans="1:11">
      <c r="A674">
        <v>667</v>
      </c>
      <c r="B674" s="9">
        <v>27880</v>
      </c>
      <c r="C674" s="6">
        <f t="shared" si="33"/>
        <v>4</v>
      </c>
      <c r="D674" s="12">
        <f t="shared" si="34"/>
        <v>1976</v>
      </c>
      <c r="E674" s="10">
        <v>0</v>
      </c>
      <c r="F674" s="10">
        <v>0</v>
      </c>
      <c r="G674" s="10">
        <v>3</v>
      </c>
      <c r="H674" s="19">
        <v>12.210000038146973</v>
      </c>
      <c r="I674" s="19">
        <v>0.94999998807907104</v>
      </c>
      <c r="J674" s="10">
        <v>2.309999942779541</v>
      </c>
      <c r="K674" s="10">
        <v>1.1000000238418579</v>
      </c>
    </row>
    <row r="675" spans="1:11">
      <c r="A675">
        <v>668</v>
      </c>
      <c r="B675" s="9">
        <v>27911</v>
      </c>
      <c r="C675" s="6">
        <f t="shared" si="33"/>
        <v>5</v>
      </c>
      <c r="D675" s="12">
        <f t="shared" si="34"/>
        <v>1976</v>
      </c>
      <c r="E675" s="10">
        <v>0</v>
      </c>
      <c r="F675" s="10">
        <v>0</v>
      </c>
      <c r="G675" s="10">
        <v>3.0099999904632568</v>
      </c>
      <c r="H675" s="19">
        <v>12.270000457763672</v>
      </c>
      <c r="I675" s="19">
        <v>0.95999997854232788</v>
      </c>
      <c r="J675" s="10">
        <v>2.3199999332427979</v>
      </c>
      <c r="K675" s="10">
        <v>1.1000000238418579</v>
      </c>
    </row>
    <row r="676" spans="1:11">
      <c r="A676">
        <v>669</v>
      </c>
      <c r="B676" s="9">
        <v>27941</v>
      </c>
      <c r="C676" s="6">
        <f t="shared" si="33"/>
        <v>6</v>
      </c>
      <c r="D676" s="12">
        <f t="shared" si="34"/>
        <v>1976</v>
      </c>
      <c r="E676" s="10">
        <v>0.47999998927116394</v>
      </c>
      <c r="F676" s="10">
        <v>0.47999998927116394</v>
      </c>
      <c r="G676" s="10">
        <v>3.3199999332427979</v>
      </c>
      <c r="H676" s="19">
        <v>13.5</v>
      </c>
      <c r="I676" s="19">
        <v>1.0499999523162842</v>
      </c>
      <c r="J676" s="10">
        <v>2.5499999523162842</v>
      </c>
      <c r="K676" s="10">
        <v>1.2100000381469727</v>
      </c>
    </row>
    <row r="677" spans="1:11">
      <c r="A677">
        <v>670</v>
      </c>
      <c r="B677" s="9">
        <v>27972</v>
      </c>
      <c r="C677" s="6">
        <f t="shared" si="33"/>
        <v>7</v>
      </c>
      <c r="D677" s="12">
        <f t="shared" si="34"/>
        <v>1976</v>
      </c>
      <c r="E677" s="10">
        <v>1.5399999618530273</v>
      </c>
      <c r="F677" s="10">
        <v>1.5399999618530273</v>
      </c>
      <c r="G677" s="10">
        <v>3.369999885559082</v>
      </c>
      <c r="H677" s="19">
        <v>13.710000038146973</v>
      </c>
      <c r="I677" s="19">
        <v>1.0700000524520874</v>
      </c>
      <c r="J677" s="10">
        <v>2.5899999141693115</v>
      </c>
      <c r="K677" s="10">
        <v>1.2300000190734863</v>
      </c>
    </row>
    <row r="678" spans="1:11">
      <c r="A678">
        <v>671</v>
      </c>
      <c r="B678" s="9">
        <v>28003</v>
      </c>
      <c r="C678" s="6">
        <f t="shared" si="33"/>
        <v>8</v>
      </c>
      <c r="D678" s="12">
        <f t="shared" si="34"/>
        <v>1976</v>
      </c>
      <c r="E678" s="10">
        <v>1.5399999618530273</v>
      </c>
      <c r="F678" s="10">
        <v>1.5399999618530273</v>
      </c>
      <c r="G678" s="10">
        <v>2.1600000858306885</v>
      </c>
      <c r="H678" s="19">
        <v>8.8000001907348633</v>
      </c>
      <c r="I678" s="19">
        <v>0.68999999761581421</v>
      </c>
      <c r="J678" s="10">
        <v>1.6599999666213989</v>
      </c>
      <c r="K678" s="10">
        <v>0.79000002145767212</v>
      </c>
    </row>
    <row r="679" spans="1:11">
      <c r="A679">
        <v>672</v>
      </c>
      <c r="B679" s="9">
        <v>28033</v>
      </c>
      <c r="C679" s="6">
        <f t="shared" si="33"/>
        <v>9</v>
      </c>
      <c r="D679" s="12">
        <f t="shared" si="34"/>
        <v>1976</v>
      </c>
      <c r="E679" s="10">
        <v>0.76999998092651367</v>
      </c>
      <c r="F679" s="10">
        <v>0.76999998092651367</v>
      </c>
      <c r="G679" s="10">
        <v>0.85000002384185791</v>
      </c>
      <c r="H679" s="19">
        <v>3.4500000476837158</v>
      </c>
      <c r="I679" s="19">
        <v>0.27000001072883606</v>
      </c>
      <c r="J679" s="10">
        <v>0.64999997615814209</v>
      </c>
      <c r="K679" s="10">
        <v>0.31000000238418579</v>
      </c>
    </row>
    <row r="680" spans="1:11">
      <c r="A680">
        <v>673</v>
      </c>
      <c r="B680" s="9">
        <v>28064</v>
      </c>
      <c r="C680" s="6">
        <f t="shared" si="33"/>
        <v>10</v>
      </c>
      <c r="D680" s="12">
        <f t="shared" si="34"/>
        <v>1976</v>
      </c>
      <c r="E680" s="10">
        <v>0.47999998927116394</v>
      </c>
      <c r="F680" s="10">
        <v>0.47999998927116394</v>
      </c>
      <c r="G680" s="10">
        <v>0.43999999761581421</v>
      </c>
      <c r="H680" s="19">
        <v>1.7699999809265137</v>
      </c>
      <c r="I680" s="19">
        <v>0.14000000059604645</v>
      </c>
      <c r="J680" s="10">
        <v>0.34000000357627869</v>
      </c>
      <c r="K680" s="10">
        <v>0.15999999642372131</v>
      </c>
    </row>
    <row r="681" spans="1:11">
      <c r="A681">
        <v>674</v>
      </c>
      <c r="B681" s="9">
        <v>28094</v>
      </c>
      <c r="C681" s="6">
        <f t="shared" si="33"/>
        <v>11</v>
      </c>
      <c r="D681" s="12">
        <f t="shared" si="34"/>
        <v>1976</v>
      </c>
      <c r="E681" s="10">
        <v>0</v>
      </c>
      <c r="F681" s="10">
        <v>0</v>
      </c>
      <c r="G681" s="10">
        <v>9.9999997764825821E-3</v>
      </c>
      <c r="H681" s="19">
        <v>9999</v>
      </c>
      <c r="I681" s="19">
        <v>9999</v>
      </c>
      <c r="J681" s="10">
        <v>9.9999997764825821E-3</v>
      </c>
      <c r="K681" s="10">
        <v>0</v>
      </c>
    </row>
    <row r="682" spans="1:11">
      <c r="A682">
        <v>675</v>
      </c>
      <c r="B682" s="9">
        <v>28125</v>
      </c>
      <c r="C682" s="6">
        <f t="shared" si="33"/>
        <v>12</v>
      </c>
      <c r="D682" s="12">
        <f t="shared" si="34"/>
        <v>1976</v>
      </c>
      <c r="E682" s="10">
        <v>0</v>
      </c>
      <c r="F682" s="10">
        <v>0</v>
      </c>
      <c r="G682" s="10">
        <v>0</v>
      </c>
      <c r="H682" s="19">
        <v>9999</v>
      </c>
      <c r="I682" s="19">
        <v>9999</v>
      </c>
      <c r="J682" s="10">
        <v>0</v>
      </c>
      <c r="K682" s="10">
        <v>0</v>
      </c>
    </row>
    <row r="683" spans="1:11">
      <c r="A683">
        <v>676</v>
      </c>
      <c r="B683" s="9">
        <v>28156</v>
      </c>
      <c r="C683" s="6">
        <f t="shared" si="33"/>
        <v>1</v>
      </c>
      <c r="D683" s="12">
        <f t="shared" si="34"/>
        <v>1977</v>
      </c>
      <c r="E683" s="10">
        <v>0</v>
      </c>
      <c r="F683" s="10">
        <v>0</v>
      </c>
      <c r="G683" s="10">
        <v>0</v>
      </c>
      <c r="H683" s="19">
        <v>9999</v>
      </c>
      <c r="I683" s="19">
        <v>9999</v>
      </c>
      <c r="J683" s="10">
        <v>0</v>
      </c>
      <c r="K683" s="10">
        <v>0</v>
      </c>
    </row>
    <row r="684" spans="1:11">
      <c r="A684">
        <v>677</v>
      </c>
      <c r="B684" s="9">
        <v>28184</v>
      </c>
      <c r="C684" s="6">
        <f t="shared" si="33"/>
        <v>2</v>
      </c>
      <c r="D684" s="12">
        <f t="shared" si="34"/>
        <v>1977</v>
      </c>
      <c r="E684" s="10">
        <v>0</v>
      </c>
      <c r="F684" s="10">
        <v>0</v>
      </c>
      <c r="G684" s="10">
        <v>1.9999999552965164E-2</v>
      </c>
      <c r="H684" s="19">
        <v>9999</v>
      </c>
      <c r="I684" s="19">
        <v>9999</v>
      </c>
      <c r="J684" s="10">
        <v>9.9999997764825821E-3</v>
      </c>
      <c r="K684" s="10">
        <v>9.9999997764825821E-3</v>
      </c>
    </row>
    <row r="685" spans="1:11">
      <c r="A685">
        <v>678</v>
      </c>
      <c r="B685" s="9">
        <v>28215</v>
      </c>
      <c r="C685" s="6">
        <f t="shared" si="33"/>
        <v>3</v>
      </c>
      <c r="D685" s="12">
        <f t="shared" si="34"/>
        <v>1977</v>
      </c>
      <c r="E685" s="10">
        <v>0</v>
      </c>
      <c r="F685" s="10">
        <v>0</v>
      </c>
      <c r="G685" s="10">
        <v>0.60000002384185791</v>
      </c>
      <c r="H685" s="19">
        <v>9999</v>
      </c>
      <c r="I685" s="19">
        <v>9999</v>
      </c>
      <c r="J685" s="10">
        <v>0.46000000834465027</v>
      </c>
      <c r="K685" s="10">
        <v>0.2199999988079071</v>
      </c>
    </row>
    <row r="686" spans="1:11">
      <c r="A686">
        <v>679</v>
      </c>
      <c r="B686" s="9">
        <v>28245</v>
      </c>
      <c r="C686" s="6">
        <f t="shared" si="33"/>
        <v>4</v>
      </c>
      <c r="D686" s="12">
        <f t="shared" si="34"/>
        <v>1977</v>
      </c>
      <c r="E686" s="10">
        <v>0</v>
      </c>
      <c r="F686" s="10">
        <v>0</v>
      </c>
      <c r="G686" s="10">
        <v>3.5899999141693115</v>
      </c>
      <c r="H686" s="19">
        <v>14.399999618530273</v>
      </c>
      <c r="I686" s="19">
        <v>1.1200000047683716</v>
      </c>
      <c r="J686" s="10">
        <v>2.7599999904632568</v>
      </c>
      <c r="K686" s="10">
        <v>1.309999942779541</v>
      </c>
    </row>
    <row r="687" spans="1:11">
      <c r="A687">
        <v>680</v>
      </c>
      <c r="B687" s="9">
        <v>28276</v>
      </c>
      <c r="C687" s="6">
        <f t="shared" si="33"/>
        <v>5</v>
      </c>
      <c r="D687" s="12">
        <f t="shared" si="34"/>
        <v>1977</v>
      </c>
      <c r="E687" s="10">
        <v>0</v>
      </c>
      <c r="F687" s="10">
        <v>0</v>
      </c>
      <c r="G687" s="10">
        <v>2.119999885559082</v>
      </c>
      <c r="H687" s="19">
        <v>8.5100002288818359</v>
      </c>
      <c r="I687" s="19">
        <v>0.6600000262260437</v>
      </c>
      <c r="J687" s="10">
        <v>1.6299999952316284</v>
      </c>
      <c r="K687" s="10">
        <v>0.77999997138977051</v>
      </c>
    </row>
    <row r="688" spans="1:11">
      <c r="A688">
        <v>681</v>
      </c>
      <c r="B688" s="9">
        <v>28306</v>
      </c>
      <c r="C688" s="6">
        <f t="shared" si="33"/>
        <v>6</v>
      </c>
      <c r="D688" s="12">
        <f t="shared" si="34"/>
        <v>1977</v>
      </c>
      <c r="E688" s="10">
        <v>0.47999998927116394</v>
      </c>
      <c r="F688" s="10">
        <v>0.47999998927116394</v>
      </c>
      <c r="G688" s="10">
        <v>3.4700000286102295</v>
      </c>
      <c r="H688" s="19">
        <v>13.939999580383301</v>
      </c>
      <c r="I688" s="19">
        <v>1.0900000333786011</v>
      </c>
      <c r="J688" s="10">
        <v>2.6800000667572021</v>
      </c>
      <c r="K688" s="10">
        <v>1.2699999809265137</v>
      </c>
    </row>
    <row r="689" spans="1:11">
      <c r="A689">
        <v>682</v>
      </c>
      <c r="B689" s="9">
        <v>28337</v>
      </c>
      <c r="C689" s="6">
        <f t="shared" si="33"/>
        <v>7</v>
      </c>
      <c r="D689" s="12">
        <f t="shared" si="34"/>
        <v>1977</v>
      </c>
      <c r="E689" s="10">
        <v>1.5399999618530273</v>
      </c>
      <c r="F689" s="10">
        <v>1.5399999618530273</v>
      </c>
      <c r="G689" s="10">
        <v>3.4900000095367432</v>
      </c>
      <c r="H689" s="19">
        <v>13.979999542236328</v>
      </c>
      <c r="I689" s="19">
        <v>1.0900000333786011</v>
      </c>
      <c r="J689" s="10">
        <v>2.6800000667572021</v>
      </c>
      <c r="K689" s="10">
        <v>1.2699999809265137</v>
      </c>
    </row>
    <row r="690" spans="1:11">
      <c r="A690">
        <v>683</v>
      </c>
      <c r="B690" s="9">
        <v>28368</v>
      </c>
      <c r="C690" s="6">
        <f t="shared" si="33"/>
        <v>8</v>
      </c>
      <c r="D690" s="12">
        <f t="shared" si="34"/>
        <v>1977</v>
      </c>
      <c r="E690" s="10">
        <v>1.5399999618530273</v>
      </c>
      <c r="F690" s="10">
        <v>1.5399999618530273</v>
      </c>
      <c r="G690" s="10">
        <v>2.6400001049041748</v>
      </c>
      <c r="H690" s="19">
        <v>10.569999694824219</v>
      </c>
      <c r="I690" s="19">
        <v>0.82999998331069946</v>
      </c>
      <c r="J690" s="10">
        <v>2.0299999713897705</v>
      </c>
      <c r="K690" s="10">
        <v>0.95999997854232788</v>
      </c>
    </row>
    <row r="691" spans="1:11">
      <c r="A691">
        <v>684</v>
      </c>
      <c r="B691" s="9">
        <v>28398</v>
      </c>
      <c r="C691" s="6">
        <f t="shared" si="33"/>
        <v>9</v>
      </c>
      <c r="D691" s="12">
        <f t="shared" si="34"/>
        <v>1977</v>
      </c>
      <c r="E691" s="10">
        <v>0.76999998092651367</v>
      </c>
      <c r="F691" s="10">
        <v>0.76999998092651367</v>
      </c>
      <c r="G691" s="10">
        <v>0.69999998807907104</v>
      </c>
      <c r="H691" s="19">
        <v>2.7999999523162842</v>
      </c>
      <c r="I691" s="19">
        <v>0.2199999988079071</v>
      </c>
      <c r="J691" s="10">
        <v>0.54000002145767212</v>
      </c>
      <c r="K691" s="10">
        <v>0.25999999046325684</v>
      </c>
    </row>
    <row r="692" spans="1:11">
      <c r="A692">
        <v>685</v>
      </c>
      <c r="B692" s="9">
        <v>28429</v>
      </c>
      <c r="C692" s="6">
        <f t="shared" si="33"/>
        <v>10</v>
      </c>
      <c r="D692" s="12">
        <f t="shared" si="34"/>
        <v>1977</v>
      </c>
      <c r="E692" s="10">
        <v>0.47999998927116394</v>
      </c>
      <c r="F692" s="10">
        <v>0.47999998927116394</v>
      </c>
      <c r="G692" s="10">
        <v>0.37999999523162842</v>
      </c>
      <c r="H692" s="19">
        <v>1.5099999904632568</v>
      </c>
      <c r="I692" s="19">
        <v>0.11999999731779099</v>
      </c>
      <c r="J692" s="10">
        <v>0.28999999165534973</v>
      </c>
      <c r="K692" s="10">
        <v>0.14000000059604645</v>
      </c>
    </row>
    <row r="693" spans="1:11">
      <c r="A693">
        <v>686</v>
      </c>
      <c r="B693" s="9">
        <v>28459</v>
      </c>
      <c r="C693" s="6">
        <f t="shared" si="33"/>
        <v>11</v>
      </c>
      <c r="D693" s="12">
        <f t="shared" si="34"/>
        <v>1977</v>
      </c>
      <c r="E693" s="10">
        <v>0</v>
      </c>
      <c r="F693" s="10">
        <v>0</v>
      </c>
      <c r="G693" s="10">
        <v>0</v>
      </c>
      <c r="H693" s="19">
        <v>9999</v>
      </c>
      <c r="I693" s="19">
        <v>9999</v>
      </c>
      <c r="J693" s="10">
        <v>0</v>
      </c>
      <c r="K693" s="10">
        <v>0</v>
      </c>
    </row>
    <row r="694" spans="1:11">
      <c r="A694">
        <v>687</v>
      </c>
      <c r="B694" s="9">
        <v>28490</v>
      </c>
      <c r="C694" s="6">
        <f t="shared" si="33"/>
        <v>12</v>
      </c>
      <c r="D694" s="12">
        <f t="shared" si="34"/>
        <v>1977</v>
      </c>
      <c r="E694" s="10">
        <v>0</v>
      </c>
      <c r="F694" s="10">
        <v>0</v>
      </c>
      <c r="G694" s="10">
        <v>0</v>
      </c>
      <c r="H694" s="19">
        <v>9999</v>
      </c>
      <c r="I694" s="19">
        <v>9999</v>
      </c>
      <c r="J694" s="10">
        <v>0</v>
      </c>
      <c r="K694" s="10">
        <v>0</v>
      </c>
    </row>
    <row r="695" spans="1:11">
      <c r="A695">
        <v>688</v>
      </c>
      <c r="B695" s="9">
        <v>28521</v>
      </c>
      <c r="C695" s="6">
        <f t="shared" si="33"/>
        <v>1</v>
      </c>
      <c r="D695" s="12">
        <f t="shared" si="34"/>
        <v>1978</v>
      </c>
      <c r="E695" s="10">
        <v>0</v>
      </c>
      <c r="F695" s="10">
        <v>0</v>
      </c>
      <c r="G695" s="10">
        <v>0</v>
      </c>
      <c r="H695" s="19">
        <v>9999</v>
      </c>
      <c r="I695" s="19">
        <v>9999</v>
      </c>
      <c r="J695" s="10">
        <v>0</v>
      </c>
      <c r="K695" s="10">
        <v>0</v>
      </c>
    </row>
    <row r="696" spans="1:11">
      <c r="A696">
        <v>689</v>
      </c>
      <c r="B696" s="9">
        <v>28549</v>
      </c>
      <c r="C696" s="6">
        <f t="shared" si="33"/>
        <v>2</v>
      </c>
      <c r="D696" s="12">
        <f t="shared" si="34"/>
        <v>1978</v>
      </c>
      <c r="E696" s="10">
        <v>0</v>
      </c>
      <c r="F696" s="10">
        <v>0</v>
      </c>
      <c r="G696" s="10">
        <v>0</v>
      </c>
      <c r="H696" s="19">
        <v>9999</v>
      </c>
      <c r="I696" s="19">
        <v>9999</v>
      </c>
      <c r="J696" s="10">
        <v>0</v>
      </c>
      <c r="K696" s="10">
        <v>0</v>
      </c>
    </row>
    <row r="697" spans="1:11">
      <c r="A697">
        <v>690</v>
      </c>
      <c r="B697" s="9">
        <v>28580</v>
      </c>
      <c r="C697" s="6">
        <f t="shared" si="33"/>
        <v>3</v>
      </c>
      <c r="D697" s="12">
        <f t="shared" si="34"/>
        <v>1978</v>
      </c>
      <c r="E697" s="10">
        <v>0</v>
      </c>
      <c r="F697" s="10">
        <v>0</v>
      </c>
      <c r="G697" s="10">
        <v>0</v>
      </c>
      <c r="H697" s="19">
        <v>9999</v>
      </c>
      <c r="I697" s="19">
        <v>9999</v>
      </c>
      <c r="J697" s="10">
        <v>0</v>
      </c>
      <c r="K697" s="10">
        <v>0</v>
      </c>
    </row>
    <row r="698" spans="1:11">
      <c r="A698">
        <v>691</v>
      </c>
      <c r="B698" s="9">
        <v>28610</v>
      </c>
      <c r="C698" s="6">
        <f t="shared" si="33"/>
        <v>4</v>
      </c>
      <c r="D698" s="12">
        <f t="shared" si="34"/>
        <v>1978</v>
      </c>
      <c r="E698" s="10">
        <v>0</v>
      </c>
      <c r="F698" s="10">
        <v>0</v>
      </c>
      <c r="G698" s="10">
        <v>1.2699999809265137</v>
      </c>
      <c r="H698" s="19">
        <v>4.9099998474121094</v>
      </c>
      <c r="I698" s="19">
        <v>0.37999999523162842</v>
      </c>
      <c r="J698" s="10">
        <v>0.98000001907348633</v>
      </c>
      <c r="K698" s="10">
        <v>0.46000000834465027</v>
      </c>
    </row>
    <row r="699" spans="1:11">
      <c r="A699">
        <v>692</v>
      </c>
      <c r="B699" s="9">
        <v>28641</v>
      </c>
      <c r="C699" s="6">
        <f t="shared" si="33"/>
        <v>5</v>
      </c>
      <c r="D699" s="12">
        <f t="shared" si="34"/>
        <v>1978</v>
      </c>
      <c r="E699" s="10">
        <v>0</v>
      </c>
      <c r="F699" s="10">
        <v>0</v>
      </c>
      <c r="G699" s="10">
        <v>3.309999942779541</v>
      </c>
      <c r="H699" s="19">
        <v>12.789999961853027</v>
      </c>
      <c r="I699" s="19">
        <v>1</v>
      </c>
      <c r="J699" s="10">
        <v>2.5499999523162842</v>
      </c>
      <c r="K699" s="10">
        <v>1.2100000381469727</v>
      </c>
    </row>
    <row r="700" spans="1:11">
      <c r="A700">
        <v>693</v>
      </c>
      <c r="B700" s="9">
        <v>28671</v>
      </c>
      <c r="C700" s="6">
        <f t="shared" si="33"/>
        <v>6</v>
      </c>
      <c r="D700" s="12">
        <f t="shared" si="34"/>
        <v>1978</v>
      </c>
      <c r="E700" s="10">
        <v>0.47999998927116394</v>
      </c>
      <c r="F700" s="10">
        <v>0.47999998927116394</v>
      </c>
      <c r="G700" s="10">
        <v>3.7100000381469727</v>
      </c>
      <c r="H700" s="19">
        <v>14.350000381469727</v>
      </c>
      <c r="I700" s="19">
        <v>1.1200000047683716</v>
      </c>
      <c r="J700" s="10">
        <v>2.8599998950958252</v>
      </c>
      <c r="K700" s="10">
        <v>1.3600000143051147</v>
      </c>
    </row>
    <row r="701" spans="1:11">
      <c r="A701">
        <v>694</v>
      </c>
      <c r="B701" s="9">
        <v>28702</v>
      </c>
      <c r="C701" s="6">
        <f t="shared" si="33"/>
        <v>7</v>
      </c>
      <c r="D701" s="12">
        <f t="shared" si="34"/>
        <v>1978</v>
      </c>
      <c r="E701" s="10">
        <v>1.5399999618530273</v>
      </c>
      <c r="F701" s="10">
        <v>1.5399999618530273</v>
      </c>
      <c r="G701" s="10">
        <v>3.559999942779541</v>
      </c>
      <c r="H701" s="19">
        <v>13.779999732971191</v>
      </c>
      <c r="I701" s="19">
        <v>1.0800000429153442</v>
      </c>
      <c r="J701" s="10">
        <v>2.7400000095367432</v>
      </c>
      <c r="K701" s="10">
        <v>1.2999999523162842</v>
      </c>
    </row>
    <row r="702" spans="1:11">
      <c r="A702">
        <v>695</v>
      </c>
      <c r="B702" s="9">
        <v>28733</v>
      </c>
      <c r="C702" s="6">
        <f t="shared" si="33"/>
        <v>8</v>
      </c>
      <c r="D702" s="12">
        <f t="shared" si="34"/>
        <v>1978</v>
      </c>
      <c r="E702" s="10">
        <v>1.5399999618530273</v>
      </c>
      <c r="F702" s="10">
        <v>1.5399999618530273</v>
      </c>
      <c r="G702" s="10">
        <v>2.8399999141693115</v>
      </c>
      <c r="H702" s="19">
        <v>11</v>
      </c>
      <c r="I702" s="19">
        <v>0.86000001430511475</v>
      </c>
      <c r="J702" s="10">
        <v>2.190000057220459</v>
      </c>
      <c r="K702" s="10">
        <v>1.0399999618530273</v>
      </c>
    </row>
    <row r="703" spans="1:11">
      <c r="A703">
        <v>696</v>
      </c>
      <c r="B703" s="9">
        <v>28763</v>
      </c>
      <c r="C703" s="6">
        <f t="shared" si="33"/>
        <v>9</v>
      </c>
      <c r="D703" s="12">
        <f t="shared" si="34"/>
        <v>1978</v>
      </c>
      <c r="E703" s="10">
        <v>0.76999998092651367</v>
      </c>
      <c r="F703" s="10">
        <v>0.76999998092651367</v>
      </c>
      <c r="G703" s="10">
        <v>1.4700000286102295</v>
      </c>
      <c r="H703" s="19">
        <v>5.679999828338623</v>
      </c>
      <c r="I703" s="19">
        <v>0.43999999761581421</v>
      </c>
      <c r="J703" s="10">
        <v>1.1299999952316284</v>
      </c>
      <c r="K703" s="10">
        <v>0.54000002145767212</v>
      </c>
    </row>
    <row r="704" spans="1:11">
      <c r="A704">
        <v>697</v>
      </c>
      <c r="B704" s="9">
        <v>28794</v>
      </c>
      <c r="C704" s="6">
        <f t="shared" si="33"/>
        <v>10</v>
      </c>
      <c r="D704" s="12">
        <f t="shared" si="34"/>
        <v>1978</v>
      </c>
      <c r="E704" s="10">
        <v>0.47999998927116394</v>
      </c>
      <c r="F704" s="10">
        <v>0.47999998927116394</v>
      </c>
      <c r="G704" s="10">
        <v>0.82999998331069946</v>
      </c>
      <c r="H704" s="19">
        <v>3.2200000286102295</v>
      </c>
      <c r="I704" s="19">
        <v>0.25</v>
      </c>
      <c r="J704" s="10">
        <v>0.63999998569488525</v>
      </c>
      <c r="K704" s="10">
        <v>0.30000001192092896</v>
      </c>
    </row>
    <row r="705" spans="1:11">
      <c r="A705">
        <v>698</v>
      </c>
      <c r="B705" s="9">
        <v>28824</v>
      </c>
      <c r="C705" s="6">
        <f t="shared" si="33"/>
        <v>11</v>
      </c>
      <c r="D705" s="12">
        <f t="shared" si="34"/>
        <v>1978</v>
      </c>
      <c r="E705" s="10">
        <v>0</v>
      </c>
      <c r="F705" s="10">
        <v>0</v>
      </c>
      <c r="G705" s="10">
        <v>0</v>
      </c>
      <c r="H705" s="19">
        <v>9999</v>
      </c>
      <c r="I705" s="19">
        <v>9999</v>
      </c>
      <c r="J705" s="10">
        <v>0</v>
      </c>
      <c r="K705" s="10">
        <v>0</v>
      </c>
    </row>
    <row r="706" spans="1:11">
      <c r="A706">
        <v>699</v>
      </c>
      <c r="B706" s="9">
        <v>28855</v>
      </c>
      <c r="C706" s="6">
        <f t="shared" si="33"/>
        <v>12</v>
      </c>
      <c r="D706" s="12">
        <f t="shared" si="34"/>
        <v>1978</v>
      </c>
      <c r="E706" s="10">
        <v>0</v>
      </c>
      <c r="F706" s="10">
        <v>0</v>
      </c>
      <c r="G706" s="10">
        <v>0</v>
      </c>
      <c r="H706" s="19">
        <v>9999</v>
      </c>
      <c r="I706" s="19">
        <v>9999</v>
      </c>
      <c r="J706" s="10">
        <v>0</v>
      </c>
      <c r="K706" s="10">
        <v>0</v>
      </c>
    </row>
    <row r="707" spans="1:11">
      <c r="A707">
        <v>700</v>
      </c>
      <c r="B707" s="9">
        <v>28886</v>
      </c>
      <c r="C707" s="6">
        <f t="shared" si="33"/>
        <v>1</v>
      </c>
      <c r="D707" s="12">
        <f t="shared" si="34"/>
        <v>1979</v>
      </c>
      <c r="E707" s="10">
        <v>0</v>
      </c>
      <c r="F707" s="10">
        <v>0</v>
      </c>
      <c r="G707" s="10">
        <v>0</v>
      </c>
      <c r="H707" s="19">
        <v>9999</v>
      </c>
      <c r="I707" s="19">
        <v>9999</v>
      </c>
      <c r="J707" s="10">
        <v>0</v>
      </c>
      <c r="K707" s="10">
        <v>0</v>
      </c>
    </row>
    <row r="708" spans="1:11">
      <c r="A708">
        <v>701</v>
      </c>
      <c r="B708" s="9">
        <v>28914</v>
      </c>
      <c r="C708" s="6">
        <f t="shared" si="33"/>
        <v>2</v>
      </c>
      <c r="D708" s="12">
        <f t="shared" si="34"/>
        <v>1979</v>
      </c>
      <c r="E708" s="10">
        <v>0</v>
      </c>
      <c r="F708" s="10">
        <v>0</v>
      </c>
      <c r="G708" s="10">
        <v>0</v>
      </c>
      <c r="H708" s="19">
        <v>9999</v>
      </c>
      <c r="I708" s="19">
        <v>9999</v>
      </c>
      <c r="J708" s="10">
        <v>0</v>
      </c>
      <c r="K708" s="10">
        <v>0</v>
      </c>
    </row>
    <row r="709" spans="1:11">
      <c r="A709">
        <v>702</v>
      </c>
      <c r="B709" s="9">
        <v>28945</v>
      </c>
      <c r="C709" s="6">
        <f t="shared" si="33"/>
        <v>3</v>
      </c>
      <c r="D709" s="12">
        <f t="shared" si="34"/>
        <v>1979</v>
      </c>
      <c r="E709" s="10">
        <v>0</v>
      </c>
      <c r="F709" s="10">
        <v>0</v>
      </c>
      <c r="G709" s="10">
        <v>0</v>
      </c>
      <c r="H709" s="19">
        <v>9999</v>
      </c>
      <c r="I709" s="19">
        <v>9999</v>
      </c>
      <c r="J709" s="10">
        <v>0</v>
      </c>
      <c r="K709" s="10">
        <v>0</v>
      </c>
    </row>
    <row r="710" spans="1:11">
      <c r="A710">
        <v>703</v>
      </c>
      <c r="B710" s="9">
        <v>28975</v>
      </c>
      <c r="C710" s="6">
        <f t="shared" si="33"/>
        <v>4</v>
      </c>
      <c r="D710" s="12">
        <f t="shared" si="34"/>
        <v>1979</v>
      </c>
      <c r="E710" s="10">
        <v>0</v>
      </c>
      <c r="F710" s="10">
        <v>0</v>
      </c>
      <c r="G710" s="10">
        <v>1.8600000143051147</v>
      </c>
      <c r="H710" s="19">
        <v>7.190000057220459</v>
      </c>
      <c r="I710" s="19">
        <v>0.56000000238418579</v>
      </c>
      <c r="J710" s="10">
        <v>1.4299999475479126</v>
      </c>
      <c r="K710" s="10">
        <v>0.68000000715255737</v>
      </c>
    </row>
    <row r="711" spans="1:11">
      <c r="A711">
        <v>704</v>
      </c>
      <c r="B711" s="9">
        <v>29006</v>
      </c>
      <c r="C711" s="6">
        <f t="shared" si="33"/>
        <v>5</v>
      </c>
      <c r="D711" s="12">
        <f t="shared" si="34"/>
        <v>1979</v>
      </c>
      <c r="E711" s="10">
        <v>0</v>
      </c>
      <c r="F711" s="10">
        <v>0</v>
      </c>
      <c r="G711" s="10">
        <v>3.2999999523162842</v>
      </c>
      <c r="H711" s="19">
        <v>12.739999771118164</v>
      </c>
      <c r="I711" s="19">
        <v>0.99000000953674316</v>
      </c>
      <c r="J711" s="10">
        <v>2.5399999618530273</v>
      </c>
      <c r="K711" s="10">
        <v>1.2000000476837158</v>
      </c>
    </row>
    <row r="712" spans="1:11">
      <c r="A712">
        <v>705</v>
      </c>
      <c r="B712" s="9">
        <v>29036</v>
      </c>
      <c r="C712" s="6">
        <f t="shared" si="33"/>
        <v>6</v>
      </c>
      <c r="D712" s="12">
        <f t="shared" si="34"/>
        <v>1979</v>
      </c>
      <c r="E712" s="10">
        <v>0.47999998927116394</v>
      </c>
      <c r="F712" s="10">
        <v>0.47999998927116394</v>
      </c>
      <c r="G712" s="10">
        <v>3.619999885559082</v>
      </c>
      <c r="H712" s="19">
        <v>14.010000228881836</v>
      </c>
      <c r="I712" s="19">
        <v>1.0900000333786011</v>
      </c>
      <c r="J712" s="10">
        <v>2.7899999618530273</v>
      </c>
      <c r="K712" s="10">
        <v>1.3200000524520874</v>
      </c>
    </row>
    <row r="713" spans="1:11">
      <c r="A713">
        <v>706</v>
      </c>
      <c r="B713" s="9">
        <v>29067</v>
      </c>
      <c r="C713" s="6">
        <f t="shared" ref="C713:C776" si="35">MONTH(B713)</f>
        <v>7</v>
      </c>
      <c r="D713" s="12">
        <f t="shared" ref="D713:D776" si="36">YEAR(B713)</f>
        <v>1979</v>
      </c>
      <c r="E713" s="10">
        <v>1.5399999618530273</v>
      </c>
      <c r="F713" s="10">
        <v>1.5399999618530273</v>
      </c>
      <c r="G713" s="10">
        <v>3.440000057220459</v>
      </c>
      <c r="H713" s="19">
        <v>13.289999961853027</v>
      </c>
      <c r="I713" s="19">
        <v>1.0399999618530273</v>
      </c>
      <c r="J713" s="10">
        <v>2.6500000953674316</v>
      </c>
      <c r="K713" s="10">
        <v>1.2599999904632568</v>
      </c>
    </row>
    <row r="714" spans="1:11">
      <c r="A714">
        <v>707</v>
      </c>
      <c r="B714" s="9">
        <v>29098</v>
      </c>
      <c r="C714" s="6">
        <f t="shared" si="35"/>
        <v>8</v>
      </c>
      <c r="D714" s="12">
        <f t="shared" si="36"/>
        <v>1979</v>
      </c>
      <c r="E714" s="10">
        <v>1.5399999618530273</v>
      </c>
      <c r="F714" s="10">
        <v>1.5399999618530273</v>
      </c>
      <c r="G714" s="10">
        <v>2.6099998950958252</v>
      </c>
      <c r="H714" s="19">
        <v>10.100000381469727</v>
      </c>
      <c r="I714" s="19">
        <v>0.79000002145767212</v>
      </c>
      <c r="J714" s="10">
        <v>2.0099999904632568</v>
      </c>
      <c r="K714" s="10">
        <v>0.94999998807907104</v>
      </c>
    </row>
    <row r="715" spans="1:11">
      <c r="A715">
        <v>708</v>
      </c>
      <c r="B715" s="9">
        <v>29128</v>
      </c>
      <c r="C715" s="6">
        <f t="shared" si="35"/>
        <v>9</v>
      </c>
      <c r="D715" s="12">
        <f t="shared" si="36"/>
        <v>1979</v>
      </c>
      <c r="E715" s="10">
        <v>0.76999998092651367</v>
      </c>
      <c r="F715" s="10">
        <v>0.76999998092651367</v>
      </c>
      <c r="G715" s="10">
        <v>2.0999999046325684</v>
      </c>
      <c r="H715" s="19">
        <v>8.130000114440918</v>
      </c>
      <c r="I715" s="19">
        <v>0.62999999523162842</v>
      </c>
      <c r="J715" s="10">
        <v>1.6200000047683716</v>
      </c>
      <c r="K715" s="10">
        <v>0.76999998092651367</v>
      </c>
    </row>
    <row r="716" spans="1:11">
      <c r="A716">
        <v>709</v>
      </c>
      <c r="B716" s="9">
        <v>29159</v>
      </c>
      <c r="C716" s="6">
        <f t="shared" si="35"/>
        <v>10</v>
      </c>
      <c r="D716" s="12">
        <f t="shared" si="36"/>
        <v>1979</v>
      </c>
      <c r="E716" s="10">
        <v>0.47999998927116394</v>
      </c>
      <c r="F716" s="10">
        <v>0.47999998927116394</v>
      </c>
      <c r="G716" s="10">
        <v>7.0000000298023224E-2</v>
      </c>
      <c r="H716" s="19">
        <v>0.25</v>
      </c>
      <c r="I716" s="19">
        <v>1.9999999552965164E-2</v>
      </c>
      <c r="J716" s="10">
        <v>5.000000074505806E-2</v>
      </c>
      <c r="K716" s="10">
        <v>1.9999999552965164E-2</v>
      </c>
    </row>
    <row r="717" spans="1:11">
      <c r="A717">
        <v>710</v>
      </c>
      <c r="B717" s="9">
        <v>29189</v>
      </c>
      <c r="C717" s="6">
        <f t="shared" si="35"/>
        <v>11</v>
      </c>
      <c r="D717" s="12">
        <f t="shared" si="36"/>
        <v>1979</v>
      </c>
      <c r="E717" s="10">
        <v>0</v>
      </c>
      <c r="F717" s="10">
        <v>0</v>
      </c>
      <c r="G717" s="10">
        <v>0</v>
      </c>
      <c r="H717" s="19">
        <v>9999</v>
      </c>
      <c r="I717" s="19">
        <v>9999</v>
      </c>
      <c r="J717" s="10">
        <v>0</v>
      </c>
      <c r="K717" s="10">
        <v>0</v>
      </c>
    </row>
    <row r="718" spans="1:11">
      <c r="A718">
        <v>711</v>
      </c>
      <c r="B718" s="9">
        <v>29220</v>
      </c>
      <c r="C718" s="6">
        <f t="shared" si="35"/>
        <v>12</v>
      </c>
      <c r="D718" s="12">
        <f t="shared" si="36"/>
        <v>1979</v>
      </c>
      <c r="E718" s="10">
        <v>0</v>
      </c>
      <c r="F718" s="10">
        <v>0</v>
      </c>
      <c r="G718" s="10">
        <v>0</v>
      </c>
      <c r="H718" s="19">
        <v>9999</v>
      </c>
      <c r="I718" s="19">
        <v>9999</v>
      </c>
      <c r="J718" s="10">
        <v>0</v>
      </c>
      <c r="K718" s="10">
        <v>0</v>
      </c>
    </row>
    <row r="719" spans="1:11">
      <c r="A719">
        <v>712</v>
      </c>
      <c r="B719" s="9">
        <v>29251</v>
      </c>
      <c r="C719" s="6">
        <f t="shared" si="35"/>
        <v>1</v>
      </c>
      <c r="D719" s="12">
        <f t="shared" si="36"/>
        <v>1980</v>
      </c>
      <c r="E719" s="10">
        <v>0</v>
      </c>
      <c r="F719" s="10">
        <v>0</v>
      </c>
      <c r="G719" s="10">
        <v>0</v>
      </c>
      <c r="H719" s="19">
        <v>9999</v>
      </c>
      <c r="I719" s="19">
        <v>9999</v>
      </c>
      <c r="J719" s="10">
        <v>0</v>
      </c>
      <c r="K719" s="10">
        <v>0</v>
      </c>
    </row>
    <row r="720" spans="1:11">
      <c r="A720">
        <v>713</v>
      </c>
      <c r="B720" s="9">
        <v>29280</v>
      </c>
      <c r="C720" s="6">
        <f t="shared" si="35"/>
        <v>2</v>
      </c>
      <c r="D720" s="12">
        <f t="shared" si="36"/>
        <v>1980</v>
      </c>
      <c r="E720" s="10">
        <v>0</v>
      </c>
      <c r="F720" s="10">
        <v>0</v>
      </c>
      <c r="G720" s="10">
        <v>0</v>
      </c>
      <c r="H720" s="19">
        <v>9999</v>
      </c>
      <c r="I720" s="19">
        <v>9999</v>
      </c>
      <c r="J720" s="10">
        <v>0</v>
      </c>
      <c r="K720" s="10">
        <v>0</v>
      </c>
    </row>
    <row r="721" spans="1:11">
      <c r="A721">
        <v>714</v>
      </c>
      <c r="B721" s="9">
        <v>29311</v>
      </c>
      <c r="C721" s="6">
        <f t="shared" si="35"/>
        <v>3</v>
      </c>
      <c r="D721" s="12">
        <f t="shared" si="36"/>
        <v>1980</v>
      </c>
      <c r="E721" s="10">
        <v>0</v>
      </c>
      <c r="F721" s="10">
        <v>0</v>
      </c>
      <c r="G721" s="10">
        <v>0</v>
      </c>
      <c r="H721" s="19">
        <v>9999</v>
      </c>
      <c r="I721" s="19">
        <v>9999</v>
      </c>
      <c r="J721" s="10">
        <v>0</v>
      </c>
      <c r="K721" s="10">
        <v>0</v>
      </c>
    </row>
    <row r="722" spans="1:11">
      <c r="A722">
        <v>715</v>
      </c>
      <c r="B722" s="9">
        <v>29341</v>
      </c>
      <c r="C722" s="6">
        <f t="shared" si="35"/>
        <v>4</v>
      </c>
      <c r="D722" s="12">
        <f t="shared" si="36"/>
        <v>1980</v>
      </c>
      <c r="E722" s="10">
        <v>0</v>
      </c>
      <c r="F722" s="10">
        <v>0</v>
      </c>
      <c r="G722" s="10">
        <v>2.440000057220459</v>
      </c>
      <c r="H722" s="19">
        <v>9.4399995803833008</v>
      </c>
      <c r="I722" s="19">
        <v>0.74000000953674316</v>
      </c>
      <c r="J722" s="10">
        <v>1.8799999952316284</v>
      </c>
      <c r="K722" s="10">
        <v>0.88999998569488525</v>
      </c>
    </row>
    <row r="723" spans="1:11">
      <c r="A723">
        <v>716</v>
      </c>
      <c r="B723" s="9">
        <v>29372</v>
      </c>
      <c r="C723" s="6">
        <f t="shared" si="35"/>
        <v>5</v>
      </c>
      <c r="D723" s="12">
        <f t="shared" si="36"/>
        <v>1980</v>
      </c>
      <c r="E723" s="10">
        <v>0</v>
      </c>
      <c r="F723" s="10">
        <v>0</v>
      </c>
      <c r="G723" s="10">
        <v>3</v>
      </c>
      <c r="H723" s="19">
        <v>11.649999618530273</v>
      </c>
      <c r="I723" s="19">
        <v>0.9100000262260437</v>
      </c>
      <c r="J723" s="10">
        <v>2.309999942779541</v>
      </c>
      <c r="K723" s="10">
        <v>1.1000000238418579</v>
      </c>
    </row>
    <row r="724" spans="1:11">
      <c r="A724">
        <v>717</v>
      </c>
      <c r="B724" s="9">
        <v>29402</v>
      </c>
      <c r="C724" s="6">
        <f t="shared" si="35"/>
        <v>6</v>
      </c>
      <c r="D724" s="12">
        <f t="shared" si="36"/>
        <v>1980</v>
      </c>
      <c r="E724" s="10">
        <v>0.47999998927116394</v>
      </c>
      <c r="F724" s="10">
        <v>0.47999998927116394</v>
      </c>
      <c r="G724" s="10">
        <v>3.2100000381469727</v>
      </c>
      <c r="H724" s="19">
        <v>12.430000305175781</v>
      </c>
      <c r="I724" s="19">
        <v>0.97000002861022949</v>
      </c>
      <c r="J724" s="10">
        <v>2.4700000286102295</v>
      </c>
      <c r="K724" s="10">
        <v>1.1699999570846558</v>
      </c>
    </row>
    <row r="725" spans="1:11">
      <c r="A725">
        <v>718</v>
      </c>
      <c r="B725" s="9">
        <v>29433</v>
      </c>
      <c r="C725" s="6">
        <f t="shared" si="35"/>
        <v>7</v>
      </c>
      <c r="D725" s="12">
        <f t="shared" si="36"/>
        <v>1980</v>
      </c>
      <c r="E725" s="10">
        <v>1.5399999618530273</v>
      </c>
      <c r="F725" s="10">
        <v>1.5399999618530273</v>
      </c>
      <c r="G725" s="10">
        <v>3.1800000667572021</v>
      </c>
      <c r="H725" s="19">
        <v>12.319999694824219</v>
      </c>
      <c r="I725" s="19">
        <v>0.95999997854232788</v>
      </c>
      <c r="J725" s="10">
        <v>2.4500000476837158</v>
      </c>
      <c r="K725" s="10">
        <v>1.1599999666213989</v>
      </c>
    </row>
    <row r="726" spans="1:11">
      <c r="A726">
        <v>719</v>
      </c>
      <c r="B726" s="9">
        <v>29464</v>
      </c>
      <c r="C726" s="6">
        <f t="shared" si="35"/>
        <v>8</v>
      </c>
      <c r="D726" s="12">
        <f t="shared" si="36"/>
        <v>1980</v>
      </c>
      <c r="E726" s="10">
        <v>1.5399999618530273</v>
      </c>
      <c r="F726" s="10">
        <v>1.5399999618530273</v>
      </c>
      <c r="G726" s="10">
        <v>2.5399999618530273</v>
      </c>
      <c r="H726" s="19">
        <v>9.8400001525878906</v>
      </c>
      <c r="I726" s="19">
        <v>0.76999998092651367</v>
      </c>
      <c r="J726" s="10">
        <v>1.9500000476837158</v>
      </c>
      <c r="K726" s="10">
        <v>0.93000000715255737</v>
      </c>
    </row>
    <row r="727" spans="1:11">
      <c r="A727">
        <v>720</v>
      </c>
      <c r="B727" s="9">
        <v>29494</v>
      </c>
      <c r="C727" s="6">
        <f t="shared" si="35"/>
        <v>9</v>
      </c>
      <c r="D727" s="12">
        <f t="shared" si="36"/>
        <v>1980</v>
      </c>
      <c r="E727" s="10">
        <v>0.76999998092651367</v>
      </c>
      <c r="F727" s="10">
        <v>0.76999998092651367</v>
      </c>
      <c r="G727" s="10">
        <v>2.0099999904632568</v>
      </c>
      <c r="H727" s="19">
        <v>7.7800002098083496</v>
      </c>
      <c r="I727" s="19">
        <v>0.61000001430511475</v>
      </c>
      <c r="J727" s="10">
        <v>1.5399999618530273</v>
      </c>
      <c r="K727" s="10">
        <v>0.73000001907348633</v>
      </c>
    </row>
    <row r="728" spans="1:11">
      <c r="A728">
        <v>721</v>
      </c>
      <c r="B728" s="9">
        <v>29525</v>
      </c>
      <c r="C728" s="6">
        <f t="shared" si="35"/>
        <v>10</v>
      </c>
      <c r="D728" s="12">
        <f t="shared" si="36"/>
        <v>1980</v>
      </c>
      <c r="E728" s="10">
        <v>0.47999998927116394</v>
      </c>
      <c r="F728" s="10">
        <v>0.47999998927116394</v>
      </c>
      <c r="G728" s="10">
        <v>0.5899999737739563</v>
      </c>
      <c r="H728" s="19">
        <v>2.2699999809265137</v>
      </c>
      <c r="I728" s="19">
        <v>0.18000000715255737</v>
      </c>
      <c r="J728" s="10">
        <v>0.44999998807907104</v>
      </c>
      <c r="K728" s="10">
        <v>0.20999999344348907</v>
      </c>
    </row>
    <row r="729" spans="1:11">
      <c r="A729">
        <v>722</v>
      </c>
      <c r="B729" s="9">
        <v>29555</v>
      </c>
      <c r="C729" s="6">
        <f t="shared" si="35"/>
        <v>11</v>
      </c>
      <c r="D729" s="12">
        <f t="shared" si="36"/>
        <v>1980</v>
      </c>
      <c r="E729" s="10">
        <v>0</v>
      </c>
      <c r="F729" s="10">
        <v>0</v>
      </c>
      <c r="G729" s="10">
        <v>5.000000074505806E-2</v>
      </c>
      <c r="H729" s="19">
        <v>9999</v>
      </c>
      <c r="I729" s="19">
        <v>9999</v>
      </c>
      <c r="J729" s="10">
        <v>3.9999999105930328E-2</v>
      </c>
      <c r="K729" s="10">
        <v>1.9999999552965164E-2</v>
      </c>
    </row>
    <row r="730" spans="1:11">
      <c r="A730">
        <v>723</v>
      </c>
      <c r="B730" s="9">
        <v>29586</v>
      </c>
      <c r="C730" s="6">
        <f t="shared" si="35"/>
        <v>12</v>
      </c>
      <c r="D730" s="12">
        <f t="shared" si="36"/>
        <v>1980</v>
      </c>
      <c r="E730" s="10">
        <v>0</v>
      </c>
      <c r="F730" s="10">
        <v>0</v>
      </c>
      <c r="G730" s="10">
        <v>0</v>
      </c>
      <c r="H730" s="19">
        <v>9999</v>
      </c>
      <c r="I730" s="19">
        <v>9999</v>
      </c>
      <c r="J730" s="10">
        <v>0</v>
      </c>
      <c r="K730" s="10">
        <v>0</v>
      </c>
    </row>
    <row r="731" spans="1:11">
      <c r="A731">
        <v>724</v>
      </c>
      <c r="B731" s="9">
        <v>29617</v>
      </c>
      <c r="C731" s="6">
        <f t="shared" si="35"/>
        <v>1</v>
      </c>
      <c r="D731" s="12">
        <f t="shared" si="36"/>
        <v>1981</v>
      </c>
      <c r="E731" s="10">
        <v>0</v>
      </c>
      <c r="F731" s="10">
        <v>0</v>
      </c>
      <c r="G731" s="10">
        <v>0</v>
      </c>
      <c r="H731" s="19">
        <v>9999</v>
      </c>
      <c r="I731" s="19">
        <v>9999</v>
      </c>
      <c r="J731" s="10">
        <v>0</v>
      </c>
      <c r="K731" s="10">
        <v>0</v>
      </c>
    </row>
    <row r="732" spans="1:11">
      <c r="A732">
        <v>725</v>
      </c>
      <c r="B732" s="9">
        <v>29645</v>
      </c>
      <c r="C732" s="6">
        <f t="shared" si="35"/>
        <v>2</v>
      </c>
      <c r="D732" s="12">
        <f t="shared" si="36"/>
        <v>1981</v>
      </c>
      <c r="E732" s="10">
        <v>0</v>
      </c>
      <c r="F732" s="10">
        <v>0</v>
      </c>
      <c r="G732" s="10">
        <v>0</v>
      </c>
      <c r="H732" s="19">
        <v>9999</v>
      </c>
      <c r="I732" s="19">
        <v>9999</v>
      </c>
      <c r="J732" s="10">
        <v>0</v>
      </c>
      <c r="K732" s="10">
        <v>0</v>
      </c>
    </row>
    <row r="733" spans="1:11">
      <c r="A733">
        <v>726</v>
      </c>
      <c r="B733" s="9">
        <v>29676</v>
      </c>
      <c r="C733" s="6">
        <f t="shared" si="35"/>
        <v>3</v>
      </c>
      <c r="D733" s="12">
        <f t="shared" si="36"/>
        <v>1981</v>
      </c>
      <c r="E733" s="10">
        <v>0</v>
      </c>
      <c r="F733" s="10">
        <v>0</v>
      </c>
      <c r="G733" s="10">
        <v>0</v>
      </c>
      <c r="H733" s="19">
        <v>9999</v>
      </c>
      <c r="I733" s="19">
        <v>9999</v>
      </c>
      <c r="J733" s="10">
        <v>0</v>
      </c>
      <c r="K733" s="10">
        <v>0</v>
      </c>
    </row>
    <row r="734" spans="1:11">
      <c r="A734">
        <v>727</v>
      </c>
      <c r="B734" s="9">
        <v>29706</v>
      </c>
      <c r="C734" s="6">
        <f t="shared" si="35"/>
        <v>4</v>
      </c>
      <c r="D734" s="12">
        <f t="shared" si="36"/>
        <v>1981</v>
      </c>
      <c r="E734" s="10">
        <v>0</v>
      </c>
      <c r="F734" s="10">
        <v>0</v>
      </c>
      <c r="G734" s="10">
        <v>1.9700000286102295</v>
      </c>
      <c r="H734" s="19">
        <v>7.5999999046325684</v>
      </c>
      <c r="I734" s="19">
        <v>0.5899999737739563</v>
      </c>
      <c r="J734" s="10">
        <v>1.5099999904632568</v>
      </c>
      <c r="K734" s="10">
        <v>0.72000002861022949</v>
      </c>
    </row>
    <row r="735" spans="1:11">
      <c r="A735">
        <v>728</v>
      </c>
      <c r="B735" s="9">
        <v>29737</v>
      </c>
      <c r="C735" s="6">
        <f t="shared" si="35"/>
        <v>5</v>
      </c>
      <c r="D735" s="12">
        <f t="shared" si="36"/>
        <v>1981</v>
      </c>
      <c r="E735" s="10">
        <v>0</v>
      </c>
      <c r="F735" s="10">
        <v>0</v>
      </c>
      <c r="G735" s="10">
        <v>3.190000057220459</v>
      </c>
      <c r="H735" s="19">
        <v>12.350000381469727</v>
      </c>
      <c r="I735" s="19">
        <v>0.95999997854232788</v>
      </c>
      <c r="J735" s="10">
        <v>2.4600000381469727</v>
      </c>
      <c r="K735" s="10">
        <v>1.1699999570846558</v>
      </c>
    </row>
    <row r="736" spans="1:11">
      <c r="A736">
        <v>729</v>
      </c>
      <c r="B736" s="9">
        <v>29767</v>
      </c>
      <c r="C736" s="6">
        <f t="shared" si="35"/>
        <v>6</v>
      </c>
      <c r="D736" s="12">
        <f t="shared" si="36"/>
        <v>1981</v>
      </c>
      <c r="E736" s="10">
        <v>0.47999998927116394</v>
      </c>
      <c r="F736" s="10">
        <v>0.47999998927116394</v>
      </c>
      <c r="G736" s="10">
        <v>3.6600000858306885</v>
      </c>
      <c r="H736" s="19">
        <v>14.140000343322754</v>
      </c>
      <c r="I736" s="19">
        <v>1.1000000238418579</v>
      </c>
      <c r="J736" s="10">
        <v>2.8199999332427979</v>
      </c>
      <c r="K736" s="10">
        <v>1.3400000333786011</v>
      </c>
    </row>
    <row r="737" spans="1:11">
      <c r="A737">
        <v>730</v>
      </c>
      <c r="B737" s="9">
        <v>29798</v>
      </c>
      <c r="C737" s="6">
        <f t="shared" si="35"/>
        <v>7</v>
      </c>
      <c r="D737" s="12">
        <f t="shared" si="36"/>
        <v>1981</v>
      </c>
      <c r="E737" s="10">
        <v>1.5399999618530273</v>
      </c>
      <c r="F737" s="10">
        <v>1.5399999618530273</v>
      </c>
      <c r="G737" s="10">
        <v>3.4900000095367432</v>
      </c>
      <c r="H737" s="19">
        <v>13.489999771118164</v>
      </c>
      <c r="I737" s="19">
        <v>1.0499999523162842</v>
      </c>
      <c r="J737" s="10">
        <v>2.690000057220459</v>
      </c>
      <c r="K737" s="10">
        <v>1.2799999713897705</v>
      </c>
    </row>
    <row r="738" spans="1:11">
      <c r="A738">
        <v>731</v>
      </c>
      <c r="B738" s="9">
        <v>29829</v>
      </c>
      <c r="C738" s="6">
        <f t="shared" si="35"/>
        <v>8</v>
      </c>
      <c r="D738" s="12">
        <f t="shared" si="36"/>
        <v>1981</v>
      </c>
      <c r="E738" s="10">
        <v>1.5399999618530273</v>
      </c>
      <c r="F738" s="10">
        <v>1.5399999618530273</v>
      </c>
      <c r="G738" s="10">
        <v>2.7799999713897705</v>
      </c>
      <c r="H738" s="19">
        <v>10.760000228881836</v>
      </c>
      <c r="I738" s="19">
        <v>0.8399999737739563</v>
      </c>
      <c r="J738" s="10">
        <v>2.1400001049041748</v>
      </c>
      <c r="K738" s="10">
        <v>1.0199999809265137</v>
      </c>
    </row>
    <row r="739" spans="1:11">
      <c r="A739">
        <v>732</v>
      </c>
      <c r="B739" s="9">
        <v>29859</v>
      </c>
      <c r="C739" s="6">
        <f t="shared" si="35"/>
        <v>9</v>
      </c>
      <c r="D739" s="12">
        <f t="shared" si="36"/>
        <v>1981</v>
      </c>
      <c r="E739" s="10">
        <v>0.76999998092651367</v>
      </c>
      <c r="F739" s="10">
        <v>0.76999998092651367</v>
      </c>
      <c r="G739" s="10">
        <v>1.9099999666213989</v>
      </c>
      <c r="H739" s="19">
        <v>7.380000114440918</v>
      </c>
      <c r="I739" s="19">
        <v>0.57999998331069946</v>
      </c>
      <c r="J739" s="10">
        <v>1.4700000286102295</v>
      </c>
      <c r="K739" s="10">
        <v>0.69999998807907104</v>
      </c>
    </row>
    <row r="740" spans="1:11">
      <c r="A740">
        <v>733</v>
      </c>
      <c r="B740" s="9">
        <v>29890</v>
      </c>
      <c r="C740" s="6">
        <f t="shared" si="35"/>
        <v>10</v>
      </c>
      <c r="D740" s="12">
        <f t="shared" si="36"/>
        <v>1981</v>
      </c>
      <c r="E740" s="10">
        <v>0.47999998927116394</v>
      </c>
      <c r="F740" s="10">
        <v>0.47999998927116394</v>
      </c>
      <c r="G740" s="10">
        <v>0</v>
      </c>
      <c r="H740" s="19">
        <v>0</v>
      </c>
      <c r="I740" s="19">
        <v>0</v>
      </c>
      <c r="J740" s="10">
        <v>0</v>
      </c>
      <c r="K740" s="10">
        <v>0</v>
      </c>
    </row>
    <row r="741" spans="1:11">
      <c r="A741">
        <v>734</v>
      </c>
      <c r="B741" s="9">
        <v>29920</v>
      </c>
      <c r="C741" s="6">
        <f t="shared" si="35"/>
        <v>11</v>
      </c>
      <c r="D741" s="12">
        <f t="shared" si="36"/>
        <v>1981</v>
      </c>
      <c r="E741" s="10">
        <v>0</v>
      </c>
      <c r="F741" s="10">
        <v>0</v>
      </c>
      <c r="G741" s="10">
        <v>0</v>
      </c>
      <c r="H741" s="19">
        <v>9999</v>
      </c>
      <c r="I741" s="19">
        <v>9999</v>
      </c>
      <c r="J741" s="10">
        <v>0</v>
      </c>
      <c r="K741" s="10">
        <v>0</v>
      </c>
    </row>
    <row r="742" spans="1:11">
      <c r="A742">
        <v>735</v>
      </c>
      <c r="B742" s="9">
        <v>29951</v>
      </c>
      <c r="C742" s="6">
        <f t="shared" si="35"/>
        <v>12</v>
      </c>
      <c r="D742" s="12">
        <f t="shared" si="36"/>
        <v>1981</v>
      </c>
      <c r="E742" s="10">
        <v>0</v>
      </c>
      <c r="F742" s="10">
        <v>0</v>
      </c>
      <c r="G742" s="10">
        <v>0</v>
      </c>
      <c r="H742" s="19">
        <v>9999</v>
      </c>
      <c r="I742" s="19">
        <v>9999</v>
      </c>
      <c r="J742" s="10">
        <v>0</v>
      </c>
      <c r="K742" s="10">
        <v>0</v>
      </c>
    </row>
    <row r="743" spans="1:11">
      <c r="A743">
        <v>736</v>
      </c>
      <c r="B743" s="9">
        <v>29982</v>
      </c>
      <c r="C743" s="6">
        <f t="shared" si="35"/>
        <v>1</v>
      </c>
      <c r="D743" s="12">
        <f t="shared" si="36"/>
        <v>1982</v>
      </c>
      <c r="E743" s="10">
        <v>0</v>
      </c>
      <c r="F743" s="10">
        <v>0</v>
      </c>
      <c r="G743" s="10">
        <v>0</v>
      </c>
      <c r="H743" s="19">
        <v>9999</v>
      </c>
      <c r="I743" s="19">
        <v>9999</v>
      </c>
      <c r="J743" s="10">
        <v>0</v>
      </c>
      <c r="K743" s="10">
        <v>0</v>
      </c>
    </row>
    <row r="744" spans="1:11">
      <c r="A744">
        <v>737</v>
      </c>
      <c r="B744" s="9">
        <v>30010</v>
      </c>
      <c r="C744" s="6">
        <f t="shared" si="35"/>
        <v>2</v>
      </c>
      <c r="D744" s="12">
        <f t="shared" si="36"/>
        <v>1982</v>
      </c>
      <c r="E744" s="10">
        <v>0</v>
      </c>
      <c r="F744" s="10">
        <v>0</v>
      </c>
      <c r="G744" s="10">
        <v>0</v>
      </c>
      <c r="H744" s="19">
        <v>9999</v>
      </c>
      <c r="I744" s="19">
        <v>9999</v>
      </c>
      <c r="J744" s="10">
        <v>0</v>
      </c>
      <c r="K744" s="10">
        <v>0</v>
      </c>
    </row>
    <row r="745" spans="1:11">
      <c r="A745">
        <v>738</v>
      </c>
      <c r="B745" s="9">
        <v>30041</v>
      </c>
      <c r="C745" s="6">
        <f t="shared" si="35"/>
        <v>3</v>
      </c>
      <c r="D745" s="12">
        <f t="shared" si="36"/>
        <v>1982</v>
      </c>
      <c r="E745" s="10">
        <v>0</v>
      </c>
      <c r="F745" s="10">
        <v>0</v>
      </c>
      <c r="G745" s="10">
        <v>0</v>
      </c>
      <c r="H745" s="19">
        <v>9999</v>
      </c>
      <c r="I745" s="19">
        <v>9999</v>
      </c>
      <c r="J745" s="10">
        <v>0</v>
      </c>
      <c r="K745" s="10">
        <v>0</v>
      </c>
    </row>
    <row r="746" spans="1:11">
      <c r="A746">
        <v>739</v>
      </c>
      <c r="B746" s="9">
        <v>30071</v>
      </c>
      <c r="C746" s="6">
        <f t="shared" si="35"/>
        <v>4</v>
      </c>
      <c r="D746" s="12">
        <f t="shared" si="36"/>
        <v>1982</v>
      </c>
      <c r="E746" s="10">
        <v>0</v>
      </c>
      <c r="F746" s="10">
        <v>0</v>
      </c>
      <c r="G746" s="10">
        <v>1.5399999618530273</v>
      </c>
      <c r="H746" s="19">
        <v>5.9699997901916504</v>
      </c>
      <c r="I746" s="19">
        <v>0.4699999988079071</v>
      </c>
      <c r="J746" s="10">
        <v>1.190000057220459</v>
      </c>
      <c r="K746" s="10">
        <v>0.56000000238418579</v>
      </c>
    </row>
    <row r="747" spans="1:11">
      <c r="A747">
        <v>740</v>
      </c>
      <c r="B747" s="9">
        <v>30102</v>
      </c>
      <c r="C747" s="6">
        <f t="shared" si="35"/>
        <v>5</v>
      </c>
      <c r="D747" s="12">
        <f t="shared" si="36"/>
        <v>1982</v>
      </c>
      <c r="E747" s="10">
        <v>0</v>
      </c>
      <c r="F747" s="10">
        <v>0</v>
      </c>
      <c r="G747" s="10">
        <v>3.5</v>
      </c>
      <c r="H747" s="19">
        <v>13.529999732971191</v>
      </c>
      <c r="I747" s="19">
        <v>1.059999942779541</v>
      </c>
      <c r="J747" s="10">
        <v>2.690000057220459</v>
      </c>
      <c r="K747" s="10">
        <v>1.2799999713897705</v>
      </c>
    </row>
    <row r="748" spans="1:11">
      <c r="A748">
        <v>741</v>
      </c>
      <c r="B748" s="9">
        <v>30132</v>
      </c>
      <c r="C748" s="6">
        <f t="shared" si="35"/>
        <v>6</v>
      </c>
      <c r="D748" s="12">
        <f t="shared" si="36"/>
        <v>1982</v>
      </c>
      <c r="E748" s="10">
        <v>0.47999998927116394</v>
      </c>
      <c r="F748" s="10">
        <v>0.47999998927116394</v>
      </c>
      <c r="G748" s="10">
        <v>3.5999999046325684</v>
      </c>
      <c r="H748" s="19">
        <v>13.899999618530273</v>
      </c>
      <c r="I748" s="19">
        <v>1.0900000333786011</v>
      </c>
      <c r="J748" s="10">
        <v>2.7699999809265137</v>
      </c>
      <c r="K748" s="10">
        <v>1.309999942779541</v>
      </c>
    </row>
    <row r="749" spans="1:11">
      <c r="A749">
        <v>742</v>
      </c>
      <c r="B749" s="9">
        <v>30163</v>
      </c>
      <c r="C749" s="6">
        <f t="shared" si="35"/>
        <v>7</v>
      </c>
      <c r="D749" s="12">
        <f t="shared" si="36"/>
        <v>1982</v>
      </c>
      <c r="E749" s="10">
        <v>1.5399999618530273</v>
      </c>
      <c r="F749" s="10">
        <v>1.5399999618530273</v>
      </c>
      <c r="G749" s="10">
        <v>3.7599999904632568</v>
      </c>
      <c r="H749" s="19">
        <v>14.539999961853027</v>
      </c>
      <c r="I749" s="19">
        <v>1.1299999952316284</v>
      </c>
      <c r="J749" s="10">
        <v>2.9000000953674316</v>
      </c>
      <c r="K749" s="10">
        <v>1.3700000047683716</v>
      </c>
    </row>
    <row r="750" spans="1:11">
      <c r="A750">
        <v>743</v>
      </c>
      <c r="B750" s="9">
        <v>30194</v>
      </c>
      <c r="C750" s="6">
        <f t="shared" si="35"/>
        <v>8</v>
      </c>
      <c r="D750" s="12">
        <f t="shared" si="36"/>
        <v>1982</v>
      </c>
      <c r="E750" s="10">
        <v>1.5399999618530273</v>
      </c>
      <c r="F750" s="10">
        <v>1.5399999618530273</v>
      </c>
      <c r="G750" s="10">
        <v>2.9800000190734863</v>
      </c>
      <c r="H750" s="19">
        <v>11.539999961853027</v>
      </c>
      <c r="I750" s="19">
        <v>0.89999997615814209</v>
      </c>
      <c r="J750" s="10">
        <v>2.2999999523162842</v>
      </c>
      <c r="K750" s="10">
        <v>1.0900000333786011</v>
      </c>
    </row>
    <row r="751" spans="1:11">
      <c r="A751">
        <v>744</v>
      </c>
      <c r="B751" s="9">
        <v>30224</v>
      </c>
      <c r="C751" s="6">
        <f t="shared" si="35"/>
        <v>9</v>
      </c>
      <c r="D751" s="12">
        <f t="shared" si="36"/>
        <v>1982</v>
      </c>
      <c r="E751" s="10">
        <v>0.76999998092651367</v>
      </c>
      <c r="F751" s="10">
        <v>0.76999998092651367</v>
      </c>
      <c r="G751" s="10">
        <v>1.6200000047683716</v>
      </c>
      <c r="H751" s="19">
        <v>6.25</v>
      </c>
      <c r="I751" s="19">
        <v>0.49000000953674316</v>
      </c>
      <c r="J751" s="10">
        <v>1.2400000095367432</v>
      </c>
      <c r="K751" s="10">
        <v>0.5899999737739563</v>
      </c>
    </row>
    <row r="752" spans="1:11">
      <c r="A752">
        <v>745</v>
      </c>
      <c r="B752" s="9">
        <v>30255</v>
      </c>
      <c r="C752" s="6">
        <f t="shared" si="35"/>
        <v>10</v>
      </c>
      <c r="D752" s="12">
        <f t="shared" si="36"/>
        <v>1982</v>
      </c>
      <c r="E752" s="10">
        <v>0.47999998927116394</v>
      </c>
      <c r="F752" s="10">
        <v>0.47999998927116394</v>
      </c>
      <c r="G752" s="10">
        <v>0</v>
      </c>
      <c r="H752" s="19">
        <v>0</v>
      </c>
      <c r="I752" s="19">
        <v>0</v>
      </c>
      <c r="J752" s="10">
        <v>0</v>
      </c>
      <c r="K752" s="10">
        <v>0</v>
      </c>
    </row>
    <row r="753" spans="1:11">
      <c r="A753">
        <v>746</v>
      </c>
      <c r="B753" s="9">
        <v>30285</v>
      </c>
      <c r="C753" s="6">
        <f t="shared" si="35"/>
        <v>11</v>
      </c>
      <c r="D753" s="12">
        <f t="shared" si="36"/>
        <v>1982</v>
      </c>
      <c r="E753" s="10">
        <v>0</v>
      </c>
      <c r="F753" s="10">
        <v>0</v>
      </c>
      <c r="G753" s="10">
        <v>0</v>
      </c>
      <c r="H753" s="19">
        <v>9999</v>
      </c>
      <c r="I753" s="19">
        <v>9999</v>
      </c>
      <c r="J753" s="10">
        <v>0</v>
      </c>
      <c r="K753" s="10">
        <v>0</v>
      </c>
    </row>
    <row r="754" spans="1:11">
      <c r="A754">
        <v>747</v>
      </c>
      <c r="B754" s="9">
        <v>30316</v>
      </c>
      <c r="C754" s="6">
        <f t="shared" si="35"/>
        <v>12</v>
      </c>
      <c r="D754" s="12">
        <f t="shared" si="36"/>
        <v>1982</v>
      </c>
      <c r="E754" s="10">
        <v>0</v>
      </c>
      <c r="F754" s="10">
        <v>0</v>
      </c>
      <c r="G754" s="10">
        <v>0</v>
      </c>
      <c r="H754" s="19">
        <v>9999</v>
      </c>
      <c r="I754" s="19">
        <v>9999</v>
      </c>
      <c r="J754" s="10">
        <v>0</v>
      </c>
      <c r="K754" s="10">
        <v>0</v>
      </c>
    </row>
    <row r="755" spans="1:11">
      <c r="A755">
        <v>748</v>
      </c>
      <c r="B755" s="9">
        <v>30347</v>
      </c>
      <c r="C755" s="6">
        <f t="shared" si="35"/>
        <v>1</v>
      </c>
      <c r="D755" s="12">
        <f t="shared" si="36"/>
        <v>1983</v>
      </c>
      <c r="E755" s="10">
        <v>0</v>
      </c>
      <c r="F755" s="10">
        <v>0</v>
      </c>
      <c r="G755" s="10">
        <v>0</v>
      </c>
      <c r="H755" s="19">
        <v>9999</v>
      </c>
      <c r="I755" s="19">
        <v>9999</v>
      </c>
      <c r="J755" s="10">
        <v>0</v>
      </c>
      <c r="K755" s="10">
        <v>0</v>
      </c>
    </row>
    <row r="756" spans="1:11">
      <c r="A756">
        <v>749</v>
      </c>
      <c r="B756" s="9">
        <v>30375</v>
      </c>
      <c r="C756" s="6">
        <f t="shared" si="35"/>
        <v>2</v>
      </c>
      <c r="D756" s="12">
        <f t="shared" si="36"/>
        <v>1983</v>
      </c>
      <c r="E756" s="10">
        <v>0</v>
      </c>
      <c r="F756" s="10">
        <v>0</v>
      </c>
      <c r="G756" s="10">
        <v>0</v>
      </c>
      <c r="H756" s="19">
        <v>9999</v>
      </c>
      <c r="I756" s="19">
        <v>9999</v>
      </c>
      <c r="J756" s="10">
        <v>0</v>
      </c>
      <c r="K756" s="10">
        <v>0</v>
      </c>
    </row>
    <row r="757" spans="1:11">
      <c r="A757">
        <v>750</v>
      </c>
      <c r="B757" s="9">
        <v>30406</v>
      </c>
      <c r="C757" s="6">
        <f t="shared" si="35"/>
        <v>3</v>
      </c>
      <c r="D757" s="12">
        <f t="shared" si="36"/>
        <v>1983</v>
      </c>
      <c r="E757" s="10">
        <v>0</v>
      </c>
      <c r="F757" s="10">
        <v>0</v>
      </c>
      <c r="G757" s="10">
        <v>0</v>
      </c>
      <c r="H757" s="19">
        <v>9999</v>
      </c>
      <c r="I757" s="19">
        <v>9999</v>
      </c>
      <c r="J757" s="10">
        <v>0</v>
      </c>
      <c r="K757" s="10">
        <v>0</v>
      </c>
    </row>
    <row r="758" spans="1:11">
      <c r="A758">
        <v>751</v>
      </c>
      <c r="B758" s="9">
        <v>30436</v>
      </c>
      <c r="C758" s="6">
        <f t="shared" si="35"/>
        <v>4</v>
      </c>
      <c r="D758" s="12">
        <f t="shared" si="36"/>
        <v>1983</v>
      </c>
      <c r="E758" s="10">
        <v>0</v>
      </c>
      <c r="F758" s="10">
        <v>0</v>
      </c>
      <c r="G758" s="10">
        <v>1.1799999475479126</v>
      </c>
      <c r="H758" s="19">
        <v>4.5500001907348633</v>
      </c>
      <c r="I758" s="19">
        <v>0.36000001430511475</v>
      </c>
      <c r="J758" s="10">
        <v>0.9100000262260437</v>
      </c>
      <c r="K758" s="10">
        <v>0.43000000715255737</v>
      </c>
    </row>
    <row r="759" spans="1:11">
      <c r="A759">
        <v>752</v>
      </c>
      <c r="B759" s="9">
        <v>30467</v>
      </c>
      <c r="C759" s="6">
        <f t="shared" si="35"/>
        <v>5</v>
      </c>
      <c r="D759" s="12">
        <f t="shared" si="36"/>
        <v>1983</v>
      </c>
      <c r="E759" s="10">
        <v>0</v>
      </c>
      <c r="F759" s="10">
        <v>0</v>
      </c>
      <c r="G759" s="10">
        <v>3.2899999618530273</v>
      </c>
      <c r="H759" s="19">
        <v>12.710000038146973</v>
      </c>
      <c r="I759" s="19">
        <v>0.99000000953674316</v>
      </c>
      <c r="J759" s="10">
        <v>2.5299999713897705</v>
      </c>
      <c r="K759" s="10">
        <v>1.2000000476837158</v>
      </c>
    </row>
    <row r="760" spans="1:11">
      <c r="A760">
        <v>753</v>
      </c>
      <c r="B760" s="9">
        <v>30497</v>
      </c>
      <c r="C760" s="6">
        <f t="shared" si="35"/>
        <v>6</v>
      </c>
      <c r="D760" s="12">
        <f t="shared" si="36"/>
        <v>1983</v>
      </c>
      <c r="E760" s="10">
        <v>0.47999998927116394</v>
      </c>
      <c r="F760" s="10">
        <v>0.47999998927116394</v>
      </c>
      <c r="G760" s="10">
        <v>3.5899999141693115</v>
      </c>
      <c r="H760" s="19">
        <v>13.880000114440918</v>
      </c>
      <c r="I760" s="19">
        <v>1.0800000429153442</v>
      </c>
      <c r="J760" s="10">
        <v>2.7599999904632568</v>
      </c>
      <c r="K760" s="10">
        <v>1.309999942779541</v>
      </c>
    </row>
    <row r="761" spans="1:11">
      <c r="A761">
        <v>754</v>
      </c>
      <c r="B761" s="9">
        <v>30528</v>
      </c>
      <c r="C761" s="6">
        <f t="shared" si="35"/>
        <v>7</v>
      </c>
      <c r="D761" s="12">
        <f t="shared" si="36"/>
        <v>1983</v>
      </c>
      <c r="E761" s="10">
        <v>1.5399999618530273</v>
      </c>
      <c r="F761" s="10">
        <v>1.5399999618530273</v>
      </c>
      <c r="G761" s="10">
        <v>3.7699999809265137</v>
      </c>
      <c r="H761" s="19">
        <v>14.590000152587891</v>
      </c>
      <c r="I761" s="19">
        <v>1.1399999856948853</v>
      </c>
      <c r="J761" s="10">
        <v>2.9100000858306885</v>
      </c>
      <c r="K761" s="10">
        <v>1.3799999952316284</v>
      </c>
    </row>
    <row r="762" spans="1:11">
      <c r="A762">
        <v>755</v>
      </c>
      <c r="B762" s="9">
        <v>30559</v>
      </c>
      <c r="C762" s="6">
        <f t="shared" si="35"/>
        <v>8</v>
      </c>
      <c r="D762" s="12">
        <f t="shared" si="36"/>
        <v>1983</v>
      </c>
      <c r="E762" s="10">
        <v>1.5399999618530273</v>
      </c>
      <c r="F762" s="10">
        <v>1.5399999618530273</v>
      </c>
      <c r="G762" s="10">
        <v>2.9500000476837158</v>
      </c>
      <c r="H762" s="19">
        <v>11.399999618530273</v>
      </c>
      <c r="I762" s="19">
        <v>0.88999998569488525</v>
      </c>
      <c r="J762" s="10">
        <v>2.2699999809265137</v>
      </c>
      <c r="K762" s="10">
        <v>1.0800000429153442</v>
      </c>
    </row>
    <row r="763" spans="1:11">
      <c r="A763">
        <v>756</v>
      </c>
      <c r="B763" s="9">
        <v>30589</v>
      </c>
      <c r="C763" s="6">
        <f t="shared" si="35"/>
        <v>9</v>
      </c>
      <c r="D763" s="12">
        <f t="shared" si="36"/>
        <v>1983</v>
      </c>
      <c r="E763" s="10">
        <v>0.76999998092651367</v>
      </c>
      <c r="F763" s="10">
        <v>0.76999998092651367</v>
      </c>
      <c r="G763" s="10">
        <v>1.690000057220459</v>
      </c>
      <c r="H763" s="19">
        <v>6.5300002098083496</v>
      </c>
      <c r="I763" s="19">
        <v>0.50999999046325684</v>
      </c>
      <c r="J763" s="10">
        <v>1.2999999523162842</v>
      </c>
      <c r="K763" s="10">
        <v>0.62000000476837158</v>
      </c>
    </row>
    <row r="764" spans="1:11">
      <c r="A764">
        <v>757</v>
      </c>
      <c r="B764" s="9">
        <v>30620</v>
      </c>
      <c r="C764" s="6">
        <f t="shared" si="35"/>
        <v>10</v>
      </c>
      <c r="D764" s="12">
        <f t="shared" si="36"/>
        <v>1983</v>
      </c>
      <c r="E764" s="10">
        <v>0.47999998927116394</v>
      </c>
      <c r="F764" s="10">
        <v>0.47999998927116394</v>
      </c>
      <c r="G764" s="10">
        <v>0.52999997138977051</v>
      </c>
      <c r="H764" s="19">
        <v>2.059999942779541</v>
      </c>
      <c r="I764" s="19">
        <v>0.15999999642372131</v>
      </c>
      <c r="J764" s="10">
        <v>0.40999999642372131</v>
      </c>
      <c r="K764" s="10">
        <v>0.18999999761581421</v>
      </c>
    </row>
    <row r="765" spans="1:11">
      <c r="A765">
        <v>758</v>
      </c>
      <c r="B765" s="9">
        <v>30650</v>
      </c>
      <c r="C765" s="6">
        <f t="shared" si="35"/>
        <v>11</v>
      </c>
      <c r="D765" s="12">
        <f t="shared" si="36"/>
        <v>1983</v>
      </c>
      <c r="E765" s="10">
        <v>0</v>
      </c>
      <c r="F765" s="10">
        <v>0</v>
      </c>
      <c r="G765" s="10">
        <v>0</v>
      </c>
      <c r="H765" s="19">
        <v>9999</v>
      </c>
      <c r="I765" s="19">
        <v>9999</v>
      </c>
      <c r="J765" s="10">
        <v>0</v>
      </c>
      <c r="K765" s="10">
        <v>0</v>
      </c>
    </row>
    <row r="766" spans="1:11">
      <c r="A766">
        <v>759</v>
      </c>
      <c r="B766" s="9">
        <v>30681</v>
      </c>
      <c r="C766" s="6">
        <f t="shared" si="35"/>
        <v>12</v>
      </c>
      <c r="D766" s="12">
        <f t="shared" si="36"/>
        <v>1983</v>
      </c>
      <c r="E766" s="10">
        <v>0</v>
      </c>
      <c r="F766" s="10">
        <v>0</v>
      </c>
      <c r="G766" s="10">
        <v>0</v>
      </c>
      <c r="H766" s="19">
        <v>9999</v>
      </c>
      <c r="I766" s="19">
        <v>9999</v>
      </c>
      <c r="J766" s="10">
        <v>0</v>
      </c>
      <c r="K766" s="10">
        <v>0</v>
      </c>
    </row>
    <row r="767" spans="1:11">
      <c r="A767">
        <v>760</v>
      </c>
      <c r="B767" s="9">
        <v>30712</v>
      </c>
      <c r="C767" s="6">
        <f t="shared" si="35"/>
        <v>1</v>
      </c>
      <c r="D767" s="12">
        <f t="shared" si="36"/>
        <v>1984</v>
      </c>
      <c r="E767" s="10">
        <v>0</v>
      </c>
      <c r="F767" s="10">
        <v>0</v>
      </c>
      <c r="G767" s="10">
        <v>0</v>
      </c>
      <c r="H767" s="19">
        <v>9999</v>
      </c>
      <c r="I767" s="19">
        <v>9999</v>
      </c>
      <c r="J767" s="10">
        <v>0</v>
      </c>
      <c r="K767" s="10">
        <v>0</v>
      </c>
    </row>
    <row r="768" spans="1:11">
      <c r="A768">
        <v>761</v>
      </c>
      <c r="B768" s="9">
        <v>30741</v>
      </c>
      <c r="C768" s="6">
        <f t="shared" si="35"/>
        <v>2</v>
      </c>
      <c r="D768" s="12">
        <f t="shared" si="36"/>
        <v>1984</v>
      </c>
      <c r="E768" s="10">
        <v>0</v>
      </c>
      <c r="F768" s="10">
        <v>0</v>
      </c>
      <c r="G768" s="10">
        <v>0</v>
      </c>
      <c r="H768" s="19">
        <v>9999</v>
      </c>
      <c r="I768" s="19">
        <v>9999</v>
      </c>
      <c r="J768" s="10">
        <v>0</v>
      </c>
      <c r="K768" s="10">
        <v>0</v>
      </c>
    </row>
    <row r="769" spans="1:11">
      <c r="A769">
        <v>762</v>
      </c>
      <c r="B769" s="9">
        <v>30772</v>
      </c>
      <c r="C769" s="6">
        <f t="shared" si="35"/>
        <v>3</v>
      </c>
      <c r="D769" s="12">
        <f t="shared" si="36"/>
        <v>1984</v>
      </c>
      <c r="E769" s="10">
        <v>0</v>
      </c>
      <c r="F769" s="10">
        <v>0</v>
      </c>
      <c r="G769" s="10">
        <v>1.9999999552965164E-2</v>
      </c>
      <c r="H769" s="19">
        <v>9999</v>
      </c>
      <c r="I769" s="19">
        <v>9999</v>
      </c>
      <c r="J769" s="10">
        <v>1.9999999552965164E-2</v>
      </c>
      <c r="K769" s="10">
        <v>9.9999997764825821E-3</v>
      </c>
    </row>
    <row r="770" spans="1:11">
      <c r="A770">
        <v>763</v>
      </c>
      <c r="B770" s="9">
        <v>30802</v>
      </c>
      <c r="C770" s="6">
        <f t="shared" si="35"/>
        <v>4</v>
      </c>
      <c r="D770" s="12">
        <f t="shared" si="36"/>
        <v>1984</v>
      </c>
      <c r="E770" s="10">
        <v>0</v>
      </c>
      <c r="F770" s="10">
        <v>0</v>
      </c>
      <c r="G770" s="10">
        <v>2.75</v>
      </c>
      <c r="H770" s="19">
        <v>10.640000343322754</v>
      </c>
      <c r="I770" s="19">
        <v>0.82999998331069946</v>
      </c>
      <c r="J770" s="10">
        <v>2.119999885559082</v>
      </c>
      <c r="K770" s="10">
        <v>1</v>
      </c>
    </row>
    <row r="771" spans="1:11">
      <c r="A771">
        <v>764</v>
      </c>
      <c r="B771" s="9">
        <v>30833</v>
      </c>
      <c r="C771" s="6">
        <f t="shared" si="35"/>
        <v>5</v>
      </c>
      <c r="D771" s="12">
        <f t="shared" si="36"/>
        <v>1984</v>
      </c>
      <c r="E771" s="10">
        <v>0</v>
      </c>
      <c r="F771" s="10">
        <v>0</v>
      </c>
      <c r="G771" s="10">
        <v>3.2599999904632568</v>
      </c>
      <c r="H771" s="19">
        <v>12.609999656677246</v>
      </c>
      <c r="I771" s="19">
        <v>0.98000001907348633</v>
      </c>
      <c r="J771" s="10">
        <v>2.5099999904632568</v>
      </c>
      <c r="K771" s="10">
        <v>1.190000057220459</v>
      </c>
    </row>
    <row r="772" spans="1:11">
      <c r="A772">
        <v>765</v>
      </c>
      <c r="B772" s="9">
        <v>30863</v>
      </c>
      <c r="C772" s="6">
        <f t="shared" si="35"/>
        <v>6</v>
      </c>
      <c r="D772" s="12">
        <f t="shared" si="36"/>
        <v>1984</v>
      </c>
      <c r="E772" s="10">
        <v>0.47999998927116394</v>
      </c>
      <c r="F772" s="10">
        <v>0.47999998927116394</v>
      </c>
      <c r="G772" s="10">
        <v>3.3399999141693115</v>
      </c>
      <c r="H772" s="19">
        <v>12.909999847412109</v>
      </c>
      <c r="I772" s="19">
        <v>1.0099999904632568</v>
      </c>
      <c r="J772" s="10">
        <v>2.5699999332427979</v>
      </c>
      <c r="K772" s="10">
        <v>1.2200000286102295</v>
      </c>
    </row>
    <row r="773" spans="1:11">
      <c r="A773">
        <v>766</v>
      </c>
      <c r="B773" s="9">
        <v>30894</v>
      </c>
      <c r="C773" s="6">
        <f t="shared" si="35"/>
        <v>7</v>
      </c>
      <c r="D773" s="12">
        <f t="shared" si="36"/>
        <v>1984</v>
      </c>
      <c r="E773" s="10">
        <v>1.5399999618530273</v>
      </c>
      <c r="F773" s="10">
        <v>1.5399999618530273</v>
      </c>
      <c r="G773" s="10">
        <v>3.2400000095367432</v>
      </c>
      <c r="H773" s="19">
        <v>12.560000419616699</v>
      </c>
      <c r="I773" s="19">
        <v>0.98000001907348633</v>
      </c>
      <c r="J773" s="10">
        <v>2.5</v>
      </c>
      <c r="K773" s="10">
        <v>1.190000057220459</v>
      </c>
    </row>
    <row r="774" spans="1:11">
      <c r="A774">
        <v>767</v>
      </c>
      <c r="B774" s="9">
        <v>30925</v>
      </c>
      <c r="C774" s="6">
        <f t="shared" si="35"/>
        <v>8</v>
      </c>
      <c r="D774" s="12">
        <f t="shared" si="36"/>
        <v>1984</v>
      </c>
      <c r="E774" s="10">
        <v>1.5399999618530273</v>
      </c>
      <c r="F774" s="10">
        <v>1.5399999618530273</v>
      </c>
      <c r="G774" s="10">
        <v>2.3299999237060547</v>
      </c>
      <c r="H774" s="19">
        <v>9</v>
      </c>
      <c r="I774" s="19">
        <v>0.69999998807907104</v>
      </c>
      <c r="J774" s="10">
        <v>1.7899999618530273</v>
      </c>
      <c r="K774" s="10">
        <v>0.85000002384185791</v>
      </c>
    </row>
    <row r="775" spans="1:11">
      <c r="A775">
        <v>768</v>
      </c>
      <c r="B775" s="9">
        <v>30955</v>
      </c>
      <c r="C775" s="6">
        <f t="shared" si="35"/>
        <v>9</v>
      </c>
      <c r="D775" s="12">
        <f t="shared" si="36"/>
        <v>1984</v>
      </c>
      <c r="E775" s="10">
        <v>0.76999998092651367</v>
      </c>
      <c r="F775" s="10">
        <v>0.76999998092651367</v>
      </c>
      <c r="G775" s="10">
        <v>2.0199999809265137</v>
      </c>
      <c r="H775" s="19">
        <v>7.809999942779541</v>
      </c>
      <c r="I775" s="19">
        <v>0.61000001430511475</v>
      </c>
      <c r="J775" s="10">
        <v>1.5499999523162842</v>
      </c>
      <c r="K775" s="10">
        <v>0.74000000953674316</v>
      </c>
    </row>
    <row r="776" spans="1:11">
      <c r="A776">
        <v>769</v>
      </c>
      <c r="B776" s="9">
        <v>30986</v>
      </c>
      <c r="C776" s="6">
        <f t="shared" si="35"/>
        <v>10</v>
      </c>
      <c r="D776" s="12">
        <f t="shared" si="36"/>
        <v>1984</v>
      </c>
      <c r="E776" s="10">
        <v>0.47999998927116394</v>
      </c>
      <c r="F776" s="10">
        <v>0.47999998927116394</v>
      </c>
      <c r="G776" s="10">
        <v>5.000000074505806E-2</v>
      </c>
      <c r="H776" s="19">
        <v>0.18999999761581421</v>
      </c>
      <c r="I776" s="19">
        <v>9.9999997764825821E-3</v>
      </c>
      <c r="J776" s="10">
        <v>3.9999999105930328E-2</v>
      </c>
      <c r="K776" s="10">
        <v>1.9999999552965164E-2</v>
      </c>
    </row>
    <row r="777" spans="1:11">
      <c r="A777">
        <v>770</v>
      </c>
      <c r="B777" s="9">
        <v>31016</v>
      </c>
      <c r="C777" s="6">
        <f t="shared" ref="C777:C840" si="37">MONTH(B777)</f>
        <v>11</v>
      </c>
      <c r="D777" s="12">
        <f t="shared" ref="D777:D840" si="38">YEAR(B777)</f>
        <v>1984</v>
      </c>
      <c r="E777" s="10">
        <v>0</v>
      </c>
      <c r="F777" s="10">
        <v>0</v>
      </c>
      <c r="G777" s="10">
        <v>0</v>
      </c>
      <c r="H777" s="19">
        <v>9999</v>
      </c>
      <c r="I777" s="19">
        <v>9999</v>
      </c>
      <c r="J777" s="10">
        <v>0</v>
      </c>
      <c r="K777" s="10">
        <v>0</v>
      </c>
    </row>
    <row r="778" spans="1:11">
      <c r="A778">
        <v>771</v>
      </c>
      <c r="B778" s="9">
        <v>31047</v>
      </c>
      <c r="C778" s="6">
        <f t="shared" si="37"/>
        <v>12</v>
      </c>
      <c r="D778" s="12">
        <f t="shared" si="38"/>
        <v>1984</v>
      </c>
      <c r="E778" s="10">
        <v>0</v>
      </c>
      <c r="F778" s="10">
        <v>0</v>
      </c>
      <c r="G778" s="10">
        <v>0</v>
      </c>
      <c r="H778" s="19">
        <v>9999</v>
      </c>
      <c r="I778" s="19">
        <v>9999</v>
      </c>
      <c r="J778" s="10">
        <v>0</v>
      </c>
      <c r="K778" s="10">
        <v>0</v>
      </c>
    </row>
    <row r="779" spans="1:11">
      <c r="A779">
        <v>772</v>
      </c>
      <c r="B779" s="9">
        <v>31078</v>
      </c>
      <c r="C779" s="6">
        <f t="shared" si="37"/>
        <v>1</v>
      </c>
      <c r="D779" s="12">
        <f t="shared" si="38"/>
        <v>1985</v>
      </c>
      <c r="E779" s="10">
        <v>0</v>
      </c>
      <c r="F779" s="10">
        <v>0</v>
      </c>
      <c r="G779" s="10">
        <v>0</v>
      </c>
      <c r="H779" s="19">
        <v>9999</v>
      </c>
      <c r="I779" s="19">
        <v>9999</v>
      </c>
      <c r="J779" s="10">
        <v>0</v>
      </c>
      <c r="K779" s="10">
        <v>0</v>
      </c>
    </row>
    <row r="780" spans="1:11">
      <c r="A780">
        <v>773</v>
      </c>
      <c r="B780" s="9">
        <v>31106</v>
      </c>
      <c r="C780" s="6">
        <f t="shared" si="37"/>
        <v>2</v>
      </c>
      <c r="D780" s="12">
        <f t="shared" si="38"/>
        <v>1985</v>
      </c>
      <c r="E780" s="10">
        <v>0</v>
      </c>
      <c r="F780" s="10">
        <v>0</v>
      </c>
      <c r="G780" s="10">
        <v>0</v>
      </c>
      <c r="H780" s="19">
        <v>9999</v>
      </c>
      <c r="I780" s="19">
        <v>9999</v>
      </c>
      <c r="J780" s="10">
        <v>0</v>
      </c>
      <c r="K780" s="10">
        <v>0</v>
      </c>
    </row>
    <row r="781" spans="1:11">
      <c r="A781">
        <v>774</v>
      </c>
      <c r="B781" s="9">
        <v>31137</v>
      </c>
      <c r="C781" s="6">
        <f t="shared" si="37"/>
        <v>3</v>
      </c>
      <c r="D781" s="12">
        <f t="shared" si="38"/>
        <v>1985</v>
      </c>
      <c r="E781" s="10">
        <v>0</v>
      </c>
      <c r="F781" s="10">
        <v>0</v>
      </c>
      <c r="G781" s="10">
        <v>0</v>
      </c>
      <c r="H781" s="19">
        <v>9999</v>
      </c>
      <c r="I781" s="19">
        <v>9999</v>
      </c>
      <c r="J781" s="10">
        <v>0</v>
      </c>
      <c r="K781" s="10">
        <v>0</v>
      </c>
    </row>
    <row r="782" spans="1:11">
      <c r="A782">
        <v>775</v>
      </c>
      <c r="B782" s="9">
        <v>31167</v>
      </c>
      <c r="C782" s="6">
        <f t="shared" si="37"/>
        <v>4</v>
      </c>
      <c r="D782" s="12">
        <f t="shared" si="38"/>
        <v>1985</v>
      </c>
      <c r="E782" s="10">
        <v>0</v>
      </c>
      <c r="F782" s="10">
        <v>0</v>
      </c>
      <c r="G782" s="10">
        <v>2.6400001049041748</v>
      </c>
      <c r="H782" s="19">
        <v>10.220000267028809</v>
      </c>
      <c r="I782" s="19">
        <v>0.80000001192092896</v>
      </c>
      <c r="J782" s="10">
        <v>2.0399999618530273</v>
      </c>
      <c r="K782" s="10">
        <v>0.97000002861022949</v>
      </c>
    </row>
    <row r="783" spans="1:11">
      <c r="A783">
        <v>776</v>
      </c>
      <c r="B783" s="9">
        <v>31198</v>
      </c>
      <c r="C783" s="6">
        <f t="shared" si="37"/>
        <v>5</v>
      </c>
      <c r="D783" s="12">
        <f t="shared" si="38"/>
        <v>1985</v>
      </c>
      <c r="E783" s="10">
        <v>0</v>
      </c>
      <c r="F783" s="10">
        <v>0</v>
      </c>
      <c r="G783" s="10">
        <v>3.309999942779541</v>
      </c>
      <c r="H783" s="19">
        <v>12.789999961853027</v>
      </c>
      <c r="I783" s="19">
        <v>1</v>
      </c>
      <c r="J783" s="10">
        <v>2.5499999523162842</v>
      </c>
      <c r="K783" s="10">
        <v>1.2100000381469727</v>
      </c>
    </row>
    <row r="784" spans="1:11">
      <c r="A784">
        <v>777</v>
      </c>
      <c r="B784" s="9">
        <v>31228</v>
      </c>
      <c r="C784" s="6">
        <f t="shared" si="37"/>
        <v>6</v>
      </c>
      <c r="D784" s="12">
        <f t="shared" si="38"/>
        <v>1985</v>
      </c>
      <c r="E784" s="10">
        <v>0.47999998927116394</v>
      </c>
      <c r="F784" s="10">
        <v>0.47999998927116394</v>
      </c>
      <c r="G784" s="10">
        <v>3.440000057220459</v>
      </c>
      <c r="H784" s="19">
        <v>13.300000190734863</v>
      </c>
      <c r="I784" s="19">
        <v>1.0399999618530273</v>
      </c>
      <c r="J784" s="10">
        <v>2.6500000953674316</v>
      </c>
      <c r="K784" s="10">
        <v>1.2599999904632568</v>
      </c>
    </row>
    <row r="785" spans="1:11">
      <c r="A785">
        <v>778</v>
      </c>
      <c r="B785" s="9">
        <v>31259</v>
      </c>
      <c r="C785" s="6">
        <f t="shared" si="37"/>
        <v>7</v>
      </c>
      <c r="D785" s="12">
        <f t="shared" si="38"/>
        <v>1985</v>
      </c>
      <c r="E785" s="10">
        <v>1.5399999618530273</v>
      </c>
      <c r="F785" s="10">
        <v>1.5399999618530273</v>
      </c>
      <c r="G785" s="10">
        <v>3.2799999713897705</v>
      </c>
      <c r="H785" s="19">
        <v>12.689999580383301</v>
      </c>
      <c r="I785" s="19">
        <v>0.99000000953674316</v>
      </c>
      <c r="J785" s="10">
        <v>2.5299999713897705</v>
      </c>
      <c r="K785" s="10">
        <v>1.2000000476837158</v>
      </c>
    </row>
    <row r="786" spans="1:11">
      <c r="A786">
        <v>779</v>
      </c>
      <c r="B786" s="9">
        <v>31290</v>
      </c>
      <c r="C786" s="6">
        <f t="shared" si="37"/>
        <v>8</v>
      </c>
      <c r="D786" s="12">
        <f t="shared" si="38"/>
        <v>1985</v>
      </c>
      <c r="E786" s="10">
        <v>1.5399999618530273</v>
      </c>
      <c r="F786" s="10">
        <v>1.5399999618530273</v>
      </c>
      <c r="G786" s="10">
        <v>2.5799999237060547</v>
      </c>
      <c r="H786" s="19">
        <v>9.9700002670288086</v>
      </c>
      <c r="I786" s="19">
        <v>0.77999997138977051</v>
      </c>
      <c r="J786" s="10">
        <v>1.9900000095367432</v>
      </c>
      <c r="K786" s="10">
        <v>0.93999999761581421</v>
      </c>
    </row>
    <row r="787" spans="1:11">
      <c r="A787">
        <v>780</v>
      </c>
      <c r="B787" s="9">
        <v>31320</v>
      </c>
      <c r="C787" s="6">
        <f t="shared" si="37"/>
        <v>9</v>
      </c>
      <c r="D787" s="12">
        <f t="shared" si="38"/>
        <v>1985</v>
      </c>
      <c r="E787" s="10">
        <v>0.76999998092651367</v>
      </c>
      <c r="F787" s="10">
        <v>0.76999998092651367</v>
      </c>
      <c r="G787" s="10">
        <v>1.2000000476837158</v>
      </c>
      <c r="H787" s="19">
        <v>4.619999885559082</v>
      </c>
      <c r="I787" s="19">
        <v>0.36000001430511475</v>
      </c>
      <c r="J787" s="10">
        <v>0.92000001668930054</v>
      </c>
      <c r="K787" s="10">
        <v>0.43999999761581421</v>
      </c>
    </row>
    <row r="788" spans="1:11">
      <c r="A788">
        <v>781</v>
      </c>
      <c r="B788" s="9">
        <v>31351</v>
      </c>
      <c r="C788" s="6">
        <f t="shared" si="37"/>
        <v>10</v>
      </c>
      <c r="D788" s="12">
        <f t="shared" si="38"/>
        <v>1985</v>
      </c>
      <c r="E788" s="10">
        <v>0.47999998927116394</v>
      </c>
      <c r="F788" s="10">
        <v>0.47999998927116394</v>
      </c>
      <c r="G788" s="10">
        <v>0.55000001192092896</v>
      </c>
      <c r="H788" s="19">
        <v>2.119999885559082</v>
      </c>
      <c r="I788" s="19">
        <v>0.17000000178813934</v>
      </c>
      <c r="J788" s="10">
        <v>0.41999998688697815</v>
      </c>
      <c r="K788" s="10">
        <v>0.20000000298023224</v>
      </c>
    </row>
    <row r="789" spans="1:11">
      <c r="A789">
        <v>782</v>
      </c>
      <c r="B789" s="9">
        <v>31381</v>
      </c>
      <c r="C789" s="6">
        <f t="shared" si="37"/>
        <v>11</v>
      </c>
      <c r="D789" s="12">
        <f t="shared" si="38"/>
        <v>1985</v>
      </c>
      <c r="E789" s="10">
        <v>0</v>
      </c>
      <c r="F789" s="10">
        <v>0</v>
      </c>
      <c r="G789" s="10">
        <v>0</v>
      </c>
      <c r="H789" s="19">
        <v>9999</v>
      </c>
      <c r="I789" s="19">
        <v>9999</v>
      </c>
      <c r="J789" s="10">
        <v>0</v>
      </c>
      <c r="K789" s="10">
        <v>0</v>
      </c>
    </row>
    <row r="790" spans="1:11">
      <c r="A790">
        <v>783</v>
      </c>
      <c r="B790" s="9">
        <v>31412</v>
      </c>
      <c r="C790" s="6">
        <f t="shared" si="37"/>
        <v>12</v>
      </c>
      <c r="D790" s="12">
        <f t="shared" si="38"/>
        <v>1985</v>
      </c>
      <c r="E790" s="10">
        <v>0</v>
      </c>
      <c r="F790" s="10">
        <v>0</v>
      </c>
      <c r="G790" s="10">
        <v>0</v>
      </c>
      <c r="H790" s="19">
        <v>9999</v>
      </c>
      <c r="I790" s="19">
        <v>9999</v>
      </c>
      <c r="J790" s="10">
        <v>0</v>
      </c>
      <c r="K790" s="10">
        <v>0</v>
      </c>
    </row>
    <row r="791" spans="1:11">
      <c r="A791">
        <v>784</v>
      </c>
      <c r="B791" s="9">
        <v>31443</v>
      </c>
      <c r="C791" s="6">
        <f t="shared" si="37"/>
        <v>1</v>
      </c>
      <c r="D791" s="12">
        <f t="shared" si="38"/>
        <v>1986</v>
      </c>
      <c r="E791" s="10">
        <v>0</v>
      </c>
      <c r="F791" s="10">
        <v>0</v>
      </c>
      <c r="G791" s="10">
        <v>0</v>
      </c>
      <c r="H791" s="19">
        <v>9999</v>
      </c>
      <c r="I791" s="19">
        <v>9999</v>
      </c>
      <c r="J791" s="10">
        <v>0</v>
      </c>
      <c r="K791" s="10">
        <v>0</v>
      </c>
    </row>
    <row r="792" spans="1:11">
      <c r="A792">
        <v>785</v>
      </c>
      <c r="B792" s="9">
        <v>31471</v>
      </c>
      <c r="C792" s="6">
        <f t="shared" si="37"/>
        <v>2</v>
      </c>
      <c r="D792" s="12">
        <f t="shared" si="38"/>
        <v>1986</v>
      </c>
      <c r="E792" s="10">
        <v>0</v>
      </c>
      <c r="F792" s="10">
        <v>0</v>
      </c>
      <c r="G792" s="10">
        <v>0</v>
      </c>
      <c r="H792" s="19">
        <v>9999</v>
      </c>
      <c r="I792" s="19">
        <v>9999</v>
      </c>
      <c r="J792" s="10">
        <v>0</v>
      </c>
      <c r="K792" s="10">
        <v>0</v>
      </c>
    </row>
    <row r="793" spans="1:11">
      <c r="A793">
        <v>786</v>
      </c>
      <c r="B793" s="9">
        <v>31502</v>
      </c>
      <c r="C793" s="6">
        <f t="shared" si="37"/>
        <v>3</v>
      </c>
      <c r="D793" s="12">
        <f t="shared" si="38"/>
        <v>1986</v>
      </c>
      <c r="E793" s="10">
        <v>0</v>
      </c>
      <c r="F793" s="10">
        <v>0</v>
      </c>
      <c r="G793" s="10">
        <v>0</v>
      </c>
      <c r="H793" s="19">
        <v>9999</v>
      </c>
      <c r="I793" s="19">
        <v>9999</v>
      </c>
      <c r="J793" s="10">
        <v>0</v>
      </c>
      <c r="K793" s="10">
        <v>0</v>
      </c>
    </row>
    <row r="794" spans="1:11">
      <c r="A794">
        <v>787</v>
      </c>
      <c r="B794" s="9">
        <v>31532</v>
      </c>
      <c r="C794" s="6">
        <f t="shared" si="37"/>
        <v>4</v>
      </c>
      <c r="D794" s="12">
        <f t="shared" si="38"/>
        <v>1986</v>
      </c>
      <c r="E794" s="10">
        <v>0</v>
      </c>
      <c r="F794" s="10">
        <v>0</v>
      </c>
      <c r="G794" s="10">
        <v>2.130000114440918</v>
      </c>
      <c r="H794" s="19">
        <v>8.2799997329711914</v>
      </c>
      <c r="I794" s="19">
        <v>0.64999997615814209</v>
      </c>
      <c r="J794" s="10">
        <v>1.6399999856948853</v>
      </c>
      <c r="K794" s="10">
        <v>0.77999997138977051</v>
      </c>
    </row>
    <row r="795" spans="1:11">
      <c r="A795">
        <v>788</v>
      </c>
      <c r="B795" s="9">
        <v>31563</v>
      </c>
      <c r="C795" s="6">
        <f t="shared" si="37"/>
        <v>5</v>
      </c>
      <c r="D795" s="12">
        <f t="shared" si="38"/>
        <v>1986</v>
      </c>
      <c r="E795" s="10">
        <v>0</v>
      </c>
      <c r="F795" s="10">
        <v>0</v>
      </c>
      <c r="G795" s="10">
        <v>3.1800000667572021</v>
      </c>
      <c r="H795" s="19">
        <v>12.340000152587891</v>
      </c>
      <c r="I795" s="19">
        <v>0.95999997854232788</v>
      </c>
      <c r="J795" s="10">
        <v>2.4500000476837158</v>
      </c>
      <c r="K795" s="10">
        <v>1.1599999666213989</v>
      </c>
    </row>
    <row r="796" spans="1:11">
      <c r="A796">
        <v>789</v>
      </c>
      <c r="B796" s="9">
        <v>31593</v>
      </c>
      <c r="C796" s="6">
        <f t="shared" si="37"/>
        <v>6</v>
      </c>
      <c r="D796" s="12">
        <f t="shared" si="38"/>
        <v>1986</v>
      </c>
      <c r="E796" s="10">
        <v>0.47999998927116394</v>
      </c>
      <c r="F796" s="10">
        <v>0.47999998927116394</v>
      </c>
      <c r="G796" s="10">
        <v>3.4500000476837158</v>
      </c>
      <c r="H796" s="19">
        <v>13.380000114440918</v>
      </c>
      <c r="I796" s="19">
        <v>1.0399999618530273</v>
      </c>
      <c r="J796" s="10">
        <v>2.6600000858306885</v>
      </c>
      <c r="K796" s="10">
        <v>1.2599999904632568</v>
      </c>
    </row>
    <row r="797" spans="1:11">
      <c r="A797">
        <v>790</v>
      </c>
      <c r="B797" s="9">
        <v>31624</v>
      </c>
      <c r="C797" s="6">
        <f t="shared" si="37"/>
        <v>7</v>
      </c>
      <c r="D797" s="12">
        <f t="shared" si="38"/>
        <v>1986</v>
      </c>
      <c r="E797" s="10">
        <v>1.5399999618530273</v>
      </c>
      <c r="F797" s="10">
        <v>1.5399999618530273</v>
      </c>
      <c r="G797" s="10">
        <v>3.3499999046325684</v>
      </c>
      <c r="H797" s="19">
        <v>12.979999542236328</v>
      </c>
      <c r="I797" s="19">
        <v>1.0099999904632568</v>
      </c>
      <c r="J797" s="10">
        <v>2.5799999237060547</v>
      </c>
      <c r="K797" s="10">
        <v>1.2200000286102295</v>
      </c>
    </row>
    <row r="798" spans="1:11">
      <c r="A798">
        <v>791</v>
      </c>
      <c r="B798" s="9">
        <v>31655</v>
      </c>
      <c r="C798" s="6">
        <f t="shared" si="37"/>
        <v>8</v>
      </c>
      <c r="D798" s="12">
        <f t="shared" si="38"/>
        <v>1986</v>
      </c>
      <c r="E798" s="10">
        <v>1.5399999618530273</v>
      </c>
      <c r="F798" s="10">
        <v>1.5399999618530273</v>
      </c>
      <c r="G798" s="10">
        <v>2.6700000762939453</v>
      </c>
      <c r="H798" s="19">
        <v>10.350000381469727</v>
      </c>
      <c r="I798" s="19">
        <v>0.81000000238418579</v>
      </c>
      <c r="J798" s="10">
        <v>2.0499999523162842</v>
      </c>
      <c r="K798" s="10">
        <v>0.97000002861022949</v>
      </c>
    </row>
    <row r="799" spans="1:11">
      <c r="A799">
        <v>792</v>
      </c>
      <c r="B799" s="9">
        <v>31685</v>
      </c>
      <c r="C799" s="6">
        <f t="shared" si="37"/>
        <v>9</v>
      </c>
      <c r="D799" s="12">
        <f t="shared" si="38"/>
        <v>1986</v>
      </c>
      <c r="E799" s="10">
        <v>0.76999998092651367</v>
      </c>
      <c r="F799" s="10">
        <v>0.76999998092651367</v>
      </c>
      <c r="G799" s="10">
        <v>1.5</v>
      </c>
      <c r="H799" s="19">
        <v>5.809999942779541</v>
      </c>
      <c r="I799" s="19">
        <v>0.44999998807907104</v>
      </c>
      <c r="J799" s="10">
        <v>1.1499999761581421</v>
      </c>
      <c r="K799" s="10">
        <v>0.55000001192092896</v>
      </c>
    </row>
    <row r="800" spans="1:11">
      <c r="A800">
        <v>793</v>
      </c>
      <c r="B800" s="9">
        <v>31716</v>
      </c>
      <c r="C800" s="6">
        <f t="shared" si="37"/>
        <v>10</v>
      </c>
      <c r="D800" s="12">
        <f t="shared" si="38"/>
        <v>1986</v>
      </c>
      <c r="E800" s="10">
        <v>0.47999998927116394</v>
      </c>
      <c r="F800" s="10">
        <v>0.47999998927116394</v>
      </c>
      <c r="G800" s="10">
        <v>0.6600000262260437</v>
      </c>
      <c r="H800" s="19">
        <v>2.5799999237060547</v>
      </c>
      <c r="I800" s="19">
        <v>0.20000000298023224</v>
      </c>
      <c r="J800" s="10">
        <v>0.50999999046325684</v>
      </c>
      <c r="K800" s="10">
        <v>0.23999999463558197</v>
      </c>
    </row>
    <row r="801" spans="1:11">
      <c r="A801">
        <v>794</v>
      </c>
      <c r="B801" s="9">
        <v>31746</v>
      </c>
      <c r="C801" s="6">
        <f t="shared" si="37"/>
        <v>11</v>
      </c>
      <c r="D801" s="12">
        <f t="shared" si="38"/>
        <v>1986</v>
      </c>
      <c r="E801" s="10">
        <v>0</v>
      </c>
      <c r="F801" s="10">
        <v>0</v>
      </c>
      <c r="G801" s="10">
        <v>5.9999998658895493E-2</v>
      </c>
      <c r="H801" s="19">
        <v>9999</v>
      </c>
      <c r="I801" s="19">
        <v>9999</v>
      </c>
      <c r="J801" s="10">
        <v>5.000000074505806E-2</v>
      </c>
      <c r="K801" s="10">
        <v>1.9999999552965164E-2</v>
      </c>
    </row>
    <row r="802" spans="1:11">
      <c r="A802">
        <v>795</v>
      </c>
      <c r="B802" s="9">
        <v>31777</v>
      </c>
      <c r="C802" s="6">
        <f t="shared" si="37"/>
        <v>12</v>
      </c>
      <c r="D802" s="12">
        <f t="shared" si="38"/>
        <v>1986</v>
      </c>
      <c r="E802" s="10">
        <v>0</v>
      </c>
      <c r="F802" s="10">
        <v>0</v>
      </c>
      <c r="G802" s="10">
        <v>0</v>
      </c>
      <c r="H802" s="19">
        <v>9999</v>
      </c>
      <c r="I802" s="19">
        <v>9999</v>
      </c>
      <c r="J802" s="10">
        <v>0</v>
      </c>
      <c r="K802" s="10">
        <v>0</v>
      </c>
    </row>
    <row r="803" spans="1:11">
      <c r="A803">
        <v>796</v>
      </c>
      <c r="B803" s="9">
        <v>31808</v>
      </c>
      <c r="C803" s="6">
        <f t="shared" si="37"/>
        <v>1</v>
      </c>
      <c r="D803" s="12">
        <f t="shared" si="38"/>
        <v>1987</v>
      </c>
      <c r="E803" s="10">
        <v>0</v>
      </c>
      <c r="F803" s="10">
        <v>0</v>
      </c>
      <c r="G803" s="10">
        <v>0</v>
      </c>
      <c r="H803" s="19">
        <v>9999</v>
      </c>
      <c r="I803" s="19">
        <v>9999</v>
      </c>
      <c r="J803" s="10">
        <v>0</v>
      </c>
      <c r="K803" s="10">
        <v>0</v>
      </c>
    </row>
    <row r="804" spans="1:11">
      <c r="A804">
        <v>797</v>
      </c>
      <c r="B804" s="9">
        <v>31836</v>
      </c>
      <c r="C804" s="6">
        <f t="shared" si="37"/>
        <v>2</v>
      </c>
      <c r="D804" s="12">
        <f t="shared" si="38"/>
        <v>1987</v>
      </c>
      <c r="E804" s="10">
        <v>0</v>
      </c>
      <c r="F804" s="10">
        <v>0</v>
      </c>
      <c r="G804" s="10">
        <v>0</v>
      </c>
      <c r="H804" s="19">
        <v>9999</v>
      </c>
      <c r="I804" s="19">
        <v>9999</v>
      </c>
      <c r="J804" s="10">
        <v>0</v>
      </c>
      <c r="K804" s="10">
        <v>0</v>
      </c>
    </row>
    <row r="805" spans="1:11">
      <c r="A805">
        <v>798</v>
      </c>
      <c r="B805" s="9">
        <v>31867</v>
      </c>
      <c r="C805" s="6">
        <f t="shared" si="37"/>
        <v>3</v>
      </c>
      <c r="D805" s="12">
        <f t="shared" si="38"/>
        <v>1987</v>
      </c>
      <c r="E805" s="10">
        <v>0</v>
      </c>
      <c r="F805" s="10">
        <v>0</v>
      </c>
      <c r="G805" s="10">
        <v>0</v>
      </c>
      <c r="H805" s="19">
        <v>9999</v>
      </c>
      <c r="I805" s="19">
        <v>9999</v>
      </c>
      <c r="J805" s="10">
        <v>0</v>
      </c>
      <c r="K805" s="10">
        <v>0</v>
      </c>
    </row>
    <row r="806" spans="1:11">
      <c r="A806">
        <v>799</v>
      </c>
      <c r="B806" s="9">
        <v>31897</v>
      </c>
      <c r="C806" s="6">
        <f t="shared" si="37"/>
        <v>4</v>
      </c>
      <c r="D806" s="12">
        <f t="shared" si="38"/>
        <v>1987</v>
      </c>
      <c r="E806" s="10">
        <v>0</v>
      </c>
      <c r="F806" s="10">
        <v>0</v>
      </c>
      <c r="G806" s="10">
        <v>2.380000114440918</v>
      </c>
      <c r="H806" s="19">
        <v>9.1999998092651367</v>
      </c>
      <c r="I806" s="19">
        <v>0.72000002861022949</v>
      </c>
      <c r="J806" s="10">
        <v>1.8300000429153442</v>
      </c>
      <c r="K806" s="10">
        <v>0.87000000476837158</v>
      </c>
    </row>
    <row r="807" spans="1:11">
      <c r="A807">
        <v>800</v>
      </c>
      <c r="B807" s="9">
        <v>31928</v>
      </c>
      <c r="C807" s="6">
        <f t="shared" si="37"/>
        <v>5</v>
      </c>
      <c r="D807" s="12">
        <f t="shared" si="38"/>
        <v>1987</v>
      </c>
      <c r="E807" s="10">
        <v>0</v>
      </c>
      <c r="F807" s="10">
        <v>0</v>
      </c>
      <c r="G807" s="10">
        <v>3.1600000858306885</v>
      </c>
      <c r="H807" s="19">
        <v>12.229999542236328</v>
      </c>
      <c r="I807" s="19">
        <v>0.94999998807907104</v>
      </c>
      <c r="J807" s="10">
        <v>2.440000057220459</v>
      </c>
      <c r="K807" s="10">
        <v>1.1599999666213989</v>
      </c>
    </row>
    <row r="808" spans="1:11">
      <c r="A808">
        <v>801</v>
      </c>
      <c r="B808" s="9">
        <v>31958</v>
      </c>
      <c r="C808" s="6">
        <f t="shared" si="37"/>
        <v>6</v>
      </c>
      <c r="D808" s="12">
        <f t="shared" si="38"/>
        <v>1987</v>
      </c>
      <c r="E808" s="10">
        <v>0.47999998927116394</v>
      </c>
      <c r="F808" s="10">
        <v>0.47999998927116394</v>
      </c>
      <c r="G808" s="10">
        <v>3.2999999523162842</v>
      </c>
      <c r="H808" s="19">
        <v>12.75</v>
      </c>
      <c r="I808" s="19">
        <v>0.99000000953674316</v>
      </c>
      <c r="J808" s="10">
        <v>2.5399999618530273</v>
      </c>
      <c r="K808" s="10">
        <v>1.2000000476837158</v>
      </c>
    </row>
    <row r="809" spans="1:11">
      <c r="A809">
        <v>802</v>
      </c>
      <c r="B809" s="9">
        <v>31989</v>
      </c>
      <c r="C809" s="6">
        <f t="shared" si="37"/>
        <v>7</v>
      </c>
      <c r="D809" s="12">
        <f t="shared" si="38"/>
        <v>1987</v>
      </c>
      <c r="E809" s="10">
        <v>1.5399999618530273</v>
      </c>
      <c r="F809" s="10">
        <v>1.5399999618530273</v>
      </c>
      <c r="G809" s="10">
        <v>3.1500000953674316</v>
      </c>
      <c r="H809" s="19">
        <v>12.170000076293945</v>
      </c>
      <c r="I809" s="19">
        <v>0.94999998807907104</v>
      </c>
      <c r="J809" s="10">
        <v>2.4200000762939453</v>
      </c>
      <c r="K809" s="10">
        <v>1.1499999761581421</v>
      </c>
    </row>
    <row r="810" spans="1:11">
      <c r="A810">
        <v>803</v>
      </c>
      <c r="B810" s="9">
        <v>32020</v>
      </c>
      <c r="C810" s="6">
        <f t="shared" si="37"/>
        <v>8</v>
      </c>
      <c r="D810" s="12">
        <f t="shared" si="38"/>
        <v>1987</v>
      </c>
      <c r="E810" s="10">
        <v>1.5399999618530273</v>
      </c>
      <c r="F810" s="10">
        <v>1.5399999618530273</v>
      </c>
      <c r="G810" s="10">
        <v>2.5099999904632568</v>
      </c>
      <c r="H810" s="19">
        <v>9.6999998092651367</v>
      </c>
      <c r="I810" s="19">
        <v>0.75999999046325684</v>
      </c>
      <c r="J810" s="10">
        <v>1.9299999475479126</v>
      </c>
      <c r="K810" s="10">
        <v>0.92000001668930054</v>
      </c>
    </row>
    <row r="811" spans="1:11">
      <c r="A811">
        <v>804</v>
      </c>
      <c r="B811" s="9">
        <v>32050</v>
      </c>
      <c r="C811" s="6">
        <f t="shared" si="37"/>
        <v>9</v>
      </c>
      <c r="D811" s="12">
        <f t="shared" si="38"/>
        <v>1987</v>
      </c>
      <c r="E811" s="10">
        <v>0.76999998092651367</v>
      </c>
      <c r="F811" s="10">
        <v>0.76999998092651367</v>
      </c>
      <c r="G811" s="10">
        <v>2.0399999618530273</v>
      </c>
      <c r="H811" s="19">
        <v>7.869999885559082</v>
      </c>
      <c r="I811" s="19">
        <v>0.61000001430511475</v>
      </c>
      <c r="J811" s="10">
        <v>1.5700000524520874</v>
      </c>
      <c r="K811" s="10">
        <v>0.74000000953674316</v>
      </c>
    </row>
    <row r="812" spans="1:11">
      <c r="A812">
        <v>805</v>
      </c>
      <c r="B812" s="9">
        <v>32081</v>
      </c>
      <c r="C812" s="6">
        <f t="shared" si="37"/>
        <v>10</v>
      </c>
      <c r="D812" s="12">
        <f t="shared" si="38"/>
        <v>1987</v>
      </c>
      <c r="E812" s="10">
        <v>0.47999998927116394</v>
      </c>
      <c r="F812" s="10">
        <v>0.47999998927116394</v>
      </c>
      <c r="G812" s="10">
        <v>0.4699999988079071</v>
      </c>
      <c r="H812" s="19">
        <v>1.809999942779541</v>
      </c>
      <c r="I812" s="19">
        <v>0.14000000059604645</v>
      </c>
      <c r="J812" s="10">
        <v>0.36000001430511475</v>
      </c>
      <c r="K812" s="10">
        <v>0.17000000178813934</v>
      </c>
    </row>
    <row r="813" spans="1:11">
      <c r="A813">
        <v>806</v>
      </c>
      <c r="B813" s="9">
        <v>32111</v>
      </c>
      <c r="C813" s="6">
        <f t="shared" si="37"/>
        <v>11</v>
      </c>
      <c r="D813" s="12">
        <f t="shared" si="38"/>
        <v>1987</v>
      </c>
      <c r="E813" s="10">
        <v>0</v>
      </c>
      <c r="F813" s="10">
        <v>0</v>
      </c>
      <c r="G813" s="10">
        <v>0</v>
      </c>
      <c r="H813" s="19">
        <v>9999</v>
      </c>
      <c r="I813" s="19">
        <v>9999</v>
      </c>
      <c r="J813" s="10">
        <v>0</v>
      </c>
      <c r="K813" s="10">
        <v>0</v>
      </c>
    </row>
    <row r="814" spans="1:11">
      <c r="A814">
        <v>807</v>
      </c>
      <c r="B814" s="9">
        <v>32142</v>
      </c>
      <c r="C814" s="6">
        <f t="shared" si="37"/>
        <v>12</v>
      </c>
      <c r="D814" s="12">
        <f t="shared" si="38"/>
        <v>1987</v>
      </c>
      <c r="E814" s="10">
        <v>0</v>
      </c>
      <c r="F814" s="10">
        <v>0</v>
      </c>
      <c r="G814" s="10">
        <v>0</v>
      </c>
      <c r="H814" s="19">
        <v>9999</v>
      </c>
      <c r="I814" s="19">
        <v>9999</v>
      </c>
      <c r="J814" s="10">
        <v>0</v>
      </c>
      <c r="K814" s="10">
        <v>0</v>
      </c>
    </row>
    <row r="815" spans="1:11">
      <c r="A815">
        <v>808</v>
      </c>
      <c r="B815" s="9">
        <v>32173</v>
      </c>
      <c r="C815" s="6">
        <f t="shared" si="37"/>
        <v>1</v>
      </c>
      <c r="D815" s="12">
        <f t="shared" si="38"/>
        <v>1988</v>
      </c>
      <c r="E815" s="10">
        <v>0</v>
      </c>
      <c r="F815" s="10">
        <v>0</v>
      </c>
      <c r="G815" s="10">
        <v>0</v>
      </c>
      <c r="H815" s="19">
        <v>9999</v>
      </c>
      <c r="I815" s="19">
        <v>9999</v>
      </c>
      <c r="J815" s="10">
        <v>0</v>
      </c>
      <c r="K815" s="10">
        <v>0</v>
      </c>
    </row>
    <row r="816" spans="1:11">
      <c r="A816">
        <v>809</v>
      </c>
      <c r="B816" s="9">
        <v>32202</v>
      </c>
      <c r="C816" s="6">
        <f t="shared" si="37"/>
        <v>2</v>
      </c>
      <c r="D816" s="12">
        <f t="shared" si="38"/>
        <v>1988</v>
      </c>
      <c r="E816" s="10">
        <v>0</v>
      </c>
      <c r="F816" s="10">
        <v>0</v>
      </c>
      <c r="G816" s="10">
        <v>0</v>
      </c>
      <c r="H816" s="19">
        <v>9999</v>
      </c>
      <c r="I816" s="19">
        <v>9999</v>
      </c>
      <c r="J816" s="10">
        <v>0</v>
      </c>
      <c r="K816" s="10">
        <v>0</v>
      </c>
    </row>
    <row r="817" spans="1:11">
      <c r="A817">
        <v>810</v>
      </c>
      <c r="B817" s="9">
        <v>32233</v>
      </c>
      <c r="C817" s="6">
        <f t="shared" si="37"/>
        <v>3</v>
      </c>
      <c r="D817" s="12">
        <f t="shared" si="38"/>
        <v>1988</v>
      </c>
      <c r="E817" s="10">
        <v>0</v>
      </c>
      <c r="F817" s="10">
        <v>0</v>
      </c>
      <c r="G817" s="10">
        <v>0.2800000011920929</v>
      </c>
      <c r="H817" s="19">
        <v>9999</v>
      </c>
      <c r="I817" s="19">
        <v>9999</v>
      </c>
      <c r="J817" s="10">
        <v>0.2199999988079071</v>
      </c>
      <c r="K817" s="10">
        <v>0.10000000149011612</v>
      </c>
    </row>
    <row r="818" spans="1:11">
      <c r="A818">
        <v>811</v>
      </c>
      <c r="B818" s="9">
        <v>32263</v>
      </c>
      <c r="C818" s="6">
        <f t="shared" si="37"/>
        <v>4</v>
      </c>
      <c r="D818" s="12">
        <f t="shared" si="38"/>
        <v>1988</v>
      </c>
      <c r="E818" s="10">
        <v>0</v>
      </c>
      <c r="F818" s="10">
        <v>0</v>
      </c>
      <c r="G818" s="10">
        <v>2.559999942779541</v>
      </c>
      <c r="H818" s="19">
        <v>10.069999694824219</v>
      </c>
      <c r="I818" s="19">
        <v>0.79000002145767212</v>
      </c>
      <c r="J818" s="10">
        <v>1.9700000286102295</v>
      </c>
      <c r="K818" s="10">
        <v>0.93999999761581421</v>
      </c>
    </row>
    <row r="819" spans="1:11">
      <c r="A819">
        <v>812</v>
      </c>
      <c r="B819" s="9">
        <v>32294</v>
      </c>
      <c r="C819" s="6">
        <f t="shared" si="37"/>
        <v>5</v>
      </c>
      <c r="D819" s="12">
        <f t="shared" si="38"/>
        <v>1988</v>
      </c>
      <c r="E819" s="10">
        <v>0</v>
      </c>
      <c r="F819" s="10">
        <v>0</v>
      </c>
      <c r="G819" s="10">
        <v>2.5099999904632568</v>
      </c>
      <c r="H819" s="19">
        <v>9.869999885559082</v>
      </c>
      <c r="I819" s="19">
        <v>0.76999998092651367</v>
      </c>
      <c r="J819" s="10">
        <v>1.9299999475479126</v>
      </c>
      <c r="K819" s="10">
        <v>0.92000001668930054</v>
      </c>
    </row>
    <row r="820" spans="1:11">
      <c r="A820">
        <v>813</v>
      </c>
      <c r="B820" s="9">
        <v>32324</v>
      </c>
      <c r="C820" s="6">
        <f t="shared" si="37"/>
        <v>6</v>
      </c>
      <c r="D820" s="12">
        <f t="shared" si="38"/>
        <v>1988</v>
      </c>
      <c r="E820" s="10">
        <v>0.47999998927116394</v>
      </c>
      <c r="F820" s="10">
        <v>0.47999998927116394</v>
      </c>
      <c r="G820" s="10">
        <v>3.2000000476837158</v>
      </c>
      <c r="H820" s="19">
        <v>12.590000152587891</v>
      </c>
      <c r="I820" s="19">
        <v>0.98000001907348633</v>
      </c>
      <c r="J820" s="10">
        <v>2.4700000286102295</v>
      </c>
      <c r="K820" s="10">
        <v>1.1699999570846558</v>
      </c>
    </row>
    <row r="821" spans="1:11">
      <c r="A821">
        <v>814</v>
      </c>
      <c r="B821" s="9">
        <v>32355</v>
      </c>
      <c r="C821" s="6">
        <f t="shared" si="37"/>
        <v>7</v>
      </c>
      <c r="D821" s="12">
        <f t="shared" si="38"/>
        <v>1988</v>
      </c>
      <c r="E821" s="10">
        <v>1.5399999618530273</v>
      </c>
      <c r="F821" s="10">
        <v>1.5399999618530273</v>
      </c>
      <c r="G821" s="10">
        <v>3.1600000858306885</v>
      </c>
      <c r="H821" s="19">
        <v>12.430000305175781</v>
      </c>
      <c r="I821" s="19">
        <v>0.97000002861022949</v>
      </c>
      <c r="J821" s="10">
        <v>2.4300000667572021</v>
      </c>
      <c r="K821" s="10">
        <v>1.1499999761581421</v>
      </c>
    </row>
    <row r="822" spans="1:11">
      <c r="A822">
        <v>815</v>
      </c>
      <c r="B822" s="9">
        <v>32386</v>
      </c>
      <c r="C822" s="6">
        <f t="shared" si="37"/>
        <v>8</v>
      </c>
      <c r="D822" s="12">
        <f t="shared" si="38"/>
        <v>1988</v>
      </c>
      <c r="E822" s="10">
        <v>1.5399999618530273</v>
      </c>
      <c r="F822" s="10">
        <v>1.5399999618530273</v>
      </c>
      <c r="G822" s="10">
        <v>2.5199999809265137</v>
      </c>
      <c r="H822" s="19">
        <v>9.9099998474121094</v>
      </c>
      <c r="I822" s="19">
        <v>0.76999998092651367</v>
      </c>
      <c r="J822" s="10">
        <v>1.940000057220459</v>
      </c>
      <c r="K822" s="10">
        <v>0.92000001668930054</v>
      </c>
    </row>
    <row r="823" spans="1:11">
      <c r="A823">
        <v>816</v>
      </c>
      <c r="B823" s="9">
        <v>32416</v>
      </c>
      <c r="C823" s="6">
        <f t="shared" si="37"/>
        <v>9</v>
      </c>
      <c r="D823" s="12">
        <f t="shared" si="38"/>
        <v>1988</v>
      </c>
      <c r="E823" s="10">
        <v>0.76999998092651367</v>
      </c>
      <c r="F823" s="10">
        <v>0.76999998092651367</v>
      </c>
      <c r="G823" s="10">
        <v>2.0399999618530273</v>
      </c>
      <c r="H823" s="19">
        <v>8.0399999618530273</v>
      </c>
      <c r="I823" s="19">
        <v>0.62999999523162842</v>
      </c>
      <c r="J823" s="10">
        <v>1.5700000524520874</v>
      </c>
      <c r="K823" s="10">
        <v>0.75</v>
      </c>
    </row>
    <row r="824" spans="1:11">
      <c r="A824">
        <v>817</v>
      </c>
      <c r="B824" s="9">
        <v>32447</v>
      </c>
      <c r="C824" s="6">
        <f t="shared" si="37"/>
        <v>10</v>
      </c>
      <c r="D824" s="12">
        <f t="shared" si="38"/>
        <v>1988</v>
      </c>
      <c r="E824" s="10">
        <v>0.47999998927116394</v>
      </c>
      <c r="F824" s="10">
        <v>0.47999998927116394</v>
      </c>
      <c r="G824" s="10">
        <v>0.72000002861022949</v>
      </c>
      <c r="H824" s="19">
        <v>2.8199999332427979</v>
      </c>
      <c r="I824" s="19">
        <v>0.2199999988079071</v>
      </c>
      <c r="J824" s="10">
        <v>0.55000001192092896</v>
      </c>
      <c r="K824" s="10">
        <v>0.25999999046325684</v>
      </c>
    </row>
    <row r="825" spans="1:11">
      <c r="A825">
        <v>818</v>
      </c>
      <c r="B825" s="9">
        <v>32477</v>
      </c>
      <c r="C825" s="6">
        <f t="shared" si="37"/>
        <v>11</v>
      </c>
      <c r="D825" s="12">
        <f t="shared" si="38"/>
        <v>1988</v>
      </c>
      <c r="E825" s="10">
        <v>0</v>
      </c>
      <c r="F825" s="10">
        <v>0</v>
      </c>
      <c r="G825" s="10">
        <v>0</v>
      </c>
      <c r="H825" s="19">
        <v>9999</v>
      </c>
      <c r="I825" s="19">
        <v>9999</v>
      </c>
      <c r="J825" s="10">
        <v>0</v>
      </c>
      <c r="K825" s="10">
        <v>0</v>
      </c>
    </row>
    <row r="826" spans="1:11">
      <c r="A826">
        <v>819</v>
      </c>
      <c r="B826" s="9">
        <v>32508</v>
      </c>
      <c r="C826" s="6">
        <f t="shared" si="37"/>
        <v>12</v>
      </c>
      <c r="D826" s="12">
        <f t="shared" si="38"/>
        <v>1988</v>
      </c>
      <c r="E826" s="10">
        <v>0</v>
      </c>
      <c r="F826" s="10">
        <v>0</v>
      </c>
      <c r="G826" s="10">
        <v>0</v>
      </c>
      <c r="H826" s="19">
        <v>9999</v>
      </c>
      <c r="I826" s="19">
        <v>9999</v>
      </c>
      <c r="J826" s="10">
        <v>0</v>
      </c>
      <c r="K826" s="10">
        <v>0</v>
      </c>
    </row>
    <row r="827" spans="1:11">
      <c r="A827">
        <v>820</v>
      </c>
      <c r="B827" s="9">
        <v>32539</v>
      </c>
      <c r="C827" s="6">
        <f t="shared" si="37"/>
        <v>1</v>
      </c>
      <c r="D827" s="12">
        <f t="shared" si="38"/>
        <v>1989</v>
      </c>
      <c r="E827" s="10">
        <v>0</v>
      </c>
      <c r="F827" s="10">
        <v>0</v>
      </c>
      <c r="G827" s="10">
        <v>0</v>
      </c>
      <c r="H827" s="19">
        <v>9999</v>
      </c>
      <c r="I827" s="19">
        <v>9999</v>
      </c>
      <c r="J827" s="10">
        <v>0</v>
      </c>
      <c r="K827" s="10">
        <v>0</v>
      </c>
    </row>
    <row r="828" spans="1:11">
      <c r="A828">
        <v>821</v>
      </c>
      <c r="B828" s="9">
        <v>32567</v>
      </c>
      <c r="C828" s="6">
        <f t="shared" si="37"/>
        <v>2</v>
      </c>
      <c r="D828" s="12">
        <f t="shared" si="38"/>
        <v>1989</v>
      </c>
      <c r="E828" s="10">
        <v>0</v>
      </c>
      <c r="F828" s="10">
        <v>0</v>
      </c>
      <c r="G828" s="10">
        <v>0</v>
      </c>
      <c r="H828" s="19">
        <v>9999</v>
      </c>
      <c r="I828" s="19">
        <v>9999</v>
      </c>
      <c r="J828" s="10">
        <v>0</v>
      </c>
      <c r="K828" s="10">
        <v>0</v>
      </c>
    </row>
    <row r="829" spans="1:11">
      <c r="A829">
        <v>822</v>
      </c>
      <c r="B829" s="9">
        <v>32598</v>
      </c>
      <c r="C829" s="6">
        <f t="shared" si="37"/>
        <v>3</v>
      </c>
      <c r="D829" s="12">
        <f t="shared" si="38"/>
        <v>1989</v>
      </c>
      <c r="E829" s="10">
        <v>0</v>
      </c>
      <c r="F829" s="10">
        <v>0</v>
      </c>
      <c r="G829" s="10">
        <v>0</v>
      </c>
      <c r="H829" s="19">
        <v>9999</v>
      </c>
      <c r="I829" s="19">
        <v>9999</v>
      </c>
      <c r="J829" s="10">
        <v>0</v>
      </c>
      <c r="K829" s="10">
        <v>0</v>
      </c>
    </row>
    <row r="830" spans="1:11">
      <c r="A830">
        <v>823</v>
      </c>
      <c r="B830" s="9">
        <v>32628</v>
      </c>
      <c r="C830" s="6">
        <f t="shared" si="37"/>
        <v>4</v>
      </c>
      <c r="D830" s="12">
        <f t="shared" si="38"/>
        <v>1989</v>
      </c>
      <c r="E830" s="10">
        <v>0</v>
      </c>
      <c r="F830" s="10">
        <v>0</v>
      </c>
      <c r="G830" s="10">
        <v>2.440000057220459</v>
      </c>
      <c r="H830" s="19">
        <v>9.4399995803833008</v>
      </c>
      <c r="I830" s="19">
        <v>0.74000000953674316</v>
      </c>
      <c r="J830" s="10">
        <v>1.8799999952316284</v>
      </c>
      <c r="K830" s="10">
        <v>0.88999998569488525</v>
      </c>
    </row>
    <row r="831" spans="1:11">
      <c r="A831">
        <v>824</v>
      </c>
      <c r="B831" s="9">
        <v>32659</v>
      </c>
      <c r="C831" s="6">
        <f t="shared" si="37"/>
        <v>5</v>
      </c>
      <c r="D831" s="12">
        <f t="shared" si="38"/>
        <v>1989</v>
      </c>
      <c r="E831" s="10">
        <v>0</v>
      </c>
      <c r="F831" s="10">
        <v>0</v>
      </c>
      <c r="G831" s="10">
        <v>3.619999885559082</v>
      </c>
      <c r="H831" s="19">
        <v>14.020000457763672</v>
      </c>
      <c r="I831" s="19">
        <v>1.0900000333786011</v>
      </c>
      <c r="J831" s="10">
        <v>2.7899999618530273</v>
      </c>
      <c r="K831" s="10">
        <v>1.3200000524520874</v>
      </c>
    </row>
    <row r="832" spans="1:11">
      <c r="A832">
        <v>825</v>
      </c>
      <c r="B832" s="9">
        <v>32689</v>
      </c>
      <c r="C832" s="6">
        <f t="shared" si="37"/>
        <v>6</v>
      </c>
      <c r="D832" s="12">
        <f t="shared" si="38"/>
        <v>1989</v>
      </c>
      <c r="E832" s="10">
        <v>0.47999998927116394</v>
      </c>
      <c r="F832" s="10">
        <v>0.47999998927116394</v>
      </c>
      <c r="G832" s="10">
        <v>3.7100000381469727</v>
      </c>
      <c r="H832" s="19">
        <v>14.350000381469727</v>
      </c>
      <c r="I832" s="19">
        <v>1.1200000047683716</v>
      </c>
      <c r="J832" s="10">
        <v>2.8499999046325684</v>
      </c>
      <c r="K832" s="10">
        <v>1.3500000238418579</v>
      </c>
    </row>
    <row r="833" spans="1:11">
      <c r="A833">
        <v>826</v>
      </c>
      <c r="B833" s="9">
        <v>32720</v>
      </c>
      <c r="C833" s="6">
        <f t="shared" si="37"/>
        <v>7</v>
      </c>
      <c r="D833" s="12">
        <f t="shared" si="38"/>
        <v>1989</v>
      </c>
      <c r="E833" s="10">
        <v>1.5399999618530273</v>
      </c>
      <c r="F833" s="10">
        <v>1.5399999618530273</v>
      </c>
      <c r="G833" s="10">
        <v>3.6800000667572021</v>
      </c>
      <c r="H833" s="19">
        <v>14.25</v>
      </c>
      <c r="I833" s="19">
        <v>1.1100000143051147</v>
      </c>
      <c r="J833" s="10">
        <v>2.8399999141693115</v>
      </c>
      <c r="K833" s="10">
        <v>1.3400000333786011</v>
      </c>
    </row>
    <row r="834" spans="1:11">
      <c r="A834">
        <v>827</v>
      </c>
      <c r="B834" s="9">
        <v>32751</v>
      </c>
      <c r="C834" s="6">
        <f t="shared" si="37"/>
        <v>8</v>
      </c>
      <c r="D834" s="12">
        <f t="shared" si="38"/>
        <v>1989</v>
      </c>
      <c r="E834" s="10">
        <v>1.5399999618530273</v>
      </c>
      <c r="F834" s="10">
        <v>1.5399999618530273</v>
      </c>
      <c r="G834" s="10">
        <v>2.9100000858306885</v>
      </c>
      <c r="H834" s="19">
        <v>11.260000228881836</v>
      </c>
      <c r="I834" s="19">
        <v>0.87999999523162842</v>
      </c>
      <c r="J834" s="10">
        <v>2.2400000095367432</v>
      </c>
      <c r="K834" s="10">
        <v>1.059999942779541</v>
      </c>
    </row>
    <row r="835" spans="1:11">
      <c r="A835">
        <v>828</v>
      </c>
      <c r="B835" s="9">
        <v>32781</v>
      </c>
      <c r="C835" s="6">
        <f t="shared" si="37"/>
        <v>9</v>
      </c>
      <c r="D835" s="12">
        <f t="shared" si="38"/>
        <v>1989</v>
      </c>
      <c r="E835" s="10">
        <v>0.76999998092651367</v>
      </c>
      <c r="F835" s="10">
        <v>0.76999998092651367</v>
      </c>
      <c r="G835" s="10">
        <v>0.51999998092651367</v>
      </c>
      <c r="H835" s="19">
        <v>2</v>
      </c>
      <c r="I835" s="19">
        <v>0.15999999642372131</v>
      </c>
      <c r="J835" s="10">
        <v>0.40000000596046448</v>
      </c>
      <c r="K835" s="10">
        <v>0.18999999761581421</v>
      </c>
    </row>
    <row r="836" spans="1:11">
      <c r="A836">
        <v>829</v>
      </c>
      <c r="B836" s="9">
        <v>32812</v>
      </c>
      <c r="C836" s="6">
        <f t="shared" si="37"/>
        <v>10</v>
      </c>
      <c r="D836" s="12">
        <f t="shared" si="38"/>
        <v>1989</v>
      </c>
      <c r="E836" s="10">
        <v>0.47999998927116394</v>
      </c>
      <c r="F836" s="10">
        <v>0.47999998927116394</v>
      </c>
      <c r="G836" s="10">
        <v>0.10999999940395355</v>
      </c>
      <c r="H836" s="19">
        <v>0.40999999642372131</v>
      </c>
      <c r="I836" s="19">
        <v>2.9999999329447746E-2</v>
      </c>
      <c r="J836" s="10">
        <v>7.9999998211860657E-2</v>
      </c>
      <c r="K836" s="10">
        <v>3.9999999105930328E-2</v>
      </c>
    </row>
    <row r="837" spans="1:11">
      <c r="A837">
        <v>830</v>
      </c>
      <c r="B837" s="9">
        <v>32842</v>
      </c>
      <c r="C837" s="6">
        <f t="shared" si="37"/>
        <v>11</v>
      </c>
      <c r="D837" s="12">
        <f t="shared" si="38"/>
        <v>1989</v>
      </c>
      <c r="E837" s="10">
        <v>0</v>
      </c>
      <c r="F837" s="10">
        <v>0</v>
      </c>
      <c r="G837" s="10">
        <v>1.9999999552965164E-2</v>
      </c>
      <c r="H837" s="19">
        <v>9999</v>
      </c>
      <c r="I837" s="19">
        <v>9999</v>
      </c>
      <c r="J837" s="10">
        <v>9.9999997764825821E-3</v>
      </c>
      <c r="K837" s="10">
        <v>9.9999997764825821E-3</v>
      </c>
    </row>
    <row r="838" spans="1:11">
      <c r="A838">
        <v>831</v>
      </c>
      <c r="B838" s="9">
        <v>32873</v>
      </c>
      <c r="C838" s="6">
        <f t="shared" si="37"/>
        <v>12</v>
      </c>
      <c r="D838" s="12">
        <f t="shared" si="38"/>
        <v>1989</v>
      </c>
      <c r="E838" s="10">
        <v>0</v>
      </c>
      <c r="F838" s="10">
        <v>0</v>
      </c>
      <c r="G838" s="10">
        <v>0</v>
      </c>
      <c r="H838" s="19">
        <v>9999</v>
      </c>
      <c r="I838" s="19">
        <v>9999</v>
      </c>
      <c r="J838" s="10">
        <v>0</v>
      </c>
      <c r="K838" s="10">
        <v>0</v>
      </c>
    </row>
    <row r="839" spans="1:11">
      <c r="A839">
        <v>832</v>
      </c>
      <c r="B839" s="9">
        <v>32904</v>
      </c>
      <c r="C839" s="6">
        <f t="shared" si="37"/>
        <v>1</v>
      </c>
      <c r="D839" s="12">
        <f t="shared" si="38"/>
        <v>1990</v>
      </c>
      <c r="E839" s="10">
        <v>0</v>
      </c>
      <c r="F839" s="10">
        <v>0</v>
      </c>
      <c r="G839" s="10">
        <v>0</v>
      </c>
      <c r="H839" s="19">
        <v>9999</v>
      </c>
      <c r="I839" s="19">
        <v>9999</v>
      </c>
      <c r="J839" s="10">
        <v>0</v>
      </c>
      <c r="K839" s="10">
        <v>0</v>
      </c>
    </row>
    <row r="840" spans="1:11">
      <c r="A840">
        <v>833</v>
      </c>
      <c r="B840" s="9">
        <v>32932</v>
      </c>
      <c r="C840" s="6">
        <f t="shared" si="37"/>
        <v>2</v>
      </c>
      <c r="D840" s="12">
        <f t="shared" si="38"/>
        <v>1990</v>
      </c>
      <c r="E840" s="10">
        <v>0</v>
      </c>
      <c r="F840" s="10">
        <v>0</v>
      </c>
      <c r="G840" s="10">
        <v>0</v>
      </c>
      <c r="H840" s="19">
        <v>9999</v>
      </c>
      <c r="I840" s="19">
        <v>9999</v>
      </c>
      <c r="J840" s="10">
        <v>0</v>
      </c>
      <c r="K840" s="10">
        <v>0</v>
      </c>
    </row>
    <row r="841" spans="1:11">
      <c r="A841">
        <v>834</v>
      </c>
      <c r="B841" s="9">
        <v>32963</v>
      </c>
      <c r="C841" s="6">
        <f t="shared" ref="C841:C904" si="39">MONTH(B841)</f>
        <v>3</v>
      </c>
      <c r="D841" s="12">
        <f t="shared" ref="D841:D904" si="40">YEAR(B841)</f>
        <v>1990</v>
      </c>
      <c r="E841" s="10">
        <v>0</v>
      </c>
      <c r="F841" s="10">
        <v>0</v>
      </c>
      <c r="G841" s="10">
        <v>9.9999997764825821E-3</v>
      </c>
      <c r="H841" s="19">
        <v>9999</v>
      </c>
      <c r="I841" s="19">
        <v>9999</v>
      </c>
      <c r="J841" s="10">
        <v>9.9999997764825821E-3</v>
      </c>
      <c r="K841" s="10">
        <v>0</v>
      </c>
    </row>
    <row r="842" spans="1:11">
      <c r="A842">
        <v>835</v>
      </c>
      <c r="B842" s="9">
        <v>32993</v>
      </c>
      <c r="C842" s="6">
        <f t="shared" si="39"/>
        <v>4</v>
      </c>
      <c r="D842" s="12">
        <f t="shared" si="40"/>
        <v>1990</v>
      </c>
      <c r="E842" s="10">
        <v>0</v>
      </c>
      <c r="F842" s="10">
        <v>0</v>
      </c>
      <c r="G842" s="10">
        <v>3.1600000858306885</v>
      </c>
      <c r="H842" s="19">
        <v>12.260000228881836</v>
      </c>
      <c r="I842" s="19">
        <v>0.95999997854232788</v>
      </c>
      <c r="J842" s="10">
        <v>2.440000057220459</v>
      </c>
      <c r="K842" s="10">
        <v>1.1599999666213989</v>
      </c>
    </row>
    <row r="843" spans="1:11">
      <c r="A843">
        <v>836</v>
      </c>
      <c r="B843" s="9">
        <v>33024</v>
      </c>
      <c r="C843" s="6">
        <f t="shared" si="39"/>
        <v>5</v>
      </c>
      <c r="D843" s="12">
        <f t="shared" si="40"/>
        <v>1990</v>
      </c>
      <c r="E843" s="10">
        <v>0</v>
      </c>
      <c r="F843" s="10">
        <v>0</v>
      </c>
      <c r="G843" s="10">
        <v>1.9199999570846558</v>
      </c>
      <c r="H843" s="19">
        <v>7.4499998092651367</v>
      </c>
      <c r="I843" s="19">
        <v>0.57999998331069946</v>
      </c>
      <c r="J843" s="10">
        <v>1.4800000190734863</v>
      </c>
      <c r="K843" s="10">
        <v>0.69999998807907104</v>
      </c>
    </row>
    <row r="844" spans="1:11">
      <c r="A844">
        <v>837</v>
      </c>
      <c r="B844" s="9">
        <v>33054</v>
      </c>
      <c r="C844" s="6">
        <f t="shared" si="39"/>
        <v>6</v>
      </c>
      <c r="D844" s="12">
        <f t="shared" si="40"/>
        <v>1990</v>
      </c>
      <c r="E844" s="10">
        <v>0.47999998927116394</v>
      </c>
      <c r="F844" s="10">
        <v>0.47999998927116394</v>
      </c>
      <c r="G844" s="10">
        <v>3.3900001049041748</v>
      </c>
      <c r="H844" s="19">
        <v>13.130000114440918</v>
      </c>
      <c r="I844" s="19">
        <v>1.0299999713897705</v>
      </c>
      <c r="J844" s="10">
        <v>2.6099998950958252</v>
      </c>
      <c r="K844" s="10">
        <v>1.2400000095367432</v>
      </c>
    </row>
    <row r="845" spans="1:11">
      <c r="A845">
        <v>838</v>
      </c>
      <c r="B845" s="9">
        <v>33085</v>
      </c>
      <c r="C845" s="6">
        <f t="shared" si="39"/>
        <v>7</v>
      </c>
      <c r="D845" s="12">
        <f t="shared" si="40"/>
        <v>1990</v>
      </c>
      <c r="E845" s="10">
        <v>1.5399999618530273</v>
      </c>
      <c r="F845" s="10">
        <v>1.5399999618530273</v>
      </c>
      <c r="G845" s="10">
        <v>3.2699999809265137</v>
      </c>
      <c r="H845" s="19">
        <v>12.649999618530273</v>
      </c>
      <c r="I845" s="19">
        <v>0.99000000953674316</v>
      </c>
      <c r="J845" s="10">
        <v>2.5199999809265137</v>
      </c>
      <c r="K845" s="10">
        <v>1.190000057220459</v>
      </c>
    </row>
    <row r="846" spans="1:11">
      <c r="A846">
        <v>839</v>
      </c>
      <c r="B846" s="9">
        <v>33116</v>
      </c>
      <c r="C846" s="6">
        <f t="shared" si="39"/>
        <v>8</v>
      </c>
      <c r="D846" s="12">
        <f t="shared" si="40"/>
        <v>1990</v>
      </c>
      <c r="E846" s="10">
        <v>1.5399999618530273</v>
      </c>
      <c r="F846" s="10">
        <v>1.5399999618530273</v>
      </c>
      <c r="G846" s="10">
        <v>2.5999999046325684</v>
      </c>
      <c r="H846" s="19">
        <v>10.090000152587891</v>
      </c>
      <c r="I846" s="19">
        <v>0.79000002145767212</v>
      </c>
      <c r="J846" s="10">
        <v>2.0099999904632568</v>
      </c>
      <c r="K846" s="10">
        <v>0.94999998807907104</v>
      </c>
    </row>
    <row r="847" spans="1:11">
      <c r="A847">
        <v>840</v>
      </c>
      <c r="B847" s="9">
        <v>33146</v>
      </c>
      <c r="C847" s="6">
        <f t="shared" si="39"/>
        <v>9</v>
      </c>
      <c r="D847" s="12">
        <f t="shared" si="40"/>
        <v>1990</v>
      </c>
      <c r="E847" s="10">
        <v>0.76999998092651367</v>
      </c>
      <c r="F847" s="10">
        <v>0.76999998092651367</v>
      </c>
      <c r="G847" s="10">
        <v>2.0399999618530273</v>
      </c>
      <c r="H847" s="19">
        <v>7.8899998664855957</v>
      </c>
      <c r="I847" s="19">
        <v>0.62000000476837158</v>
      </c>
      <c r="J847" s="10">
        <v>1.5700000524520874</v>
      </c>
      <c r="K847" s="10">
        <v>0.74000000953674316</v>
      </c>
    </row>
    <row r="848" spans="1:11">
      <c r="A848">
        <v>841</v>
      </c>
      <c r="B848" s="9">
        <v>33177</v>
      </c>
      <c r="C848" s="6">
        <f t="shared" si="39"/>
        <v>10</v>
      </c>
      <c r="D848" s="12">
        <f t="shared" si="40"/>
        <v>1990</v>
      </c>
      <c r="E848" s="10">
        <v>0.47999998927116394</v>
      </c>
      <c r="F848" s="10">
        <v>0.47999998927116394</v>
      </c>
      <c r="G848" s="10">
        <v>0.57999998331069946</v>
      </c>
      <c r="H848" s="19">
        <v>2.2599999904632568</v>
      </c>
      <c r="I848" s="19">
        <v>0.18000000715255737</v>
      </c>
      <c r="J848" s="10">
        <v>0.44999998807907104</v>
      </c>
      <c r="K848" s="10">
        <v>0.20999999344348907</v>
      </c>
    </row>
    <row r="849" spans="1:11">
      <c r="A849">
        <v>842</v>
      </c>
      <c r="B849" s="9">
        <v>33207</v>
      </c>
      <c r="C849" s="6">
        <f t="shared" si="39"/>
        <v>11</v>
      </c>
      <c r="D849" s="12">
        <f t="shared" si="40"/>
        <v>1990</v>
      </c>
      <c r="E849" s="10">
        <v>0</v>
      </c>
      <c r="F849" s="10">
        <v>0</v>
      </c>
      <c r="G849" s="10">
        <v>1.9999999552965164E-2</v>
      </c>
      <c r="H849" s="19">
        <v>9999</v>
      </c>
      <c r="I849" s="19">
        <v>9999</v>
      </c>
      <c r="J849" s="10">
        <v>9.9999997764825821E-3</v>
      </c>
      <c r="K849" s="10">
        <v>9.9999997764825821E-3</v>
      </c>
    </row>
    <row r="850" spans="1:11">
      <c r="A850">
        <v>843</v>
      </c>
      <c r="B850" s="9">
        <v>33238</v>
      </c>
      <c r="C850" s="6">
        <f t="shared" si="39"/>
        <v>12</v>
      </c>
      <c r="D850" s="12">
        <f t="shared" si="40"/>
        <v>1990</v>
      </c>
      <c r="E850" s="10">
        <v>0</v>
      </c>
      <c r="F850" s="10">
        <v>0</v>
      </c>
      <c r="G850" s="10">
        <v>0</v>
      </c>
      <c r="H850" s="19">
        <v>9999</v>
      </c>
      <c r="I850" s="19">
        <v>9999</v>
      </c>
      <c r="J850" s="10">
        <v>0</v>
      </c>
      <c r="K850" s="10">
        <v>0</v>
      </c>
    </row>
    <row r="851" spans="1:11">
      <c r="A851">
        <v>844</v>
      </c>
      <c r="B851" s="9">
        <v>33269</v>
      </c>
      <c r="C851" s="6">
        <f t="shared" si="39"/>
        <v>1</v>
      </c>
      <c r="D851" s="12">
        <f t="shared" si="40"/>
        <v>1991</v>
      </c>
      <c r="E851" s="10">
        <v>0</v>
      </c>
      <c r="F851" s="10">
        <v>0</v>
      </c>
      <c r="G851" s="10">
        <v>0</v>
      </c>
      <c r="H851" s="19">
        <v>9999</v>
      </c>
      <c r="I851" s="19">
        <v>9999</v>
      </c>
      <c r="J851" s="10">
        <v>0</v>
      </c>
      <c r="K851" s="10">
        <v>0</v>
      </c>
    </row>
    <row r="852" spans="1:11">
      <c r="A852">
        <v>845</v>
      </c>
      <c r="B852" s="9">
        <v>33297</v>
      </c>
      <c r="C852" s="6">
        <f t="shared" si="39"/>
        <v>2</v>
      </c>
      <c r="D852" s="12">
        <f t="shared" si="40"/>
        <v>1991</v>
      </c>
      <c r="E852" s="10">
        <v>0</v>
      </c>
      <c r="F852" s="10">
        <v>0</v>
      </c>
      <c r="G852" s="10">
        <v>9.9999997764825821E-3</v>
      </c>
      <c r="H852" s="19">
        <v>9999</v>
      </c>
      <c r="I852" s="19">
        <v>9999</v>
      </c>
      <c r="J852" s="10">
        <v>9.9999997764825821E-3</v>
      </c>
      <c r="K852" s="10">
        <v>9.9999997764825821E-3</v>
      </c>
    </row>
    <row r="853" spans="1:11">
      <c r="A853">
        <v>846</v>
      </c>
      <c r="B853" s="9">
        <v>33328</v>
      </c>
      <c r="C853" s="6">
        <f t="shared" si="39"/>
        <v>3</v>
      </c>
      <c r="D853" s="12">
        <f t="shared" si="40"/>
        <v>1991</v>
      </c>
      <c r="E853" s="10">
        <v>0</v>
      </c>
      <c r="F853" s="10">
        <v>0</v>
      </c>
      <c r="G853" s="10">
        <v>0</v>
      </c>
      <c r="H853" s="19">
        <v>9999</v>
      </c>
      <c r="I853" s="19">
        <v>9999</v>
      </c>
      <c r="J853" s="10">
        <v>0</v>
      </c>
      <c r="K853" s="10">
        <v>0</v>
      </c>
    </row>
    <row r="854" spans="1:11">
      <c r="A854">
        <v>847</v>
      </c>
      <c r="B854" s="9">
        <v>33358</v>
      </c>
      <c r="C854" s="6">
        <f t="shared" si="39"/>
        <v>4</v>
      </c>
      <c r="D854" s="12">
        <f t="shared" si="40"/>
        <v>1991</v>
      </c>
      <c r="E854" s="10">
        <v>0</v>
      </c>
      <c r="F854" s="10">
        <v>0</v>
      </c>
      <c r="G854" s="10">
        <v>2.2899999618530273</v>
      </c>
      <c r="H854" s="19">
        <v>8.880000114440918</v>
      </c>
      <c r="I854" s="19">
        <v>0.68999999761581421</v>
      </c>
      <c r="J854" s="10">
        <v>1.7699999809265137</v>
      </c>
      <c r="K854" s="10">
        <v>0.8399999737739563</v>
      </c>
    </row>
    <row r="855" spans="1:11">
      <c r="A855">
        <v>848</v>
      </c>
      <c r="B855" s="9">
        <v>33389</v>
      </c>
      <c r="C855" s="6">
        <f t="shared" si="39"/>
        <v>5</v>
      </c>
      <c r="D855" s="12">
        <f t="shared" si="40"/>
        <v>1991</v>
      </c>
      <c r="E855" s="10">
        <v>0</v>
      </c>
      <c r="F855" s="10">
        <v>0</v>
      </c>
      <c r="G855" s="10">
        <v>3.0999999046325684</v>
      </c>
      <c r="H855" s="19">
        <v>12.020000457763672</v>
      </c>
      <c r="I855" s="19">
        <v>0.93999999761581421</v>
      </c>
      <c r="J855" s="10">
        <v>2.3900001049041748</v>
      </c>
      <c r="K855" s="10">
        <v>1.1299999952316284</v>
      </c>
    </row>
    <row r="856" spans="1:11">
      <c r="A856">
        <v>849</v>
      </c>
      <c r="B856" s="9">
        <v>33419</v>
      </c>
      <c r="C856" s="6">
        <f t="shared" si="39"/>
        <v>6</v>
      </c>
      <c r="D856" s="12">
        <f t="shared" si="40"/>
        <v>1991</v>
      </c>
      <c r="E856" s="10">
        <v>0.47999998927116394</v>
      </c>
      <c r="F856" s="10">
        <v>0.47999998927116394</v>
      </c>
      <c r="G856" s="10">
        <v>3.0799999237060547</v>
      </c>
      <c r="H856" s="19">
        <v>11.920000076293945</v>
      </c>
      <c r="I856" s="19">
        <v>0.93000000715255737</v>
      </c>
      <c r="J856" s="10">
        <v>2.369999885559082</v>
      </c>
      <c r="K856" s="10">
        <v>1.1200000047683716</v>
      </c>
    </row>
    <row r="857" spans="1:11">
      <c r="A857">
        <v>850</v>
      </c>
      <c r="B857" s="9">
        <v>33450</v>
      </c>
      <c r="C857" s="6">
        <f t="shared" si="39"/>
        <v>7</v>
      </c>
      <c r="D857" s="12">
        <f t="shared" si="40"/>
        <v>1991</v>
      </c>
      <c r="E857" s="10">
        <v>1.5399999618530273</v>
      </c>
      <c r="F857" s="10">
        <v>1.5399999618530273</v>
      </c>
      <c r="G857" s="10">
        <v>3.3199999332427979</v>
      </c>
      <c r="H857" s="19">
        <v>12.869999885559082</v>
      </c>
      <c r="I857" s="19">
        <v>1</v>
      </c>
      <c r="J857" s="10">
        <v>2.559999942779541</v>
      </c>
      <c r="K857" s="10">
        <v>1.2100000381469727</v>
      </c>
    </row>
    <row r="858" spans="1:11">
      <c r="A858">
        <v>851</v>
      </c>
      <c r="B858" s="9">
        <v>33481</v>
      </c>
      <c r="C858" s="6">
        <f t="shared" si="39"/>
        <v>8</v>
      </c>
      <c r="D858" s="12">
        <f t="shared" si="40"/>
        <v>1991</v>
      </c>
      <c r="E858" s="10">
        <v>1.5399999618530273</v>
      </c>
      <c r="F858" s="10">
        <v>1.5399999618530273</v>
      </c>
      <c r="G858" s="10">
        <v>2.6500000953674316</v>
      </c>
      <c r="H858" s="19">
        <v>10.260000228881836</v>
      </c>
      <c r="I858" s="19">
        <v>0.80000001192092896</v>
      </c>
      <c r="J858" s="10">
        <v>2.0399999618530273</v>
      </c>
      <c r="K858" s="10">
        <v>0.97000002861022949</v>
      </c>
    </row>
    <row r="859" spans="1:11">
      <c r="A859">
        <v>852</v>
      </c>
      <c r="B859" s="9">
        <v>33511</v>
      </c>
      <c r="C859" s="6">
        <f t="shared" si="39"/>
        <v>9</v>
      </c>
      <c r="D859" s="12">
        <f t="shared" si="40"/>
        <v>1991</v>
      </c>
      <c r="E859" s="10">
        <v>0.76999998092651367</v>
      </c>
      <c r="F859" s="10">
        <v>0.76999998092651367</v>
      </c>
      <c r="G859" s="10">
        <v>2.1400001049041748</v>
      </c>
      <c r="H859" s="19">
        <v>8.3000001907348633</v>
      </c>
      <c r="I859" s="19">
        <v>0.64999997615814209</v>
      </c>
      <c r="J859" s="10">
        <v>1.6499999761581421</v>
      </c>
      <c r="K859" s="10">
        <v>0.77999997138977051</v>
      </c>
    </row>
    <row r="860" spans="1:11">
      <c r="A860">
        <v>853</v>
      </c>
      <c r="B860" s="9">
        <v>33542</v>
      </c>
      <c r="C860" s="6">
        <f t="shared" si="39"/>
        <v>10</v>
      </c>
      <c r="D860" s="12">
        <f t="shared" si="40"/>
        <v>1991</v>
      </c>
      <c r="E860" s="10">
        <v>0.47999998927116394</v>
      </c>
      <c r="F860" s="10">
        <v>0.47999998927116394</v>
      </c>
      <c r="G860" s="10">
        <v>0.37999999523162842</v>
      </c>
      <c r="H860" s="19">
        <v>1.4600000381469727</v>
      </c>
      <c r="I860" s="19">
        <v>0.10999999940395355</v>
      </c>
      <c r="J860" s="10">
        <v>0.28999999165534973</v>
      </c>
      <c r="K860" s="10">
        <v>0.14000000059604645</v>
      </c>
    </row>
    <row r="861" spans="1:11">
      <c r="A861">
        <v>854</v>
      </c>
      <c r="B861" s="9">
        <v>33572</v>
      </c>
      <c r="C861" s="6">
        <f t="shared" si="39"/>
        <v>11</v>
      </c>
      <c r="D861" s="12">
        <f t="shared" si="40"/>
        <v>1991</v>
      </c>
      <c r="E861" s="10">
        <v>0</v>
      </c>
      <c r="F861" s="10">
        <v>0</v>
      </c>
      <c r="G861" s="10">
        <v>1.9999999552965164E-2</v>
      </c>
      <c r="H861" s="19">
        <v>9999</v>
      </c>
      <c r="I861" s="19">
        <v>9999</v>
      </c>
      <c r="J861" s="10">
        <v>1.9999999552965164E-2</v>
      </c>
      <c r="K861" s="10">
        <v>9.9999997764825821E-3</v>
      </c>
    </row>
    <row r="862" spans="1:11">
      <c r="A862">
        <v>855</v>
      </c>
      <c r="B862" s="9">
        <v>33603</v>
      </c>
      <c r="C862" s="6">
        <f t="shared" si="39"/>
        <v>12</v>
      </c>
      <c r="D862" s="12">
        <f t="shared" si="40"/>
        <v>1991</v>
      </c>
      <c r="E862" s="10">
        <v>0</v>
      </c>
      <c r="F862" s="10">
        <v>0</v>
      </c>
      <c r="G862" s="10">
        <v>0</v>
      </c>
      <c r="H862" s="19">
        <v>9999</v>
      </c>
      <c r="I862" s="19">
        <v>9999</v>
      </c>
      <c r="J862" s="10">
        <v>0</v>
      </c>
      <c r="K862" s="10">
        <v>0</v>
      </c>
    </row>
    <row r="863" spans="1:11">
      <c r="A863">
        <v>856</v>
      </c>
      <c r="B863" s="9">
        <v>33634</v>
      </c>
      <c r="C863" s="6">
        <f t="shared" si="39"/>
        <v>1</v>
      </c>
      <c r="D863" s="12">
        <f t="shared" si="40"/>
        <v>1992</v>
      </c>
      <c r="E863" s="10">
        <v>0</v>
      </c>
      <c r="F863" s="10">
        <v>0</v>
      </c>
      <c r="G863" s="10">
        <v>0</v>
      </c>
      <c r="H863" s="19">
        <v>9999</v>
      </c>
      <c r="I863" s="19">
        <v>9999</v>
      </c>
      <c r="J863" s="10">
        <v>0</v>
      </c>
      <c r="K863" s="10">
        <v>0</v>
      </c>
    </row>
    <row r="864" spans="1:11">
      <c r="A864">
        <v>857</v>
      </c>
      <c r="B864" s="9">
        <v>33663</v>
      </c>
      <c r="C864" s="6">
        <f t="shared" si="39"/>
        <v>2</v>
      </c>
      <c r="D864" s="12">
        <f t="shared" si="40"/>
        <v>1992</v>
      </c>
      <c r="E864" s="10">
        <v>0</v>
      </c>
      <c r="F864" s="10">
        <v>0</v>
      </c>
      <c r="G864" s="10">
        <v>0</v>
      </c>
      <c r="H864" s="19">
        <v>9999</v>
      </c>
      <c r="I864" s="19">
        <v>9999</v>
      </c>
      <c r="J864" s="10">
        <v>0</v>
      </c>
      <c r="K864" s="10">
        <v>0</v>
      </c>
    </row>
    <row r="865" spans="1:11">
      <c r="A865">
        <v>858</v>
      </c>
      <c r="B865" s="9">
        <v>33694</v>
      </c>
      <c r="C865" s="6">
        <f t="shared" si="39"/>
        <v>3</v>
      </c>
      <c r="D865" s="12">
        <f t="shared" si="40"/>
        <v>1992</v>
      </c>
      <c r="E865" s="10">
        <v>0</v>
      </c>
      <c r="F865" s="10">
        <v>0</v>
      </c>
      <c r="G865" s="10">
        <v>0</v>
      </c>
      <c r="H865" s="19">
        <v>9999</v>
      </c>
      <c r="I865" s="19">
        <v>9999</v>
      </c>
      <c r="J865" s="10">
        <v>0</v>
      </c>
      <c r="K865" s="10">
        <v>0</v>
      </c>
    </row>
    <row r="866" spans="1:11">
      <c r="A866">
        <v>859</v>
      </c>
      <c r="B866" s="9">
        <v>33724</v>
      </c>
      <c r="C866" s="6">
        <f t="shared" si="39"/>
        <v>4</v>
      </c>
      <c r="D866" s="12">
        <f t="shared" si="40"/>
        <v>1992</v>
      </c>
      <c r="E866" s="10">
        <v>0</v>
      </c>
      <c r="F866" s="10">
        <v>0</v>
      </c>
      <c r="G866" s="10">
        <v>1.8899999856948853</v>
      </c>
      <c r="H866" s="19">
        <v>7.3000001907348633</v>
      </c>
      <c r="I866" s="19">
        <v>0.56999999284744263</v>
      </c>
      <c r="J866" s="10">
        <v>1.4500000476837158</v>
      </c>
      <c r="K866" s="10">
        <v>0.68999999761581421</v>
      </c>
    </row>
    <row r="867" spans="1:11">
      <c r="A867">
        <v>860</v>
      </c>
      <c r="B867" s="9">
        <v>33755</v>
      </c>
      <c r="C867" s="6">
        <f t="shared" si="39"/>
        <v>5</v>
      </c>
      <c r="D867" s="12">
        <f t="shared" si="40"/>
        <v>1992</v>
      </c>
      <c r="E867" s="10">
        <v>0</v>
      </c>
      <c r="F867" s="10">
        <v>0</v>
      </c>
      <c r="G867" s="10">
        <v>3.4100000858306885</v>
      </c>
      <c r="H867" s="19">
        <v>13.189999580383301</v>
      </c>
      <c r="I867" s="19">
        <v>1.0299999713897705</v>
      </c>
      <c r="J867" s="10">
        <v>2.619999885559082</v>
      </c>
      <c r="K867" s="10">
        <v>1.2400000095367432</v>
      </c>
    </row>
    <row r="868" spans="1:11">
      <c r="A868">
        <v>861</v>
      </c>
      <c r="B868" s="9">
        <v>33785</v>
      </c>
      <c r="C868" s="6">
        <f t="shared" si="39"/>
        <v>6</v>
      </c>
      <c r="D868" s="12">
        <f t="shared" si="40"/>
        <v>1992</v>
      </c>
      <c r="E868" s="10">
        <v>0.47999998927116394</v>
      </c>
      <c r="F868" s="10">
        <v>0.47999998927116394</v>
      </c>
      <c r="G868" s="10">
        <v>3.1600000858306885</v>
      </c>
      <c r="H868" s="19">
        <v>12.25</v>
      </c>
      <c r="I868" s="19">
        <v>0.95999997854232788</v>
      </c>
      <c r="J868" s="10">
        <v>2.440000057220459</v>
      </c>
      <c r="K868" s="10">
        <v>1.1599999666213989</v>
      </c>
    </row>
    <row r="869" spans="1:11">
      <c r="A869">
        <v>862</v>
      </c>
      <c r="B869" s="9">
        <v>33816</v>
      </c>
      <c r="C869" s="6">
        <f t="shared" si="39"/>
        <v>7</v>
      </c>
      <c r="D869" s="12">
        <f t="shared" si="40"/>
        <v>1992</v>
      </c>
      <c r="E869" s="10">
        <v>1.5399999618530273</v>
      </c>
      <c r="F869" s="10">
        <v>1.5399999618530273</v>
      </c>
      <c r="G869" s="10">
        <v>3.440000057220459</v>
      </c>
      <c r="H869" s="19">
        <v>13.329999923706055</v>
      </c>
      <c r="I869" s="19">
        <v>1.0399999618530273</v>
      </c>
      <c r="J869" s="10">
        <v>2.6500000953674316</v>
      </c>
      <c r="K869" s="10">
        <v>1.2599999904632568</v>
      </c>
    </row>
    <row r="870" spans="1:11">
      <c r="A870">
        <v>863</v>
      </c>
      <c r="B870" s="9">
        <v>33847</v>
      </c>
      <c r="C870" s="6">
        <f t="shared" si="39"/>
        <v>8</v>
      </c>
      <c r="D870" s="12">
        <f t="shared" si="40"/>
        <v>1992</v>
      </c>
      <c r="E870" s="10">
        <v>1.5399999618530273</v>
      </c>
      <c r="F870" s="10">
        <v>1.5399999618530273</v>
      </c>
      <c r="G870" s="10">
        <v>2.7400000095367432</v>
      </c>
      <c r="H870" s="19">
        <v>10.630000114440918</v>
      </c>
      <c r="I870" s="19">
        <v>0.82999998331069946</v>
      </c>
      <c r="J870" s="10">
        <v>2.1099998950958252</v>
      </c>
      <c r="K870" s="10">
        <v>1</v>
      </c>
    </row>
    <row r="871" spans="1:11">
      <c r="A871">
        <v>864</v>
      </c>
      <c r="B871" s="9">
        <v>33877</v>
      </c>
      <c r="C871" s="6">
        <f t="shared" si="39"/>
        <v>9</v>
      </c>
      <c r="D871" s="12">
        <f t="shared" si="40"/>
        <v>1992</v>
      </c>
      <c r="E871" s="10">
        <v>0.76999998092651367</v>
      </c>
      <c r="F871" s="10">
        <v>0.76999998092651367</v>
      </c>
      <c r="G871" s="10">
        <v>2.2300000190734863</v>
      </c>
      <c r="H871" s="19">
        <v>8.619999885559082</v>
      </c>
      <c r="I871" s="19">
        <v>0.67000001668930054</v>
      </c>
      <c r="J871" s="10">
        <v>1.7100000381469727</v>
      </c>
      <c r="K871" s="10">
        <v>0.81000000238418579</v>
      </c>
    </row>
    <row r="872" spans="1:11">
      <c r="A872">
        <v>865</v>
      </c>
      <c r="B872" s="9">
        <v>33908</v>
      </c>
      <c r="C872" s="6">
        <f t="shared" si="39"/>
        <v>10</v>
      </c>
      <c r="D872" s="12">
        <f t="shared" si="40"/>
        <v>1992</v>
      </c>
      <c r="E872" s="10">
        <v>0.47999998927116394</v>
      </c>
      <c r="F872" s="10">
        <v>0.47999998927116394</v>
      </c>
      <c r="G872" s="10">
        <v>0.10000000149011612</v>
      </c>
      <c r="H872" s="19">
        <v>0.38999998569488525</v>
      </c>
      <c r="I872" s="19">
        <v>2.9999999329447746E-2</v>
      </c>
      <c r="J872" s="10">
        <v>7.9999998211860657E-2</v>
      </c>
      <c r="K872" s="10">
        <v>3.9999999105930328E-2</v>
      </c>
    </row>
    <row r="873" spans="1:11">
      <c r="A873">
        <v>866</v>
      </c>
      <c r="B873" s="9">
        <v>33938</v>
      </c>
      <c r="C873" s="6">
        <f t="shared" si="39"/>
        <v>11</v>
      </c>
      <c r="D873" s="12">
        <f t="shared" si="40"/>
        <v>1992</v>
      </c>
      <c r="E873" s="10">
        <v>0</v>
      </c>
      <c r="F873" s="10">
        <v>0</v>
      </c>
      <c r="G873" s="10">
        <v>2.9999999329447746E-2</v>
      </c>
      <c r="H873" s="19">
        <v>9999</v>
      </c>
      <c r="I873" s="19">
        <v>9999</v>
      </c>
      <c r="J873" s="10">
        <v>1.9999999552965164E-2</v>
      </c>
      <c r="K873" s="10">
        <v>9.9999997764825821E-3</v>
      </c>
    </row>
    <row r="874" spans="1:11">
      <c r="A874">
        <v>867</v>
      </c>
      <c r="B874" s="9">
        <v>33969</v>
      </c>
      <c r="C874" s="6">
        <f t="shared" si="39"/>
        <v>12</v>
      </c>
      <c r="D874" s="12">
        <f t="shared" si="40"/>
        <v>1992</v>
      </c>
      <c r="E874" s="10">
        <v>0</v>
      </c>
      <c r="F874" s="10">
        <v>0</v>
      </c>
      <c r="G874" s="10">
        <v>0</v>
      </c>
      <c r="H874" s="19">
        <v>9999</v>
      </c>
      <c r="I874" s="19">
        <v>9999</v>
      </c>
      <c r="J874" s="10">
        <v>0</v>
      </c>
      <c r="K874" s="10">
        <v>0</v>
      </c>
    </row>
    <row r="875" spans="1:11">
      <c r="A875">
        <v>868</v>
      </c>
      <c r="B875" s="9">
        <v>34000</v>
      </c>
      <c r="C875" s="6">
        <f t="shared" si="39"/>
        <v>1</v>
      </c>
      <c r="D875" s="12">
        <f t="shared" si="40"/>
        <v>1993</v>
      </c>
      <c r="E875" s="10">
        <v>0</v>
      </c>
      <c r="F875" s="10">
        <v>0</v>
      </c>
      <c r="G875" s="10">
        <v>0</v>
      </c>
      <c r="H875" s="19">
        <v>9999</v>
      </c>
      <c r="I875" s="19">
        <v>9999</v>
      </c>
      <c r="J875" s="10">
        <v>0</v>
      </c>
      <c r="K875" s="10">
        <v>0</v>
      </c>
    </row>
    <row r="876" spans="1:11">
      <c r="A876">
        <v>869</v>
      </c>
      <c r="B876" s="9">
        <v>34028</v>
      </c>
      <c r="C876" s="6">
        <f t="shared" si="39"/>
        <v>2</v>
      </c>
      <c r="D876" s="12">
        <f t="shared" si="40"/>
        <v>1993</v>
      </c>
      <c r="E876" s="10">
        <v>0</v>
      </c>
      <c r="F876" s="10">
        <v>0</v>
      </c>
      <c r="G876" s="10">
        <v>0</v>
      </c>
      <c r="H876" s="19">
        <v>9999</v>
      </c>
      <c r="I876" s="19">
        <v>9999</v>
      </c>
      <c r="J876" s="10">
        <v>0</v>
      </c>
      <c r="K876" s="10">
        <v>0</v>
      </c>
    </row>
    <row r="877" spans="1:11">
      <c r="A877">
        <v>870</v>
      </c>
      <c r="B877" s="9">
        <v>34059</v>
      </c>
      <c r="C877" s="6">
        <f t="shared" si="39"/>
        <v>3</v>
      </c>
      <c r="D877" s="12">
        <f t="shared" si="40"/>
        <v>1993</v>
      </c>
      <c r="E877" s="10">
        <v>0</v>
      </c>
      <c r="F877" s="10">
        <v>0</v>
      </c>
      <c r="G877" s="10">
        <v>0</v>
      </c>
      <c r="H877" s="19">
        <v>9999</v>
      </c>
      <c r="I877" s="19">
        <v>9999</v>
      </c>
      <c r="J877" s="10">
        <v>0</v>
      </c>
      <c r="K877" s="10">
        <v>0</v>
      </c>
    </row>
    <row r="878" spans="1:11">
      <c r="A878">
        <v>871</v>
      </c>
      <c r="B878" s="9">
        <v>34089</v>
      </c>
      <c r="C878" s="6">
        <f t="shared" si="39"/>
        <v>4</v>
      </c>
      <c r="D878" s="12">
        <f t="shared" si="40"/>
        <v>1993</v>
      </c>
      <c r="E878" s="10">
        <v>0</v>
      </c>
      <c r="F878" s="10">
        <v>0</v>
      </c>
      <c r="G878" s="10">
        <v>1.8700000047683716</v>
      </c>
      <c r="H878" s="19">
        <v>7.2199997901916504</v>
      </c>
      <c r="I878" s="19">
        <v>0.56000000238418579</v>
      </c>
      <c r="J878" s="10">
        <v>1.440000057220459</v>
      </c>
      <c r="K878" s="10">
        <v>0.68000000715255737</v>
      </c>
    </row>
    <row r="879" spans="1:11">
      <c r="A879">
        <v>872</v>
      </c>
      <c r="B879" s="9">
        <v>34120</v>
      </c>
      <c r="C879" s="6">
        <f t="shared" si="39"/>
        <v>5</v>
      </c>
      <c r="D879" s="12">
        <f t="shared" si="40"/>
        <v>1993</v>
      </c>
      <c r="E879" s="10">
        <v>0</v>
      </c>
      <c r="F879" s="10">
        <v>0</v>
      </c>
      <c r="G879" s="10">
        <v>2.4900000095367432</v>
      </c>
      <c r="H879" s="19">
        <v>9.6400003433227539</v>
      </c>
      <c r="I879" s="19">
        <v>0.75</v>
      </c>
      <c r="J879" s="10">
        <v>1.9199999570846558</v>
      </c>
      <c r="K879" s="10">
        <v>0.9100000262260437</v>
      </c>
    </row>
    <row r="880" spans="1:11">
      <c r="A880">
        <v>873</v>
      </c>
      <c r="B880" s="9">
        <v>34150</v>
      </c>
      <c r="C880" s="6">
        <f t="shared" si="39"/>
        <v>6</v>
      </c>
      <c r="D880" s="12">
        <f t="shared" si="40"/>
        <v>1993</v>
      </c>
      <c r="E880" s="10">
        <v>0.47999998927116394</v>
      </c>
      <c r="F880" s="10">
        <v>0.47999998927116394</v>
      </c>
      <c r="G880" s="10">
        <v>3.1500000953674316</v>
      </c>
      <c r="H880" s="19">
        <v>12.189999580383301</v>
      </c>
      <c r="I880" s="19">
        <v>0.94999998807907104</v>
      </c>
      <c r="J880" s="10">
        <v>2.4300000667572021</v>
      </c>
      <c r="K880" s="10">
        <v>1.1499999761581421</v>
      </c>
    </row>
    <row r="881" spans="1:11">
      <c r="A881">
        <v>874</v>
      </c>
      <c r="B881" s="9">
        <v>34181</v>
      </c>
      <c r="C881" s="6">
        <f t="shared" si="39"/>
        <v>7</v>
      </c>
      <c r="D881" s="12">
        <f t="shared" si="40"/>
        <v>1993</v>
      </c>
      <c r="E881" s="10">
        <v>1.5399999618530273</v>
      </c>
      <c r="F881" s="10">
        <v>1.5399999618530273</v>
      </c>
      <c r="G881" s="10">
        <v>3.690000057220459</v>
      </c>
      <c r="H881" s="19">
        <v>14.25</v>
      </c>
      <c r="I881" s="19">
        <v>1.1100000143051147</v>
      </c>
      <c r="J881" s="10">
        <v>2.8399999141693115</v>
      </c>
      <c r="K881" s="10">
        <v>1.3500000238418579</v>
      </c>
    </row>
    <row r="882" spans="1:11">
      <c r="A882">
        <v>875</v>
      </c>
      <c r="B882" s="9">
        <v>34212</v>
      </c>
      <c r="C882" s="6">
        <f t="shared" si="39"/>
        <v>8</v>
      </c>
      <c r="D882" s="12">
        <f t="shared" si="40"/>
        <v>1993</v>
      </c>
      <c r="E882" s="10">
        <v>1.5399999618530273</v>
      </c>
      <c r="F882" s="10">
        <v>1.5399999618530273</v>
      </c>
      <c r="G882" s="10">
        <v>2.9300000667572021</v>
      </c>
      <c r="H882" s="19">
        <v>11.319999694824219</v>
      </c>
      <c r="I882" s="19">
        <v>0.87999999523162842</v>
      </c>
      <c r="J882" s="10">
        <v>2.25</v>
      </c>
      <c r="K882" s="10">
        <v>1.0700000524520874</v>
      </c>
    </row>
    <row r="883" spans="1:11">
      <c r="A883">
        <v>876</v>
      </c>
      <c r="B883" s="9">
        <v>34242</v>
      </c>
      <c r="C883" s="6">
        <f t="shared" si="39"/>
        <v>9</v>
      </c>
      <c r="D883" s="12">
        <f t="shared" si="40"/>
        <v>1993</v>
      </c>
      <c r="E883" s="10">
        <v>0.76999998092651367</v>
      </c>
      <c r="F883" s="10">
        <v>0.76999998092651367</v>
      </c>
      <c r="G883" s="10">
        <v>2.380000114440918</v>
      </c>
      <c r="H883" s="19">
        <v>9.2100000381469727</v>
      </c>
      <c r="I883" s="19">
        <v>0.72000002861022949</v>
      </c>
      <c r="J883" s="10">
        <v>1.8400000333786011</v>
      </c>
      <c r="K883" s="10">
        <v>0.87000000476837158</v>
      </c>
    </row>
    <row r="884" spans="1:11">
      <c r="A884">
        <v>877</v>
      </c>
      <c r="B884" s="9">
        <v>34273</v>
      </c>
      <c r="C884" s="6">
        <f t="shared" si="39"/>
        <v>10</v>
      </c>
      <c r="D884" s="12">
        <f t="shared" si="40"/>
        <v>1993</v>
      </c>
      <c r="E884" s="10">
        <v>0.47999998927116394</v>
      </c>
      <c r="F884" s="10">
        <v>0.47999998927116394</v>
      </c>
      <c r="G884" s="10">
        <v>0.49000000953674316</v>
      </c>
      <c r="H884" s="19">
        <v>1.8899999856948853</v>
      </c>
      <c r="I884" s="19">
        <v>0.15000000596046448</v>
      </c>
      <c r="J884" s="10">
        <v>0.37999999523162842</v>
      </c>
      <c r="K884" s="10">
        <v>0.18000000715255737</v>
      </c>
    </row>
    <row r="885" spans="1:11">
      <c r="A885">
        <v>878</v>
      </c>
      <c r="B885" s="9">
        <v>34303</v>
      </c>
      <c r="C885" s="6">
        <f t="shared" si="39"/>
        <v>11</v>
      </c>
      <c r="D885" s="12">
        <f t="shared" si="40"/>
        <v>1993</v>
      </c>
      <c r="E885" s="10">
        <v>0</v>
      </c>
      <c r="F885" s="10">
        <v>0</v>
      </c>
      <c r="G885" s="10">
        <v>0</v>
      </c>
      <c r="H885" s="19">
        <v>9999</v>
      </c>
      <c r="I885" s="19">
        <v>9999</v>
      </c>
      <c r="J885" s="10">
        <v>0</v>
      </c>
      <c r="K885" s="10">
        <v>0</v>
      </c>
    </row>
    <row r="886" spans="1:11">
      <c r="A886">
        <v>879</v>
      </c>
      <c r="B886" s="9">
        <v>34334</v>
      </c>
      <c r="C886" s="6">
        <f t="shared" si="39"/>
        <v>12</v>
      </c>
      <c r="D886" s="12">
        <f t="shared" si="40"/>
        <v>1993</v>
      </c>
      <c r="E886" s="10">
        <v>0</v>
      </c>
      <c r="F886" s="10">
        <v>0</v>
      </c>
      <c r="G886" s="10">
        <v>0</v>
      </c>
      <c r="H886" s="19">
        <v>9999</v>
      </c>
      <c r="I886" s="19">
        <v>9999</v>
      </c>
      <c r="J886" s="10">
        <v>0</v>
      </c>
      <c r="K886" s="10">
        <v>0</v>
      </c>
    </row>
    <row r="887" spans="1:11">
      <c r="A887">
        <v>880</v>
      </c>
      <c r="B887" s="9">
        <v>34365</v>
      </c>
      <c r="C887" s="6">
        <f t="shared" si="39"/>
        <v>1</v>
      </c>
      <c r="D887" s="12">
        <f t="shared" si="40"/>
        <v>1994</v>
      </c>
      <c r="E887" s="10">
        <v>0</v>
      </c>
      <c r="F887" s="10">
        <v>0</v>
      </c>
      <c r="G887" s="10">
        <v>0</v>
      </c>
      <c r="H887" s="19">
        <v>9999</v>
      </c>
      <c r="I887" s="19">
        <v>9999</v>
      </c>
      <c r="J887" s="10">
        <v>0</v>
      </c>
      <c r="K887" s="10">
        <v>0</v>
      </c>
    </row>
    <row r="888" spans="1:11">
      <c r="A888">
        <v>881</v>
      </c>
      <c r="B888" s="9">
        <v>34393</v>
      </c>
      <c r="C888" s="6">
        <f t="shared" si="39"/>
        <v>2</v>
      </c>
      <c r="D888" s="12">
        <f t="shared" si="40"/>
        <v>1994</v>
      </c>
      <c r="E888" s="10">
        <v>0</v>
      </c>
      <c r="F888" s="10">
        <v>0</v>
      </c>
      <c r="G888" s="10">
        <v>0</v>
      </c>
      <c r="H888" s="19">
        <v>9999</v>
      </c>
      <c r="I888" s="19">
        <v>9999</v>
      </c>
      <c r="J888" s="10">
        <v>0</v>
      </c>
      <c r="K888" s="10">
        <v>0</v>
      </c>
    </row>
    <row r="889" spans="1:11">
      <c r="A889">
        <v>882</v>
      </c>
      <c r="B889" s="9">
        <v>34424</v>
      </c>
      <c r="C889" s="6">
        <f t="shared" si="39"/>
        <v>3</v>
      </c>
      <c r="D889" s="12">
        <f t="shared" si="40"/>
        <v>1994</v>
      </c>
      <c r="E889" s="10">
        <v>0</v>
      </c>
      <c r="F889" s="10">
        <v>0</v>
      </c>
      <c r="G889" s="10">
        <v>0.10000000149011612</v>
      </c>
      <c r="H889" s="19">
        <v>9999</v>
      </c>
      <c r="I889" s="19">
        <v>9999</v>
      </c>
      <c r="J889" s="10">
        <v>7.9999998211860657E-2</v>
      </c>
      <c r="K889" s="10">
        <v>3.9999999105930328E-2</v>
      </c>
    </row>
    <row r="890" spans="1:11">
      <c r="A890">
        <v>883</v>
      </c>
      <c r="B890" s="9">
        <v>34454</v>
      </c>
      <c r="C890" s="6">
        <f t="shared" si="39"/>
        <v>4</v>
      </c>
      <c r="D890" s="12">
        <f t="shared" si="40"/>
        <v>1994</v>
      </c>
      <c r="E890" s="10">
        <v>0</v>
      </c>
      <c r="F890" s="10">
        <v>0</v>
      </c>
      <c r="G890" s="10">
        <v>3.0099999904632568</v>
      </c>
      <c r="H890" s="19">
        <v>11.689999580383301</v>
      </c>
      <c r="I890" s="19">
        <v>0.9100000262260437</v>
      </c>
      <c r="J890" s="10">
        <v>2.3199999332427979</v>
      </c>
      <c r="K890" s="10">
        <v>1.1000000238418579</v>
      </c>
    </row>
    <row r="891" spans="1:11">
      <c r="A891">
        <v>884</v>
      </c>
      <c r="B891" s="9">
        <v>34485</v>
      </c>
      <c r="C891" s="6">
        <f t="shared" si="39"/>
        <v>5</v>
      </c>
      <c r="D891" s="12">
        <f t="shared" si="40"/>
        <v>1994</v>
      </c>
      <c r="E891" s="10">
        <v>0</v>
      </c>
      <c r="F891" s="10">
        <v>0</v>
      </c>
      <c r="G891" s="10">
        <v>2.4700000286102295</v>
      </c>
      <c r="H891" s="19">
        <v>9.6000003814697266</v>
      </c>
      <c r="I891" s="19">
        <v>0.75</v>
      </c>
      <c r="J891" s="10">
        <v>1.8999999761581421</v>
      </c>
      <c r="K891" s="10">
        <v>0.89999997615814209</v>
      </c>
    </row>
    <row r="892" spans="1:11">
      <c r="A892">
        <v>885</v>
      </c>
      <c r="B892" s="9">
        <v>34515</v>
      </c>
      <c r="C892" s="6">
        <f t="shared" si="39"/>
        <v>6</v>
      </c>
      <c r="D892" s="12">
        <f t="shared" si="40"/>
        <v>1994</v>
      </c>
      <c r="E892" s="10">
        <v>0.47999998927116394</v>
      </c>
      <c r="F892" s="10">
        <v>0.47999998927116394</v>
      </c>
      <c r="G892" s="10">
        <v>3.3199999332427979</v>
      </c>
      <c r="H892" s="19">
        <v>12.930000305175781</v>
      </c>
      <c r="I892" s="19">
        <v>1.0099999904632568</v>
      </c>
      <c r="J892" s="10">
        <v>2.559999942779541</v>
      </c>
      <c r="K892" s="10">
        <v>1.2100000381469727</v>
      </c>
    </row>
    <row r="893" spans="1:11">
      <c r="A893">
        <v>886</v>
      </c>
      <c r="B893" s="9">
        <v>34546</v>
      </c>
      <c r="C893" s="6">
        <f t="shared" si="39"/>
        <v>7</v>
      </c>
      <c r="D893" s="12">
        <f t="shared" si="40"/>
        <v>1994</v>
      </c>
      <c r="E893" s="10">
        <v>1.5399999618530273</v>
      </c>
      <c r="F893" s="10">
        <v>1.5399999618530273</v>
      </c>
      <c r="G893" s="10">
        <v>3.1700000762939453</v>
      </c>
      <c r="H893" s="19">
        <v>12.350000381469727</v>
      </c>
      <c r="I893" s="19">
        <v>0.95999997854232788</v>
      </c>
      <c r="J893" s="10">
        <v>2.440000057220459</v>
      </c>
      <c r="K893" s="10">
        <v>1.1599999666213989</v>
      </c>
    </row>
    <row r="894" spans="1:11">
      <c r="A894">
        <v>887</v>
      </c>
      <c r="B894" s="9">
        <v>34577</v>
      </c>
      <c r="C894" s="6">
        <f t="shared" si="39"/>
        <v>8</v>
      </c>
      <c r="D894" s="12">
        <f t="shared" si="40"/>
        <v>1994</v>
      </c>
      <c r="E894" s="10">
        <v>1.5399999618530273</v>
      </c>
      <c r="F894" s="10">
        <v>1.5399999618530273</v>
      </c>
      <c r="G894" s="10">
        <v>2.5299999713897705</v>
      </c>
      <c r="H894" s="19">
        <v>9.8400001525878906</v>
      </c>
      <c r="I894" s="19">
        <v>0.76999998092651367</v>
      </c>
      <c r="J894" s="10">
        <v>1.9500000476837158</v>
      </c>
      <c r="K894" s="10">
        <v>0.92000001668930054</v>
      </c>
    </row>
    <row r="895" spans="1:11">
      <c r="A895">
        <v>888</v>
      </c>
      <c r="B895" s="9">
        <v>34607</v>
      </c>
      <c r="C895" s="6">
        <f t="shared" si="39"/>
        <v>9</v>
      </c>
      <c r="D895" s="12">
        <f t="shared" si="40"/>
        <v>1994</v>
      </c>
      <c r="E895" s="10">
        <v>0.76999998092651367</v>
      </c>
      <c r="F895" s="10">
        <v>0.76999998092651367</v>
      </c>
      <c r="G895" s="10">
        <v>2.0399999618530273</v>
      </c>
      <c r="H895" s="19">
        <v>7.940000057220459</v>
      </c>
      <c r="I895" s="19">
        <v>0.62000000476837158</v>
      </c>
      <c r="J895" s="10">
        <v>1.5700000524520874</v>
      </c>
      <c r="K895" s="10">
        <v>0.75</v>
      </c>
    </row>
    <row r="896" spans="1:11">
      <c r="A896">
        <v>889</v>
      </c>
      <c r="B896" s="9">
        <v>34638</v>
      </c>
      <c r="C896" s="6">
        <f t="shared" si="39"/>
        <v>10</v>
      </c>
      <c r="D896" s="12">
        <f t="shared" si="40"/>
        <v>1994</v>
      </c>
      <c r="E896" s="10">
        <v>0.47999998927116394</v>
      </c>
      <c r="F896" s="10">
        <v>0.47999998927116394</v>
      </c>
      <c r="G896" s="10">
        <v>0.34999999403953552</v>
      </c>
      <c r="H896" s="19">
        <v>1.3700000047683716</v>
      </c>
      <c r="I896" s="19">
        <v>0.10999999940395355</v>
      </c>
      <c r="J896" s="10">
        <v>0.27000001072883606</v>
      </c>
      <c r="K896" s="10">
        <v>0.12999999523162842</v>
      </c>
    </row>
    <row r="897" spans="1:11">
      <c r="A897">
        <v>890</v>
      </c>
      <c r="B897" s="9">
        <v>34668</v>
      </c>
      <c r="C897" s="6">
        <f t="shared" si="39"/>
        <v>11</v>
      </c>
      <c r="D897" s="12">
        <f t="shared" si="40"/>
        <v>1994</v>
      </c>
      <c r="E897" s="10">
        <v>0</v>
      </c>
      <c r="F897" s="10">
        <v>0</v>
      </c>
      <c r="G897" s="10">
        <v>0</v>
      </c>
      <c r="H897" s="19">
        <v>9999</v>
      </c>
      <c r="I897" s="19">
        <v>9999</v>
      </c>
      <c r="J897" s="10">
        <v>0</v>
      </c>
      <c r="K897" s="10">
        <v>0</v>
      </c>
    </row>
    <row r="898" spans="1:11">
      <c r="A898">
        <v>891</v>
      </c>
      <c r="B898" s="9">
        <v>34699</v>
      </c>
      <c r="C898" s="6">
        <f t="shared" si="39"/>
        <v>12</v>
      </c>
      <c r="D898" s="12">
        <f t="shared" si="40"/>
        <v>1994</v>
      </c>
      <c r="E898" s="10">
        <v>0</v>
      </c>
      <c r="F898" s="10">
        <v>0</v>
      </c>
      <c r="G898" s="10">
        <v>0</v>
      </c>
      <c r="H898" s="19">
        <v>9999</v>
      </c>
      <c r="I898" s="19">
        <v>9999</v>
      </c>
      <c r="J898" s="10">
        <v>0</v>
      </c>
      <c r="K898" s="10">
        <v>0</v>
      </c>
    </row>
    <row r="899" spans="1:11">
      <c r="A899">
        <v>892</v>
      </c>
      <c r="B899" s="9">
        <v>34730</v>
      </c>
      <c r="C899" s="6">
        <f t="shared" si="39"/>
        <v>1</v>
      </c>
      <c r="D899" s="12">
        <f t="shared" si="40"/>
        <v>1995</v>
      </c>
      <c r="E899" s="10">
        <v>0</v>
      </c>
      <c r="F899" s="10">
        <v>0</v>
      </c>
      <c r="G899" s="10">
        <v>0</v>
      </c>
      <c r="H899" s="19">
        <v>9999</v>
      </c>
      <c r="I899" s="19">
        <v>9999</v>
      </c>
      <c r="J899" s="10">
        <v>0</v>
      </c>
      <c r="K899" s="10">
        <v>0</v>
      </c>
    </row>
    <row r="900" spans="1:11">
      <c r="A900">
        <v>893</v>
      </c>
      <c r="B900" s="9">
        <v>34758</v>
      </c>
      <c r="C900" s="6">
        <f t="shared" si="39"/>
        <v>2</v>
      </c>
      <c r="D900" s="12">
        <f t="shared" si="40"/>
        <v>1995</v>
      </c>
      <c r="E900" s="10">
        <v>0</v>
      </c>
      <c r="F900" s="10">
        <v>0</v>
      </c>
      <c r="G900" s="10">
        <v>0</v>
      </c>
      <c r="H900" s="19">
        <v>9999</v>
      </c>
      <c r="I900" s="19">
        <v>9999</v>
      </c>
      <c r="J900" s="10">
        <v>0</v>
      </c>
      <c r="K900" s="10">
        <v>0</v>
      </c>
    </row>
    <row r="901" spans="1:11">
      <c r="A901">
        <v>894</v>
      </c>
      <c r="B901" s="9">
        <v>34789</v>
      </c>
      <c r="C901" s="6">
        <f t="shared" si="39"/>
        <v>3</v>
      </c>
      <c r="D901" s="12">
        <f t="shared" si="40"/>
        <v>1995</v>
      </c>
      <c r="E901" s="10">
        <v>0</v>
      </c>
      <c r="F901" s="10">
        <v>0</v>
      </c>
      <c r="G901" s="10">
        <v>0</v>
      </c>
      <c r="H901" s="19">
        <v>9999</v>
      </c>
      <c r="I901" s="19">
        <v>9999</v>
      </c>
      <c r="J901" s="10">
        <v>0</v>
      </c>
      <c r="K901" s="10">
        <v>0</v>
      </c>
    </row>
    <row r="902" spans="1:11">
      <c r="A902">
        <v>895</v>
      </c>
      <c r="B902" s="9">
        <v>34819</v>
      </c>
      <c r="C902" s="6">
        <f t="shared" si="39"/>
        <v>4</v>
      </c>
      <c r="D902" s="12">
        <f t="shared" si="40"/>
        <v>1995</v>
      </c>
      <c r="E902" s="10">
        <v>0</v>
      </c>
      <c r="F902" s="10">
        <v>0</v>
      </c>
      <c r="G902" s="10">
        <v>1.8799999952316284</v>
      </c>
      <c r="H902" s="19">
        <v>7.2899999618530273</v>
      </c>
      <c r="I902" s="19">
        <v>0.56999999284744263</v>
      </c>
      <c r="J902" s="10">
        <v>1.4500000476837158</v>
      </c>
      <c r="K902" s="10">
        <v>0.68999999761581421</v>
      </c>
    </row>
    <row r="903" spans="1:11">
      <c r="A903">
        <v>896</v>
      </c>
      <c r="B903" s="9">
        <v>34850</v>
      </c>
      <c r="C903" s="6">
        <f t="shared" si="39"/>
        <v>5</v>
      </c>
      <c r="D903" s="12">
        <f t="shared" si="40"/>
        <v>1995</v>
      </c>
      <c r="E903" s="10">
        <v>0</v>
      </c>
      <c r="F903" s="10">
        <v>0</v>
      </c>
      <c r="G903" s="10">
        <v>2.4300000667572021</v>
      </c>
      <c r="H903" s="19">
        <v>9.4300003051757813</v>
      </c>
      <c r="I903" s="19">
        <v>0.74000000953674316</v>
      </c>
      <c r="J903" s="10">
        <v>1.8700000047683716</v>
      </c>
      <c r="K903" s="10">
        <v>0.88999998569488525</v>
      </c>
    </row>
    <row r="904" spans="1:11">
      <c r="A904">
        <v>897</v>
      </c>
      <c r="B904" s="9">
        <v>34880</v>
      </c>
      <c r="C904" s="6">
        <f t="shared" si="39"/>
        <v>6</v>
      </c>
      <c r="D904" s="12">
        <f t="shared" si="40"/>
        <v>1995</v>
      </c>
      <c r="E904" s="10">
        <v>0.47999998927116394</v>
      </c>
      <c r="F904" s="10">
        <v>0.47999998927116394</v>
      </c>
      <c r="G904" s="10">
        <v>2.9800000190734863</v>
      </c>
      <c r="H904" s="19">
        <v>11.579999923706055</v>
      </c>
      <c r="I904" s="19">
        <v>0.89999997615814209</v>
      </c>
      <c r="J904" s="10">
        <v>2.2999999523162842</v>
      </c>
      <c r="K904" s="10">
        <v>1.0900000333786011</v>
      </c>
    </row>
    <row r="905" spans="1:11">
      <c r="A905">
        <v>898</v>
      </c>
      <c r="B905" s="9">
        <v>34911</v>
      </c>
      <c r="C905" s="6">
        <f t="shared" ref="C905:C968" si="41">MONTH(B905)</f>
        <v>7</v>
      </c>
      <c r="D905" s="12">
        <f t="shared" ref="D905:D968" si="42">YEAR(B905)</f>
        <v>1995</v>
      </c>
      <c r="E905" s="10">
        <v>1.5399999618530273</v>
      </c>
      <c r="F905" s="10">
        <v>1.5399999618530273</v>
      </c>
      <c r="G905" s="10">
        <v>3.5999999046325684</v>
      </c>
      <c r="H905" s="19">
        <v>13.979999542236328</v>
      </c>
      <c r="I905" s="19">
        <v>1.0900000333786011</v>
      </c>
      <c r="J905" s="10">
        <v>2.7699999809265137</v>
      </c>
      <c r="K905" s="10">
        <v>1.309999942779541</v>
      </c>
    </row>
    <row r="906" spans="1:11">
      <c r="A906">
        <v>899</v>
      </c>
      <c r="B906" s="9">
        <v>34942</v>
      </c>
      <c r="C906" s="6">
        <f t="shared" si="41"/>
        <v>8</v>
      </c>
      <c r="D906" s="12">
        <f t="shared" si="42"/>
        <v>1995</v>
      </c>
      <c r="E906" s="10">
        <v>1.5399999618530273</v>
      </c>
      <c r="F906" s="10">
        <v>1.5399999618530273</v>
      </c>
      <c r="G906" s="10">
        <v>2.869999885559082</v>
      </c>
      <c r="H906" s="19">
        <v>11.140000343322754</v>
      </c>
      <c r="I906" s="19">
        <v>0.87000000476837158</v>
      </c>
      <c r="J906" s="10">
        <v>2.2100000381469727</v>
      </c>
      <c r="K906" s="10">
        <v>1.0499999523162842</v>
      </c>
    </row>
    <row r="907" spans="1:11">
      <c r="A907">
        <v>900</v>
      </c>
      <c r="B907" s="9">
        <v>34972</v>
      </c>
      <c r="C907" s="6">
        <f t="shared" si="41"/>
        <v>9</v>
      </c>
      <c r="D907" s="12">
        <f t="shared" si="42"/>
        <v>1995</v>
      </c>
      <c r="E907" s="10">
        <v>0.76999998092651367</v>
      </c>
      <c r="F907" s="10">
        <v>0.76999998092651367</v>
      </c>
      <c r="G907" s="10">
        <v>2.3299999237060547</v>
      </c>
      <c r="H907" s="19">
        <v>9.0399999618530273</v>
      </c>
      <c r="I907" s="19">
        <v>0.70999997854232788</v>
      </c>
      <c r="J907" s="10">
        <v>1.7899999618530273</v>
      </c>
      <c r="K907" s="10">
        <v>0.85000002384185791</v>
      </c>
    </row>
    <row r="908" spans="1:11">
      <c r="A908">
        <v>901</v>
      </c>
      <c r="B908" s="9">
        <v>35003</v>
      </c>
      <c r="C908" s="6">
        <f t="shared" si="41"/>
        <v>10</v>
      </c>
      <c r="D908" s="12">
        <f t="shared" si="42"/>
        <v>1995</v>
      </c>
      <c r="E908" s="10">
        <v>0.47999998927116394</v>
      </c>
      <c r="F908" s="10">
        <v>0.47999998927116394</v>
      </c>
      <c r="G908" s="10">
        <v>0.8399999737739563</v>
      </c>
      <c r="H908" s="19">
        <v>3.2599999904632568</v>
      </c>
      <c r="I908" s="19">
        <v>0.25</v>
      </c>
      <c r="J908" s="10">
        <v>0.64999997615814209</v>
      </c>
      <c r="K908" s="10">
        <v>0.31000000238418579</v>
      </c>
    </row>
    <row r="909" spans="1:11">
      <c r="A909">
        <v>902</v>
      </c>
      <c r="B909" s="9">
        <v>35033</v>
      </c>
      <c r="C909" s="6">
        <f t="shared" si="41"/>
        <v>11</v>
      </c>
      <c r="D909" s="12">
        <f t="shared" si="42"/>
        <v>1995</v>
      </c>
      <c r="E909" s="10">
        <v>0</v>
      </c>
      <c r="F909" s="10">
        <v>0</v>
      </c>
      <c r="G909" s="10">
        <v>7.9999998211860657E-2</v>
      </c>
      <c r="H909" s="19">
        <v>9999</v>
      </c>
      <c r="I909" s="19">
        <v>9999</v>
      </c>
      <c r="J909" s="10">
        <v>5.9999998658895493E-2</v>
      </c>
      <c r="K909" s="10">
        <v>2.9999999329447746E-2</v>
      </c>
    </row>
    <row r="910" spans="1:11">
      <c r="A910">
        <v>903</v>
      </c>
      <c r="B910" s="9">
        <v>35064</v>
      </c>
      <c r="C910" s="6">
        <f t="shared" si="41"/>
        <v>12</v>
      </c>
      <c r="D910" s="12">
        <f t="shared" si="42"/>
        <v>1995</v>
      </c>
      <c r="E910" s="10">
        <v>0</v>
      </c>
      <c r="F910" s="10">
        <v>0</v>
      </c>
      <c r="G910" s="10">
        <v>0</v>
      </c>
      <c r="H910" s="19">
        <v>9999</v>
      </c>
      <c r="I910" s="19">
        <v>9999</v>
      </c>
      <c r="J910" s="10">
        <v>0</v>
      </c>
      <c r="K910" s="10">
        <v>0</v>
      </c>
    </row>
    <row r="911" spans="1:11">
      <c r="A911">
        <v>904</v>
      </c>
      <c r="B911" s="9">
        <v>35095</v>
      </c>
      <c r="C911" s="6">
        <f t="shared" si="41"/>
        <v>1</v>
      </c>
      <c r="D911" s="12">
        <f t="shared" si="42"/>
        <v>1996</v>
      </c>
      <c r="E911" s="10">
        <v>0</v>
      </c>
      <c r="F911" s="10">
        <v>0</v>
      </c>
      <c r="G911" s="10">
        <v>0</v>
      </c>
      <c r="H911" s="19">
        <v>9999</v>
      </c>
      <c r="I911" s="19">
        <v>9999</v>
      </c>
      <c r="J911" s="10">
        <v>0</v>
      </c>
      <c r="K911" s="10">
        <v>0</v>
      </c>
    </row>
    <row r="912" spans="1:11">
      <c r="A912">
        <v>905</v>
      </c>
      <c r="B912" s="9">
        <v>35124</v>
      </c>
      <c r="C912" s="6">
        <f t="shared" si="41"/>
        <v>2</v>
      </c>
      <c r="D912" s="12">
        <f t="shared" si="42"/>
        <v>1996</v>
      </c>
      <c r="E912" s="10">
        <v>0</v>
      </c>
      <c r="F912" s="10">
        <v>0</v>
      </c>
      <c r="G912" s="10">
        <v>0</v>
      </c>
      <c r="H912" s="19">
        <v>9999</v>
      </c>
      <c r="I912" s="19">
        <v>9999</v>
      </c>
      <c r="J912" s="10">
        <v>0</v>
      </c>
      <c r="K912" s="10">
        <v>0</v>
      </c>
    </row>
    <row r="913" spans="1:11">
      <c r="A913">
        <v>906</v>
      </c>
      <c r="B913" s="9">
        <v>35155</v>
      </c>
      <c r="C913" s="6">
        <f t="shared" si="41"/>
        <v>3</v>
      </c>
      <c r="D913" s="12">
        <f t="shared" si="42"/>
        <v>1996</v>
      </c>
      <c r="E913" s="10">
        <v>0</v>
      </c>
      <c r="F913" s="10">
        <v>0</v>
      </c>
      <c r="G913" s="10">
        <v>0</v>
      </c>
      <c r="H913" s="19">
        <v>9999</v>
      </c>
      <c r="I913" s="19">
        <v>9999</v>
      </c>
      <c r="J913" s="10">
        <v>0</v>
      </c>
      <c r="K913" s="10">
        <v>0</v>
      </c>
    </row>
    <row r="914" spans="1:11">
      <c r="A914">
        <v>907</v>
      </c>
      <c r="B914" s="9">
        <v>35185</v>
      </c>
      <c r="C914" s="6">
        <f t="shared" si="41"/>
        <v>4</v>
      </c>
      <c r="D914" s="12">
        <f t="shared" si="42"/>
        <v>1996</v>
      </c>
      <c r="E914" s="10">
        <v>0</v>
      </c>
      <c r="F914" s="10">
        <v>0</v>
      </c>
      <c r="G914" s="10">
        <v>1.7200000286102295</v>
      </c>
      <c r="H914" s="19">
        <v>6.6399998664855957</v>
      </c>
      <c r="I914" s="19">
        <v>0.51999998092651367</v>
      </c>
      <c r="J914" s="10">
        <v>1.3200000524520874</v>
      </c>
      <c r="K914" s="10">
        <v>0.62999999523162842</v>
      </c>
    </row>
    <row r="915" spans="1:11">
      <c r="A915">
        <v>908</v>
      </c>
      <c r="B915" s="9">
        <v>35216</v>
      </c>
      <c r="C915" s="6">
        <f t="shared" si="41"/>
        <v>5</v>
      </c>
      <c r="D915" s="12">
        <f t="shared" si="42"/>
        <v>1996</v>
      </c>
      <c r="E915" s="10">
        <v>0</v>
      </c>
      <c r="F915" s="10">
        <v>0</v>
      </c>
      <c r="G915" s="10">
        <v>2.059999942779541</v>
      </c>
      <c r="H915" s="19">
        <v>7.9600000381469727</v>
      </c>
      <c r="I915" s="19">
        <v>0.62000000476837158</v>
      </c>
      <c r="J915" s="10">
        <v>1.5900000333786011</v>
      </c>
      <c r="K915" s="10">
        <v>0.75</v>
      </c>
    </row>
    <row r="916" spans="1:11">
      <c r="A916">
        <v>909</v>
      </c>
      <c r="B916" s="9">
        <v>35246</v>
      </c>
      <c r="C916" s="6">
        <f t="shared" si="41"/>
        <v>6</v>
      </c>
      <c r="D916" s="12">
        <f t="shared" si="42"/>
        <v>1996</v>
      </c>
      <c r="E916" s="10">
        <v>0.47999998927116394</v>
      </c>
      <c r="F916" s="10">
        <v>0.47999998927116394</v>
      </c>
      <c r="G916" s="10">
        <v>3.8900001049041748</v>
      </c>
      <c r="H916" s="19">
        <v>15.050000190734863</v>
      </c>
      <c r="I916" s="19">
        <v>1.1799999475479126</v>
      </c>
      <c r="J916" s="10">
        <v>3</v>
      </c>
      <c r="K916" s="10">
        <v>1.4199999570846558</v>
      </c>
    </row>
    <row r="917" spans="1:11">
      <c r="A917">
        <v>910</v>
      </c>
      <c r="B917" s="9">
        <v>35277</v>
      </c>
      <c r="C917" s="6">
        <f t="shared" si="41"/>
        <v>7</v>
      </c>
      <c r="D917" s="12">
        <f t="shared" si="42"/>
        <v>1996</v>
      </c>
      <c r="E917" s="10">
        <v>1.5399999618530273</v>
      </c>
      <c r="F917" s="10">
        <v>1.5399999618530273</v>
      </c>
      <c r="G917" s="10">
        <v>3.7899999618530273</v>
      </c>
      <c r="H917" s="19">
        <v>14.659999847412109</v>
      </c>
      <c r="I917" s="19">
        <v>1.1399999856948853</v>
      </c>
      <c r="J917" s="10">
        <v>2.9200000762939453</v>
      </c>
      <c r="K917" s="10">
        <v>1.3899999856948853</v>
      </c>
    </row>
    <row r="918" spans="1:11">
      <c r="A918">
        <v>911</v>
      </c>
      <c r="B918" s="9">
        <v>35308</v>
      </c>
      <c r="C918" s="6">
        <f t="shared" si="41"/>
        <v>8</v>
      </c>
      <c r="D918" s="12">
        <f t="shared" si="42"/>
        <v>1996</v>
      </c>
      <c r="E918" s="10">
        <v>1.5399999618530273</v>
      </c>
      <c r="F918" s="10">
        <v>1.5399999618530273</v>
      </c>
      <c r="G918" s="10">
        <v>3.0199999809265137</v>
      </c>
      <c r="H918" s="19">
        <v>11.689999580383301</v>
      </c>
      <c r="I918" s="19">
        <v>0.9100000262260437</v>
      </c>
      <c r="J918" s="10">
        <v>2.3299999237060547</v>
      </c>
      <c r="K918" s="10">
        <v>1.1000000238418579</v>
      </c>
    </row>
    <row r="919" spans="1:11">
      <c r="A919">
        <v>912</v>
      </c>
      <c r="B919" s="9">
        <v>35338</v>
      </c>
      <c r="C919" s="6">
        <f t="shared" si="41"/>
        <v>9</v>
      </c>
      <c r="D919" s="12">
        <f t="shared" si="42"/>
        <v>1996</v>
      </c>
      <c r="E919" s="10">
        <v>0.76999998092651367</v>
      </c>
      <c r="F919" s="10">
        <v>0.76999998092651367</v>
      </c>
      <c r="G919" s="10">
        <v>2.4200000762939453</v>
      </c>
      <c r="H919" s="19">
        <v>9.3400001525878906</v>
      </c>
      <c r="I919" s="19">
        <v>0.73000001907348633</v>
      </c>
      <c r="J919" s="10">
        <v>1.8600000143051147</v>
      </c>
      <c r="K919" s="10">
        <v>0.87999999523162842</v>
      </c>
    </row>
    <row r="920" spans="1:11">
      <c r="A920">
        <v>913</v>
      </c>
      <c r="B920" s="9">
        <v>35369</v>
      </c>
      <c r="C920" s="6">
        <f t="shared" si="41"/>
        <v>10</v>
      </c>
      <c r="D920" s="12">
        <f t="shared" si="42"/>
        <v>1996</v>
      </c>
      <c r="E920" s="10">
        <v>0.47999998927116394</v>
      </c>
      <c r="F920" s="10">
        <v>0.47999998927116394</v>
      </c>
      <c r="G920" s="10">
        <v>9.0000003576278687E-2</v>
      </c>
      <c r="H920" s="19">
        <v>0.36000001430511475</v>
      </c>
      <c r="I920" s="19">
        <v>2.9999999329447746E-2</v>
      </c>
      <c r="J920" s="10">
        <v>7.0000000298023224E-2</v>
      </c>
      <c r="K920" s="10">
        <v>2.9999999329447746E-2</v>
      </c>
    </row>
    <row r="921" spans="1:11">
      <c r="A921">
        <v>914</v>
      </c>
      <c r="B921" s="9">
        <v>35399</v>
      </c>
      <c r="C921" s="6">
        <f t="shared" si="41"/>
        <v>11</v>
      </c>
      <c r="D921" s="12">
        <f t="shared" si="42"/>
        <v>1996</v>
      </c>
      <c r="E921" s="10">
        <v>0</v>
      </c>
      <c r="F921" s="10">
        <v>0</v>
      </c>
      <c r="G921" s="10">
        <v>0</v>
      </c>
      <c r="H921" s="19">
        <v>9999</v>
      </c>
      <c r="I921" s="19">
        <v>9999</v>
      </c>
      <c r="J921" s="10">
        <v>0</v>
      </c>
      <c r="K921" s="10">
        <v>0</v>
      </c>
    </row>
    <row r="922" spans="1:11">
      <c r="A922">
        <v>915</v>
      </c>
      <c r="B922" s="9">
        <v>35430</v>
      </c>
      <c r="C922" s="6">
        <f t="shared" si="41"/>
        <v>12</v>
      </c>
      <c r="D922" s="12">
        <f t="shared" si="42"/>
        <v>1996</v>
      </c>
      <c r="E922" s="10">
        <v>0</v>
      </c>
      <c r="F922" s="10">
        <v>0</v>
      </c>
      <c r="G922" s="10">
        <v>0</v>
      </c>
      <c r="H922" s="19">
        <v>9999</v>
      </c>
      <c r="I922" s="19">
        <v>9999</v>
      </c>
      <c r="J922" s="10">
        <v>0</v>
      </c>
      <c r="K922" s="10">
        <v>0</v>
      </c>
    </row>
    <row r="923" spans="1:11">
      <c r="A923">
        <v>916</v>
      </c>
      <c r="B923" s="9">
        <v>35461</v>
      </c>
      <c r="C923" s="6">
        <f t="shared" si="41"/>
        <v>1</v>
      </c>
      <c r="D923" s="12">
        <f t="shared" si="42"/>
        <v>1997</v>
      </c>
      <c r="E923" s="10">
        <v>0</v>
      </c>
      <c r="F923" s="10">
        <v>0</v>
      </c>
      <c r="G923" s="10">
        <v>0</v>
      </c>
      <c r="H923" s="19">
        <v>9999</v>
      </c>
      <c r="I923" s="19">
        <v>9999</v>
      </c>
      <c r="J923" s="10">
        <v>0</v>
      </c>
      <c r="K923" s="10">
        <v>0</v>
      </c>
    </row>
    <row r="924" spans="1:11">
      <c r="A924">
        <v>917</v>
      </c>
      <c r="B924" s="9">
        <v>35489</v>
      </c>
      <c r="C924" s="6">
        <f t="shared" si="41"/>
        <v>2</v>
      </c>
      <c r="D924" s="12">
        <f t="shared" si="42"/>
        <v>1997</v>
      </c>
      <c r="E924" s="10">
        <v>0</v>
      </c>
      <c r="F924" s="10">
        <v>0</v>
      </c>
      <c r="G924" s="10">
        <v>0</v>
      </c>
      <c r="H924" s="19">
        <v>9999</v>
      </c>
      <c r="I924" s="19">
        <v>9999</v>
      </c>
      <c r="J924" s="10">
        <v>0</v>
      </c>
      <c r="K924" s="10">
        <v>0</v>
      </c>
    </row>
    <row r="925" spans="1:11">
      <c r="A925">
        <v>918</v>
      </c>
      <c r="B925" s="9">
        <v>35520</v>
      </c>
      <c r="C925" s="6">
        <f t="shared" si="41"/>
        <v>3</v>
      </c>
      <c r="D925" s="12">
        <f t="shared" si="42"/>
        <v>1997</v>
      </c>
      <c r="E925" s="10">
        <v>0</v>
      </c>
      <c r="F925" s="10">
        <v>0</v>
      </c>
      <c r="G925" s="10">
        <v>0.14000000059604645</v>
      </c>
      <c r="H925" s="19">
        <v>9999</v>
      </c>
      <c r="I925" s="19">
        <v>9999</v>
      </c>
      <c r="J925" s="10">
        <v>0.10999999940395355</v>
      </c>
      <c r="K925" s="10">
        <v>5.000000074505806E-2</v>
      </c>
    </row>
    <row r="926" spans="1:11">
      <c r="A926">
        <v>919</v>
      </c>
      <c r="B926" s="9">
        <v>35550</v>
      </c>
      <c r="C926" s="6">
        <f t="shared" si="41"/>
        <v>4</v>
      </c>
      <c r="D926" s="12">
        <f t="shared" si="42"/>
        <v>1997</v>
      </c>
      <c r="E926" s="10">
        <v>0</v>
      </c>
      <c r="F926" s="10">
        <v>0</v>
      </c>
      <c r="G926" s="10">
        <v>3.1500000953674316</v>
      </c>
      <c r="H926" s="19">
        <v>12.270000457763672</v>
      </c>
      <c r="I926" s="19">
        <v>0.95999997854232788</v>
      </c>
      <c r="J926" s="10">
        <v>2.4200000762939453</v>
      </c>
      <c r="K926" s="10">
        <v>1.1499999761581421</v>
      </c>
    </row>
    <row r="927" spans="1:11">
      <c r="A927">
        <v>920</v>
      </c>
      <c r="B927" s="9">
        <v>35581</v>
      </c>
      <c r="C927" s="6">
        <f t="shared" si="41"/>
        <v>5</v>
      </c>
      <c r="D927" s="12">
        <f t="shared" si="42"/>
        <v>1997</v>
      </c>
      <c r="E927" s="10">
        <v>0</v>
      </c>
      <c r="F927" s="10">
        <v>0</v>
      </c>
      <c r="G927" s="10">
        <v>3</v>
      </c>
      <c r="H927" s="19">
        <v>11.689999580383301</v>
      </c>
      <c r="I927" s="19">
        <v>0.9100000262260437</v>
      </c>
      <c r="J927" s="10">
        <v>2.309999942779541</v>
      </c>
      <c r="K927" s="10">
        <v>1.1000000238418579</v>
      </c>
    </row>
    <row r="928" spans="1:11">
      <c r="A928">
        <v>921</v>
      </c>
      <c r="B928" s="9">
        <v>35611</v>
      </c>
      <c r="C928" s="6">
        <f t="shared" si="41"/>
        <v>6</v>
      </c>
      <c r="D928" s="12">
        <f t="shared" si="42"/>
        <v>1997</v>
      </c>
      <c r="E928" s="10">
        <v>0.47999998927116394</v>
      </c>
      <c r="F928" s="10">
        <v>0.47999998927116394</v>
      </c>
      <c r="G928" s="10">
        <v>3.1400001049041748</v>
      </c>
      <c r="H928" s="19">
        <v>12.229999542236328</v>
      </c>
      <c r="I928" s="19">
        <v>0.94999998807907104</v>
      </c>
      <c r="J928" s="10">
        <v>2.4100000858306885</v>
      </c>
      <c r="K928" s="10">
        <v>1.1499999761581421</v>
      </c>
    </row>
    <row r="929" spans="1:11">
      <c r="A929">
        <v>922</v>
      </c>
      <c r="B929" s="9">
        <v>35642</v>
      </c>
      <c r="C929" s="6">
        <f t="shared" si="41"/>
        <v>7</v>
      </c>
      <c r="D929" s="12">
        <f t="shared" si="42"/>
        <v>1997</v>
      </c>
      <c r="E929" s="10">
        <v>1.5399999618530273</v>
      </c>
      <c r="F929" s="10">
        <v>1.5399999618530273</v>
      </c>
      <c r="G929" s="10">
        <v>3.130000114440918</v>
      </c>
      <c r="H929" s="19">
        <v>12.180000305175781</v>
      </c>
      <c r="I929" s="19">
        <v>0.94999998807907104</v>
      </c>
      <c r="J929" s="10">
        <v>2.4100000858306885</v>
      </c>
      <c r="K929" s="10">
        <v>1.1399999856948853</v>
      </c>
    </row>
    <row r="930" spans="1:11">
      <c r="A930">
        <v>923</v>
      </c>
      <c r="B930" s="9">
        <v>35673</v>
      </c>
      <c r="C930" s="6">
        <f t="shared" si="41"/>
        <v>8</v>
      </c>
      <c r="D930" s="12">
        <f t="shared" si="42"/>
        <v>1997</v>
      </c>
      <c r="E930" s="10">
        <v>1.5399999618530273</v>
      </c>
      <c r="F930" s="10">
        <v>1.5399999618530273</v>
      </c>
      <c r="G930" s="10">
        <v>2.2599999904632568</v>
      </c>
      <c r="H930" s="19">
        <v>8.8199996948242188</v>
      </c>
      <c r="I930" s="19">
        <v>0.68999999761581421</v>
      </c>
      <c r="J930" s="10">
        <v>1.7400000095367432</v>
      </c>
      <c r="K930" s="10">
        <v>0.82999998331069946</v>
      </c>
    </row>
    <row r="931" spans="1:11">
      <c r="A931">
        <v>924</v>
      </c>
      <c r="B931" s="9">
        <v>35703</v>
      </c>
      <c r="C931" s="6">
        <f t="shared" si="41"/>
        <v>9</v>
      </c>
      <c r="D931" s="12">
        <f t="shared" si="42"/>
        <v>1997</v>
      </c>
      <c r="E931" s="10">
        <v>0.76999998092651367</v>
      </c>
      <c r="F931" s="10">
        <v>0.76999998092651367</v>
      </c>
      <c r="G931" s="10">
        <v>1.8500000238418579</v>
      </c>
      <c r="H931" s="19">
        <v>7.1999998092651367</v>
      </c>
      <c r="I931" s="19">
        <v>0.56000000238418579</v>
      </c>
      <c r="J931" s="10">
        <v>1.4199999570846558</v>
      </c>
      <c r="K931" s="10">
        <v>0.67000001668930054</v>
      </c>
    </row>
    <row r="932" spans="1:11">
      <c r="A932">
        <v>925</v>
      </c>
      <c r="B932" s="9">
        <v>35734</v>
      </c>
      <c r="C932" s="6">
        <f t="shared" si="41"/>
        <v>10</v>
      </c>
      <c r="D932" s="12">
        <f t="shared" si="42"/>
        <v>1997</v>
      </c>
      <c r="E932" s="10">
        <v>0.47999998927116394</v>
      </c>
      <c r="F932" s="10">
        <v>0.47999998927116394</v>
      </c>
      <c r="G932" s="10">
        <v>0.34000000357627869</v>
      </c>
      <c r="H932" s="19">
        <v>1.3300000429153442</v>
      </c>
      <c r="I932" s="19">
        <v>0.10000000149011612</v>
      </c>
      <c r="J932" s="10">
        <v>0.25999999046325684</v>
      </c>
      <c r="K932" s="10">
        <v>0.11999999731779099</v>
      </c>
    </row>
    <row r="933" spans="1:11">
      <c r="A933">
        <v>926</v>
      </c>
      <c r="B933" s="9">
        <v>35764</v>
      </c>
      <c r="C933" s="6">
        <f t="shared" si="41"/>
        <v>11</v>
      </c>
      <c r="D933" s="12">
        <f t="shared" si="42"/>
        <v>1997</v>
      </c>
      <c r="E933" s="10">
        <v>0</v>
      </c>
      <c r="F933" s="10">
        <v>0</v>
      </c>
      <c r="G933" s="10">
        <v>0</v>
      </c>
      <c r="H933" s="19">
        <v>9999</v>
      </c>
      <c r="I933" s="19">
        <v>9999</v>
      </c>
      <c r="J933" s="10">
        <v>0</v>
      </c>
      <c r="K933" s="10">
        <v>0</v>
      </c>
    </row>
    <row r="934" spans="1:11">
      <c r="A934">
        <v>927</v>
      </c>
      <c r="B934" s="9">
        <v>35795</v>
      </c>
      <c r="C934" s="6">
        <f t="shared" si="41"/>
        <v>12</v>
      </c>
      <c r="D934" s="12">
        <f t="shared" si="42"/>
        <v>1997</v>
      </c>
      <c r="E934" s="10">
        <v>0</v>
      </c>
      <c r="F934" s="10">
        <v>0</v>
      </c>
      <c r="G934" s="10">
        <v>0</v>
      </c>
      <c r="H934" s="19">
        <v>9999</v>
      </c>
      <c r="I934" s="19">
        <v>9999</v>
      </c>
      <c r="J934" s="10">
        <v>0</v>
      </c>
      <c r="K934" s="10">
        <v>0</v>
      </c>
    </row>
    <row r="935" spans="1:11">
      <c r="A935">
        <v>928</v>
      </c>
      <c r="B935" s="9">
        <v>35826</v>
      </c>
      <c r="C935" s="6">
        <f t="shared" si="41"/>
        <v>1</v>
      </c>
      <c r="D935" s="12">
        <f t="shared" si="42"/>
        <v>1998</v>
      </c>
      <c r="E935" s="10">
        <v>0</v>
      </c>
      <c r="F935" s="10">
        <v>0</v>
      </c>
      <c r="G935" s="10">
        <v>0</v>
      </c>
      <c r="H935" s="19">
        <v>9999</v>
      </c>
      <c r="I935" s="19">
        <v>9999</v>
      </c>
      <c r="J935" s="10">
        <v>0</v>
      </c>
      <c r="K935" s="10">
        <v>0</v>
      </c>
    </row>
    <row r="936" spans="1:11">
      <c r="A936">
        <v>929</v>
      </c>
      <c r="B936" s="9">
        <v>35854</v>
      </c>
      <c r="C936" s="6">
        <f t="shared" si="41"/>
        <v>2</v>
      </c>
      <c r="D936" s="12">
        <f t="shared" si="42"/>
        <v>1998</v>
      </c>
      <c r="E936" s="10">
        <v>0</v>
      </c>
      <c r="F936" s="10">
        <v>0</v>
      </c>
      <c r="G936" s="10">
        <v>0</v>
      </c>
      <c r="H936" s="19">
        <v>9999</v>
      </c>
      <c r="I936" s="19">
        <v>9999</v>
      </c>
      <c r="J936" s="10">
        <v>0</v>
      </c>
      <c r="K936" s="10">
        <v>0</v>
      </c>
    </row>
    <row r="937" spans="1:11">
      <c r="A937">
        <v>930</v>
      </c>
      <c r="B937" s="9">
        <v>35885</v>
      </c>
      <c r="C937" s="6">
        <f t="shared" si="41"/>
        <v>3</v>
      </c>
      <c r="D937" s="12">
        <f t="shared" si="42"/>
        <v>1998</v>
      </c>
      <c r="E937" s="10">
        <v>0</v>
      </c>
      <c r="F937" s="10">
        <v>0</v>
      </c>
      <c r="G937" s="10">
        <v>0</v>
      </c>
      <c r="H937" s="19">
        <v>9999</v>
      </c>
      <c r="I937" s="19">
        <v>9999</v>
      </c>
      <c r="J937" s="10">
        <v>0</v>
      </c>
      <c r="K937" s="10">
        <v>0</v>
      </c>
    </row>
    <row r="938" spans="1:11">
      <c r="A938">
        <v>931</v>
      </c>
      <c r="B938" s="9">
        <v>35915</v>
      </c>
      <c r="C938" s="6">
        <f t="shared" si="41"/>
        <v>4</v>
      </c>
      <c r="D938" s="12">
        <f t="shared" si="42"/>
        <v>1998</v>
      </c>
      <c r="E938" s="10">
        <v>0</v>
      </c>
      <c r="F938" s="10">
        <v>0</v>
      </c>
      <c r="G938" s="10">
        <v>1.7100000381469727</v>
      </c>
      <c r="H938" s="19">
        <v>6.5999999046325684</v>
      </c>
      <c r="I938" s="19">
        <v>0.51999998092651367</v>
      </c>
      <c r="J938" s="10">
        <v>1.309999942779541</v>
      </c>
      <c r="K938" s="10">
        <v>0.62000000476837158</v>
      </c>
    </row>
    <row r="939" spans="1:11">
      <c r="A939">
        <v>932</v>
      </c>
      <c r="B939" s="9">
        <v>35946</v>
      </c>
      <c r="C939" s="6">
        <f t="shared" si="41"/>
        <v>5</v>
      </c>
      <c r="D939" s="12">
        <f t="shared" si="42"/>
        <v>1998</v>
      </c>
      <c r="E939" s="10">
        <v>0</v>
      </c>
      <c r="F939" s="10">
        <v>0</v>
      </c>
      <c r="G939" s="10">
        <v>1.3600000143051147</v>
      </c>
      <c r="H939" s="19">
        <v>5.2399997711181641</v>
      </c>
      <c r="I939" s="19">
        <v>0.40999999642372131</v>
      </c>
      <c r="J939" s="10">
        <v>1.0399999618530273</v>
      </c>
      <c r="K939" s="10">
        <v>0.5</v>
      </c>
    </row>
    <row r="940" spans="1:11">
      <c r="A940">
        <v>933</v>
      </c>
      <c r="B940" s="9">
        <v>35976</v>
      </c>
      <c r="C940" s="6">
        <f t="shared" si="41"/>
        <v>6</v>
      </c>
      <c r="D940" s="12">
        <f t="shared" si="42"/>
        <v>1998</v>
      </c>
      <c r="E940" s="10">
        <v>0.47999998927116394</v>
      </c>
      <c r="F940" s="10">
        <v>0.47999998927116394</v>
      </c>
      <c r="G940" s="10">
        <v>3.9800000190734863</v>
      </c>
      <c r="H940" s="19">
        <v>15.369999885559082</v>
      </c>
      <c r="I940" s="19">
        <v>1.2000000476837158</v>
      </c>
      <c r="J940" s="10">
        <v>3.059999942779541</v>
      </c>
      <c r="K940" s="10">
        <v>1.4500000476837158</v>
      </c>
    </row>
    <row r="941" spans="1:11">
      <c r="A941">
        <v>934</v>
      </c>
      <c r="B941" s="9">
        <v>36007</v>
      </c>
      <c r="C941" s="6">
        <f t="shared" si="41"/>
        <v>7</v>
      </c>
      <c r="D941" s="12">
        <f t="shared" si="42"/>
        <v>1998</v>
      </c>
      <c r="E941" s="10">
        <v>1.5399999618530273</v>
      </c>
      <c r="F941" s="10">
        <v>1.5399999618530273</v>
      </c>
      <c r="G941" s="10">
        <v>4.0799999237060547</v>
      </c>
      <c r="H941" s="19">
        <v>15.760000228881836</v>
      </c>
      <c r="I941" s="19">
        <v>1.2300000190734863</v>
      </c>
      <c r="J941" s="10">
        <v>3.1400001049041748</v>
      </c>
      <c r="K941" s="10">
        <v>1.4900000095367432</v>
      </c>
    </row>
    <row r="942" spans="1:11">
      <c r="A942">
        <v>935</v>
      </c>
      <c r="B942" s="9">
        <v>36038</v>
      </c>
      <c r="C942" s="6">
        <f t="shared" si="41"/>
        <v>8</v>
      </c>
      <c r="D942" s="12">
        <f t="shared" si="42"/>
        <v>1998</v>
      </c>
      <c r="E942" s="10">
        <v>1.5399999618530273</v>
      </c>
      <c r="F942" s="10">
        <v>1.5399999618530273</v>
      </c>
      <c r="G942" s="10">
        <v>3.25</v>
      </c>
      <c r="H942" s="19">
        <v>12.569999694824219</v>
      </c>
      <c r="I942" s="19">
        <v>0.98000001907348633</v>
      </c>
      <c r="J942" s="10">
        <v>2.5</v>
      </c>
      <c r="K942" s="10">
        <v>1.190000057220459</v>
      </c>
    </row>
    <row r="943" spans="1:11">
      <c r="A943">
        <v>936</v>
      </c>
      <c r="B943" s="9">
        <v>36068</v>
      </c>
      <c r="C943" s="6">
        <f t="shared" si="41"/>
        <v>9</v>
      </c>
      <c r="D943" s="12">
        <f t="shared" si="42"/>
        <v>1998</v>
      </c>
      <c r="E943" s="10">
        <v>0.76999998092651367</v>
      </c>
      <c r="F943" s="10">
        <v>0.76999998092651367</v>
      </c>
      <c r="G943" s="10">
        <v>2.3299999237060547</v>
      </c>
      <c r="H943" s="19">
        <v>9.0200004577636719</v>
      </c>
      <c r="I943" s="19">
        <v>0.69999998807907104</v>
      </c>
      <c r="J943" s="10">
        <v>1.7999999523162842</v>
      </c>
      <c r="K943" s="10">
        <v>0.85000002384185791</v>
      </c>
    </row>
    <row r="944" spans="1:11">
      <c r="A944">
        <v>937</v>
      </c>
      <c r="B944" s="9">
        <v>36099</v>
      </c>
      <c r="C944" s="6">
        <f t="shared" si="41"/>
        <v>10</v>
      </c>
      <c r="D944" s="12">
        <f t="shared" si="42"/>
        <v>1998</v>
      </c>
      <c r="E944" s="10">
        <v>0.47999998927116394</v>
      </c>
      <c r="F944" s="10">
        <v>0.47999998927116394</v>
      </c>
      <c r="G944" s="10">
        <v>0.30000001192092896</v>
      </c>
      <c r="H944" s="19">
        <v>1.1599999666213989</v>
      </c>
      <c r="I944" s="19">
        <v>9.0000003576278687E-2</v>
      </c>
      <c r="J944" s="10">
        <v>0.23000000417232513</v>
      </c>
      <c r="K944" s="10">
        <v>0.10999999940395355</v>
      </c>
    </row>
    <row r="945" spans="1:11">
      <c r="A945">
        <v>938</v>
      </c>
      <c r="B945" s="9">
        <v>36129</v>
      </c>
      <c r="C945" s="6">
        <f t="shared" si="41"/>
        <v>11</v>
      </c>
      <c r="D945" s="12">
        <f t="shared" si="42"/>
        <v>1998</v>
      </c>
      <c r="E945" s="10">
        <v>0</v>
      </c>
      <c r="F945" s="10">
        <v>0</v>
      </c>
      <c r="G945" s="10">
        <v>0</v>
      </c>
      <c r="H945" s="19">
        <v>9999</v>
      </c>
      <c r="I945" s="19">
        <v>9999</v>
      </c>
      <c r="J945" s="10">
        <v>0</v>
      </c>
      <c r="K945" s="10">
        <v>0</v>
      </c>
    </row>
    <row r="946" spans="1:11">
      <c r="A946">
        <v>939</v>
      </c>
      <c r="B946" s="9">
        <v>36160</v>
      </c>
      <c r="C946" s="6">
        <f t="shared" si="41"/>
        <v>12</v>
      </c>
      <c r="D946" s="12">
        <f t="shared" si="42"/>
        <v>1998</v>
      </c>
      <c r="E946" s="10">
        <v>0</v>
      </c>
      <c r="F946" s="10">
        <v>0</v>
      </c>
      <c r="G946" s="10">
        <v>0</v>
      </c>
      <c r="H946" s="19">
        <v>9999</v>
      </c>
      <c r="I946" s="19">
        <v>9999</v>
      </c>
      <c r="J946" s="10">
        <v>0</v>
      </c>
      <c r="K946" s="10">
        <v>0</v>
      </c>
    </row>
    <row r="947" spans="1:11">
      <c r="A947">
        <v>940</v>
      </c>
      <c r="B947" s="9">
        <v>36191</v>
      </c>
      <c r="C947" s="6">
        <f t="shared" si="41"/>
        <v>1</v>
      </c>
      <c r="D947" s="12">
        <f t="shared" si="42"/>
        <v>1999</v>
      </c>
      <c r="E947" s="10">
        <v>0</v>
      </c>
      <c r="F947" s="10">
        <v>0</v>
      </c>
      <c r="G947" s="10">
        <v>0</v>
      </c>
      <c r="H947" s="19">
        <v>9999</v>
      </c>
      <c r="I947" s="19">
        <v>9999</v>
      </c>
      <c r="J947" s="10">
        <v>0</v>
      </c>
      <c r="K947" s="10">
        <v>0</v>
      </c>
    </row>
    <row r="948" spans="1:11">
      <c r="A948">
        <v>941</v>
      </c>
      <c r="B948" s="9">
        <v>36219</v>
      </c>
      <c r="C948" s="6">
        <f t="shared" si="41"/>
        <v>2</v>
      </c>
      <c r="D948" s="12">
        <f t="shared" si="42"/>
        <v>1999</v>
      </c>
      <c r="E948" s="10">
        <v>0</v>
      </c>
      <c r="F948" s="10">
        <v>0</v>
      </c>
      <c r="G948" s="10">
        <v>0</v>
      </c>
      <c r="H948" s="19">
        <v>9999</v>
      </c>
      <c r="I948" s="19">
        <v>9999</v>
      </c>
      <c r="J948" s="10">
        <v>0</v>
      </c>
      <c r="K948" s="10">
        <v>0</v>
      </c>
    </row>
    <row r="949" spans="1:11">
      <c r="A949">
        <v>942</v>
      </c>
      <c r="B949" s="9">
        <v>36250</v>
      </c>
      <c r="C949" s="6">
        <f t="shared" si="41"/>
        <v>3</v>
      </c>
      <c r="D949" s="12">
        <f t="shared" si="42"/>
        <v>1999</v>
      </c>
      <c r="E949" s="10">
        <v>0</v>
      </c>
      <c r="F949" s="10">
        <v>0</v>
      </c>
      <c r="G949" s="10">
        <v>1.9999999552965164E-2</v>
      </c>
      <c r="H949" s="19">
        <v>9999</v>
      </c>
      <c r="I949" s="19">
        <v>9999</v>
      </c>
      <c r="J949" s="10">
        <v>1.9999999552965164E-2</v>
      </c>
      <c r="K949" s="10">
        <v>9.9999997764825821E-3</v>
      </c>
    </row>
    <row r="950" spans="1:11">
      <c r="A950">
        <v>943</v>
      </c>
      <c r="B950" s="9">
        <v>36280</v>
      </c>
      <c r="C950" s="6">
        <f t="shared" si="41"/>
        <v>4</v>
      </c>
      <c r="D950" s="12">
        <f t="shared" si="42"/>
        <v>1999</v>
      </c>
      <c r="E950" s="10">
        <v>0</v>
      </c>
      <c r="F950" s="10">
        <v>0</v>
      </c>
      <c r="G950" s="10">
        <v>2.4900000095367432</v>
      </c>
      <c r="H950" s="19">
        <v>9.6499996185302734</v>
      </c>
      <c r="I950" s="19">
        <v>0.75</v>
      </c>
      <c r="J950" s="10">
        <v>1.9199999570846558</v>
      </c>
      <c r="K950" s="10">
        <v>0.9100000262260437</v>
      </c>
    </row>
    <row r="951" spans="1:11">
      <c r="A951">
        <v>944</v>
      </c>
      <c r="B951" s="9">
        <v>36311</v>
      </c>
      <c r="C951" s="6">
        <f t="shared" si="41"/>
        <v>5</v>
      </c>
      <c r="D951" s="12">
        <f t="shared" si="42"/>
        <v>1999</v>
      </c>
      <c r="E951" s="10">
        <v>0</v>
      </c>
      <c r="F951" s="10">
        <v>0</v>
      </c>
      <c r="G951" s="10">
        <v>3.130000114440918</v>
      </c>
      <c r="H951" s="19">
        <v>12.100000381469727</v>
      </c>
      <c r="I951" s="19">
        <v>0.93999999761581421</v>
      </c>
      <c r="J951" s="10">
        <v>2.4100000858306885</v>
      </c>
      <c r="K951" s="10">
        <v>1.1399999856948853</v>
      </c>
    </row>
    <row r="952" spans="1:11">
      <c r="A952">
        <v>945</v>
      </c>
      <c r="B952" s="9">
        <v>36341</v>
      </c>
      <c r="C952" s="6">
        <f t="shared" si="41"/>
        <v>6</v>
      </c>
      <c r="D952" s="12">
        <f t="shared" si="42"/>
        <v>1999</v>
      </c>
      <c r="E952" s="10">
        <v>0.47999998927116394</v>
      </c>
      <c r="F952" s="10">
        <v>0.47999998927116394</v>
      </c>
      <c r="G952" s="10">
        <v>3.1099998950958252</v>
      </c>
      <c r="H952" s="19">
        <v>12.029999732971191</v>
      </c>
      <c r="I952" s="19">
        <v>0.93999999761581421</v>
      </c>
      <c r="J952" s="10">
        <v>2.3900001049041748</v>
      </c>
      <c r="K952" s="10">
        <v>1.1299999952316284</v>
      </c>
    </row>
    <row r="953" spans="1:11">
      <c r="A953">
        <v>946</v>
      </c>
      <c r="B953" s="9">
        <v>36372</v>
      </c>
      <c r="C953" s="6">
        <f t="shared" si="41"/>
        <v>7</v>
      </c>
      <c r="D953" s="12">
        <f t="shared" si="42"/>
        <v>1999</v>
      </c>
      <c r="E953" s="10">
        <v>1.5399999618530273</v>
      </c>
      <c r="F953" s="10">
        <v>1.5399999618530273</v>
      </c>
      <c r="G953" s="10">
        <v>3.1600000858306885</v>
      </c>
      <c r="H953" s="19">
        <v>12.220000267028809</v>
      </c>
      <c r="I953" s="19">
        <v>0.94999998807907104</v>
      </c>
      <c r="J953" s="10">
        <v>2.4300000667572021</v>
      </c>
      <c r="K953" s="10">
        <v>1.1499999761581421</v>
      </c>
    </row>
    <row r="954" spans="1:11">
      <c r="A954">
        <v>947</v>
      </c>
      <c r="B954" s="9">
        <v>36403</v>
      </c>
      <c r="C954" s="6">
        <f t="shared" si="41"/>
        <v>8</v>
      </c>
      <c r="D954" s="12">
        <f t="shared" si="42"/>
        <v>1999</v>
      </c>
      <c r="E954" s="10">
        <v>1.5399999618530273</v>
      </c>
      <c r="F954" s="10">
        <v>1.5399999618530273</v>
      </c>
      <c r="G954" s="10">
        <v>2.4900000095367432</v>
      </c>
      <c r="H954" s="19">
        <v>9.6400003433227539</v>
      </c>
      <c r="I954" s="19">
        <v>0.75</v>
      </c>
      <c r="J954" s="10">
        <v>1.9199999570846558</v>
      </c>
      <c r="K954" s="10">
        <v>0.9100000262260437</v>
      </c>
    </row>
    <row r="955" spans="1:11">
      <c r="A955">
        <v>948</v>
      </c>
      <c r="B955" s="9">
        <v>36433</v>
      </c>
      <c r="C955" s="6">
        <f t="shared" si="41"/>
        <v>9</v>
      </c>
      <c r="D955" s="12">
        <f t="shared" si="42"/>
        <v>1999</v>
      </c>
      <c r="E955" s="10">
        <v>0.76999998092651367</v>
      </c>
      <c r="F955" s="10">
        <v>0.76999998092651367</v>
      </c>
      <c r="G955" s="10">
        <v>2.0399999618530273</v>
      </c>
      <c r="H955" s="19">
        <v>7.880000114440918</v>
      </c>
      <c r="I955" s="19">
        <v>0.61000001430511475</v>
      </c>
      <c r="J955" s="10">
        <v>1.5700000524520874</v>
      </c>
      <c r="K955" s="10">
        <v>0.74000000953674316</v>
      </c>
    </row>
    <row r="956" spans="1:11">
      <c r="A956">
        <v>949</v>
      </c>
      <c r="B956" s="9">
        <v>36464</v>
      </c>
      <c r="C956" s="6">
        <f t="shared" si="41"/>
        <v>10</v>
      </c>
      <c r="D956" s="12">
        <f t="shared" si="42"/>
        <v>1999</v>
      </c>
      <c r="E956" s="10">
        <v>0.47999998927116394</v>
      </c>
      <c r="F956" s="10">
        <v>0.47999998927116394</v>
      </c>
      <c r="G956" s="10">
        <v>0.56999999284744263</v>
      </c>
      <c r="H956" s="19">
        <v>2.2100000381469727</v>
      </c>
      <c r="I956" s="19">
        <v>0.17000000178813934</v>
      </c>
      <c r="J956" s="10">
        <v>0.43999999761581421</v>
      </c>
      <c r="K956" s="10">
        <v>0.20999999344348907</v>
      </c>
    </row>
    <row r="957" spans="1:11">
      <c r="A957">
        <v>950</v>
      </c>
      <c r="B957" s="9">
        <v>36494</v>
      </c>
      <c r="C957" s="6">
        <f t="shared" si="41"/>
        <v>11</v>
      </c>
      <c r="D957" s="12">
        <f t="shared" si="42"/>
        <v>1999</v>
      </c>
      <c r="E957" s="10">
        <v>0</v>
      </c>
      <c r="F957" s="10">
        <v>0</v>
      </c>
      <c r="G957" s="10">
        <v>0</v>
      </c>
      <c r="H957" s="19">
        <v>9999</v>
      </c>
      <c r="I957" s="19">
        <v>9999</v>
      </c>
      <c r="J957" s="10">
        <v>0</v>
      </c>
      <c r="K957" s="10">
        <v>0</v>
      </c>
    </row>
    <row r="958" spans="1:11">
      <c r="A958">
        <v>951</v>
      </c>
      <c r="B958" s="9">
        <v>36525</v>
      </c>
      <c r="C958" s="6">
        <f t="shared" si="41"/>
        <v>12</v>
      </c>
      <c r="D958" s="12">
        <f t="shared" si="42"/>
        <v>1999</v>
      </c>
      <c r="E958" s="10">
        <v>0</v>
      </c>
      <c r="F958" s="10">
        <v>0</v>
      </c>
      <c r="G958" s="10">
        <v>0</v>
      </c>
      <c r="H958" s="19">
        <v>9999</v>
      </c>
      <c r="I958" s="19">
        <v>9999</v>
      </c>
      <c r="J958" s="10">
        <v>0</v>
      </c>
      <c r="K958" s="10">
        <v>0</v>
      </c>
    </row>
    <row r="959" spans="1:11">
      <c r="A959">
        <v>952</v>
      </c>
      <c r="B959" s="9">
        <v>36556</v>
      </c>
      <c r="C959" s="6">
        <f t="shared" si="41"/>
        <v>1</v>
      </c>
      <c r="D959" s="12">
        <f t="shared" si="42"/>
        <v>2000</v>
      </c>
      <c r="E959" s="10">
        <v>0</v>
      </c>
      <c r="F959" s="10">
        <v>0</v>
      </c>
      <c r="G959" s="10">
        <v>0</v>
      </c>
      <c r="H959" s="19">
        <v>9999</v>
      </c>
      <c r="I959" s="19">
        <v>9999</v>
      </c>
      <c r="J959" s="10">
        <v>0</v>
      </c>
      <c r="K959" s="10">
        <v>0</v>
      </c>
    </row>
    <row r="960" spans="1:11">
      <c r="A960">
        <v>953</v>
      </c>
      <c r="B960" s="9">
        <v>36585</v>
      </c>
      <c r="C960" s="6">
        <f t="shared" si="41"/>
        <v>2</v>
      </c>
      <c r="D960" s="12">
        <f t="shared" si="42"/>
        <v>2000</v>
      </c>
      <c r="E960" s="10">
        <v>0</v>
      </c>
      <c r="F960" s="10">
        <v>0</v>
      </c>
      <c r="G960" s="10">
        <v>0</v>
      </c>
      <c r="H960" s="19">
        <v>9999</v>
      </c>
      <c r="I960" s="19">
        <v>9999</v>
      </c>
      <c r="J960" s="10">
        <v>0</v>
      </c>
      <c r="K960" s="10">
        <v>0</v>
      </c>
    </row>
    <row r="961" spans="1:11">
      <c r="A961">
        <v>954</v>
      </c>
      <c r="B961" s="9">
        <v>36616</v>
      </c>
      <c r="C961" s="6">
        <f t="shared" si="41"/>
        <v>3</v>
      </c>
      <c r="D961" s="12">
        <f t="shared" si="42"/>
        <v>2000</v>
      </c>
      <c r="E961" s="10">
        <v>0</v>
      </c>
      <c r="F961" s="10">
        <v>0</v>
      </c>
      <c r="G961" s="10">
        <v>0</v>
      </c>
      <c r="H961" s="19">
        <v>9999</v>
      </c>
      <c r="I961" s="19">
        <v>9999</v>
      </c>
      <c r="J961" s="10">
        <v>0</v>
      </c>
      <c r="K961" s="10">
        <v>0</v>
      </c>
    </row>
    <row r="962" spans="1:11">
      <c r="A962">
        <v>955</v>
      </c>
      <c r="B962" s="9">
        <v>36646</v>
      </c>
      <c r="C962" s="6">
        <f t="shared" si="41"/>
        <v>4</v>
      </c>
      <c r="D962" s="12">
        <f t="shared" si="42"/>
        <v>2000</v>
      </c>
      <c r="E962" s="10">
        <v>0</v>
      </c>
      <c r="F962" s="10">
        <v>0</v>
      </c>
      <c r="G962" s="10">
        <v>1.8600000143051147</v>
      </c>
      <c r="H962" s="19">
        <v>7.1700000762939453</v>
      </c>
      <c r="I962" s="19">
        <v>0.56000000238418579</v>
      </c>
      <c r="J962" s="10">
        <v>1.4299999475479126</v>
      </c>
      <c r="K962" s="10">
        <v>0.68000000715255737</v>
      </c>
    </row>
    <row r="963" spans="1:11">
      <c r="A963">
        <v>956</v>
      </c>
      <c r="B963" s="9">
        <v>36677</v>
      </c>
      <c r="C963" s="6">
        <f t="shared" si="41"/>
        <v>5</v>
      </c>
      <c r="D963" s="12">
        <f t="shared" si="42"/>
        <v>2000</v>
      </c>
      <c r="E963" s="10">
        <v>0</v>
      </c>
      <c r="F963" s="10">
        <v>0</v>
      </c>
      <c r="G963" s="10">
        <v>2.869999885559082</v>
      </c>
      <c r="H963" s="19">
        <v>11.090000152587891</v>
      </c>
      <c r="I963" s="19">
        <v>0.87000000476837158</v>
      </c>
      <c r="J963" s="10">
        <v>2.2100000381469727</v>
      </c>
      <c r="K963" s="10">
        <v>1.0499999523162842</v>
      </c>
    </row>
    <row r="964" spans="1:11">
      <c r="A964">
        <v>957</v>
      </c>
      <c r="B964" s="9">
        <v>36707</v>
      </c>
      <c r="C964" s="6">
        <f t="shared" si="41"/>
        <v>6</v>
      </c>
      <c r="D964" s="12">
        <f t="shared" si="42"/>
        <v>2000</v>
      </c>
      <c r="E964" s="10">
        <v>0.47999998927116394</v>
      </c>
      <c r="F964" s="10">
        <v>0.47999998927116394</v>
      </c>
      <c r="G964" s="10">
        <v>3.5899999141693115</v>
      </c>
      <c r="H964" s="19">
        <v>13.890000343322754</v>
      </c>
      <c r="I964" s="19">
        <v>1.0800000429153442</v>
      </c>
      <c r="J964" s="10">
        <v>2.7699999809265137</v>
      </c>
      <c r="K964" s="10">
        <v>1.309999942779541</v>
      </c>
    </row>
    <row r="965" spans="1:11">
      <c r="A965">
        <v>958</v>
      </c>
      <c r="B965" s="9">
        <v>36738</v>
      </c>
      <c r="C965" s="6">
        <f t="shared" si="41"/>
        <v>7</v>
      </c>
      <c r="D965" s="12">
        <f t="shared" si="42"/>
        <v>2000</v>
      </c>
      <c r="E965" s="10">
        <v>1.5399999618530273</v>
      </c>
      <c r="F965" s="10">
        <v>1.5399999618530273</v>
      </c>
      <c r="G965" s="10">
        <v>3.619999885559082</v>
      </c>
      <c r="H965" s="19">
        <v>14.010000228881836</v>
      </c>
      <c r="I965" s="19">
        <v>1.0900000333786011</v>
      </c>
      <c r="J965" s="10">
        <v>2.7899999618530273</v>
      </c>
      <c r="K965" s="10">
        <v>1.3200000524520874</v>
      </c>
    </row>
    <row r="966" spans="1:11">
      <c r="A966">
        <v>959</v>
      </c>
      <c r="B966" s="9">
        <v>36769</v>
      </c>
      <c r="C966" s="6">
        <f t="shared" si="41"/>
        <v>8</v>
      </c>
      <c r="D966" s="12">
        <f t="shared" si="42"/>
        <v>2000</v>
      </c>
      <c r="E966" s="10">
        <v>1.5399999618530273</v>
      </c>
      <c r="F966" s="10">
        <v>1.5399999618530273</v>
      </c>
      <c r="G966" s="10">
        <v>2.8900001049041748</v>
      </c>
      <c r="H966" s="19">
        <v>11.170000076293945</v>
      </c>
      <c r="I966" s="19">
        <v>0.87000000476837158</v>
      </c>
      <c r="J966" s="10">
        <v>2.2200000286102295</v>
      </c>
      <c r="K966" s="10">
        <v>1.059999942779541</v>
      </c>
    </row>
    <row r="967" spans="1:11">
      <c r="A967">
        <v>960</v>
      </c>
      <c r="B967" s="9">
        <v>36799</v>
      </c>
      <c r="C967" s="6">
        <f t="shared" si="41"/>
        <v>9</v>
      </c>
      <c r="D967" s="12">
        <f t="shared" si="42"/>
        <v>2000</v>
      </c>
      <c r="E967" s="10">
        <v>0.76999998092651367</v>
      </c>
      <c r="F967" s="10">
        <v>0.76999998092651367</v>
      </c>
      <c r="G967" s="10">
        <v>2.1700000762939453</v>
      </c>
      <c r="H967" s="19">
        <v>8.380000114440918</v>
      </c>
      <c r="I967" s="19">
        <v>0.64999997615814209</v>
      </c>
      <c r="J967" s="10">
        <v>1.6699999570846558</v>
      </c>
      <c r="K967" s="10">
        <v>0.79000002145767212</v>
      </c>
    </row>
    <row r="968" spans="1:11">
      <c r="A968">
        <v>961</v>
      </c>
      <c r="B968" s="9">
        <v>36830</v>
      </c>
      <c r="C968" s="6">
        <f t="shared" si="41"/>
        <v>10</v>
      </c>
      <c r="D968" s="12">
        <f t="shared" si="42"/>
        <v>2000</v>
      </c>
      <c r="E968" s="10">
        <v>0.47999998927116394</v>
      </c>
      <c r="F968" s="10">
        <v>0.47999998927116394</v>
      </c>
      <c r="G968" s="10">
        <v>0</v>
      </c>
      <c r="H968" s="19">
        <v>0</v>
      </c>
      <c r="I968" s="19">
        <v>0</v>
      </c>
      <c r="J968" s="10">
        <v>0</v>
      </c>
      <c r="K968" s="10">
        <v>0</v>
      </c>
    </row>
    <row r="969" spans="1:11">
      <c r="A969">
        <v>962</v>
      </c>
      <c r="B969" s="9">
        <v>36860</v>
      </c>
      <c r="C969" s="6">
        <f t="shared" ref="C969:C1015" si="43">MONTH(B969)</f>
        <v>11</v>
      </c>
      <c r="D969" s="12">
        <f t="shared" ref="D969:D1015" si="44">YEAR(B969)</f>
        <v>2000</v>
      </c>
      <c r="E969" s="10">
        <v>0</v>
      </c>
      <c r="F969" s="10">
        <v>0</v>
      </c>
      <c r="G969" s="10">
        <v>0</v>
      </c>
      <c r="H969" s="19">
        <v>9999</v>
      </c>
      <c r="I969" s="19">
        <v>9999</v>
      </c>
      <c r="J969" s="10">
        <v>0</v>
      </c>
      <c r="K969" s="10">
        <v>0</v>
      </c>
    </row>
    <row r="970" spans="1:11">
      <c r="A970">
        <v>963</v>
      </c>
      <c r="B970" s="9">
        <v>36891</v>
      </c>
      <c r="C970" s="6">
        <f t="shared" si="43"/>
        <v>12</v>
      </c>
      <c r="D970" s="12">
        <f t="shared" si="44"/>
        <v>2000</v>
      </c>
      <c r="E970" s="10">
        <v>0</v>
      </c>
      <c r="F970" s="10">
        <v>0</v>
      </c>
      <c r="G970" s="10">
        <v>0</v>
      </c>
      <c r="H970" s="19">
        <v>9999</v>
      </c>
      <c r="I970" s="19">
        <v>9999</v>
      </c>
      <c r="J970" s="10">
        <v>0</v>
      </c>
      <c r="K970" s="10">
        <v>0</v>
      </c>
    </row>
    <row r="971" spans="1:11">
      <c r="A971">
        <v>964</v>
      </c>
      <c r="B971" s="9">
        <v>36922</v>
      </c>
      <c r="C971" s="6">
        <f t="shared" si="43"/>
        <v>1</v>
      </c>
      <c r="D971" s="12">
        <f t="shared" si="44"/>
        <v>2001</v>
      </c>
      <c r="E971" s="10">
        <v>0</v>
      </c>
      <c r="F971" s="10">
        <v>0</v>
      </c>
      <c r="G971" s="10">
        <v>0</v>
      </c>
      <c r="H971" s="19">
        <v>9999</v>
      </c>
      <c r="I971" s="19">
        <v>9999</v>
      </c>
      <c r="J971" s="10">
        <v>0</v>
      </c>
      <c r="K971" s="10">
        <v>0</v>
      </c>
    </row>
    <row r="972" spans="1:11">
      <c r="A972">
        <v>965</v>
      </c>
      <c r="B972" s="9">
        <v>36950</v>
      </c>
      <c r="C972" s="6">
        <f t="shared" si="43"/>
        <v>2</v>
      </c>
      <c r="D972" s="12">
        <f t="shared" si="44"/>
        <v>2001</v>
      </c>
      <c r="E972" s="10">
        <v>0</v>
      </c>
      <c r="F972" s="10">
        <v>0</v>
      </c>
      <c r="G972" s="10">
        <v>0</v>
      </c>
      <c r="H972" s="19">
        <v>9999</v>
      </c>
      <c r="I972" s="19">
        <v>9999</v>
      </c>
      <c r="J972" s="10">
        <v>0</v>
      </c>
      <c r="K972" s="10">
        <v>0</v>
      </c>
    </row>
    <row r="973" spans="1:11">
      <c r="A973">
        <v>966</v>
      </c>
      <c r="B973" s="9">
        <v>36981</v>
      </c>
      <c r="C973" s="6">
        <f t="shared" si="43"/>
        <v>3</v>
      </c>
      <c r="D973" s="12">
        <f t="shared" si="44"/>
        <v>2001</v>
      </c>
      <c r="E973" s="10">
        <v>0</v>
      </c>
      <c r="F973" s="10">
        <v>0</v>
      </c>
      <c r="G973" s="10">
        <v>2.9999999329447746E-2</v>
      </c>
      <c r="H973" s="19">
        <v>9999</v>
      </c>
      <c r="I973" s="19">
        <v>9999</v>
      </c>
      <c r="J973" s="10">
        <v>1.9999999552965164E-2</v>
      </c>
      <c r="K973" s="10">
        <v>9.9999997764825821E-3</v>
      </c>
    </row>
    <row r="974" spans="1:11">
      <c r="A974">
        <v>967</v>
      </c>
      <c r="B974" s="9">
        <v>37011</v>
      </c>
      <c r="C974" s="6">
        <f t="shared" si="43"/>
        <v>4</v>
      </c>
      <c r="D974" s="12">
        <f t="shared" si="44"/>
        <v>2001</v>
      </c>
      <c r="E974" s="10">
        <v>0</v>
      </c>
      <c r="F974" s="10">
        <v>0</v>
      </c>
      <c r="G974" s="10">
        <v>2.2599999904632568</v>
      </c>
      <c r="H974" s="19">
        <v>8.7399997711181641</v>
      </c>
      <c r="I974" s="19">
        <v>0.68000000715255737</v>
      </c>
      <c r="J974" s="10">
        <v>1.7400000095367432</v>
      </c>
      <c r="K974" s="10">
        <v>0.81999999284744263</v>
      </c>
    </row>
    <row r="975" spans="1:11">
      <c r="A975">
        <v>968</v>
      </c>
      <c r="B975" s="9">
        <v>37042</v>
      </c>
      <c r="C975" s="6">
        <f t="shared" si="43"/>
        <v>5</v>
      </c>
      <c r="D975" s="12">
        <f t="shared" si="44"/>
        <v>2001</v>
      </c>
      <c r="E975" s="10">
        <v>0</v>
      </c>
      <c r="F975" s="10">
        <v>0</v>
      </c>
      <c r="G975" s="10">
        <v>3.309999942779541</v>
      </c>
      <c r="H975" s="19">
        <v>12.829999923706055</v>
      </c>
      <c r="I975" s="19">
        <v>1</v>
      </c>
      <c r="J975" s="10">
        <v>2.5499999523162842</v>
      </c>
      <c r="K975" s="10">
        <v>1.2100000381469727</v>
      </c>
    </row>
    <row r="976" spans="1:11">
      <c r="A976">
        <v>969</v>
      </c>
      <c r="B976" s="9">
        <v>37072</v>
      </c>
      <c r="C976" s="6">
        <f t="shared" si="43"/>
        <v>6</v>
      </c>
      <c r="D976" s="12">
        <f t="shared" si="44"/>
        <v>2001</v>
      </c>
      <c r="E976" s="10">
        <v>0.47999998927116394</v>
      </c>
      <c r="F976" s="10">
        <v>0.47999998927116394</v>
      </c>
      <c r="G976" s="10">
        <v>3.380000114440918</v>
      </c>
      <c r="H976" s="19">
        <v>13.069999694824219</v>
      </c>
      <c r="I976" s="19">
        <v>1.0199999809265137</v>
      </c>
      <c r="J976" s="10">
        <v>2.5999999046325684</v>
      </c>
      <c r="K976" s="10">
        <v>1.2300000190734863</v>
      </c>
    </row>
    <row r="977" spans="1:11">
      <c r="A977">
        <v>970</v>
      </c>
      <c r="B977" s="9">
        <v>37103</v>
      </c>
      <c r="C977" s="6">
        <f t="shared" si="43"/>
        <v>7</v>
      </c>
      <c r="D977" s="12">
        <f t="shared" si="44"/>
        <v>2001</v>
      </c>
      <c r="E977" s="10">
        <v>1.5399999618530273</v>
      </c>
      <c r="F977" s="10">
        <v>1.5399999618530273</v>
      </c>
      <c r="G977" s="10">
        <v>3.2999999523162842</v>
      </c>
      <c r="H977" s="19">
        <v>12.789999961853027</v>
      </c>
      <c r="I977" s="19">
        <v>1</v>
      </c>
      <c r="J977" s="10">
        <v>2.5399999618530273</v>
      </c>
      <c r="K977" s="10">
        <v>1.2100000381469727</v>
      </c>
    </row>
    <row r="978" spans="1:11">
      <c r="A978">
        <v>971</v>
      </c>
      <c r="B978" s="9">
        <v>37134</v>
      </c>
      <c r="C978" s="6">
        <f t="shared" si="43"/>
        <v>8</v>
      </c>
      <c r="D978" s="12">
        <f t="shared" si="44"/>
        <v>2001</v>
      </c>
      <c r="E978" s="10">
        <v>1.5399999618530273</v>
      </c>
      <c r="F978" s="10">
        <v>1.5399999618530273</v>
      </c>
      <c r="G978" s="10">
        <v>2.630000114440918</v>
      </c>
      <c r="H978" s="19">
        <v>10.199999809265137</v>
      </c>
      <c r="I978" s="19">
        <v>0.80000001192092896</v>
      </c>
      <c r="J978" s="10">
        <v>2.0299999713897705</v>
      </c>
      <c r="K978" s="10">
        <v>0.95999997854232788</v>
      </c>
    </row>
    <row r="979" spans="1:11">
      <c r="A979">
        <v>972</v>
      </c>
      <c r="B979" s="9">
        <v>37164</v>
      </c>
      <c r="C979" s="6">
        <f t="shared" si="43"/>
        <v>9</v>
      </c>
      <c r="D979" s="12">
        <f t="shared" si="44"/>
        <v>2001</v>
      </c>
      <c r="E979" s="10">
        <v>0.76999998092651367</v>
      </c>
      <c r="F979" s="10">
        <v>0.76999998092651367</v>
      </c>
      <c r="G979" s="10">
        <v>1.8999999761581421</v>
      </c>
      <c r="H979" s="19">
        <v>7.3600001335144043</v>
      </c>
      <c r="I979" s="19">
        <v>0.56999999284744263</v>
      </c>
      <c r="J979" s="10">
        <v>1.4600000381469727</v>
      </c>
      <c r="K979" s="10">
        <v>0.68999999761581421</v>
      </c>
    </row>
    <row r="980" spans="1:11">
      <c r="A980">
        <v>973</v>
      </c>
      <c r="B980" s="9">
        <v>37195</v>
      </c>
      <c r="C980" s="6">
        <f t="shared" si="43"/>
        <v>10</v>
      </c>
      <c r="D980" s="12">
        <f t="shared" si="44"/>
        <v>2001</v>
      </c>
      <c r="E980" s="10">
        <v>0.47999998927116394</v>
      </c>
      <c r="F980" s="10">
        <v>0.47999998927116394</v>
      </c>
      <c r="G980" s="10">
        <v>0.18999999761581421</v>
      </c>
      <c r="H980" s="19">
        <v>0.72000002861022949</v>
      </c>
      <c r="I980" s="19">
        <v>5.9999998658895493E-2</v>
      </c>
      <c r="J980" s="10">
        <v>0.14000000059604645</v>
      </c>
      <c r="K980" s="10">
        <v>7.0000000298023224E-2</v>
      </c>
    </row>
    <row r="981" spans="1:11">
      <c r="A981">
        <v>974</v>
      </c>
      <c r="B981" s="9">
        <v>37225</v>
      </c>
      <c r="C981" s="6">
        <f t="shared" si="43"/>
        <v>11</v>
      </c>
      <c r="D981" s="12">
        <f t="shared" si="44"/>
        <v>2001</v>
      </c>
      <c r="E981" s="10">
        <v>0</v>
      </c>
      <c r="F981" s="10">
        <v>0</v>
      </c>
      <c r="G981" s="10">
        <v>0</v>
      </c>
      <c r="H981" s="19">
        <v>9999</v>
      </c>
      <c r="I981" s="19">
        <v>9999</v>
      </c>
      <c r="J981" s="10">
        <v>0</v>
      </c>
      <c r="K981" s="10">
        <v>0</v>
      </c>
    </row>
    <row r="982" spans="1:11">
      <c r="A982">
        <v>975</v>
      </c>
      <c r="B982" s="9">
        <v>37256</v>
      </c>
      <c r="C982" s="6">
        <f t="shared" si="43"/>
        <v>12</v>
      </c>
      <c r="D982" s="12">
        <f t="shared" si="44"/>
        <v>2001</v>
      </c>
      <c r="E982" s="10">
        <v>0</v>
      </c>
      <c r="F982" s="10">
        <v>0</v>
      </c>
      <c r="G982" s="10">
        <v>0</v>
      </c>
      <c r="H982" s="19">
        <v>9999</v>
      </c>
      <c r="I982" s="19">
        <v>9999</v>
      </c>
      <c r="J982" s="10">
        <v>0</v>
      </c>
      <c r="K982" s="10">
        <v>0</v>
      </c>
    </row>
    <row r="983" spans="1:11">
      <c r="A983">
        <v>976</v>
      </c>
      <c r="B983" s="9">
        <v>37287</v>
      </c>
      <c r="C983" s="6">
        <f t="shared" si="43"/>
        <v>1</v>
      </c>
      <c r="D983" s="12">
        <f t="shared" si="44"/>
        <v>2002</v>
      </c>
      <c r="E983" s="10">
        <v>0</v>
      </c>
      <c r="F983" s="10">
        <v>0</v>
      </c>
      <c r="G983" s="10">
        <v>0</v>
      </c>
      <c r="H983" s="19">
        <v>9999</v>
      </c>
      <c r="I983" s="19">
        <v>9999</v>
      </c>
      <c r="J983" s="10">
        <v>0</v>
      </c>
      <c r="K983" s="10">
        <v>0</v>
      </c>
    </row>
    <row r="984" spans="1:11">
      <c r="A984">
        <v>977</v>
      </c>
      <c r="B984" s="9">
        <v>37315</v>
      </c>
      <c r="C984" s="6">
        <f t="shared" si="43"/>
        <v>2</v>
      </c>
      <c r="D984" s="12">
        <f t="shared" si="44"/>
        <v>2002</v>
      </c>
      <c r="E984" s="10">
        <v>0</v>
      </c>
      <c r="F984" s="10">
        <v>0</v>
      </c>
      <c r="G984" s="10">
        <v>0</v>
      </c>
      <c r="H984" s="19">
        <v>9999</v>
      </c>
      <c r="I984" s="19">
        <v>9999</v>
      </c>
      <c r="J984" s="10">
        <v>0</v>
      </c>
      <c r="K984" s="10">
        <v>0</v>
      </c>
    </row>
    <row r="985" spans="1:11">
      <c r="A985">
        <v>978</v>
      </c>
      <c r="B985" s="9">
        <v>37346</v>
      </c>
      <c r="C985" s="6">
        <f t="shared" si="43"/>
        <v>3</v>
      </c>
      <c r="D985" s="12">
        <f t="shared" si="44"/>
        <v>2002</v>
      </c>
      <c r="E985" s="10">
        <v>0</v>
      </c>
      <c r="F985" s="10">
        <v>0</v>
      </c>
      <c r="G985" s="10">
        <v>2.9999999329447746E-2</v>
      </c>
      <c r="H985" s="19">
        <v>9999</v>
      </c>
      <c r="I985" s="19">
        <v>9999</v>
      </c>
      <c r="J985" s="10">
        <v>1.9999999552965164E-2</v>
      </c>
      <c r="K985" s="10">
        <v>9.9999997764825821E-3</v>
      </c>
    </row>
    <row r="986" spans="1:11">
      <c r="A986">
        <v>979</v>
      </c>
      <c r="B986" s="9">
        <v>37376</v>
      </c>
      <c r="C986" s="6">
        <f t="shared" si="43"/>
        <v>4</v>
      </c>
      <c r="D986" s="12">
        <f t="shared" si="44"/>
        <v>2002</v>
      </c>
      <c r="E986" s="10">
        <v>0</v>
      </c>
      <c r="F986" s="10">
        <v>0</v>
      </c>
      <c r="G986" s="10">
        <v>2.9700000286102295</v>
      </c>
      <c r="H986" s="19">
        <v>11.489999771118164</v>
      </c>
      <c r="I986" s="19">
        <v>0.89999997615814209</v>
      </c>
      <c r="J986" s="10">
        <v>2.2799999713897705</v>
      </c>
      <c r="K986" s="10">
        <v>1.0800000429153442</v>
      </c>
    </row>
    <row r="987" spans="1:11">
      <c r="A987">
        <v>980</v>
      </c>
      <c r="B987" s="9">
        <v>37407</v>
      </c>
      <c r="C987" s="6">
        <f t="shared" si="43"/>
        <v>5</v>
      </c>
      <c r="D987" s="12">
        <f t="shared" si="44"/>
        <v>2002</v>
      </c>
      <c r="E987" s="10">
        <v>0</v>
      </c>
      <c r="F987" s="10">
        <v>0</v>
      </c>
      <c r="G987" s="10">
        <v>2.4500000476837158</v>
      </c>
      <c r="H987" s="19">
        <v>9.5</v>
      </c>
      <c r="I987" s="19">
        <v>0.74000000953674316</v>
      </c>
      <c r="J987" s="10">
        <v>1.8899999856948853</v>
      </c>
      <c r="K987" s="10">
        <v>0.89999997615814209</v>
      </c>
    </row>
    <row r="988" spans="1:11">
      <c r="A988">
        <v>981</v>
      </c>
      <c r="B988" s="9">
        <v>37437</v>
      </c>
      <c r="C988" s="6">
        <f t="shared" si="43"/>
        <v>6</v>
      </c>
      <c r="D988" s="12">
        <f t="shared" si="44"/>
        <v>2002</v>
      </c>
      <c r="E988" s="10">
        <v>0.47999998927116394</v>
      </c>
      <c r="F988" s="10">
        <v>0.47999998927116394</v>
      </c>
      <c r="G988" s="10">
        <v>3.25</v>
      </c>
      <c r="H988" s="19">
        <v>12.579999923706055</v>
      </c>
      <c r="I988" s="19">
        <v>0.98000001907348633</v>
      </c>
      <c r="J988" s="10">
        <v>2.5</v>
      </c>
      <c r="K988" s="10">
        <v>1.190000057220459</v>
      </c>
    </row>
    <row r="989" spans="1:11">
      <c r="A989">
        <v>982</v>
      </c>
      <c r="B989" s="9">
        <v>37468</v>
      </c>
      <c r="C989" s="6">
        <f t="shared" si="43"/>
        <v>7</v>
      </c>
      <c r="D989" s="12">
        <f t="shared" si="44"/>
        <v>2002</v>
      </c>
      <c r="E989" s="10">
        <v>1.5399999618530273</v>
      </c>
      <c r="F989" s="10">
        <v>1.5399999618530273</v>
      </c>
      <c r="G989" s="10">
        <v>3.0999999046325684</v>
      </c>
      <c r="H989" s="19">
        <v>12.010000228881836</v>
      </c>
      <c r="I989" s="19">
        <v>0.93999999761581421</v>
      </c>
      <c r="J989" s="10">
        <v>2.3900001049041748</v>
      </c>
      <c r="K989" s="10">
        <v>1.1299999952316284</v>
      </c>
    </row>
    <row r="990" spans="1:11">
      <c r="A990">
        <v>983</v>
      </c>
      <c r="B990" s="9">
        <v>37499</v>
      </c>
      <c r="C990" s="6">
        <f t="shared" si="43"/>
        <v>8</v>
      </c>
      <c r="D990" s="12">
        <f t="shared" si="44"/>
        <v>2002</v>
      </c>
      <c r="E990" s="10">
        <v>1.5399999618530273</v>
      </c>
      <c r="F990" s="10">
        <v>1.5399999618530273</v>
      </c>
      <c r="G990" s="10">
        <v>2.4700000286102295</v>
      </c>
      <c r="H990" s="19">
        <v>9.5799999237060547</v>
      </c>
      <c r="I990" s="19">
        <v>0.75</v>
      </c>
      <c r="J990" s="10">
        <v>1.8999999761581421</v>
      </c>
      <c r="K990" s="10">
        <v>0.89999997615814209</v>
      </c>
    </row>
    <row r="991" spans="1:11">
      <c r="A991">
        <v>984</v>
      </c>
      <c r="B991" s="9">
        <v>37529</v>
      </c>
      <c r="C991" s="6">
        <f t="shared" si="43"/>
        <v>9</v>
      </c>
      <c r="D991" s="12">
        <f t="shared" si="44"/>
        <v>2002</v>
      </c>
      <c r="E991" s="10">
        <v>0.76999998092651367</v>
      </c>
      <c r="F991" s="10">
        <v>0.76999998092651367</v>
      </c>
      <c r="G991" s="10">
        <v>2.0099999904632568</v>
      </c>
      <c r="H991" s="19">
        <v>7.7699999809265137</v>
      </c>
      <c r="I991" s="19">
        <v>0.61000001430511475</v>
      </c>
      <c r="J991" s="10">
        <v>1.5399999618530273</v>
      </c>
      <c r="K991" s="10">
        <v>0.73000001907348633</v>
      </c>
    </row>
    <row r="992" spans="1:11">
      <c r="A992">
        <v>985</v>
      </c>
      <c r="B992" s="9">
        <v>37560</v>
      </c>
      <c r="C992" s="6">
        <f t="shared" si="43"/>
        <v>10</v>
      </c>
      <c r="D992" s="12">
        <f t="shared" si="44"/>
        <v>2002</v>
      </c>
      <c r="E992" s="10">
        <v>0.47999998927116394</v>
      </c>
      <c r="F992" s="10">
        <v>0.47999998927116394</v>
      </c>
      <c r="G992" s="10">
        <v>0.72000002861022949</v>
      </c>
      <c r="H992" s="19">
        <v>2.7999999523162842</v>
      </c>
      <c r="I992" s="19">
        <v>0.2199999988079071</v>
      </c>
      <c r="J992" s="10">
        <v>0.56000000238418579</v>
      </c>
      <c r="K992" s="10">
        <v>0.25999999046325684</v>
      </c>
    </row>
    <row r="993" spans="1:11">
      <c r="A993">
        <v>986</v>
      </c>
      <c r="B993" s="9">
        <v>37590</v>
      </c>
      <c r="C993" s="6">
        <f t="shared" si="43"/>
        <v>11</v>
      </c>
      <c r="D993" s="12">
        <f t="shared" si="44"/>
        <v>2002</v>
      </c>
      <c r="E993" s="10">
        <v>0</v>
      </c>
      <c r="F993" s="10">
        <v>0</v>
      </c>
      <c r="G993" s="10">
        <v>0</v>
      </c>
      <c r="H993" s="19">
        <v>9999</v>
      </c>
      <c r="I993" s="19">
        <v>9999</v>
      </c>
      <c r="J993" s="10">
        <v>0</v>
      </c>
      <c r="K993" s="10">
        <v>0</v>
      </c>
    </row>
    <row r="994" spans="1:11">
      <c r="A994">
        <v>987</v>
      </c>
      <c r="B994" s="9">
        <v>37621</v>
      </c>
      <c r="C994" s="6">
        <f t="shared" si="43"/>
        <v>12</v>
      </c>
      <c r="D994" s="12">
        <f t="shared" si="44"/>
        <v>2002</v>
      </c>
      <c r="E994" s="10">
        <v>0</v>
      </c>
      <c r="F994" s="10">
        <v>0</v>
      </c>
      <c r="G994" s="10">
        <v>0</v>
      </c>
      <c r="H994" s="19">
        <v>9999</v>
      </c>
      <c r="I994" s="19">
        <v>9999</v>
      </c>
      <c r="J994" s="10">
        <v>0</v>
      </c>
      <c r="K994" s="10">
        <v>0</v>
      </c>
    </row>
    <row r="995" spans="1:11">
      <c r="A995">
        <v>988</v>
      </c>
      <c r="B995" s="9">
        <v>37652</v>
      </c>
      <c r="C995" s="6">
        <f t="shared" si="43"/>
        <v>1</v>
      </c>
      <c r="D995" s="12">
        <f t="shared" si="44"/>
        <v>2003</v>
      </c>
      <c r="E995" s="10">
        <v>0</v>
      </c>
      <c r="F995" s="10">
        <v>0</v>
      </c>
      <c r="G995" s="10">
        <v>0</v>
      </c>
      <c r="H995" s="19">
        <v>9999</v>
      </c>
      <c r="I995" s="19">
        <v>9999</v>
      </c>
      <c r="J995" s="10">
        <v>0</v>
      </c>
      <c r="K995" s="10">
        <v>0</v>
      </c>
    </row>
    <row r="996" spans="1:11">
      <c r="A996">
        <v>989</v>
      </c>
      <c r="B996" s="9">
        <v>37680</v>
      </c>
      <c r="C996" s="6">
        <f t="shared" si="43"/>
        <v>2</v>
      </c>
      <c r="D996" s="12">
        <f t="shared" si="44"/>
        <v>2003</v>
      </c>
      <c r="E996" s="10">
        <v>0</v>
      </c>
      <c r="F996" s="10">
        <v>0</v>
      </c>
      <c r="G996" s="10">
        <v>0</v>
      </c>
      <c r="H996" s="19">
        <v>9999</v>
      </c>
      <c r="I996" s="19">
        <v>9999</v>
      </c>
      <c r="J996" s="10">
        <v>0</v>
      </c>
      <c r="K996" s="10">
        <v>0</v>
      </c>
    </row>
    <row r="997" spans="1:11">
      <c r="A997">
        <v>990</v>
      </c>
      <c r="B997" s="9">
        <v>37711</v>
      </c>
      <c r="C997" s="6">
        <f t="shared" si="43"/>
        <v>3</v>
      </c>
      <c r="D997" s="12">
        <f t="shared" si="44"/>
        <v>2003</v>
      </c>
      <c r="E997" s="10">
        <v>0</v>
      </c>
      <c r="F997" s="10">
        <v>0</v>
      </c>
      <c r="G997" s="10">
        <v>2.9999999329447746E-2</v>
      </c>
      <c r="H997" s="19">
        <v>9999</v>
      </c>
      <c r="I997" s="19">
        <v>9999</v>
      </c>
      <c r="J997" s="10">
        <v>1.9999999552965164E-2</v>
      </c>
      <c r="K997" s="10">
        <v>9.9999997764825821E-3</v>
      </c>
    </row>
    <row r="998" spans="1:11">
      <c r="A998">
        <v>991</v>
      </c>
      <c r="B998" s="9">
        <v>37741</v>
      </c>
      <c r="C998" s="6">
        <f t="shared" si="43"/>
        <v>4</v>
      </c>
      <c r="D998" s="12">
        <f t="shared" si="44"/>
        <v>2003</v>
      </c>
      <c r="E998" s="10">
        <v>0</v>
      </c>
      <c r="F998" s="10">
        <v>0</v>
      </c>
      <c r="G998" s="10">
        <v>1.440000057220459</v>
      </c>
      <c r="H998" s="19">
        <v>5.5900001525878906</v>
      </c>
      <c r="I998" s="19">
        <v>0.43999999761581421</v>
      </c>
      <c r="J998" s="10">
        <v>1.1100000143051147</v>
      </c>
      <c r="K998" s="10">
        <v>0.52999997138977051</v>
      </c>
    </row>
    <row r="999" spans="1:11">
      <c r="A999">
        <v>992</v>
      </c>
      <c r="B999" s="9">
        <v>37772</v>
      </c>
      <c r="C999" s="6">
        <f t="shared" si="43"/>
        <v>5</v>
      </c>
      <c r="D999" s="12">
        <f t="shared" si="44"/>
        <v>2003</v>
      </c>
      <c r="E999" s="10">
        <v>0</v>
      </c>
      <c r="F999" s="10">
        <v>0</v>
      </c>
      <c r="G999" s="10">
        <v>2.7999999523162842</v>
      </c>
      <c r="H999" s="19">
        <v>10.829999923706055</v>
      </c>
      <c r="I999" s="19">
        <v>0.85000002384185791</v>
      </c>
      <c r="J999" s="10">
        <v>2.1500000953674316</v>
      </c>
      <c r="K999" s="10">
        <v>1.0199999809265137</v>
      </c>
    </row>
    <row r="1000" spans="1:11">
      <c r="A1000">
        <v>993</v>
      </c>
      <c r="B1000" s="9">
        <v>37802</v>
      </c>
      <c r="C1000" s="6">
        <f t="shared" si="43"/>
        <v>6</v>
      </c>
      <c r="D1000" s="12">
        <f t="shared" si="44"/>
        <v>2003</v>
      </c>
      <c r="E1000" s="10">
        <v>0.47999998927116394</v>
      </c>
      <c r="F1000" s="10">
        <v>0.47999998927116394</v>
      </c>
      <c r="G1000" s="10">
        <v>3.6400001049041748</v>
      </c>
      <c r="H1000" s="19">
        <v>14.090000152587891</v>
      </c>
      <c r="I1000" s="19">
        <v>1.1000000238418579</v>
      </c>
      <c r="J1000" s="10">
        <v>2.7999999523162842</v>
      </c>
      <c r="K1000" s="10">
        <v>1.3300000429153442</v>
      </c>
    </row>
    <row r="1001" spans="1:11">
      <c r="A1001">
        <v>994</v>
      </c>
      <c r="B1001" s="9">
        <v>37833</v>
      </c>
      <c r="C1001" s="6">
        <f t="shared" si="43"/>
        <v>7</v>
      </c>
      <c r="D1001" s="12">
        <f t="shared" si="44"/>
        <v>2003</v>
      </c>
      <c r="E1001" s="10">
        <v>1.5399999618530273</v>
      </c>
      <c r="F1001" s="10">
        <v>1.5399999618530273</v>
      </c>
      <c r="G1001" s="10">
        <v>3.5</v>
      </c>
      <c r="H1001" s="19">
        <v>13.550000190734863</v>
      </c>
      <c r="I1001" s="19">
        <v>1.059999942779541</v>
      </c>
      <c r="J1001" s="10">
        <v>2.690000057220459</v>
      </c>
      <c r="K1001" s="10">
        <v>1.2799999713897705</v>
      </c>
    </row>
    <row r="1002" spans="1:11">
      <c r="A1002">
        <v>995</v>
      </c>
      <c r="B1002" s="9">
        <v>37864</v>
      </c>
      <c r="C1002" s="6">
        <f t="shared" si="43"/>
        <v>8</v>
      </c>
      <c r="D1002" s="12">
        <f t="shared" si="44"/>
        <v>2003</v>
      </c>
      <c r="E1002" s="10">
        <v>1.5399999618530273</v>
      </c>
      <c r="F1002" s="10">
        <v>1.5399999618530273</v>
      </c>
      <c r="G1002" s="10">
        <v>2.5199999809265137</v>
      </c>
      <c r="H1002" s="19">
        <v>9.75</v>
      </c>
      <c r="I1002" s="19">
        <v>0.75999999046325684</v>
      </c>
      <c r="J1002" s="10">
        <v>1.940000057220459</v>
      </c>
      <c r="K1002" s="10">
        <v>0.92000001668930054</v>
      </c>
    </row>
    <row r="1003" spans="1:11">
      <c r="A1003">
        <v>996</v>
      </c>
      <c r="B1003" s="9">
        <v>37894</v>
      </c>
      <c r="C1003" s="6">
        <f t="shared" si="43"/>
        <v>9</v>
      </c>
      <c r="D1003" s="12">
        <f t="shared" si="44"/>
        <v>2003</v>
      </c>
      <c r="E1003" s="10">
        <v>0.76999998092651367</v>
      </c>
      <c r="F1003" s="10">
        <v>0.76999998092651367</v>
      </c>
      <c r="G1003" s="10">
        <v>2.2599999904632568</v>
      </c>
      <c r="H1003" s="19">
        <v>8.7600002288818359</v>
      </c>
      <c r="I1003" s="19">
        <v>0.68000000715255737</v>
      </c>
      <c r="J1003" s="10">
        <v>1.7400000095367432</v>
      </c>
      <c r="K1003" s="10">
        <v>0.82999998331069946</v>
      </c>
    </row>
    <row r="1004" spans="1:11">
      <c r="A1004">
        <v>997</v>
      </c>
      <c r="B1004" s="9">
        <v>37925</v>
      </c>
      <c r="C1004" s="6">
        <f t="shared" si="43"/>
        <v>10</v>
      </c>
      <c r="D1004" s="12">
        <f t="shared" si="44"/>
        <v>2003</v>
      </c>
      <c r="E1004" s="10">
        <v>0</v>
      </c>
      <c r="F1004" s="10">
        <v>0</v>
      </c>
      <c r="G1004" s="10">
        <v>0</v>
      </c>
      <c r="H1004" s="19">
        <v>0</v>
      </c>
      <c r="I1004" s="19">
        <v>0</v>
      </c>
      <c r="J1004" s="10">
        <v>0</v>
      </c>
      <c r="K1004" s="10">
        <v>0</v>
      </c>
    </row>
    <row r="1005" spans="1:11">
      <c r="A1005">
        <v>998</v>
      </c>
      <c r="B1005" s="9">
        <v>37955</v>
      </c>
      <c r="C1005" s="6">
        <f t="shared" si="43"/>
        <v>11</v>
      </c>
      <c r="D1005" s="12">
        <f t="shared" si="44"/>
        <v>2003</v>
      </c>
      <c r="E1005" s="10">
        <v>0</v>
      </c>
      <c r="F1005" s="10">
        <v>0</v>
      </c>
      <c r="G1005" s="10">
        <v>0</v>
      </c>
      <c r="H1005" s="19">
        <v>0</v>
      </c>
      <c r="I1005" s="19">
        <v>0</v>
      </c>
      <c r="J1005" s="10">
        <v>0</v>
      </c>
      <c r="K1005" s="10">
        <v>0</v>
      </c>
    </row>
    <row r="1006" spans="1:11">
      <c r="A1006">
        <v>999</v>
      </c>
      <c r="B1006" s="9">
        <v>37986</v>
      </c>
      <c r="C1006" s="6">
        <f t="shared" si="43"/>
        <v>12</v>
      </c>
      <c r="D1006" s="12">
        <f t="shared" si="44"/>
        <v>2003</v>
      </c>
      <c r="E1006" s="10">
        <v>0</v>
      </c>
      <c r="F1006" s="10">
        <v>0</v>
      </c>
      <c r="G1006" s="10">
        <v>0</v>
      </c>
      <c r="H1006" s="19">
        <v>0</v>
      </c>
      <c r="I1006" s="19">
        <v>0</v>
      </c>
      <c r="J1006" s="10">
        <v>0</v>
      </c>
      <c r="K1006" s="10">
        <v>0</v>
      </c>
    </row>
    <row r="1007" spans="1:11">
      <c r="A1007">
        <v>1000</v>
      </c>
      <c r="B1007" s="9">
        <v>38017</v>
      </c>
      <c r="C1007" s="6">
        <f t="shared" si="43"/>
        <v>1</v>
      </c>
      <c r="D1007" s="12">
        <f t="shared" si="44"/>
        <v>2004</v>
      </c>
      <c r="E1007" s="10">
        <v>0</v>
      </c>
      <c r="F1007" s="10">
        <v>0</v>
      </c>
      <c r="G1007" s="10">
        <v>0</v>
      </c>
      <c r="H1007" s="19">
        <v>0</v>
      </c>
      <c r="I1007" s="19">
        <v>0</v>
      </c>
      <c r="J1007" s="10">
        <v>0</v>
      </c>
      <c r="K1007" s="10">
        <v>0</v>
      </c>
    </row>
    <row r="1008" spans="1:11">
      <c r="A1008">
        <v>1001</v>
      </c>
      <c r="B1008" s="9">
        <v>38046</v>
      </c>
      <c r="C1008" s="6">
        <f t="shared" si="43"/>
        <v>2</v>
      </c>
      <c r="D1008" s="12">
        <f t="shared" si="44"/>
        <v>2004</v>
      </c>
      <c r="E1008" s="10">
        <v>0</v>
      </c>
      <c r="F1008" s="10">
        <v>0</v>
      </c>
      <c r="G1008" s="10">
        <v>0</v>
      </c>
      <c r="H1008" s="19">
        <v>0</v>
      </c>
      <c r="I1008" s="19">
        <v>0</v>
      </c>
      <c r="J1008" s="10">
        <v>0</v>
      </c>
      <c r="K1008" s="10">
        <v>0</v>
      </c>
    </row>
    <row r="1009" spans="1:11">
      <c r="A1009">
        <v>1002</v>
      </c>
      <c r="B1009" s="9">
        <v>38077</v>
      </c>
      <c r="C1009" s="6">
        <f t="shared" si="43"/>
        <v>3</v>
      </c>
      <c r="D1009" s="12">
        <f t="shared" si="44"/>
        <v>2004</v>
      </c>
      <c r="E1009" s="10">
        <v>0</v>
      </c>
      <c r="F1009" s="10">
        <v>0</v>
      </c>
      <c r="G1009" s="10">
        <v>0</v>
      </c>
      <c r="H1009" s="19">
        <v>0</v>
      </c>
      <c r="I1009" s="19">
        <v>0</v>
      </c>
      <c r="J1009" s="10">
        <v>0</v>
      </c>
      <c r="K1009" s="10">
        <v>0</v>
      </c>
    </row>
    <row r="1010" spans="1:11">
      <c r="A1010">
        <v>1003</v>
      </c>
      <c r="B1010" s="9">
        <v>38107</v>
      </c>
      <c r="C1010" s="6">
        <f t="shared" si="43"/>
        <v>4</v>
      </c>
      <c r="D1010" s="12">
        <f t="shared" si="44"/>
        <v>2004</v>
      </c>
      <c r="E1010" s="10">
        <v>0</v>
      </c>
      <c r="F1010" s="10">
        <v>0</v>
      </c>
      <c r="G1010" s="10">
        <v>0</v>
      </c>
      <c r="H1010" s="19">
        <v>0</v>
      </c>
      <c r="I1010" s="19">
        <v>0</v>
      </c>
      <c r="J1010" s="10">
        <v>0</v>
      </c>
      <c r="K1010" s="10">
        <v>0</v>
      </c>
    </row>
    <row r="1011" spans="1:11">
      <c r="A1011">
        <v>1004</v>
      </c>
      <c r="B1011" s="9">
        <v>38138</v>
      </c>
      <c r="C1011" s="6">
        <f t="shared" si="43"/>
        <v>5</v>
      </c>
      <c r="D1011" s="12">
        <f t="shared" si="44"/>
        <v>2004</v>
      </c>
      <c r="E1011" s="10">
        <v>0</v>
      </c>
      <c r="F1011" s="10">
        <v>0</v>
      </c>
      <c r="G1011" s="10">
        <v>0</v>
      </c>
      <c r="H1011" s="19">
        <v>0</v>
      </c>
      <c r="I1011" s="19">
        <v>0</v>
      </c>
      <c r="J1011" s="10">
        <v>0</v>
      </c>
      <c r="K1011" s="10">
        <v>0</v>
      </c>
    </row>
    <row r="1012" spans="1:11">
      <c r="A1012">
        <v>1005</v>
      </c>
      <c r="B1012" s="9">
        <v>38168</v>
      </c>
      <c r="C1012" s="6">
        <f t="shared" si="43"/>
        <v>6</v>
      </c>
      <c r="D1012" s="12">
        <f t="shared" si="44"/>
        <v>2004</v>
      </c>
      <c r="E1012" s="10">
        <v>0</v>
      </c>
      <c r="F1012" s="10">
        <v>0</v>
      </c>
      <c r="G1012" s="10">
        <v>0</v>
      </c>
      <c r="H1012" s="19">
        <v>0</v>
      </c>
      <c r="I1012" s="19">
        <v>0</v>
      </c>
      <c r="J1012" s="10">
        <v>0</v>
      </c>
      <c r="K1012" s="10">
        <v>0</v>
      </c>
    </row>
    <row r="1013" spans="1:11">
      <c r="A1013">
        <v>1006</v>
      </c>
      <c r="B1013" s="9">
        <v>38199</v>
      </c>
      <c r="C1013" s="6">
        <f t="shared" si="43"/>
        <v>7</v>
      </c>
      <c r="D1013" s="12">
        <f t="shared" si="44"/>
        <v>2004</v>
      </c>
      <c r="E1013" s="10">
        <v>0</v>
      </c>
      <c r="F1013" s="10">
        <v>0</v>
      </c>
      <c r="G1013" s="10">
        <v>0</v>
      </c>
      <c r="H1013" s="19">
        <v>0</v>
      </c>
      <c r="I1013" s="19">
        <v>0</v>
      </c>
      <c r="J1013" s="10">
        <v>0</v>
      </c>
      <c r="K1013" s="10">
        <v>0</v>
      </c>
    </row>
    <row r="1014" spans="1:11">
      <c r="A1014">
        <v>1007</v>
      </c>
      <c r="B1014" s="9">
        <v>38230</v>
      </c>
      <c r="C1014" s="6">
        <f t="shared" si="43"/>
        <v>8</v>
      </c>
      <c r="D1014" s="12">
        <f t="shared" si="44"/>
        <v>2004</v>
      </c>
      <c r="E1014" s="10">
        <v>0</v>
      </c>
      <c r="F1014" s="10">
        <v>0</v>
      </c>
      <c r="G1014" s="10">
        <v>0</v>
      </c>
      <c r="H1014" s="19">
        <v>0</v>
      </c>
      <c r="I1014" s="19">
        <v>0</v>
      </c>
      <c r="J1014" s="10">
        <v>0</v>
      </c>
      <c r="K1014" s="10">
        <v>0</v>
      </c>
    </row>
    <row r="1015" spans="1:11">
      <c r="A1015">
        <v>1008</v>
      </c>
      <c r="B1015" s="9">
        <v>38260</v>
      </c>
      <c r="C1015" s="6">
        <f t="shared" si="43"/>
        <v>9</v>
      </c>
      <c r="D1015" s="12">
        <f t="shared" si="44"/>
        <v>2004</v>
      </c>
      <c r="E1015" s="10">
        <v>0</v>
      </c>
      <c r="F1015" s="10">
        <v>0</v>
      </c>
      <c r="G1015" s="10">
        <v>0</v>
      </c>
      <c r="H1015" s="19">
        <v>0</v>
      </c>
      <c r="I1015" s="19">
        <v>0</v>
      </c>
      <c r="J1015" s="10">
        <v>0</v>
      </c>
      <c r="K1015" s="10">
        <v>0</v>
      </c>
    </row>
  </sheetData>
  <mergeCells count="2">
    <mergeCell ref="N2:T2"/>
    <mergeCell ref="V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D258D-AAC6-4687-96F2-0F77B3A0AC2E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99AB7-E8BC-452C-B3B8-05FFB9CE2DBC}">
  <dimension ref="A1:R1135"/>
  <sheetViews>
    <sheetView workbookViewId="0"/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2" bestFit="1" customWidth="1"/>
    <col min="8" max="8" width="10.7109375" bestFit="1" customWidth="1"/>
    <col min="10" max="10" width="24.42578125" bestFit="1" customWidth="1"/>
  </cols>
  <sheetData>
    <row r="1" spans="1:18">
      <c r="A1" s="8" t="s">
        <v>445</v>
      </c>
      <c r="B1" s="8" t="s">
        <v>446</v>
      </c>
      <c r="C1" s="8"/>
      <c r="D1" s="8"/>
      <c r="E1" s="8"/>
      <c r="F1" s="8" t="s">
        <v>1357</v>
      </c>
      <c r="N1" t="s">
        <v>1360</v>
      </c>
      <c r="O1" s="25">
        <v>1930</v>
      </c>
      <c r="P1" t="s">
        <v>1367</v>
      </c>
    </row>
    <row r="2" spans="1:18">
      <c r="A2" s="8" t="s">
        <v>447</v>
      </c>
      <c r="B2" s="8" t="s">
        <v>446</v>
      </c>
      <c r="C2" s="8"/>
      <c r="D2" s="8"/>
      <c r="E2" s="8"/>
      <c r="F2" s="8" t="s">
        <v>1364</v>
      </c>
      <c r="H2" t="s">
        <v>441</v>
      </c>
      <c r="I2" t="s">
        <v>1365</v>
      </c>
      <c r="J2" t="s">
        <v>459</v>
      </c>
      <c r="K2" t="s">
        <v>1334</v>
      </c>
      <c r="O2" t="s">
        <v>441</v>
      </c>
      <c r="P2" t="s">
        <v>1365</v>
      </c>
      <c r="Q2" t="s">
        <v>459</v>
      </c>
      <c r="R2" t="s">
        <v>1366</v>
      </c>
    </row>
    <row r="3" spans="1:18">
      <c r="A3" s="8" t="s">
        <v>449</v>
      </c>
      <c r="B3" s="8" t="s">
        <v>446</v>
      </c>
      <c r="C3" s="8"/>
      <c r="D3" s="8"/>
      <c r="E3" s="8"/>
      <c r="F3" s="8" t="s">
        <v>1363</v>
      </c>
      <c r="H3">
        <v>1</v>
      </c>
      <c r="I3" s="11">
        <f>AVERAGEIF($C$8:$C$1015,$H3, $F$8:$F$1015)</f>
        <v>127.11672601063268</v>
      </c>
      <c r="J3">
        <f>DAY(EOMONTH(B11,0))</f>
        <v>31</v>
      </c>
      <c r="K3" s="7">
        <f>I3/J3</f>
        <v>4.1005395487300866</v>
      </c>
      <c r="O3">
        <v>1</v>
      </c>
      <c r="P3" s="11">
        <f t="shared" ref="P3:P14" si="0">AVERAGEIFS($F$8:$F$1135, $C$8:$C$1135,$O3, $E$8:$E$1135, $O$1)</f>
        <v>203.33973379061854</v>
      </c>
      <c r="Q3">
        <f t="shared" ref="Q3:Q14" si="1">DAY(EOMONTH(B11,0))</f>
        <v>31</v>
      </c>
      <c r="R3" s="7">
        <f>P3/Q3</f>
        <v>6.5593462513102754</v>
      </c>
    </row>
    <row r="4" spans="1:18">
      <c r="A4" s="8" t="s">
        <v>451</v>
      </c>
      <c r="B4" s="8" t="s">
        <v>446</v>
      </c>
      <c r="C4" s="8"/>
      <c r="D4" s="8"/>
      <c r="E4" s="8"/>
      <c r="F4" s="8" t="s">
        <v>446</v>
      </c>
      <c r="H4">
        <v>2</v>
      </c>
      <c r="I4" s="11">
        <f t="shared" ref="I4:I14" si="2">AVERAGEIF($C$8:$C$1015,$H4, $F$8:$F$1015)</f>
        <v>54.083536879811518</v>
      </c>
      <c r="J4">
        <f t="shared" ref="J4:J14" si="3">DAY(EOMONTH(B12,0))</f>
        <v>28</v>
      </c>
      <c r="K4" s="7">
        <f t="shared" ref="K4:K14" si="4">I4/J4</f>
        <v>1.9315548885646971</v>
      </c>
      <c r="O4">
        <v>2</v>
      </c>
      <c r="P4" s="11">
        <f t="shared" si="0"/>
        <v>-515.58574080886251</v>
      </c>
      <c r="Q4">
        <f t="shared" si="1"/>
        <v>28</v>
      </c>
      <c r="R4" s="7">
        <f t="shared" ref="R4:R14" si="5">P4/Q4</f>
        <v>-18.413776457459374</v>
      </c>
    </row>
    <row r="5" spans="1:18">
      <c r="A5" s="8" t="s">
        <v>452</v>
      </c>
      <c r="B5" s="8" t="s">
        <v>446</v>
      </c>
      <c r="C5" s="8"/>
      <c r="D5" s="8"/>
      <c r="E5" s="8"/>
      <c r="F5" s="8" t="s">
        <v>1349</v>
      </c>
      <c r="H5">
        <v>3</v>
      </c>
      <c r="I5" s="11">
        <f t="shared" si="2"/>
        <v>157.05095587726697</v>
      </c>
      <c r="J5">
        <f t="shared" si="3"/>
        <v>31</v>
      </c>
      <c r="K5" s="7">
        <f t="shared" si="4"/>
        <v>5.0661598670086123</v>
      </c>
      <c r="O5">
        <v>3</v>
      </c>
      <c r="P5" s="11">
        <f t="shared" si="0"/>
        <v>200.12339998727668</v>
      </c>
      <c r="Q5">
        <f t="shared" si="1"/>
        <v>31</v>
      </c>
      <c r="R5" s="7">
        <f t="shared" si="5"/>
        <v>6.4555935479766671</v>
      </c>
    </row>
    <row r="6" spans="1:18">
      <c r="A6" s="8" t="s">
        <v>454</v>
      </c>
      <c r="B6" s="8" t="s">
        <v>446</v>
      </c>
      <c r="C6" s="8"/>
      <c r="D6" s="8"/>
      <c r="E6" s="8"/>
      <c r="F6" s="8" t="s">
        <v>10</v>
      </c>
      <c r="H6">
        <v>4</v>
      </c>
      <c r="I6" s="11">
        <f t="shared" si="2"/>
        <v>168.66481876056335</v>
      </c>
      <c r="J6">
        <f t="shared" si="3"/>
        <v>30</v>
      </c>
      <c r="K6" s="7">
        <f t="shared" si="4"/>
        <v>5.6221606253521115</v>
      </c>
      <c r="O6">
        <v>4</v>
      </c>
      <c r="P6" s="11">
        <f t="shared" si="0"/>
        <v>176.00659057627354</v>
      </c>
      <c r="Q6">
        <f t="shared" si="1"/>
        <v>30</v>
      </c>
      <c r="R6" s="7">
        <f t="shared" si="5"/>
        <v>5.8668863525424513</v>
      </c>
    </row>
    <row r="7" spans="1:1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1359</v>
      </c>
      <c r="F7" s="8" t="s">
        <v>2</v>
      </c>
      <c r="H7">
        <v>5</v>
      </c>
      <c r="I7" s="11">
        <f t="shared" si="2"/>
        <v>185.97300025334454</v>
      </c>
      <c r="J7">
        <f t="shared" si="3"/>
        <v>31</v>
      </c>
      <c r="K7" s="7">
        <f t="shared" si="4"/>
        <v>5.9991290404304687</v>
      </c>
      <c r="O7">
        <v>5</v>
      </c>
      <c r="P7" s="11">
        <f t="shared" si="0"/>
        <v>126.81497596098598</v>
      </c>
      <c r="Q7">
        <f t="shared" si="1"/>
        <v>31</v>
      </c>
      <c r="R7" s="7">
        <f t="shared" si="5"/>
        <v>4.090805676160838</v>
      </c>
    </row>
    <row r="8" spans="1:18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1">
        <v>-618.92598213813039</v>
      </c>
      <c r="H8">
        <v>6</v>
      </c>
      <c r="I8" s="11">
        <f t="shared" si="2"/>
        <v>196.47596903146416</v>
      </c>
      <c r="J8">
        <f t="shared" si="3"/>
        <v>30</v>
      </c>
      <c r="K8" s="7">
        <f t="shared" si="4"/>
        <v>6.5491989677154718</v>
      </c>
      <c r="O8">
        <v>6</v>
      </c>
      <c r="P8" s="11">
        <f t="shared" si="0"/>
        <v>124.23471162712121</v>
      </c>
      <c r="Q8">
        <f t="shared" si="1"/>
        <v>30</v>
      </c>
      <c r="R8" s="7">
        <f t="shared" si="5"/>
        <v>4.1411570542373735</v>
      </c>
    </row>
    <row r="9" spans="1:18">
      <c r="A9">
        <v>2</v>
      </c>
      <c r="B9" s="9">
        <v>8005</v>
      </c>
      <c r="C9" s="6">
        <f t="shared" ref="C9:C72" si="6">MONTH(B9)</f>
        <v>11</v>
      </c>
      <c r="D9" s="12">
        <f t="shared" ref="D9:D72" si="7">YEAR(B9)</f>
        <v>1921</v>
      </c>
      <c r="E9" s="12">
        <f t="shared" ref="E9:E72" si="8">IF(AND($C9&gt;=10,$C9&lt;=12),$D9+1,$D9)</f>
        <v>1922</v>
      </c>
      <c r="F9" s="11">
        <v>65.196051969010796</v>
      </c>
      <c r="H9">
        <v>7</v>
      </c>
      <c r="I9" s="11">
        <f t="shared" si="2"/>
        <v>279.11650976126663</v>
      </c>
      <c r="J9">
        <f t="shared" si="3"/>
        <v>31</v>
      </c>
      <c r="K9" s="7">
        <f t="shared" si="4"/>
        <v>9.0037583793956983</v>
      </c>
      <c r="O9">
        <v>7</v>
      </c>
      <c r="P9" s="11">
        <f t="shared" si="0"/>
        <v>194.9353509675816</v>
      </c>
      <c r="Q9">
        <f t="shared" si="1"/>
        <v>31</v>
      </c>
      <c r="R9" s="7">
        <f t="shared" si="5"/>
        <v>6.2882371279865028</v>
      </c>
    </row>
    <row r="10" spans="1:18">
      <c r="A10">
        <v>3</v>
      </c>
      <c r="B10" s="9">
        <v>8036</v>
      </c>
      <c r="C10" s="6">
        <f t="shared" si="6"/>
        <v>12</v>
      </c>
      <c r="D10" s="12">
        <f t="shared" si="7"/>
        <v>1921</v>
      </c>
      <c r="E10" s="12">
        <f t="shared" si="8"/>
        <v>1922</v>
      </c>
      <c r="F10" s="11">
        <v>71.328297928740312</v>
      </c>
      <c r="H10">
        <v>8</v>
      </c>
      <c r="I10" s="11">
        <f t="shared" si="2"/>
        <v>259.56698158306057</v>
      </c>
      <c r="J10">
        <f t="shared" si="3"/>
        <v>31</v>
      </c>
      <c r="K10" s="7">
        <f t="shared" si="4"/>
        <v>8.3731284381632438</v>
      </c>
      <c r="O10">
        <v>8</v>
      </c>
      <c r="P10" s="11">
        <f t="shared" si="0"/>
        <v>837.60866705541298</v>
      </c>
      <c r="Q10">
        <f t="shared" si="1"/>
        <v>31</v>
      </c>
      <c r="R10" s="7">
        <f t="shared" si="5"/>
        <v>27.019634421142353</v>
      </c>
    </row>
    <row r="11" spans="1:18">
      <c r="A11">
        <v>4</v>
      </c>
      <c r="B11" s="9">
        <v>8067</v>
      </c>
      <c r="C11" s="6">
        <f t="shared" si="6"/>
        <v>1</v>
      </c>
      <c r="D11" s="12">
        <f t="shared" si="7"/>
        <v>1922</v>
      </c>
      <c r="E11" s="12">
        <f t="shared" si="8"/>
        <v>1922</v>
      </c>
      <c r="F11" s="11">
        <v>209.25422854658598</v>
      </c>
      <c r="H11">
        <v>9</v>
      </c>
      <c r="I11" s="11">
        <f t="shared" si="2"/>
        <v>191.30026055867017</v>
      </c>
      <c r="J11">
        <f t="shared" si="3"/>
        <v>30</v>
      </c>
      <c r="K11" s="7">
        <f t="shared" si="4"/>
        <v>6.3766753519556723</v>
      </c>
      <c r="O11">
        <v>9</v>
      </c>
      <c r="P11" s="11">
        <f t="shared" si="0"/>
        <v>157.53164623115799</v>
      </c>
      <c r="Q11">
        <f t="shared" si="1"/>
        <v>30</v>
      </c>
      <c r="R11" s="7">
        <f t="shared" si="5"/>
        <v>5.251054874371933</v>
      </c>
    </row>
    <row r="12" spans="1:18">
      <c r="A12">
        <v>5</v>
      </c>
      <c r="B12" s="9">
        <v>8095</v>
      </c>
      <c r="C12" s="6">
        <f t="shared" si="6"/>
        <v>2</v>
      </c>
      <c r="D12" s="12">
        <f t="shared" si="7"/>
        <v>1922</v>
      </c>
      <c r="E12" s="12">
        <f t="shared" si="8"/>
        <v>1922</v>
      </c>
      <c r="F12" s="11">
        <v>204.7587373653586</v>
      </c>
      <c r="H12">
        <v>10</v>
      </c>
      <c r="I12" s="11">
        <f t="shared" si="2"/>
        <v>170.66013442592998</v>
      </c>
      <c r="J12">
        <f t="shared" si="3"/>
        <v>31</v>
      </c>
      <c r="K12" s="7">
        <f t="shared" si="4"/>
        <v>5.5051656266429028</v>
      </c>
      <c r="O12">
        <v>10</v>
      </c>
      <c r="P12" s="11">
        <f t="shared" si="0"/>
        <v>83.56727040253935</v>
      </c>
      <c r="Q12">
        <f t="shared" si="1"/>
        <v>31</v>
      </c>
      <c r="R12" s="7">
        <f t="shared" si="5"/>
        <v>2.6957184000819145</v>
      </c>
    </row>
    <row r="13" spans="1:18">
      <c r="A13">
        <v>6</v>
      </c>
      <c r="B13" s="9">
        <v>8126</v>
      </c>
      <c r="C13" s="6">
        <f t="shared" si="6"/>
        <v>3</v>
      </c>
      <c r="D13" s="12">
        <f t="shared" si="7"/>
        <v>1922</v>
      </c>
      <c r="E13" s="12">
        <f t="shared" si="8"/>
        <v>1922</v>
      </c>
      <c r="F13" s="11">
        <v>200.87387898396719</v>
      </c>
      <c r="H13">
        <v>11</v>
      </c>
      <c r="I13" s="11">
        <f t="shared" si="2"/>
        <v>142.62768799540194</v>
      </c>
      <c r="J13">
        <f t="shared" si="3"/>
        <v>30</v>
      </c>
      <c r="K13" s="7">
        <f t="shared" si="4"/>
        <v>4.7542562665133978</v>
      </c>
      <c r="O13">
        <v>11</v>
      </c>
      <c r="P13" s="11">
        <f t="shared" si="0"/>
        <v>70.991715422037828</v>
      </c>
      <c r="Q13">
        <f t="shared" si="1"/>
        <v>30</v>
      </c>
      <c r="R13" s="7">
        <f t="shared" si="5"/>
        <v>2.3663905140679278</v>
      </c>
    </row>
    <row r="14" spans="1:18">
      <c r="A14">
        <v>7</v>
      </c>
      <c r="B14" s="9">
        <v>8156</v>
      </c>
      <c r="C14" s="6">
        <f t="shared" si="6"/>
        <v>4</v>
      </c>
      <c r="D14" s="12">
        <f t="shared" si="7"/>
        <v>1922</v>
      </c>
      <c r="E14" s="12">
        <f t="shared" si="8"/>
        <v>1922</v>
      </c>
      <c r="F14" s="11">
        <v>218.34360235859276</v>
      </c>
      <c r="H14">
        <v>12</v>
      </c>
      <c r="I14" s="11">
        <f t="shared" si="2"/>
        <v>122.86855729496422</v>
      </c>
      <c r="J14">
        <f t="shared" si="3"/>
        <v>31</v>
      </c>
      <c r="K14" s="7">
        <f t="shared" si="4"/>
        <v>3.9635018482246522</v>
      </c>
      <c r="O14">
        <v>12</v>
      </c>
      <c r="P14" s="11">
        <f t="shared" si="0"/>
        <v>198.68240085462298</v>
      </c>
      <c r="Q14">
        <f t="shared" si="1"/>
        <v>31</v>
      </c>
      <c r="R14" s="7">
        <f t="shared" si="5"/>
        <v>6.4091097049878378</v>
      </c>
    </row>
    <row r="15" spans="1:18">
      <c r="A15">
        <v>8</v>
      </c>
      <c r="B15" s="9">
        <v>8187</v>
      </c>
      <c r="C15" s="6">
        <f t="shared" si="6"/>
        <v>5</v>
      </c>
      <c r="D15" s="12">
        <f t="shared" si="7"/>
        <v>1922</v>
      </c>
      <c r="E15" s="12">
        <f t="shared" si="8"/>
        <v>1922</v>
      </c>
      <c r="F15" s="11">
        <v>204.04562934157843</v>
      </c>
    </row>
    <row r="16" spans="1:18">
      <c r="A16">
        <v>9</v>
      </c>
      <c r="B16" s="9">
        <v>8217</v>
      </c>
      <c r="C16" s="6">
        <f t="shared" si="6"/>
        <v>6</v>
      </c>
      <c r="D16" s="12">
        <f t="shared" si="7"/>
        <v>1922</v>
      </c>
      <c r="E16" s="12">
        <f t="shared" si="8"/>
        <v>1922</v>
      </c>
      <c r="F16" s="11">
        <v>195.63694234207878</v>
      </c>
    </row>
    <row r="17" spans="1:18">
      <c r="A17">
        <v>10</v>
      </c>
      <c r="B17" s="9">
        <v>8248</v>
      </c>
      <c r="C17" s="6">
        <f t="shared" si="6"/>
        <v>7</v>
      </c>
      <c r="D17" s="12">
        <f t="shared" si="7"/>
        <v>1922</v>
      </c>
      <c r="E17" s="12">
        <f t="shared" si="8"/>
        <v>1922</v>
      </c>
      <c r="F17" s="11">
        <v>192.57936743249934</v>
      </c>
    </row>
    <row r="18" spans="1:18">
      <c r="A18">
        <v>11</v>
      </c>
      <c r="B18" s="9">
        <v>8279</v>
      </c>
      <c r="C18" s="6">
        <f t="shared" si="6"/>
        <v>8</v>
      </c>
      <c r="D18" s="12">
        <f t="shared" si="7"/>
        <v>1922</v>
      </c>
      <c r="E18" s="12">
        <f t="shared" si="8"/>
        <v>1922</v>
      </c>
      <c r="F18" s="11">
        <v>191.43248894074213</v>
      </c>
    </row>
    <row r="19" spans="1:18">
      <c r="A19">
        <v>12</v>
      </c>
      <c r="B19" s="9">
        <v>8309</v>
      </c>
      <c r="C19" s="6">
        <f t="shared" si="6"/>
        <v>9</v>
      </c>
      <c r="D19" s="12">
        <f t="shared" si="7"/>
        <v>1922</v>
      </c>
      <c r="E19" s="12">
        <f t="shared" si="8"/>
        <v>1922</v>
      </c>
      <c r="F19" s="11">
        <v>158.49206800816978</v>
      </c>
    </row>
    <row r="20" spans="1:18">
      <c r="A20">
        <v>13</v>
      </c>
      <c r="B20" s="9">
        <v>8340</v>
      </c>
      <c r="C20" s="6">
        <f t="shared" si="6"/>
        <v>10</v>
      </c>
      <c r="D20" s="12">
        <f t="shared" si="7"/>
        <v>1922</v>
      </c>
      <c r="E20" s="12">
        <f t="shared" si="8"/>
        <v>1923</v>
      </c>
      <c r="F20" s="11">
        <v>79.337382400132356</v>
      </c>
    </row>
    <row r="21" spans="1:18">
      <c r="A21">
        <v>14</v>
      </c>
      <c r="B21" s="9">
        <v>8370</v>
      </c>
      <c r="C21" s="6">
        <f t="shared" si="6"/>
        <v>11</v>
      </c>
      <c r="D21" s="12">
        <f t="shared" si="7"/>
        <v>1922</v>
      </c>
      <c r="E21" s="12">
        <f t="shared" si="8"/>
        <v>1923</v>
      </c>
      <c r="F21" s="11">
        <v>65.626882661077843</v>
      </c>
    </row>
    <row r="22" spans="1:18">
      <c r="A22">
        <v>15</v>
      </c>
      <c r="B22" s="9">
        <v>8401</v>
      </c>
      <c r="C22" s="6">
        <f t="shared" si="6"/>
        <v>12</v>
      </c>
      <c r="D22" s="12">
        <f t="shared" si="7"/>
        <v>1922</v>
      </c>
      <c r="E22" s="12">
        <f t="shared" si="8"/>
        <v>1923</v>
      </c>
      <c r="F22" s="11">
        <v>71.328297928740426</v>
      </c>
    </row>
    <row r="23" spans="1:18">
      <c r="A23">
        <v>16</v>
      </c>
      <c r="B23" s="9">
        <v>8432</v>
      </c>
      <c r="C23" s="6">
        <f t="shared" si="6"/>
        <v>1</v>
      </c>
      <c r="D23" s="12">
        <f t="shared" si="7"/>
        <v>1923</v>
      </c>
      <c r="E23" s="12">
        <f t="shared" si="8"/>
        <v>1923</v>
      </c>
      <c r="F23" s="11">
        <v>209.23338242206921</v>
      </c>
    </row>
    <row r="24" spans="1:18">
      <c r="A24">
        <v>17</v>
      </c>
      <c r="B24" s="9">
        <v>8460</v>
      </c>
      <c r="C24" s="6">
        <f t="shared" si="6"/>
        <v>2</v>
      </c>
      <c r="D24" s="12">
        <f t="shared" si="7"/>
        <v>1923</v>
      </c>
      <c r="E24" s="12">
        <f t="shared" si="8"/>
        <v>1923</v>
      </c>
      <c r="F24" s="11">
        <v>204.71257698909324</v>
      </c>
    </row>
    <row r="25" spans="1:18">
      <c r="A25">
        <v>18</v>
      </c>
      <c r="B25" s="9">
        <v>8491</v>
      </c>
      <c r="C25" s="6">
        <f t="shared" si="6"/>
        <v>3</v>
      </c>
      <c r="D25" s="12">
        <f t="shared" si="7"/>
        <v>1923</v>
      </c>
      <c r="E25" s="12">
        <f t="shared" si="8"/>
        <v>1923</v>
      </c>
      <c r="F25" s="11">
        <v>199.87324028029488</v>
      </c>
    </row>
    <row r="26" spans="1:18">
      <c r="A26">
        <v>19</v>
      </c>
      <c r="B26" s="9">
        <v>8521</v>
      </c>
      <c r="C26" s="6">
        <f t="shared" si="6"/>
        <v>4</v>
      </c>
      <c r="D26" s="12">
        <f t="shared" si="7"/>
        <v>1923</v>
      </c>
      <c r="E26" s="12">
        <f t="shared" si="8"/>
        <v>1923</v>
      </c>
      <c r="F26" s="11">
        <v>218.12818701255947</v>
      </c>
    </row>
    <row r="27" spans="1:18">
      <c r="A27">
        <v>20</v>
      </c>
      <c r="B27" s="9">
        <v>8552</v>
      </c>
      <c r="C27" s="6">
        <f t="shared" si="6"/>
        <v>5</v>
      </c>
      <c r="D27" s="12">
        <f t="shared" si="7"/>
        <v>1923</v>
      </c>
      <c r="E27" s="12">
        <f t="shared" si="8"/>
        <v>1923</v>
      </c>
      <c r="F27" s="11">
        <v>204.25409555696274</v>
      </c>
    </row>
    <row r="28" spans="1:18">
      <c r="A28">
        <v>21</v>
      </c>
      <c r="B28" s="9">
        <v>8582</v>
      </c>
      <c r="C28" s="6">
        <f t="shared" si="6"/>
        <v>6</v>
      </c>
      <c r="D28" s="12">
        <f t="shared" si="7"/>
        <v>1923</v>
      </c>
      <c r="E28" s="12">
        <f t="shared" si="8"/>
        <v>1923</v>
      </c>
      <c r="F28" s="11">
        <v>198.48042460154966</v>
      </c>
    </row>
    <row r="29" spans="1:18">
      <c r="A29">
        <v>22</v>
      </c>
      <c r="B29" s="9">
        <v>8613</v>
      </c>
      <c r="C29" s="6">
        <f t="shared" si="6"/>
        <v>7</v>
      </c>
      <c r="D29" s="12">
        <f t="shared" si="7"/>
        <v>1923</v>
      </c>
      <c r="E29" s="12">
        <f t="shared" si="8"/>
        <v>1923</v>
      </c>
      <c r="F29" s="11">
        <v>192.97545274472327</v>
      </c>
      <c r="R29" t="s">
        <v>1294</v>
      </c>
    </row>
    <row r="30" spans="1:18">
      <c r="A30">
        <v>23</v>
      </c>
      <c r="B30" s="9">
        <v>8644</v>
      </c>
      <c r="C30" s="6">
        <f t="shared" si="6"/>
        <v>8</v>
      </c>
      <c r="D30" s="12">
        <f t="shared" si="7"/>
        <v>1923</v>
      </c>
      <c r="E30" s="12">
        <f t="shared" si="8"/>
        <v>1923</v>
      </c>
      <c r="F30" s="11">
        <v>191.72434263635614</v>
      </c>
      <c r="R30">
        <v>1922</v>
      </c>
    </row>
    <row r="31" spans="1:18">
      <c r="A31">
        <v>24</v>
      </c>
      <c r="B31" s="9">
        <v>8674</v>
      </c>
      <c r="C31" s="6">
        <f t="shared" si="6"/>
        <v>9</v>
      </c>
      <c r="D31" s="12">
        <f t="shared" si="7"/>
        <v>1923</v>
      </c>
      <c r="E31" s="12">
        <f t="shared" si="8"/>
        <v>1923</v>
      </c>
      <c r="F31" s="11">
        <v>159.37527141479768</v>
      </c>
      <c r="R31">
        <v>1923</v>
      </c>
    </row>
    <row r="32" spans="1:18">
      <c r="A32">
        <v>25</v>
      </c>
      <c r="B32" s="9">
        <v>8705</v>
      </c>
      <c r="C32" s="6">
        <f t="shared" si="6"/>
        <v>10</v>
      </c>
      <c r="D32" s="12">
        <f t="shared" si="7"/>
        <v>1923</v>
      </c>
      <c r="E32" s="12">
        <f t="shared" si="8"/>
        <v>1924</v>
      </c>
      <c r="F32" s="11">
        <v>729.7800040142165</v>
      </c>
      <c r="R32">
        <v>1924</v>
      </c>
    </row>
    <row r="33" spans="1:18">
      <c r="A33">
        <v>26</v>
      </c>
      <c r="B33" s="9">
        <v>8735</v>
      </c>
      <c r="C33" s="6">
        <f t="shared" si="6"/>
        <v>11</v>
      </c>
      <c r="D33" s="12">
        <f t="shared" si="7"/>
        <v>1923</v>
      </c>
      <c r="E33" s="12">
        <f t="shared" si="8"/>
        <v>1924</v>
      </c>
      <c r="F33" s="11">
        <v>62.392792960764382</v>
      </c>
      <c r="R33">
        <v>1925</v>
      </c>
    </row>
    <row r="34" spans="1:18">
      <c r="A34">
        <v>27</v>
      </c>
      <c r="B34" s="9">
        <v>8766</v>
      </c>
      <c r="C34" s="6">
        <f t="shared" si="6"/>
        <v>12</v>
      </c>
      <c r="D34" s="12">
        <f t="shared" si="7"/>
        <v>1923</v>
      </c>
      <c r="E34" s="12">
        <f t="shared" si="8"/>
        <v>1924</v>
      </c>
      <c r="F34" s="11">
        <v>67.119367041570058</v>
      </c>
      <c r="R34">
        <v>1926</v>
      </c>
    </row>
    <row r="35" spans="1:18">
      <c r="A35">
        <v>28</v>
      </c>
      <c r="B35" s="9">
        <v>8797</v>
      </c>
      <c r="C35" s="6">
        <f t="shared" si="6"/>
        <v>1</v>
      </c>
      <c r="D35" s="12">
        <f t="shared" si="7"/>
        <v>1924</v>
      </c>
      <c r="E35" s="12">
        <f t="shared" si="8"/>
        <v>1924</v>
      </c>
      <c r="F35" s="11">
        <v>109.01178144814224</v>
      </c>
      <c r="R35">
        <v>1927</v>
      </c>
    </row>
    <row r="36" spans="1:18">
      <c r="A36">
        <v>29</v>
      </c>
      <c r="B36" s="9">
        <v>8826</v>
      </c>
      <c r="C36" s="6">
        <f t="shared" si="6"/>
        <v>2</v>
      </c>
      <c r="D36" s="12">
        <f t="shared" si="7"/>
        <v>1924</v>
      </c>
      <c r="E36" s="12">
        <f t="shared" si="8"/>
        <v>1924</v>
      </c>
      <c r="F36" s="11">
        <v>110.66864827791208</v>
      </c>
      <c r="R36">
        <v>1928</v>
      </c>
    </row>
    <row r="37" spans="1:18">
      <c r="A37">
        <v>30</v>
      </c>
      <c r="B37" s="9">
        <v>8857</v>
      </c>
      <c r="C37" s="6">
        <f t="shared" si="6"/>
        <v>3</v>
      </c>
      <c r="D37" s="12">
        <f t="shared" si="7"/>
        <v>1924</v>
      </c>
      <c r="E37" s="12">
        <f t="shared" si="8"/>
        <v>1924</v>
      </c>
      <c r="F37" s="11">
        <v>134.45166127901916</v>
      </c>
      <c r="R37">
        <v>1929</v>
      </c>
    </row>
    <row r="38" spans="1:18">
      <c r="A38">
        <v>31</v>
      </c>
      <c r="B38" s="9">
        <v>8887</v>
      </c>
      <c r="C38" s="6">
        <f t="shared" si="6"/>
        <v>4</v>
      </c>
      <c r="D38" s="12">
        <f t="shared" si="7"/>
        <v>1924</v>
      </c>
      <c r="E38" s="12">
        <f t="shared" si="8"/>
        <v>1924</v>
      </c>
      <c r="F38" s="11">
        <v>97.250177494047875</v>
      </c>
      <c r="R38">
        <v>1930</v>
      </c>
    </row>
    <row r="39" spans="1:18">
      <c r="A39">
        <v>32</v>
      </c>
      <c r="B39" s="9">
        <v>8918</v>
      </c>
      <c r="C39" s="6">
        <f t="shared" si="6"/>
        <v>5</v>
      </c>
      <c r="D39" s="12">
        <f t="shared" si="7"/>
        <v>1924</v>
      </c>
      <c r="E39" s="12">
        <f t="shared" si="8"/>
        <v>1924</v>
      </c>
      <c r="F39" s="11">
        <v>82.953768945793968</v>
      </c>
      <c r="R39">
        <v>1931</v>
      </c>
    </row>
    <row r="40" spans="1:18">
      <c r="A40">
        <v>33</v>
      </c>
      <c r="B40" s="9">
        <v>8948</v>
      </c>
      <c r="C40" s="6">
        <f t="shared" si="6"/>
        <v>6</v>
      </c>
      <c r="D40" s="12">
        <f t="shared" si="7"/>
        <v>1924</v>
      </c>
      <c r="E40" s="12">
        <f t="shared" si="8"/>
        <v>1924</v>
      </c>
      <c r="F40" s="11">
        <v>107.23619291747684</v>
      </c>
      <c r="R40">
        <v>1932</v>
      </c>
    </row>
    <row r="41" spans="1:18">
      <c r="A41">
        <v>34</v>
      </c>
      <c r="B41" s="9">
        <v>8979</v>
      </c>
      <c r="C41" s="6">
        <f t="shared" si="6"/>
        <v>7</v>
      </c>
      <c r="D41" s="12">
        <f t="shared" si="7"/>
        <v>1924</v>
      </c>
      <c r="E41" s="12">
        <f t="shared" si="8"/>
        <v>1924</v>
      </c>
      <c r="F41" s="11">
        <v>186.85678447950636</v>
      </c>
      <c r="R41">
        <v>1933</v>
      </c>
    </row>
    <row r="42" spans="1:18">
      <c r="A42">
        <v>35</v>
      </c>
      <c r="B42" s="9">
        <v>9010</v>
      </c>
      <c r="C42" s="6">
        <f t="shared" si="6"/>
        <v>8</v>
      </c>
      <c r="D42" s="12">
        <f t="shared" si="7"/>
        <v>1924</v>
      </c>
      <c r="E42" s="12">
        <f t="shared" si="8"/>
        <v>1924</v>
      </c>
      <c r="F42" s="11">
        <v>187.24590975193792</v>
      </c>
      <c r="R42">
        <v>1934</v>
      </c>
    </row>
    <row r="43" spans="1:18">
      <c r="A43">
        <v>36</v>
      </c>
      <c r="B43" s="9">
        <v>9040</v>
      </c>
      <c r="C43" s="6">
        <f t="shared" si="6"/>
        <v>9</v>
      </c>
      <c r="D43" s="12">
        <f t="shared" si="7"/>
        <v>1924</v>
      </c>
      <c r="E43" s="12">
        <f t="shared" si="8"/>
        <v>1924</v>
      </c>
      <c r="F43" s="11">
        <v>148.56985687221211</v>
      </c>
      <c r="R43">
        <v>1935</v>
      </c>
    </row>
    <row r="44" spans="1:18">
      <c r="A44">
        <v>37</v>
      </c>
      <c r="B44" s="9">
        <v>9071</v>
      </c>
      <c r="C44" s="6">
        <f t="shared" si="6"/>
        <v>10</v>
      </c>
      <c r="D44" s="12">
        <f t="shared" si="7"/>
        <v>1924</v>
      </c>
      <c r="E44" s="12">
        <f t="shared" si="8"/>
        <v>1925</v>
      </c>
      <c r="F44" s="11">
        <v>88.939822909257401</v>
      </c>
      <c r="R44">
        <v>1936</v>
      </c>
    </row>
    <row r="45" spans="1:18">
      <c r="A45">
        <v>38</v>
      </c>
      <c r="B45" s="9">
        <v>9101</v>
      </c>
      <c r="C45" s="6">
        <f t="shared" si="6"/>
        <v>11</v>
      </c>
      <c r="D45" s="12">
        <f t="shared" si="7"/>
        <v>1924</v>
      </c>
      <c r="E45" s="12">
        <f t="shared" si="8"/>
        <v>1925</v>
      </c>
      <c r="F45" s="11">
        <v>86.352090224388931</v>
      </c>
      <c r="R45">
        <v>1937</v>
      </c>
    </row>
    <row r="46" spans="1:18">
      <c r="A46">
        <v>39</v>
      </c>
      <c r="B46" s="9">
        <v>9132</v>
      </c>
      <c r="C46" s="6">
        <f t="shared" si="6"/>
        <v>12</v>
      </c>
      <c r="D46" s="12">
        <f t="shared" si="7"/>
        <v>1924</v>
      </c>
      <c r="E46" s="12">
        <f t="shared" si="8"/>
        <v>1925</v>
      </c>
      <c r="F46" s="11">
        <v>163.15908736724333</v>
      </c>
      <c r="R46">
        <v>1938</v>
      </c>
    </row>
    <row r="47" spans="1:18">
      <c r="A47">
        <v>40</v>
      </c>
      <c r="B47" s="9">
        <v>9163</v>
      </c>
      <c r="C47" s="6">
        <f t="shared" si="6"/>
        <v>1</v>
      </c>
      <c r="D47" s="12">
        <f t="shared" si="7"/>
        <v>1925</v>
      </c>
      <c r="E47" s="12">
        <f t="shared" si="8"/>
        <v>1925</v>
      </c>
      <c r="F47" s="11">
        <v>138.28597034545717</v>
      </c>
      <c r="R47">
        <v>1939</v>
      </c>
    </row>
    <row r="48" spans="1:18">
      <c r="A48">
        <v>41</v>
      </c>
      <c r="B48" s="9">
        <v>9191</v>
      </c>
      <c r="C48" s="6">
        <f t="shared" si="6"/>
        <v>2</v>
      </c>
      <c r="D48" s="12">
        <f t="shared" si="7"/>
        <v>1925</v>
      </c>
      <c r="E48" s="12">
        <f t="shared" si="8"/>
        <v>1925</v>
      </c>
      <c r="F48" s="11">
        <v>150.65402023057396</v>
      </c>
      <c r="R48">
        <v>1940</v>
      </c>
    </row>
    <row r="49" spans="1:18">
      <c r="A49">
        <v>42</v>
      </c>
      <c r="B49" s="9">
        <v>9222</v>
      </c>
      <c r="C49" s="6">
        <f t="shared" si="6"/>
        <v>3</v>
      </c>
      <c r="D49" s="12">
        <f t="shared" si="7"/>
        <v>1925</v>
      </c>
      <c r="E49" s="12">
        <f t="shared" si="8"/>
        <v>1925</v>
      </c>
      <c r="F49" s="11">
        <v>-467.06740911530215</v>
      </c>
      <c r="R49">
        <v>1941</v>
      </c>
    </row>
    <row r="50" spans="1:18">
      <c r="A50">
        <v>43</v>
      </c>
      <c r="B50" s="9">
        <v>9252</v>
      </c>
      <c r="C50" s="6">
        <f t="shared" si="6"/>
        <v>4</v>
      </c>
      <c r="D50" s="12">
        <f t="shared" si="7"/>
        <v>1925</v>
      </c>
      <c r="E50" s="12">
        <f t="shared" si="8"/>
        <v>1925</v>
      </c>
      <c r="F50" s="11">
        <v>217.97739645009244</v>
      </c>
      <c r="R50">
        <v>1942</v>
      </c>
    </row>
    <row r="51" spans="1:18">
      <c r="A51">
        <v>44</v>
      </c>
      <c r="B51" s="9">
        <v>9283</v>
      </c>
      <c r="C51" s="6">
        <f t="shared" si="6"/>
        <v>5</v>
      </c>
      <c r="D51" s="12">
        <f t="shared" si="7"/>
        <v>1925</v>
      </c>
      <c r="E51" s="12">
        <f t="shared" si="8"/>
        <v>1925</v>
      </c>
      <c r="F51" s="11">
        <v>204.40002240475997</v>
      </c>
      <c r="R51">
        <v>1943</v>
      </c>
    </row>
    <row r="52" spans="1:18">
      <c r="A52">
        <v>45</v>
      </c>
      <c r="B52" s="9">
        <v>9313</v>
      </c>
      <c r="C52" s="6">
        <f t="shared" si="6"/>
        <v>6</v>
      </c>
      <c r="D52" s="12">
        <f t="shared" si="7"/>
        <v>1925</v>
      </c>
      <c r="E52" s="12">
        <f t="shared" si="8"/>
        <v>1925</v>
      </c>
      <c r="F52" s="11">
        <v>137.16216203650606</v>
      </c>
      <c r="R52">
        <v>1944</v>
      </c>
    </row>
    <row r="53" spans="1:18">
      <c r="A53">
        <v>46</v>
      </c>
      <c r="B53" s="9">
        <v>9344</v>
      </c>
      <c r="C53" s="6">
        <f t="shared" si="6"/>
        <v>7</v>
      </c>
      <c r="D53" s="12">
        <f t="shared" si="7"/>
        <v>1925</v>
      </c>
      <c r="E53" s="12">
        <f t="shared" si="8"/>
        <v>1925</v>
      </c>
      <c r="F53" s="11">
        <v>190.9530171423612</v>
      </c>
      <c r="R53">
        <v>1945</v>
      </c>
    </row>
    <row r="54" spans="1:18">
      <c r="A54">
        <v>47</v>
      </c>
      <c r="B54" s="9">
        <v>9375</v>
      </c>
      <c r="C54" s="6">
        <f t="shared" si="6"/>
        <v>8</v>
      </c>
      <c r="D54" s="12">
        <f t="shared" si="7"/>
        <v>1925</v>
      </c>
      <c r="E54" s="12">
        <f t="shared" si="8"/>
        <v>1925</v>
      </c>
      <c r="F54" s="11">
        <v>840.95238078796388</v>
      </c>
      <c r="R54">
        <v>1946</v>
      </c>
    </row>
    <row r="55" spans="1:18">
      <c r="A55">
        <v>48</v>
      </c>
      <c r="B55" s="9">
        <v>9405</v>
      </c>
      <c r="C55" s="6">
        <f t="shared" si="6"/>
        <v>9</v>
      </c>
      <c r="D55" s="12">
        <f t="shared" si="7"/>
        <v>1925</v>
      </c>
      <c r="E55" s="12">
        <f t="shared" si="8"/>
        <v>1925</v>
      </c>
      <c r="F55" s="11">
        <v>154.15092389200913</v>
      </c>
      <c r="R55">
        <v>1947</v>
      </c>
    </row>
    <row r="56" spans="1:18">
      <c r="A56">
        <v>49</v>
      </c>
      <c r="B56" s="9">
        <v>9436</v>
      </c>
      <c r="C56" s="6">
        <f t="shared" si="6"/>
        <v>10</v>
      </c>
      <c r="D56" s="12">
        <f t="shared" si="7"/>
        <v>1925</v>
      </c>
      <c r="E56" s="12">
        <f t="shared" si="8"/>
        <v>1926</v>
      </c>
      <c r="F56" s="11">
        <v>80.665739430569374</v>
      </c>
      <c r="R56">
        <v>1948</v>
      </c>
    </row>
    <row r="57" spans="1:18">
      <c r="A57">
        <v>50</v>
      </c>
      <c r="B57" s="9">
        <v>9466</v>
      </c>
      <c r="C57" s="6">
        <f t="shared" si="6"/>
        <v>11</v>
      </c>
      <c r="D57" s="12">
        <f t="shared" si="7"/>
        <v>1925</v>
      </c>
      <c r="E57" s="12">
        <f t="shared" si="8"/>
        <v>1926</v>
      </c>
      <c r="F57" s="11">
        <v>62.706624243028728</v>
      </c>
      <c r="R57">
        <v>1949</v>
      </c>
    </row>
    <row r="58" spans="1:18">
      <c r="A58">
        <v>51</v>
      </c>
      <c r="B58" s="9">
        <v>9497</v>
      </c>
      <c r="C58" s="6">
        <f t="shared" si="6"/>
        <v>12</v>
      </c>
      <c r="D58" s="12">
        <f t="shared" si="7"/>
        <v>1925</v>
      </c>
      <c r="E58" s="12">
        <f t="shared" si="8"/>
        <v>1926</v>
      </c>
      <c r="F58" s="11">
        <v>67.090894250937481</v>
      </c>
      <c r="R58">
        <v>1950</v>
      </c>
    </row>
    <row r="59" spans="1:18">
      <c r="A59">
        <v>52</v>
      </c>
      <c r="B59" s="9">
        <v>9528</v>
      </c>
      <c r="C59" s="6">
        <f t="shared" si="6"/>
        <v>1</v>
      </c>
      <c r="D59" s="12">
        <f t="shared" si="7"/>
        <v>1926</v>
      </c>
      <c r="E59" s="12">
        <f t="shared" si="8"/>
        <v>1926</v>
      </c>
      <c r="F59" s="11">
        <v>203.34922441912295</v>
      </c>
      <c r="R59">
        <v>1951</v>
      </c>
    </row>
    <row r="60" spans="1:18">
      <c r="A60">
        <v>53</v>
      </c>
      <c r="B60" s="9">
        <v>9556</v>
      </c>
      <c r="C60" s="6">
        <f t="shared" si="6"/>
        <v>2</v>
      </c>
      <c r="D60" s="12">
        <f t="shared" si="7"/>
        <v>1926</v>
      </c>
      <c r="E60" s="12">
        <f t="shared" si="8"/>
        <v>1926</v>
      </c>
      <c r="F60" s="11">
        <v>-515.5689468487551</v>
      </c>
      <c r="R60">
        <v>1952</v>
      </c>
    </row>
    <row r="61" spans="1:18">
      <c r="A61">
        <v>54</v>
      </c>
      <c r="B61" s="9">
        <v>9587</v>
      </c>
      <c r="C61" s="6">
        <f t="shared" si="6"/>
        <v>3</v>
      </c>
      <c r="D61" s="12">
        <f t="shared" si="7"/>
        <v>1926</v>
      </c>
      <c r="E61" s="12">
        <f t="shared" si="8"/>
        <v>1926</v>
      </c>
      <c r="F61" s="11">
        <v>198.93514144123998</v>
      </c>
      <c r="R61">
        <v>1953</v>
      </c>
    </row>
    <row r="62" spans="1:18">
      <c r="A62">
        <v>55</v>
      </c>
      <c r="B62" s="9">
        <v>9617</v>
      </c>
      <c r="C62" s="6">
        <f t="shared" si="6"/>
        <v>4</v>
      </c>
      <c r="D62" s="12">
        <f t="shared" si="7"/>
        <v>1926</v>
      </c>
      <c r="E62" s="12">
        <f t="shared" si="8"/>
        <v>1926</v>
      </c>
      <c r="F62" s="11">
        <v>217.00802752133859</v>
      </c>
      <c r="R62">
        <v>1954</v>
      </c>
    </row>
    <row r="63" spans="1:18">
      <c r="A63">
        <v>56</v>
      </c>
      <c r="B63" s="9">
        <v>9648</v>
      </c>
      <c r="C63" s="6">
        <f t="shared" si="6"/>
        <v>5</v>
      </c>
      <c r="D63" s="12">
        <f t="shared" si="7"/>
        <v>1926</v>
      </c>
      <c r="E63" s="12">
        <f t="shared" si="8"/>
        <v>1926</v>
      </c>
      <c r="F63" s="11">
        <v>204.17070907080574</v>
      </c>
      <c r="R63">
        <v>1955</v>
      </c>
    </row>
    <row r="64" spans="1:18">
      <c r="A64">
        <v>57</v>
      </c>
      <c r="B64" s="9">
        <v>9678</v>
      </c>
      <c r="C64" s="6">
        <f t="shared" si="6"/>
        <v>6</v>
      </c>
      <c r="D64" s="12">
        <f t="shared" si="7"/>
        <v>1926</v>
      </c>
      <c r="E64" s="12">
        <f t="shared" si="8"/>
        <v>1926</v>
      </c>
      <c r="F64" s="11">
        <v>194.81836397576944</v>
      </c>
      <c r="R64">
        <v>1956</v>
      </c>
    </row>
    <row r="65" spans="1:18">
      <c r="A65">
        <v>58</v>
      </c>
      <c r="B65" s="9">
        <v>9709</v>
      </c>
      <c r="C65" s="6">
        <f t="shared" si="6"/>
        <v>7</v>
      </c>
      <c r="D65" s="12">
        <f t="shared" si="7"/>
        <v>1926</v>
      </c>
      <c r="E65" s="12">
        <f t="shared" si="8"/>
        <v>1926</v>
      </c>
      <c r="F65" s="11">
        <v>192.78783464193998</v>
      </c>
      <c r="R65">
        <v>1957</v>
      </c>
    </row>
    <row r="66" spans="1:18">
      <c r="A66">
        <v>59</v>
      </c>
      <c r="B66" s="9">
        <v>9740</v>
      </c>
      <c r="C66" s="6">
        <f t="shared" si="6"/>
        <v>8</v>
      </c>
      <c r="D66" s="12">
        <f t="shared" si="7"/>
        <v>1926</v>
      </c>
      <c r="E66" s="12">
        <f t="shared" si="8"/>
        <v>1926</v>
      </c>
      <c r="F66" s="11">
        <v>846.10443720193916</v>
      </c>
      <c r="R66">
        <v>1958</v>
      </c>
    </row>
    <row r="67" spans="1:18">
      <c r="A67">
        <v>60</v>
      </c>
      <c r="B67" s="9">
        <v>9770</v>
      </c>
      <c r="C67" s="6">
        <f t="shared" si="6"/>
        <v>9</v>
      </c>
      <c r="D67" s="12">
        <f t="shared" si="7"/>
        <v>1926</v>
      </c>
      <c r="E67" s="12">
        <f t="shared" si="8"/>
        <v>1926</v>
      </c>
      <c r="F67" s="11">
        <v>167.5365282430862</v>
      </c>
      <c r="R67">
        <v>1959</v>
      </c>
    </row>
    <row r="68" spans="1:18">
      <c r="A68">
        <v>61</v>
      </c>
      <c r="B68" s="9">
        <v>9801</v>
      </c>
      <c r="C68" s="6">
        <f t="shared" si="6"/>
        <v>10</v>
      </c>
      <c r="D68" s="12">
        <f t="shared" si="7"/>
        <v>1926</v>
      </c>
      <c r="E68" s="12">
        <f t="shared" si="8"/>
        <v>1927</v>
      </c>
      <c r="F68" s="11">
        <v>82.01684695067388</v>
      </c>
      <c r="R68">
        <v>1960</v>
      </c>
    </row>
    <row r="69" spans="1:18">
      <c r="A69">
        <v>62</v>
      </c>
      <c r="B69" s="9">
        <v>9831</v>
      </c>
      <c r="C69" s="6">
        <f t="shared" si="6"/>
        <v>11</v>
      </c>
      <c r="D69" s="12">
        <f t="shared" si="7"/>
        <v>1926</v>
      </c>
      <c r="E69" s="12">
        <f t="shared" si="8"/>
        <v>1927</v>
      </c>
      <c r="F69" s="11">
        <v>62.304528011270577</v>
      </c>
      <c r="R69">
        <v>1961</v>
      </c>
    </row>
    <row r="70" spans="1:18">
      <c r="A70">
        <v>63</v>
      </c>
      <c r="B70" s="9">
        <v>9862</v>
      </c>
      <c r="C70" s="6">
        <f t="shared" si="6"/>
        <v>12</v>
      </c>
      <c r="D70" s="12">
        <f t="shared" si="7"/>
        <v>1926</v>
      </c>
      <c r="E70" s="12">
        <f t="shared" si="8"/>
        <v>1927</v>
      </c>
      <c r="F70" s="11">
        <v>67.081403396153291</v>
      </c>
      <c r="R70">
        <v>1962</v>
      </c>
    </row>
    <row r="71" spans="1:18">
      <c r="A71">
        <v>64</v>
      </c>
      <c r="B71" s="9">
        <v>9893</v>
      </c>
      <c r="C71" s="6">
        <f t="shared" si="6"/>
        <v>1</v>
      </c>
      <c r="D71" s="12">
        <f t="shared" si="7"/>
        <v>1927</v>
      </c>
      <c r="E71" s="12">
        <f t="shared" si="8"/>
        <v>1927</v>
      </c>
      <c r="F71" s="11">
        <v>-442.62473225913988</v>
      </c>
      <c r="R71">
        <v>1963</v>
      </c>
    </row>
    <row r="72" spans="1:18">
      <c r="A72">
        <v>65</v>
      </c>
      <c r="B72" s="9">
        <v>9921</v>
      </c>
      <c r="C72" s="6">
        <f t="shared" si="6"/>
        <v>2</v>
      </c>
      <c r="D72" s="12">
        <f t="shared" si="7"/>
        <v>1927</v>
      </c>
      <c r="E72" s="12">
        <f t="shared" si="8"/>
        <v>1927</v>
      </c>
      <c r="F72" s="11">
        <v>204.68949625068549</v>
      </c>
      <c r="R72">
        <v>1964</v>
      </c>
    </row>
    <row r="73" spans="1:18">
      <c r="A73">
        <v>66</v>
      </c>
      <c r="B73" s="9">
        <v>9952</v>
      </c>
      <c r="C73" s="6">
        <f t="shared" ref="C73:C136" si="9">MONTH(B73)</f>
        <v>3</v>
      </c>
      <c r="D73" s="12">
        <f t="shared" ref="D73:D136" si="10">YEAR(B73)</f>
        <v>1927</v>
      </c>
      <c r="E73" s="12">
        <f t="shared" ref="E73:E136" si="11">IF(AND($C73&gt;=10,$C73&lt;=12),$D73+1,$D73)</f>
        <v>1927</v>
      </c>
      <c r="F73" s="11">
        <v>200.7904924978202</v>
      </c>
      <c r="R73">
        <v>1965</v>
      </c>
    </row>
    <row r="74" spans="1:18">
      <c r="A74">
        <v>67</v>
      </c>
      <c r="B74" s="9">
        <v>9982</v>
      </c>
      <c r="C74" s="6">
        <f t="shared" si="9"/>
        <v>4</v>
      </c>
      <c r="D74" s="12">
        <f t="shared" si="10"/>
        <v>1927</v>
      </c>
      <c r="E74" s="12">
        <f t="shared" si="11"/>
        <v>1927</v>
      </c>
      <c r="F74" s="11">
        <v>218.30051934077596</v>
      </c>
      <c r="R74">
        <v>1966</v>
      </c>
    </row>
    <row r="75" spans="1:18">
      <c r="A75">
        <v>68</v>
      </c>
      <c r="B75" s="9">
        <v>10013</v>
      </c>
      <c r="C75" s="6">
        <f t="shared" si="9"/>
        <v>5</v>
      </c>
      <c r="D75" s="12">
        <f t="shared" si="10"/>
        <v>1927</v>
      </c>
      <c r="E75" s="12">
        <f t="shared" si="11"/>
        <v>1927</v>
      </c>
      <c r="F75" s="11">
        <v>204.40002240478952</v>
      </c>
      <c r="R75">
        <v>1967</v>
      </c>
    </row>
    <row r="76" spans="1:18">
      <c r="A76">
        <v>69</v>
      </c>
      <c r="B76" s="9">
        <v>10043</v>
      </c>
      <c r="C76" s="6">
        <f t="shared" si="9"/>
        <v>6</v>
      </c>
      <c r="D76" s="12">
        <f t="shared" si="10"/>
        <v>1927</v>
      </c>
      <c r="E76" s="12">
        <f t="shared" si="11"/>
        <v>1927</v>
      </c>
      <c r="F76" s="11">
        <v>196.90789290937164</v>
      </c>
      <c r="R76">
        <v>1968</v>
      </c>
    </row>
    <row r="77" spans="1:18">
      <c r="A77">
        <v>70</v>
      </c>
      <c r="B77" s="9">
        <v>10074</v>
      </c>
      <c r="C77" s="6">
        <f t="shared" si="9"/>
        <v>7</v>
      </c>
      <c r="D77" s="12">
        <f t="shared" si="10"/>
        <v>1927</v>
      </c>
      <c r="E77" s="12">
        <f t="shared" si="11"/>
        <v>1927</v>
      </c>
      <c r="F77" s="11">
        <v>192.89206625856741</v>
      </c>
      <c r="R77">
        <v>1969</v>
      </c>
    </row>
    <row r="78" spans="1:18">
      <c r="A78">
        <v>71</v>
      </c>
      <c r="B78" s="9">
        <v>10105</v>
      </c>
      <c r="C78" s="6">
        <f t="shared" si="9"/>
        <v>8</v>
      </c>
      <c r="D78" s="12">
        <f t="shared" si="10"/>
        <v>1927</v>
      </c>
      <c r="E78" s="12">
        <f t="shared" si="11"/>
        <v>1927</v>
      </c>
      <c r="F78" s="11">
        <v>193.14191488907227</v>
      </c>
      <c r="R78">
        <v>1970</v>
      </c>
    </row>
    <row r="79" spans="1:18">
      <c r="A79">
        <v>72</v>
      </c>
      <c r="B79" s="9">
        <v>10135</v>
      </c>
      <c r="C79" s="6">
        <f t="shared" si="9"/>
        <v>9</v>
      </c>
      <c r="D79" s="12">
        <f t="shared" si="10"/>
        <v>1927</v>
      </c>
      <c r="E79" s="12">
        <f t="shared" si="11"/>
        <v>1927</v>
      </c>
      <c r="F79" s="11">
        <v>160.45234788820903</v>
      </c>
      <c r="R79">
        <v>1971</v>
      </c>
    </row>
    <row r="80" spans="1:18">
      <c r="A80">
        <v>73</v>
      </c>
      <c r="B80" s="9">
        <v>10166</v>
      </c>
      <c r="C80" s="6">
        <f t="shared" si="9"/>
        <v>10</v>
      </c>
      <c r="D80" s="12">
        <f t="shared" si="10"/>
        <v>1927</v>
      </c>
      <c r="E80" s="12">
        <f t="shared" si="11"/>
        <v>1928</v>
      </c>
      <c r="F80" s="11">
        <v>79.045529201563795</v>
      </c>
      <c r="R80">
        <v>1972</v>
      </c>
    </row>
    <row r="81" spans="1:18">
      <c r="A81">
        <v>74</v>
      </c>
      <c r="B81" s="9">
        <v>10196</v>
      </c>
      <c r="C81" s="6">
        <f t="shared" si="9"/>
        <v>11</v>
      </c>
      <c r="D81" s="12">
        <f t="shared" si="10"/>
        <v>1927</v>
      </c>
      <c r="E81" s="12">
        <f t="shared" si="11"/>
        <v>1928</v>
      </c>
      <c r="F81" s="11">
        <v>65.066802401877339</v>
      </c>
      <c r="R81">
        <v>1973</v>
      </c>
    </row>
    <row r="82" spans="1:18">
      <c r="A82">
        <v>75</v>
      </c>
      <c r="B82" s="9">
        <v>10227</v>
      </c>
      <c r="C82" s="6">
        <f t="shared" si="9"/>
        <v>12</v>
      </c>
      <c r="D82" s="12">
        <f t="shared" si="10"/>
        <v>1927</v>
      </c>
      <c r="E82" s="12">
        <f t="shared" si="11"/>
        <v>1928</v>
      </c>
      <c r="F82" s="11">
        <v>71.49507090105385</v>
      </c>
      <c r="R82">
        <v>1974</v>
      </c>
    </row>
    <row r="83" spans="1:18">
      <c r="A83">
        <v>76</v>
      </c>
      <c r="B83" s="9">
        <v>10258</v>
      </c>
      <c r="C83" s="6">
        <f t="shared" si="9"/>
        <v>1</v>
      </c>
      <c r="D83" s="12">
        <f t="shared" si="10"/>
        <v>1928</v>
      </c>
      <c r="E83" s="12">
        <f t="shared" si="11"/>
        <v>1928</v>
      </c>
      <c r="F83" s="11">
        <v>209.23338242206944</v>
      </c>
      <c r="R83">
        <v>1975</v>
      </c>
    </row>
    <row r="84" spans="1:18">
      <c r="A84">
        <v>77</v>
      </c>
      <c r="B84" s="9">
        <v>10287</v>
      </c>
      <c r="C84" s="6">
        <f t="shared" si="9"/>
        <v>2</v>
      </c>
      <c r="D84" s="12">
        <f t="shared" si="10"/>
        <v>1928</v>
      </c>
      <c r="E84" s="12">
        <f t="shared" si="11"/>
        <v>1928</v>
      </c>
      <c r="F84" s="11">
        <v>204.58525411637464</v>
      </c>
      <c r="R84">
        <v>1976</v>
      </c>
    </row>
    <row r="85" spans="1:18">
      <c r="A85">
        <v>78</v>
      </c>
      <c r="B85" s="9">
        <v>10318</v>
      </c>
      <c r="C85" s="6">
        <f t="shared" si="9"/>
        <v>3</v>
      </c>
      <c r="D85" s="12">
        <f t="shared" si="10"/>
        <v>1928</v>
      </c>
      <c r="E85" s="12">
        <f t="shared" si="11"/>
        <v>1928</v>
      </c>
      <c r="F85" s="11">
        <v>199.97747351225098</v>
      </c>
      <c r="R85">
        <v>1977</v>
      </c>
    </row>
    <row r="86" spans="1:18">
      <c r="A86">
        <v>79</v>
      </c>
      <c r="B86" s="9">
        <v>10348</v>
      </c>
      <c r="C86" s="6">
        <f t="shared" si="9"/>
        <v>4</v>
      </c>
      <c r="D86" s="12">
        <f t="shared" si="10"/>
        <v>1928</v>
      </c>
      <c r="E86" s="12">
        <f t="shared" si="11"/>
        <v>1928</v>
      </c>
      <c r="F86" s="11">
        <v>216.53380736559961</v>
      </c>
      <c r="R86">
        <v>1978</v>
      </c>
    </row>
    <row r="87" spans="1:18">
      <c r="A87">
        <v>80</v>
      </c>
      <c r="B87" s="9">
        <v>10379</v>
      </c>
      <c r="C87" s="6">
        <f t="shared" si="9"/>
        <v>5</v>
      </c>
      <c r="D87" s="12">
        <f t="shared" si="10"/>
        <v>1928</v>
      </c>
      <c r="E87" s="12">
        <f t="shared" si="11"/>
        <v>1928</v>
      </c>
      <c r="F87" s="11">
        <v>137.21960426849841</v>
      </c>
      <c r="R87">
        <v>1979</v>
      </c>
    </row>
    <row r="88" spans="1:18">
      <c r="A88">
        <v>81</v>
      </c>
      <c r="B88" s="9">
        <v>10409</v>
      </c>
      <c r="C88" s="6">
        <f t="shared" si="9"/>
        <v>6</v>
      </c>
      <c r="D88" s="12">
        <f t="shared" si="10"/>
        <v>1928</v>
      </c>
      <c r="E88" s="12">
        <f t="shared" si="11"/>
        <v>1928</v>
      </c>
      <c r="F88" s="11">
        <v>121.84327935256579</v>
      </c>
      <c r="R88">
        <v>1980</v>
      </c>
    </row>
    <row r="89" spans="1:18">
      <c r="A89">
        <v>82</v>
      </c>
      <c r="B89" s="9">
        <v>10440</v>
      </c>
      <c r="C89" s="6">
        <f t="shared" si="9"/>
        <v>7</v>
      </c>
      <c r="D89" s="12">
        <f t="shared" si="10"/>
        <v>1928</v>
      </c>
      <c r="E89" s="12">
        <f t="shared" si="11"/>
        <v>1928</v>
      </c>
      <c r="F89" s="11">
        <v>193.14222571703613</v>
      </c>
      <c r="R89">
        <v>1981</v>
      </c>
    </row>
    <row r="90" spans="1:18">
      <c r="A90">
        <v>83</v>
      </c>
      <c r="B90" s="9">
        <v>10471</v>
      </c>
      <c r="C90" s="6">
        <f t="shared" si="9"/>
        <v>8</v>
      </c>
      <c r="D90" s="12">
        <f t="shared" si="10"/>
        <v>1928</v>
      </c>
      <c r="E90" s="12">
        <f t="shared" si="11"/>
        <v>1928</v>
      </c>
      <c r="F90" s="11">
        <v>187.26225521675588</v>
      </c>
      <c r="R90">
        <v>1982</v>
      </c>
    </row>
    <row r="91" spans="1:18">
      <c r="A91">
        <v>84</v>
      </c>
      <c r="B91" s="9">
        <v>10501</v>
      </c>
      <c r="C91" s="6">
        <f t="shared" si="9"/>
        <v>9</v>
      </c>
      <c r="D91" s="12">
        <f t="shared" si="10"/>
        <v>1928</v>
      </c>
      <c r="E91" s="12">
        <f t="shared" si="11"/>
        <v>1928</v>
      </c>
      <c r="F91" s="11">
        <v>713.43250551426945</v>
      </c>
      <c r="R91">
        <v>1983</v>
      </c>
    </row>
    <row r="92" spans="1:18">
      <c r="A92">
        <v>85</v>
      </c>
      <c r="B92" s="9">
        <v>10532</v>
      </c>
      <c r="C92" s="6">
        <f t="shared" si="9"/>
        <v>10</v>
      </c>
      <c r="D92" s="12">
        <f t="shared" si="10"/>
        <v>1928</v>
      </c>
      <c r="E92" s="12">
        <f t="shared" si="11"/>
        <v>1929</v>
      </c>
      <c r="F92" s="11">
        <v>193.09538103372529</v>
      </c>
      <c r="R92">
        <v>1984</v>
      </c>
    </row>
    <row r="93" spans="1:18">
      <c r="A93">
        <v>86</v>
      </c>
      <c r="B93" s="9">
        <v>10562</v>
      </c>
      <c r="C93" s="6">
        <f t="shared" si="9"/>
        <v>11</v>
      </c>
      <c r="D93" s="12">
        <f t="shared" si="10"/>
        <v>1928</v>
      </c>
      <c r="E93" s="12">
        <f t="shared" si="11"/>
        <v>1929</v>
      </c>
      <c r="F93" s="11">
        <v>77.861047496562151</v>
      </c>
      <c r="R93">
        <v>1985</v>
      </c>
    </row>
    <row r="94" spans="1:18">
      <c r="A94">
        <v>87</v>
      </c>
      <c r="B94" s="9">
        <v>10593</v>
      </c>
      <c r="C94" s="6">
        <f t="shared" si="9"/>
        <v>12</v>
      </c>
      <c r="D94" s="12">
        <f t="shared" si="10"/>
        <v>1928</v>
      </c>
      <c r="E94" s="12">
        <f t="shared" si="11"/>
        <v>1929</v>
      </c>
      <c r="F94" s="11">
        <v>89.945130927083937</v>
      </c>
      <c r="R94">
        <v>1986</v>
      </c>
    </row>
    <row r="95" spans="1:18">
      <c r="A95">
        <v>88</v>
      </c>
      <c r="B95" s="9">
        <v>10624</v>
      </c>
      <c r="C95" s="6">
        <f t="shared" si="9"/>
        <v>1</v>
      </c>
      <c r="D95" s="12">
        <f t="shared" si="10"/>
        <v>1929</v>
      </c>
      <c r="E95" s="12">
        <f t="shared" si="11"/>
        <v>1929</v>
      </c>
      <c r="F95" s="11">
        <v>99.263209110874868</v>
      </c>
      <c r="R95">
        <v>1987</v>
      </c>
    </row>
    <row r="96" spans="1:18">
      <c r="A96">
        <v>89</v>
      </c>
      <c r="B96" s="9">
        <v>10652</v>
      </c>
      <c r="C96" s="6">
        <f t="shared" si="9"/>
        <v>2</v>
      </c>
      <c r="D96" s="12">
        <f t="shared" si="10"/>
        <v>1929</v>
      </c>
      <c r="E96" s="12">
        <f t="shared" si="11"/>
        <v>1929</v>
      </c>
      <c r="F96" s="11">
        <v>138.08138044420849</v>
      </c>
      <c r="R96">
        <v>1988</v>
      </c>
    </row>
    <row r="97" spans="1:18">
      <c r="A97">
        <v>90</v>
      </c>
      <c r="B97" s="9">
        <v>10683</v>
      </c>
      <c r="C97" s="6">
        <f t="shared" si="9"/>
        <v>3</v>
      </c>
      <c r="D97" s="12">
        <f t="shared" si="10"/>
        <v>1929</v>
      </c>
      <c r="E97" s="12">
        <f t="shared" si="11"/>
        <v>1929</v>
      </c>
      <c r="F97" s="11">
        <v>145.69370384501386</v>
      </c>
      <c r="R97">
        <v>1989</v>
      </c>
    </row>
    <row r="98" spans="1:18">
      <c r="A98">
        <v>91</v>
      </c>
      <c r="B98" s="9">
        <v>10713</v>
      </c>
      <c r="C98" s="6">
        <f t="shared" si="9"/>
        <v>4</v>
      </c>
      <c r="D98" s="12">
        <f t="shared" si="10"/>
        <v>1929</v>
      </c>
      <c r="E98" s="12">
        <f t="shared" si="11"/>
        <v>1929</v>
      </c>
      <c r="F98" s="11">
        <v>133.15969790826512</v>
      </c>
      <c r="R98">
        <v>1990</v>
      </c>
    </row>
    <row r="99" spans="1:18">
      <c r="A99">
        <v>92</v>
      </c>
      <c r="B99" s="9">
        <v>10744</v>
      </c>
      <c r="C99" s="6">
        <f t="shared" si="9"/>
        <v>5</v>
      </c>
      <c r="D99" s="12">
        <f t="shared" si="10"/>
        <v>1929</v>
      </c>
      <c r="E99" s="12">
        <f t="shared" si="11"/>
        <v>1929</v>
      </c>
      <c r="F99" s="11">
        <v>99.378554564695605</v>
      </c>
      <c r="R99">
        <v>1991</v>
      </c>
    </row>
    <row r="100" spans="1:18">
      <c r="A100">
        <v>93</v>
      </c>
      <c r="B100" s="9">
        <v>10774</v>
      </c>
      <c r="C100" s="6">
        <f t="shared" si="9"/>
        <v>6</v>
      </c>
      <c r="D100" s="12">
        <f t="shared" si="10"/>
        <v>1929</v>
      </c>
      <c r="E100" s="12">
        <f t="shared" si="11"/>
        <v>1929</v>
      </c>
      <c r="F100" s="11">
        <v>115.93318719412059</v>
      </c>
      <c r="R100">
        <v>1992</v>
      </c>
    </row>
    <row r="101" spans="1:18">
      <c r="A101">
        <v>94</v>
      </c>
      <c r="B101" s="9">
        <v>10805</v>
      </c>
      <c r="C101" s="6">
        <f t="shared" si="9"/>
        <v>7</v>
      </c>
      <c r="D101" s="12">
        <f t="shared" si="10"/>
        <v>1929</v>
      </c>
      <c r="E101" s="12">
        <f t="shared" si="11"/>
        <v>1929</v>
      </c>
      <c r="F101" s="11">
        <v>193.36215462001019</v>
      </c>
      <c r="R101">
        <v>1993</v>
      </c>
    </row>
    <row r="102" spans="1:18">
      <c r="A102">
        <v>95</v>
      </c>
      <c r="B102" s="9">
        <v>10836</v>
      </c>
      <c r="C102" s="6">
        <f t="shared" si="9"/>
        <v>8</v>
      </c>
      <c r="D102" s="12">
        <f t="shared" si="10"/>
        <v>1929</v>
      </c>
      <c r="E102" s="12">
        <f t="shared" si="11"/>
        <v>1929</v>
      </c>
      <c r="F102" s="11">
        <v>188.47364368858121</v>
      </c>
      <c r="R102">
        <v>1994</v>
      </c>
    </row>
    <row r="103" spans="1:18">
      <c r="A103">
        <v>96</v>
      </c>
      <c r="B103" s="9">
        <v>10866</v>
      </c>
      <c r="C103" s="6">
        <f t="shared" si="9"/>
        <v>9</v>
      </c>
      <c r="D103" s="12">
        <f t="shared" si="10"/>
        <v>1929</v>
      </c>
      <c r="E103" s="12">
        <f t="shared" si="11"/>
        <v>1929</v>
      </c>
      <c r="F103" s="11">
        <v>148.67773602110333</v>
      </c>
      <c r="R103">
        <v>1995</v>
      </c>
    </row>
    <row r="104" spans="1:18">
      <c r="A104">
        <v>97</v>
      </c>
      <c r="B104" s="9">
        <v>10897</v>
      </c>
      <c r="C104" s="6">
        <f t="shared" si="9"/>
        <v>10</v>
      </c>
      <c r="D104" s="12">
        <f t="shared" si="10"/>
        <v>1929</v>
      </c>
      <c r="E104" s="12">
        <f t="shared" si="11"/>
        <v>1930</v>
      </c>
      <c r="F104" s="11">
        <v>83.56727040253935</v>
      </c>
      <c r="R104">
        <v>1996</v>
      </c>
    </row>
    <row r="105" spans="1:18">
      <c r="A105">
        <v>98</v>
      </c>
      <c r="B105" s="9">
        <v>10927</v>
      </c>
      <c r="C105" s="6">
        <f t="shared" si="9"/>
        <v>11</v>
      </c>
      <c r="D105" s="12">
        <f t="shared" si="10"/>
        <v>1929</v>
      </c>
      <c r="E105" s="12">
        <f t="shared" si="11"/>
        <v>1930</v>
      </c>
      <c r="F105" s="11">
        <v>70.991715422037828</v>
      </c>
      <c r="R105">
        <v>1997</v>
      </c>
    </row>
    <row r="106" spans="1:18">
      <c r="A106">
        <v>99</v>
      </c>
      <c r="B106" s="9">
        <v>10958</v>
      </c>
      <c r="C106" s="6">
        <f t="shared" si="9"/>
        <v>12</v>
      </c>
      <c r="D106" s="12">
        <f t="shared" si="10"/>
        <v>1929</v>
      </c>
      <c r="E106" s="12">
        <f t="shared" si="11"/>
        <v>1930</v>
      </c>
      <c r="F106" s="11">
        <v>198.68240085462298</v>
      </c>
      <c r="R106">
        <v>1998</v>
      </c>
    </row>
    <row r="107" spans="1:18">
      <c r="A107">
        <v>100</v>
      </c>
      <c r="B107" s="9">
        <v>10989</v>
      </c>
      <c r="C107" s="6">
        <f t="shared" si="9"/>
        <v>1</v>
      </c>
      <c r="D107" s="12">
        <f t="shared" si="10"/>
        <v>1930</v>
      </c>
      <c r="E107" s="12">
        <f t="shared" si="11"/>
        <v>1930</v>
      </c>
      <c r="F107" s="11">
        <v>203.33973379061854</v>
      </c>
      <c r="R107">
        <v>1999</v>
      </c>
    </row>
    <row r="108" spans="1:18">
      <c r="A108">
        <v>101</v>
      </c>
      <c r="B108" s="9">
        <v>11017</v>
      </c>
      <c r="C108" s="6">
        <f t="shared" si="9"/>
        <v>2</v>
      </c>
      <c r="D108" s="12">
        <f t="shared" si="10"/>
        <v>1930</v>
      </c>
      <c r="E108" s="12">
        <f t="shared" si="11"/>
        <v>1930</v>
      </c>
      <c r="F108" s="11">
        <v>-515.58574080886251</v>
      </c>
      <c r="R108">
        <v>2000</v>
      </c>
    </row>
    <row r="109" spans="1:18">
      <c r="A109">
        <v>102</v>
      </c>
      <c r="B109" s="9">
        <v>11048</v>
      </c>
      <c r="C109" s="6">
        <f t="shared" si="9"/>
        <v>3</v>
      </c>
      <c r="D109" s="12">
        <f t="shared" si="10"/>
        <v>1930</v>
      </c>
      <c r="E109" s="12">
        <f t="shared" si="11"/>
        <v>1930</v>
      </c>
      <c r="F109" s="11">
        <v>200.12339998727668</v>
      </c>
      <c r="R109">
        <v>2001</v>
      </c>
    </row>
    <row r="110" spans="1:18">
      <c r="A110">
        <v>103</v>
      </c>
      <c r="B110" s="9">
        <v>11078</v>
      </c>
      <c r="C110" s="6">
        <f t="shared" si="9"/>
        <v>4</v>
      </c>
      <c r="D110" s="12">
        <f t="shared" si="10"/>
        <v>1930</v>
      </c>
      <c r="E110" s="12">
        <f t="shared" si="11"/>
        <v>1930</v>
      </c>
      <c r="F110" s="11">
        <v>176.00659057627354</v>
      </c>
      <c r="R110">
        <v>2002</v>
      </c>
    </row>
    <row r="111" spans="1:18">
      <c r="A111">
        <v>104</v>
      </c>
      <c r="B111" s="9">
        <v>11109</v>
      </c>
      <c r="C111" s="6">
        <f t="shared" si="9"/>
        <v>5</v>
      </c>
      <c r="D111" s="12">
        <f t="shared" si="10"/>
        <v>1930</v>
      </c>
      <c r="E111" s="12">
        <f t="shared" si="11"/>
        <v>1930</v>
      </c>
      <c r="F111" s="11">
        <v>126.81497596098598</v>
      </c>
      <c r="R111">
        <v>2003</v>
      </c>
    </row>
    <row r="112" spans="1:18">
      <c r="A112">
        <v>105</v>
      </c>
      <c r="B112" s="9">
        <v>11139</v>
      </c>
      <c r="C112" s="6">
        <f t="shared" si="9"/>
        <v>6</v>
      </c>
      <c r="D112" s="12">
        <f t="shared" si="10"/>
        <v>1930</v>
      </c>
      <c r="E112" s="12">
        <f t="shared" si="11"/>
        <v>1930</v>
      </c>
      <c r="F112" s="11">
        <v>124.23471162712121</v>
      </c>
    </row>
    <row r="113" spans="1:6">
      <c r="A113">
        <v>106</v>
      </c>
      <c r="B113" s="9">
        <v>11170</v>
      </c>
      <c r="C113" s="6">
        <f t="shared" si="9"/>
        <v>7</v>
      </c>
      <c r="D113" s="12">
        <f t="shared" si="10"/>
        <v>1930</v>
      </c>
      <c r="E113" s="12">
        <f t="shared" si="11"/>
        <v>1930</v>
      </c>
      <c r="F113" s="11">
        <v>194.9353509675816</v>
      </c>
    </row>
    <row r="114" spans="1:6">
      <c r="A114">
        <v>107</v>
      </c>
      <c r="B114" s="9">
        <v>11201</v>
      </c>
      <c r="C114" s="6">
        <f t="shared" si="9"/>
        <v>8</v>
      </c>
      <c r="D114" s="12">
        <f t="shared" si="10"/>
        <v>1930</v>
      </c>
      <c r="E114" s="12">
        <f t="shared" si="11"/>
        <v>1930</v>
      </c>
      <c r="F114" s="11">
        <v>837.60866705541298</v>
      </c>
    </row>
    <row r="115" spans="1:6">
      <c r="A115">
        <v>108</v>
      </c>
      <c r="B115" s="9">
        <v>11231</v>
      </c>
      <c r="C115" s="6">
        <f t="shared" si="9"/>
        <v>9</v>
      </c>
      <c r="D115" s="12">
        <f t="shared" si="10"/>
        <v>1930</v>
      </c>
      <c r="E115" s="12">
        <f t="shared" si="11"/>
        <v>1930</v>
      </c>
      <c r="F115" s="11">
        <v>157.53164623115799</v>
      </c>
    </row>
    <row r="116" spans="1:6">
      <c r="A116">
        <v>109</v>
      </c>
      <c r="B116" s="9">
        <v>11262</v>
      </c>
      <c r="C116" s="6">
        <f t="shared" si="9"/>
        <v>10</v>
      </c>
      <c r="D116" s="12">
        <f t="shared" si="10"/>
        <v>1930</v>
      </c>
      <c r="E116" s="12">
        <f t="shared" si="11"/>
        <v>1931</v>
      </c>
      <c r="F116" s="11">
        <v>85.478338807472028</v>
      </c>
    </row>
    <row r="117" spans="1:6">
      <c r="A117">
        <v>110</v>
      </c>
      <c r="B117" s="9">
        <v>11292</v>
      </c>
      <c r="C117" s="6">
        <f t="shared" si="9"/>
        <v>11</v>
      </c>
      <c r="D117" s="12">
        <f t="shared" si="10"/>
        <v>1930</v>
      </c>
      <c r="E117" s="12">
        <f t="shared" si="11"/>
        <v>1931</v>
      </c>
      <c r="F117" s="11">
        <v>77.674710147143287</v>
      </c>
    </row>
    <row r="118" spans="1:6">
      <c r="A118">
        <v>111</v>
      </c>
      <c r="B118" s="9">
        <v>11323</v>
      </c>
      <c r="C118" s="6">
        <f t="shared" si="9"/>
        <v>12</v>
      </c>
      <c r="D118" s="12">
        <f t="shared" si="10"/>
        <v>1930</v>
      </c>
      <c r="E118" s="12">
        <f t="shared" si="11"/>
        <v>1931</v>
      </c>
      <c r="F118" s="11">
        <v>75.222614681582854</v>
      </c>
    </row>
    <row r="119" spans="1:6">
      <c r="A119">
        <v>112</v>
      </c>
      <c r="B119" s="9">
        <v>11354</v>
      </c>
      <c r="C119" s="6">
        <f t="shared" si="9"/>
        <v>1</v>
      </c>
      <c r="D119" s="12">
        <f t="shared" si="10"/>
        <v>1931</v>
      </c>
      <c r="E119" s="12">
        <f t="shared" si="11"/>
        <v>1931</v>
      </c>
      <c r="F119" s="11">
        <v>109.01178144814236</v>
      </c>
    </row>
    <row r="120" spans="1:6">
      <c r="A120">
        <v>113</v>
      </c>
      <c r="B120" s="9">
        <v>11382</v>
      </c>
      <c r="C120" s="6">
        <f t="shared" si="9"/>
        <v>2</v>
      </c>
      <c r="D120" s="12">
        <f t="shared" si="10"/>
        <v>1931</v>
      </c>
      <c r="E120" s="12">
        <f t="shared" si="11"/>
        <v>1931</v>
      </c>
      <c r="F120" s="11">
        <v>109.20881170694213</v>
      </c>
    </row>
    <row r="121" spans="1:6">
      <c r="A121">
        <v>114</v>
      </c>
      <c r="B121" s="9">
        <v>11413</v>
      </c>
      <c r="C121" s="6">
        <f t="shared" si="9"/>
        <v>3</v>
      </c>
      <c r="D121" s="12">
        <f t="shared" si="10"/>
        <v>1931</v>
      </c>
      <c r="E121" s="12">
        <f t="shared" si="11"/>
        <v>1931</v>
      </c>
      <c r="F121" s="11">
        <v>-116.07443888862815</v>
      </c>
    </row>
    <row r="122" spans="1:6">
      <c r="A122">
        <v>115</v>
      </c>
      <c r="B122" s="9">
        <v>11443</v>
      </c>
      <c r="C122" s="6">
        <f t="shared" si="9"/>
        <v>4</v>
      </c>
      <c r="D122" s="12">
        <f t="shared" si="10"/>
        <v>1931</v>
      </c>
      <c r="E122" s="12">
        <f t="shared" si="11"/>
        <v>1931</v>
      </c>
      <c r="F122" s="11">
        <v>354.91045661339433</v>
      </c>
    </row>
    <row r="123" spans="1:6">
      <c r="A123">
        <v>116</v>
      </c>
      <c r="B123" s="9">
        <v>11474</v>
      </c>
      <c r="C123" s="6">
        <f t="shared" si="9"/>
        <v>5</v>
      </c>
      <c r="D123" s="12">
        <f t="shared" si="10"/>
        <v>1931</v>
      </c>
      <c r="E123" s="12">
        <f t="shared" si="11"/>
        <v>1931</v>
      </c>
      <c r="F123" s="11">
        <v>82.773442478614015</v>
      </c>
    </row>
    <row r="124" spans="1:6">
      <c r="A124">
        <v>117</v>
      </c>
      <c r="B124" s="9">
        <v>11504</v>
      </c>
      <c r="C124" s="6">
        <f t="shared" si="9"/>
        <v>6</v>
      </c>
      <c r="D124" s="12">
        <f t="shared" si="10"/>
        <v>1931</v>
      </c>
      <c r="E124" s="12">
        <f t="shared" si="11"/>
        <v>1931</v>
      </c>
      <c r="F124" s="11">
        <v>107.48137356655764</v>
      </c>
    </row>
    <row r="125" spans="1:6">
      <c r="A125">
        <v>118</v>
      </c>
      <c r="B125" s="9">
        <v>11535</v>
      </c>
      <c r="C125" s="6">
        <f t="shared" si="9"/>
        <v>7</v>
      </c>
      <c r="D125" s="12">
        <f t="shared" si="10"/>
        <v>1931</v>
      </c>
      <c r="E125" s="12">
        <f t="shared" si="11"/>
        <v>1931</v>
      </c>
      <c r="F125" s="11">
        <v>188.00859157787499</v>
      </c>
    </row>
    <row r="126" spans="1:6">
      <c r="A126">
        <v>119</v>
      </c>
      <c r="B126" s="9">
        <v>11566</v>
      </c>
      <c r="C126" s="6">
        <f t="shared" si="9"/>
        <v>8</v>
      </c>
      <c r="D126" s="12">
        <f t="shared" si="10"/>
        <v>1931</v>
      </c>
      <c r="E126" s="12">
        <f t="shared" si="11"/>
        <v>1931</v>
      </c>
      <c r="F126" s="11">
        <v>188.15095417335874</v>
      </c>
    </row>
    <row r="127" spans="1:6">
      <c r="A127">
        <v>120</v>
      </c>
      <c r="B127" s="9">
        <v>11596</v>
      </c>
      <c r="C127" s="6">
        <f t="shared" si="9"/>
        <v>9</v>
      </c>
      <c r="D127" s="12">
        <f t="shared" si="10"/>
        <v>1931</v>
      </c>
      <c r="E127" s="12">
        <f t="shared" si="11"/>
        <v>1931</v>
      </c>
      <c r="F127" s="11">
        <v>148.93272412061765</v>
      </c>
    </row>
    <row r="128" spans="1:6">
      <c r="A128">
        <v>121</v>
      </c>
      <c r="B128" s="9">
        <v>11627</v>
      </c>
      <c r="C128" s="6">
        <f t="shared" si="9"/>
        <v>10</v>
      </c>
      <c r="D128" s="12">
        <f t="shared" si="10"/>
        <v>1931</v>
      </c>
      <c r="E128" s="12">
        <f t="shared" si="11"/>
        <v>1932</v>
      </c>
      <c r="F128" s="11">
        <v>90.442784105909311</v>
      </c>
    </row>
    <row r="129" spans="1:6">
      <c r="A129">
        <v>122</v>
      </c>
      <c r="B129" s="9">
        <v>11657</v>
      </c>
      <c r="C129" s="6">
        <f t="shared" si="9"/>
        <v>11</v>
      </c>
      <c r="D129" s="12">
        <f t="shared" si="10"/>
        <v>1931</v>
      </c>
      <c r="E129" s="12">
        <f t="shared" si="11"/>
        <v>1932</v>
      </c>
      <c r="F129" s="11">
        <v>86.244210841675027</v>
      </c>
    </row>
    <row r="130" spans="1:6">
      <c r="A130">
        <v>123</v>
      </c>
      <c r="B130" s="9">
        <v>11688</v>
      </c>
      <c r="C130" s="6">
        <f t="shared" si="9"/>
        <v>12</v>
      </c>
      <c r="D130" s="12">
        <f t="shared" si="10"/>
        <v>1931</v>
      </c>
      <c r="E130" s="12">
        <f t="shared" si="11"/>
        <v>1932</v>
      </c>
      <c r="F130" s="11">
        <v>164.66204080888213</v>
      </c>
    </row>
    <row r="131" spans="1:6">
      <c r="A131">
        <v>124</v>
      </c>
      <c r="B131" s="9">
        <v>11719</v>
      </c>
      <c r="C131" s="6">
        <f t="shared" si="9"/>
        <v>1</v>
      </c>
      <c r="D131" s="12">
        <f t="shared" si="10"/>
        <v>1932</v>
      </c>
      <c r="E131" s="12">
        <f t="shared" si="11"/>
        <v>1932</v>
      </c>
      <c r="F131" s="11">
        <v>138.28597034545717</v>
      </c>
    </row>
    <row r="132" spans="1:6">
      <c r="A132">
        <v>125</v>
      </c>
      <c r="B132" s="9">
        <v>11748</v>
      </c>
      <c r="C132" s="6">
        <f t="shared" si="9"/>
        <v>2</v>
      </c>
      <c r="D132" s="12">
        <f t="shared" si="10"/>
        <v>1932</v>
      </c>
      <c r="E132" s="12">
        <f t="shared" si="11"/>
        <v>1932</v>
      </c>
      <c r="F132" s="11">
        <v>148.96649862563854</v>
      </c>
    </row>
    <row r="133" spans="1:6">
      <c r="A133">
        <v>126</v>
      </c>
      <c r="B133" s="9">
        <v>11779</v>
      </c>
      <c r="C133" s="6">
        <f t="shared" si="9"/>
        <v>3</v>
      </c>
      <c r="D133" s="12">
        <f t="shared" si="10"/>
        <v>1932</v>
      </c>
      <c r="E133" s="12">
        <f t="shared" si="11"/>
        <v>1932</v>
      </c>
      <c r="F133" s="11">
        <v>185.98216232223621</v>
      </c>
    </row>
    <row r="134" spans="1:6">
      <c r="A134">
        <v>127</v>
      </c>
      <c r="B134" s="9">
        <v>11809</v>
      </c>
      <c r="C134" s="6">
        <f t="shared" si="9"/>
        <v>4</v>
      </c>
      <c r="D134" s="12">
        <f t="shared" si="10"/>
        <v>1932</v>
      </c>
      <c r="E134" s="12">
        <f t="shared" si="11"/>
        <v>1932</v>
      </c>
      <c r="F134" s="11">
        <v>-452.95948043075259</v>
      </c>
    </row>
    <row r="135" spans="1:6">
      <c r="A135">
        <v>128</v>
      </c>
      <c r="B135" s="9">
        <v>11840</v>
      </c>
      <c r="C135" s="6">
        <f t="shared" si="9"/>
        <v>5</v>
      </c>
      <c r="D135" s="12">
        <f t="shared" si="10"/>
        <v>1932</v>
      </c>
      <c r="E135" s="12">
        <f t="shared" si="11"/>
        <v>1932</v>
      </c>
      <c r="F135" s="11">
        <v>204.35832916168124</v>
      </c>
    </row>
    <row r="136" spans="1:6">
      <c r="A136">
        <v>129</v>
      </c>
      <c r="B136" s="9">
        <v>11870</v>
      </c>
      <c r="C136" s="6">
        <f t="shared" si="9"/>
        <v>6</v>
      </c>
      <c r="D136" s="12">
        <f t="shared" si="10"/>
        <v>1932</v>
      </c>
      <c r="E136" s="12">
        <f t="shared" si="11"/>
        <v>1932</v>
      </c>
      <c r="F136" s="11">
        <v>137.63607626001294</v>
      </c>
    </row>
    <row r="137" spans="1:6">
      <c r="A137">
        <v>130</v>
      </c>
      <c r="B137" s="9">
        <v>11901</v>
      </c>
      <c r="C137" s="6">
        <f t="shared" ref="C137:C200" si="12">MONTH(B137)</f>
        <v>7</v>
      </c>
      <c r="D137" s="12">
        <f t="shared" ref="D137:D200" si="13">YEAR(B137)</f>
        <v>1932</v>
      </c>
      <c r="E137" s="12">
        <f t="shared" ref="E137:E200" si="14">IF(AND($C137&gt;=10,$C137&lt;=12),$D137+1,$D137)</f>
        <v>1932</v>
      </c>
      <c r="F137" s="11">
        <v>193.22561419130579</v>
      </c>
    </row>
    <row r="138" spans="1:6">
      <c r="A138">
        <v>131</v>
      </c>
      <c r="B138" s="9">
        <v>11932</v>
      </c>
      <c r="C138" s="6">
        <f t="shared" si="12"/>
        <v>8</v>
      </c>
      <c r="D138" s="12">
        <f t="shared" si="13"/>
        <v>1932</v>
      </c>
      <c r="E138" s="12">
        <f t="shared" si="14"/>
        <v>1932</v>
      </c>
      <c r="F138" s="11">
        <v>841.01305574059154</v>
      </c>
    </row>
    <row r="139" spans="1:6">
      <c r="A139">
        <v>132</v>
      </c>
      <c r="B139" s="9">
        <v>11962</v>
      </c>
      <c r="C139" s="6">
        <f t="shared" si="12"/>
        <v>9</v>
      </c>
      <c r="D139" s="12">
        <f t="shared" si="13"/>
        <v>1932</v>
      </c>
      <c r="E139" s="12">
        <f t="shared" si="14"/>
        <v>1932</v>
      </c>
      <c r="F139" s="11">
        <v>143.19474116741003</v>
      </c>
    </row>
    <row r="140" spans="1:6">
      <c r="A140">
        <v>133</v>
      </c>
      <c r="B140" s="9">
        <v>11993</v>
      </c>
      <c r="C140" s="6">
        <f t="shared" si="12"/>
        <v>10</v>
      </c>
      <c r="D140" s="12">
        <f t="shared" si="13"/>
        <v>1932</v>
      </c>
      <c r="E140" s="12">
        <f t="shared" si="14"/>
        <v>1933</v>
      </c>
      <c r="F140" s="11">
        <v>80.456940625317202</v>
      </c>
    </row>
    <row r="141" spans="1:6">
      <c r="A141">
        <v>134</v>
      </c>
      <c r="B141" s="9">
        <v>12023</v>
      </c>
      <c r="C141" s="6">
        <f t="shared" si="12"/>
        <v>11</v>
      </c>
      <c r="D141" s="12">
        <f t="shared" si="13"/>
        <v>1932</v>
      </c>
      <c r="E141" s="12">
        <f t="shared" si="14"/>
        <v>1933</v>
      </c>
      <c r="F141" s="11">
        <v>64.004700404209416</v>
      </c>
    </row>
    <row r="142" spans="1:6">
      <c r="A142">
        <v>135</v>
      </c>
      <c r="B142" s="9">
        <v>12054</v>
      </c>
      <c r="C142" s="6">
        <f t="shared" si="12"/>
        <v>12</v>
      </c>
      <c r="D142" s="12">
        <f t="shared" si="13"/>
        <v>1932</v>
      </c>
      <c r="E142" s="12">
        <f t="shared" si="14"/>
        <v>1933</v>
      </c>
      <c r="F142" s="11">
        <v>67.261729863335631</v>
      </c>
    </row>
    <row r="143" spans="1:6">
      <c r="A143">
        <v>136</v>
      </c>
      <c r="B143" s="9">
        <v>12085</v>
      </c>
      <c r="C143" s="6">
        <f t="shared" si="12"/>
        <v>1</v>
      </c>
      <c r="D143" s="12">
        <f t="shared" si="13"/>
        <v>1933</v>
      </c>
      <c r="E143" s="12">
        <f t="shared" si="14"/>
        <v>1933</v>
      </c>
      <c r="F143" s="11">
        <v>94.384173750482944</v>
      </c>
    </row>
    <row r="144" spans="1:6">
      <c r="A144">
        <v>137</v>
      </c>
      <c r="B144" s="9">
        <v>12113</v>
      </c>
      <c r="C144" s="6">
        <f t="shared" si="12"/>
        <v>2</v>
      </c>
      <c r="D144" s="12">
        <f t="shared" si="13"/>
        <v>1933</v>
      </c>
      <c r="E144" s="12">
        <f t="shared" si="14"/>
        <v>1933</v>
      </c>
      <c r="F144" s="11">
        <v>94.877600741966788</v>
      </c>
    </row>
    <row r="145" spans="1:6">
      <c r="A145">
        <v>138</v>
      </c>
      <c r="B145" s="9">
        <v>12144</v>
      </c>
      <c r="C145" s="6">
        <f t="shared" si="12"/>
        <v>3</v>
      </c>
      <c r="D145" s="12">
        <f t="shared" si="13"/>
        <v>1933</v>
      </c>
      <c r="E145" s="12">
        <f t="shared" si="14"/>
        <v>1933</v>
      </c>
      <c r="F145" s="11">
        <v>148.90844094958567</v>
      </c>
    </row>
    <row r="146" spans="1:6">
      <c r="A146">
        <v>139</v>
      </c>
      <c r="B146" s="9">
        <v>12174</v>
      </c>
      <c r="C146" s="6">
        <f t="shared" si="12"/>
        <v>4</v>
      </c>
      <c r="D146" s="12">
        <f t="shared" si="13"/>
        <v>1933</v>
      </c>
      <c r="E146" s="12">
        <f t="shared" si="14"/>
        <v>1933</v>
      </c>
      <c r="F146" s="11">
        <v>134.3204768098376</v>
      </c>
    </row>
    <row r="147" spans="1:6">
      <c r="A147">
        <v>140</v>
      </c>
      <c r="B147" s="9">
        <v>12205</v>
      </c>
      <c r="C147" s="6">
        <f t="shared" si="12"/>
        <v>5</v>
      </c>
      <c r="D147" s="12">
        <f t="shared" si="13"/>
        <v>1933</v>
      </c>
      <c r="E147" s="12">
        <f t="shared" si="14"/>
        <v>1933</v>
      </c>
      <c r="F147" s="11">
        <v>130.47840192889794</v>
      </c>
    </row>
    <row r="148" spans="1:6">
      <c r="A148">
        <v>141</v>
      </c>
      <c r="B148" s="9">
        <v>12235</v>
      </c>
      <c r="C148" s="6">
        <f t="shared" si="12"/>
        <v>6</v>
      </c>
      <c r="D148" s="12">
        <f t="shared" si="13"/>
        <v>1933</v>
      </c>
      <c r="E148" s="12">
        <f t="shared" si="14"/>
        <v>1933</v>
      </c>
      <c r="F148" s="11">
        <v>142.97898240198174</v>
      </c>
    </row>
    <row r="149" spans="1:6">
      <c r="A149">
        <v>142</v>
      </c>
      <c r="B149" s="9">
        <v>12266</v>
      </c>
      <c r="C149" s="6">
        <f t="shared" si="12"/>
        <v>7</v>
      </c>
      <c r="D149" s="12">
        <f t="shared" si="13"/>
        <v>1933</v>
      </c>
      <c r="E149" s="12">
        <f t="shared" si="14"/>
        <v>1933</v>
      </c>
      <c r="F149" s="11">
        <v>189.69187193925313</v>
      </c>
    </row>
    <row r="150" spans="1:6">
      <c r="A150">
        <v>143</v>
      </c>
      <c r="B150" s="9">
        <v>12297</v>
      </c>
      <c r="C150" s="6">
        <f t="shared" si="12"/>
        <v>8</v>
      </c>
      <c r="D150" s="12">
        <f t="shared" si="13"/>
        <v>1933</v>
      </c>
      <c r="E150" s="12">
        <f t="shared" si="14"/>
        <v>1933</v>
      </c>
      <c r="F150" s="11">
        <v>188.09400949721271</v>
      </c>
    </row>
    <row r="151" spans="1:6">
      <c r="A151">
        <v>144</v>
      </c>
      <c r="B151" s="9">
        <v>12327</v>
      </c>
      <c r="C151" s="6">
        <f t="shared" si="12"/>
        <v>9</v>
      </c>
      <c r="D151" s="12">
        <f t="shared" si="13"/>
        <v>1933</v>
      </c>
      <c r="E151" s="12">
        <f t="shared" si="14"/>
        <v>1933</v>
      </c>
      <c r="F151" s="11">
        <v>148.83465195451402</v>
      </c>
    </row>
    <row r="152" spans="1:6">
      <c r="A152">
        <v>145</v>
      </c>
      <c r="B152" s="9">
        <v>12358</v>
      </c>
      <c r="C152" s="6">
        <f t="shared" si="12"/>
        <v>10</v>
      </c>
      <c r="D152" s="12">
        <f t="shared" si="13"/>
        <v>1933</v>
      </c>
      <c r="E152" s="12">
        <f t="shared" si="14"/>
        <v>1934</v>
      </c>
      <c r="F152" s="11">
        <v>89.79740552802329</v>
      </c>
    </row>
    <row r="153" spans="1:6">
      <c r="A153">
        <v>146</v>
      </c>
      <c r="B153" s="9">
        <v>12388</v>
      </c>
      <c r="C153" s="6">
        <f t="shared" si="12"/>
        <v>11</v>
      </c>
      <c r="D153" s="12">
        <f t="shared" si="13"/>
        <v>1933</v>
      </c>
      <c r="E153" s="12">
        <f t="shared" si="14"/>
        <v>1934</v>
      </c>
      <c r="F153" s="11">
        <v>70.874028588891107</v>
      </c>
    </row>
    <row r="154" spans="1:6">
      <c r="A154">
        <v>147</v>
      </c>
      <c r="B154" s="9">
        <v>12419</v>
      </c>
      <c r="C154" s="6">
        <f t="shared" si="12"/>
        <v>12</v>
      </c>
      <c r="D154" s="12">
        <f t="shared" si="13"/>
        <v>1933</v>
      </c>
      <c r="E154" s="12">
        <f t="shared" si="14"/>
        <v>1934</v>
      </c>
      <c r="F154" s="11">
        <v>117.4790868055826</v>
      </c>
    </row>
    <row r="155" spans="1:6">
      <c r="A155">
        <v>148</v>
      </c>
      <c r="B155" s="9">
        <v>12450</v>
      </c>
      <c r="C155" s="6">
        <f t="shared" si="12"/>
        <v>1</v>
      </c>
      <c r="D155" s="12">
        <f t="shared" si="13"/>
        <v>1934</v>
      </c>
      <c r="E155" s="12">
        <f t="shared" si="14"/>
        <v>1934</v>
      </c>
      <c r="F155" s="11">
        <v>157.80209627700015</v>
      </c>
    </row>
    <row r="156" spans="1:6">
      <c r="A156">
        <v>149</v>
      </c>
      <c r="B156" s="9">
        <v>12478</v>
      </c>
      <c r="C156" s="6">
        <f t="shared" si="12"/>
        <v>2</v>
      </c>
      <c r="D156" s="12">
        <f t="shared" si="13"/>
        <v>1934</v>
      </c>
      <c r="E156" s="12">
        <f t="shared" si="14"/>
        <v>1934</v>
      </c>
      <c r="F156" s="11">
        <v>184.85483232765165</v>
      </c>
    </row>
    <row r="157" spans="1:6">
      <c r="A157">
        <v>150</v>
      </c>
      <c r="B157" s="9">
        <v>12509</v>
      </c>
      <c r="C157" s="6">
        <f t="shared" si="12"/>
        <v>3</v>
      </c>
      <c r="D157" s="12">
        <f t="shared" si="13"/>
        <v>1934</v>
      </c>
      <c r="E157" s="12">
        <f t="shared" si="14"/>
        <v>1934</v>
      </c>
      <c r="F157" s="11">
        <v>190.58596261103614</v>
      </c>
    </row>
    <row r="158" spans="1:6">
      <c r="A158">
        <v>151</v>
      </c>
      <c r="B158" s="9">
        <v>12539</v>
      </c>
      <c r="C158" s="6">
        <f t="shared" si="12"/>
        <v>4</v>
      </c>
      <c r="D158" s="12">
        <f t="shared" si="13"/>
        <v>1934</v>
      </c>
      <c r="E158" s="12">
        <f t="shared" si="14"/>
        <v>1934</v>
      </c>
      <c r="F158" s="11">
        <v>125.46655870318091</v>
      </c>
    </row>
    <row r="159" spans="1:6">
      <c r="A159">
        <v>152</v>
      </c>
      <c r="B159" s="9">
        <v>12570</v>
      </c>
      <c r="C159" s="6">
        <f t="shared" si="12"/>
        <v>5</v>
      </c>
      <c r="D159" s="12">
        <f t="shared" si="13"/>
        <v>1934</v>
      </c>
      <c r="E159" s="12">
        <f t="shared" si="14"/>
        <v>1934</v>
      </c>
      <c r="F159" s="11">
        <v>81.317935782163204</v>
      </c>
    </row>
    <row r="160" spans="1:6">
      <c r="A160">
        <v>153</v>
      </c>
      <c r="B160" s="9">
        <v>12600</v>
      </c>
      <c r="C160" s="6">
        <f t="shared" si="12"/>
        <v>6</v>
      </c>
      <c r="D160" s="12">
        <f t="shared" si="13"/>
        <v>1934</v>
      </c>
      <c r="E160" s="12">
        <f t="shared" si="14"/>
        <v>1934</v>
      </c>
      <c r="F160" s="11">
        <v>105.57524538421967</v>
      </c>
    </row>
    <row r="161" spans="1:6">
      <c r="A161">
        <v>154</v>
      </c>
      <c r="B161" s="9">
        <v>12631</v>
      </c>
      <c r="C161" s="6">
        <f t="shared" si="12"/>
        <v>7</v>
      </c>
      <c r="D161" s="12">
        <f t="shared" si="13"/>
        <v>1934</v>
      </c>
      <c r="E161" s="12">
        <f t="shared" si="14"/>
        <v>1934</v>
      </c>
      <c r="F161" s="11">
        <v>188.40720793137166</v>
      </c>
    </row>
    <row r="162" spans="1:6">
      <c r="A162">
        <v>155</v>
      </c>
      <c r="B162" s="9">
        <v>12662</v>
      </c>
      <c r="C162" s="6">
        <f t="shared" si="12"/>
        <v>8</v>
      </c>
      <c r="D162" s="12">
        <f t="shared" si="13"/>
        <v>1934</v>
      </c>
      <c r="E162" s="12">
        <f t="shared" si="14"/>
        <v>1934</v>
      </c>
      <c r="F162" s="11">
        <v>186.6195128836207</v>
      </c>
    </row>
    <row r="163" spans="1:6">
      <c r="A163">
        <v>156</v>
      </c>
      <c r="B163" s="9">
        <v>12692</v>
      </c>
      <c r="C163" s="6">
        <f t="shared" si="12"/>
        <v>9</v>
      </c>
      <c r="D163" s="12">
        <f t="shared" si="13"/>
        <v>1934</v>
      </c>
      <c r="E163" s="12">
        <f t="shared" si="14"/>
        <v>1934</v>
      </c>
      <c r="F163" s="11">
        <v>146.66374471690096</v>
      </c>
    </row>
    <row r="164" spans="1:6">
      <c r="A164">
        <v>157</v>
      </c>
      <c r="B164" s="9">
        <v>12723</v>
      </c>
      <c r="C164" s="6">
        <f t="shared" si="12"/>
        <v>10</v>
      </c>
      <c r="D164" s="12">
        <f t="shared" si="13"/>
        <v>1934</v>
      </c>
      <c r="E164" s="12">
        <f t="shared" si="14"/>
        <v>1935</v>
      </c>
      <c r="F164" s="11">
        <v>83.671669805165649</v>
      </c>
    </row>
    <row r="165" spans="1:6">
      <c r="A165">
        <v>158</v>
      </c>
      <c r="B165" s="9">
        <v>12753</v>
      </c>
      <c r="C165" s="6">
        <f t="shared" si="12"/>
        <v>11</v>
      </c>
      <c r="D165" s="12">
        <f t="shared" si="13"/>
        <v>1934</v>
      </c>
      <c r="E165" s="12">
        <f t="shared" si="14"/>
        <v>1935</v>
      </c>
      <c r="F165" s="11">
        <v>96.111783573722249</v>
      </c>
    </row>
    <row r="166" spans="1:6">
      <c r="A166">
        <v>159</v>
      </c>
      <c r="B166" s="9">
        <v>12784</v>
      </c>
      <c r="C166" s="6">
        <f t="shared" si="12"/>
        <v>12</v>
      </c>
      <c r="D166" s="12">
        <f t="shared" si="13"/>
        <v>1934</v>
      </c>
      <c r="E166" s="12">
        <f t="shared" si="14"/>
        <v>1935</v>
      </c>
      <c r="F166" s="11">
        <v>102.7850433507132</v>
      </c>
    </row>
    <row r="167" spans="1:6">
      <c r="A167">
        <v>160</v>
      </c>
      <c r="B167" s="9">
        <v>12815</v>
      </c>
      <c r="C167" s="6">
        <f t="shared" si="12"/>
        <v>1</v>
      </c>
      <c r="D167" s="12">
        <f t="shared" si="13"/>
        <v>1935</v>
      </c>
      <c r="E167" s="12">
        <f t="shared" si="14"/>
        <v>1935</v>
      </c>
      <c r="F167" s="11">
        <v>154.54941120674746</v>
      </c>
    </row>
    <row r="168" spans="1:6">
      <c r="A168">
        <v>161</v>
      </c>
      <c r="B168" s="9">
        <v>12843</v>
      </c>
      <c r="C168" s="6">
        <f t="shared" si="12"/>
        <v>2</v>
      </c>
      <c r="D168" s="12">
        <f t="shared" si="13"/>
        <v>1935</v>
      </c>
      <c r="E168" s="12">
        <f t="shared" si="14"/>
        <v>1935</v>
      </c>
      <c r="F168" s="11">
        <v>134.46968567006019</v>
      </c>
    </row>
    <row r="169" spans="1:6">
      <c r="A169">
        <v>162</v>
      </c>
      <c r="B169" s="9">
        <v>12874</v>
      </c>
      <c r="C169" s="6">
        <f t="shared" si="12"/>
        <v>3</v>
      </c>
      <c r="D169" s="12">
        <f t="shared" si="13"/>
        <v>1935</v>
      </c>
      <c r="E169" s="12">
        <f t="shared" si="14"/>
        <v>1935</v>
      </c>
      <c r="F169" s="11">
        <v>157.43877767715753</v>
      </c>
    </row>
    <row r="170" spans="1:6">
      <c r="A170">
        <v>163</v>
      </c>
      <c r="B170" s="9">
        <v>12904</v>
      </c>
      <c r="C170" s="6">
        <f t="shared" si="12"/>
        <v>4</v>
      </c>
      <c r="D170" s="12">
        <f t="shared" si="13"/>
        <v>1935</v>
      </c>
      <c r="E170" s="12">
        <f t="shared" si="14"/>
        <v>1935</v>
      </c>
      <c r="F170" s="11">
        <v>-453.10054988250954</v>
      </c>
    </row>
    <row r="171" spans="1:6">
      <c r="A171">
        <v>164</v>
      </c>
      <c r="B171" s="9">
        <v>12935</v>
      </c>
      <c r="C171" s="6">
        <f t="shared" si="12"/>
        <v>5</v>
      </c>
      <c r="D171" s="12">
        <f t="shared" si="13"/>
        <v>1935</v>
      </c>
      <c r="E171" s="12">
        <f t="shared" si="14"/>
        <v>1935</v>
      </c>
      <c r="F171" s="11">
        <v>204.42086852927628</v>
      </c>
    </row>
    <row r="172" spans="1:6">
      <c r="A172">
        <v>165</v>
      </c>
      <c r="B172" s="9">
        <v>12965</v>
      </c>
      <c r="C172" s="6">
        <f t="shared" si="12"/>
        <v>6</v>
      </c>
      <c r="D172" s="12">
        <f t="shared" si="13"/>
        <v>1935</v>
      </c>
      <c r="E172" s="12">
        <f t="shared" si="14"/>
        <v>1935</v>
      </c>
      <c r="F172" s="11">
        <v>145.1987346767246</v>
      </c>
    </row>
    <row r="173" spans="1:6">
      <c r="A173">
        <v>166</v>
      </c>
      <c r="B173" s="9">
        <v>12996</v>
      </c>
      <c r="C173" s="6">
        <f t="shared" si="12"/>
        <v>7</v>
      </c>
      <c r="D173" s="12">
        <f t="shared" si="13"/>
        <v>1935</v>
      </c>
      <c r="E173" s="12">
        <f t="shared" si="14"/>
        <v>1935</v>
      </c>
      <c r="F173" s="11">
        <v>193.28815355887946</v>
      </c>
    </row>
    <row r="174" spans="1:6">
      <c r="A174">
        <v>167</v>
      </c>
      <c r="B174" s="9">
        <v>13027</v>
      </c>
      <c r="C174" s="6">
        <f t="shared" si="12"/>
        <v>8</v>
      </c>
      <c r="D174" s="12">
        <f t="shared" si="13"/>
        <v>1935</v>
      </c>
      <c r="E174" s="12">
        <f t="shared" si="14"/>
        <v>1935</v>
      </c>
      <c r="F174" s="11">
        <v>183.23822914250081</v>
      </c>
    </row>
    <row r="175" spans="1:6">
      <c r="A175">
        <v>168</v>
      </c>
      <c r="B175" s="9">
        <v>13057</v>
      </c>
      <c r="C175" s="6">
        <f t="shared" si="12"/>
        <v>9</v>
      </c>
      <c r="D175" s="12">
        <f t="shared" si="13"/>
        <v>1935</v>
      </c>
      <c r="E175" s="12">
        <f t="shared" si="14"/>
        <v>1935</v>
      </c>
      <c r="F175" s="11">
        <v>824.02553087390947</v>
      </c>
    </row>
    <row r="176" spans="1:6">
      <c r="A176">
        <v>169</v>
      </c>
      <c r="B176" s="9">
        <v>13088</v>
      </c>
      <c r="C176" s="6">
        <f t="shared" si="12"/>
        <v>10</v>
      </c>
      <c r="D176" s="12">
        <f t="shared" si="13"/>
        <v>1935</v>
      </c>
      <c r="E176" s="12">
        <f t="shared" si="14"/>
        <v>1936</v>
      </c>
      <c r="F176" s="11">
        <v>83.937413965403266</v>
      </c>
    </row>
    <row r="177" spans="1:6">
      <c r="A177">
        <v>170</v>
      </c>
      <c r="B177" s="9">
        <v>13118</v>
      </c>
      <c r="C177" s="6">
        <f t="shared" si="12"/>
        <v>11</v>
      </c>
      <c r="D177" s="12">
        <f t="shared" si="13"/>
        <v>1935</v>
      </c>
      <c r="E177" s="12">
        <f t="shared" si="14"/>
        <v>1936</v>
      </c>
      <c r="F177" s="11">
        <v>66.175615538426882</v>
      </c>
    </row>
    <row r="178" spans="1:6">
      <c r="A178">
        <v>171</v>
      </c>
      <c r="B178" s="9">
        <v>13149</v>
      </c>
      <c r="C178" s="6">
        <f t="shared" si="12"/>
        <v>12</v>
      </c>
      <c r="D178" s="12">
        <f t="shared" si="13"/>
        <v>1935</v>
      </c>
      <c r="E178" s="12">
        <f t="shared" si="14"/>
        <v>1936</v>
      </c>
      <c r="F178" s="11">
        <v>80.073169722609236</v>
      </c>
    </row>
    <row r="179" spans="1:6">
      <c r="A179">
        <v>172</v>
      </c>
      <c r="B179" s="9">
        <v>13180</v>
      </c>
      <c r="C179" s="6">
        <f t="shared" si="12"/>
        <v>1</v>
      </c>
      <c r="D179" s="12">
        <f t="shared" si="13"/>
        <v>1936</v>
      </c>
      <c r="E179" s="12">
        <f t="shared" si="14"/>
        <v>1936</v>
      </c>
      <c r="F179" s="11">
        <v>-442.62473225913976</v>
      </c>
    </row>
    <row r="180" spans="1:6">
      <c r="A180">
        <v>173</v>
      </c>
      <c r="B180" s="9">
        <v>13209</v>
      </c>
      <c r="C180" s="6">
        <f t="shared" si="12"/>
        <v>2</v>
      </c>
      <c r="D180" s="12">
        <f t="shared" si="13"/>
        <v>1936</v>
      </c>
      <c r="E180" s="12">
        <f t="shared" si="14"/>
        <v>1936</v>
      </c>
      <c r="F180" s="11">
        <v>204.58525411637493</v>
      </c>
    </row>
    <row r="181" spans="1:6">
      <c r="A181">
        <v>174</v>
      </c>
      <c r="B181" s="9">
        <v>13240</v>
      </c>
      <c r="C181" s="6">
        <f t="shared" si="12"/>
        <v>3</v>
      </c>
      <c r="D181" s="12">
        <f t="shared" si="13"/>
        <v>1936</v>
      </c>
      <c r="E181" s="12">
        <f t="shared" si="14"/>
        <v>1936</v>
      </c>
      <c r="F181" s="11">
        <v>199.87324028029468</v>
      </c>
    </row>
    <row r="182" spans="1:6">
      <c r="A182">
        <v>175</v>
      </c>
      <c r="B182" s="9">
        <v>13270</v>
      </c>
      <c r="C182" s="6">
        <f t="shared" si="12"/>
        <v>4</v>
      </c>
      <c r="D182" s="12">
        <f t="shared" si="13"/>
        <v>1936</v>
      </c>
      <c r="E182" s="12">
        <f t="shared" si="14"/>
        <v>1936</v>
      </c>
      <c r="F182" s="11">
        <v>215.99526912891304</v>
      </c>
    </row>
    <row r="183" spans="1:6">
      <c r="A183">
        <v>176</v>
      </c>
      <c r="B183" s="9">
        <v>13301</v>
      </c>
      <c r="C183" s="6">
        <f t="shared" si="12"/>
        <v>5</v>
      </c>
      <c r="D183" s="12">
        <f t="shared" si="13"/>
        <v>1936</v>
      </c>
      <c r="E183" s="12">
        <f t="shared" si="14"/>
        <v>1936</v>
      </c>
      <c r="F183" s="11">
        <v>204.14986195224355</v>
      </c>
    </row>
    <row r="184" spans="1:6">
      <c r="A184">
        <v>177</v>
      </c>
      <c r="B184" s="9">
        <v>13331</v>
      </c>
      <c r="C184" s="6">
        <f t="shared" si="12"/>
        <v>6</v>
      </c>
      <c r="D184" s="12">
        <f t="shared" si="13"/>
        <v>1936</v>
      </c>
      <c r="E184" s="12">
        <f t="shared" si="14"/>
        <v>1936</v>
      </c>
      <c r="F184" s="11">
        <v>198.52381380842576</v>
      </c>
    </row>
    <row r="185" spans="1:6">
      <c r="A185">
        <v>178</v>
      </c>
      <c r="B185" s="9">
        <v>13362</v>
      </c>
      <c r="C185" s="6">
        <f t="shared" si="12"/>
        <v>7</v>
      </c>
      <c r="D185" s="12">
        <f t="shared" si="13"/>
        <v>1936</v>
      </c>
      <c r="E185" s="12">
        <f t="shared" si="14"/>
        <v>1936</v>
      </c>
      <c r="F185" s="11">
        <v>194.33079844592203</v>
      </c>
    </row>
    <row r="186" spans="1:6">
      <c r="A186">
        <v>179</v>
      </c>
      <c r="B186" s="9">
        <v>13393</v>
      </c>
      <c r="C186" s="6">
        <f t="shared" si="12"/>
        <v>8</v>
      </c>
      <c r="D186" s="12">
        <f t="shared" si="13"/>
        <v>1936</v>
      </c>
      <c r="E186" s="12">
        <f t="shared" si="14"/>
        <v>1936</v>
      </c>
      <c r="F186" s="11">
        <v>192.78783464193771</v>
      </c>
    </row>
    <row r="187" spans="1:6">
      <c r="A187">
        <v>180</v>
      </c>
      <c r="B187" s="9">
        <v>13423</v>
      </c>
      <c r="C187" s="6">
        <f t="shared" si="12"/>
        <v>9</v>
      </c>
      <c r="D187" s="12">
        <f t="shared" si="13"/>
        <v>1936</v>
      </c>
      <c r="E187" s="12">
        <f t="shared" si="14"/>
        <v>1936</v>
      </c>
      <c r="F187" s="11">
        <v>157.95320755542821</v>
      </c>
    </row>
    <row r="188" spans="1:6">
      <c r="A188">
        <v>181</v>
      </c>
      <c r="B188" s="9">
        <v>13454</v>
      </c>
      <c r="C188" s="6">
        <f t="shared" si="12"/>
        <v>10</v>
      </c>
      <c r="D188" s="12">
        <f t="shared" si="13"/>
        <v>1936</v>
      </c>
      <c r="E188" s="12">
        <f t="shared" si="14"/>
        <v>1937</v>
      </c>
      <c r="F188" s="11">
        <v>78.711983256935127</v>
      </c>
    </row>
    <row r="189" spans="1:6">
      <c r="A189">
        <v>182</v>
      </c>
      <c r="B189" s="9">
        <v>13484</v>
      </c>
      <c r="C189" s="6">
        <f t="shared" si="12"/>
        <v>11</v>
      </c>
      <c r="D189" s="12">
        <f t="shared" si="13"/>
        <v>1936</v>
      </c>
      <c r="E189" s="12">
        <f t="shared" si="14"/>
        <v>1937</v>
      </c>
      <c r="F189" s="11">
        <v>734.36463300857304</v>
      </c>
    </row>
    <row r="190" spans="1:6">
      <c r="A190">
        <v>183</v>
      </c>
      <c r="B190" s="9">
        <v>13515</v>
      </c>
      <c r="C190" s="6">
        <f t="shared" si="12"/>
        <v>12</v>
      </c>
      <c r="D190" s="12">
        <f t="shared" si="13"/>
        <v>1936</v>
      </c>
      <c r="E190" s="12">
        <f t="shared" si="14"/>
        <v>1937</v>
      </c>
      <c r="F190" s="11">
        <v>67.100385105721898</v>
      </c>
    </row>
    <row r="191" spans="1:6">
      <c r="A191">
        <v>184</v>
      </c>
      <c r="B191" s="9">
        <v>13546</v>
      </c>
      <c r="C191" s="6">
        <f t="shared" si="12"/>
        <v>1</v>
      </c>
      <c r="D191" s="12">
        <f t="shared" si="13"/>
        <v>1937</v>
      </c>
      <c r="E191" s="12">
        <f t="shared" si="14"/>
        <v>1937</v>
      </c>
      <c r="F191" s="11">
        <v>81.373417959445305</v>
      </c>
    </row>
    <row r="192" spans="1:6">
      <c r="A192">
        <v>185</v>
      </c>
      <c r="B192" s="9">
        <v>13574</v>
      </c>
      <c r="C192" s="6">
        <f t="shared" si="12"/>
        <v>2</v>
      </c>
      <c r="D192" s="12">
        <f t="shared" si="13"/>
        <v>1937</v>
      </c>
      <c r="E192" s="12">
        <f t="shared" si="14"/>
        <v>1937</v>
      </c>
      <c r="F192" s="11">
        <v>-531.72391484323634</v>
      </c>
    </row>
    <row r="193" spans="1:6">
      <c r="A193">
        <v>186</v>
      </c>
      <c r="B193" s="9">
        <v>13605</v>
      </c>
      <c r="C193" s="6">
        <f t="shared" si="12"/>
        <v>3</v>
      </c>
      <c r="D193" s="12">
        <f t="shared" si="13"/>
        <v>1937</v>
      </c>
      <c r="E193" s="12">
        <f t="shared" si="14"/>
        <v>1937</v>
      </c>
      <c r="F193" s="11">
        <v>191.99167955663157</v>
      </c>
    </row>
    <row r="194" spans="1:6">
      <c r="A194">
        <v>187</v>
      </c>
      <c r="B194" s="9">
        <v>13635</v>
      </c>
      <c r="C194" s="6">
        <f t="shared" si="12"/>
        <v>4</v>
      </c>
      <c r="D194" s="12">
        <f t="shared" si="13"/>
        <v>1937</v>
      </c>
      <c r="E194" s="12">
        <f t="shared" si="14"/>
        <v>1937</v>
      </c>
      <c r="F194" s="11">
        <v>182.81498845085207</v>
      </c>
    </row>
    <row r="195" spans="1:6">
      <c r="A195">
        <v>188</v>
      </c>
      <c r="B195" s="9">
        <v>13666</v>
      </c>
      <c r="C195" s="6">
        <f t="shared" si="12"/>
        <v>5</v>
      </c>
      <c r="D195" s="12">
        <f t="shared" si="13"/>
        <v>1937</v>
      </c>
      <c r="E195" s="12">
        <f t="shared" si="14"/>
        <v>1937</v>
      </c>
      <c r="F195" s="11">
        <v>205.73451899930456</v>
      </c>
    </row>
    <row r="196" spans="1:6">
      <c r="A196">
        <v>189</v>
      </c>
      <c r="B196" s="9">
        <v>13696</v>
      </c>
      <c r="C196" s="6">
        <f t="shared" si="12"/>
        <v>6</v>
      </c>
      <c r="D196" s="12">
        <f t="shared" si="13"/>
        <v>1937</v>
      </c>
      <c r="E196" s="12">
        <f t="shared" si="14"/>
        <v>1937</v>
      </c>
      <c r="F196" s="11">
        <v>198.39456475488259</v>
      </c>
    </row>
    <row r="197" spans="1:6">
      <c r="A197">
        <v>190</v>
      </c>
      <c r="B197" s="9">
        <v>13727</v>
      </c>
      <c r="C197" s="6">
        <f t="shared" si="12"/>
        <v>7</v>
      </c>
      <c r="D197" s="12">
        <f t="shared" si="13"/>
        <v>1937</v>
      </c>
      <c r="E197" s="12">
        <f t="shared" si="14"/>
        <v>1937</v>
      </c>
      <c r="F197" s="11">
        <v>194.47672429967315</v>
      </c>
    </row>
    <row r="198" spans="1:6">
      <c r="A198">
        <v>191</v>
      </c>
      <c r="B198" s="9">
        <v>13758</v>
      </c>
      <c r="C198" s="6">
        <f t="shared" si="12"/>
        <v>8</v>
      </c>
      <c r="D198" s="12">
        <f t="shared" si="13"/>
        <v>1937</v>
      </c>
      <c r="E198" s="12">
        <f t="shared" si="14"/>
        <v>1937</v>
      </c>
      <c r="F198" s="11">
        <v>191.45333605930318</v>
      </c>
    </row>
    <row r="199" spans="1:6">
      <c r="A199">
        <v>192</v>
      </c>
      <c r="B199" s="9">
        <v>13788</v>
      </c>
      <c r="C199" s="6">
        <f t="shared" si="12"/>
        <v>9</v>
      </c>
      <c r="D199" s="12">
        <f t="shared" si="13"/>
        <v>1937</v>
      </c>
      <c r="E199" s="12">
        <f t="shared" si="14"/>
        <v>1937</v>
      </c>
      <c r="F199" s="11">
        <v>656.57799164355174</v>
      </c>
    </row>
    <row r="200" spans="1:6">
      <c r="A200">
        <v>193</v>
      </c>
      <c r="B200" s="9">
        <v>13819</v>
      </c>
      <c r="C200" s="6">
        <f t="shared" si="12"/>
        <v>10</v>
      </c>
      <c r="D200" s="12">
        <f t="shared" si="13"/>
        <v>1937</v>
      </c>
      <c r="E200" s="12">
        <f t="shared" si="14"/>
        <v>1938</v>
      </c>
      <c r="F200" s="11">
        <v>263.77590385957478</v>
      </c>
    </row>
    <row r="201" spans="1:6">
      <c r="A201">
        <v>194</v>
      </c>
      <c r="B201" s="9">
        <v>13849</v>
      </c>
      <c r="C201" s="6">
        <f t="shared" ref="C201:C264" si="15">MONTH(B201)</f>
        <v>11</v>
      </c>
      <c r="D201" s="12">
        <f t="shared" ref="D201:D264" si="16">YEAR(B201)</f>
        <v>1937</v>
      </c>
      <c r="E201" s="12">
        <f t="shared" ref="E201:E264" si="17">IF(AND($C201&gt;=10,$C201&lt;=12),$D201+1,$D201)</f>
        <v>1938</v>
      </c>
      <c r="F201" s="11">
        <v>195.28417739397878</v>
      </c>
    </row>
    <row r="202" spans="1:6">
      <c r="A202">
        <v>195</v>
      </c>
      <c r="B202" s="9">
        <v>13880</v>
      </c>
      <c r="C202" s="6">
        <f t="shared" si="15"/>
        <v>12</v>
      </c>
      <c r="D202" s="12">
        <f t="shared" si="16"/>
        <v>1937</v>
      </c>
      <c r="E202" s="12">
        <f t="shared" si="17"/>
        <v>1938</v>
      </c>
      <c r="F202" s="11">
        <v>-448.01621158010221</v>
      </c>
    </row>
    <row r="203" spans="1:6">
      <c r="A203">
        <v>196</v>
      </c>
      <c r="B203" s="9">
        <v>13911</v>
      </c>
      <c r="C203" s="6">
        <f t="shared" si="15"/>
        <v>1</v>
      </c>
      <c r="D203" s="12">
        <f t="shared" si="16"/>
        <v>1938</v>
      </c>
      <c r="E203" s="12">
        <f t="shared" si="17"/>
        <v>1938</v>
      </c>
      <c r="F203" s="11">
        <v>209.2333824220695</v>
      </c>
    </row>
    <row r="204" spans="1:6">
      <c r="A204">
        <v>197</v>
      </c>
      <c r="B204" s="9">
        <v>13939</v>
      </c>
      <c r="C204" s="6">
        <f t="shared" si="15"/>
        <v>2</v>
      </c>
      <c r="D204" s="12">
        <f t="shared" si="16"/>
        <v>1938</v>
      </c>
      <c r="E204" s="12">
        <f t="shared" si="17"/>
        <v>1938</v>
      </c>
      <c r="F204" s="11">
        <v>204.71257698909989</v>
      </c>
    </row>
    <row r="205" spans="1:6">
      <c r="A205">
        <v>198</v>
      </c>
      <c r="B205" s="9">
        <v>13970</v>
      </c>
      <c r="C205" s="6">
        <f t="shared" si="15"/>
        <v>3</v>
      </c>
      <c r="D205" s="12">
        <f t="shared" si="16"/>
        <v>1938</v>
      </c>
      <c r="E205" s="12">
        <f t="shared" si="17"/>
        <v>1938</v>
      </c>
      <c r="F205" s="11">
        <v>200.99895896172529</v>
      </c>
    </row>
    <row r="206" spans="1:6">
      <c r="A206">
        <v>199</v>
      </c>
      <c r="B206" s="9">
        <v>14000</v>
      </c>
      <c r="C206" s="6">
        <f t="shared" si="15"/>
        <v>4</v>
      </c>
      <c r="D206" s="12">
        <f t="shared" si="16"/>
        <v>1938</v>
      </c>
      <c r="E206" s="12">
        <f t="shared" si="17"/>
        <v>1938</v>
      </c>
      <c r="F206" s="11">
        <v>216.51226559991301</v>
      </c>
    </row>
    <row r="207" spans="1:6">
      <c r="A207">
        <v>200</v>
      </c>
      <c r="B207" s="9">
        <v>14031</v>
      </c>
      <c r="C207" s="6">
        <f t="shared" si="15"/>
        <v>5</v>
      </c>
      <c r="D207" s="12">
        <f t="shared" si="16"/>
        <v>1938</v>
      </c>
      <c r="E207" s="12">
        <f t="shared" si="17"/>
        <v>1938</v>
      </c>
      <c r="F207" s="11">
        <v>204.10816870918075</v>
      </c>
    </row>
    <row r="208" spans="1:6">
      <c r="A208">
        <v>201</v>
      </c>
      <c r="B208" s="9">
        <v>14061</v>
      </c>
      <c r="C208" s="6">
        <f t="shared" si="15"/>
        <v>6</v>
      </c>
      <c r="D208" s="12">
        <f t="shared" si="16"/>
        <v>1938</v>
      </c>
      <c r="E208" s="12">
        <f t="shared" si="17"/>
        <v>1938</v>
      </c>
      <c r="F208" s="11">
        <v>197.74831845999734</v>
      </c>
    </row>
    <row r="209" spans="1:6">
      <c r="A209">
        <v>202</v>
      </c>
      <c r="B209" s="9">
        <v>14092</v>
      </c>
      <c r="C209" s="6">
        <f t="shared" si="15"/>
        <v>7</v>
      </c>
      <c r="D209" s="12">
        <f t="shared" si="16"/>
        <v>1938</v>
      </c>
      <c r="E209" s="12">
        <f t="shared" si="17"/>
        <v>1938</v>
      </c>
      <c r="F209" s="11">
        <v>194.60180303486322</v>
      </c>
    </row>
    <row r="210" spans="1:6">
      <c r="A210">
        <v>203</v>
      </c>
      <c r="B210" s="9">
        <v>14123</v>
      </c>
      <c r="C210" s="6">
        <f t="shared" si="15"/>
        <v>8</v>
      </c>
      <c r="D210" s="12">
        <f t="shared" si="16"/>
        <v>1938</v>
      </c>
      <c r="E210" s="12">
        <f t="shared" si="17"/>
        <v>1938</v>
      </c>
      <c r="F210" s="11">
        <v>195.74836871058824</v>
      </c>
    </row>
    <row r="211" spans="1:6">
      <c r="A211">
        <v>204</v>
      </c>
      <c r="B211" s="9">
        <v>14153</v>
      </c>
      <c r="C211" s="6">
        <f t="shared" si="15"/>
        <v>9</v>
      </c>
      <c r="D211" s="12">
        <f t="shared" si="16"/>
        <v>1938</v>
      </c>
      <c r="E211" s="12">
        <f t="shared" si="17"/>
        <v>1938</v>
      </c>
      <c r="F211" s="11">
        <v>171.24686413011091</v>
      </c>
    </row>
    <row r="212" spans="1:6">
      <c r="A212">
        <v>205</v>
      </c>
      <c r="B212" s="9">
        <v>14184</v>
      </c>
      <c r="C212" s="6">
        <f t="shared" si="15"/>
        <v>10</v>
      </c>
      <c r="D212" s="12">
        <f t="shared" si="16"/>
        <v>1938</v>
      </c>
      <c r="E212" s="12">
        <f t="shared" si="17"/>
        <v>1939</v>
      </c>
      <c r="F212" s="11">
        <v>177.14734040480607</v>
      </c>
    </row>
    <row r="213" spans="1:6">
      <c r="A213">
        <v>206</v>
      </c>
      <c r="B213" s="9">
        <v>14214</v>
      </c>
      <c r="C213" s="6">
        <f t="shared" si="15"/>
        <v>11</v>
      </c>
      <c r="D213" s="12">
        <f t="shared" si="16"/>
        <v>1938</v>
      </c>
      <c r="E213" s="12">
        <f t="shared" si="17"/>
        <v>1939</v>
      </c>
      <c r="F213" s="11">
        <v>88.917704931361413</v>
      </c>
    </row>
    <row r="214" spans="1:6">
      <c r="A214">
        <v>207</v>
      </c>
      <c r="B214" s="9">
        <v>14245</v>
      </c>
      <c r="C214" s="6">
        <f t="shared" si="15"/>
        <v>12</v>
      </c>
      <c r="D214" s="12">
        <f t="shared" si="16"/>
        <v>1938</v>
      </c>
      <c r="E214" s="12">
        <f t="shared" si="17"/>
        <v>1939</v>
      </c>
      <c r="F214" s="11">
        <v>125.03934136106932</v>
      </c>
    </row>
    <row r="215" spans="1:6">
      <c r="A215">
        <v>208</v>
      </c>
      <c r="B215" s="9">
        <v>14276</v>
      </c>
      <c r="C215" s="6">
        <f t="shared" si="15"/>
        <v>1</v>
      </c>
      <c r="D215" s="12">
        <f t="shared" si="16"/>
        <v>1939</v>
      </c>
      <c r="E215" s="12">
        <f t="shared" si="17"/>
        <v>1939</v>
      </c>
      <c r="F215" s="11">
        <v>110.02639471920122</v>
      </c>
    </row>
    <row r="216" spans="1:6">
      <c r="A216">
        <v>209</v>
      </c>
      <c r="B216" s="9">
        <v>14304</v>
      </c>
      <c r="C216" s="6">
        <f t="shared" si="15"/>
        <v>2</v>
      </c>
      <c r="D216" s="12">
        <f t="shared" si="16"/>
        <v>1939</v>
      </c>
      <c r="E216" s="12">
        <f t="shared" si="17"/>
        <v>1939</v>
      </c>
      <c r="F216" s="11">
        <v>105.72599926357286</v>
      </c>
    </row>
    <row r="217" spans="1:6">
      <c r="A217">
        <v>210</v>
      </c>
      <c r="B217" s="9">
        <v>14335</v>
      </c>
      <c r="C217" s="6">
        <f t="shared" si="15"/>
        <v>3</v>
      </c>
      <c r="D217" s="12">
        <f t="shared" si="16"/>
        <v>1939</v>
      </c>
      <c r="E217" s="12">
        <f t="shared" si="17"/>
        <v>1939</v>
      </c>
      <c r="F217" s="11">
        <v>146.82928160348632</v>
      </c>
    </row>
    <row r="218" spans="1:6">
      <c r="A218">
        <v>211</v>
      </c>
      <c r="B218" s="9">
        <v>14365</v>
      </c>
      <c r="C218" s="6">
        <f t="shared" si="15"/>
        <v>4</v>
      </c>
      <c r="D218" s="12">
        <f t="shared" si="16"/>
        <v>1939</v>
      </c>
      <c r="E218" s="12">
        <f t="shared" si="17"/>
        <v>1939</v>
      </c>
      <c r="F218" s="11">
        <v>154.50435201962887</v>
      </c>
    </row>
    <row r="219" spans="1:6">
      <c r="A219">
        <v>212</v>
      </c>
      <c r="B219" s="9">
        <v>14396</v>
      </c>
      <c r="C219" s="6">
        <f t="shared" si="15"/>
        <v>5</v>
      </c>
      <c r="D219" s="12">
        <f t="shared" si="16"/>
        <v>1939</v>
      </c>
      <c r="E219" s="12">
        <f t="shared" si="17"/>
        <v>1939</v>
      </c>
      <c r="F219" s="11">
        <v>91.932126213351239</v>
      </c>
    </row>
    <row r="220" spans="1:6">
      <c r="A220">
        <v>213</v>
      </c>
      <c r="B220" s="9">
        <v>14426</v>
      </c>
      <c r="C220" s="6">
        <f t="shared" si="15"/>
        <v>6</v>
      </c>
      <c r="D220" s="12">
        <f t="shared" si="16"/>
        <v>1939</v>
      </c>
      <c r="E220" s="12">
        <f t="shared" si="17"/>
        <v>1939</v>
      </c>
      <c r="F220" s="11">
        <v>99.047919287454533</v>
      </c>
    </row>
    <row r="221" spans="1:6">
      <c r="A221">
        <v>214</v>
      </c>
      <c r="B221" s="9">
        <v>14457</v>
      </c>
      <c r="C221" s="6">
        <f t="shared" si="15"/>
        <v>7</v>
      </c>
      <c r="D221" s="12">
        <f t="shared" si="16"/>
        <v>1939</v>
      </c>
      <c r="E221" s="12">
        <f t="shared" si="17"/>
        <v>1939</v>
      </c>
      <c r="F221" s="11">
        <v>832.28975343670299</v>
      </c>
    </row>
    <row r="222" spans="1:6">
      <c r="A222">
        <v>215</v>
      </c>
      <c r="B222" s="9">
        <v>14488</v>
      </c>
      <c r="C222" s="6">
        <f t="shared" si="15"/>
        <v>8</v>
      </c>
      <c r="D222" s="12">
        <f t="shared" si="16"/>
        <v>1939</v>
      </c>
      <c r="E222" s="12">
        <f t="shared" si="17"/>
        <v>1939</v>
      </c>
      <c r="F222" s="11">
        <v>188.61600718918407</v>
      </c>
    </row>
    <row r="223" spans="1:6">
      <c r="A223">
        <v>216</v>
      </c>
      <c r="B223" s="9">
        <v>14518</v>
      </c>
      <c r="C223" s="6">
        <f t="shared" si="15"/>
        <v>9</v>
      </c>
      <c r="D223" s="12">
        <f t="shared" si="16"/>
        <v>1939</v>
      </c>
      <c r="E223" s="12">
        <f t="shared" si="17"/>
        <v>1939</v>
      </c>
      <c r="F223" s="11">
        <v>151.67597667862606</v>
      </c>
    </row>
    <row r="224" spans="1:6">
      <c r="A224">
        <v>217</v>
      </c>
      <c r="B224" s="9">
        <v>14549</v>
      </c>
      <c r="C224" s="6">
        <f t="shared" si="15"/>
        <v>10</v>
      </c>
      <c r="D224" s="12">
        <f t="shared" si="16"/>
        <v>1939</v>
      </c>
      <c r="E224" s="12">
        <f t="shared" si="17"/>
        <v>1940</v>
      </c>
      <c r="F224" s="11">
        <v>85.392921114414321</v>
      </c>
    </row>
    <row r="225" spans="1:6">
      <c r="A225">
        <v>218</v>
      </c>
      <c r="B225" s="9">
        <v>14579</v>
      </c>
      <c r="C225" s="6">
        <f t="shared" si="15"/>
        <v>11</v>
      </c>
      <c r="D225" s="12">
        <f t="shared" si="16"/>
        <v>1939</v>
      </c>
      <c r="E225" s="12">
        <f t="shared" si="17"/>
        <v>1940</v>
      </c>
      <c r="F225" s="11">
        <v>69.301354018640495</v>
      </c>
    </row>
    <row r="226" spans="1:6">
      <c r="A226">
        <v>219</v>
      </c>
      <c r="B226" s="9">
        <v>14610</v>
      </c>
      <c r="C226" s="6">
        <f t="shared" si="15"/>
        <v>12</v>
      </c>
      <c r="D226" s="12">
        <f t="shared" si="16"/>
        <v>1939</v>
      </c>
      <c r="E226" s="12">
        <f t="shared" si="17"/>
        <v>1940</v>
      </c>
      <c r="F226" s="11">
        <v>89.764804459904781</v>
      </c>
    </row>
    <row r="227" spans="1:6">
      <c r="A227">
        <v>220</v>
      </c>
      <c r="B227" s="9">
        <v>14641</v>
      </c>
      <c r="C227" s="6">
        <f t="shared" si="15"/>
        <v>1</v>
      </c>
      <c r="D227" s="12">
        <f t="shared" si="16"/>
        <v>1940</v>
      </c>
      <c r="E227" s="12">
        <f t="shared" si="17"/>
        <v>1940</v>
      </c>
      <c r="F227" s="11">
        <v>203.33973379061848</v>
      </c>
    </row>
    <row r="228" spans="1:6">
      <c r="A228">
        <v>221</v>
      </c>
      <c r="B228" s="9">
        <v>14670</v>
      </c>
      <c r="C228" s="6">
        <f t="shared" si="15"/>
        <v>2</v>
      </c>
      <c r="D228" s="12">
        <f t="shared" si="16"/>
        <v>1940</v>
      </c>
      <c r="E228" s="12">
        <f t="shared" si="17"/>
        <v>1940</v>
      </c>
      <c r="F228" s="11">
        <v>-490.86912066122386</v>
      </c>
    </row>
    <row r="229" spans="1:6">
      <c r="A229">
        <v>222</v>
      </c>
      <c r="B229" s="9">
        <v>14701</v>
      </c>
      <c r="C229" s="6">
        <f t="shared" si="15"/>
        <v>3</v>
      </c>
      <c r="D229" s="12">
        <f t="shared" si="16"/>
        <v>1940</v>
      </c>
      <c r="E229" s="12">
        <f t="shared" si="17"/>
        <v>1940</v>
      </c>
      <c r="F229" s="11">
        <v>199.7481604268049</v>
      </c>
    </row>
    <row r="230" spans="1:6">
      <c r="A230">
        <v>223</v>
      </c>
      <c r="B230" s="9">
        <v>14731</v>
      </c>
      <c r="C230" s="6">
        <f t="shared" si="15"/>
        <v>4</v>
      </c>
      <c r="D230" s="12">
        <f t="shared" si="16"/>
        <v>1940</v>
      </c>
      <c r="E230" s="12">
        <f t="shared" si="17"/>
        <v>1940</v>
      </c>
      <c r="F230" s="11">
        <v>215.7583122739552</v>
      </c>
    </row>
    <row r="231" spans="1:6">
      <c r="A231">
        <v>224</v>
      </c>
      <c r="B231" s="9">
        <v>14762</v>
      </c>
      <c r="C231" s="6">
        <f t="shared" si="15"/>
        <v>5</v>
      </c>
      <c r="D231" s="12">
        <f t="shared" si="16"/>
        <v>1940</v>
      </c>
      <c r="E231" s="12">
        <f t="shared" si="17"/>
        <v>1940</v>
      </c>
      <c r="F231" s="11">
        <v>142.20285772358375</v>
      </c>
    </row>
    <row r="232" spans="1:6">
      <c r="A232">
        <v>225</v>
      </c>
      <c r="B232" s="9">
        <v>14792</v>
      </c>
      <c r="C232" s="6">
        <f t="shared" si="15"/>
        <v>6</v>
      </c>
      <c r="D232" s="12">
        <f t="shared" si="16"/>
        <v>1940</v>
      </c>
      <c r="E232" s="12">
        <f t="shared" si="17"/>
        <v>1940</v>
      </c>
      <c r="F232" s="11">
        <v>114.02244504482314</v>
      </c>
    </row>
    <row r="233" spans="1:6">
      <c r="A233">
        <v>226</v>
      </c>
      <c r="B233" s="9">
        <v>14823</v>
      </c>
      <c r="C233" s="6">
        <f t="shared" si="15"/>
        <v>7</v>
      </c>
      <c r="D233" s="12">
        <f t="shared" si="16"/>
        <v>1940</v>
      </c>
      <c r="E233" s="12">
        <f t="shared" si="17"/>
        <v>1940</v>
      </c>
      <c r="F233" s="11">
        <v>185.21897249582798</v>
      </c>
    </row>
    <row r="234" spans="1:6">
      <c r="A234">
        <v>227</v>
      </c>
      <c r="B234" s="9">
        <v>14854</v>
      </c>
      <c r="C234" s="6">
        <f t="shared" si="15"/>
        <v>8</v>
      </c>
      <c r="D234" s="12">
        <f t="shared" si="16"/>
        <v>1940</v>
      </c>
      <c r="E234" s="12">
        <f t="shared" si="17"/>
        <v>1940</v>
      </c>
      <c r="F234" s="11">
        <v>162.70032095250644</v>
      </c>
    </row>
    <row r="235" spans="1:6">
      <c r="A235">
        <v>228</v>
      </c>
      <c r="B235" s="9">
        <v>14884</v>
      </c>
      <c r="C235" s="6">
        <f t="shared" si="15"/>
        <v>9</v>
      </c>
      <c r="D235" s="12">
        <f t="shared" si="16"/>
        <v>1940</v>
      </c>
      <c r="E235" s="12">
        <f t="shared" si="17"/>
        <v>1940</v>
      </c>
      <c r="F235" s="11">
        <v>149.8735529245439</v>
      </c>
    </row>
    <row r="236" spans="1:6">
      <c r="A236">
        <v>229</v>
      </c>
      <c r="B236" s="9">
        <v>14915</v>
      </c>
      <c r="C236" s="6">
        <f t="shared" si="15"/>
        <v>10</v>
      </c>
      <c r="D236" s="12">
        <f t="shared" si="16"/>
        <v>1940</v>
      </c>
      <c r="E236" s="12">
        <f t="shared" si="17"/>
        <v>1941</v>
      </c>
      <c r="F236" s="11">
        <v>731.02713548866268</v>
      </c>
    </row>
    <row r="237" spans="1:6">
      <c r="A237">
        <v>230</v>
      </c>
      <c r="B237" s="9">
        <v>14945</v>
      </c>
      <c r="C237" s="6">
        <f t="shared" si="15"/>
        <v>11</v>
      </c>
      <c r="D237" s="12">
        <f t="shared" si="16"/>
        <v>1940</v>
      </c>
      <c r="E237" s="12">
        <f t="shared" si="17"/>
        <v>1941</v>
      </c>
      <c r="F237" s="11">
        <v>84.485199155828241</v>
      </c>
    </row>
    <row r="238" spans="1:6">
      <c r="A238">
        <v>231</v>
      </c>
      <c r="B238" s="9">
        <v>14976</v>
      </c>
      <c r="C238" s="6">
        <f t="shared" si="15"/>
        <v>12</v>
      </c>
      <c r="D238" s="12">
        <f t="shared" si="16"/>
        <v>1940</v>
      </c>
      <c r="E238" s="12">
        <f t="shared" si="17"/>
        <v>1941</v>
      </c>
      <c r="F238" s="11">
        <v>-448.22857391436651</v>
      </c>
    </row>
    <row r="239" spans="1:6">
      <c r="A239">
        <v>232</v>
      </c>
      <c r="B239" s="9">
        <v>15007</v>
      </c>
      <c r="C239" s="6">
        <f t="shared" si="15"/>
        <v>1</v>
      </c>
      <c r="D239" s="12">
        <f t="shared" si="16"/>
        <v>1941</v>
      </c>
      <c r="E239" s="12">
        <f t="shared" si="17"/>
        <v>1941</v>
      </c>
      <c r="F239" s="11">
        <v>209.23338242206927</v>
      </c>
    </row>
    <row r="240" spans="1:6">
      <c r="A240">
        <v>233</v>
      </c>
      <c r="B240" s="9">
        <v>15035</v>
      </c>
      <c r="C240" s="6">
        <f t="shared" si="15"/>
        <v>2</v>
      </c>
      <c r="D240" s="12">
        <f t="shared" si="16"/>
        <v>1941</v>
      </c>
      <c r="E240" s="12">
        <f t="shared" si="17"/>
        <v>1941</v>
      </c>
      <c r="F240" s="11">
        <v>204.6433358744215</v>
      </c>
    </row>
    <row r="241" spans="1:6">
      <c r="A241">
        <v>234</v>
      </c>
      <c r="B241" s="9">
        <v>15066</v>
      </c>
      <c r="C241" s="6">
        <f t="shared" si="15"/>
        <v>3</v>
      </c>
      <c r="D241" s="12">
        <f t="shared" si="16"/>
        <v>1941</v>
      </c>
      <c r="E241" s="12">
        <f t="shared" si="17"/>
        <v>1941</v>
      </c>
      <c r="F241" s="11">
        <v>199.66477394065441</v>
      </c>
    </row>
    <row r="242" spans="1:6">
      <c r="A242">
        <v>235</v>
      </c>
      <c r="B242" s="9">
        <v>15096</v>
      </c>
      <c r="C242" s="6">
        <f t="shared" si="15"/>
        <v>4</v>
      </c>
      <c r="D242" s="12">
        <f t="shared" si="16"/>
        <v>1941</v>
      </c>
      <c r="E242" s="12">
        <f t="shared" si="17"/>
        <v>1941</v>
      </c>
      <c r="F242" s="11">
        <v>216.29685051067327</v>
      </c>
    </row>
    <row r="243" spans="1:6">
      <c r="A243">
        <v>236</v>
      </c>
      <c r="B243" s="9">
        <v>15127</v>
      </c>
      <c r="C243" s="6">
        <f t="shared" si="15"/>
        <v>5</v>
      </c>
      <c r="D243" s="12">
        <f t="shared" si="16"/>
        <v>1941</v>
      </c>
      <c r="E243" s="12">
        <f t="shared" si="17"/>
        <v>1941</v>
      </c>
      <c r="F243" s="11">
        <v>204.17070907081506</v>
      </c>
    </row>
    <row r="244" spans="1:6">
      <c r="A244">
        <v>237</v>
      </c>
      <c r="B244" s="9">
        <v>15157</v>
      </c>
      <c r="C244" s="6">
        <f t="shared" si="15"/>
        <v>6</v>
      </c>
      <c r="D244" s="12">
        <f t="shared" si="16"/>
        <v>1941</v>
      </c>
      <c r="E244" s="12">
        <f t="shared" si="17"/>
        <v>1941</v>
      </c>
      <c r="F244" s="11">
        <v>198.56689682627484</v>
      </c>
    </row>
    <row r="245" spans="1:6">
      <c r="A245">
        <v>238</v>
      </c>
      <c r="B245" s="9">
        <v>15188</v>
      </c>
      <c r="C245" s="6">
        <f t="shared" si="15"/>
        <v>7</v>
      </c>
      <c r="D245" s="12">
        <f t="shared" si="16"/>
        <v>1941</v>
      </c>
      <c r="E245" s="12">
        <f t="shared" si="17"/>
        <v>1941</v>
      </c>
      <c r="F245" s="11">
        <v>194.45587718111233</v>
      </c>
    </row>
    <row r="246" spans="1:6">
      <c r="A246">
        <v>239</v>
      </c>
      <c r="B246" s="9">
        <v>15219</v>
      </c>
      <c r="C246" s="6">
        <f t="shared" si="15"/>
        <v>8</v>
      </c>
      <c r="D246" s="12">
        <f t="shared" si="16"/>
        <v>1941</v>
      </c>
      <c r="E246" s="12">
        <f t="shared" si="17"/>
        <v>1941</v>
      </c>
      <c r="F246" s="11">
        <v>195.68582934299297</v>
      </c>
    </row>
    <row r="247" spans="1:6">
      <c r="A247">
        <v>240</v>
      </c>
      <c r="B247" s="9">
        <v>15249</v>
      </c>
      <c r="C247" s="6">
        <f t="shared" si="15"/>
        <v>9</v>
      </c>
      <c r="D247" s="12">
        <f t="shared" si="16"/>
        <v>1941</v>
      </c>
      <c r="E247" s="12">
        <f t="shared" si="17"/>
        <v>1941</v>
      </c>
      <c r="F247" s="11">
        <v>173.22900824870044</v>
      </c>
    </row>
    <row r="248" spans="1:6">
      <c r="A248">
        <v>241</v>
      </c>
      <c r="B248" s="9">
        <v>15280</v>
      </c>
      <c r="C248" s="6">
        <f t="shared" si="15"/>
        <v>10</v>
      </c>
      <c r="D248" s="12">
        <f t="shared" si="16"/>
        <v>1941</v>
      </c>
      <c r="E248" s="12">
        <f t="shared" si="17"/>
        <v>1942</v>
      </c>
      <c r="F248" s="11">
        <v>97.164633686945535</v>
      </c>
    </row>
    <row r="249" spans="1:6">
      <c r="A249">
        <v>242</v>
      </c>
      <c r="B249" s="9">
        <v>15310</v>
      </c>
      <c r="C249" s="6">
        <f t="shared" si="15"/>
        <v>11</v>
      </c>
      <c r="D249" s="12">
        <f t="shared" si="16"/>
        <v>1941</v>
      </c>
      <c r="E249" s="12">
        <f t="shared" si="17"/>
        <v>1942</v>
      </c>
      <c r="F249" s="11">
        <v>98.397873899199112</v>
      </c>
    </row>
    <row r="250" spans="1:6">
      <c r="A250">
        <v>243</v>
      </c>
      <c r="B250" s="9">
        <v>15341</v>
      </c>
      <c r="C250" s="6">
        <f t="shared" si="15"/>
        <v>12</v>
      </c>
      <c r="D250" s="12">
        <f t="shared" si="16"/>
        <v>1941</v>
      </c>
      <c r="E250" s="12">
        <f t="shared" si="17"/>
        <v>1942</v>
      </c>
      <c r="F250" s="11">
        <v>202.91624100343006</v>
      </c>
    </row>
    <row r="251" spans="1:6">
      <c r="A251">
        <v>244</v>
      </c>
      <c r="B251" s="9">
        <v>15372</v>
      </c>
      <c r="C251" s="6">
        <f t="shared" si="15"/>
        <v>1</v>
      </c>
      <c r="D251" s="12">
        <f t="shared" si="16"/>
        <v>1942</v>
      </c>
      <c r="E251" s="12">
        <f t="shared" si="17"/>
        <v>1942</v>
      </c>
      <c r="F251" s="11">
        <v>209.23338242207132</v>
      </c>
    </row>
    <row r="252" spans="1:6">
      <c r="A252">
        <v>245</v>
      </c>
      <c r="B252" s="9">
        <v>15400</v>
      </c>
      <c r="C252" s="6">
        <f t="shared" si="15"/>
        <v>2</v>
      </c>
      <c r="D252" s="12">
        <f t="shared" si="16"/>
        <v>1942</v>
      </c>
      <c r="E252" s="12">
        <f t="shared" si="17"/>
        <v>1942</v>
      </c>
      <c r="F252" s="11">
        <v>204.68949625069121</v>
      </c>
    </row>
    <row r="253" spans="1:6">
      <c r="A253">
        <v>246</v>
      </c>
      <c r="B253" s="9">
        <v>15431</v>
      </c>
      <c r="C253" s="6">
        <f t="shared" si="15"/>
        <v>3</v>
      </c>
      <c r="D253" s="12">
        <f t="shared" si="16"/>
        <v>1942</v>
      </c>
      <c r="E253" s="12">
        <f t="shared" si="17"/>
        <v>1942</v>
      </c>
      <c r="F253" s="11">
        <v>200.47779292622045</v>
      </c>
    </row>
    <row r="254" spans="1:6">
      <c r="A254">
        <v>247</v>
      </c>
      <c r="B254" s="9">
        <v>15461</v>
      </c>
      <c r="C254" s="6">
        <f t="shared" si="15"/>
        <v>4</v>
      </c>
      <c r="D254" s="12">
        <f t="shared" si="16"/>
        <v>1942</v>
      </c>
      <c r="E254" s="12">
        <f t="shared" si="17"/>
        <v>1942</v>
      </c>
      <c r="F254" s="11">
        <v>216.44764107313028</v>
      </c>
    </row>
    <row r="255" spans="1:6">
      <c r="A255">
        <v>248</v>
      </c>
      <c r="B255" s="9">
        <v>15492</v>
      </c>
      <c r="C255" s="6">
        <f t="shared" si="15"/>
        <v>5</v>
      </c>
      <c r="D255" s="12">
        <f t="shared" si="16"/>
        <v>1942</v>
      </c>
      <c r="E255" s="12">
        <f t="shared" si="17"/>
        <v>1942</v>
      </c>
      <c r="F255" s="11">
        <v>212.65682256464788</v>
      </c>
    </row>
    <row r="256" spans="1:6">
      <c r="A256">
        <v>249</v>
      </c>
      <c r="B256" s="9">
        <v>15522</v>
      </c>
      <c r="C256" s="6">
        <f t="shared" si="15"/>
        <v>6</v>
      </c>
      <c r="D256" s="12">
        <f t="shared" si="16"/>
        <v>1942</v>
      </c>
      <c r="E256" s="12">
        <f t="shared" si="17"/>
        <v>1942</v>
      </c>
      <c r="F256" s="11">
        <v>197.81294350036001</v>
      </c>
    </row>
    <row r="257" spans="1:6">
      <c r="A257">
        <v>250</v>
      </c>
      <c r="B257" s="9">
        <v>15553</v>
      </c>
      <c r="C257" s="6">
        <f t="shared" si="15"/>
        <v>7</v>
      </c>
      <c r="D257" s="12">
        <f t="shared" si="16"/>
        <v>1942</v>
      </c>
      <c r="E257" s="12">
        <f t="shared" si="17"/>
        <v>1942</v>
      </c>
      <c r="F257" s="11">
        <v>194.26825709023638</v>
      </c>
    </row>
    <row r="258" spans="1:6">
      <c r="A258">
        <v>251</v>
      </c>
      <c r="B258" s="9">
        <v>15584</v>
      </c>
      <c r="C258" s="6">
        <f t="shared" si="15"/>
        <v>8</v>
      </c>
      <c r="D258" s="12">
        <f t="shared" si="16"/>
        <v>1942</v>
      </c>
      <c r="E258" s="12">
        <f t="shared" si="17"/>
        <v>1942</v>
      </c>
      <c r="F258" s="11">
        <v>194.9353509675816</v>
      </c>
    </row>
    <row r="259" spans="1:6">
      <c r="A259">
        <v>252</v>
      </c>
      <c r="B259" s="9">
        <v>15614</v>
      </c>
      <c r="C259" s="6">
        <f t="shared" si="15"/>
        <v>9</v>
      </c>
      <c r="D259" s="12">
        <f t="shared" si="16"/>
        <v>1942</v>
      </c>
      <c r="E259" s="12">
        <f t="shared" si="17"/>
        <v>1942</v>
      </c>
      <c r="F259" s="11">
        <v>180.05893109158637</v>
      </c>
    </row>
    <row r="260" spans="1:6">
      <c r="A260">
        <v>253</v>
      </c>
      <c r="B260" s="9">
        <v>15645</v>
      </c>
      <c r="C260" s="6">
        <f t="shared" si="15"/>
        <v>10</v>
      </c>
      <c r="D260" s="12">
        <f t="shared" si="16"/>
        <v>1942</v>
      </c>
      <c r="E260" s="12">
        <f t="shared" si="17"/>
        <v>1943</v>
      </c>
      <c r="F260" s="11">
        <v>171.43443968582346</v>
      </c>
    </row>
    <row r="261" spans="1:6">
      <c r="A261">
        <v>254</v>
      </c>
      <c r="B261" s="9">
        <v>15675</v>
      </c>
      <c r="C261" s="6">
        <f t="shared" si="15"/>
        <v>11</v>
      </c>
      <c r="D261" s="12">
        <f t="shared" si="16"/>
        <v>1942</v>
      </c>
      <c r="E261" s="12">
        <f t="shared" si="17"/>
        <v>1943</v>
      </c>
      <c r="F261" s="11">
        <v>197.87377643368313</v>
      </c>
    </row>
    <row r="262" spans="1:6">
      <c r="A262">
        <v>255</v>
      </c>
      <c r="B262" s="9">
        <v>15706</v>
      </c>
      <c r="C262" s="6">
        <f t="shared" si="15"/>
        <v>12</v>
      </c>
      <c r="D262" s="12">
        <f t="shared" si="16"/>
        <v>1942</v>
      </c>
      <c r="E262" s="12">
        <f t="shared" si="17"/>
        <v>1943</v>
      </c>
      <c r="F262" s="11">
        <v>203.08301397572836</v>
      </c>
    </row>
    <row r="263" spans="1:6">
      <c r="A263">
        <v>256</v>
      </c>
      <c r="B263" s="9">
        <v>15737</v>
      </c>
      <c r="C263" s="6">
        <f t="shared" si="15"/>
        <v>1</v>
      </c>
      <c r="D263" s="12">
        <f t="shared" si="16"/>
        <v>1943</v>
      </c>
      <c r="E263" s="12">
        <f t="shared" si="17"/>
        <v>1943</v>
      </c>
      <c r="F263" s="11">
        <v>209.23338242208172</v>
      </c>
    </row>
    <row r="264" spans="1:6">
      <c r="A264">
        <v>257</v>
      </c>
      <c r="B264" s="9">
        <v>15765</v>
      </c>
      <c r="C264" s="6">
        <f t="shared" si="15"/>
        <v>2</v>
      </c>
      <c r="D264" s="12">
        <f t="shared" si="16"/>
        <v>1943</v>
      </c>
      <c r="E264" s="12">
        <f t="shared" si="17"/>
        <v>1943</v>
      </c>
      <c r="F264" s="11">
        <v>204.66641606255956</v>
      </c>
    </row>
    <row r="265" spans="1:6">
      <c r="A265">
        <v>258</v>
      </c>
      <c r="B265" s="9">
        <v>15796</v>
      </c>
      <c r="C265" s="6">
        <f t="shared" ref="C265:C328" si="18">MONTH(B265)</f>
        <v>3</v>
      </c>
      <c r="D265" s="12">
        <f t="shared" ref="D265:D328" si="19">YEAR(B265)</f>
        <v>1943</v>
      </c>
      <c r="E265" s="12">
        <f t="shared" ref="E265:E328" si="20">IF(AND($C265&gt;=10,$C265&lt;=12),$D265+1,$D265)</f>
        <v>1943</v>
      </c>
      <c r="F265" s="11">
        <v>200.24847984077678</v>
      </c>
    </row>
    <row r="266" spans="1:6">
      <c r="A266">
        <v>259</v>
      </c>
      <c r="B266" s="9">
        <v>15826</v>
      </c>
      <c r="C266" s="6">
        <f t="shared" si="18"/>
        <v>4</v>
      </c>
      <c r="D266" s="12">
        <f t="shared" si="19"/>
        <v>1943</v>
      </c>
      <c r="E266" s="12">
        <f t="shared" si="20"/>
        <v>1943</v>
      </c>
      <c r="F266" s="11">
        <v>216.01681063786964</v>
      </c>
    </row>
    <row r="267" spans="1:6">
      <c r="A267">
        <v>260</v>
      </c>
      <c r="B267" s="9">
        <v>15857</v>
      </c>
      <c r="C267" s="6">
        <f t="shared" si="18"/>
        <v>5</v>
      </c>
      <c r="D267" s="12">
        <f t="shared" si="19"/>
        <v>1943</v>
      </c>
      <c r="E267" s="12">
        <f t="shared" si="20"/>
        <v>1943</v>
      </c>
      <c r="F267" s="11">
        <v>212.05227004298013</v>
      </c>
    </row>
    <row r="268" spans="1:6">
      <c r="A268">
        <v>261</v>
      </c>
      <c r="B268" s="9">
        <v>15887</v>
      </c>
      <c r="C268" s="6">
        <f t="shared" si="18"/>
        <v>6</v>
      </c>
      <c r="D268" s="12">
        <f t="shared" si="19"/>
        <v>1943</v>
      </c>
      <c r="E268" s="12">
        <f t="shared" si="20"/>
        <v>1943</v>
      </c>
      <c r="F268" s="11">
        <v>199.73013933537095</v>
      </c>
    </row>
    <row r="269" spans="1:6">
      <c r="A269">
        <v>262</v>
      </c>
      <c r="B269" s="9">
        <v>15918</v>
      </c>
      <c r="C269" s="6">
        <f t="shared" si="18"/>
        <v>7</v>
      </c>
      <c r="D269" s="12">
        <f t="shared" si="19"/>
        <v>1943</v>
      </c>
      <c r="E269" s="12">
        <f t="shared" si="20"/>
        <v>1943</v>
      </c>
      <c r="F269" s="11">
        <v>194.43503006255014</v>
      </c>
    </row>
    <row r="270" spans="1:6">
      <c r="A270">
        <v>263</v>
      </c>
      <c r="B270" s="9">
        <v>15949</v>
      </c>
      <c r="C270" s="6">
        <f t="shared" si="18"/>
        <v>8</v>
      </c>
      <c r="D270" s="12">
        <f t="shared" si="19"/>
        <v>1943</v>
      </c>
      <c r="E270" s="12">
        <f t="shared" si="20"/>
        <v>1943</v>
      </c>
      <c r="F270" s="11">
        <v>195.70667646155562</v>
      </c>
    </row>
    <row r="271" spans="1:6">
      <c r="A271">
        <v>264</v>
      </c>
      <c r="B271" s="9">
        <v>15979</v>
      </c>
      <c r="C271" s="6">
        <f t="shared" si="18"/>
        <v>9</v>
      </c>
      <c r="D271" s="12">
        <f t="shared" si="19"/>
        <v>1943</v>
      </c>
      <c r="E271" s="12">
        <f t="shared" si="20"/>
        <v>1943</v>
      </c>
      <c r="F271" s="11">
        <v>154.09664443066094</v>
      </c>
    </row>
    <row r="272" spans="1:6">
      <c r="A272">
        <v>265</v>
      </c>
      <c r="B272" s="9">
        <v>16010</v>
      </c>
      <c r="C272" s="6">
        <f t="shared" si="18"/>
        <v>10</v>
      </c>
      <c r="D272" s="12">
        <f t="shared" si="19"/>
        <v>1943</v>
      </c>
      <c r="E272" s="12">
        <f t="shared" si="20"/>
        <v>1944</v>
      </c>
      <c r="F272" s="11">
        <v>145.87156978465987</v>
      </c>
    </row>
    <row r="273" spans="1:6">
      <c r="A273">
        <v>266</v>
      </c>
      <c r="B273" s="9">
        <v>16040</v>
      </c>
      <c r="C273" s="6">
        <f t="shared" si="18"/>
        <v>11</v>
      </c>
      <c r="D273" s="12">
        <f t="shared" si="19"/>
        <v>1943</v>
      </c>
      <c r="E273" s="12">
        <f t="shared" si="20"/>
        <v>1944</v>
      </c>
      <c r="F273" s="11">
        <v>83.531370402583434</v>
      </c>
    </row>
    <row r="274" spans="1:6">
      <c r="A274">
        <v>267</v>
      </c>
      <c r="B274" s="9">
        <v>16071</v>
      </c>
      <c r="C274" s="6">
        <f t="shared" si="18"/>
        <v>12</v>
      </c>
      <c r="D274" s="12">
        <f t="shared" si="19"/>
        <v>1943</v>
      </c>
      <c r="E274" s="12">
        <f t="shared" si="20"/>
        <v>1944</v>
      </c>
      <c r="F274" s="11">
        <v>742.42215480286768</v>
      </c>
    </row>
    <row r="275" spans="1:6">
      <c r="A275">
        <v>268</v>
      </c>
      <c r="B275" s="9">
        <v>16102</v>
      </c>
      <c r="C275" s="6">
        <f t="shared" si="18"/>
        <v>1</v>
      </c>
      <c r="D275" s="12">
        <f t="shared" si="19"/>
        <v>1944</v>
      </c>
      <c r="E275" s="12">
        <f t="shared" si="20"/>
        <v>1944</v>
      </c>
      <c r="F275" s="11">
        <v>-512.55752330968153</v>
      </c>
    </row>
    <row r="276" spans="1:6">
      <c r="A276">
        <v>269</v>
      </c>
      <c r="B276" s="9">
        <v>16131</v>
      </c>
      <c r="C276" s="6">
        <f t="shared" si="18"/>
        <v>2</v>
      </c>
      <c r="D276" s="12">
        <f t="shared" si="19"/>
        <v>1944</v>
      </c>
      <c r="E276" s="12">
        <f t="shared" si="20"/>
        <v>1944</v>
      </c>
      <c r="F276" s="11">
        <v>173.31444878065301</v>
      </c>
    </row>
    <row r="277" spans="1:6">
      <c r="A277">
        <v>270</v>
      </c>
      <c r="B277" s="9">
        <v>16162</v>
      </c>
      <c r="C277" s="6">
        <f t="shared" si="18"/>
        <v>3</v>
      </c>
      <c r="D277" s="12">
        <f t="shared" si="19"/>
        <v>1944</v>
      </c>
      <c r="E277" s="12">
        <f t="shared" si="20"/>
        <v>1944</v>
      </c>
      <c r="F277" s="11">
        <v>200.37355969425869</v>
      </c>
    </row>
    <row r="278" spans="1:6">
      <c r="A278">
        <v>271</v>
      </c>
      <c r="B278" s="9">
        <v>16192</v>
      </c>
      <c r="C278" s="6">
        <f t="shared" si="18"/>
        <v>4</v>
      </c>
      <c r="D278" s="12">
        <f t="shared" si="19"/>
        <v>1944</v>
      </c>
      <c r="E278" s="12">
        <f t="shared" si="20"/>
        <v>1944</v>
      </c>
      <c r="F278" s="11">
        <v>148.0618536077277</v>
      </c>
    </row>
    <row r="279" spans="1:6">
      <c r="A279">
        <v>272</v>
      </c>
      <c r="B279" s="9">
        <v>16223</v>
      </c>
      <c r="C279" s="6">
        <f t="shared" si="18"/>
        <v>5</v>
      </c>
      <c r="D279" s="12">
        <f t="shared" si="19"/>
        <v>1944</v>
      </c>
      <c r="E279" s="12">
        <f t="shared" si="20"/>
        <v>1944</v>
      </c>
      <c r="F279" s="11">
        <v>212.30242950145089</v>
      </c>
    </row>
    <row r="280" spans="1:6">
      <c r="A280">
        <v>273</v>
      </c>
      <c r="B280" s="9">
        <v>16253</v>
      </c>
      <c r="C280" s="6">
        <f t="shared" si="18"/>
        <v>6</v>
      </c>
      <c r="D280" s="12">
        <f t="shared" si="19"/>
        <v>1944</v>
      </c>
      <c r="E280" s="12">
        <f t="shared" si="20"/>
        <v>1944</v>
      </c>
      <c r="F280" s="11">
        <v>199.73013933534139</v>
      </c>
    </row>
    <row r="281" spans="1:6">
      <c r="A281">
        <v>274</v>
      </c>
      <c r="B281" s="9">
        <v>16284</v>
      </c>
      <c r="C281" s="6">
        <f t="shared" si="18"/>
        <v>7</v>
      </c>
      <c r="D281" s="12">
        <f t="shared" si="19"/>
        <v>1944</v>
      </c>
      <c r="E281" s="12">
        <f t="shared" si="20"/>
        <v>1944</v>
      </c>
      <c r="F281" s="11">
        <v>848.75038825574939</v>
      </c>
    </row>
    <row r="282" spans="1:6">
      <c r="A282">
        <v>275</v>
      </c>
      <c r="B282" s="9">
        <v>16315</v>
      </c>
      <c r="C282" s="6">
        <f t="shared" si="18"/>
        <v>8</v>
      </c>
      <c r="D282" s="12">
        <f t="shared" si="19"/>
        <v>1944</v>
      </c>
      <c r="E282" s="12">
        <f t="shared" si="20"/>
        <v>1944</v>
      </c>
      <c r="F282" s="11">
        <v>196.69078203856452</v>
      </c>
    </row>
    <row r="283" spans="1:6">
      <c r="A283">
        <v>276</v>
      </c>
      <c r="B283" s="9">
        <v>16345</v>
      </c>
      <c r="C283" s="6">
        <f t="shared" si="18"/>
        <v>9</v>
      </c>
      <c r="D283" s="12">
        <f t="shared" si="19"/>
        <v>1944</v>
      </c>
      <c r="E283" s="12">
        <f t="shared" si="20"/>
        <v>1944</v>
      </c>
      <c r="F283" s="11">
        <v>153.12116544645551</v>
      </c>
    </row>
    <row r="284" spans="1:6">
      <c r="A284">
        <v>277</v>
      </c>
      <c r="B284" s="9">
        <v>16376</v>
      </c>
      <c r="C284" s="6">
        <f t="shared" si="18"/>
        <v>10</v>
      </c>
      <c r="D284" s="12">
        <f t="shared" si="19"/>
        <v>1944</v>
      </c>
      <c r="E284" s="12">
        <f t="shared" si="20"/>
        <v>1945</v>
      </c>
      <c r="F284" s="11">
        <v>150.26635033738307</v>
      </c>
    </row>
    <row r="285" spans="1:6">
      <c r="A285">
        <v>278</v>
      </c>
      <c r="B285" s="9">
        <v>16406</v>
      </c>
      <c r="C285" s="6">
        <f t="shared" si="18"/>
        <v>11</v>
      </c>
      <c r="D285" s="12">
        <f t="shared" si="19"/>
        <v>1944</v>
      </c>
      <c r="E285" s="12">
        <f t="shared" si="20"/>
        <v>1945</v>
      </c>
      <c r="F285" s="11">
        <v>118.17476800204417</v>
      </c>
    </row>
    <row r="286" spans="1:6">
      <c r="A286">
        <v>279</v>
      </c>
      <c r="B286" s="9">
        <v>16437</v>
      </c>
      <c r="C286" s="6">
        <f t="shared" si="18"/>
        <v>12</v>
      </c>
      <c r="D286" s="12">
        <f t="shared" si="19"/>
        <v>1944</v>
      </c>
      <c r="E286" s="12">
        <f t="shared" si="20"/>
        <v>1945</v>
      </c>
      <c r="F286" s="11">
        <v>198.75832769289741</v>
      </c>
    </row>
    <row r="287" spans="1:6">
      <c r="A287">
        <v>280</v>
      </c>
      <c r="B287" s="9">
        <v>16468</v>
      </c>
      <c r="C287" s="6">
        <f t="shared" si="18"/>
        <v>1</v>
      </c>
      <c r="D287" s="12">
        <f t="shared" si="19"/>
        <v>1945</v>
      </c>
      <c r="E287" s="12">
        <f t="shared" si="20"/>
        <v>1945</v>
      </c>
      <c r="F287" s="11">
        <v>203.33973379061842</v>
      </c>
    </row>
    <row r="288" spans="1:6">
      <c r="A288">
        <v>281</v>
      </c>
      <c r="B288" s="9">
        <v>16496</v>
      </c>
      <c r="C288" s="6">
        <f t="shared" si="18"/>
        <v>2</v>
      </c>
      <c r="D288" s="12">
        <f t="shared" si="19"/>
        <v>1945</v>
      </c>
      <c r="E288" s="12">
        <f t="shared" si="20"/>
        <v>1945</v>
      </c>
      <c r="F288" s="11">
        <v>-515.55215288864747</v>
      </c>
    </row>
    <row r="289" spans="1:6">
      <c r="A289">
        <v>282</v>
      </c>
      <c r="B289" s="9">
        <v>16527</v>
      </c>
      <c r="C289" s="6">
        <f t="shared" si="18"/>
        <v>3</v>
      </c>
      <c r="D289" s="12">
        <f t="shared" si="19"/>
        <v>1945</v>
      </c>
      <c r="E289" s="12">
        <f t="shared" si="20"/>
        <v>1945</v>
      </c>
      <c r="F289" s="11">
        <v>201.24911866869584</v>
      </c>
    </row>
    <row r="290" spans="1:6">
      <c r="A290">
        <v>283</v>
      </c>
      <c r="B290" s="9">
        <v>16557</v>
      </c>
      <c r="C290" s="6">
        <f t="shared" si="18"/>
        <v>4</v>
      </c>
      <c r="D290" s="12">
        <f t="shared" si="19"/>
        <v>1945</v>
      </c>
      <c r="E290" s="12">
        <f t="shared" si="20"/>
        <v>1945</v>
      </c>
      <c r="F290" s="11">
        <v>215.62906322041226</v>
      </c>
    </row>
    <row r="291" spans="1:6">
      <c r="A291">
        <v>284</v>
      </c>
      <c r="B291" s="9">
        <v>16588</v>
      </c>
      <c r="C291" s="6">
        <f t="shared" si="18"/>
        <v>5</v>
      </c>
      <c r="D291" s="12">
        <f t="shared" si="19"/>
        <v>1945</v>
      </c>
      <c r="E291" s="12">
        <f t="shared" si="20"/>
        <v>1945</v>
      </c>
      <c r="F291" s="11">
        <v>212.67766868915669</v>
      </c>
    </row>
    <row r="292" spans="1:6">
      <c r="A292">
        <v>285</v>
      </c>
      <c r="B292" s="9">
        <v>16618</v>
      </c>
      <c r="C292" s="6">
        <f t="shared" si="18"/>
        <v>6</v>
      </c>
      <c r="D292" s="12">
        <f t="shared" si="19"/>
        <v>1945</v>
      </c>
      <c r="E292" s="12">
        <f t="shared" si="20"/>
        <v>1945</v>
      </c>
      <c r="F292" s="11">
        <v>197.03744815190885</v>
      </c>
    </row>
    <row r="293" spans="1:6">
      <c r="A293">
        <v>286</v>
      </c>
      <c r="B293" s="9">
        <v>16649</v>
      </c>
      <c r="C293" s="6">
        <f t="shared" si="18"/>
        <v>7</v>
      </c>
      <c r="D293" s="12">
        <f t="shared" si="19"/>
        <v>1945</v>
      </c>
      <c r="E293" s="12">
        <f t="shared" si="20"/>
        <v>1945</v>
      </c>
      <c r="F293" s="11">
        <v>194.28910420879674</v>
      </c>
    </row>
    <row r="294" spans="1:6">
      <c r="A294">
        <v>287</v>
      </c>
      <c r="B294" s="9">
        <v>16680</v>
      </c>
      <c r="C294" s="6">
        <f t="shared" si="18"/>
        <v>8</v>
      </c>
      <c r="D294" s="12">
        <f t="shared" si="19"/>
        <v>1945</v>
      </c>
      <c r="E294" s="12">
        <f t="shared" si="20"/>
        <v>1945</v>
      </c>
      <c r="F294" s="11">
        <v>195.39397564741512</v>
      </c>
    </row>
    <row r="295" spans="1:6">
      <c r="A295">
        <v>288</v>
      </c>
      <c r="B295" s="9">
        <v>16710</v>
      </c>
      <c r="C295" s="6">
        <f t="shared" si="18"/>
        <v>9</v>
      </c>
      <c r="D295" s="12">
        <f t="shared" si="19"/>
        <v>1945</v>
      </c>
      <c r="E295" s="12">
        <f t="shared" si="20"/>
        <v>1945</v>
      </c>
      <c r="F295" s="11">
        <v>818.34121175432915</v>
      </c>
    </row>
    <row r="296" spans="1:6">
      <c r="A296">
        <v>289</v>
      </c>
      <c r="B296" s="9">
        <v>16741</v>
      </c>
      <c r="C296" s="6">
        <f t="shared" si="18"/>
        <v>10</v>
      </c>
      <c r="D296" s="12">
        <f t="shared" si="19"/>
        <v>1945</v>
      </c>
      <c r="E296" s="12">
        <f t="shared" si="20"/>
        <v>1946</v>
      </c>
      <c r="F296" s="11">
        <v>91.698990833184553</v>
      </c>
    </row>
    <row r="297" spans="1:6">
      <c r="A297">
        <v>290</v>
      </c>
      <c r="B297" s="9">
        <v>16771</v>
      </c>
      <c r="C297" s="6">
        <f t="shared" si="18"/>
        <v>11</v>
      </c>
      <c r="D297" s="12">
        <f t="shared" si="19"/>
        <v>1945</v>
      </c>
      <c r="E297" s="12">
        <f t="shared" si="20"/>
        <v>1946</v>
      </c>
      <c r="F297" s="11">
        <v>187.01870088201326</v>
      </c>
    </row>
    <row r="298" spans="1:6">
      <c r="A298">
        <v>291</v>
      </c>
      <c r="B298" s="9">
        <v>16802</v>
      </c>
      <c r="C298" s="6">
        <f t="shared" si="18"/>
        <v>12</v>
      </c>
      <c r="D298" s="12">
        <f t="shared" si="19"/>
        <v>1945</v>
      </c>
      <c r="E298" s="12">
        <f t="shared" si="20"/>
        <v>1946</v>
      </c>
      <c r="F298" s="11">
        <v>-447.985874103779</v>
      </c>
    </row>
    <row r="299" spans="1:6">
      <c r="A299">
        <v>292</v>
      </c>
      <c r="B299" s="9">
        <v>16833</v>
      </c>
      <c r="C299" s="6">
        <f t="shared" si="18"/>
        <v>1</v>
      </c>
      <c r="D299" s="12">
        <f t="shared" si="19"/>
        <v>1946</v>
      </c>
      <c r="E299" s="12">
        <f t="shared" si="20"/>
        <v>1946</v>
      </c>
      <c r="F299" s="11">
        <v>209.23338242206933</v>
      </c>
    </row>
    <row r="300" spans="1:6">
      <c r="A300">
        <v>293</v>
      </c>
      <c r="B300" s="9">
        <v>16861</v>
      </c>
      <c r="C300" s="6">
        <f t="shared" si="18"/>
        <v>2</v>
      </c>
      <c r="D300" s="12">
        <f t="shared" si="19"/>
        <v>1946</v>
      </c>
      <c r="E300" s="12">
        <f t="shared" si="20"/>
        <v>1946</v>
      </c>
      <c r="F300" s="11">
        <v>204.78181755349155</v>
      </c>
    </row>
    <row r="301" spans="1:6">
      <c r="A301">
        <v>294</v>
      </c>
      <c r="B301" s="9">
        <v>16892</v>
      </c>
      <c r="C301" s="6">
        <f t="shared" si="18"/>
        <v>3</v>
      </c>
      <c r="D301" s="12">
        <f t="shared" si="19"/>
        <v>1946</v>
      </c>
      <c r="E301" s="12">
        <f t="shared" si="20"/>
        <v>1946</v>
      </c>
      <c r="F301" s="11">
        <v>200.58202603390654</v>
      </c>
    </row>
    <row r="302" spans="1:6">
      <c r="A302">
        <v>295</v>
      </c>
      <c r="B302" s="9">
        <v>16922</v>
      </c>
      <c r="C302" s="6">
        <f t="shared" si="18"/>
        <v>4</v>
      </c>
      <c r="D302" s="12">
        <f t="shared" si="19"/>
        <v>1946</v>
      </c>
      <c r="E302" s="12">
        <f t="shared" si="20"/>
        <v>1946</v>
      </c>
      <c r="F302" s="11">
        <v>216.12451818245586</v>
      </c>
    </row>
    <row r="303" spans="1:6">
      <c r="A303">
        <v>296</v>
      </c>
      <c r="B303" s="9">
        <v>16953</v>
      </c>
      <c r="C303" s="6">
        <f t="shared" si="18"/>
        <v>5</v>
      </c>
      <c r="D303" s="12">
        <f t="shared" si="19"/>
        <v>1946</v>
      </c>
      <c r="E303" s="12">
        <f t="shared" si="20"/>
        <v>1946</v>
      </c>
      <c r="F303" s="11">
        <v>212.59428220300083</v>
      </c>
    </row>
    <row r="304" spans="1:6">
      <c r="A304">
        <v>297</v>
      </c>
      <c r="B304" s="9">
        <v>16983</v>
      </c>
      <c r="C304" s="6">
        <f t="shared" si="18"/>
        <v>6</v>
      </c>
      <c r="D304" s="12">
        <f t="shared" si="19"/>
        <v>1946</v>
      </c>
      <c r="E304" s="12">
        <f t="shared" si="20"/>
        <v>1946</v>
      </c>
      <c r="F304" s="11">
        <v>199.42855821040826</v>
      </c>
    </row>
    <row r="305" spans="1:6">
      <c r="A305">
        <v>298</v>
      </c>
      <c r="B305" s="9">
        <v>17014</v>
      </c>
      <c r="C305" s="6">
        <f t="shared" si="18"/>
        <v>7</v>
      </c>
      <c r="D305" s="12">
        <f t="shared" si="19"/>
        <v>1946</v>
      </c>
      <c r="E305" s="12">
        <f t="shared" si="20"/>
        <v>1946</v>
      </c>
      <c r="F305" s="11">
        <v>194.5601107858306</v>
      </c>
    </row>
    <row r="306" spans="1:6">
      <c r="A306">
        <v>299</v>
      </c>
      <c r="B306" s="9">
        <v>17045</v>
      </c>
      <c r="C306" s="6">
        <f t="shared" si="18"/>
        <v>8</v>
      </c>
      <c r="D306" s="12">
        <f t="shared" si="19"/>
        <v>1946</v>
      </c>
      <c r="E306" s="12">
        <f t="shared" si="20"/>
        <v>1946</v>
      </c>
      <c r="F306" s="11">
        <v>195.35228339836704</v>
      </c>
    </row>
    <row r="307" spans="1:6">
      <c r="A307">
        <v>300</v>
      </c>
      <c r="B307" s="9">
        <v>17075</v>
      </c>
      <c r="C307" s="6">
        <f t="shared" si="18"/>
        <v>9</v>
      </c>
      <c r="D307" s="12">
        <f t="shared" si="19"/>
        <v>1946</v>
      </c>
      <c r="E307" s="12">
        <f t="shared" si="20"/>
        <v>1946</v>
      </c>
      <c r="F307" s="11">
        <v>149.48580473673246</v>
      </c>
    </row>
    <row r="308" spans="1:6">
      <c r="A308">
        <v>301</v>
      </c>
      <c r="B308" s="9">
        <v>17106</v>
      </c>
      <c r="C308" s="6">
        <f t="shared" si="18"/>
        <v>10</v>
      </c>
      <c r="D308" s="12">
        <f t="shared" si="19"/>
        <v>1946</v>
      </c>
      <c r="E308" s="12">
        <f t="shared" si="20"/>
        <v>1947</v>
      </c>
      <c r="F308" s="11">
        <v>728.16883021725221</v>
      </c>
    </row>
    <row r="309" spans="1:6">
      <c r="A309">
        <v>302</v>
      </c>
      <c r="B309" s="9">
        <v>17136</v>
      </c>
      <c r="C309" s="6">
        <f t="shared" si="18"/>
        <v>11</v>
      </c>
      <c r="D309" s="12">
        <f t="shared" si="19"/>
        <v>1946</v>
      </c>
      <c r="E309" s="12">
        <f t="shared" si="20"/>
        <v>1947</v>
      </c>
      <c r="F309" s="11">
        <v>104.71070591808507</v>
      </c>
    </row>
    <row r="310" spans="1:6">
      <c r="A310">
        <v>303</v>
      </c>
      <c r="B310" s="9">
        <v>17167</v>
      </c>
      <c r="C310" s="6">
        <f t="shared" si="18"/>
        <v>12</v>
      </c>
      <c r="D310" s="12">
        <f t="shared" si="19"/>
        <v>1946</v>
      </c>
      <c r="E310" s="12">
        <f t="shared" si="20"/>
        <v>1947</v>
      </c>
      <c r="F310" s="11">
        <v>198.8342545311707</v>
      </c>
    </row>
    <row r="311" spans="1:6">
      <c r="A311">
        <v>304</v>
      </c>
      <c r="B311" s="9">
        <v>17198</v>
      </c>
      <c r="C311" s="6">
        <f t="shared" si="18"/>
        <v>1</v>
      </c>
      <c r="D311" s="12">
        <f t="shared" si="19"/>
        <v>1947</v>
      </c>
      <c r="E311" s="12">
        <f t="shared" si="20"/>
        <v>1947</v>
      </c>
      <c r="F311" s="11">
        <v>102.51589418112781</v>
      </c>
    </row>
    <row r="312" spans="1:6">
      <c r="A312">
        <v>305</v>
      </c>
      <c r="B312" s="9">
        <v>17226</v>
      </c>
      <c r="C312" s="6">
        <f t="shared" si="18"/>
        <v>2</v>
      </c>
      <c r="D312" s="12">
        <f t="shared" si="19"/>
        <v>1947</v>
      </c>
      <c r="E312" s="12">
        <f t="shared" si="20"/>
        <v>1947</v>
      </c>
      <c r="F312" s="11">
        <v>-515.55215288864758</v>
      </c>
    </row>
    <row r="313" spans="1:6">
      <c r="A313">
        <v>306</v>
      </c>
      <c r="B313" s="9">
        <v>17257</v>
      </c>
      <c r="C313" s="6">
        <f t="shared" si="18"/>
        <v>3</v>
      </c>
      <c r="D313" s="12">
        <f t="shared" si="19"/>
        <v>1947</v>
      </c>
      <c r="E313" s="12">
        <f t="shared" si="20"/>
        <v>1947</v>
      </c>
      <c r="F313" s="11">
        <v>199.89408690183376</v>
      </c>
    </row>
    <row r="314" spans="1:6">
      <c r="A314">
        <v>307</v>
      </c>
      <c r="B314" s="9">
        <v>17287</v>
      </c>
      <c r="C314" s="6">
        <f t="shared" si="18"/>
        <v>4</v>
      </c>
      <c r="D314" s="12">
        <f t="shared" si="19"/>
        <v>1947</v>
      </c>
      <c r="E314" s="12">
        <f t="shared" si="20"/>
        <v>1947</v>
      </c>
      <c r="F314" s="11">
        <v>149.87197133036693</v>
      </c>
    </row>
    <row r="315" spans="1:6">
      <c r="A315">
        <v>308</v>
      </c>
      <c r="B315" s="9">
        <v>17318</v>
      </c>
      <c r="C315" s="6">
        <f t="shared" si="18"/>
        <v>5</v>
      </c>
      <c r="D315" s="12">
        <f t="shared" si="19"/>
        <v>1947</v>
      </c>
      <c r="E315" s="12">
        <f t="shared" si="20"/>
        <v>1947</v>
      </c>
      <c r="F315" s="11">
        <v>81.757123061781385</v>
      </c>
    </row>
    <row r="316" spans="1:6">
      <c r="A316">
        <v>309</v>
      </c>
      <c r="B316" s="9">
        <v>17348</v>
      </c>
      <c r="C316" s="6">
        <f t="shared" si="18"/>
        <v>6</v>
      </c>
      <c r="D316" s="12">
        <f t="shared" si="19"/>
        <v>1947</v>
      </c>
      <c r="E316" s="12">
        <f t="shared" si="20"/>
        <v>1947</v>
      </c>
      <c r="F316" s="11">
        <v>116.9308665472181</v>
      </c>
    </row>
    <row r="317" spans="1:6">
      <c r="A317">
        <v>310</v>
      </c>
      <c r="B317" s="9">
        <v>17379</v>
      </c>
      <c r="C317" s="6">
        <f t="shared" si="18"/>
        <v>7</v>
      </c>
      <c r="D317" s="12">
        <f t="shared" si="19"/>
        <v>1947</v>
      </c>
      <c r="E317" s="12">
        <f t="shared" si="20"/>
        <v>1947</v>
      </c>
      <c r="F317" s="11">
        <v>848.72005150272616</v>
      </c>
    </row>
    <row r="318" spans="1:6">
      <c r="A318">
        <v>311</v>
      </c>
      <c r="B318" s="9">
        <v>17410</v>
      </c>
      <c r="C318" s="6">
        <f t="shared" si="18"/>
        <v>8</v>
      </c>
      <c r="D318" s="12">
        <f t="shared" si="19"/>
        <v>1947</v>
      </c>
      <c r="E318" s="12">
        <f t="shared" si="20"/>
        <v>1947</v>
      </c>
      <c r="F318" s="11">
        <v>190.52706716026387</v>
      </c>
    </row>
    <row r="319" spans="1:6">
      <c r="A319">
        <v>312</v>
      </c>
      <c r="B319" s="9">
        <v>17440</v>
      </c>
      <c r="C319" s="6">
        <f t="shared" si="18"/>
        <v>9</v>
      </c>
      <c r="D319" s="12">
        <f t="shared" si="19"/>
        <v>1947</v>
      </c>
      <c r="E319" s="12">
        <f t="shared" si="20"/>
        <v>1947</v>
      </c>
      <c r="F319" s="11">
        <v>141.34747231176061</v>
      </c>
    </row>
    <row r="320" spans="1:6">
      <c r="A320">
        <v>313</v>
      </c>
      <c r="B320" s="9">
        <v>17471</v>
      </c>
      <c r="C320" s="6">
        <f t="shared" si="18"/>
        <v>10</v>
      </c>
      <c r="D320" s="12">
        <f t="shared" si="19"/>
        <v>1947</v>
      </c>
      <c r="E320" s="12">
        <f t="shared" si="20"/>
        <v>1948</v>
      </c>
      <c r="F320" s="11">
        <v>91.91728071950115</v>
      </c>
    </row>
    <row r="321" spans="1:6">
      <c r="A321">
        <v>314</v>
      </c>
      <c r="B321" s="9">
        <v>17501</v>
      </c>
      <c r="C321" s="6">
        <f t="shared" si="18"/>
        <v>11</v>
      </c>
      <c r="D321" s="12">
        <f t="shared" si="19"/>
        <v>1947</v>
      </c>
      <c r="E321" s="12">
        <f t="shared" si="20"/>
        <v>1948</v>
      </c>
      <c r="F321" s="11">
        <v>82.902717368967842</v>
      </c>
    </row>
    <row r="322" spans="1:6">
      <c r="A322">
        <v>315</v>
      </c>
      <c r="B322" s="9">
        <v>17532</v>
      </c>
      <c r="C322" s="6">
        <f t="shared" si="18"/>
        <v>12</v>
      </c>
      <c r="D322" s="12">
        <f t="shared" si="19"/>
        <v>1947</v>
      </c>
      <c r="E322" s="12">
        <f t="shared" si="20"/>
        <v>1948</v>
      </c>
      <c r="F322" s="11">
        <v>78.484790606619754</v>
      </c>
    </row>
    <row r="323" spans="1:6">
      <c r="A323">
        <v>316</v>
      </c>
      <c r="B323" s="9">
        <v>17563</v>
      </c>
      <c r="C323" s="6">
        <f t="shared" si="18"/>
        <v>1</v>
      </c>
      <c r="D323" s="12">
        <f t="shared" si="19"/>
        <v>1948</v>
      </c>
      <c r="E323" s="12">
        <f t="shared" si="20"/>
        <v>1948</v>
      </c>
      <c r="F323" s="11">
        <v>203.33973379061837</v>
      </c>
    </row>
    <row r="324" spans="1:6">
      <c r="A324">
        <v>317</v>
      </c>
      <c r="B324" s="9">
        <v>17592</v>
      </c>
      <c r="C324" s="6">
        <f t="shared" si="18"/>
        <v>2</v>
      </c>
      <c r="D324" s="12">
        <f t="shared" si="19"/>
        <v>1948</v>
      </c>
      <c r="E324" s="12">
        <f t="shared" si="20"/>
        <v>1948</v>
      </c>
      <c r="F324" s="11">
        <v>122.89906610335264</v>
      </c>
    </row>
    <row r="325" spans="1:6">
      <c r="A325">
        <v>318</v>
      </c>
      <c r="B325" s="9">
        <v>17623</v>
      </c>
      <c r="C325" s="6">
        <f t="shared" si="18"/>
        <v>3</v>
      </c>
      <c r="D325" s="12">
        <f t="shared" si="19"/>
        <v>1948</v>
      </c>
      <c r="E325" s="12">
        <f t="shared" si="20"/>
        <v>1948</v>
      </c>
      <c r="F325" s="11">
        <v>-498.89652815914144</v>
      </c>
    </row>
    <row r="326" spans="1:6">
      <c r="A326">
        <v>319</v>
      </c>
      <c r="B326" s="9">
        <v>17653</v>
      </c>
      <c r="C326" s="6">
        <f t="shared" si="18"/>
        <v>4</v>
      </c>
      <c r="D326" s="12">
        <f t="shared" si="19"/>
        <v>1948</v>
      </c>
      <c r="E326" s="12">
        <f t="shared" si="20"/>
        <v>1948</v>
      </c>
      <c r="F326" s="11">
        <v>217.30930220044851</v>
      </c>
    </row>
    <row r="327" spans="1:6">
      <c r="A327">
        <v>320</v>
      </c>
      <c r="B327" s="9">
        <v>17684</v>
      </c>
      <c r="C327" s="6">
        <f t="shared" si="18"/>
        <v>5</v>
      </c>
      <c r="D327" s="12">
        <f t="shared" si="19"/>
        <v>1948</v>
      </c>
      <c r="E327" s="12">
        <f t="shared" si="20"/>
        <v>1948</v>
      </c>
      <c r="F327" s="11">
        <v>212.82359553695414</v>
      </c>
    </row>
    <row r="328" spans="1:6">
      <c r="A328">
        <v>321</v>
      </c>
      <c r="B328" s="9">
        <v>17714</v>
      </c>
      <c r="C328" s="6">
        <f t="shared" si="18"/>
        <v>6</v>
      </c>
      <c r="D328" s="12">
        <f t="shared" si="19"/>
        <v>1948</v>
      </c>
      <c r="E328" s="12">
        <f t="shared" si="20"/>
        <v>1948</v>
      </c>
      <c r="F328" s="11">
        <v>198.39456475488237</v>
      </c>
    </row>
    <row r="329" spans="1:6">
      <c r="A329">
        <v>322</v>
      </c>
      <c r="B329" s="9">
        <v>17745</v>
      </c>
      <c r="C329" s="6">
        <f t="shared" ref="C329:C392" si="21">MONTH(B329)</f>
        <v>7</v>
      </c>
      <c r="D329" s="12">
        <f t="shared" ref="D329:D392" si="22">YEAR(B329)</f>
        <v>1948</v>
      </c>
      <c r="E329" s="12">
        <f t="shared" ref="E329:E392" si="23">IF(AND($C329&gt;=10,$C329&lt;=12),$D329+1,$D329)</f>
        <v>1948</v>
      </c>
      <c r="F329" s="11">
        <v>194.72688375814369</v>
      </c>
    </row>
    <row r="330" spans="1:6">
      <c r="A330">
        <v>323</v>
      </c>
      <c r="B330" s="9">
        <v>17776</v>
      </c>
      <c r="C330" s="6">
        <f t="shared" si="21"/>
        <v>8</v>
      </c>
      <c r="D330" s="12">
        <f t="shared" si="22"/>
        <v>1948</v>
      </c>
      <c r="E330" s="12">
        <f t="shared" si="23"/>
        <v>1948</v>
      </c>
      <c r="F330" s="11">
        <v>195.9359888014651</v>
      </c>
    </row>
    <row r="331" spans="1:6">
      <c r="A331">
        <v>324</v>
      </c>
      <c r="B331" s="9">
        <v>17806</v>
      </c>
      <c r="C331" s="6">
        <f t="shared" si="21"/>
        <v>9</v>
      </c>
      <c r="D331" s="12">
        <f t="shared" si="22"/>
        <v>1948</v>
      </c>
      <c r="E331" s="12">
        <f t="shared" si="23"/>
        <v>1948</v>
      </c>
      <c r="F331" s="11">
        <v>149.83046990669504</v>
      </c>
    </row>
    <row r="332" spans="1:6">
      <c r="A332">
        <v>325</v>
      </c>
      <c r="B332" s="9">
        <v>17837</v>
      </c>
      <c r="C332" s="6">
        <f t="shared" si="21"/>
        <v>10</v>
      </c>
      <c r="D332" s="12">
        <f t="shared" si="22"/>
        <v>1948</v>
      </c>
      <c r="E332" s="12">
        <f t="shared" si="23"/>
        <v>1949</v>
      </c>
      <c r="F332" s="11">
        <v>781.4892990671317</v>
      </c>
    </row>
    <row r="333" spans="1:6">
      <c r="A333">
        <v>326</v>
      </c>
      <c r="B333" s="9">
        <v>17867</v>
      </c>
      <c r="C333" s="6">
        <f t="shared" si="21"/>
        <v>11</v>
      </c>
      <c r="D333" s="12">
        <f t="shared" si="22"/>
        <v>1948</v>
      </c>
      <c r="E333" s="12">
        <f t="shared" si="23"/>
        <v>1949</v>
      </c>
      <c r="F333" s="11">
        <v>81.104468803166355</v>
      </c>
    </row>
    <row r="334" spans="1:6">
      <c r="A334">
        <v>327</v>
      </c>
      <c r="B334" s="9">
        <v>17898</v>
      </c>
      <c r="C334" s="6">
        <f t="shared" si="21"/>
        <v>12</v>
      </c>
      <c r="D334" s="12">
        <f t="shared" si="22"/>
        <v>1948</v>
      </c>
      <c r="E334" s="12">
        <f t="shared" si="23"/>
        <v>1949</v>
      </c>
      <c r="F334" s="11">
        <v>158.22310687814638</v>
      </c>
    </row>
    <row r="335" spans="1:6">
      <c r="A335">
        <v>328</v>
      </c>
      <c r="B335" s="9">
        <v>17929</v>
      </c>
      <c r="C335" s="6">
        <f t="shared" si="21"/>
        <v>1</v>
      </c>
      <c r="D335" s="12">
        <f t="shared" si="22"/>
        <v>1949</v>
      </c>
      <c r="E335" s="12">
        <f t="shared" si="23"/>
        <v>1949</v>
      </c>
      <c r="F335" s="11">
        <v>91.131488680230177</v>
      </c>
    </row>
    <row r="336" spans="1:6">
      <c r="A336">
        <v>329</v>
      </c>
      <c r="B336" s="9">
        <v>17957</v>
      </c>
      <c r="C336" s="6">
        <f t="shared" si="21"/>
        <v>2</v>
      </c>
      <c r="D336" s="12">
        <f t="shared" si="22"/>
        <v>1949</v>
      </c>
      <c r="E336" s="12">
        <f t="shared" si="23"/>
        <v>1949</v>
      </c>
      <c r="F336" s="11">
        <v>98.478796369939644</v>
      </c>
    </row>
    <row r="337" spans="1:6">
      <c r="A337">
        <v>330</v>
      </c>
      <c r="B337" s="9">
        <v>17988</v>
      </c>
      <c r="C337" s="6">
        <f t="shared" si="21"/>
        <v>3</v>
      </c>
      <c r="D337" s="12">
        <f t="shared" si="22"/>
        <v>1949</v>
      </c>
      <c r="E337" s="12">
        <f t="shared" si="23"/>
        <v>1949</v>
      </c>
      <c r="F337" s="11">
        <v>-494.45740225794179</v>
      </c>
    </row>
    <row r="338" spans="1:6">
      <c r="A338">
        <v>331</v>
      </c>
      <c r="B338" s="9">
        <v>18018</v>
      </c>
      <c r="C338" s="6">
        <f t="shared" si="21"/>
        <v>4</v>
      </c>
      <c r="D338" s="12">
        <f t="shared" si="22"/>
        <v>1949</v>
      </c>
      <c r="E338" s="12">
        <f t="shared" si="23"/>
        <v>1949</v>
      </c>
      <c r="F338" s="11">
        <v>215.45673063543109</v>
      </c>
    </row>
    <row r="339" spans="1:6">
      <c r="A339">
        <v>332</v>
      </c>
      <c r="B339" s="9">
        <v>18049</v>
      </c>
      <c r="C339" s="6">
        <f t="shared" si="21"/>
        <v>5</v>
      </c>
      <c r="D339" s="12">
        <f t="shared" si="22"/>
        <v>1949</v>
      </c>
      <c r="E339" s="12">
        <f t="shared" si="23"/>
        <v>1949</v>
      </c>
      <c r="F339" s="11">
        <v>212.32327562596743</v>
      </c>
    </row>
    <row r="340" spans="1:6">
      <c r="A340">
        <v>333</v>
      </c>
      <c r="B340" s="9">
        <v>18079</v>
      </c>
      <c r="C340" s="6">
        <f t="shared" si="21"/>
        <v>6</v>
      </c>
      <c r="D340" s="12">
        <f t="shared" si="22"/>
        <v>1949</v>
      </c>
      <c r="E340" s="12">
        <f t="shared" si="23"/>
        <v>1949</v>
      </c>
      <c r="F340" s="11">
        <v>109.95014461476171</v>
      </c>
    </row>
    <row r="341" spans="1:6">
      <c r="A341">
        <v>334</v>
      </c>
      <c r="B341" s="9">
        <v>18110</v>
      </c>
      <c r="C341" s="6">
        <f t="shared" si="21"/>
        <v>7</v>
      </c>
      <c r="D341" s="12">
        <f t="shared" si="22"/>
        <v>1949</v>
      </c>
      <c r="E341" s="12">
        <f t="shared" si="23"/>
        <v>1949</v>
      </c>
      <c r="F341" s="11">
        <v>848.6442074502678</v>
      </c>
    </row>
    <row r="342" spans="1:6">
      <c r="A342">
        <v>335</v>
      </c>
      <c r="B342" s="9">
        <v>18141</v>
      </c>
      <c r="C342" s="6">
        <f t="shared" si="21"/>
        <v>8</v>
      </c>
      <c r="D342" s="12">
        <f t="shared" si="22"/>
        <v>1949</v>
      </c>
      <c r="E342" s="12">
        <f t="shared" si="23"/>
        <v>1949</v>
      </c>
      <c r="F342" s="11">
        <v>200.4939371388607</v>
      </c>
    </row>
    <row r="343" spans="1:6">
      <c r="A343">
        <v>336</v>
      </c>
      <c r="B343" s="9">
        <v>18171</v>
      </c>
      <c r="C343" s="6">
        <f t="shared" si="21"/>
        <v>9</v>
      </c>
      <c r="D343" s="12">
        <f t="shared" si="22"/>
        <v>1949</v>
      </c>
      <c r="E343" s="12">
        <f t="shared" si="23"/>
        <v>1949</v>
      </c>
      <c r="F343" s="11">
        <v>146.6147084000263</v>
      </c>
    </row>
    <row r="344" spans="1:6">
      <c r="A344">
        <v>337</v>
      </c>
      <c r="B344" s="9">
        <v>18202</v>
      </c>
      <c r="C344" s="6">
        <f t="shared" si="21"/>
        <v>10</v>
      </c>
      <c r="D344" s="12">
        <f t="shared" si="22"/>
        <v>1949</v>
      </c>
      <c r="E344" s="12">
        <f t="shared" si="23"/>
        <v>1950</v>
      </c>
      <c r="F344" s="11">
        <v>82.159209998716506</v>
      </c>
    </row>
    <row r="345" spans="1:6">
      <c r="A345">
        <v>338</v>
      </c>
      <c r="B345" s="9">
        <v>18232</v>
      </c>
      <c r="C345" s="6">
        <f t="shared" si="21"/>
        <v>11</v>
      </c>
      <c r="D345" s="12">
        <f t="shared" si="22"/>
        <v>1949</v>
      </c>
      <c r="E345" s="12">
        <f t="shared" si="23"/>
        <v>1950</v>
      </c>
      <c r="F345" s="11">
        <v>72.55458254185578</v>
      </c>
    </row>
    <row r="346" spans="1:6">
      <c r="A346">
        <v>339</v>
      </c>
      <c r="B346" s="9">
        <v>18263</v>
      </c>
      <c r="C346" s="6">
        <f t="shared" si="21"/>
        <v>12</v>
      </c>
      <c r="D346" s="12">
        <f t="shared" si="22"/>
        <v>1949</v>
      </c>
      <c r="E346" s="12">
        <f t="shared" si="23"/>
        <v>1950</v>
      </c>
      <c r="F346" s="11">
        <v>63.885659803378985</v>
      </c>
    </row>
    <row r="347" spans="1:6">
      <c r="A347">
        <v>340</v>
      </c>
      <c r="B347" s="9">
        <v>18294</v>
      </c>
      <c r="C347" s="6">
        <f t="shared" si="21"/>
        <v>1</v>
      </c>
      <c r="D347" s="12">
        <f t="shared" si="22"/>
        <v>1950</v>
      </c>
      <c r="E347" s="12">
        <f t="shared" si="23"/>
        <v>1950</v>
      </c>
      <c r="F347" s="11">
        <v>203.34922441912289</v>
      </c>
    </row>
    <row r="348" spans="1:6">
      <c r="A348">
        <v>341</v>
      </c>
      <c r="B348" s="9">
        <v>18322</v>
      </c>
      <c r="C348" s="6">
        <f t="shared" si="21"/>
        <v>2</v>
      </c>
      <c r="D348" s="12">
        <f t="shared" si="22"/>
        <v>1950</v>
      </c>
      <c r="E348" s="12">
        <f t="shared" si="23"/>
        <v>1950</v>
      </c>
      <c r="F348" s="11">
        <v>-515.55215288864747</v>
      </c>
    </row>
    <row r="349" spans="1:6">
      <c r="A349">
        <v>342</v>
      </c>
      <c r="B349" s="9">
        <v>18353</v>
      </c>
      <c r="C349" s="6">
        <f t="shared" si="21"/>
        <v>3</v>
      </c>
      <c r="D349" s="12">
        <f t="shared" si="22"/>
        <v>1950</v>
      </c>
      <c r="E349" s="12">
        <f t="shared" si="23"/>
        <v>1950</v>
      </c>
      <c r="F349" s="11">
        <v>200.93641909708171</v>
      </c>
    </row>
    <row r="350" spans="1:6">
      <c r="A350">
        <v>343</v>
      </c>
      <c r="B350" s="9">
        <v>18383</v>
      </c>
      <c r="C350" s="6">
        <f t="shared" si="21"/>
        <v>4</v>
      </c>
      <c r="D350" s="12">
        <f t="shared" si="22"/>
        <v>1950</v>
      </c>
      <c r="E350" s="12">
        <f t="shared" si="23"/>
        <v>1950</v>
      </c>
      <c r="F350" s="11">
        <v>215.58598020256409</v>
      </c>
    </row>
    <row r="351" spans="1:6">
      <c r="A351">
        <v>344</v>
      </c>
      <c r="B351" s="9">
        <v>18414</v>
      </c>
      <c r="C351" s="6">
        <f t="shared" si="21"/>
        <v>5</v>
      </c>
      <c r="D351" s="12">
        <f t="shared" si="22"/>
        <v>1950</v>
      </c>
      <c r="E351" s="12">
        <f t="shared" si="23"/>
        <v>1950</v>
      </c>
      <c r="F351" s="11">
        <v>212.30242950145112</v>
      </c>
    </row>
    <row r="352" spans="1:6">
      <c r="A352">
        <v>345</v>
      </c>
      <c r="B352" s="9">
        <v>18444</v>
      </c>
      <c r="C352" s="6">
        <f t="shared" si="21"/>
        <v>6</v>
      </c>
      <c r="D352" s="12">
        <f t="shared" si="22"/>
        <v>1950</v>
      </c>
      <c r="E352" s="12">
        <f t="shared" si="23"/>
        <v>1950</v>
      </c>
      <c r="F352" s="11">
        <v>166.95947082686507</v>
      </c>
    </row>
    <row r="353" spans="1:6">
      <c r="A353">
        <v>346</v>
      </c>
      <c r="B353" s="9">
        <v>18475</v>
      </c>
      <c r="C353" s="6">
        <f t="shared" si="21"/>
        <v>7</v>
      </c>
      <c r="D353" s="12">
        <f t="shared" si="22"/>
        <v>1950</v>
      </c>
      <c r="E353" s="12">
        <f t="shared" si="23"/>
        <v>1950</v>
      </c>
      <c r="F353" s="11">
        <v>194.24740997167532</v>
      </c>
    </row>
    <row r="354" spans="1:6">
      <c r="A354">
        <v>347</v>
      </c>
      <c r="B354" s="9">
        <v>18506</v>
      </c>
      <c r="C354" s="6">
        <f t="shared" si="21"/>
        <v>8</v>
      </c>
      <c r="D354" s="12">
        <f t="shared" si="22"/>
        <v>1950</v>
      </c>
      <c r="E354" s="12">
        <f t="shared" si="23"/>
        <v>1950</v>
      </c>
      <c r="F354" s="11">
        <v>177.8797374937551</v>
      </c>
    </row>
    <row r="355" spans="1:6">
      <c r="A355">
        <v>348</v>
      </c>
      <c r="B355" s="9">
        <v>18536</v>
      </c>
      <c r="C355" s="6">
        <f t="shared" si="21"/>
        <v>9</v>
      </c>
      <c r="D355" s="12">
        <f t="shared" si="22"/>
        <v>1950</v>
      </c>
      <c r="E355" s="12">
        <f t="shared" si="23"/>
        <v>1950</v>
      </c>
      <c r="F355" s="11">
        <v>139.16552493437644</v>
      </c>
    </row>
    <row r="356" spans="1:6">
      <c r="A356">
        <v>349</v>
      </c>
      <c r="B356" s="9">
        <v>18567</v>
      </c>
      <c r="C356" s="6">
        <f t="shared" si="21"/>
        <v>10</v>
      </c>
      <c r="D356" s="12">
        <f t="shared" si="22"/>
        <v>1950</v>
      </c>
      <c r="E356" s="12">
        <f t="shared" si="23"/>
        <v>1951</v>
      </c>
      <c r="F356" s="11">
        <v>166.76388605084844</v>
      </c>
    </row>
    <row r="357" spans="1:6">
      <c r="A357">
        <v>350</v>
      </c>
      <c r="B357" s="9">
        <v>18597</v>
      </c>
      <c r="C357" s="6">
        <f t="shared" si="21"/>
        <v>11</v>
      </c>
      <c r="D357" s="12">
        <f t="shared" si="22"/>
        <v>1950</v>
      </c>
      <c r="E357" s="12">
        <f t="shared" si="23"/>
        <v>1951</v>
      </c>
      <c r="F357" s="11">
        <v>197.24907190450676</v>
      </c>
    </row>
    <row r="358" spans="1:6">
      <c r="A358">
        <v>351</v>
      </c>
      <c r="B358" s="9">
        <v>18628</v>
      </c>
      <c r="C358" s="6">
        <f t="shared" si="21"/>
        <v>12</v>
      </c>
      <c r="D358" s="12">
        <f t="shared" si="22"/>
        <v>1950</v>
      </c>
      <c r="E358" s="12">
        <f t="shared" si="23"/>
        <v>1951</v>
      </c>
      <c r="F358" s="11">
        <v>202.87454776034019</v>
      </c>
    </row>
    <row r="359" spans="1:6">
      <c r="A359">
        <v>352</v>
      </c>
      <c r="B359" s="9">
        <v>18659</v>
      </c>
      <c r="C359" s="6">
        <f t="shared" si="21"/>
        <v>1</v>
      </c>
      <c r="D359" s="12">
        <f t="shared" si="22"/>
        <v>1951</v>
      </c>
      <c r="E359" s="12">
        <f t="shared" si="23"/>
        <v>1951</v>
      </c>
      <c r="F359" s="11">
        <v>209.2333824220716</v>
      </c>
    </row>
    <row r="360" spans="1:6">
      <c r="A360">
        <v>353</v>
      </c>
      <c r="B360" s="9">
        <v>18687</v>
      </c>
      <c r="C360" s="6">
        <f t="shared" si="21"/>
        <v>2</v>
      </c>
      <c r="D360" s="12">
        <f t="shared" si="22"/>
        <v>1951</v>
      </c>
      <c r="E360" s="12">
        <f t="shared" si="23"/>
        <v>1951</v>
      </c>
      <c r="F360" s="11">
        <v>204.68949625069303</v>
      </c>
    </row>
    <row r="361" spans="1:6">
      <c r="A361">
        <v>354</v>
      </c>
      <c r="B361" s="9">
        <v>18718</v>
      </c>
      <c r="C361" s="6">
        <f t="shared" si="21"/>
        <v>3</v>
      </c>
      <c r="D361" s="12">
        <f t="shared" si="22"/>
        <v>1951</v>
      </c>
      <c r="E361" s="12">
        <f t="shared" si="23"/>
        <v>1951</v>
      </c>
      <c r="F361" s="11">
        <v>200.20678659769555</v>
      </c>
    </row>
    <row r="362" spans="1:6">
      <c r="A362">
        <v>355</v>
      </c>
      <c r="B362" s="9">
        <v>18748</v>
      </c>
      <c r="C362" s="6">
        <f t="shared" si="21"/>
        <v>4</v>
      </c>
      <c r="D362" s="12">
        <f t="shared" si="22"/>
        <v>1951</v>
      </c>
      <c r="E362" s="12">
        <f t="shared" si="23"/>
        <v>1951</v>
      </c>
      <c r="F362" s="11">
        <v>216.08143516460837</v>
      </c>
    </row>
    <row r="363" spans="1:6">
      <c r="A363">
        <v>356</v>
      </c>
      <c r="B363" s="9">
        <v>18779</v>
      </c>
      <c r="C363" s="6">
        <f t="shared" si="21"/>
        <v>5</v>
      </c>
      <c r="D363" s="12">
        <f t="shared" si="22"/>
        <v>1951</v>
      </c>
      <c r="E363" s="12">
        <f t="shared" si="23"/>
        <v>1951</v>
      </c>
      <c r="F363" s="11">
        <v>212.23988913982862</v>
      </c>
    </row>
    <row r="364" spans="1:6">
      <c r="A364">
        <v>357</v>
      </c>
      <c r="B364" s="9">
        <v>18809</v>
      </c>
      <c r="C364" s="6">
        <f t="shared" si="21"/>
        <v>6</v>
      </c>
      <c r="D364" s="12">
        <f t="shared" si="22"/>
        <v>1951</v>
      </c>
      <c r="E364" s="12">
        <f t="shared" si="23"/>
        <v>1951</v>
      </c>
      <c r="F364" s="11">
        <v>186.50143001707829</v>
      </c>
    </row>
    <row r="365" spans="1:6">
      <c r="A365">
        <v>358</v>
      </c>
      <c r="B365" s="9">
        <v>18840</v>
      </c>
      <c r="C365" s="6">
        <f t="shared" si="21"/>
        <v>7</v>
      </c>
      <c r="D365" s="12">
        <f t="shared" si="22"/>
        <v>1951</v>
      </c>
      <c r="E365" s="12">
        <f t="shared" si="23"/>
        <v>1951</v>
      </c>
      <c r="F365" s="11">
        <v>194.89365673045586</v>
      </c>
    </row>
    <row r="366" spans="1:6">
      <c r="A366">
        <v>359</v>
      </c>
      <c r="B366" s="9">
        <v>18871</v>
      </c>
      <c r="C366" s="6">
        <f t="shared" si="21"/>
        <v>8</v>
      </c>
      <c r="D366" s="12">
        <f t="shared" si="22"/>
        <v>1951</v>
      </c>
      <c r="E366" s="12">
        <f t="shared" si="23"/>
        <v>1951</v>
      </c>
      <c r="F366" s="11">
        <v>183.78024229656876</v>
      </c>
    </row>
    <row r="367" spans="1:6">
      <c r="A367">
        <v>360</v>
      </c>
      <c r="B367" s="9">
        <v>18901</v>
      </c>
      <c r="C367" s="6">
        <f t="shared" si="21"/>
        <v>9</v>
      </c>
      <c r="D367" s="12">
        <f t="shared" si="22"/>
        <v>1951</v>
      </c>
      <c r="E367" s="12">
        <f t="shared" si="23"/>
        <v>1951</v>
      </c>
      <c r="F367" s="11">
        <v>145.75849169269009</v>
      </c>
    </row>
    <row r="368" spans="1:6">
      <c r="A368">
        <v>361</v>
      </c>
      <c r="B368" s="9">
        <v>18932</v>
      </c>
      <c r="C368" s="6">
        <f t="shared" si="21"/>
        <v>10</v>
      </c>
      <c r="D368" s="12">
        <f t="shared" si="22"/>
        <v>1951</v>
      </c>
      <c r="E368" s="12">
        <f t="shared" si="23"/>
        <v>1952</v>
      </c>
      <c r="F368" s="11">
        <v>148.89494152095745</v>
      </c>
    </row>
    <row r="369" spans="1:6">
      <c r="A369">
        <v>362</v>
      </c>
      <c r="B369" s="9">
        <v>18962</v>
      </c>
      <c r="C369" s="6">
        <f t="shared" si="21"/>
        <v>11</v>
      </c>
      <c r="D369" s="12">
        <f t="shared" si="22"/>
        <v>1951</v>
      </c>
      <c r="E369" s="12">
        <f t="shared" si="23"/>
        <v>1952</v>
      </c>
      <c r="F369" s="11">
        <v>137.15836242955857</v>
      </c>
    </row>
    <row r="370" spans="1:6">
      <c r="A370">
        <v>363</v>
      </c>
      <c r="B370" s="9">
        <v>18993</v>
      </c>
      <c r="C370" s="6">
        <f t="shared" si="21"/>
        <v>12</v>
      </c>
      <c r="D370" s="12">
        <f t="shared" si="22"/>
        <v>1951</v>
      </c>
      <c r="E370" s="12">
        <f t="shared" si="23"/>
        <v>1952</v>
      </c>
      <c r="F370" s="11">
        <v>203.12470721880709</v>
      </c>
    </row>
    <row r="371" spans="1:6">
      <c r="A371">
        <v>364</v>
      </c>
      <c r="B371" s="9">
        <v>19024</v>
      </c>
      <c r="C371" s="6">
        <f t="shared" si="21"/>
        <v>1</v>
      </c>
      <c r="D371" s="12">
        <f t="shared" si="22"/>
        <v>1952</v>
      </c>
      <c r="E371" s="12">
        <f t="shared" si="23"/>
        <v>1952</v>
      </c>
      <c r="F371" s="11">
        <v>209.23338242206935</v>
      </c>
    </row>
    <row r="372" spans="1:6">
      <c r="A372">
        <v>365</v>
      </c>
      <c r="B372" s="9">
        <v>19053</v>
      </c>
      <c r="C372" s="6">
        <f t="shared" si="21"/>
        <v>2</v>
      </c>
      <c r="D372" s="12">
        <f t="shared" si="22"/>
        <v>1952</v>
      </c>
      <c r="E372" s="12">
        <f t="shared" si="23"/>
        <v>1952</v>
      </c>
      <c r="F372" s="11">
        <v>204.58525411637535</v>
      </c>
    </row>
    <row r="373" spans="1:6">
      <c r="A373">
        <v>366</v>
      </c>
      <c r="B373" s="9">
        <v>19084</v>
      </c>
      <c r="C373" s="6">
        <f t="shared" si="21"/>
        <v>3</v>
      </c>
      <c r="D373" s="12">
        <f t="shared" si="22"/>
        <v>1952</v>
      </c>
      <c r="E373" s="12">
        <f t="shared" si="23"/>
        <v>1952</v>
      </c>
      <c r="F373" s="11">
        <v>200.91557247556739</v>
      </c>
    </row>
    <row r="374" spans="1:6">
      <c r="A374">
        <v>367</v>
      </c>
      <c r="B374" s="9">
        <v>19114</v>
      </c>
      <c r="C374" s="6">
        <f t="shared" si="21"/>
        <v>4</v>
      </c>
      <c r="D374" s="12">
        <f t="shared" si="22"/>
        <v>1952</v>
      </c>
      <c r="E374" s="12">
        <f t="shared" si="23"/>
        <v>1952</v>
      </c>
      <c r="F374" s="11">
        <v>215.80139529182929</v>
      </c>
    </row>
    <row r="375" spans="1:6">
      <c r="A375">
        <v>368</v>
      </c>
      <c r="B375" s="9">
        <v>19145</v>
      </c>
      <c r="C375" s="6">
        <f t="shared" si="21"/>
        <v>5</v>
      </c>
      <c r="D375" s="12">
        <f t="shared" si="22"/>
        <v>1952</v>
      </c>
      <c r="E375" s="12">
        <f t="shared" si="23"/>
        <v>1952</v>
      </c>
      <c r="F375" s="11">
        <v>212.11480941059472</v>
      </c>
    </row>
    <row r="376" spans="1:6">
      <c r="A376">
        <v>369</v>
      </c>
      <c r="B376" s="9">
        <v>19175</v>
      </c>
      <c r="C376" s="6">
        <f t="shared" si="21"/>
        <v>6</v>
      </c>
      <c r="D376" s="12">
        <f t="shared" si="22"/>
        <v>1952</v>
      </c>
      <c r="E376" s="12">
        <f t="shared" si="23"/>
        <v>1952</v>
      </c>
      <c r="F376" s="11">
        <v>200.46255166596166</v>
      </c>
    </row>
    <row r="377" spans="1:6">
      <c r="A377">
        <v>370</v>
      </c>
      <c r="B377" s="9">
        <v>19206</v>
      </c>
      <c r="C377" s="6">
        <f t="shared" si="21"/>
        <v>7</v>
      </c>
      <c r="D377" s="12">
        <f t="shared" si="22"/>
        <v>1952</v>
      </c>
      <c r="E377" s="12">
        <f t="shared" si="23"/>
        <v>1952</v>
      </c>
      <c r="F377" s="11">
        <v>194.24740997168919</v>
      </c>
    </row>
    <row r="378" spans="1:6">
      <c r="A378">
        <v>371</v>
      </c>
      <c r="B378" s="9">
        <v>19237</v>
      </c>
      <c r="C378" s="6">
        <f t="shared" si="21"/>
        <v>8</v>
      </c>
      <c r="D378" s="12">
        <f t="shared" si="22"/>
        <v>1952</v>
      </c>
      <c r="E378" s="12">
        <f t="shared" si="23"/>
        <v>1952</v>
      </c>
      <c r="F378" s="11">
        <v>194.81027024430091</v>
      </c>
    </row>
    <row r="379" spans="1:6">
      <c r="A379">
        <v>372</v>
      </c>
      <c r="B379" s="9">
        <v>19267</v>
      </c>
      <c r="C379" s="6">
        <f t="shared" si="21"/>
        <v>9</v>
      </c>
      <c r="D379" s="12">
        <f t="shared" si="22"/>
        <v>1952</v>
      </c>
      <c r="E379" s="12">
        <f t="shared" si="23"/>
        <v>1952</v>
      </c>
      <c r="F379" s="11">
        <v>153.66581425218374</v>
      </c>
    </row>
    <row r="380" spans="1:6">
      <c r="A380">
        <v>373</v>
      </c>
      <c r="B380" s="9">
        <v>19298</v>
      </c>
      <c r="C380" s="6">
        <f t="shared" si="21"/>
        <v>10</v>
      </c>
      <c r="D380" s="12">
        <f t="shared" si="22"/>
        <v>1952</v>
      </c>
      <c r="E380" s="12">
        <f t="shared" si="23"/>
        <v>1953</v>
      </c>
      <c r="F380" s="11">
        <v>159.79987422943259</v>
      </c>
    </row>
    <row r="381" spans="1:6">
      <c r="A381">
        <v>374</v>
      </c>
      <c r="B381" s="9">
        <v>19328</v>
      </c>
      <c r="C381" s="6">
        <f t="shared" si="21"/>
        <v>11</v>
      </c>
      <c r="D381" s="12">
        <f t="shared" si="22"/>
        <v>1952</v>
      </c>
      <c r="E381" s="12">
        <f t="shared" si="23"/>
        <v>1953</v>
      </c>
      <c r="F381" s="11">
        <v>83.682161478640182</v>
      </c>
    </row>
    <row r="382" spans="1:6">
      <c r="A382">
        <v>375</v>
      </c>
      <c r="B382" s="9">
        <v>19359</v>
      </c>
      <c r="C382" s="6">
        <f t="shared" si="21"/>
        <v>12</v>
      </c>
      <c r="D382" s="12">
        <f t="shared" si="22"/>
        <v>1952</v>
      </c>
      <c r="E382" s="12">
        <f t="shared" si="23"/>
        <v>1953</v>
      </c>
      <c r="F382" s="11">
        <v>203.04132073266726</v>
      </c>
    </row>
    <row r="383" spans="1:6">
      <c r="A383">
        <v>376</v>
      </c>
      <c r="B383" s="9">
        <v>19390</v>
      </c>
      <c r="C383" s="6">
        <f t="shared" si="21"/>
        <v>1</v>
      </c>
      <c r="D383" s="12">
        <f t="shared" si="22"/>
        <v>1953</v>
      </c>
      <c r="E383" s="12">
        <f t="shared" si="23"/>
        <v>1953</v>
      </c>
      <c r="F383" s="11">
        <v>209.23338242207257</v>
      </c>
    </row>
    <row r="384" spans="1:6">
      <c r="A384">
        <v>377</v>
      </c>
      <c r="B384" s="9">
        <v>19418</v>
      </c>
      <c r="C384" s="6">
        <f t="shared" si="21"/>
        <v>2</v>
      </c>
      <c r="D384" s="12">
        <f t="shared" si="22"/>
        <v>1953</v>
      </c>
      <c r="E384" s="12">
        <f t="shared" si="23"/>
        <v>1953</v>
      </c>
      <c r="F384" s="11">
        <v>204.66641606255274</v>
      </c>
    </row>
    <row r="385" spans="1:6">
      <c r="A385">
        <v>378</v>
      </c>
      <c r="B385" s="9">
        <v>19449</v>
      </c>
      <c r="C385" s="6">
        <f t="shared" si="21"/>
        <v>3</v>
      </c>
      <c r="D385" s="12">
        <f t="shared" si="22"/>
        <v>1953</v>
      </c>
      <c r="E385" s="12">
        <f t="shared" si="23"/>
        <v>1953</v>
      </c>
      <c r="F385" s="11">
        <v>200.37355969427861</v>
      </c>
    </row>
    <row r="386" spans="1:6">
      <c r="A386">
        <v>379</v>
      </c>
      <c r="B386" s="9">
        <v>19479</v>
      </c>
      <c r="C386" s="6">
        <f t="shared" si="21"/>
        <v>4</v>
      </c>
      <c r="D386" s="12">
        <f t="shared" si="22"/>
        <v>1953</v>
      </c>
      <c r="E386" s="12">
        <f t="shared" si="23"/>
        <v>1953</v>
      </c>
      <c r="F386" s="11">
        <v>216.40455805528131</v>
      </c>
    </row>
    <row r="387" spans="1:6">
      <c r="A387">
        <v>380</v>
      </c>
      <c r="B387" s="9">
        <v>19510</v>
      </c>
      <c r="C387" s="6">
        <f t="shared" si="21"/>
        <v>5</v>
      </c>
      <c r="D387" s="12">
        <f t="shared" si="22"/>
        <v>1953</v>
      </c>
      <c r="E387" s="12">
        <f t="shared" si="23"/>
        <v>1953</v>
      </c>
      <c r="F387" s="11">
        <v>212.88613490460466</v>
      </c>
    </row>
    <row r="388" spans="1:6">
      <c r="A388">
        <v>381</v>
      </c>
      <c r="B388" s="9">
        <v>19540</v>
      </c>
      <c r="C388" s="6">
        <f t="shared" si="21"/>
        <v>6</v>
      </c>
      <c r="D388" s="12">
        <f t="shared" si="22"/>
        <v>1953</v>
      </c>
      <c r="E388" s="12">
        <f t="shared" si="23"/>
        <v>1953</v>
      </c>
      <c r="F388" s="11">
        <v>199.45010023295663</v>
      </c>
    </row>
    <row r="389" spans="1:6">
      <c r="A389">
        <v>382</v>
      </c>
      <c r="B389" s="9">
        <v>19571</v>
      </c>
      <c r="C389" s="6">
        <f t="shared" si="21"/>
        <v>7</v>
      </c>
      <c r="D389" s="12">
        <f t="shared" si="22"/>
        <v>1953</v>
      </c>
      <c r="E389" s="12">
        <f t="shared" si="23"/>
        <v>1953</v>
      </c>
      <c r="F389" s="11">
        <v>194.26825709023615</v>
      </c>
    </row>
    <row r="390" spans="1:6">
      <c r="A390">
        <v>383</v>
      </c>
      <c r="B390" s="9">
        <v>19602</v>
      </c>
      <c r="C390" s="6">
        <f t="shared" si="21"/>
        <v>8</v>
      </c>
      <c r="D390" s="12">
        <f t="shared" si="22"/>
        <v>1953</v>
      </c>
      <c r="E390" s="12">
        <f t="shared" si="23"/>
        <v>1953</v>
      </c>
      <c r="F390" s="11">
        <v>195.72752159202514</v>
      </c>
    </row>
    <row r="391" spans="1:6">
      <c r="A391">
        <v>384</v>
      </c>
      <c r="B391" s="9">
        <v>19632</v>
      </c>
      <c r="C391" s="6">
        <f t="shared" si="21"/>
        <v>9</v>
      </c>
      <c r="D391" s="12">
        <f t="shared" si="22"/>
        <v>1953</v>
      </c>
      <c r="E391" s="12">
        <f t="shared" si="23"/>
        <v>1953</v>
      </c>
      <c r="F391" s="11">
        <v>152.02833530355201</v>
      </c>
    </row>
    <row r="392" spans="1:6">
      <c r="A392">
        <v>385</v>
      </c>
      <c r="B392" s="9">
        <v>19663</v>
      </c>
      <c r="C392" s="6">
        <f t="shared" si="21"/>
        <v>10</v>
      </c>
      <c r="D392" s="12">
        <f t="shared" si="22"/>
        <v>1953</v>
      </c>
      <c r="E392" s="12">
        <f t="shared" si="23"/>
        <v>1954</v>
      </c>
      <c r="F392" s="11">
        <v>144.0784460251823</v>
      </c>
    </row>
    <row r="393" spans="1:6">
      <c r="A393">
        <v>386</v>
      </c>
      <c r="B393" s="9">
        <v>19693</v>
      </c>
      <c r="C393" s="6">
        <f t="shared" ref="C393:C456" si="24">MONTH(B393)</f>
        <v>11</v>
      </c>
      <c r="D393" s="12">
        <f t="shared" ref="D393:D456" si="25">YEAR(B393)</f>
        <v>1953</v>
      </c>
      <c r="E393" s="12">
        <f t="shared" ref="E393:E456" si="26">IF(AND($C393&gt;=10,$C393&lt;=12),$D393+1,$D393)</f>
        <v>1954</v>
      </c>
      <c r="F393" s="11">
        <v>105.22780526919018</v>
      </c>
    </row>
    <row r="394" spans="1:6">
      <c r="A394">
        <v>387</v>
      </c>
      <c r="B394" s="9">
        <v>19724</v>
      </c>
      <c r="C394" s="6">
        <f t="shared" si="24"/>
        <v>12</v>
      </c>
      <c r="D394" s="12">
        <f t="shared" si="25"/>
        <v>1953</v>
      </c>
      <c r="E394" s="12">
        <f t="shared" si="26"/>
        <v>1954</v>
      </c>
      <c r="F394" s="11">
        <v>202.89539438187558</v>
      </c>
    </row>
    <row r="395" spans="1:6">
      <c r="A395">
        <v>388</v>
      </c>
      <c r="B395" s="9">
        <v>19755</v>
      </c>
      <c r="C395" s="6">
        <f t="shared" si="24"/>
        <v>1</v>
      </c>
      <c r="D395" s="12">
        <f t="shared" si="25"/>
        <v>1954</v>
      </c>
      <c r="E395" s="12">
        <f t="shared" si="26"/>
        <v>1954</v>
      </c>
      <c r="F395" s="11">
        <v>209.23338242206938</v>
      </c>
    </row>
    <row r="396" spans="1:6">
      <c r="A396">
        <v>389</v>
      </c>
      <c r="B396" s="9">
        <v>19783</v>
      </c>
      <c r="C396" s="6">
        <f t="shared" si="24"/>
        <v>2</v>
      </c>
      <c r="D396" s="12">
        <f t="shared" si="25"/>
        <v>1954</v>
      </c>
      <c r="E396" s="12">
        <f t="shared" si="26"/>
        <v>1954</v>
      </c>
      <c r="F396" s="11">
        <v>204.71257698909326</v>
      </c>
    </row>
    <row r="397" spans="1:6">
      <c r="A397">
        <v>390</v>
      </c>
      <c r="B397" s="9">
        <v>19814</v>
      </c>
      <c r="C397" s="6">
        <f t="shared" si="24"/>
        <v>3</v>
      </c>
      <c r="D397" s="12">
        <f t="shared" si="25"/>
        <v>1954</v>
      </c>
      <c r="E397" s="12">
        <f t="shared" si="26"/>
        <v>1954</v>
      </c>
      <c r="F397" s="11">
        <v>200.95726571864543</v>
      </c>
    </row>
    <row r="398" spans="1:6">
      <c r="A398">
        <v>391</v>
      </c>
      <c r="B398" s="9">
        <v>19844</v>
      </c>
      <c r="C398" s="6">
        <f t="shared" si="24"/>
        <v>4</v>
      </c>
      <c r="D398" s="12">
        <f t="shared" si="25"/>
        <v>1954</v>
      </c>
      <c r="E398" s="12">
        <f t="shared" si="26"/>
        <v>1954</v>
      </c>
      <c r="F398" s="11">
        <v>215.21977403727999</v>
      </c>
    </row>
    <row r="399" spans="1:6">
      <c r="A399">
        <v>392</v>
      </c>
      <c r="B399" s="9">
        <v>19875</v>
      </c>
      <c r="C399" s="6">
        <f t="shared" si="24"/>
        <v>5</v>
      </c>
      <c r="D399" s="12">
        <f t="shared" si="25"/>
        <v>1954</v>
      </c>
      <c r="E399" s="12">
        <f t="shared" si="26"/>
        <v>1954</v>
      </c>
      <c r="F399" s="11">
        <v>212.15650265365366</v>
      </c>
    </row>
    <row r="400" spans="1:6">
      <c r="A400">
        <v>393</v>
      </c>
      <c r="B400" s="9">
        <v>19905</v>
      </c>
      <c r="C400" s="6">
        <f t="shared" si="24"/>
        <v>6</v>
      </c>
      <c r="D400" s="12">
        <f t="shared" si="25"/>
        <v>1954</v>
      </c>
      <c r="E400" s="12">
        <f t="shared" si="26"/>
        <v>1954</v>
      </c>
      <c r="F400" s="11">
        <v>166.22705849627368</v>
      </c>
    </row>
    <row r="401" spans="1:6">
      <c r="A401">
        <v>394</v>
      </c>
      <c r="B401" s="9">
        <v>19936</v>
      </c>
      <c r="C401" s="6">
        <f t="shared" si="24"/>
        <v>7</v>
      </c>
      <c r="D401" s="12">
        <f t="shared" si="25"/>
        <v>1954</v>
      </c>
      <c r="E401" s="12">
        <f t="shared" si="26"/>
        <v>1954</v>
      </c>
      <c r="F401" s="11">
        <v>194.18487060407801</v>
      </c>
    </row>
    <row r="402" spans="1:6">
      <c r="A402">
        <v>395</v>
      </c>
      <c r="B402" s="9">
        <v>19967</v>
      </c>
      <c r="C402" s="6">
        <f t="shared" si="24"/>
        <v>8</v>
      </c>
      <c r="D402" s="12">
        <f t="shared" si="25"/>
        <v>1954</v>
      </c>
      <c r="E402" s="12">
        <f t="shared" si="26"/>
        <v>1954</v>
      </c>
      <c r="F402" s="11">
        <v>191.61981271965374</v>
      </c>
    </row>
    <row r="403" spans="1:6">
      <c r="A403">
        <v>396</v>
      </c>
      <c r="B403" s="9">
        <v>19997</v>
      </c>
      <c r="C403" s="6">
        <f t="shared" si="24"/>
        <v>9</v>
      </c>
      <c r="D403" s="12">
        <f t="shared" si="25"/>
        <v>1954</v>
      </c>
      <c r="E403" s="12">
        <f t="shared" si="26"/>
        <v>1954</v>
      </c>
      <c r="F403" s="11">
        <v>146.46936200076675</v>
      </c>
    </row>
    <row r="404" spans="1:6">
      <c r="A404">
        <v>397</v>
      </c>
      <c r="B404" s="9">
        <v>20028</v>
      </c>
      <c r="C404" s="6">
        <f t="shared" si="24"/>
        <v>10</v>
      </c>
      <c r="D404" s="12">
        <f t="shared" si="25"/>
        <v>1954</v>
      </c>
      <c r="E404" s="12">
        <f t="shared" si="26"/>
        <v>1955</v>
      </c>
      <c r="F404" s="11">
        <v>786.38350316568608</v>
      </c>
    </row>
    <row r="405" spans="1:6">
      <c r="A405">
        <v>398</v>
      </c>
      <c r="B405" s="9">
        <v>20058</v>
      </c>
      <c r="C405" s="6">
        <f t="shared" si="24"/>
        <v>11</v>
      </c>
      <c r="D405" s="12">
        <f t="shared" si="25"/>
        <v>1954</v>
      </c>
      <c r="E405" s="12">
        <f t="shared" si="26"/>
        <v>1955</v>
      </c>
      <c r="F405" s="11">
        <v>89.556282664551418</v>
      </c>
    </row>
    <row r="406" spans="1:6">
      <c r="A406">
        <v>399</v>
      </c>
      <c r="B406" s="9">
        <v>20089</v>
      </c>
      <c r="C406" s="6">
        <f t="shared" si="24"/>
        <v>12</v>
      </c>
      <c r="D406" s="12">
        <f t="shared" si="25"/>
        <v>1954</v>
      </c>
      <c r="E406" s="12">
        <f t="shared" si="26"/>
        <v>1955</v>
      </c>
      <c r="F406" s="11">
        <v>198.8627273218035</v>
      </c>
    </row>
    <row r="407" spans="1:6">
      <c r="A407">
        <v>400</v>
      </c>
      <c r="B407" s="9">
        <v>20120</v>
      </c>
      <c r="C407" s="6">
        <f t="shared" si="24"/>
        <v>1</v>
      </c>
      <c r="D407" s="12">
        <f t="shared" si="25"/>
        <v>1955</v>
      </c>
      <c r="E407" s="12">
        <f t="shared" si="26"/>
        <v>1955</v>
      </c>
      <c r="F407" s="11">
        <v>-60.257632406374341</v>
      </c>
    </row>
    <row r="408" spans="1:6">
      <c r="A408">
        <v>401</v>
      </c>
      <c r="B408" s="9">
        <v>20148</v>
      </c>
      <c r="C408" s="6">
        <f t="shared" si="24"/>
        <v>2</v>
      </c>
      <c r="D408" s="12">
        <f t="shared" si="25"/>
        <v>1955</v>
      </c>
      <c r="E408" s="12">
        <f t="shared" si="26"/>
        <v>1955</v>
      </c>
      <c r="F408" s="11">
        <v>-353.33694871694161</v>
      </c>
    </row>
    <row r="409" spans="1:6">
      <c r="A409">
        <v>402</v>
      </c>
      <c r="B409" s="9">
        <v>20179</v>
      </c>
      <c r="C409" s="6">
        <f t="shared" si="24"/>
        <v>3</v>
      </c>
      <c r="D409" s="12">
        <f t="shared" si="25"/>
        <v>1955</v>
      </c>
      <c r="E409" s="12">
        <f t="shared" si="26"/>
        <v>1955</v>
      </c>
      <c r="F409" s="11">
        <v>136.75852682112816</v>
      </c>
    </row>
    <row r="410" spans="1:6">
      <c r="A410">
        <v>403</v>
      </c>
      <c r="B410" s="9">
        <v>20209</v>
      </c>
      <c r="C410" s="6">
        <f t="shared" si="24"/>
        <v>4</v>
      </c>
      <c r="D410" s="12">
        <f t="shared" si="25"/>
        <v>1955</v>
      </c>
      <c r="E410" s="12">
        <f t="shared" si="26"/>
        <v>1955</v>
      </c>
      <c r="F410" s="11">
        <v>136.49184176057634</v>
      </c>
    </row>
    <row r="411" spans="1:6">
      <c r="A411">
        <v>404</v>
      </c>
      <c r="B411" s="9">
        <v>20240</v>
      </c>
      <c r="C411" s="6">
        <f t="shared" si="24"/>
        <v>5</v>
      </c>
      <c r="D411" s="12">
        <f t="shared" si="25"/>
        <v>1955</v>
      </c>
      <c r="E411" s="12">
        <f t="shared" si="26"/>
        <v>1955</v>
      </c>
      <c r="F411" s="11">
        <v>143.89174738131805</v>
      </c>
    </row>
    <row r="412" spans="1:6">
      <c r="A412">
        <v>405</v>
      </c>
      <c r="B412" s="9">
        <v>20270</v>
      </c>
      <c r="C412" s="6">
        <f t="shared" si="24"/>
        <v>6</v>
      </c>
      <c r="D412" s="12">
        <f t="shared" si="25"/>
        <v>1955</v>
      </c>
      <c r="E412" s="12">
        <f t="shared" si="26"/>
        <v>1955</v>
      </c>
      <c r="F412" s="11">
        <v>126.19529769617202</v>
      </c>
    </row>
    <row r="413" spans="1:6">
      <c r="A413">
        <v>406</v>
      </c>
      <c r="B413" s="9">
        <v>20301</v>
      </c>
      <c r="C413" s="6">
        <f t="shared" si="24"/>
        <v>7</v>
      </c>
      <c r="D413" s="12">
        <f t="shared" si="25"/>
        <v>1955</v>
      </c>
      <c r="E413" s="12">
        <f t="shared" si="26"/>
        <v>1955</v>
      </c>
      <c r="F413" s="11">
        <v>183.57177508712721</v>
      </c>
    </row>
    <row r="414" spans="1:6">
      <c r="A414">
        <v>407</v>
      </c>
      <c r="B414" s="9">
        <v>20332</v>
      </c>
      <c r="C414" s="6">
        <f t="shared" si="24"/>
        <v>8</v>
      </c>
      <c r="D414" s="12">
        <f t="shared" si="25"/>
        <v>1955</v>
      </c>
      <c r="E414" s="12">
        <f t="shared" si="26"/>
        <v>1955</v>
      </c>
      <c r="F414" s="11">
        <v>833.88575146379787</v>
      </c>
    </row>
    <row r="415" spans="1:6">
      <c r="A415">
        <v>408</v>
      </c>
      <c r="B415" s="9">
        <v>20362</v>
      </c>
      <c r="C415" s="6">
        <f t="shared" si="24"/>
        <v>9</v>
      </c>
      <c r="D415" s="12">
        <f t="shared" si="25"/>
        <v>1955</v>
      </c>
      <c r="E415" s="12">
        <f t="shared" si="26"/>
        <v>1955</v>
      </c>
      <c r="F415" s="11">
        <v>149.92678045672528</v>
      </c>
    </row>
    <row r="416" spans="1:6">
      <c r="A416">
        <v>409</v>
      </c>
      <c r="B416" s="9">
        <v>20393</v>
      </c>
      <c r="C416" s="6">
        <f t="shared" si="24"/>
        <v>10</v>
      </c>
      <c r="D416" s="12">
        <f t="shared" si="25"/>
        <v>1955</v>
      </c>
      <c r="E416" s="12">
        <f t="shared" si="26"/>
        <v>1956</v>
      </c>
      <c r="F416" s="11">
        <v>78.697725896931161</v>
      </c>
    </row>
    <row r="417" spans="1:6">
      <c r="A417">
        <v>410</v>
      </c>
      <c r="B417" s="9">
        <v>20423</v>
      </c>
      <c r="C417" s="6">
        <f t="shared" si="24"/>
        <v>11</v>
      </c>
      <c r="D417" s="12">
        <f t="shared" si="25"/>
        <v>1955</v>
      </c>
      <c r="E417" s="12">
        <f t="shared" si="26"/>
        <v>1956</v>
      </c>
      <c r="F417" s="11">
        <v>67.650221949330898</v>
      </c>
    </row>
    <row r="418" spans="1:6">
      <c r="A418">
        <v>411</v>
      </c>
      <c r="B418" s="9">
        <v>20454</v>
      </c>
      <c r="C418" s="6">
        <f t="shared" si="24"/>
        <v>12</v>
      </c>
      <c r="D418" s="12">
        <f t="shared" si="25"/>
        <v>1955</v>
      </c>
      <c r="E418" s="12">
        <f t="shared" si="26"/>
        <v>1956</v>
      </c>
      <c r="F418" s="11">
        <v>-448.15273022355791</v>
      </c>
    </row>
    <row r="419" spans="1:6">
      <c r="A419">
        <v>412</v>
      </c>
      <c r="B419" s="9">
        <v>20485</v>
      </c>
      <c r="C419" s="6">
        <f t="shared" si="24"/>
        <v>1</v>
      </c>
      <c r="D419" s="12">
        <f t="shared" si="25"/>
        <v>1956</v>
      </c>
      <c r="E419" s="12">
        <f t="shared" si="26"/>
        <v>1956</v>
      </c>
      <c r="F419" s="11">
        <v>209.23338242207086</v>
      </c>
    </row>
    <row r="420" spans="1:6">
      <c r="A420">
        <v>413</v>
      </c>
      <c r="B420" s="9">
        <v>20514</v>
      </c>
      <c r="C420" s="6">
        <f t="shared" si="24"/>
        <v>2</v>
      </c>
      <c r="D420" s="12">
        <f t="shared" si="25"/>
        <v>1956</v>
      </c>
      <c r="E420" s="12">
        <f t="shared" si="26"/>
        <v>1956</v>
      </c>
      <c r="F420" s="11">
        <v>197.67580692973613</v>
      </c>
    </row>
    <row r="421" spans="1:6">
      <c r="A421">
        <v>414</v>
      </c>
      <c r="B421" s="9">
        <v>20545</v>
      </c>
      <c r="C421" s="6">
        <f t="shared" si="24"/>
        <v>3</v>
      </c>
      <c r="D421" s="12">
        <f t="shared" si="25"/>
        <v>1956</v>
      </c>
      <c r="E421" s="12">
        <f t="shared" si="26"/>
        <v>1956</v>
      </c>
      <c r="F421" s="11">
        <v>200.18593997618609</v>
      </c>
    </row>
    <row r="422" spans="1:6">
      <c r="A422">
        <v>415</v>
      </c>
      <c r="B422" s="9">
        <v>20575</v>
      </c>
      <c r="C422" s="6">
        <f t="shared" si="24"/>
        <v>4</v>
      </c>
      <c r="D422" s="12">
        <f t="shared" si="25"/>
        <v>1956</v>
      </c>
      <c r="E422" s="12">
        <f t="shared" si="26"/>
        <v>1956</v>
      </c>
      <c r="F422" s="11">
        <v>216.08143516462042</v>
      </c>
    </row>
    <row r="423" spans="1:6">
      <c r="A423">
        <v>416</v>
      </c>
      <c r="B423" s="9">
        <v>20606</v>
      </c>
      <c r="C423" s="6">
        <f t="shared" si="24"/>
        <v>5</v>
      </c>
      <c r="D423" s="12">
        <f t="shared" si="25"/>
        <v>1956</v>
      </c>
      <c r="E423" s="12">
        <f t="shared" si="26"/>
        <v>1956</v>
      </c>
      <c r="F423" s="11">
        <v>210.65524760280687</v>
      </c>
    </row>
    <row r="424" spans="1:6">
      <c r="A424">
        <v>417</v>
      </c>
      <c r="B424" s="9">
        <v>20636</v>
      </c>
      <c r="C424" s="6">
        <f t="shared" si="24"/>
        <v>6</v>
      </c>
      <c r="D424" s="12">
        <f t="shared" si="25"/>
        <v>1956</v>
      </c>
      <c r="E424" s="12">
        <f t="shared" si="26"/>
        <v>1956</v>
      </c>
      <c r="F424" s="11">
        <v>195.89544044916738</v>
      </c>
    </row>
    <row r="425" spans="1:6">
      <c r="A425">
        <v>418</v>
      </c>
      <c r="B425" s="9">
        <v>20667</v>
      </c>
      <c r="C425" s="6">
        <f t="shared" si="24"/>
        <v>7</v>
      </c>
      <c r="D425" s="12">
        <f t="shared" si="25"/>
        <v>1956</v>
      </c>
      <c r="E425" s="12">
        <f t="shared" si="26"/>
        <v>1956</v>
      </c>
      <c r="F425" s="11">
        <v>192.99629986328523</v>
      </c>
    </row>
    <row r="426" spans="1:6">
      <c r="A426">
        <v>419</v>
      </c>
      <c r="B426" s="9">
        <v>20698</v>
      </c>
      <c r="C426" s="6">
        <f t="shared" si="24"/>
        <v>8</v>
      </c>
      <c r="D426" s="12">
        <f t="shared" si="25"/>
        <v>1956</v>
      </c>
      <c r="E426" s="12">
        <f t="shared" si="26"/>
        <v>1956</v>
      </c>
      <c r="F426" s="11">
        <v>193.89270608054085</v>
      </c>
    </row>
    <row r="427" spans="1:6">
      <c r="A427">
        <v>420</v>
      </c>
      <c r="B427" s="9">
        <v>20728</v>
      </c>
      <c r="C427" s="6">
        <f t="shared" si="24"/>
        <v>9</v>
      </c>
      <c r="D427" s="12">
        <f t="shared" si="25"/>
        <v>1956</v>
      </c>
      <c r="E427" s="12">
        <f t="shared" si="26"/>
        <v>1956</v>
      </c>
      <c r="F427" s="11">
        <v>154.35514253774636</v>
      </c>
    </row>
    <row r="428" spans="1:6">
      <c r="A428">
        <v>421</v>
      </c>
      <c r="B428" s="9">
        <v>20759</v>
      </c>
      <c r="C428" s="6">
        <f t="shared" si="24"/>
        <v>10</v>
      </c>
      <c r="D428" s="12">
        <f t="shared" si="25"/>
        <v>1956</v>
      </c>
      <c r="E428" s="12">
        <f t="shared" si="26"/>
        <v>1957</v>
      </c>
      <c r="F428" s="11">
        <v>149.12425485491303</v>
      </c>
    </row>
    <row r="429" spans="1:6">
      <c r="A429">
        <v>422</v>
      </c>
      <c r="B429" s="9">
        <v>20789</v>
      </c>
      <c r="C429" s="6">
        <f t="shared" si="24"/>
        <v>11</v>
      </c>
      <c r="D429" s="12">
        <f t="shared" si="25"/>
        <v>1956</v>
      </c>
      <c r="E429" s="12">
        <f t="shared" si="26"/>
        <v>1957</v>
      </c>
      <c r="F429" s="11">
        <v>88.486874239294139</v>
      </c>
    </row>
    <row r="430" spans="1:6">
      <c r="A430">
        <v>423</v>
      </c>
      <c r="B430" s="9">
        <v>20820</v>
      </c>
      <c r="C430" s="6">
        <f t="shared" si="24"/>
        <v>12</v>
      </c>
      <c r="D430" s="12">
        <f t="shared" si="25"/>
        <v>1956</v>
      </c>
      <c r="E430" s="12">
        <f t="shared" si="26"/>
        <v>1957</v>
      </c>
      <c r="F430" s="11">
        <v>123.51723193363955</v>
      </c>
    </row>
    <row r="431" spans="1:6">
      <c r="A431">
        <v>424</v>
      </c>
      <c r="B431" s="9">
        <v>20851</v>
      </c>
      <c r="C431" s="6">
        <f t="shared" si="24"/>
        <v>1</v>
      </c>
      <c r="D431" s="12">
        <f t="shared" si="25"/>
        <v>1957</v>
      </c>
      <c r="E431" s="12">
        <f t="shared" si="26"/>
        <v>1957</v>
      </c>
      <c r="F431" s="11">
        <v>119.78445768497176</v>
      </c>
    </row>
    <row r="432" spans="1:6">
      <c r="A432">
        <v>425</v>
      </c>
      <c r="B432" s="9">
        <v>20879</v>
      </c>
      <c r="C432" s="6">
        <f t="shared" si="24"/>
        <v>2</v>
      </c>
      <c r="D432" s="12">
        <f t="shared" si="25"/>
        <v>1957</v>
      </c>
      <c r="E432" s="12">
        <f t="shared" si="26"/>
        <v>1957</v>
      </c>
      <c r="F432" s="11">
        <v>204.64333587442039</v>
      </c>
    </row>
    <row r="433" spans="1:6">
      <c r="A433">
        <v>426</v>
      </c>
      <c r="B433" s="9">
        <v>20910</v>
      </c>
      <c r="C433" s="6">
        <f t="shared" si="24"/>
        <v>3</v>
      </c>
      <c r="D433" s="12">
        <f t="shared" si="25"/>
        <v>1957</v>
      </c>
      <c r="E433" s="12">
        <f t="shared" si="26"/>
        <v>1957</v>
      </c>
      <c r="F433" s="11">
        <v>200.10255336573755</v>
      </c>
    </row>
    <row r="434" spans="1:6">
      <c r="A434">
        <v>427</v>
      </c>
      <c r="B434" s="9">
        <v>20940</v>
      </c>
      <c r="C434" s="6">
        <f t="shared" si="24"/>
        <v>4</v>
      </c>
      <c r="D434" s="12">
        <f t="shared" si="25"/>
        <v>1957</v>
      </c>
      <c r="E434" s="12">
        <f t="shared" si="26"/>
        <v>1957</v>
      </c>
      <c r="F434" s="11">
        <v>215.65060472933624</v>
      </c>
    </row>
    <row r="435" spans="1:6">
      <c r="A435">
        <v>428</v>
      </c>
      <c r="B435" s="9">
        <v>20971</v>
      </c>
      <c r="C435" s="6">
        <f t="shared" si="24"/>
        <v>5</v>
      </c>
      <c r="D435" s="12">
        <f t="shared" si="25"/>
        <v>1957</v>
      </c>
      <c r="E435" s="12">
        <f t="shared" si="26"/>
        <v>1957</v>
      </c>
      <c r="F435" s="11">
        <v>210.86371481221295</v>
      </c>
    </row>
    <row r="436" spans="1:6">
      <c r="A436">
        <v>429</v>
      </c>
      <c r="B436" s="9">
        <v>21001</v>
      </c>
      <c r="C436" s="6">
        <f t="shared" si="24"/>
        <v>6</v>
      </c>
      <c r="D436" s="12">
        <f t="shared" si="25"/>
        <v>1957</v>
      </c>
      <c r="E436" s="12">
        <f t="shared" si="26"/>
        <v>1957</v>
      </c>
      <c r="F436" s="11">
        <v>194.15057668554118</v>
      </c>
    </row>
    <row r="437" spans="1:6">
      <c r="A437">
        <v>430</v>
      </c>
      <c r="B437" s="9">
        <v>21032</v>
      </c>
      <c r="C437" s="6">
        <f t="shared" si="24"/>
        <v>7</v>
      </c>
      <c r="D437" s="12">
        <f t="shared" si="25"/>
        <v>1957</v>
      </c>
      <c r="E437" s="12">
        <f t="shared" si="26"/>
        <v>1957</v>
      </c>
      <c r="F437" s="11">
        <v>192.76698752337597</v>
      </c>
    </row>
    <row r="438" spans="1:6">
      <c r="A438">
        <v>431</v>
      </c>
      <c r="B438" s="9">
        <v>21063</v>
      </c>
      <c r="C438" s="6">
        <f t="shared" si="24"/>
        <v>8</v>
      </c>
      <c r="D438" s="12">
        <f t="shared" si="25"/>
        <v>1957</v>
      </c>
      <c r="E438" s="12">
        <f t="shared" si="26"/>
        <v>1957</v>
      </c>
      <c r="F438" s="11">
        <v>180.86110317091743</v>
      </c>
    </row>
    <row r="439" spans="1:6">
      <c r="A439">
        <v>432</v>
      </c>
      <c r="B439" s="9">
        <v>21093</v>
      </c>
      <c r="C439" s="6">
        <f t="shared" si="24"/>
        <v>9</v>
      </c>
      <c r="D439" s="12">
        <f t="shared" si="25"/>
        <v>1957</v>
      </c>
      <c r="E439" s="12">
        <f t="shared" si="26"/>
        <v>1957</v>
      </c>
      <c r="F439" s="11">
        <v>152.58841453559569</v>
      </c>
    </row>
    <row r="440" spans="1:6">
      <c r="A440">
        <v>433</v>
      </c>
      <c r="B440" s="9">
        <v>21124</v>
      </c>
      <c r="C440" s="6">
        <f t="shared" si="24"/>
        <v>10</v>
      </c>
      <c r="D440" s="12">
        <f t="shared" si="25"/>
        <v>1957</v>
      </c>
      <c r="E440" s="12">
        <f t="shared" si="26"/>
        <v>1958</v>
      </c>
      <c r="F440" s="11">
        <v>131.46377654041362</v>
      </c>
    </row>
    <row r="441" spans="1:6">
      <c r="A441">
        <v>434</v>
      </c>
      <c r="B441" s="9">
        <v>21154</v>
      </c>
      <c r="C441" s="6">
        <f t="shared" si="24"/>
        <v>11</v>
      </c>
      <c r="D441" s="12">
        <f t="shared" si="25"/>
        <v>1957</v>
      </c>
      <c r="E441" s="12">
        <f t="shared" si="26"/>
        <v>1958</v>
      </c>
      <c r="F441" s="11">
        <v>98.699455537724361</v>
      </c>
    </row>
    <row r="442" spans="1:6">
      <c r="A442">
        <v>435</v>
      </c>
      <c r="B442" s="9">
        <v>21185</v>
      </c>
      <c r="C442" s="6">
        <f t="shared" si="24"/>
        <v>12</v>
      </c>
      <c r="D442" s="12">
        <f t="shared" si="25"/>
        <v>1957</v>
      </c>
      <c r="E442" s="12">
        <f t="shared" si="26"/>
        <v>1958</v>
      </c>
      <c r="F442" s="11">
        <v>203.14555384034634</v>
      </c>
    </row>
    <row r="443" spans="1:6">
      <c r="A443">
        <v>436</v>
      </c>
      <c r="B443" s="9">
        <v>21216</v>
      </c>
      <c r="C443" s="6">
        <f t="shared" si="24"/>
        <v>1</v>
      </c>
      <c r="D443" s="12">
        <f t="shared" si="25"/>
        <v>1958</v>
      </c>
      <c r="E443" s="12">
        <f t="shared" si="26"/>
        <v>1958</v>
      </c>
      <c r="F443" s="11">
        <v>209.23338242206916</v>
      </c>
    </row>
    <row r="444" spans="1:6">
      <c r="A444">
        <v>437</v>
      </c>
      <c r="B444" s="9">
        <v>21244</v>
      </c>
      <c r="C444" s="6">
        <f t="shared" si="24"/>
        <v>2</v>
      </c>
      <c r="D444" s="12">
        <f t="shared" si="25"/>
        <v>1958</v>
      </c>
      <c r="E444" s="12">
        <f t="shared" si="26"/>
        <v>1958</v>
      </c>
      <c r="F444" s="11">
        <v>204.62025568628749</v>
      </c>
    </row>
    <row r="445" spans="1:6">
      <c r="A445">
        <v>438</v>
      </c>
      <c r="B445" s="9">
        <v>21275</v>
      </c>
      <c r="C445" s="6">
        <f t="shared" si="24"/>
        <v>3</v>
      </c>
      <c r="D445" s="12">
        <f t="shared" si="25"/>
        <v>1958</v>
      </c>
      <c r="E445" s="12">
        <f t="shared" si="26"/>
        <v>1958</v>
      </c>
      <c r="F445" s="11">
        <v>200.95726571864361</v>
      </c>
    </row>
    <row r="446" spans="1:6">
      <c r="A446">
        <v>439</v>
      </c>
      <c r="B446" s="9">
        <v>21305</v>
      </c>
      <c r="C446" s="6">
        <f t="shared" si="24"/>
        <v>4</v>
      </c>
      <c r="D446" s="12">
        <f t="shared" si="25"/>
        <v>1958</v>
      </c>
      <c r="E446" s="12">
        <f t="shared" si="26"/>
        <v>1958</v>
      </c>
      <c r="F446" s="11">
        <v>215.82293680074906</v>
      </c>
    </row>
    <row r="447" spans="1:6">
      <c r="A447">
        <v>440</v>
      </c>
      <c r="B447" s="9">
        <v>21336</v>
      </c>
      <c r="C447" s="6">
        <f t="shared" si="24"/>
        <v>5</v>
      </c>
      <c r="D447" s="12">
        <f t="shared" si="25"/>
        <v>1958</v>
      </c>
      <c r="E447" s="12">
        <f t="shared" si="26"/>
        <v>1958</v>
      </c>
      <c r="F447" s="11">
        <v>210.40508814430677</v>
      </c>
    </row>
    <row r="448" spans="1:6">
      <c r="A448">
        <v>441</v>
      </c>
      <c r="B448" s="9">
        <v>21366</v>
      </c>
      <c r="C448" s="6">
        <f t="shared" si="24"/>
        <v>6</v>
      </c>
      <c r="D448" s="12">
        <f t="shared" si="25"/>
        <v>1958</v>
      </c>
      <c r="E448" s="12">
        <f t="shared" si="26"/>
        <v>1958</v>
      </c>
      <c r="F448" s="11">
        <v>196.13239756091139</v>
      </c>
    </row>
    <row r="449" spans="1:6">
      <c r="A449">
        <v>442</v>
      </c>
      <c r="B449" s="9">
        <v>21397</v>
      </c>
      <c r="C449" s="6">
        <f t="shared" si="24"/>
        <v>7</v>
      </c>
      <c r="D449" s="12">
        <f t="shared" si="25"/>
        <v>1958</v>
      </c>
      <c r="E449" s="12">
        <f t="shared" si="26"/>
        <v>1958</v>
      </c>
      <c r="F449" s="11">
        <v>192.97545274472304</v>
      </c>
    </row>
    <row r="450" spans="1:6">
      <c r="A450">
        <v>443</v>
      </c>
      <c r="B450" s="9">
        <v>21428</v>
      </c>
      <c r="C450" s="6">
        <f t="shared" si="24"/>
        <v>8</v>
      </c>
      <c r="D450" s="12">
        <f t="shared" si="25"/>
        <v>1958</v>
      </c>
      <c r="E450" s="12">
        <f t="shared" si="26"/>
        <v>1958</v>
      </c>
      <c r="F450" s="11">
        <v>190.70317049992559</v>
      </c>
    </row>
    <row r="451" spans="1:6">
      <c r="A451">
        <v>444</v>
      </c>
      <c r="B451" s="9">
        <v>21458</v>
      </c>
      <c r="C451" s="6">
        <f t="shared" si="24"/>
        <v>9</v>
      </c>
      <c r="D451" s="12">
        <f t="shared" si="25"/>
        <v>1958</v>
      </c>
      <c r="E451" s="12">
        <f t="shared" si="26"/>
        <v>1958</v>
      </c>
      <c r="F451" s="11">
        <v>148.34410425017768</v>
      </c>
    </row>
    <row r="452" spans="1:6">
      <c r="A452">
        <v>445</v>
      </c>
      <c r="B452" s="9">
        <v>21489</v>
      </c>
      <c r="C452" s="6">
        <f t="shared" si="24"/>
        <v>10</v>
      </c>
      <c r="D452" s="12">
        <f t="shared" si="25"/>
        <v>1958</v>
      </c>
      <c r="E452" s="12">
        <f t="shared" si="26"/>
        <v>1959</v>
      </c>
      <c r="F452" s="11">
        <v>115.49250119670569</v>
      </c>
    </row>
    <row r="453" spans="1:6">
      <c r="A453">
        <v>446</v>
      </c>
      <c r="B453" s="9">
        <v>21519</v>
      </c>
      <c r="C453" s="6">
        <f t="shared" si="24"/>
        <v>11</v>
      </c>
      <c r="D453" s="12">
        <f t="shared" si="25"/>
        <v>1958</v>
      </c>
      <c r="E453" s="12">
        <f t="shared" si="26"/>
        <v>1959</v>
      </c>
      <c r="F453" s="11">
        <v>69.699183347935559</v>
      </c>
    </row>
    <row r="454" spans="1:6">
      <c r="A454">
        <v>447</v>
      </c>
      <c r="B454" s="9">
        <v>21550</v>
      </c>
      <c r="C454" s="6">
        <f t="shared" si="24"/>
        <v>12</v>
      </c>
      <c r="D454" s="12">
        <f t="shared" si="25"/>
        <v>1958</v>
      </c>
      <c r="E454" s="12">
        <f t="shared" si="26"/>
        <v>1959</v>
      </c>
      <c r="F454" s="11">
        <v>93.805263984000021</v>
      </c>
    </row>
    <row r="455" spans="1:6">
      <c r="A455">
        <v>448</v>
      </c>
      <c r="B455" s="9">
        <v>21581</v>
      </c>
      <c r="C455" s="6">
        <f t="shared" si="24"/>
        <v>1</v>
      </c>
      <c r="D455" s="12">
        <f t="shared" si="25"/>
        <v>1959</v>
      </c>
      <c r="E455" s="12">
        <f t="shared" si="26"/>
        <v>1959</v>
      </c>
      <c r="F455" s="11">
        <v>253.14466964554794</v>
      </c>
    </row>
    <row r="456" spans="1:6">
      <c r="A456">
        <v>449</v>
      </c>
      <c r="B456" s="9">
        <v>21609</v>
      </c>
      <c r="C456" s="6">
        <f t="shared" si="24"/>
        <v>2</v>
      </c>
      <c r="D456" s="12">
        <f t="shared" si="25"/>
        <v>1959</v>
      </c>
      <c r="E456" s="12">
        <f t="shared" si="26"/>
        <v>1959</v>
      </c>
      <c r="F456" s="11">
        <v>247.90377509910715</v>
      </c>
    </row>
    <row r="457" spans="1:6">
      <c r="A457">
        <v>450</v>
      </c>
      <c r="B457" s="9">
        <v>21640</v>
      </c>
      <c r="C457" s="6">
        <f t="shared" ref="C457:C520" si="27">MONTH(B457)</f>
        <v>3</v>
      </c>
      <c r="D457" s="12">
        <f t="shared" ref="D457:D520" si="28">YEAR(B457)</f>
        <v>1959</v>
      </c>
      <c r="E457" s="12">
        <f t="shared" ref="E457:E520" si="29">IF(AND($C457&gt;=10,$C457&lt;=12),$D457+1,$D457)</f>
        <v>1959</v>
      </c>
      <c r="F457" s="11">
        <v>243.32590139503881</v>
      </c>
    </row>
    <row r="458" spans="1:6">
      <c r="A458">
        <v>451</v>
      </c>
      <c r="B458" s="9">
        <v>21670</v>
      </c>
      <c r="C458" s="6">
        <f t="shared" si="27"/>
        <v>4</v>
      </c>
      <c r="D458" s="12">
        <f t="shared" si="28"/>
        <v>1959</v>
      </c>
      <c r="E458" s="12">
        <f t="shared" si="29"/>
        <v>1959</v>
      </c>
      <c r="F458" s="11">
        <v>184.47431561102485</v>
      </c>
    </row>
    <row r="459" spans="1:6">
      <c r="A459">
        <v>452</v>
      </c>
      <c r="B459" s="9">
        <v>21701</v>
      </c>
      <c r="C459" s="6">
        <f t="shared" si="27"/>
        <v>5</v>
      </c>
      <c r="D459" s="12">
        <f t="shared" si="28"/>
        <v>1959</v>
      </c>
      <c r="E459" s="12">
        <f t="shared" si="29"/>
        <v>1959</v>
      </c>
      <c r="F459" s="11">
        <v>184.63373602070033</v>
      </c>
    </row>
    <row r="460" spans="1:6">
      <c r="A460">
        <v>453</v>
      </c>
      <c r="B460" s="9">
        <v>21731</v>
      </c>
      <c r="C460" s="6">
        <f t="shared" si="27"/>
        <v>6</v>
      </c>
      <c r="D460" s="12">
        <f t="shared" si="28"/>
        <v>1959</v>
      </c>
      <c r="E460" s="12">
        <f t="shared" si="29"/>
        <v>1959</v>
      </c>
      <c r="F460" s="11">
        <v>97.130723452460188</v>
      </c>
    </row>
    <row r="461" spans="1:6">
      <c r="A461">
        <v>454</v>
      </c>
      <c r="B461" s="9">
        <v>21762</v>
      </c>
      <c r="C461" s="6">
        <f t="shared" si="27"/>
        <v>7</v>
      </c>
      <c r="D461" s="12">
        <f t="shared" si="28"/>
        <v>1959</v>
      </c>
      <c r="E461" s="12">
        <f t="shared" si="29"/>
        <v>1959</v>
      </c>
      <c r="F461" s="11">
        <v>177.75465677047396</v>
      </c>
    </row>
    <row r="462" spans="1:6">
      <c r="A462">
        <v>455</v>
      </c>
      <c r="B462" s="9">
        <v>21793</v>
      </c>
      <c r="C462" s="6">
        <f t="shared" si="27"/>
        <v>8</v>
      </c>
      <c r="D462" s="12">
        <f t="shared" si="28"/>
        <v>1959</v>
      </c>
      <c r="E462" s="12">
        <f t="shared" si="29"/>
        <v>1959</v>
      </c>
      <c r="F462" s="11">
        <v>178.40090352925836</v>
      </c>
    </row>
    <row r="463" spans="1:6">
      <c r="A463">
        <v>456</v>
      </c>
      <c r="B463" s="9">
        <v>21823</v>
      </c>
      <c r="C463" s="6">
        <f t="shared" si="27"/>
        <v>9</v>
      </c>
      <c r="D463" s="12">
        <f t="shared" si="28"/>
        <v>1959</v>
      </c>
      <c r="E463" s="12">
        <f t="shared" si="29"/>
        <v>1959</v>
      </c>
      <c r="F463" s="11">
        <v>141.12610997624711</v>
      </c>
    </row>
    <row r="464" spans="1:6">
      <c r="A464">
        <v>457</v>
      </c>
      <c r="B464" s="9">
        <v>21854</v>
      </c>
      <c r="C464" s="6">
        <f t="shared" si="27"/>
        <v>10</v>
      </c>
      <c r="D464" s="12">
        <f t="shared" si="28"/>
        <v>1959</v>
      </c>
      <c r="E464" s="12">
        <f t="shared" si="29"/>
        <v>1960</v>
      </c>
      <c r="F464" s="11">
        <v>740.2391235189607</v>
      </c>
    </row>
    <row r="465" spans="1:6">
      <c r="A465">
        <v>458</v>
      </c>
      <c r="B465" s="9">
        <v>21884</v>
      </c>
      <c r="C465" s="6">
        <f t="shared" si="27"/>
        <v>11</v>
      </c>
      <c r="D465" s="12">
        <f t="shared" si="28"/>
        <v>1959</v>
      </c>
      <c r="E465" s="12">
        <f t="shared" si="29"/>
        <v>1960</v>
      </c>
      <c r="F465" s="11">
        <v>65.812748290021773</v>
      </c>
    </row>
    <row r="466" spans="1:6">
      <c r="A466">
        <v>459</v>
      </c>
      <c r="B466" s="9">
        <v>21915</v>
      </c>
      <c r="C466" s="6">
        <f t="shared" si="27"/>
        <v>12</v>
      </c>
      <c r="D466" s="12">
        <f t="shared" si="28"/>
        <v>1959</v>
      </c>
      <c r="E466" s="12">
        <f t="shared" si="29"/>
        <v>1960</v>
      </c>
      <c r="F466" s="11">
        <v>71.884504163258953</v>
      </c>
    </row>
    <row r="467" spans="1:6">
      <c r="A467">
        <v>460</v>
      </c>
      <c r="B467" s="9">
        <v>21946</v>
      </c>
      <c r="C467" s="6">
        <f t="shared" si="27"/>
        <v>1</v>
      </c>
      <c r="D467" s="12">
        <f t="shared" si="28"/>
        <v>1960</v>
      </c>
      <c r="E467" s="12">
        <f t="shared" si="29"/>
        <v>1960</v>
      </c>
      <c r="F467" s="11">
        <v>110.63812398326871</v>
      </c>
    </row>
    <row r="468" spans="1:6">
      <c r="A468">
        <v>461</v>
      </c>
      <c r="B468" s="9">
        <v>21975</v>
      </c>
      <c r="C468" s="6">
        <f t="shared" si="27"/>
        <v>2</v>
      </c>
      <c r="D468" s="12">
        <f t="shared" si="28"/>
        <v>1960</v>
      </c>
      <c r="E468" s="12">
        <f t="shared" si="29"/>
        <v>1960</v>
      </c>
      <c r="F468" s="11">
        <v>-456.06657600032668</v>
      </c>
    </row>
    <row r="469" spans="1:6">
      <c r="A469">
        <v>462</v>
      </c>
      <c r="B469" s="9">
        <v>22006</v>
      </c>
      <c r="C469" s="6">
        <f t="shared" si="27"/>
        <v>3</v>
      </c>
      <c r="D469" s="12">
        <f t="shared" si="28"/>
        <v>1960</v>
      </c>
      <c r="E469" s="12">
        <f t="shared" si="29"/>
        <v>1960</v>
      </c>
      <c r="F469" s="11">
        <v>243.57606116412549</v>
      </c>
    </row>
    <row r="470" spans="1:6">
      <c r="A470">
        <v>463</v>
      </c>
      <c r="B470" s="9">
        <v>22036</v>
      </c>
      <c r="C470" s="6">
        <f t="shared" si="27"/>
        <v>4</v>
      </c>
      <c r="D470" s="12">
        <f t="shared" si="28"/>
        <v>1960</v>
      </c>
      <c r="E470" s="12">
        <f t="shared" si="29"/>
        <v>1960</v>
      </c>
      <c r="F470" s="11">
        <v>231.05563793553551</v>
      </c>
    </row>
    <row r="471" spans="1:6">
      <c r="A471">
        <v>464</v>
      </c>
      <c r="B471" s="9">
        <v>22067</v>
      </c>
      <c r="C471" s="6">
        <f t="shared" si="27"/>
        <v>5</v>
      </c>
      <c r="D471" s="12">
        <f t="shared" si="28"/>
        <v>1960</v>
      </c>
      <c r="E471" s="12">
        <f t="shared" si="29"/>
        <v>1960</v>
      </c>
      <c r="F471" s="11">
        <v>212.38581598760811</v>
      </c>
    </row>
    <row r="472" spans="1:6">
      <c r="A472">
        <v>465</v>
      </c>
      <c r="B472" s="9">
        <v>22097</v>
      </c>
      <c r="C472" s="6">
        <f t="shared" si="27"/>
        <v>6</v>
      </c>
      <c r="D472" s="12">
        <f t="shared" si="28"/>
        <v>1960</v>
      </c>
      <c r="E472" s="12">
        <f t="shared" si="29"/>
        <v>1960</v>
      </c>
      <c r="F472" s="11">
        <v>161.46605715855276</v>
      </c>
    </row>
    <row r="473" spans="1:6">
      <c r="A473">
        <v>466</v>
      </c>
      <c r="B473" s="9">
        <v>22128</v>
      </c>
      <c r="C473" s="6">
        <f t="shared" si="27"/>
        <v>7</v>
      </c>
      <c r="D473" s="12">
        <f t="shared" si="28"/>
        <v>1960</v>
      </c>
      <c r="E473" s="12">
        <f t="shared" si="29"/>
        <v>1960</v>
      </c>
      <c r="F473" s="11">
        <v>194.51841654870623</v>
      </c>
    </row>
    <row r="474" spans="1:6">
      <c r="A474">
        <v>467</v>
      </c>
      <c r="B474" s="9">
        <v>22159</v>
      </c>
      <c r="C474" s="6">
        <f t="shared" si="27"/>
        <v>8</v>
      </c>
      <c r="D474" s="12">
        <f t="shared" si="28"/>
        <v>1960</v>
      </c>
      <c r="E474" s="12">
        <f t="shared" si="29"/>
        <v>1960</v>
      </c>
      <c r="F474" s="11">
        <v>833.29089087867919</v>
      </c>
    </row>
    <row r="475" spans="1:6">
      <c r="A475">
        <v>468</v>
      </c>
      <c r="B475" s="9">
        <v>22189</v>
      </c>
      <c r="C475" s="6">
        <f t="shared" si="27"/>
        <v>9</v>
      </c>
      <c r="D475" s="12">
        <f t="shared" si="28"/>
        <v>1960</v>
      </c>
      <c r="E475" s="12">
        <f t="shared" si="29"/>
        <v>1960</v>
      </c>
      <c r="F475" s="11">
        <v>148.64831460509527</v>
      </c>
    </row>
    <row r="476" spans="1:6">
      <c r="A476">
        <v>469</v>
      </c>
      <c r="B476" s="9">
        <v>22220</v>
      </c>
      <c r="C476" s="6">
        <f t="shared" si="27"/>
        <v>10</v>
      </c>
      <c r="D476" s="12">
        <f t="shared" si="28"/>
        <v>1960</v>
      </c>
      <c r="E476" s="12">
        <f t="shared" si="29"/>
        <v>1961</v>
      </c>
      <c r="F476" s="11">
        <v>100.05849200493071</v>
      </c>
    </row>
    <row r="477" spans="1:6">
      <c r="A477">
        <v>470</v>
      </c>
      <c r="B477" s="9">
        <v>22250</v>
      </c>
      <c r="C477" s="6">
        <f t="shared" si="27"/>
        <v>11</v>
      </c>
      <c r="D477" s="12">
        <f t="shared" si="28"/>
        <v>1960</v>
      </c>
      <c r="E477" s="12">
        <f t="shared" si="29"/>
        <v>1961</v>
      </c>
      <c r="F477" s="11">
        <v>86.214789191844147</v>
      </c>
    </row>
    <row r="478" spans="1:6">
      <c r="A478">
        <v>471</v>
      </c>
      <c r="B478" s="9">
        <v>22281</v>
      </c>
      <c r="C478" s="6">
        <f t="shared" si="27"/>
        <v>12</v>
      </c>
      <c r="D478" s="12">
        <f t="shared" si="28"/>
        <v>1960</v>
      </c>
      <c r="E478" s="12">
        <f t="shared" si="29"/>
        <v>1961</v>
      </c>
      <c r="F478" s="11">
        <v>169.55056702405932</v>
      </c>
    </row>
    <row r="479" spans="1:6">
      <c r="A479">
        <v>472</v>
      </c>
      <c r="B479" s="9">
        <v>22312</v>
      </c>
      <c r="C479" s="6">
        <f t="shared" si="27"/>
        <v>1</v>
      </c>
      <c r="D479" s="12">
        <f t="shared" si="28"/>
        <v>1961</v>
      </c>
      <c r="E479" s="12">
        <f t="shared" si="29"/>
        <v>1961</v>
      </c>
      <c r="F479" s="11">
        <v>125.27522230943259</v>
      </c>
    </row>
    <row r="480" spans="1:6">
      <c r="A480">
        <v>473</v>
      </c>
      <c r="B480" s="9">
        <v>22340</v>
      </c>
      <c r="C480" s="6">
        <f t="shared" si="27"/>
        <v>2</v>
      </c>
      <c r="D480" s="12">
        <f t="shared" si="28"/>
        <v>1961</v>
      </c>
      <c r="E480" s="12">
        <f t="shared" si="29"/>
        <v>1961</v>
      </c>
      <c r="F480" s="11">
        <v>-472.35466800033805</v>
      </c>
    </row>
    <row r="481" spans="1:6">
      <c r="A481">
        <v>474</v>
      </c>
      <c r="B481" s="9">
        <v>22371</v>
      </c>
      <c r="C481" s="6">
        <f t="shared" si="27"/>
        <v>3</v>
      </c>
      <c r="D481" s="12">
        <f t="shared" si="28"/>
        <v>1961</v>
      </c>
      <c r="E481" s="12">
        <f t="shared" si="29"/>
        <v>1961</v>
      </c>
      <c r="F481" s="11">
        <v>198.93484463225377</v>
      </c>
    </row>
    <row r="482" spans="1:6">
      <c r="A482">
        <v>475</v>
      </c>
      <c r="B482" s="9">
        <v>22401</v>
      </c>
      <c r="C482" s="6">
        <f t="shared" si="27"/>
        <v>4</v>
      </c>
      <c r="D482" s="12">
        <f t="shared" si="28"/>
        <v>1961</v>
      </c>
      <c r="E482" s="12">
        <f t="shared" si="29"/>
        <v>1961</v>
      </c>
      <c r="F482" s="11">
        <v>120.31130519242424</v>
      </c>
    </row>
    <row r="483" spans="1:6">
      <c r="A483">
        <v>476</v>
      </c>
      <c r="B483" s="9">
        <v>22432</v>
      </c>
      <c r="C483" s="6">
        <f t="shared" si="27"/>
        <v>5</v>
      </c>
      <c r="D483" s="12">
        <f t="shared" si="28"/>
        <v>1961</v>
      </c>
      <c r="E483" s="12">
        <f t="shared" si="29"/>
        <v>1961</v>
      </c>
      <c r="F483" s="11">
        <v>201.56426976529133</v>
      </c>
    </row>
    <row r="484" spans="1:6">
      <c r="A484">
        <v>477</v>
      </c>
      <c r="B484" s="9">
        <v>22462</v>
      </c>
      <c r="C484" s="6">
        <f t="shared" si="27"/>
        <v>6</v>
      </c>
      <c r="D484" s="12">
        <f t="shared" si="28"/>
        <v>1961</v>
      </c>
      <c r="E484" s="12">
        <f t="shared" si="29"/>
        <v>1961</v>
      </c>
      <c r="F484" s="11">
        <v>143.32429861634205</v>
      </c>
    </row>
    <row r="485" spans="1:6">
      <c r="A485">
        <v>478</v>
      </c>
      <c r="B485" s="9">
        <v>22493</v>
      </c>
      <c r="C485" s="6">
        <f t="shared" si="27"/>
        <v>7</v>
      </c>
      <c r="D485" s="12">
        <f t="shared" si="28"/>
        <v>1961</v>
      </c>
      <c r="E485" s="12">
        <f t="shared" si="29"/>
        <v>1961</v>
      </c>
      <c r="F485" s="11">
        <v>848.4318443927026</v>
      </c>
    </row>
    <row r="486" spans="1:6">
      <c r="A486">
        <v>479</v>
      </c>
      <c r="B486" s="9">
        <v>22524</v>
      </c>
      <c r="C486" s="6">
        <f t="shared" si="27"/>
        <v>8</v>
      </c>
      <c r="D486" s="12">
        <f t="shared" si="28"/>
        <v>1961</v>
      </c>
      <c r="E486" s="12">
        <f t="shared" si="29"/>
        <v>1961</v>
      </c>
      <c r="F486" s="11">
        <v>191.72632875883392</v>
      </c>
    </row>
    <row r="487" spans="1:6">
      <c r="A487">
        <v>480</v>
      </c>
      <c r="B487" s="9">
        <v>22554</v>
      </c>
      <c r="C487" s="6">
        <f t="shared" si="27"/>
        <v>9</v>
      </c>
      <c r="D487" s="12">
        <f t="shared" si="28"/>
        <v>1961</v>
      </c>
      <c r="E487" s="12">
        <f t="shared" si="29"/>
        <v>1961</v>
      </c>
      <c r="F487" s="11">
        <v>155.55688379339699</v>
      </c>
    </row>
    <row r="488" spans="1:6">
      <c r="A488">
        <v>481</v>
      </c>
      <c r="B488" s="9">
        <v>22585</v>
      </c>
      <c r="C488" s="6">
        <f t="shared" si="27"/>
        <v>10</v>
      </c>
      <c r="D488" s="12">
        <f t="shared" si="28"/>
        <v>1961</v>
      </c>
      <c r="E488" s="12">
        <f t="shared" si="29"/>
        <v>1962</v>
      </c>
      <c r="F488" s="11">
        <v>98.375196586086076</v>
      </c>
    </row>
    <row r="489" spans="1:6">
      <c r="A489">
        <v>482</v>
      </c>
      <c r="B489" s="9">
        <v>22615</v>
      </c>
      <c r="C489" s="6">
        <f t="shared" si="27"/>
        <v>11</v>
      </c>
      <c r="D489" s="12">
        <f t="shared" si="28"/>
        <v>1961</v>
      </c>
      <c r="E489" s="12">
        <f t="shared" si="29"/>
        <v>1962</v>
      </c>
      <c r="F489" s="11">
        <v>69.370004768735953</v>
      </c>
    </row>
    <row r="490" spans="1:6">
      <c r="A490">
        <v>483</v>
      </c>
      <c r="B490" s="9">
        <v>22646</v>
      </c>
      <c r="C490" s="6">
        <f t="shared" si="27"/>
        <v>12</v>
      </c>
      <c r="D490" s="12">
        <f t="shared" si="28"/>
        <v>1961</v>
      </c>
      <c r="E490" s="12">
        <f t="shared" si="29"/>
        <v>1962</v>
      </c>
      <c r="F490" s="11">
        <v>159.80200266808424</v>
      </c>
    </row>
    <row r="491" spans="1:6">
      <c r="A491">
        <v>484</v>
      </c>
      <c r="B491" s="9">
        <v>22677</v>
      </c>
      <c r="C491" s="6">
        <f t="shared" si="27"/>
        <v>1</v>
      </c>
      <c r="D491" s="12">
        <f t="shared" si="28"/>
        <v>1962</v>
      </c>
      <c r="E491" s="12">
        <f t="shared" si="29"/>
        <v>1962</v>
      </c>
      <c r="F491" s="11">
        <v>89.495647761586042</v>
      </c>
    </row>
    <row r="492" spans="1:6">
      <c r="A492">
        <v>485</v>
      </c>
      <c r="B492" s="9">
        <v>22705</v>
      </c>
      <c r="C492" s="6">
        <f t="shared" si="27"/>
        <v>2</v>
      </c>
      <c r="D492" s="12">
        <f t="shared" si="28"/>
        <v>1962</v>
      </c>
      <c r="E492" s="12">
        <f t="shared" si="29"/>
        <v>1962</v>
      </c>
      <c r="F492" s="11">
        <v>-472.32107967972308</v>
      </c>
    </row>
    <row r="493" spans="1:6">
      <c r="A493">
        <v>486</v>
      </c>
      <c r="B493" s="9">
        <v>22736</v>
      </c>
      <c r="C493" s="6">
        <f t="shared" si="27"/>
        <v>3</v>
      </c>
      <c r="D493" s="12">
        <f t="shared" si="28"/>
        <v>1962</v>
      </c>
      <c r="E493" s="12">
        <f t="shared" si="29"/>
        <v>1962</v>
      </c>
      <c r="F493" s="11">
        <v>244.91024618519234</v>
      </c>
    </row>
    <row r="494" spans="1:6">
      <c r="A494">
        <v>487</v>
      </c>
      <c r="B494" s="9">
        <v>22766</v>
      </c>
      <c r="C494" s="6">
        <f t="shared" si="27"/>
        <v>4</v>
      </c>
      <c r="D494" s="12">
        <f t="shared" si="28"/>
        <v>1962</v>
      </c>
      <c r="E494" s="12">
        <f t="shared" si="29"/>
        <v>1962</v>
      </c>
      <c r="F494" s="11">
        <v>230.68943177023925</v>
      </c>
    </row>
    <row r="495" spans="1:6">
      <c r="A495">
        <v>488</v>
      </c>
      <c r="B495" s="9">
        <v>22797</v>
      </c>
      <c r="C495" s="6">
        <f t="shared" si="27"/>
        <v>5</v>
      </c>
      <c r="D495" s="12">
        <f t="shared" si="28"/>
        <v>1962</v>
      </c>
      <c r="E495" s="12">
        <f t="shared" si="29"/>
        <v>1962</v>
      </c>
      <c r="F495" s="11">
        <v>212.71936193223542</v>
      </c>
    </row>
    <row r="496" spans="1:6">
      <c r="A496">
        <v>489</v>
      </c>
      <c r="B496" s="9">
        <v>22827</v>
      </c>
      <c r="C496" s="6">
        <f t="shared" si="27"/>
        <v>6</v>
      </c>
      <c r="D496" s="12">
        <f t="shared" si="28"/>
        <v>1962</v>
      </c>
      <c r="E496" s="12">
        <f t="shared" si="29"/>
        <v>1962</v>
      </c>
      <c r="F496" s="11">
        <v>198.69614587981641</v>
      </c>
    </row>
    <row r="497" spans="1:6">
      <c r="A497">
        <v>490</v>
      </c>
      <c r="B497" s="9">
        <v>22858</v>
      </c>
      <c r="C497" s="6">
        <f t="shared" si="27"/>
        <v>7</v>
      </c>
      <c r="D497" s="12">
        <f t="shared" si="28"/>
        <v>1962</v>
      </c>
      <c r="E497" s="12">
        <f t="shared" si="29"/>
        <v>1962</v>
      </c>
      <c r="F497" s="11">
        <v>195.01873745373655</v>
      </c>
    </row>
    <row r="498" spans="1:6">
      <c r="A498">
        <v>491</v>
      </c>
      <c r="B498" s="9">
        <v>22889</v>
      </c>
      <c r="C498" s="6">
        <f t="shared" si="27"/>
        <v>8</v>
      </c>
      <c r="D498" s="12">
        <f t="shared" si="28"/>
        <v>1962</v>
      </c>
      <c r="E498" s="12">
        <f t="shared" si="29"/>
        <v>1962</v>
      </c>
      <c r="F498" s="11">
        <v>849.75152569772672</v>
      </c>
    </row>
    <row r="499" spans="1:6">
      <c r="A499">
        <v>492</v>
      </c>
      <c r="B499" s="9">
        <v>22919</v>
      </c>
      <c r="C499" s="6">
        <f t="shared" si="27"/>
        <v>9</v>
      </c>
      <c r="D499" s="12">
        <f t="shared" si="28"/>
        <v>1962</v>
      </c>
      <c r="E499" s="12">
        <f t="shared" si="29"/>
        <v>1962</v>
      </c>
      <c r="F499" s="11">
        <v>167.37960562731951</v>
      </c>
    </row>
    <row r="500" spans="1:6">
      <c r="A500">
        <v>493</v>
      </c>
      <c r="B500" s="9">
        <v>22950</v>
      </c>
      <c r="C500" s="6">
        <f t="shared" si="27"/>
        <v>10</v>
      </c>
      <c r="D500" s="12">
        <f t="shared" si="28"/>
        <v>1962</v>
      </c>
      <c r="E500" s="12">
        <f t="shared" si="29"/>
        <v>1963</v>
      </c>
      <c r="F500" s="11">
        <v>-429.89433495557478</v>
      </c>
    </row>
    <row r="501" spans="1:6">
      <c r="A501">
        <v>494</v>
      </c>
      <c r="B501" s="9">
        <v>22980</v>
      </c>
      <c r="C501" s="6">
        <f t="shared" si="27"/>
        <v>11</v>
      </c>
      <c r="D501" s="12">
        <f t="shared" si="28"/>
        <v>1962</v>
      </c>
      <c r="E501" s="12">
        <f t="shared" si="29"/>
        <v>1963</v>
      </c>
      <c r="F501" s="11">
        <v>241.33127018007553</v>
      </c>
    </row>
    <row r="502" spans="1:6">
      <c r="A502">
        <v>495</v>
      </c>
      <c r="B502" s="9">
        <v>23011</v>
      </c>
      <c r="C502" s="6">
        <f t="shared" si="27"/>
        <v>12</v>
      </c>
      <c r="D502" s="12">
        <f t="shared" si="28"/>
        <v>1962</v>
      </c>
      <c r="E502" s="12">
        <f t="shared" si="29"/>
        <v>1963</v>
      </c>
      <c r="F502" s="11">
        <v>246.99430119920726</v>
      </c>
    </row>
    <row r="503" spans="1:6">
      <c r="A503">
        <v>496</v>
      </c>
      <c r="B503" s="9">
        <v>23042</v>
      </c>
      <c r="C503" s="6">
        <f t="shared" si="27"/>
        <v>1</v>
      </c>
      <c r="D503" s="12">
        <f t="shared" si="28"/>
        <v>1963</v>
      </c>
      <c r="E503" s="12">
        <f t="shared" si="29"/>
        <v>1963</v>
      </c>
      <c r="F503" s="11">
        <v>253.16551577006442</v>
      </c>
    </row>
    <row r="504" spans="1:6">
      <c r="A504">
        <v>497</v>
      </c>
      <c r="B504" s="9">
        <v>23070</v>
      </c>
      <c r="C504" s="6">
        <f t="shared" si="27"/>
        <v>2</v>
      </c>
      <c r="D504" s="12">
        <f t="shared" si="28"/>
        <v>1963</v>
      </c>
      <c r="E504" s="12">
        <f t="shared" si="29"/>
        <v>1963</v>
      </c>
      <c r="F504" s="11">
        <v>247.78837415844549</v>
      </c>
    </row>
    <row r="505" spans="1:6">
      <c r="A505">
        <v>498</v>
      </c>
      <c r="B505" s="9">
        <v>23101</v>
      </c>
      <c r="C505" s="6">
        <f t="shared" si="27"/>
        <v>3</v>
      </c>
      <c r="D505" s="12">
        <f t="shared" si="28"/>
        <v>1963</v>
      </c>
      <c r="E505" s="12">
        <f t="shared" si="29"/>
        <v>1963</v>
      </c>
      <c r="F505" s="11">
        <v>244.78516620745449</v>
      </c>
    </row>
    <row r="506" spans="1:6">
      <c r="A506">
        <v>499</v>
      </c>
      <c r="B506" s="9">
        <v>23131</v>
      </c>
      <c r="C506" s="6">
        <f t="shared" si="27"/>
        <v>4</v>
      </c>
      <c r="D506" s="12">
        <f t="shared" si="28"/>
        <v>1963</v>
      </c>
      <c r="E506" s="12">
        <f t="shared" si="29"/>
        <v>1963</v>
      </c>
      <c r="F506" s="11">
        <v>232.71433566344717</v>
      </c>
    </row>
    <row r="507" spans="1:6">
      <c r="A507">
        <v>500</v>
      </c>
      <c r="B507" s="9">
        <v>23162</v>
      </c>
      <c r="C507" s="6">
        <f t="shared" si="27"/>
        <v>5</v>
      </c>
      <c r="D507" s="12">
        <f t="shared" si="28"/>
        <v>1963</v>
      </c>
      <c r="E507" s="12">
        <f t="shared" si="29"/>
        <v>1963</v>
      </c>
      <c r="F507" s="11">
        <v>212.71936193225338</v>
      </c>
    </row>
    <row r="508" spans="1:6">
      <c r="A508">
        <v>501</v>
      </c>
      <c r="B508" s="9">
        <v>23192</v>
      </c>
      <c r="C508" s="6">
        <f t="shared" si="27"/>
        <v>6</v>
      </c>
      <c r="D508" s="12">
        <f t="shared" si="28"/>
        <v>1963</v>
      </c>
      <c r="E508" s="12">
        <f t="shared" si="29"/>
        <v>1963</v>
      </c>
      <c r="F508" s="11">
        <v>199.21314312116988</v>
      </c>
    </row>
    <row r="509" spans="1:6">
      <c r="A509">
        <v>502</v>
      </c>
      <c r="B509" s="9">
        <v>23223</v>
      </c>
      <c r="C509" s="6">
        <f t="shared" si="27"/>
        <v>7</v>
      </c>
      <c r="D509" s="12">
        <f t="shared" si="28"/>
        <v>1963</v>
      </c>
      <c r="E509" s="12">
        <f t="shared" si="29"/>
        <v>1963</v>
      </c>
      <c r="F509" s="11">
        <v>195.28974204267956</v>
      </c>
    </row>
    <row r="510" spans="1:6">
      <c r="A510">
        <v>503</v>
      </c>
      <c r="B510" s="9">
        <v>23254</v>
      </c>
      <c r="C510" s="6">
        <f t="shared" si="27"/>
        <v>8</v>
      </c>
      <c r="D510" s="12">
        <f t="shared" si="28"/>
        <v>1963</v>
      </c>
      <c r="E510" s="12">
        <f t="shared" si="29"/>
        <v>1963</v>
      </c>
      <c r="F510" s="11">
        <v>195.8734494338687</v>
      </c>
    </row>
    <row r="511" spans="1:6">
      <c r="A511">
        <v>504</v>
      </c>
      <c r="B511" s="9">
        <v>23284</v>
      </c>
      <c r="C511" s="6">
        <f t="shared" si="27"/>
        <v>9</v>
      </c>
      <c r="D511" s="12">
        <f t="shared" si="28"/>
        <v>1963</v>
      </c>
      <c r="E511" s="12">
        <f t="shared" si="29"/>
        <v>1963</v>
      </c>
      <c r="F511" s="11">
        <v>189.94839776967183</v>
      </c>
    </row>
    <row r="512" spans="1:6">
      <c r="A512">
        <v>505</v>
      </c>
      <c r="B512" s="9">
        <v>23315</v>
      </c>
      <c r="C512" s="6">
        <f t="shared" si="27"/>
        <v>10</v>
      </c>
      <c r="D512" s="12">
        <f t="shared" si="28"/>
        <v>1963</v>
      </c>
      <c r="E512" s="12">
        <f t="shared" si="29"/>
        <v>1964</v>
      </c>
      <c r="F512" s="11">
        <v>154.06583007992208</v>
      </c>
    </row>
    <row r="513" spans="1:6">
      <c r="A513">
        <v>506</v>
      </c>
      <c r="B513" s="9">
        <v>23345</v>
      </c>
      <c r="C513" s="6">
        <f t="shared" si="27"/>
        <v>11</v>
      </c>
      <c r="D513" s="12">
        <f t="shared" si="28"/>
        <v>1963</v>
      </c>
      <c r="E513" s="12">
        <f t="shared" si="29"/>
        <v>1964</v>
      </c>
      <c r="F513" s="11">
        <v>223.27598334899926</v>
      </c>
    </row>
    <row r="514" spans="1:6">
      <c r="A514">
        <v>507</v>
      </c>
      <c r="B514" s="9">
        <v>23376</v>
      </c>
      <c r="C514" s="6">
        <f t="shared" si="27"/>
        <v>12</v>
      </c>
      <c r="D514" s="12">
        <f t="shared" si="28"/>
        <v>1963</v>
      </c>
      <c r="E514" s="12">
        <f t="shared" si="29"/>
        <v>1964</v>
      </c>
      <c r="F514" s="11">
        <v>247.39038750547502</v>
      </c>
    </row>
    <row r="515" spans="1:6">
      <c r="A515">
        <v>508</v>
      </c>
      <c r="B515" s="9">
        <v>23407</v>
      </c>
      <c r="C515" s="6">
        <f t="shared" si="27"/>
        <v>1</v>
      </c>
      <c r="D515" s="12">
        <f t="shared" si="28"/>
        <v>1964</v>
      </c>
      <c r="E515" s="12">
        <f t="shared" si="29"/>
        <v>1964</v>
      </c>
      <c r="F515" s="11">
        <v>253.14466964554754</v>
      </c>
    </row>
    <row r="516" spans="1:6">
      <c r="A516">
        <v>509</v>
      </c>
      <c r="B516" s="9">
        <v>23436</v>
      </c>
      <c r="C516" s="6">
        <f t="shared" si="27"/>
        <v>2</v>
      </c>
      <c r="D516" s="12">
        <f t="shared" si="28"/>
        <v>1964</v>
      </c>
      <c r="E516" s="12">
        <f t="shared" si="29"/>
        <v>1964</v>
      </c>
      <c r="F516" s="11">
        <v>239.35536906120294</v>
      </c>
    </row>
    <row r="517" spans="1:6">
      <c r="A517">
        <v>510</v>
      </c>
      <c r="B517" s="9">
        <v>23467</v>
      </c>
      <c r="C517" s="6">
        <f t="shared" si="27"/>
        <v>3</v>
      </c>
      <c r="D517" s="12">
        <f t="shared" si="28"/>
        <v>1964</v>
      </c>
      <c r="E517" s="12">
        <f t="shared" si="29"/>
        <v>1964</v>
      </c>
      <c r="F517" s="11">
        <v>236.52836604756513</v>
      </c>
    </row>
    <row r="518" spans="1:6">
      <c r="A518">
        <v>511</v>
      </c>
      <c r="B518" s="9">
        <v>23497</v>
      </c>
      <c r="C518" s="6">
        <f t="shared" si="27"/>
        <v>4</v>
      </c>
      <c r="D518" s="12">
        <f t="shared" si="28"/>
        <v>1964</v>
      </c>
      <c r="E518" s="12">
        <f t="shared" si="29"/>
        <v>1964</v>
      </c>
      <c r="F518" s="11">
        <v>98.873368689700101</v>
      </c>
    </row>
    <row r="519" spans="1:6">
      <c r="A519">
        <v>512</v>
      </c>
      <c r="B519" s="9">
        <v>23528</v>
      </c>
      <c r="C519" s="6">
        <f t="shared" si="27"/>
        <v>5</v>
      </c>
      <c r="D519" s="12">
        <f t="shared" si="28"/>
        <v>1964</v>
      </c>
      <c r="E519" s="12">
        <f t="shared" si="29"/>
        <v>1964</v>
      </c>
      <c r="F519" s="11">
        <v>136.42711983397294</v>
      </c>
    </row>
    <row r="520" spans="1:6">
      <c r="A520">
        <v>513</v>
      </c>
      <c r="B520" s="9">
        <v>23558</v>
      </c>
      <c r="C520" s="6">
        <f t="shared" si="27"/>
        <v>6</v>
      </c>
      <c r="D520" s="12">
        <f t="shared" si="28"/>
        <v>1964</v>
      </c>
      <c r="E520" s="12">
        <f t="shared" si="29"/>
        <v>1964</v>
      </c>
      <c r="F520" s="11">
        <v>157.91012453758049</v>
      </c>
    </row>
    <row r="521" spans="1:6">
      <c r="A521">
        <v>514</v>
      </c>
      <c r="B521" s="9">
        <v>23589</v>
      </c>
      <c r="C521" s="6">
        <f t="shared" ref="C521:C584" si="30">MONTH(B521)</f>
        <v>7</v>
      </c>
      <c r="D521" s="12">
        <f t="shared" ref="D521:D584" si="31">YEAR(B521)</f>
        <v>1964</v>
      </c>
      <c r="E521" s="12">
        <f t="shared" ref="E521:E584" si="32">IF(AND($C521&gt;=10,$C521&lt;=12),$D521+1,$D521)</f>
        <v>1964</v>
      </c>
      <c r="F521" s="11">
        <v>817.94085446555528</v>
      </c>
    </row>
    <row r="522" spans="1:6">
      <c r="A522">
        <v>515</v>
      </c>
      <c r="B522" s="9">
        <v>23620</v>
      </c>
      <c r="C522" s="6">
        <f t="shared" si="30"/>
        <v>8</v>
      </c>
      <c r="D522" s="12">
        <f t="shared" si="31"/>
        <v>1964</v>
      </c>
      <c r="E522" s="12">
        <f t="shared" si="32"/>
        <v>1964</v>
      </c>
      <c r="F522" s="11">
        <v>174.27311738003755</v>
      </c>
    </row>
    <row r="523" spans="1:6">
      <c r="A523">
        <v>516</v>
      </c>
      <c r="B523" s="9">
        <v>23650</v>
      </c>
      <c r="C523" s="6">
        <f t="shared" si="30"/>
        <v>9</v>
      </c>
      <c r="D523" s="12">
        <f t="shared" si="31"/>
        <v>1964</v>
      </c>
      <c r="E523" s="12">
        <f t="shared" si="32"/>
        <v>1964</v>
      </c>
      <c r="F523" s="11">
        <v>189.1679949067302</v>
      </c>
    </row>
    <row r="524" spans="1:6">
      <c r="A524">
        <v>517</v>
      </c>
      <c r="B524" s="9">
        <v>23681</v>
      </c>
      <c r="C524" s="6">
        <f t="shared" si="30"/>
        <v>10</v>
      </c>
      <c r="D524" s="12">
        <f t="shared" si="31"/>
        <v>1964</v>
      </c>
      <c r="E524" s="12">
        <f t="shared" si="32"/>
        <v>1965</v>
      </c>
      <c r="F524" s="11">
        <v>179.51207442535815</v>
      </c>
    </row>
    <row r="525" spans="1:6">
      <c r="A525">
        <v>518</v>
      </c>
      <c r="B525" s="9">
        <v>23711</v>
      </c>
      <c r="C525" s="6">
        <f t="shared" si="30"/>
        <v>11</v>
      </c>
      <c r="D525" s="12">
        <f t="shared" si="31"/>
        <v>1964</v>
      </c>
      <c r="E525" s="12">
        <f t="shared" si="32"/>
        <v>1965</v>
      </c>
      <c r="F525" s="11">
        <v>140.06121428404481</v>
      </c>
    </row>
    <row r="526" spans="1:6">
      <c r="A526">
        <v>519</v>
      </c>
      <c r="B526" s="9">
        <v>23742</v>
      </c>
      <c r="C526" s="6">
        <f t="shared" si="30"/>
        <v>12</v>
      </c>
      <c r="D526" s="12">
        <f t="shared" si="31"/>
        <v>1964</v>
      </c>
      <c r="E526" s="12">
        <f t="shared" si="32"/>
        <v>1965</v>
      </c>
      <c r="F526" s="11">
        <v>-404.24144300007924</v>
      </c>
    </row>
    <row r="527" spans="1:6">
      <c r="A527">
        <v>520</v>
      </c>
      <c r="B527" s="9">
        <v>23773</v>
      </c>
      <c r="C527" s="6">
        <f t="shared" si="30"/>
        <v>1</v>
      </c>
      <c r="D527" s="12">
        <f t="shared" si="31"/>
        <v>1965</v>
      </c>
      <c r="E527" s="12">
        <f t="shared" si="32"/>
        <v>1965</v>
      </c>
      <c r="F527" s="11">
        <v>253.14466964556664</v>
      </c>
    </row>
    <row r="528" spans="1:6">
      <c r="A528">
        <v>521</v>
      </c>
      <c r="B528" s="9">
        <v>23801</v>
      </c>
      <c r="C528" s="6">
        <f t="shared" si="30"/>
        <v>2</v>
      </c>
      <c r="D528" s="12">
        <f t="shared" si="31"/>
        <v>1965</v>
      </c>
      <c r="E528" s="12">
        <f t="shared" si="32"/>
        <v>1965</v>
      </c>
      <c r="F528" s="11">
        <v>247.92685583751694</v>
      </c>
    </row>
    <row r="529" spans="1:6">
      <c r="A529">
        <v>522</v>
      </c>
      <c r="B529" s="9">
        <v>23832</v>
      </c>
      <c r="C529" s="6">
        <f t="shared" si="30"/>
        <v>3</v>
      </c>
      <c r="D529" s="12">
        <f t="shared" si="31"/>
        <v>1965</v>
      </c>
      <c r="E529" s="12">
        <f t="shared" si="32"/>
        <v>1965</v>
      </c>
      <c r="F529" s="11">
        <v>244.40992677125178</v>
      </c>
    </row>
    <row r="530" spans="1:6">
      <c r="A530">
        <v>523</v>
      </c>
      <c r="B530" s="9">
        <v>23862</v>
      </c>
      <c r="C530" s="6">
        <f t="shared" si="30"/>
        <v>4</v>
      </c>
      <c r="D530" s="12">
        <f t="shared" si="31"/>
        <v>1965</v>
      </c>
      <c r="E530" s="12">
        <f t="shared" si="32"/>
        <v>1965</v>
      </c>
      <c r="F530" s="11">
        <v>231.46492711872997</v>
      </c>
    </row>
    <row r="531" spans="1:6">
      <c r="A531">
        <v>524</v>
      </c>
      <c r="B531" s="9">
        <v>23893</v>
      </c>
      <c r="C531" s="6">
        <f t="shared" si="30"/>
        <v>5</v>
      </c>
      <c r="D531" s="12">
        <f t="shared" si="31"/>
        <v>1965</v>
      </c>
      <c r="E531" s="12">
        <f t="shared" si="32"/>
        <v>1965</v>
      </c>
      <c r="F531" s="11">
        <v>212.34412274455326</v>
      </c>
    </row>
    <row r="532" spans="1:6">
      <c r="A532">
        <v>525</v>
      </c>
      <c r="B532" s="9">
        <v>23923</v>
      </c>
      <c r="C532" s="6">
        <f t="shared" si="30"/>
        <v>6</v>
      </c>
      <c r="D532" s="12">
        <f t="shared" si="31"/>
        <v>1965</v>
      </c>
      <c r="E532" s="12">
        <f t="shared" si="32"/>
        <v>1965</v>
      </c>
      <c r="F532" s="11">
        <v>153.01924574125792</v>
      </c>
    </row>
    <row r="533" spans="1:6">
      <c r="A533">
        <v>526</v>
      </c>
      <c r="B533" s="9">
        <v>23954</v>
      </c>
      <c r="C533" s="6">
        <f t="shared" si="30"/>
        <v>7</v>
      </c>
      <c r="D533" s="12">
        <f t="shared" si="31"/>
        <v>1965</v>
      </c>
      <c r="E533" s="12">
        <f t="shared" si="32"/>
        <v>1965</v>
      </c>
      <c r="F533" s="11">
        <v>155.88223647590667</v>
      </c>
    </row>
    <row r="534" spans="1:6">
      <c r="A534">
        <v>527</v>
      </c>
      <c r="B534" s="9">
        <v>23985</v>
      </c>
      <c r="C534" s="6">
        <f t="shared" si="30"/>
        <v>8</v>
      </c>
      <c r="D534" s="12">
        <f t="shared" si="31"/>
        <v>1965</v>
      </c>
      <c r="E534" s="12">
        <f t="shared" si="32"/>
        <v>1965</v>
      </c>
      <c r="F534" s="11">
        <v>155.61122989887485</v>
      </c>
    </row>
    <row r="535" spans="1:6">
      <c r="A535">
        <v>528</v>
      </c>
      <c r="B535" s="9">
        <v>24015</v>
      </c>
      <c r="C535" s="6">
        <f t="shared" si="30"/>
        <v>9</v>
      </c>
      <c r="D535" s="12">
        <f t="shared" si="31"/>
        <v>1965</v>
      </c>
      <c r="E535" s="12">
        <f t="shared" si="32"/>
        <v>1965</v>
      </c>
      <c r="F535" s="11">
        <v>203.11248204757476</v>
      </c>
    </row>
    <row r="536" spans="1:6">
      <c r="A536">
        <v>529</v>
      </c>
      <c r="B536" s="9">
        <v>24046</v>
      </c>
      <c r="C536" s="6">
        <f t="shared" si="30"/>
        <v>10</v>
      </c>
      <c r="D536" s="12">
        <f t="shared" si="31"/>
        <v>1965</v>
      </c>
      <c r="E536" s="12">
        <f t="shared" si="32"/>
        <v>1966</v>
      </c>
      <c r="F536" s="11">
        <v>216.97207719944049</v>
      </c>
    </row>
    <row r="537" spans="1:6">
      <c r="A537">
        <v>530</v>
      </c>
      <c r="B537" s="9">
        <v>24076</v>
      </c>
      <c r="C537" s="6">
        <f t="shared" si="30"/>
        <v>11</v>
      </c>
      <c r="D537" s="12">
        <f t="shared" si="31"/>
        <v>1965</v>
      </c>
      <c r="E537" s="12">
        <f t="shared" si="32"/>
        <v>1966</v>
      </c>
      <c r="F537" s="11">
        <v>241.37435319792348</v>
      </c>
    </row>
    <row r="538" spans="1:6">
      <c r="A538">
        <v>531</v>
      </c>
      <c r="B538" s="9">
        <v>24107</v>
      </c>
      <c r="C538" s="6">
        <f t="shared" si="30"/>
        <v>12</v>
      </c>
      <c r="D538" s="12">
        <f t="shared" si="31"/>
        <v>1965</v>
      </c>
      <c r="E538" s="12">
        <f t="shared" si="32"/>
        <v>1966</v>
      </c>
      <c r="F538" s="11">
        <v>247.39038750547525</v>
      </c>
    </row>
    <row r="539" spans="1:6">
      <c r="A539">
        <v>532</v>
      </c>
      <c r="B539" s="9">
        <v>24138</v>
      </c>
      <c r="C539" s="6">
        <f t="shared" si="30"/>
        <v>1</v>
      </c>
      <c r="D539" s="12">
        <f t="shared" si="31"/>
        <v>1966</v>
      </c>
      <c r="E539" s="12">
        <f t="shared" si="32"/>
        <v>1966</v>
      </c>
      <c r="F539" s="11">
        <v>253.14466964554788</v>
      </c>
    </row>
    <row r="540" spans="1:6">
      <c r="A540">
        <v>533</v>
      </c>
      <c r="B540" s="9">
        <v>24166</v>
      </c>
      <c r="C540" s="6">
        <f t="shared" si="30"/>
        <v>2</v>
      </c>
      <c r="D540" s="12">
        <f t="shared" si="31"/>
        <v>1966</v>
      </c>
      <c r="E540" s="12">
        <f t="shared" si="32"/>
        <v>1966</v>
      </c>
      <c r="F540" s="11">
        <v>168.72375241294037</v>
      </c>
    </row>
    <row r="541" spans="1:6">
      <c r="A541">
        <v>534</v>
      </c>
      <c r="B541" s="9">
        <v>24197</v>
      </c>
      <c r="C541" s="6">
        <f t="shared" si="30"/>
        <v>3</v>
      </c>
      <c r="D541" s="12">
        <f t="shared" si="31"/>
        <v>1966</v>
      </c>
      <c r="E541" s="12">
        <f t="shared" si="32"/>
        <v>1966</v>
      </c>
      <c r="F541" s="11">
        <v>169.43133501873893</v>
      </c>
    </row>
    <row r="542" spans="1:6">
      <c r="A542">
        <v>535</v>
      </c>
      <c r="B542" s="9">
        <v>24227</v>
      </c>
      <c r="C542" s="6">
        <f t="shared" si="30"/>
        <v>4</v>
      </c>
      <c r="D542" s="12">
        <f t="shared" si="31"/>
        <v>1966</v>
      </c>
      <c r="E542" s="12">
        <f t="shared" si="32"/>
        <v>1966</v>
      </c>
      <c r="F542" s="11">
        <v>230.2586015917625</v>
      </c>
    </row>
    <row r="543" spans="1:6">
      <c r="A543">
        <v>536</v>
      </c>
      <c r="B543" s="9">
        <v>24258</v>
      </c>
      <c r="C543" s="6">
        <f t="shared" si="30"/>
        <v>5</v>
      </c>
      <c r="D543" s="12">
        <f t="shared" si="31"/>
        <v>1966</v>
      </c>
      <c r="E543" s="12">
        <f t="shared" si="32"/>
        <v>1966</v>
      </c>
      <c r="F543" s="11">
        <v>212.1981958967317</v>
      </c>
    </row>
    <row r="544" spans="1:6">
      <c r="A544">
        <v>537</v>
      </c>
      <c r="B544" s="9">
        <v>24288</v>
      </c>
      <c r="C544" s="6">
        <f t="shared" si="30"/>
        <v>6</v>
      </c>
      <c r="D544" s="12">
        <f t="shared" si="31"/>
        <v>1966</v>
      </c>
      <c r="E544" s="12">
        <f t="shared" si="32"/>
        <v>1966</v>
      </c>
      <c r="F544" s="11">
        <v>152.3948636849068</v>
      </c>
    </row>
    <row r="545" spans="1:6">
      <c r="A545">
        <v>538</v>
      </c>
      <c r="B545" s="9">
        <v>24319</v>
      </c>
      <c r="C545" s="6">
        <f t="shared" si="30"/>
        <v>7</v>
      </c>
      <c r="D545" s="12">
        <f t="shared" si="31"/>
        <v>1966</v>
      </c>
      <c r="E545" s="12">
        <f t="shared" si="32"/>
        <v>1966</v>
      </c>
      <c r="F545" s="11">
        <v>151.31589994158139</v>
      </c>
    </row>
    <row r="546" spans="1:6">
      <c r="A546">
        <v>539</v>
      </c>
      <c r="B546" s="9">
        <v>24350</v>
      </c>
      <c r="C546" s="6">
        <f t="shared" si="30"/>
        <v>8</v>
      </c>
      <c r="D546" s="12">
        <f t="shared" si="31"/>
        <v>1966</v>
      </c>
      <c r="E546" s="12">
        <f t="shared" si="32"/>
        <v>1966</v>
      </c>
      <c r="F546" s="11">
        <v>122.95926745301153</v>
      </c>
    </row>
    <row r="547" spans="1:6">
      <c r="A547">
        <v>540</v>
      </c>
      <c r="B547" s="9">
        <v>24380</v>
      </c>
      <c r="C547" s="6">
        <f t="shared" si="30"/>
        <v>9</v>
      </c>
      <c r="D547" s="12">
        <f t="shared" si="31"/>
        <v>1966</v>
      </c>
      <c r="E547" s="12">
        <f t="shared" si="32"/>
        <v>1966</v>
      </c>
      <c r="F547" s="11">
        <v>828.89478238217043</v>
      </c>
    </row>
    <row r="548" spans="1:6">
      <c r="A548">
        <v>541</v>
      </c>
      <c r="B548" s="9">
        <v>24411</v>
      </c>
      <c r="C548" s="6">
        <f t="shared" si="30"/>
        <v>10</v>
      </c>
      <c r="D548" s="12">
        <f t="shared" si="31"/>
        <v>1966</v>
      </c>
      <c r="E548" s="12">
        <f t="shared" si="32"/>
        <v>1967</v>
      </c>
      <c r="F548" s="11">
        <v>199.17056317866422</v>
      </c>
    </row>
    <row r="549" spans="1:6">
      <c r="A549">
        <v>542</v>
      </c>
      <c r="B549" s="9">
        <v>24441</v>
      </c>
      <c r="C549" s="6">
        <f t="shared" si="30"/>
        <v>11</v>
      </c>
      <c r="D549" s="12">
        <f t="shared" si="31"/>
        <v>1966</v>
      </c>
      <c r="E549" s="12">
        <f t="shared" si="32"/>
        <v>1967</v>
      </c>
      <c r="F549" s="11">
        <v>181.84953695985064</v>
      </c>
    </row>
    <row r="550" spans="1:6">
      <c r="A550">
        <v>543</v>
      </c>
      <c r="B550" s="9">
        <v>24472</v>
      </c>
      <c r="C550" s="6">
        <f t="shared" si="30"/>
        <v>12</v>
      </c>
      <c r="D550" s="12">
        <f t="shared" si="31"/>
        <v>1966</v>
      </c>
      <c r="E550" s="12">
        <f t="shared" si="32"/>
        <v>1967</v>
      </c>
      <c r="F550" s="11">
        <v>-449.56671817943356</v>
      </c>
    </row>
    <row r="551" spans="1:6">
      <c r="A551">
        <v>544</v>
      </c>
      <c r="B551" s="9">
        <v>24503</v>
      </c>
      <c r="C551" s="6">
        <f t="shared" si="30"/>
        <v>1</v>
      </c>
      <c r="D551" s="12">
        <f t="shared" si="31"/>
        <v>1967</v>
      </c>
      <c r="E551" s="12">
        <f t="shared" si="32"/>
        <v>1967</v>
      </c>
      <c r="F551" s="11">
        <v>220.6177879229673</v>
      </c>
    </row>
    <row r="552" spans="1:6">
      <c r="A552">
        <v>545</v>
      </c>
      <c r="B552" s="9">
        <v>24531</v>
      </c>
      <c r="C552" s="6">
        <f t="shared" si="30"/>
        <v>2</v>
      </c>
      <c r="D552" s="12">
        <f t="shared" si="31"/>
        <v>1967</v>
      </c>
      <c r="E552" s="12">
        <f t="shared" si="32"/>
        <v>1967</v>
      </c>
      <c r="F552" s="11">
        <v>220.91792726429605</v>
      </c>
    </row>
    <row r="553" spans="1:6">
      <c r="A553">
        <v>546</v>
      </c>
      <c r="B553" s="9">
        <v>24562</v>
      </c>
      <c r="C553" s="6">
        <f t="shared" si="30"/>
        <v>3</v>
      </c>
      <c r="D553" s="12">
        <f t="shared" si="31"/>
        <v>1967</v>
      </c>
      <c r="E553" s="12">
        <f t="shared" si="32"/>
        <v>1967</v>
      </c>
      <c r="F553" s="11">
        <v>213.9471748881424</v>
      </c>
    </row>
    <row r="554" spans="1:6">
      <c r="A554">
        <v>547</v>
      </c>
      <c r="B554" s="9">
        <v>24592</v>
      </c>
      <c r="C554" s="6">
        <f t="shared" si="30"/>
        <v>4</v>
      </c>
      <c r="D554" s="12">
        <f t="shared" si="31"/>
        <v>1967</v>
      </c>
      <c r="E554" s="12">
        <f t="shared" si="32"/>
        <v>1967</v>
      </c>
      <c r="F554" s="11">
        <v>203.47678440265202</v>
      </c>
    </row>
    <row r="555" spans="1:6">
      <c r="A555">
        <v>548</v>
      </c>
      <c r="B555" s="9">
        <v>24623</v>
      </c>
      <c r="C555" s="6">
        <f t="shared" si="30"/>
        <v>5</v>
      </c>
      <c r="D555" s="12">
        <f t="shared" si="31"/>
        <v>1967</v>
      </c>
      <c r="E555" s="12">
        <f t="shared" si="32"/>
        <v>1967</v>
      </c>
      <c r="F555" s="11">
        <v>157.11097038179878</v>
      </c>
    </row>
    <row r="556" spans="1:6">
      <c r="A556">
        <v>549</v>
      </c>
      <c r="B556" s="9">
        <v>24653</v>
      </c>
      <c r="C556" s="6">
        <f t="shared" si="30"/>
        <v>6</v>
      </c>
      <c r="D556" s="12">
        <f t="shared" si="31"/>
        <v>1967</v>
      </c>
      <c r="E556" s="12">
        <f t="shared" si="32"/>
        <v>1967</v>
      </c>
      <c r="F556" s="11">
        <v>205.95691595540393</v>
      </c>
    </row>
    <row r="557" spans="1:6">
      <c r="A557">
        <v>550</v>
      </c>
      <c r="B557" s="9">
        <v>24684</v>
      </c>
      <c r="C557" s="6">
        <f t="shared" si="30"/>
        <v>7</v>
      </c>
      <c r="D557" s="12">
        <f t="shared" si="31"/>
        <v>1967</v>
      </c>
      <c r="E557" s="12">
        <f t="shared" si="32"/>
        <v>1967</v>
      </c>
      <c r="F557" s="11">
        <v>184.51018636947401</v>
      </c>
    </row>
    <row r="558" spans="1:6">
      <c r="A558">
        <v>551</v>
      </c>
      <c r="B558" s="9">
        <v>24715</v>
      </c>
      <c r="C558" s="6">
        <f t="shared" si="30"/>
        <v>8</v>
      </c>
      <c r="D558" s="12">
        <f t="shared" si="31"/>
        <v>1967</v>
      </c>
      <c r="E558" s="12">
        <f t="shared" si="32"/>
        <v>1967</v>
      </c>
      <c r="F558" s="11">
        <v>161.8459062783827</v>
      </c>
    </row>
    <row r="559" spans="1:6">
      <c r="A559">
        <v>552</v>
      </c>
      <c r="B559" s="9">
        <v>24745</v>
      </c>
      <c r="C559" s="6">
        <f t="shared" si="30"/>
        <v>9</v>
      </c>
      <c r="D559" s="12">
        <f t="shared" si="31"/>
        <v>1967</v>
      </c>
      <c r="E559" s="12">
        <f t="shared" si="32"/>
        <v>1967</v>
      </c>
      <c r="F559" s="11">
        <v>165.47278295429351</v>
      </c>
    </row>
    <row r="560" spans="1:6">
      <c r="A560">
        <v>553</v>
      </c>
      <c r="B560" s="9">
        <v>24776</v>
      </c>
      <c r="C560" s="6">
        <f t="shared" si="30"/>
        <v>10</v>
      </c>
      <c r="D560" s="12">
        <f t="shared" si="31"/>
        <v>1967</v>
      </c>
      <c r="E560" s="12">
        <f t="shared" si="32"/>
        <v>1968</v>
      </c>
      <c r="F560" s="11">
        <v>125.95935754684774</v>
      </c>
    </row>
    <row r="561" spans="1:6">
      <c r="A561">
        <v>554</v>
      </c>
      <c r="B561" s="9">
        <v>24806</v>
      </c>
      <c r="C561" s="6">
        <f t="shared" si="30"/>
        <v>11</v>
      </c>
      <c r="D561" s="12">
        <f t="shared" si="31"/>
        <v>1967</v>
      </c>
      <c r="E561" s="12">
        <f t="shared" si="32"/>
        <v>1968</v>
      </c>
      <c r="F561" s="11">
        <v>202.48461561402246</v>
      </c>
    </row>
    <row r="562" spans="1:6">
      <c r="A562">
        <v>555</v>
      </c>
      <c r="B562" s="9">
        <v>24837</v>
      </c>
      <c r="C562" s="6">
        <f t="shared" si="30"/>
        <v>12</v>
      </c>
      <c r="D562" s="12">
        <f t="shared" si="31"/>
        <v>1967</v>
      </c>
      <c r="E562" s="12">
        <f t="shared" si="32"/>
        <v>1968</v>
      </c>
      <c r="F562" s="11">
        <v>212.98701104728798</v>
      </c>
    </row>
    <row r="563" spans="1:6">
      <c r="A563">
        <v>556</v>
      </c>
      <c r="B563" s="9">
        <v>24868</v>
      </c>
      <c r="C563" s="6">
        <f t="shared" si="30"/>
        <v>1</v>
      </c>
      <c r="D563" s="12">
        <f t="shared" si="31"/>
        <v>1968</v>
      </c>
      <c r="E563" s="12">
        <f t="shared" si="32"/>
        <v>1968</v>
      </c>
      <c r="F563" s="11">
        <v>236.88122878425793</v>
      </c>
    </row>
    <row r="564" spans="1:6">
      <c r="A564">
        <v>557</v>
      </c>
      <c r="B564" s="9">
        <v>24897</v>
      </c>
      <c r="C564" s="6">
        <f t="shared" si="30"/>
        <v>2</v>
      </c>
      <c r="D564" s="12">
        <f t="shared" si="31"/>
        <v>1968</v>
      </c>
      <c r="E564" s="12">
        <f t="shared" si="32"/>
        <v>1968</v>
      </c>
      <c r="F564" s="11">
        <v>246.22026471967226</v>
      </c>
    </row>
    <row r="565" spans="1:6">
      <c r="A565">
        <v>558</v>
      </c>
      <c r="B565" s="9">
        <v>24928</v>
      </c>
      <c r="C565" s="6">
        <f t="shared" si="30"/>
        <v>3</v>
      </c>
      <c r="D565" s="12">
        <f t="shared" si="31"/>
        <v>1968</v>
      </c>
      <c r="E565" s="12">
        <f t="shared" si="32"/>
        <v>1968</v>
      </c>
      <c r="F565" s="11">
        <v>234.19324538959427</v>
      </c>
    </row>
    <row r="566" spans="1:6">
      <c r="A566">
        <v>559</v>
      </c>
      <c r="B566" s="9">
        <v>24958</v>
      </c>
      <c r="C566" s="6">
        <f t="shared" si="30"/>
        <v>4</v>
      </c>
      <c r="D566" s="12">
        <f t="shared" si="31"/>
        <v>1968</v>
      </c>
      <c r="E566" s="12">
        <f t="shared" si="32"/>
        <v>1968</v>
      </c>
      <c r="F566" s="11">
        <v>220.64917555686702</v>
      </c>
    </row>
    <row r="567" spans="1:6">
      <c r="A567">
        <v>560</v>
      </c>
      <c r="B567" s="9">
        <v>24989</v>
      </c>
      <c r="C567" s="6">
        <f t="shared" si="30"/>
        <v>5</v>
      </c>
      <c r="D567" s="12">
        <f t="shared" si="31"/>
        <v>1968</v>
      </c>
      <c r="E567" s="12">
        <f t="shared" si="32"/>
        <v>1968</v>
      </c>
      <c r="F567" s="11">
        <v>153.85828531154039</v>
      </c>
    </row>
    <row r="568" spans="1:6">
      <c r="A568">
        <v>561</v>
      </c>
      <c r="B568" s="9">
        <v>25019</v>
      </c>
      <c r="C568" s="6">
        <f t="shared" si="30"/>
        <v>6</v>
      </c>
      <c r="D568" s="12">
        <f t="shared" si="31"/>
        <v>1968</v>
      </c>
      <c r="E568" s="12">
        <f t="shared" si="32"/>
        <v>1968</v>
      </c>
      <c r="F568" s="11">
        <v>151.14545514014094</v>
      </c>
    </row>
    <row r="569" spans="1:6">
      <c r="A569">
        <v>562</v>
      </c>
      <c r="B569" s="9">
        <v>25050</v>
      </c>
      <c r="C569" s="6">
        <f t="shared" si="30"/>
        <v>7</v>
      </c>
      <c r="D569" s="12">
        <f t="shared" si="31"/>
        <v>1968</v>
      </c>
      <c r="E569" s="12">
        <f t="shared" si="32"/>
        <v>1968</v>
      </c>
      <c r="F569" s="11">
        <v>147.47950946823016</v>
      </c>
    </row>
    <row r="570" spans="1:6">
      <c r="A570">
        <v>563</v>
      </c>
      <c r="B570" s="9">
        <v>25081</v>
      </c>
      <c r="C570" s="6">
        <f t="shared" si="30"/>
        <v>8</v>
      </c>
      <c r="D570" s="12">
        <f t="shared" si="31"/>
        <v>1968</v>
      </c>
      <c r="E570" s="12">
        <f t="shared" si="32"/>
        <v>1968</v>
      </c>
      <c r="F570" s="11">
        <v>148.85538748386261</v>
      </c>
    </row>
    <row r="571" spans="1:6">
      <c r="A571">
        <v>564</v>
      </c>
      <c r="B571" s="9">
        <v>25111</v>
      </c>
      <c r="C571" s="6">
        <f t="shared" si="30"/>
        <v>9</v>
      </c>
      <c r="D571" s="12">
        <f t="shared" si="31"/>
        <v>1968</v>
      </c>
      <c r="E571" s="12">
        <f t="shared" si="32"/>
        <v>1968</v>
      </c>
      <c r="F571" s="11">
        <v>152.60995655808847</v>
      </c>
    </row>
    <row r="572" spans="1:6">
      <c r="A572">
        <v>565</v>
      </c>
      <c r="B572" s="9">
        <v>25142</v>
      </c>
      <c r="C572" s="6">
        <f t="shared" si="30"/>
        <v>10</v>
      </c>
      <c r="D572" s="12">
        <f t="shared" si="31"/>
        <v>1968</v>
      </c>
      <c r="E572" s="12">
        <f t="shared" si="32"/>
        <v>1969</v>
      </c>
      <c r="F572" s="11">
        <v>165.53362206697739</v>
      </c>
    </row>
    <row r="573" spans="1:6">
      <c r="A573">
        <v>566</v>
      </c>
      <c r="B573" s="9">
        <v>25172</v>
      </c>
      <c r="C573" s="6">
        <f t="shared" si="30"/>
        <v>11</v>
      </c>
      <c r="D573" s="12">
        <f t="shared" si="31"/>
        <v>1968</v>
      </c>
      <c r="E573" s="12">
        <f t="shared" si="32"/>
        <v>1969</v>
      </c>
      <c r="F573" s="11">
        <v>843.79582974689299</v>
      </c>
    </row>
    <row r="574" spans="1:6">
      <c r="A574">
        <v>567</v>
      </c>
      <c r="B574" s="9">
        <v>25203</v>
      </c>
      <c r="C574" s="6">
        <f t="shared" si="30"/>
        <v>12</v>
      </c>
      <c r="D574" s="12">
        <f t="shared" si="31"/>
        <v>1968</v>
      </c>
      <c r="E574" s="12">
        <f t="shared" si="32"/>
        <v>1969</v>
      </c>
      <c r="F574" s="11">
        <v>-421.79829224616037</v>
      </c>
    </row>
    <row r="575" spans="1:6">
      <c r="A575">
        <v>568</v>
      </c>
      <c r="B575" s="9">
        <v>25234</v>
      </c>
      <c r="C575" s="6">
        <f t="shared" si="30"/>
        <v>1</v>
      </c>
      <c r="D575" s="12">
        <f t="shared" si="31"/>
        <v>1969</v>
      </c>
      <c r="E575" s="12">
        <f t="shared" si="32"/>
        <v>1969</v>
      </c>
      <c r="F575" s="11">
        <v>201.10166199142409</v>
      </c>
    </row>
    <row r="576" spans="1:6">
      <c r="A576">
        <v>569</v>
      </c>
      <c r="B576" s="9">
        <v>25262</v>
      </c>
      <c r="C576" s="6">
        <f t="shared" si="30"/>
        <v>2</v>
      </c>
      <c r="D576" s="12">
        <f t="shared" si="31"/>
        <v>1969</v>
      </c>
      <c r="E576" s="12">
        <f t="shared" si="32"/>
        <v>1969</v>
      </c>
      <c r="F576" s="11">
        <v>147.13969317687128</v>
      </c>
    </row>
    <row r="577" spans="1:6">
      <c r="A577">
        <v>570</v>
      </c>
      <c r="B577" s="9">
        <v>25293</v>
      </c>
      <c r="C577" s="6">
        <f t="shared" si="30"/>
        <v>3</v>
      </c>
      <c r="D577" s="12">
        <f t="shared" si="31"/>
        <v>1969</v>
      </c>
      <c r="E577" s="12">
        <f t="shared" si="32"/>
        <v>1969</v>
      </c>
      <c r="F577" s="11">
        <v>195.70299067352425</v>
      </c>
    </row>
    <row r="578" spans="1:6">
      <c r="A578">
        <v>571</v>
      </c>
      <c r="B578" s="9">
        <v>25323</v>
      </c>
      <c r="C578" s="6">
        <f t="shared" si="30"/>
        <v>4</v>
      </c>
      <c r="D578" s="12">
        <f t="shared" si="31"/>
        <v>1969</v>
      </c>
      <c r="E578" s="12">
        <f t="shared" si="32"/>
        <v>1969</v>
      </c>
      <c r="F578" s="11">
        <v>222.97598330466076</v>
      </c>
    </row>
    <row r="579" spans="1:6">
      <c r="A579">
        <v>572</v>
      </c>
      <c r="B579" s="9">
        <v>25354</v>
      </c>
      <c r="C579" s="6">
        <f t="shared" si="30"/>
        <v>5</v>
      </c>
      <c r="D579" s="12">
        <f t="shared" si="31"/>
        <v>1969</v>
      </c>
      <c r="E579" s="12">
        <f t="shared" si="32"/>
        <v>1969</v>
      </c>
      <c r="F579" s="11">
        <v>205.46351341632317</v>
      </c>
    </row>
    <row r="580" spans="1:6">
      <c r="A580">
        <v>573</v>
      </c>
      <c r="B580" s="9">
        <v>25384</v>
      </c>
      <c r="C580" s="6">
        <f t="shared" si="30"/>
        <v>6</v>
      </c>
      <c r="D580" s="12">
        <f t="shared" si="31"/>
        <v>1969</v>
      </c>
      <c r="E580" s="12">
        <f t="shared" si="32"/>
        <v>1969</v>
      </c>
      <c r="F580" s="11">
        <v>186.50143001708034</v>
      </c>
    </row>
    <row r="581" spans="1:6">
      <c r="A581">
        <v>574</v>
      </c>
      <c r="B581" s="9">
        <v>25415</v>
      </c>
      <c r="C581" s="6">
        <f t="shared" si="30"/>
        <v>7</v>
      </c>
      <c r="D581" s="12">
        <f t="shared" si="31"/>
        <v>1969</v>
      </c>
      <c r="E581" s="12">
        <f t="shared" si="32"/>
        <v>1969</v>
      </c>
      <c r="F581" s="11">
        <v>181.46596850863534</v>
      </c>
    </row>
    <row r="582" spans="1:6">
      <c r="A582">
        <v>575</v>
      </c>
      <c r="B582" s="9">
        <v>25446</v>
      </c>
      <c r="C582" s="6">
        <f t="shared" si="30"/>
        <v>8</v>
      </c>
      <c r="D582" s="12">
        <f t="shared" si="31"/>
        <v>1969</v>
      </c>
      <c r="E582" s="12">
        <f t="shared" si="32"/>
        <v>1969</v>
      </c>
      <c r="F582" s="11">
        <v>172.64630907017386</v>
      </c>
    </row>
    <row r="583" spans="1:6">
      <c r="A583">
        <v>576</v>
      </c>
      <c r="B583" s="9">
        <v>25476</v>
      </c>
      <c r="C583" s="6">
        <f t="shared" si="30"/>
        <v>9</v>
      </c>
      <c r="D583" s="12">
        <f t="shared" si="31"/>
        <v>1969</v>
      </c>
      <c r="E583" s="12">
        <f t="shared" si="32"/>
        <v>1969</v>
      </c>
      <c r="F583" s="11">
        <v>179.24035272529841</v>
      </c>
    </row>
    <row r="584" spans="1:6">
      <c r="A584">
        <v>577</v>
      </c>
      <c r="B584" s="9">
        <v>25507</v>
      </c>
      <c r="C584" s="6">
        <f t="shared" si="30"/>
        <v>10</v>
      </c>
      <c r="D584" s="12">
        <f t="shared" si="31"/>
        <v>1969</v>
      </c>
      <c r="E584" s="12">
        <f t="shared" si="32"/>
        <v>1970</v>
      </c>
      <c r="F584" s="11">
        <v>180.23325250274661</v>
      </c>
    </row>
    <row r="585" spans="1:6">
      <c r="A585">
        <v>578</v>
      </c>
      <c r="B585" s="9">
        <v>25537</v>
      </c>
      <c r="C585" s="6">
        <f t="shared" ref="C585:C648" si="33">MONTH(B585)</f>
        <v>11</v>
      </c>
      <c r="D585" s="12">
        <f t="shared" ref="D585:D648" si="34">YEAR(B585)</f>
        <v>1969</v>
      </c>
      <c r="E585" s="12">
        <f t="shared" ref="E585:E648" si="35">IF(AND($C585&gt;=10,$C585&lt;=12),$D585+1,$D585)</f>
        <v>1970</v>
      </c>
      <c r="F585" s="11">
        <v>202.78619673895651</v>
      </c>
    </row>
    <row r="586" spans="1:6">
      <c r="A586">
        <v>579</v>
      </c>
      <c r="B586" s="9">
        <v>25568</v>
      </c>
      <c r="C586" s="6">
        <f t="shared" si="33"/>
        <v>12</v>
      </c>
      <c r="D586" s="12">
        <f t="shared" si="34"/>
        <v>1969</v>
      </c>
      <c r="E586" s="12">
        <f t="shared" si="35"/>
        <v>1970</v>
      </c>
      <c r="F586" s="11">
        <v>217.57417819612192</v>
      </c>
    </row>
    <row r="587" spans="1:6">
      <c r="A587">
        <v>580</v>
      </c>
      <c r="B587" s="9">
        <v>25599</v>
      </c>
      <c r="C587" s="6">
        <f t="shared" si="33"/>
        <v>1</v>
      </c>
      <c r="D587" s="12">
        <f t="shared" si="34"/>
        <v>1970</v>
      </c>
      <c r="E587" s="12">
        <f t="shared" si="35"/>
        <v>1970</v>
      </c>
      <c r="F587" s="11">
        <v>194.59629185092828</v>
      </c>
    </row>
    <row r="588" spans="1:6">
      <c r="A588">
        <v>581</v>
      </c>
      <c r="B588" s="9">
        <v>25627</v>
      </c>
      <c r="C588" s="6">
        <f t="shared" si="33"/>
        <v>2</v>
      </c>
      <c r="D588" s="12">
        <f t="shared" si="34"/>
        <v>1970</v>
      </c>
      <c r="E588" s="12">
        <f t="shared" si="35"/>
        <v>1970</v>
      </c>
      <c r="F588" s="11">
        <v>193.8397575764165</v>
      </c>
    </row>
    <row r="589" spans="1:6">
      <c r="A589">
        <v>582</v>
      </c>
      <c r="B589" s="9">
        <v>25658</v>
      </c>
      <c r="C589" s="6">
        <f t="shared" si="33"/>
        <v>3</v>
      </c>
      <c r="D589" s="12">
        <f t="shared" si="34"/>
        <v>1970</v>
      </c>
      <c r="E589" s="12">
        <f t="shared" si="35"/>
        <v>1970</v>
      </c>
      <c r="F589" s="11">
        <v>193.51379661482906</v>
      </c>
    </row>
    <row r="590" spans="1:6">
      <c r="A590">
        <v>583</v>
      </c>
      <c r="B590" s="9">
        <v>25688</v>
      </c>
      <c r="C590" s="6">
        <f t="shared" si="33"/>
        <v>4</v>
      </c>
      <c r="D590" s="12">
        <f t="shared" si="34"/>
        <v>1970</v>
      </c>
      <c r="E590" s="12">
        <f t="shared" si="35"/>
        <v>1970</v>
      </c>
      <c r="F590" s="11">
        <v>211.77217736599937</v>
      </c>
    </row>
    <row r="591" spans="1:6">
      <c r="A591">
        <v>584</v>
      </c>
      <c r="B591" s="9">
        <v>25719</v>
      </c>
      <c r="C591" s="6">
        <f t="shared" si="33"/>
        <v>5</v>
      </c>
      <c r="D591" s="12">
        <f t="shared" si="34"/>
        <v>1970</v>
      </c>
      <c r="E591" s="12">
        <f t="shared" si="35"/>
        <v>1970</v>
      </c>
      <c r="F591" s="11">
        <v>197.4568727149076</v>
      </c>
    </row>
    <row r="592" spans="1:6">
      <c r="A592">
        <v>585</v>
      </c>
      <c r="B592" s="9">
        <v>25749</v>
      </c>
      <c r="C592" s="6">
        <f t="shared" si="33"/>
        <v>6</v>
      </c>
      <c r="D592" s="12">
        <f t="shared" si="34"/>
        <v>1970</v>
      </c>
      <c r="E592" s="12">
        <f t="shared" si="35"/>
        <v>1970</v>
      </c>
      <c r="F592" s="11">
        <v>182.79565796836846</v>
      </c>
    </row>
    <row r="593" spans="1:6">
      <c r="A593">
        <v>586</v>
      </c>
      <c r="B593" s="9">
        <v>25780</v>
      </c>
      <c r="C593" s="6">
        <f t="shared" si="33"/>
        <v>7</v>
      </c>
      <c r="D593" s="12">
        <f t="shared" si="34"/>
        <v>1970</v>
      </c>
      <c r="E593" s="12">
        <f t="shared" si="35"/>
        <v>1970</v>
      </c>
      <c r="F593" s="11">
        <v>178.19243631981772</v>
      </c>
    </row>
    <row r="594" spans="1:6">
      <c r="A594">
        <v>587</v>
      </c>
      <c r="B594" s="9">
        <v>25811</v>
      </c>
      <c r="C594" s="6">
        <f t="shared" si="33"/>
        <v>8</v>
      </c>
      <c r="D594" s="12">
        <f t="shared" si="34"/>
        <v>1970</v>
      </c>
      <c r="E594" s="12">
        <f t="shared" si="35"/>
        <v>1970</v>
      </c>
      <c r="F594" s="11">
        <v>197.66655718629886</v>
      </c>
    </row>
    <row r="595" spans="1:6">
      <c r="A595">
        <v>588</v>
      </c>
      <c r="B595" s="9">
        <v>25841</v>
      </c>
      <c r="C595" s="6">
        <f t="shared" si="33"/>
        <v>9</v>
      </c>
      <c r="D595" s="12">
        <f t="shared" si="34"/>
        <v>1970</v>
      </c>
      <c r="E595" s="12">
        <f t="shared" si="35"/>
        <v>1970</v>
      </c>
      <c r="F595" s="11">
        <v>198.37271654334222</v>
      </c>
    </row>
    <row r="596" spans="1:6">
      <c r="A596">
        <v>589</v>
      </c>
      <c r="B596" s="9">
        <v>25872</v>
      </c>
      <c r="C596" s="6">
        <f t="shared" si="33"/>
        <v>10</v>
      </c>
      <c r="D596" s="12">
        <f t="shared" si="34"/>
        <v>1970</v>
      </c>
      <c r="E596" s="12">
        <f t="shared" si="35"/>
        <v>1971</v>
      </c>
      <c r="F596" s="11">
        <v>783.38868700583134</v>
      </c>
    </row>
    <row r="597" spans="1:6">
      <c r="A597">
        <v>590</v>
      </c>
      <c r="B597" s="9">
        <v>25902</v>
      </c>
      <c r="C597" s="6">
        <f t="shared" si="33"/>
        <v>11</v>
      </c>
      <c r="D597" s="12">
        <f t="shared" si="34"/>
        <v>1970</v>
      </c>
      <c r="E597" s="12">
        <f t="shared" si="35"/>
        <v>1971</v>
      </c>
      <c r="F597" s="11">
        <v>-477.48833580942255</v>
      </c>
    </row>
    <row r="598" spans="1:6">
      <c r="A598">
        <v>591</v>
      </c>
      <c r="B598" s="9">
        <v>25933</v>
      </c>
      <c r="C598" s="6">
        <f t="shared" si="33"/>
        <v>12</v>
      </c>
      <c r="D598" s="12">
        <f t="shared" si="34"/>
        <v>1970</v>
      </c>
      <c r="E598" s="12">
        <f t="shared" si="35"/>
        <v>1971</v>
      </c>
      <c r="F598" s="11">
        <v>206.37739228905957</v>
      </c>
    </row>
    <row r="599" spans="1:6">
      <c r="A599">
        <v>592</v>
      </c>
      <c r="B599" s="9">
        <v>25964</v>
      </c>
      <c r="C599" s="6">
        <f t="shared" si="33"/>
        <v>1</v>
      </c>
      <c r="D599" s="12">
        <f t="shared" si="34"/>
        <v>1971</v>
      </c>
      <c r="E599" s="12">
        <f t="shared" si="35"/>
        <v>1971</v>
      </c>
      <c r="F599" s="11">
        <v>217.36510285271436</v>
      </c>
    </row>
    <row r="600" spans="1:6">
      <c r="A600">
        <v>593</v>
      </c>
      <c r="B600" s="9">
        <v>25992</v>
      </c>
      <c r="C600" s="6">
        <f t="shared" si="33"/>
        <v>2</v>
      </c>
      <c r="D600" s="12">
        <f t="shared" si="34"/>
        <v>1971</v>
      </c>
      <c r="E600" s="12">
        <f t="shared" si="35"/>
        <v>1971</v>
      </c>
      <c r="F600" s="11">
        <v>235.32269260437317</v>
      </c>
    </row>
    <row r="601" spans="1:6">
      <c r="A601">
        <v>594</v>
      </c>
      <c r="B601" s="9">
        <v>26023</v>
      </c>
      <c r="C601" s="6">
        <f t="shared" si="33"/>
        <v>3</v>
      </c>
      <c r="D601" s="12">
        <f t="shared" si="34"/>
        <v>1971</v>
      </c>
      <c r="E601" s="12">
        <f t="shared" si="35"/>
        <v>1971</v>
      </c>
      <c r="F601" s="11">
        <v>210.4234834893652</v>
      </c>
    </row>
    <row r="602" spans="1:6">
      <c r="A602">
        <v>595</v>
      </c>
      <c r="B602" s="9">
        <v>26053</v>
      </c>
      <c r="C602" s="6">
        <f t="shared" si="33"/>
        <v>4</v>
      </c>
      <c r="D602" s="12">
        <f t="shared" si="34"/>
        <v>1971</v>
      </c>
      <c r="E602" s="12">
        <f t="shared" si="35"/>
        <v>1971</v>
      </c>
      <c r="F602" s="11">
        <v>193.30760135180935</v>
      </c>
    </row>
    <row r="603" spans="1:6">
      <c r="A603">
        <v>596</v>
      </c>
      <c r="B603" s="9">
        <v>26084</v>
      </c>
      <c r="C603" s="6">
        <f t="shared" si="33"/>
        <v>5</v>
      </c>
      <c r="D603" s="12">
        <f t="shared" si="34"/>
        <v>1971</v>
      </c>
      <c r="E603" s="12">
        <f t="shared" si="35"/>
        <v>1971</v>
      </c>
      <c r="F603" s="11">
        <v>159.0708511065593</v>
      </c>
    </row>
    <row r="604" spans="1:6">
      <c r="A604">
        <v>597</v>
      </c>
      <c r="B604" s="9">
        <v>26114</v>
      </c>
      <c r="C604" s="6">
        <f t="shared" si="33"/>
        <v>6</v>
      </c>
      <c r="D604" s="12">
        <f t="shared" si="34"/>
        <v>1971</v>
      </c>
      <c r="E604" s="12">
        <f t="shared" si="35"/>
        <v>1971</v>
      </c>
      <c r="F604" s="11">
        <v>197.2956400699743</v>
      </c>
    </row>
    <row r="605" spans="1:6">
      <c r="A605">
        <v>598</v>
      </c>
      <c r="B605" s="9">
        <v>26145</v>
      </c>
      <c r="C605" s="6">
        <f t="shared" si="33"/>
        <v>7</v>
      </c>
      <c r="D605" s="12">
        <f t="shared" si="34"/>
        <v>1971</v>
      </c>
      <c r="E605" s="12">
        <f t="shared" si="35"/>
        <v>1971</v>
      </c>
      <c r="F605" s="11">
        <v>196.24898493353953</v>
      </c>
    </row>
    <row r="606" spans="1:6">
      <c r="A606">
        <v>599</v>
      </c>
      <c r="B606" s="9">
        <v>26176</v>
      </c>
      <c r="C606" s="6">
        <f t="shared" si="33"/>
        <v>8</v>
      </c>
      <c r="D606" s="12">
        <f t="shared" si="34"/>
        <v>1971</v>
      </c>
      <c r="E606" s="12">
        <f t="shared" si="35"/>
        <v>1971</v>
      </c>
      <c r="F606" s="11">
        <v>195.81120538419259</v>
      </c>
    </row>
    <row r="607" spans="1:6">
      <c r="A607">
        <v>600</v>
      </c>
      <c r="B607" s="9">
        <v>26206</v>
      </c>
      <c r="C607" s="6">
        <f t="shared" si="33"/>
        <v>9</v>
      </c>
      <c r="D607" s="12">
        <f t="shared" si="34"/>
        <v>1971</v>
      </c>
      <c r="E607" s="12">
        <f t="shared" si="35"/>
        <v>1971</v>
      </c>
      <c r="F607" s="11">
        <v>177.96907994196545</v>
      </c>
    </row>
    <row r="608" spans="1:6">
      <c r="A608">
        <v>601</v>
      </c>
      <c r="B608" s="9">
        <v>26237</v>
      </c>
      <c r="C608" s="6">
        <f t="shared" si="33"/>
        <v>10</v>
      </c>
      <c r="D608" s="12">
        <f t="shared" si="34"/>
        <v>1971</v>
      </c>
      <c r="E608" s="12">
        <f t="shared" si="35"/>
        <v>1972</v>
      </c>
      <c r="F608" s="11">
        <v>151.06330446813968</v>
      </c>
    </row>
    <row r="609" spans="1:6">
      <c r="A609">
        <v>602</v>
      </c>
      <c r="B609" s="9">
        <v>26267</v>
      </c>
      <c r="C609" s="6">
        <f t="shared" si="33"/>
        <v>11</v>
      </c>
      <c r="D609" s="12">
        <f t="shared" si="34"/>
        <v>1971</v>
      </c>
      <c r="E609" s="12">
        <f t="shared" si="35"/>
        <v>1972</v>
      </c>
      <c r="F609" s="11">
        <v>238.27172788564576</v>
      </c>
    </row>
    <row r="610" spans="1:6">
      <c r="A610">
        <v>603</v>
      </c>
      <c r="B610" s="9">
        <v>26298</v>
      </c>
      <c r="C610" s="6">
        <f t="shared" si="33"/>
        <v>12</v>
      </c>
      <c r="D610" s="12">
        <f t="shared" si="34"/>
        <v>1971</v>
      </c>
      <c r="E610" s="12">
        <f t="shared" si="35"/>
        <v>1972</v>
      </c>
      <c r="F610" s="11">
        <v>227.74918184469584</v>
      </c>
    </row>
    <row r="611" spans="1:6">
      <c r="A611">
        <v>604</v>
      </c>
      <c r="B611" s="9">
        <v>26329</v>
      </c>
      <c r="C611" s="6">
        <f t="shared" si="33"/>
        <v>1</v>
      </c>
      <c r="D611" s="12">
        <f t="shared" si="34"/>
        <v>1972</v>
      </c>
      <c r="E611" s="12">
        <f t="shared" si="35"/>
        <v>1972</v>
      </c>
      <c r="F611" s="11">
        <v>230.39670476826825</v>
      </c>
    </row>
    <row r="612" spans="1:6">
      <c r="A612">
        <v>605</v>
      </c>
      <c r="B612" s="9">
        <v>26358</v>
      </c>
      <c r="C612" s="6">
        <f t="shared" si="33"/>
        <v>2</v>
      </c>
      <c r="D612" s="12">
        <f t="shared" si="34"/>
        <v>1972</v>
      </c>
      <c r="E612" s="12">
        <f t="shared" si="35"/>
        <v>1972</v>
      </c>
      <c r="F612" s="11">
        <v>232.37906838453367</v>
      </c>
    </row>
    <row r="613" spans="1:6">
      <c r="A613">
        <v>606</v>
      </c>
      <c r="B613" s="9">
        <v>26389</v>
      </c>
      <c r="C613" s="6">
        <f t="shared" si="33"/>
        <v>3</v>
      </c>
      <c r="D613" s="12">
        <f t="shared" si="34"/>
        <v>1972</v>
      </c>
      <c r="E613" s="12">
        <f t="shared" si="35"/>
        <v>1972</v>
      </c>
      <c r="F613" s="11">
        <v>222.05836082986798</v>
      </c>
    </row>
    <row r="614" spans="1:6">
      <c r="A614">
        <v>607</v>
      </c>
      <c r="B614" s="9">
        <v>26419</v>
      </c>
      <c r="C614" s="6">
        <f t="shared" si="33"/>
        <v>4</v>
      </c>
      <c r="D614" s="12">
        <f t="shared" si="34"/>
        <v>1972</v>
      </c>
      <c r="E614" s="12">
        <f t="shared" si="35"/>
        <v>1972</v>
      </c>
      <c r="F614" s="11">
        <v>217.84814713975425</v>
      </c>
    </row>
    <row r="615" spans="1:6">
      <c r="A615">
        <v>608</v>
      </c>
      <c r="B615" s="9">
        <v>26450</v>
      </c>
      <c r="C615" s="6">
        <f t="shared" si="33"/>
        <v>5</v>
      </c>
      <c r="D615" s="12">
        <f t="shared" si="34"/>
        <v>1972</v>
      </c>
      <c r="E615" s="12">
        <f t="shared" si="35"/>
        <v>1972</v>
      </c>
      <c r="F615" s="11">
        <v>184.57119665310552</v>
      </c>
    </row>
    <row r="616" spans="1:6">
      <c r="A616">
        <v>609</v>
      </c>
      <c r="B616" s="9">
        <v>26480</v>
      </c>
      <c r="C616" s="6">
        <f t="shared" si="33"/>
        <v>6</v>
      </c>
      <c r="D616" s="12">
        <f t="shared" si="34"/>
        <v>1972</v>
      </c>
      <c r="E616" s="12">
        <f t="shared" si="35"/>
        <v>1972</v>
      </c>
      <c r="F616" s="11">
        <v>186.1136828564488</v>
      </c>
    </row>
    <row r="617" spans="1:6">
      <c r="A617">
        <v>610</v>
      </c>
      <c r="B617" s="9">
        <v>26511</v>
      </c>
      <c r="C617" s="6">
        <f t="shared" si="33"/>
        <v>7</v>
      </c>
      <c r="D617" s="12">
        <f t="shared" si="34"/>
        <v>1972</v>
      </c>
      <c r="E617" s="12">
        <f t="shared" si="35"/>
        <v>1972</v>
      </c>
      <c r="F617" s="11">
        <v>173.52186816886501</v>
      </c>
    </row>
    <row r="618" spans="1:6">
      <c r="A618">
        <v>611</v>
      </c>
      <c r="B618" s="9">
        <v>26542</v>
      </c>
      <c r="C618" s="6">
        <f t="shared" si="33"/>
        <v>8</v>
      </c>
      <c r="D618" s="12">
        <f t="shared" si="34"/>
        <v>1972</v>
      </c>
      <c r="E618" s="12">
        <f t="shared" si="35"/>
        <v>1972</v>
      </c>
      <c r="F618" s="11">
        <v>176.94132621143149</v>
      </c>
    </row>
    <row r="619" spans="1:6">
      <c r="A619">
        <v>612</v>
      </c>
      <c r="B619" s="9">
        <v>26572</v>
      </c>
      <c r="C619" s="6">
        <f t="shared" si="33"/>
        <v>9</v>
      </c>
      <c r="D619" s="12">
        <f t="shared" si="34"/>
        <v>1972</v>
      </c>
      <c r="E619" s="12">
        <f t="shared" si="35"/>
        <v>1972</v>
      </c>
      <c r="F619" s="11">
        <v>41.046734996110217</v>
      </c>
    </row>
    <row r="620" spans="1:6">
      <c r="A620">
        <v>613</v>
      </c>
      <c r="B620" s="9">
        <v>26603</v>
      </c>
      <c r="C620" s="6">
        <f t="shared" si="33"/>
        <v>10</v>
      </c>
      <c r="D620" s="12">
        <f t="shared" si="34"/>
        <v>1972</v>
      </c>
      <c r="E620" s="12">
        <f t="shared" si="35"/>
        <v>1973</v>
      </c>
      <c r="F620" s="11">
        <v>175.24999954468262</v>
      </c>
    </row>
    <row r="621" spans="1:6">
      <c r="A621">
        <v>614</v>
      </c>
      <c r="B621" s="9">
        <v>26633</v>
      </c>
      <c r="C621" s="6">
        <f t="shared" si="33"/>
        <v>11</v>
      </c>
      <c r="D621" s="12">
        <f t="shared" si="34"/>
        <v>1972</v>
      </c>
      <c r="E621" s="12">
        <f t="shared" si="35"/>
        <v>1973</v>
      </c>
      <c r="F621" s="11">
        <v>211.68442973612878</v>
      </c>
    </row>
    <row r="622" spans="1:6">
      <c r="A622">
        <v>615</v>
      </c>
      <c r="B622" s="9">
        <v>26664</v>
      </c>
      <c r="C622" s="6">
        <f t="shared" si="33"/>
        <v>12</v>
      </c>
      <c r="D622" s="12">
        <f t="shared" si="34"/>
        <v>1972</v>
      </c>
      <c r="E622" s="12">
        <f t="shared" si="35"/>
        <v>1973</v>
      </c>
      <c r="F622" s="11">
        <v>229.50061186407129</v>
      </c>
    </row>
    <row r="623" spans="1:6">
      <c r="A623">
        <v>616</v>
      </c>
      <c r="B623" s="9">
        <v>26695</v>
      </c>
      <c r="C623" s="6">
        <f t="shared" si="33"/>
        <v>1</v>
      </c>
      <c r="D623" s="12">
        <f t="shared" si="34"/>
        <v>1973</v>
      </c>
      <c r="E623" s="12">
        <f t="shared" si="35"/>
        <v>1973</v>
      </c>
      <c r="F623" s="11">
        <v>222.24413821310688</v>
      </c>
    </row>
    <row r="624" spans="1:6">
      <c r="A624">
        <v>617</v>
      </c>
      <c r="B624" s="9">
        <v>26723</v>
      </c>
      <c r="C624" s="6">
        <f t="shared" si="33"/>
        <v>2</v>
      </c>
      <c r="D624" s="12">
        <f t="shared" si="34"/>
        <v>1973</v>
      </c>
      <c r="E624" s="12">
        <f t="shared" si="35"/>
        <v>1973</v>
      </c>
      <c r="F624" s="11">
        <v>217.27057929568937</v>
      </c>
    </row>
    <row r="625" spans="1:6">
      <c r="A625">
        <v>618</v>
      </c>
      <c r="B625" s="9">
        <v>26754</v>
      </c>
      <c r="C625" s="6">
        <f t="shared" si="33"/>
        <v>3</v>
      </c>
      <c r="D625" s="12">
        <f t="shared" si="34"/>
        <v>1973</v>
      </c>
      <c r="E625" s="12">
        <f t="shared" si="35"/>
        <v>1973</v>
      </c>
      <c r="F625" s="11">
        <v>215.55267855674356</v>
      </c>
    </row>
    <row r="626" spans="1:6">
      <c r="A626">
        <v>619</v>
      </c>
      <c r="B626" s="9">
        <v>26784</v>
      </c>
      <c r="C626" s="6">
        <f t="shared" si="33"/>
        <v>4</v>
      </c>
      <c r="D626" s="12">
        <f t="shared" si="34"/>
        <v>1973</v>
      </c>
      <c r="E626" s="12">
        <f t="shared" si="35"/>
        <v>1973</v>
      </c>
      <c r="F626" s="11">
        <v>220.64917555686702</v>
      </c>
    </row>
    <row r="627" spans="1:6">
      <c r="A627">
        <v>620</v>
      </c>
      <c r="B627" s="9">
        <v>26815</v>
      </c>
      <c r="C627" s="6">
        <f t="shared" si="33"/>
        <v>5</v>
      </c>
      <c r="D627" s="12">
        <f t="shared" si="34"/>
        <v>1973</v>
      </c>
      <c r="E627" s="12">
        <f t="shared" si="35"/>
        <v>1973</v>
      </c>
      <c r="F627" s="11">
        <v>184.3001900761019</v>
      </c>
    </row>
    <row r="628" spans="1:6">
      <c r="A628">
        <v>621</v>
      </c>
      <c r="B628" s="9">
        <v>26845</v>
      </c>
      <c r="C628" s="6">
        <f t="shared" si="33"/>
        <v>6</v>
      </c>
      <c r="D628" s="12">
        <f t="shared" si="34"/>
        <v>1973</v>
      </c>
      <c r="E628" s="12">
        <f t="shared" si="35"/>
        <v>1973</v>
      </c>
      <c r="F628" s="11">
        <v>174.80247556220706</v>
      </c>
    </row>
    <row r="629" spans="1:6">
      <c r="A629">
        <v>622</v>
      </c>
      <c r="B629" s="9">
        <v>26876</v>
      </c>
      <c r="C629" s="6">
        <f t="shared" si="33"/>
        <v>7</v>
      </c>
      <c r="D629" s="12">
        <f t="shared" si="34"/>
        <v>1973</v>
      </c>
      <c r="E629" s="12">
        <f t="shared" si="35"/>
        <v>1973</v>
      </c>
      <c r="F629" s="11">
        <v>189.84784839775011</v>
      </c>
    </row>
    <row r="630" spans="1:6">
      <c r="A630">
        <v>623</v>
      </c>
      <c r="B630" s="9">
        <v>26907</v>
      </c>
      <c r="C630" s="6">
        <f t="shared" si="33"/>
        <v>8</v>
      </c>
      <c r="D630" s="12">
        <f t="shared" si="34"/>
        <v>1973</v>
      </c>
      <c r="E630" s="12">
        <f t="shared" si="35"/>
        <v>1973</v>
      </c>
      <c r="F630" s="11">
        <v>114.38947215510416</v>
      </c>
    </row>
    <row r="631" spans="1:6">
      <c r="A631">
        <v>624</v>
      </c>
      <c r="B631" s="9">
        <v>26937</v>
      </c>
      <c r="C631" s="6">
        <f t="shared" si="33"/>
        <v>9</v>
      </c>
      <c r="D631" s="12">
        <f t="shared" si="34"/>
        <v>1973</v>
      </c>
      <c r="E631" s="12">
        <f t="shared" si="35"/>
        <v>1973</v>
      </c>
      <c r="F631" s="11">
        <v>50.871567593138707</v>
      </c>
    </row>
    <row r="632" spans="1:6">
      <c r="A632">
        <v>625</v>
      </c>
      <c r="B632" s="9">
        <v>26968</v>
      </c>
      <c r="C632" s="6">
        <f t="shared" si="33"/>
        <v>10</v>
      </c>
      <c r="D632" s="12">
        <f t="shared" si="34"/>
        <v>1973</v>
      </c>
      <c r="E632" s="12">
        <f t="shared" si="35"/>
        <v>1974</v>
      </c>
      <c r="F632" s="11">
        <v>211.00871971597667</v>
      </c>
    </row>
    <row r="633" spans="1:6">
      <c r="A633">
        <v>626</v>
      </c>
      <c r="B633" s="9">
        <v>26998</v>
      </c>
      <c r="C633" s="6">
        <f t="shared" si="33"/>
        <v>11</v>
      </c>
      <c r="D633" s="12">
        <f t="shared" si="34"/>
        <v>1973</v>
      </c>
      <c r="E633" s="12">
        <f t="shared" si="35"/>
        <v>1974</v>
      </c>
      <c r="F633" s="11">
        <v>211.44747313796597</v>
      </c>
    </row>
    <row r="634" spans="1:6">
      <c r="A634">
        <v>627</v>
      </c>
      <c r="B634" s="9">
        <v>27029</v>
      </c>
      <c r="C634" s="6">
        <f t="shared" si="33"/>
        <v>12</v>
      </c>
      <c r="D634" s="12">
        <f t="shared" si="34"/>
        <v>1973</v>
      </c>
      <c r="E634" s="12">
        <f t="shared" si="35"/>
        <v>1974</v>
      </c>
      <c r="F634" s="11">
        <v>235.56820245524432</v>
      </c>
    </row>
    <row r="635" spans="1:6">
      <c r="A635">
        <v>628</v>
      </c>
      <c r="B635" s="9">
        <v>27060</v>
      </c>
      <c r="C635" s="6">
        <f t="shared" si="33"/>
        <v>1</v>
      </c>
      <c r="D635" s="12">
        <f t="shared" si="34"/>
        <v>1974</v>
      </c>
      <c r="E635" s="12">
        <f t="shared" si="35"/>
        <v>1974</v>
      </c>
      <c r="F635" s="11">
        <v>243.38661443479117</v>
      </c>
    </row>
    <row r="636" spans="1:6">
      <c r="A636">
        <v>629</v>
      </c>
      <c r="B636" s="9">
        <v>27088</v>
      </c>
      <c r="C636" s="6">
        <f t="shared" si="33"/>
        <v>2</v>
      </c>
      <c r="D636" s="12">
        <f t="shared" si="34"/>
        <v>1974</v>
      </c>
      <c r="E636" s="12">
        <f t="shared" si="35"/>
        <v>1974</v>
      </c>
      <c r="F636" s="11">
        <v>231.72150556230724</v>
      </c>
    </row>
    <row r="637" spans="1:6">
      <c r="A637">
        <v>630</v>
      </c>
      <c r="B637" s="9">
        <v>27119</v>
      </c>
      <c r="C637" s="6">
        <f t="shared" si="33"/>
        <v>3</v>
      </c>
      <c r="D637" s="12">
        <f t="shared" si="34"/>
        <v>1974</v>
      </c>
      <c r="E637" s="12">
        <f t="shared" si="35"/>
        <v>1974</v>
      </c>
      <c r="F637" s="11">
        <v>161.2787679665671</v>
      </c>
    </row>
    <row r="638" spans="1:6">
      <c r="A638">
        <v>631</v>
      </c>
      <c r="B638" s="9">
        <v>27149</v>
      </c>
      <c r="C638" s="6">
        <f t="shared" si="33"/>
        <v>4</v>
      </c>
      <c r="D638" s="12">
        <f t="shared" si="34"/>
        <v>1974</v>
      </c>
      <c r="E638" s="12">
        <f t="shared" si="35"/>
        <v>1974</v>
      </c>
      <c r="F638" s="11">
        <v>193.04910298790605</v>
      </c>
    </row>
    <row r="639" spans="1:6">
      <c r="A639">
        <v>632</v>
      </c>
      <c r="B639" s="9">
        <v>27180</v>
      </c>
      <c r="C639" s="6">
        <f t="shared" si="33"/>
        <v>5</v>
      </c>
      <c r="D639" s="12">
        <f t="shared" si="34"/>
        <v>1974</v>
      </c>
      <c r="E639" s="12">
        <f t="shared" si="35"/>
        <v>1974</v>
      </c>
      <c r="F639" s="11">
        <v>174.91735854300759</v>
      </c>
    </row>
    <row r="640" spans="1:6">
      <c r="A640">
        <v>633</v>
      </c>
      <c r="B640" s="9">
        <v>27210</v>
      </c>
      <c r="C640" s="6">
        <f t="shared" si="33"/>
        <v>6</v>
      </c>
      <c r="D640" s="12">
        <f t="shared" si="34"/>
        <v>1974</v>
      </c>
      <c r="E640" s="12">
        <f t="shared" si="35"/>
        <v>1974</v>
      </c>
      <c r="F640" s="11">
        <v>198.84725917194419</v>
      </c>
    </row>
    <row r="641" spans="1:6">
      <c r="A641">
        <v>634</v>
      </c>
      <c r="B641" s="9">
        <v>27241</v>
      </c>
      <c r="C641" s="6">
        <f t="shared" si="33"/>
        <v>7</v>
      </c>
      <c r="D641" s="12">
        <f t="shared" si="34"/>
        <v>1974</v>
      </c>
      <c r="E641" s="12">
        <f t="shared" si="35"/>
        <v>1974</v>
      </c>
      <c r="F641" s="11">
        <v>199.58505648994742</v>
      </c>
    </row>
    <row r="642" spans="1:6">
      <c r="A642">
        <v>635</v>
      </c>
      <c r="B642" s="9">
        <v>27272</v>
      </c>
      <c r="C642" s="6">
        <f t="shared" si="33"/>
        <v>8</v>
      </c>
      <c r="D642" s="12">
        <f t="shared" si="34"/>
        <v>1974</v>
      </c>
      <c r="E642" s="12">
        <f t="shared" si="35"/>
        <v>1974</v>
      </c>
      <c r="F642" s="11">
        <v>193.30900067744142</v>
      </c>
    </row>
    <row r="643" spans="1:6">
      <c r="A643">
        <v>636</v>
      </c>
      <c r="B643" s="9">
        <v>27302</v>
      </c>
      <c r="C643" s="6">
        <f t="shared" si="33"/>
        <v>9</v>
      </c>
      <c r="D643" s="12">
        <f t="shared" si="34"/>
        <v>1974</v>
      </c>
      <c r="E643" s="12">
        <f t="shared" si="35"/>
        <v>1974</v>
      </c>
      <c r="F643" s="11">
        <v>199.45010023292207</v>
      </c>
    </row>
    <row r="644" spans="1:6">
      <c r="A644">
        <v>637</v>
      </c>
      <c r="B644" s="9">
        <v>27333</v>
      </c>
      <c r="C644" s="6">
        <f t="shared" si="33"/>
        <v>10</v>
      </c>
      <c r="D644" s="12">
        <f t="shared" si="34"/>
        <v>1974</v>
      </c>
      <c r="E644" s="12">
        <f t="shared" si="35"/>
        <v>1975</v>
      </c>
      <c r="F644" s="11">
        <v>208.63189005638083</v>
      </c>
    </row>
    <row r="645" spans="1:6">
      <c r="A645">
        <v>638</v>
      </c>
      <c r="B645" s="9">
        <v>27363</v>
      </c>
      <c r="C645" s="6">
        <f t="shared" si="33"/>
        <v>11</v>
      </c>
      <c r="D645" s="12">
        <f t="shared" si="34"/>
        <v>1974</v>
      </c>
      <c r="E645" s="12">
        <f t="shared" si="35"/>
        <v>1975</v>
      </c>
      <c r="F645" s="11">
        <v>224.95654531547575</v>
      </c>
    </row>
    <row r="646" spans="1:6">
      <c r="A646">
        <v>639</v>
      </c>
      <c r="B646" s="9">
        <v>27394</v>
      </c>
      <c r="C646" s="6">
        <f t="shared" si="33"/>
        <v>12</v>
      </c>
      <c r="D646" s="12">
        <f t="shared" si="34"/>
        <v>1974</v>
      </c>
      <c r="E646" s="12">
        <f t="shared" si="35"/>
        <v>1975</v>
      </c>
      <c r="F646" s="11">
        <v>165.76048337891234</v>
      </c>
    </row>
    <row r="647" spans="1:6">
      <c r="A647">
        <v>640</v>
      </c>
      <c r="B647" s="9">
        <v>27425</v>
      </c>
      <c r="C647" s="6">
        <f t="shared" si="33"/>
        <v>1</v>
      </c>
      <c r="D647" s="12">
        <f t="shared" si="34"/>
        <v>1975</v>
      </c>
      <c r="E647" s="12">
        <f t="shared" si="35"/>
        <v>1975</v>
      </c>
      <c r="F647" s="11">
        <v>97.015646683176442</v>
      </c>
    </row>
    <row r="648" spans="1:6">
      <c r="A648">
        <v>641</v>
      </c>
      <c r="B648" s="9">
        <v>27453</v>
      </c>
      <c r="C648" s="6">
        <f t="shared" si="33"/>
        <v>2</v>
      </c>
      <c r="D648" s="12">
        <f t="shared" si="34"/>
        <v>1975</v>
      </c>
      <c r="E648" s="12">
        <f t="shared" si="35"/>
        <v>1975</v>
      </c>
      <c r="F648" s="11">
        <v>210.11436613811384</v>
      </c>
    </row>
    <row r="649" spans="1:6">
      <c r="A649">
        <v>642</v>
      </c>
      <c r="B649" s="9">
        <v>27484</v>
      </c>
      <c r="C649" s="6">
        <f t="shared" ref="C649:C712" si="36">MONTH(B649)</f>
        <v>3</v>
      </c>
      <c r="D649" s="12">
        <f t="shared" ref="D649:D712" si="37">YEAR(B649)</f>
        <v>1975</v>
      </c>
      <c r="E649" s="12">
        <f t="shared" ref="E649:E712" si="38">IF(AND($C649&gt;=10,$C649&lt;=12),$D649+1,$D649)</f>
        <v>1975</v>
      </c>
      <c r="F649" s="11">
        <v>234.94372451054005</v>
      </c>
    </row>
    <row r="650" spans="1:6">
      <c r="A650">
        <v>643</v>
      </c>
      <c r="B650" s="9">
        <v>27514</v>
      </c>
      <c r="C650" s="6">
        <f t="shared" si="36"/>
        <v>4</v>
      </c>
      <c r="D650" s="12">
        <f t="shared" si="37"/>
        <v>1975</v>
      </c>
      <c r="E650" s="12">
        <f t="shared" si="38"/>
        <v>1975</v>
      </c>
      <c r="F650" s="11">
        <v>229.1808956861239</v>
      </c>
    </row>
    <row r="651" spans="1:6">
      <c r="A651">
        <v>644</v>
      </c>
      <c r="B651" s="9">
        <v>27545</v>
      </c>
      <c r="C651" s="6">
        <f t="shared" si="36"/>
        <v>5</v>
      </c>
      <c r="D651" s="12">
        <f t="shared" si="37"/>
        <v>1975</v>
      </c>
      <c r="E651" s="12">
        <f t="shared" si="38"/>
        <v>1975</v>
      </c>
      <c r="F651" s="11">
        <v>199.12490073813115</v>
      </c>
    </row>
    <row r="652" spans="1:6">
      <c r="A652">
        <v>645</v>
      </c>
      <c r="B652" s="9">
        <v>27575</v>
      </c>
      <c r="C652" s="6">
        <f t="shared" si="36"/>
        <v>6</v>
      </c>
      <c r="D652" s="12">
        <f t="shared" si="37"/>
        <v>1975</v>
      </c>
      <c r="E652" s="12">
        <f t="shared" si="38"/>
        <v>1975</v>
      </c>
      <c r="F652" s="11">
        <v>198.13606664782537</v>
      </c>
    </row>
    <row r="653" spans="1:6">
      <c r="A653">
        <v>646</v>
      </c>
      <c r="B653" s="9">
        <v>27606</v>
      </c>
      <c r="C653" s="6">
        <f t="shared" si="36"/>
        <v>7</v>
      </c>
      <c r="D653" s="12">
        <f t="shared" si="37"/>
        <v>1975</v>
      </c>
      <c r="E653" s="12">
        <f t="shared" si="38"/>
        <v>1975</v>
      </c>
      <c r="F653" s="11">
        <v>201.64918632943272</v>
      </c>
    </row>
    <row r="654" spans="1:6">
      <c r="A654">
        <v>647</v>
      </c>
      <c r="B654" s="9">
        <v>27637</v>
      </c>
      <c r="C654" s="6">
        <f t="shared" si="36"/>
        <v>8</v>
      </c>
      <c r="D654" s="12">
        <f t="shared" si="37"/>
        <v>1975</v>
      </c>
      <c r="E654" s="12">
        <f t="shared" si="38"/>
        <v>1975</v>
      </c>
      <c r="F654" s="11">
        <v>199.5013726977827</v>
      </c>
    </row>
    <row r="655" spans="1:6">
      <c r="A655">
        <v>648</v>
      </c>
      <c r="B655" s="9">
        <v>27667</v>
      </c>
      <c r="C655" s="6">
        <f t="shared" si="36"/>
        <v>9</v>
      </c>
      <c r="D655" s="12">
        <f t="shared" si="37"/>
        <v>1975</v>
      </c>
      <c r="E655" s="12">
        <f t="shared" si="38"/>
        <v>1975</v>
      </c>
      <c r="F655" s="11">
        <v>198.09267641373958</v>
      </c>
    </row>
    <row r="656" spans="1:6">
      <c r="A656">
        <v>649</v>
      </c>
      <c r="B656" s="9">
        <v>27698</v>
      </c>
      <c r="C656" s="6">
        <f t="shared" si="36"/>
        <v>10</v>
      </c>
      <c r="D656" s="12">
        <f t="shared" si="37"/>
        <v>1975</v>
      </c>
      <c r="E656" s="12">
        <f t="shared" si="38"/>
        <v>1976</v>
      </c>
      <c r="F656" s="11">
        <v>206.4006904355947</v>
      </c>
    </row>
    <row r="657" spans="1:6">
      <c r="A657">
        <v>650</v>
      </c>
      <c r="B657" s="9">
        <v>27728</v>
      </c>
      <c r="C657" s="6">
        <f t="shared" si="36"/>
        <v>11</v>
      </c>
      <c r="D657" s="12">
        <f t="shared" si="37"/>
        <v>1975</v>
      </c>
      <c r="E657" s="12">
        <f t="shared" si="38"/>
        <v>1976</v>
      </c>
      <c r="F657" s="11">
        <v>223.46985692931389</v>
      </c>
    </row>
    <row r="658" spans="1:6">
      <c r="A658">
        <v>651</v>
      </c>
      <c r="B658" s="9">
        <v>27759</v>
      </c>
      <c r="C658" s="6">
        <f t="shared" si="36"/>
        <v>12</v>
      </c>
      <c r="D658" s="12">
        <f t="shared" si="37"/>
        <v>1975</v>
      </c>
      <c r="E658" s="12">
        <f t="shared" si="38"/>
        <v>1976</v>
      </c>
      <c r="F658" s="11">
        <v>212.84108469651278</v>
      </c>
    </row>
    <row r="659" spans="1:6">
      <c r="A659">
        <v>652</v>
      </c>
      <c r="B659" s="9">
        <v>27790</v>
      </c>
      <c r="C659" s="6">
        <f t="shared" si="36"/>
        <v>1</v>
      </c>
      <c r="D659" s="12">
        <f t="shared" si="37"/>
        <v>1976</v>
      </c>
      <c r="E659" s="12">
        <f t="shared" si="38"/>
        <v>1976</v>
      </c>
      <c r="F659" s="11">
        <v>233.62854371400499</v>
      </c>
    </row>
    <row r="660" spans="1:6">
      <c r="A660">
        <v>653</v>
      </c>
      <c r="B660" s="9">
        <v>27819</v>
      </c>
      <c r="C660" s="6">
        <f t="shared" si="36"/>
        <v>2</v>
      </c>
      <c r="D660" s="12">
        <f t="shared" si="37"/>
        <v>1976</v>
      </c>
      <c r="E660" s="12">
        <f t="shared" si="38"/>
        <v>1976</v>
      </c>
      <c r="F660" s="11">
        <v>117.63769072457083</v>
      </c>
    </row>
    <row r="661" spans="1:6">
      <c r="A661">
        <v>654</v>
      </c>
      <c r="B661" s="9">
        <v>27850</v>
      </c>
      <c r="C661" s="6">
        <f t="shared" si="36"/>
        <v>3</v>
      </c>
      <c r="D661" s="12">
        <f t="shared" si="37"/>
        <v>1976</v>
      </c>
      <c r="E661" s="12">
        <f t="shared" si="38"/>
        <v>1976</v>
      </c>
      <c r="F661" s="11">
        <v>81.733832670260028</v>
      </c>
    </row>
    <row r="662" spans="1:6">
      <c r="A662">
        <v>655</v>
      </c>
      <c r="B662" s="9">
        <v>27880</v>
      </c>
      <c r="C662" s="6">
        <f t="shared" si="36"/>
        <v>4</v>
      </c>
      <c r="D662" s="12">
        <f t="shared" si="37"/>
        <v>1976</v>
      </c>
      <c r="E662" s="12">
        <f t="shared" si="38"/>
        <v>1976</v>
      </c>
      <c r="F662" s="11">
        <v>3.318660574529531</v>
      </c>
    </row>
    <row r="663" spans="1:6">
      <c r="A663">
        <v>656</v>
      </c>
      <c r="B663" s="9">
        <v>27911</v>
      </c>
      <c r="C663" s="6">
        <f t="shared" si="36"/>
        <v>5</v>
      </c>
      <c r="D663" s="12">
        <f t="shared" si="37"/>
        <v>1976</v>
      </c>
      <c r="E663" s="12">
        <f t="shared" si="38"/>
        <v>1976</v>
      </c>
      <c r="F663" s="11">
        <v>2.2121929851368805</v>
      </c>
    </row>
    <row r="664" spans="1:6">
      <c r="A664">
        <v>657</v>
      </c>
      <c r="B664" s="9">
        <v>27941</v>
      </c>
      <c r="C664" s="6">
        <f t="shared" si="36"/>
        <v>6</v>
      </c>
      <c r="D664" s="12">
        <f t="shared" si="37"/>
        <v>1976</v>
      </c>
      <c r="E664" s="12">
        <f t="shared" si="38"/>
        <v>1976</v>
      </c>
      <c r="F664" s="11">
        <v>9.5476414532392937</v>
      </c>
    </row>
    <row r="665" spans="1:6">
      <c r="A665">
        <v>658</v>
      </c>
      <c r="B665" s="9">
        <v>27972</v>
      </c>
      <c r="C665" s="6">
        <f t="shared" si="36"/>
        <v>7</v>
      </c>
      <c r="D665" s="12">
        <f t="shared" si="37"/>
        <v>1976</v>
      </c>
      <c r="E665" s="12">
        <f t="shared" si="38"/>
        <v>1976</v>
      </c>
      <c r="F665" s="11">
        <v>6.0084241955701145</v>
      </c>
    </row>
    <row r="666" spans="1:6">
      <c r="A666">
        <v>659</v>
      </c>
      <c r="B666" s="9">
        <v>28003</v>
      </c>
      <c r="C666" s="6">
        <f t="shared" si="36"/>
        <v>8</v>
      </c>
      <c r="D666" s="12">
        <f t="shared" si="37"/>
        <v>1976</v>
      </c>
      <c r="E666" s="12">
        <f t="shared" si="38"/>
        <v>1976</v>
      </c>
      <c r="F666" s="11">
        <v>-12.945152122948457</v>
      </c>
    </row>
    <row r="667" spans="1:6">
      <c r="A667">
        <v>660</v>
      </c>
      <c r="B667" s="9">
        <v>28033</v>
      </c>
      <c r="C667" s="6">
        <f t="shared" si="36"/>
        <v>9</v>
      </c>
      <c r="D667" s="12">
        <f t="shared" si="37"/>
        <v>1976</v>
      </c>
      <c r="E667" s="12">
        <f t="shared" si="38"/>
        <v>1976</v>
      </c>
      <c r="F667" s="11">
        <v>869.25945803288994</v>
      </c>
    </row>
    <row r="668" spans="1:6">
      <c r="A668">
        <v>661</v>
      </c>
      <c r="B668" s="9">
        <v>28064</v>
      </c>
      <c r="C668" s="6">
        <f t="shared" si="36"/>
        <v>10</v>
      </c>
      <c r="D668" s="12">
        <f t="shared" si="37"/>
        <v>1976</v>
      </c>
      <c r="E668" s="12">
        <f t="shared" si="38"/>
        <v>1977</v>
      </c>
      <c r="F668" s="11">
        <v>168.1941049079494</v>
      </c>
    </row>
    <row r="669" spans="1:6">
      <c r="A669">
        <v>662</v>
      </c>
      <c r="B669" s="9">
        <v>28094</v>
      </c>
      <c r="C669" s="6">
        <f t="shared" si="36"/>
        <v>11</v>
      </c>
      <c r="D669" s="12">
        <f t="shared" si="37"/>
        <v>1976</v>
      </c>
      <c r="E669" s="12">
        <f t="shared" si="38"/>
        <v>1977</v>
      </c>
      <c r="F669" s="11">
        <v>112.94676078021985</v>
      </c>
    </row>
    <row r="670" spans="1:6">
      <c r="A670">
        <v>663</v>
      </c>
      <c r="B670" s="9">
        <v>28125</v>
      </c>
      <c r="C670" s="6">
        <f t="shared" si="36"/>
        <v>12</v>
      </c>
      <c r="D670" s="12">
        <f t="shared" si="37"/>
        <v>1976</v>
      </c>
      <c r="E670" s="12">
        <f t="shared" si="38"/>
        <v>1977</v>
      </c>
      <c r="F670" s="11">
        <v>11.823666562180279</v>
      </c>
    </row>
    <row r="671" spans="1:6">
      <c r="A671">
        <v>664</v>
      </c>
      <c r="B671" s="9">
        <v>28156</v>
      </c>
      <c r="C671" s="6">
        <f t="shared" si="36"/>
        <v>1</v>
      </c>
      <c r="D671" s="12">
        <f t="shared" si="37"/>
        <v>1977</v>
      </c>
      <c r="E671" s="12">
        <f t="shared" si="38"/>
        <v>1977</v>
      </c>
      <c r="F671" s="11">
        <v>4.9352490133859419</v>
      </c>
    </row>
    <row r="672" spans="1:6">
      <c r="A672">
        <v>665</v>
      </c>
      <c r="B672" s="9">
        <v>28184</v>
      </c>
      <c r="C672" s="6">
        <f t="shared" si="36"/>
        <v>2</v>
      </c>
      <c r="D672" s="12">
        <f t="shared" si="37"/>
        <v>1977</v>
      </c>
      <c r="E672" s="12">
        <f t="shared" si="38"/>
        <v>1977</v>
      </c>
      <c r="F672" s="11">
        <v>3.0052141313653138</v>
      </c>
    </row>
    <row r="673" spans="1:6">
      <c r="A673">
        <v>666</v>
      </c>
      <c r="B673" s="9">
        <v>28215</v>
      </c>
      <c r="C673" s="6">
        <f t="shared" si="36"/>
        <v>3</v>
      </c>
      <c r="D673" s="12">
        <f t="shared" si="37"/>
        <v>1977</v>
      </c>
      <c r="E673" s="12">
        <f t="shared" si="38"/>
        <v>1977</v>
      </c>
      <c r="F673" s="11">
        <v>1.2148305437780209</v>
      </c>
    </row>
    <row r="674" spans="1:6">
      <c r="A674">
        <v>667</v>
      </c>
      <c r="B674" s="9">
        <v>28245</v>
      </c>
      <c r="C674" s="6">
        <f t="shared" si="36"/>
        <v>4</v>
      </c>
      <c r="D674" s="12">
        <f t="shared" si="37"/>
        <v>1977</v>
      </c>
      <c r="E674" s="12">
        <f t="shared" si="38"/>
        <v>1977</v>
      </c>
      <c r="F674" s="11">
        <v>-0.40838366169850815</v>
      </c>
    </row>
    <row r="675" spans="1:6">
      <c r="A675">
        <v>668</v>
      </c>
      <c r="B675" s="9">
        <v>28276</v>
      </c>
      <c r="C675" s="6">
        <f t="shared" si="36"/>
        <v>5</v>
      </c>
      <c r="D675" s="12">
        <f t="shared" si="37"/>
        <v>1977</v>
      </c>
      <c r="E675" s="12">
        <f t="shared" si="38"/>
        <v>1977</v>
      </c>
      <c r="F675" s="11">
        <v>-4.4132517739747072</v>
      </c>
    </row>
    <row r="676" spans="1:6">
      <c r="A676">
        <v>669</v>
      </c>
      <c r="B676" s="9">
        <v>28306</v>
      </c>
      <c r="C676" s="6">
        <f t="shared" si="36"/>
        <v>6</v>
      </c>
      <c r="D676" s="12">
        <f t="shared" si="37"/>
        <v>1977</v>
      </c>
      <c r="E676" s="12">
        <f t="shared" si="38"/>
        <v>1977</v>
      </c>
      <c r="F676" s="11">
        <v>2.7082998290171645</v>
      </c>
    </row>
    <row r="677" spans="1:6">
      <c r="A677">
        <v>670</v>
      </c>
      <c r="B677" s="9">
        <v>28337</v>
      </c>
      <c r="C677" s="6">
        <f t="shared" si="36"/>
        <v>7</v>
      </c>
      <c r="D677" s="12">
        <f t="shared" si="37"/>
        <v>1977</v>
      </c>
      <c r="E677" s="12">
        <f t="shared" si="38"/>
        <v>1977</v>
      </c>
      <c r="F677" s="11">
        <v>-4.9948720539866827</v>
      </c>
    </row>
    <row r="678" spans="1:6">
      <c r="A678">
        <v>671</v>
      </c>
      <c r="B678" s="9">
        <v>28368</v>
      </c>
      <c r="C678" s="6">
        <f t="shared" si="36"/>
        <v>8</v>
      </c>
      <c r="D678" s="12">
        <f t="shared" si="37"/>
        <v>1977</v>
      </c>
      <c r="E678" s="12">
        <f t="shared" si="38"/>
        <v>1977</v>
      </c>
      <c r="F678" s="11">
        <v>-8.2095968555762511</v>
      </c>
    </row>
    <row r="679" spans="1:6">
      <c r="A679">
        <v>672</v>
      </c>
      <c r="B679" s="9">
        <v>28398</v>
      </c>
      <c r="C679" s="6">
        <f t="shared" si="36"/>
        <v>9</v>
      </c>
      <c r="D679" s="12">
        <f t="shared" si="37"/>
        <v>1977</v>
      </c>
      <c r="E679" s="12">
        <f t="shared" si="38"/>
        <v>1977</v>
      </c>
      <c r="F679" s="11">
        <v>-0.72498211128791468</v>
      </c>
    </row>
    <row r="680" spans="1:6">
      <c r="A680">
        <v>673</v>
      </c>
      <c r="B680" s="9">
        <v>28429</v>
      </c>
      <c r="C680" s="6">
        <f t="shared" si="36"/>
        <v>10</v>
      </c>
      <c r="D680" s="12">
        <f t="shared" si="37"/>
        <v>1977</v>
      </c>
      <c r="E680" s="12">
        <f t="shared" si="38"/>
        <v>1978</v>
      </c>
      <c r="F680" s="11">
        <v>2.269044897526328</v>
      </c>
    </row>
    <row r="681" spans="1:6">
      <c r="A681">
        <v>674</v>
      </c>
      <c r="B681" s="9">
        <v>28459</v>
      </c>
      <c r="C681" s="6">
        <f t="shared" si="36"/>
        <v>11</v>
      </c>
      <c r="D681" s="12">
        <f t="shared" si="37"/>
        <v>1977</v>
      </c>
      <c r="E681" s="12">
        <f t="shared" si="38"/>
        <v>1978</v>
      </c>
      <c r="F681" s="11">
        <v>5.3912068703402838</v>
      </c>
    </row>
    <row r="682" spans="1:6">
      <c r="A682">
        <v>675</v>
      </c>
      <c r="B682" s="9">
        <v>28490</v>
      </c>
      <c r="C682" s="6">
        <f t="shared" si="36"/>
        <v>12</v>
      </c>
      <c r="D682" s="12">
        <f t="shared" si="37"/>
        <v>1977</v>
      </c>
      <c r="E682" s="12">
        <f t="shared" si="38"/>
        <v>1978</v>
      </c>
      <c r="F682" s="11">
        <v>88.062527331491424</v>
      </c>
    </row>
    <row r="683" spans="1:6">
      <c r="A683">
        <v>676</v>
      </c>
      <c r="B683" s="9">
        <v>28521</v>
      </c>
      <c r="C683" s="6">
        <f t="shared" si="36"/>
        <v>1</v>
      </c>
      <c r="D683" s="12">
        <f t="shared" si="37"/>
        <v>1978</v>
      </c>
      <c r="E683" s="12">
        <f t="shared" si="38"/>
        <v>1978</v>
      </c>
      <c r="F683" s="11">
        <v>219.60317465190872</v>
      </c>
    </row>
    <row r="684" spans="1:6">
      <c r="A684">
        <v>677</v>
      </c>
      <c r="B684" s="9">
        <v>28549</v>
      </c>
      <c r="C684" s="6">
        <f t="shared" si="36"/>
        <v>2</v>
      </c>
      <c r="D684" s="12">
        <f t="shared" si="37"/>
        <v>1978</v>
      </c>
      <c r="E684" s="12">
        <f t="shared" si="38"/>
        <v>1978</v>
      </c>
      <c r="F684" s="11">
        <v>-614.58489099043334</v>
      </c>
    </row>
    <row r="685" spans="1:6">
      <c r="A685">
        <v>678</v>
      </c>
      <c r="B685" s="9">
        <v>28580</v>
      </c>
      <c r="C685" s="6">
        <f t="shared" si="36"/>
        <v>3</v>
      </c>
      <c r="D685" s="12">
        <f t="shared" si="37"/>
        <v>1978</v>
      </c>
      <c r="E685" s="12">
        <f t="shared" si="38"/>
        <v>1978</v>
      </c>
      <c r="F685" s="11">
        <v>1.1674119244975145</v>
      </c>
    </row>
    <row r="686" spans="1:6">
      <c r="A686">
        <v>679</v>
      </c>
      <c r="B686" s="9">
        <v>28610</v>
      </c>
      <c r="C686" s="6">
        <f t="shared" si="36"/>
        <v>4</v>
      </c>
      <c r="D686" s="12">
        <f t="shared" si="37"/>
        <v>1978</v>
      </c>
      <c r="E686" s="12">
        <f t="shared" si="38"/>
        <v>1978</v>
      </c>
      <c r="F686" s="11">
        <v>36.865148663665877</v>
      </c>
    </row>
    <row r="687" spans="1:6">
      <c r="A687">
        <v>680</v>
      </c>
      <c r="B687" s="9">
        <v>28641</v>
      </c>
      <c r="C687" s="6">
        <f t="shared" si="36"/>
        <v>5</v>
      </c>
      <c r="D687" s="12">
        <f t="shared" si="37"/>
        <v>1978</v>
      </c>
      <c r="E687" s="12">
        <f t="shared" si="38"/>
        <v>1978</v>
      </c>
      <c r="F687" s="11">
        <v>152.00262168744666</v>
      </c>
    </row>
    <row r="688" spans="1:6">
      <c r="A688">
        <v>681</v>
      </c>
      <c r="B688" s="9">
        <v>28671</v>
      </c>
      <c r="C688" s="6">
        <f t="shared" si="36"/>
        <v>6</v>
      </c>
      <c r="D688" s="12">
        <f t="shared" si="37"/>
        <v>1978</v>
      </c>
      <c r="E688" s="12">
        <f t="shared" si="38"/>
        <v>1978</v>
      </c>
      <c r="F688" s="11">
        <v>119.10687571903554</v>
      </c>
    </row>
    <row r="689" spans="1:6">
      <c r="A689">
        <v>682</v>
      </c>
      <c r="B689" s="9">
        <v>28702</v>
      </c>
      <c r="C689" s="6">
        <f t="shared" si="36"/>
        <v>7</v>
      </c>
      <c r="D689" s="12">
        <f t="shared" si="37"/>
        <v>1978</v>
      </c>
      <c r="E689" s="12">
        <f t="shared" si="38"/>
        <v>1978</v>
      </c>
      <c r="F689" s="11">
        <v>123.06350105773276</v>
      </c>
    </row>
    <row r="690" spans="1:6">
      <c r="A690">
        <v>683</v>
      </c>
      <c r="B690" s="9">
        <v>28733</v>
      </c>
      <c r="C690" s="6">
        <f t="shared" si="36"/>
        <v>8</v>
      </c>
      <c r="D690" s="12">
        <f t="shared" si="37"/>
        <v>1978</v>
      </c>
      <c r="E690" s="12">
        <f t="shared" si="38"/>
        <v>1978</v>
      </c>
      <c r="F690" s="11">
        <v>114.68162116861549</v>
      </c>
    </row>
    <row r="691" spans="1:6">
      <c r="A691">
        <v>684</v>
      </c>
      <c r="B691" s="9">
        <v>28763</v>
      </c>
      <c r="C691" s="6">
        <f t="shared" si="36"/>
        <v>9</v>
      </c>
      <c r="D691" s="12">
        <f t="shared" si="37"/>
        <v>1978</v>
      </c>
      <c r="E691" s="12">
        <f t="shared" si="38"/>
        <v>1978</v>
      </c>
      <c r="F691" s="11">
        <v>114.56034583573205</v>
      </c>
    </row>
    <row r="692" spans="1:6">
      <c r="A692">
        <v>685</v>
      </c>
      <c r="B692" s="9">
        <v>28794</v>
      </c>
      <c r="C692" s="6">
        <f t="shared" si="36"/>
        <v>10</v>
      </c>
      <c r="D692" s="12">
        <f t="shared" si="37"/>
        <v>1978</v>
      </c>
      <c r="E692" s="12">
        <f t="shared" si="38"/>
        <v>1979</v>
      </c>
      <c r="F692" s="11">
        <v>135.38386631595722</v>
      </c>
    </row>
    <row r="693" spans="1:6">
      <c r="A693">
        <v>686</v>
      </c>
      <c r="B693" s="9">
        <v>28824</v>
      </c>
      <c r="C693" s="6">
        <f t="shared" si="36"/>
        <v>11</v>
      </c>
      <c r="D693" s="12">
        <f t="shared" si="37"/>
        <v>1978</v>
      </c>
      <c r="E693" s="12">
        <f t="shared" si="38"/>
        <v>1979</v>
      </c>
      <c r="F693" s="11">
        <v>149.59004341756236</v>
      </c>
    </row>
    <row r="694" spans="1:6">
      <c r="A694">
        <v>687</v>
      </c>
      <c r="B694" s="9">
        <v>28855</v>
      </c>
      <c r="C694" s="6">
        <f t="shared" si="36"/>
        <v>12</v>
      </c>
      <c r="D694" s="12">
        <f t="shared" si="37"/>
        <v>1978</v>
      </c>
      <c r="E694" s="12">
        <f t="shared" si="38"/>
        <v>1979</v>
      </c>
      <c r="F694" s="11">
        <v>458.01217285006624</v>
      </c>
    </row>
    <row r="695" spans="1:6">
      <c r="A695">
        <v>688</v>
      </c>
      <c r="B695" s="9">
        <v>28886</v>
      </c>
      <c r="C695" s="6">
        <f t="shared" si="36"/>
        <v>1</v>
      </c>
      <c r="D695" s="12">
        <f t="shared" si="37"/>
        <v>1979</v>
      </c>
      <c r="E695" s="12">
        <f t="shared" si="38"/>
        <v>1979</v>
      </c>
      <c r="F695" s="11">
        <v>-391.90367189913513</v>
      </c>
    </row>
    <row r="696" spans="1:6">
      <c r="A696">
        <v>689</v>
      </c>
      <c r="B696" s="9">
        <v>28914</v>
      </c>
      <c r="C696" s="6">
        <f t="shared" si="36"/>
        <v>2</v>
      </c>
      <c r="D696" s="12">
        <f t="shared" si="37"/>
        <v>1979</v>
      </c>
      <c r="E696" s="12">
        <f t="shared" si="38"/>
        <v>1979</v>
      </c>
      <c r="F696" s="11">
        <v>152.49532194960457</v>
      </c>
    </row>
    <row r="697" spans="1:6">
      <c r="A697">
        <v>690</v>
      </c>
      <c r="B697" s="9">
        <v>28945</v>
      </c>
      <c r="C697" s="6">
        <f t="shared" si="36"/>
        <v>3</v>
      </c>
      <c r="D697" s="12">
        <f t="shared" si="37"/>
        <v>1979</v>
      </c>
      <c r="E697" s="12">
        <f t="shared" si="38"/>
        <v>1979</v>
      </c>
      <c r="F697" s="11">
        <v>161.32046120963298</v>
      </c>
    </row>
    <row r="698" spans="1:6">
      <c r="A698">
        <v>691</v>
      </c>
      <c r="B698" s="9">
        <v>28975</v>
      </c>
      <c r="C698" s="6">
        <f t="shared" si="36"/>
        <v>4</v>
      </c>
      <c r="D698" s="12">
        <f t="shared" si="37"/>
        <v>1979</v>
      </c>
      <c r="E698" s="12">
        <f t="shared" si="38"/>
        <v>1979</v>
      </c>
      <c r="F698" s="11">
        <v>140.90880736059921</v>
      </c>
    </row>
    <row r="699" spans="1:6">
      <c r="A699">
        <v>692</v>
      </c>
      <c r="B699" s="9">
        <v>29006</v>
      </c>
      <c r="C699" s="6">
        <f t="shared" si="36"/>
        <v>5</v>
      </c>
      <c r="D699" s="12">
        <f t="shared" si="37"/>
        <v>1979</v>
      </c>
      <c r="E699" s="12">
        <f t="shared" si="38"/>
        <v>1979</v>
      </c>
      <c r="F699" s="11">
        <v>116.07712804681569</v>
      </c>
    </row>
    <row r="700" spans="1:6">
      <c r="A700">
        <v>693</v>
      </c>
      <c r="B700" s="9">
        <v>29036</v>
      </c>
      <c r="C700" s="6">
        <f t="shared" si="36"/>
        <v>6</v>
      </c>
      <c r="D700" s="12">
        <f t="shared" si="37"/>
        <v>1979</v>
      </c>
      <c r="E700" s="12">
        <f t="shared" si="38"/>
        <v>1979</v>
      </c>
      <c r="F700" s="11">
        <v>111.69532258090794</v>
      </c>
    </row>
    <row r="701" spans="1:6">
      <c r="A701">
        <v>694</v>
      </c>
      <c r="B701" s="9">
        <v>29067</v>
      </c>
      <c r="C701" s="6">
        <f t="shared" si="36"/>
        <v>7</v>
      </c>
      <c r="D701" s="12">
        <f t="shared" si="37"/>
        <v>1979</v>
      </c>
      <c r="E701" s="12">
        <f t="shared" si="38"/>
        <v>1979</v>
      </c>
      <c r="F701" s="11">
        <v>108.40556336801819</v>
      </c>
    </row>
    <row r="702" spans="1:6">
      <c r="A702">
        <v>695</v>
      </c>
      <c r="B702" s="9">
        <v>29098</v>
      </c>
      <c r="C702" s="6">
        <f t="shared" si="36"/>
        <v>8</v>
      </c>
      <c r="D702" s="12">
        <f t="shared" si="37"/>
        <v>1979</v>
      </c>
      <c r="E702" s="12">
        <f t="shared" si="38"/>
        <v>1979</v>
      </c>
      <c r="F702" s="11">
        <v>126.10742360062977</v>
      </c>
    </row>
    <row r="703" spans="1:6">
      <c r="A703">
        <v>696</v>
      </c>
      <c r="B703" s="9">
        <v>29128</v>
      </c>
      <c r="C703" s="6">
        <f t="shared" si="36"/>
        <v>9</v>
      </c>
      <c r="D703" s="12">
        <f t="shared" si="37"/>
        <v>1979</v>
      </c>
      <c r="E703" s="12">
        <f t="shared" si="38"/>
        <v>1979</v>
      </c>
      <c r="F703" s="11">
        <v>293.14782903508467</v>
      </c>
    </row>
    <row r="704" spans="1:6">
      <c r="A704">
        <v>697</v>
      </c>
      <c r="B704" s="9">
        <v>29159</v>
      </c>
      <c r="C704" s="6">
        <f t="shared" si="36"/>
        <v>10</v>
      </c>
      <c r="D704" s="12">
        <f t="shared" si="37"/>
        <v>1979</v>
      </c>
      <c r="E704" s="12">
        <f t="shared" si="38"/>
        <v>1980</v>
      </c>
      <c r="F704" s="11">
        <v>711.63080334498216</v>
      </c>
    </row>
    <row r="705" spans="1:6">
      <c r="A705">
        <v>698</v>
      </c>
      <c r="B705" s="9">
        <v>29189</v>
      </c>
      <c r="C705" s="6">
        <f t="shared" si="36"/>
        <v>11</v>
      </c>
      <c r="D705" s="12">
        <f t="shared" si="37"/>
        <v>1979</v>
      </c>
      <c r="E705" s="12">
        <f t="shared" si="38"/>
        <v>1980</v>
      </c>
      <c r="F705" s="11">
        <v>25.724596003778743</v>
      </c>
    </row>
    <row r="706" spans="1:6">
      <c r="A706">
        <v>699</v>
      </c>
      <c r="B706" s="9">
        <v>29220</v>
      </c>
      <c r="C706" s="6">
        <f t="shared" si="36"/>
        <v>12</v>
      </c>
      <c r="D706" s="12">
        <f t="shared" si="37"/>
        <v>1979</v>
      </c>
      <c r="E706" s="12">
        <f t="shared" si="38"/>
        <v>1980</v>
      </c>
      <c r="F706" s="11">
        <v>58.902228691587425</v>
      </c>
    </row>
    <row r="707" spans="1:6">
      <c r="A707">
        <v>700</v>
      </c>
      <c r="B707" s="9">
        <v>29251</v>
      </c>
      <c r="C707" s="6">
        <f t="shared" si="36"/>
        <v>1</v>
      </c>
      <c r="D707" s="12">
        <f t="shared" si="37"/>
        <v>1980</v>
      </c>
      <c r="E707" s="12">
        <f t="shared" si="38"/>
        <v>1980</v>
      </c>
      <c r="F707" s="11">
        <v>-431.24032675824162</v>
      </c>
    </row>
    <row r="708" spans="1:6">
      <c r="A708">
        <v>701</v>
      </c>
      <c r="B708" s="9">
        <v>29280</v>
      </c>
      <c r="C708" s="6">
        <f t="shared" si="36"/>
        <v>2</v>
      </c>
      <c r="D708" s="12">
        <f t="shared" si="37"/>
        <v>1980</v>
      </c>
      <c r="E708" s="12">
        <f t="shared" si="38"/>
        <v>1980</v>
      </c>
      <c r="F708" s="11">
        <v>230.61827168584247</v>
      </c>
    </row>
    <row r="709" spans="1:6">
      <c r="A709">
        <v>702</v>
      </c>
      <c r="B709" s="9">
        <v>29311</v>
      </c>
      <c r="C709" s="6">
        <f t="shared" si="36"/>
        <v>3</v>
      </c>
      <c r="D709" s="12">
        <f t="shared" si="37"/>
        <v>1980</v>
      </c>
      <c r="E709" s="12">
        <f t="shared" si="38"/>
        <v>1980</v>
      </c>
      <c r="F709" s="11">
        <v>237.98794311689016</v>
      </c>
    </row>
    <row r="710" spans="1:6">
      <c r="A710">
        <v>703</v>
      </c>
      <c r="B710" s="9">
        <v>29341</v>
      </c>
      <c r="C710" s="6">
        <f t="shared" si="36"/>
        <v>4</v>
      </c>
      <c r="D710" s="12">
        <f t="shared" si="37"/>
        <v>1980</v>
      </c>
      <c r="E710" s="12">
        <f t="shared" si="38"/>
        <v>1980</v>
      </c>
      <c r="F710" s="11">
        <v>238.10097689483973</v>
      </c>
    </row>
    <row r="711" spans="1:6">
      <c r="A711">
        <v>704</v>
      </c>
      <c r="B711" s="9">
        <v>29372</v>
      </c>
      <c r="C711" s="6">
        <f t="shared" si="36"/>
        <v>5</v>
      </c>
      <c r="D711" s="12">
        <f t="shared" si="37"/>
        <v>1980</v>
      </c>
      <c r="E711" s="12">
        <f t="shared" si="38"/>
        <v>1980</v>
      </c>
      <c r="F711" s="11">
        <v>212.59428220299992</v>
      </c>
    </row>
    <row r="712" spans="1:6">
      <c r="A712">
        <v>705</v>
      </c>
      <c r="B712" s="9">
        <v>29402</v>
      </c>
      <c r="C712" s="6">
        <f t="shared" si="36"/>
        <v>6</v>
      </c>
      <c r="D712" s="12">
        <f t="shared" si="37"/>
        <v>1980</v>
      </c>
      <c r="E712" s="12">
        <f t="shared" si="38"/>
        <v>1980</v>
      </c>
      <c r="F712" s="11">
        <v>223.68875793654865</v>
      </c>
    </row>
    <row r="713" spans="1:6">
      <c r="A713">
        <v>706</v>
      </c>
      <c r="B713" s="9">
        <v>29433</v>
      </c>
      <c r="C713" s="6">
        <f t="shared" ref="C713:C776" si="39">MONTH(B713)</f>
        <v>7</v>
      </c>
      <c r="D713" s="12">
        <f t="shared" ref="D713:D776" si="40">YEAR(B713)</f>
        <v>1980</v>
      </c>
      <c r="E713" s="12">
        <f t="shared" ref="E713:E776" si="41">IF(AND($C713&gt;=10,$C713&lt;=12),$D713+1,$D713)</f>
        <v>1980</v>
      </c>
      <c r="F713" s="11">
        <v>219.2054315362368</v>
      </c>
    </row>
    <row r="714" spans="1:6">
      <c r="A714">
        <v>707</v>
      </c>
      <c r="B714" s="9">
        <v>29464</v>
      </c>
      <c r="C714" s="6">
        <f t="shared" si="39"/>
        <v>8</v>
      </c>
      <c r="D714" s="12">
        <f t="shared" si="40"/>
        <v>1980</v>
      </c>
      <c r="E714" s="12">
        <f t="shared" si="41"/>
        <v>1980</v>
      </c>
      <c r="F714" s="11">
        <v>222.47865090901655</v>
      </c>
    </row>
    <row r="715" spans="1:6">
      <c r="A715">
        <v>708</v>
      </c>
      <c r="B715" s="9">
        <v>29494</v>
      </c>
      <c r="C715" s="6">
        <f t="shared" si="39"/>
        <v>9</v>
      </c>
      <c r="D715" s="12">
        <f t="shared" si="40"/>
        <v>1980</v>
      </c>
      <c r="E715" s="12">
        <f t="shared" si="41"/>
        <v>1980</v>
      </c>
      <c r="F715" s="11">
        <v>227.5668620566496</v>
      </c>
    </row>
    <row r="716" spans="1:6">
      <c r="A716">
        <v>709</v>
      </c>
      <c r="B716" s="9">
        <v>29525</v>
      </c>
      <c r="C716" s="6">
        <f t="shared" si="39"/>
        <v>10</v>
      </c>
      <c r="D716" s="12">
        <f t="shared" si="40"/>
        <v>1980</v>
      </c>
      <c r="E716" s="12">
        <f t="shared" si="41"/>
        <v>1981</v>
      </c>
      <c r="F716" s="11">
        <v>4.1503182432243193</v>
      </c>
    </row>
    <row r="717" spans="1:6">
      <c r="A717">
        <v>710</v>
      </c>
      <c r="B717" s="9">
        <v>29555</v>
      </c>
      <c r="C717" s="6">
        <f t="shared" si="39"/>
        <v>11</v>
      </c>
      <c r="D717" s="12">
        <f t="shared" si="40"/>
        <v>1980</v>
      </c>
      <c r="E717" s="12">
        <f t="shared" si="41"/>
        <v>1981</v>
      </c>
      <c r="F717" s="11">
        <v>96.91119352655096</v>
      </c>
    </row>
    <row r="718" spans="1:6">
      <c r="A718">
        <v>711</v>
      </c>
      <c r="B718" s="9">
        <v>29586</v>
      </c>
      <c r="C718" s="6">
        <f t="shared" si="39"/>
        <v>12</v>
      </c>
      <c r="D718" s="12">
        <f t="shared" si="40"/>
        <v>1980</v>
      </c>
      <c r="E718" s="12">
        <f t="shared" si="41"/>
        <v>1981</v>
      </c>
      <c r="F718" s="11">
        <v>206.37739228906003</v>
      </c>
    </row>
    <row r="719" spans="1:6">
      <c r="A719">
        <v>712</v>
      </c>
      <c r="B719" s="9">
        <v>29617</v>
      </c>
      <c r="C719" s="6">
        <f t="shared" si="39"/>
        <v>1</v>
      </c>
      <c r="D719" s="12">
        <f t="shared" si="40"/>
        <v>1981</v>
      </c>
      <c r="E719" s="12">
        <f t="shared" si="41"/>
        <v>1981</v>
      </c>
      <c r="F719" s="11">
        <v>129.54252840575685</v>
      </c>
    </row>
    <row r="720" spans="1:6">
      <c r="A720">
        <v>713</v>
      </c>
      <c r="B720" s="9">
        <v>29645</v>
      </c>
      <c r="C720" s="6">
        <f t="shared" si="39"/>
        <v>2</v>
      </c>
      <c r="D720" s="12">
        <f t="shared" si="40"/>
        <v>1981</v>
      </c>
      <c r="E720" s="12">
        <f t="shared" si="41"/>
        <v>1981</v>
      </c>
      <c r="F720" s="11">
        <v>224.47297055163608</v>
      </c>
    </row>
    <row r="721" spans="1:6">
      <c r="A721">
        <v>714</v>
      </c>
      <c r="B721" s="9">
        <v>29676</v>
      </c>
      <c r="C721" s="6">
        <f t="shared" si="39"/>
        <v>3</v>
      </c>
      <c r="D721" s="12">
        <f t="shared" si="40"/>
        <v>1981</v>
      </c>
      <c r="E721" s="12">
        <f t="shared" si="41"/>
        <v>1981</v>
      </c>
      <c r="F721" s="11">
        <v>242.92951859040014</v>
      </c>
    </row>
    <row r="722" spans="1:6">
      <c r="A722">
        <v>715</v>
      </c>
      <c r="B722" s="9">
        <v>29706</v>
      </c>
      <c r="C722" s="6">
        <f t="shared" si="39"/>
        <v>4</v>
      </c>
      <c r="D722" s="12">
        <f t="shared" si="40"/>
        <v>1981</v>
      </c>
      <c r="E722" s="12">
        <f t="shared" si="41"/>
        <v>1981</v>
      </c>
      <c r="F722" s="11">
        <v>99.950759879206089</v>
      </c>
    </row>
    <row r="723" spans="1:6">
      <c r="A723">
        <v>716</v>
      </c>
      <c r="B723" s="9">
        <v>29737</v>
      </c>
      <c r="C723" s="6">
        <f t="shared" si="39"/>
        <v>5</v>
      </c>
      <c r="D723" s="12">
        <f t="shared" si="40"/>
        <v>1981</v>
      </c>
      <c r="E723" s="12">
        <f t="shared" si="41"/>
        <v>1981</v>
      </c>
      <c r="F723" s="11">
        <v>202.31506095673785</v>
      </c>
    </row>
    <row r="724" spans="1:6">
      <c r="A724">
        <v>717</v>
      </c>
      <c r="B724" s="9">
        <v>29767</v>
      </c>
      <c r="C724" s="6">
        <f t="shared" si="39"/>
        <v>6</v>
      </c>
      <c r="D724" s="12">
        <f t="shared" si="40"/>
        <v>1981</v>
      </c>
      <c r="E724" s="12">
        <f t="shared" si="41"/>
        <v>1981</v>
      </c>
      <c r="F724" s="11">
        <v>203.13528190743864</v>
      </c>
    </row>
    <row r="725" spans="1:6">
      <c r="A725">
        <v>718</v>
      </c>
      <c r="B725" s="9">
        <v>29798</v>
      </c>
      <c r="C725" s="6">
        <f t="shared" si="39"/>
        <v>7</v>
      </c>
      <c r="D725" s="12">
        <f t="shared" si="40"/>
        <v>1981</v>
      </c>
      <c r="E725" s="12">
        <f t="shared" si="41"/>
        <v>1981</v>
      </c>
      <c r="F725" s="11">
        <v>166.97478828121075</v>
      </c>
    </row>
    <row r="726" spans="1:6">
      <c r="A726">
        <v>719</v>
      </c>
      <c r="B726" s="9">
        <v>29829</v>
      </c>
      <c r="C726" s="6">
        <f t="shared" si="39"/>
        <v>8</v>
      </c>
      <c r="D726" s="12">
        <f t="shared" si="40"/>
        <v>1981</v>
      </c>
      <c r="E726" s="12">
        <f t="shared" si="41"/>
        <v>1981</v>
      </c>
      <c r="F726" s="11">
        <v>852.35195538867492</v>
      </c>
    </row>
    <row r="727" spans="1:6">
      <c r="A727">
        <v>720</v>
      </c>
      <c r="B727" s="9">
        <v>29859</v>
      </c>
      <c r="C727" s="6">
        <f t="shared" si="39"/>
        <v>9</v>
      </c>
      <c r="D727" s="12">
        <f t="shared" si="40"/>
        <v>1981</v>
      </c>
      <c r="E727" s="12">
        <f t="shared" si="41"/>
        <v>1981</v>
      </c>
      <c r="F727" s="11">
        <v>-4.4489606463225755</v>
      </c>
    </row>
    <row r="728" spans="1:6">
      <c r="A728">
        <v>721</v>
      </c>
      <c r="B728" s="9">
        <v>29890</v>
      </c>
      <c r="C728" s="6">
        <f t="shared" si="39"/>
        <v>10</v>
      </c>
      <c r="D728" s="12">
        <f t="shared" si="40"/>
        <v>1981</v>
      </c>
      <c r="E728" s="12">
        <f t="shared" si="41"/>
        <v>1982</v>
      </c>
      <c r="F728" s="11">
        <v>105.07988243207296</v>
      </c>
    </row>
    <row r="729" spans="1:6">
      <c r="A729">
        <v>722</v>
      </c>
      <c r="B729" s="9">
        <v>29920</v>
      </c>
      <c r="C729" s="6">
        <f t="shared" si="39"/>
        <v>11</v>
      </c>
      <c r="D729" s="12">
        <f t="shared" si="40"/>
        <v>1981</v>
      </c>
      <c r="E729" s="12">
        <f t="shared" si="41"/>
        <v>1982</v>
      </c>
      <c r="F729" s="11">
        <v>-479.21592086420151</v>
      </c>
    </row>
    <row r="730" spans="1:6">
      <c r="A730">
        <v>723</v>
      </c>
      <c r="B730" s="9">
        <v>29951</v>
      </c>
      <c r="C730" s="6">
        <f t="shared" si="39"/>
        <v>12</v>
      </c>
      <c r="D730" s="12">
        <f t="shared" si="40"/>
        <v>1981</v>
      </c>
      <c r="E730" s="12">
        <f t="shared" si="41"/>
        <v>1982</v>
      </c>
      <c r="F730" s="11">
        <v>248.49557176011194</v>
      </c>
    </row>
    <row r="731" spans="1:6">
      <c r="A731">
        <v>724</v>
      </c>
      <c r="B731" s="9">
        <v>29982</v>
      </c>
      <c r="C731" s="6">
        <f t="shared" si="39"/>
        <v>1</v>
      </c>
      <c r="D731" s="12">
        <f t="shared" si="40"/>
        <v>1982</v>
      </c>
      <c r="E731" s="12">
        <f t="shared" si="41"/>
        <v>1982</v>
      </c>
      <c r="F731" s="11">
        <v>251.53918098995314</v>
      </c>
    </row>
    <row r="732" spans="1:6">
      <c r="A732">
        <v>725</v>
      </c>
      <c r="B732" s="9">
        <v>30010</v>
      </c>
      <c r="C732" s="6">
        <f t="shared" si="39"/>
        <v>2</v>
      </c>
      <c r="D732" s="12">
        <f t="shared" si="40"/>
        <v>1982</v>
      </c>
      <c r="E732" s="12">
        <f t="shared" si="41"/>
        <v>1982</v>
      </c>
      <c r="F732" s="11">
        <v>246.10319016397614</v>
      </c>
    </row>
    <row r="733" spans="1:6">
      <c r="A733">
        <v>726</v>
      </c>
      <c r="B733" s="9">
        <v>30041</v>
      </c>
      <c r="C733" s="6">
        <f t="shared" si="39"/>
        <v>3</v>
      </c>
      <c r="D733" s="12">
        <f t="shared" si="40"/>
        <v>1982</v>
      </c>
      <c r="E733" s="12">
        <f t="shared" si="41"/>
        <v>1982</v>
      </c>
      <c r="F733" s="11">
        <v>243.20052491893148</v>
      </c>
    </row>
    <row r="734" spans="1:6">
      <c r="A734">
        <v>727</v>
      </c>
      <c r="B734" s="9">
        <v>30071</v>
      </c>
      <c r="C734" s="6">
        <f t="shared" si="39"/>
        <v>4</v>
      </c>
      <c r="D734" s="12">
        <f t="shared" si="40"/>
        <v>1982</v>
      </c>
      <c r="E734" s="12">
        <f t="shared" si="41"/>
        <v>1982</v>
      </c>
      <c r="F734" s="11">
        <v>235.32149024349508</v>
      </c>
    </row>
    <row r="735" spans="1:6">
      <c r="A735">
        <v>728</v>
      </c>
      <c r="B735" s="9">
        <v>30102</v>
      </c>
      <c r="C735" s="6">
        <f t="shared" si="39"/>
        <v>5</v>
      </c>
      <c r="D735" s="12">
        <f t="shared" si="40"/>
        <v>1982</v>
      </c>
      <c r="E735" s="12">
        <f t="shared" si="41"/>
        <v>1982</v>
      </c>
      <c r="F735" s="11">
        <v>230.10883416675279</v>
      </c>
    </row>
    <row r="736" spans="1:6">
      <c r="A736">
        <v>729</v>
      </c>
      <c r="B736" s="9">
        <v>30132</v>
      </c>
      <c r="C736" s="6">
        <f t="shared" si="39"/>
        <v>6</v>
      </c>
      <c r="D736" s="12">
        <f t="shared" si="40"/>
        <v>1982</v>
      </c>
      <c r="E736" s="12">
        <f t="shared" si="41"/>
        <v>1982</v>
      </c>
      <c r="F736" s="11">
        <v>226.33899553442734</v>
      </c>
    </row>
    <row r="737" spans="1:6">
      <c r="A737">
        <v>730</v>
      </c>
      <c r="B737" s="9">
        <v>30163</v>
      </c>
      <c r="C737" s="6">
        <f t="shared" si="39"/>
        <v>7</v>
      </c>
      <c r="D737" s="12">
        <f t="shared" si="40"/>
        <v>1982</v>
      </c>
      <c r="E737" s="12">
        <f t="shared" si="41"/>
        <v>1982</v>
      </c>
      <c r="F737" s="11">
        <v>222.60404246024086</v>
      </c>
    </row>
    <row r="738" spans="1:6">
      <c r="A738">
        <v>731</v>
      </c>
      <c r="B738" s="9">
        <v>30194</v>
      </c>
      <c r="C738" s="6">
        <f t="shared" si="39"/>
        <v>8</v>
      </c>
      <c r="D738" s="12">
        <f t="shared" si="40"/>
        <v>1982</v>
      </c>
      <c r="E738" s="12">
        <f t="shared" si="41"/>
        <v>1982</v>
      </c>
      <c r="F738" s="11">
        <v>216.45304987289865</v>
      </c>
    </row>
    <row r="739" spans="1:6">
      <c r="A739">
        <v>732</v>
      </c>
      <c r="B739" s="9">
        <v>30224</v>
      </c>
      <c r="C739" s="6">
        <f t="shared" si="39"/>
        <v>9</v>
      </c>
      <c r="D739" s="12">
        <f t="shared" si="40"/>
        <v>1982</v>
      </c>
      <c r="E739" s="12">
        <f t="shared" si="41"/>
        <v>1982</v>
      </c>
      <c r="F739" s="11">
        <v>132.96028930968907</v>
      </c>
    </row>
    <row r="740" spans="1:6">
      <c r="A740">
        <v>733</v>
      </c>
      <c r="B740" s="9">
        <v>30255</v>
      </c>
      <c r="C740" s="6">
        <f t="shared" si="39"/>
        <v>10</v>
      </c>
      <c r="D740" s="12">
        <f t="shared" si="40"/>
        <v>1982</v>
      </c>
      <c r="E740" s="12">
        <f t="shared" si="41"/>
        <v>1983</v>
      </c>
      <c r="F740" s="11">
        <v>181.71367644212614</v>
      </c>
    </row>
    <row r="741" spans="1:6">
      <c r="A741">
        <v>734</v>
      </c>
      <c r="B741" s="9">
        <v>30285</v>
      </c>
      <c r="C741" s="6">
        <f t="shared" si="39"/>
        <v>11</v>
      </c>
      <c r="D741" s="12">
        <f t="shared" si="40"/>
        <v>1982</v>
      </c>
      <c r="E741" s="12">
        <f t="shared" si="41"/>
        <v>1983</v>
      </c>
      <c r="F741" s="11">
        <v>250.63879236041225</v>
      </c>
    </row>
    <row r="742" spans="1:6">
      <c r="A742">
        <v>735</v>
      </c>
      <c r="B742" s="9">
        <v>30316</v>
      </c>
      <c r="C742" s="6">
        <f t="shared" si="39"/>
        <v>12</v>
      </c>
      <c r="D742" s="12">
        <f t="shared" si="40"/>
        <v>1982</v>
      </c>
      <c r="E742" s="12">
        <f t="shared" si="41"/>
        <v>1983</v>
      </c>
      <c r="F742" s="11">
        <v>251.97756966730913</v>
      </c>
    </row>
    <row r="743" spans="1:6">
      <c r="A743">
        <v>736</v>
      </c>
      <c r="B743" s="9">
        <v>30347</v>
      </c>
      <c r="C743" s="6">
        <f t="shared" si="39"/>
        <v>1</v>
      </c>
      <c r="D743" s="12">
        <f t="shared" si="40"/>
        <v>1983</v>
      </c>
      <c r="E743" s="12">
        <f t="shared" si="41"/>
        <v>1983</v>
      </c>
      <c r="F743" s="11">
        <v>256.39737022583148</v>
      </c>
    </row>
    <row r="744" spans="1:6">
      <c r="A744">
        <v>737</v>
      </c>
      <c r="B744" s="9">
        <v>30375</v>
      </c>
      <c r="C744" s="6">
        <f t="shared" si="39"/>
        <v>2</v>
      </c>
      <c r="D744" s="12">
        <f t="shared" si="40"/>
        <v>1983</v>
      </c>
      <c r="E744" s="12">
        <f t="shared" si="41"/>
        <v>1983</v>
      </c>
      <c r="F744" s="11">
        <v>251.50497931299009</v>
      </c>
    </row>
    <row r="745" spans="1:6">
      <c r="A745">
        <v>738</v>
      </c>
      <c r="B745" s="9">
        <v>30406</v>
      </c>
      <c r="C745" s="6">
        <f t="shared" si="39"/>
        <v>3</v>
      </c>
      <c r="D745" s="12">
        <f t="shared" si="40"/>
        <v>1983</v>
      </c>
      <c r="E745" s="12">
        <f t="shared" si="41"/>
        <v>1983</v>
      </c>
      <c r="F745" s="11">
        <v>63.84404539634852</v>
      </c>
    </row>
    <row r="746" spans="1:6">
      <c r="A746">
        <v>739</v>
      </c>
      <c r="B746" s="9">
        <v>30436</v>
      </c>
      <c r="C746" s="6">
        <f t="shared" si="39"/>
        <v>4</v>
      </c>
      <c r="D746" s="12">
        <f t="shared" si="40"/>
        <v>1983</v>
      </c>
      <c r="E746" s="12">
        <f t="shared" si="41"/>
        <v>1983</v>
      </c>
      <c r="F746" s="11">
        <v>200.28833155459142</v>
      </c>
    </row>
    <row r="747" spans="1:6">
      <c r="A747">
        <v>740</v>
      </c>
      <c r="B747" s="9">
        <v>30467</v>
      </c>
      <c r="C747" s="6">
        <f t="shared" si="39"/>
        <v>5</v>
      </c>
      <c r="D747" s="12">
        <f t="shared" si="40"/>
        <v>1983</v>
      </c>
      <c r="E747" s="12">
        <f t="shared" si="41"/>
        <v>1983</v>
      </c>
      <c r="F747" s="11">
        <v>230.21306677740108</v>
      </c>
    </row>
    <row r="748" spans="1:6">
      <c r="A748">
        <v>741</v>
      </c>
      <c r="B748" s="9">
        <v>30497</v>
      </c>
      <c r="C748" s="6">
        <f t="shared" si="39"/>
        <v>6</v>
      </c>
      <c r="D748" s="12">
        <f t="shared" si="40"/>
        <v>1983</v>
      </c>
      <c r="E748" s="12">
        <f t="shared" si="41"/>
        <v>1983</v>
      </c>
      <c r="F748" s="11">
        <v>225.56317694274594</v>
      </c>
    </row>
    <row r="749" spans="1:6">
      <c r="A749">
        <v>742</v>
      </c>
      <c r="B749" s="9">
        <v>30528</v>
      </c>
      <c r="C749" s="6">
        <f t="shared" si="39"/>
        <v>7</v>
      </c>
      <c r="D749" s="12">
        <f t="shared" si="40"/>
        <v>1983</v>
      </c>
      <c r="E749" s="12">
        <f t="shared" si="41"/>
        <v>1983</v>
      </c>
      <c r="F749" s="11">
        <v>221.01938640724165</v>
      </c>
    </row>
    <row r="750" spans="1:6">
      <c r="A750">
        <v>743</v>
      </c>
      <c r="B750" s="9">
        <v>30559</v>
      </c>
      <c r="C750" s="6">
        <f t="shared" si="39"/>
        <v>8</v>
      </c>
      <c r="D750" s="12">
        <f t="shared" si="40"/>
        <v>1983</v>
      </c>
      <c r="E750" s="12">
        <f t="shared" si="41"/>
        <v>1983</v>
      </c>
      <c r="F750" s="11">
        <v>218.49664540986828</v>
      </c>
    </row>
    <row r="751" spans="1:6">
      <c r="A751">
        <v>744</v>
      </c>
      <c r="B751" s="9">
        <v>30589</v>
      </c>
      <c r="C751" s="6">
        <f t="shared" si="39"/>
        <v>9</v>
      </c>
      <c r="D751" s="12">
        <f t="shared" si="40"/>
        <v>1983</v>
      </c>
      <c r="E751" s="12">
        <f t="shared" si="41"/>
        <v>1983</v>
      </c>
      <c r="F751" s="11">
        <v>172.41042988242975</v>
      </c>
    </row>
    <row r="752" spans="1:6">
      <c r="A752">
        <v>745</v>
      </c>
      <c r="B752" s="9">
        <v>30620</v>
      </c>
      <c r="C752" s="6">
        <f t="shared" si="39"/>
        <v>10</v>
      </c>
      <c r="D752" s="12">
        <f t="shared" si="40"/>
        <v>1983</v>
      </c>
      <c r="E752" s="12">
        <f t="shared" si="41"/>
        <v>1984</v>
      </c>
      <c r="F752" s="11">
        <v>132.36049457965737</v>
      </c>
    </row>
    <row r="753" spans="1:6">
      <c r="A753">
        <v>746</v>
      </c>
      <c r="B753" s="9">
        <v>30650</v>
      </c>
      <c r="C753" s="6">
        <f t="shared" si="39"/>
        <v>11</v>
      </c>
      <c r="D753" s="12">
        <f t="shared" si="40"/>
        <v>1983</v>
      </c>
      <c r="E753" s="12">
        <f t="shared" si="41"/>
        <v>1984</v>
      </c>
      <c r="F753" s="11">
        <v>197.95994246940131</v>
      </c>
    </row>
    <row r="754" spans="1:6">
      <c r="A754">
        <v>747</v>
      </c>
      <c r="B754" s="9">
        <v>30681</v>
      </c>
      <c r="C754" s="6">
        <f t="shared" si="39"/>
        <v>12</v>
      </c>
      <c r="D754" s="12">
        <f t="shared" si="40"/>
        <v>1983</v>
      </c>
      <c r="E754" s="12">
        <f t="shared" si="41"/>
        <v>1984</v>
      </c>
      <c r="F754" s="11">
        <v>253.41630036359163</v>
      </c>
    </row>
    <row r="755" spans="1:6">
      <c r="A755">
        <v>748</v>
      </c>
      <c r="B755" s="9">
        <v>30712</v>
      </c>
      <c r="C755" s="6">
        <f t="shared" si="39"/>
        <v>1</v>
      </c>
      <c r="D755" s="12">
        <f t="shared" si="40"/>
        <v>1984</v>
      </c>
      <c r="E755" s="12">
        <f t="shared" si="41"/>
        <v>1984</v>
      </c>
      <c r="F755" s="11">
        <v>256.39737022583097</v>
      </c>
    </row>
    <row r="756" spans="1:6">
      <c r="A756">
        <v>749</v>
      </c>
      <c r="B756" s="9">
        <v>30741</v>
      </c>
      <c r="C756" s="6">
        <f t="shared" si="39"/>
        <v>2</v>
      </c>
      <c r="D756" s="12">
        <f t="shared" si="40"/>
        <v>1984</v>
      </c>
      <c r="E756" s="12">
        <f t="shared" si="41"/>
        <v>1984</v>
      </c>
      <c r="F756" s="11">
        <v>242.85467867030863</v>
      </c>
    </row>
    <row r="757" spans="1:6">
      <c r="A757">
        <v>750</v>
      </c>
      <c r="B757" s="9">
        <v>30772</v>
      </c>
      <c r="C757" s="6">
        <f t="shared" si="39"/>
        <v>3</v>
      </c>
      <c r="D757" s="12">
        <f t="shared" si="40"/>
        <v>1984</v>
      </c>
      <c r="E757" s="12">
        <f t="shared" si="41"/>
        <v>1984</v>
      </c>
      <c r="F757" s="11">
        <v>246.68283514512768</v>
      </c>
    </row>
    <row r="758" spans="1:6">
      <c r="A758">
        <v>751</v>
      </c>
      <c r="B758" s="9">
        <v>30802</v>
      </c>
      <c r="C758" s="6">
        <f t="shared" si="39"/>
        <v>4</v>
      </c>
      <c r="D758" s="12">
        <f t="shared" si="40"/>
        <v>1984</v>
      </c>
      <c r="E758" s="12">
        <f t="shared" si="41"/>
        <v>1984</v>
      </c>
      <c r="F758" s="11">
        <v>239.8246218791644</v>
      </c>
    </row>
    <row r="759" spans="1:6">
      <c r="A759">
        <v>752</v>
      </c>
      <c r="B759" s="9">
        <v>30833</v>
      </c>
      <c r="C759" s="6">
        <f t="shared" si="39"/>
        <v>5</v>
      </c>
      <c r="D759" s="12">
        <f t="shared" si="40"/>
        <v>1984</v>
      </c>
      <c r="E759" s="12">
        <f t="shared" si="41"/>
        <v>1984</v>
      </c>
      <c r="F759" s="11">
        <v>195.55951584773584</v>
      </c>
    </row>
    <row r="760" spans="1:6">
      <c r="A760">
        <v>753</v>
      </c>
      <c r="B760" s="9">
        <v>30863</v>
      </c>
      <c r="C760" s="6">
        <f t="shared" si="39"/>
        <v>6</v>
      </c>
      <c r="D760" s="12">
        <f t="shared" si="40"/>
        <v>1984</v>
      </c>
      <c r="E760" s="12">
        <f t="shared" si="41"/>
        <v>1984</v>
      </c>
      <c r="F760" s="11">
        <v>196.13239756089706</v>
      </c>
    </row>
    <row r="761" spans="1:6">
      <c r="A761">
        <v>754</v>
      </c>
      <c r="B761" s="9">
        <v>30894</v>
      </c>
      <c r="C761" s="6">
        <f t="shared" si="39"/>
        <v>7</v>
      </c>
      <c r="D761" s="12">
        <f t="shared" si="40"/>
        <v>1984</v>
      </c>
      <c r="E761" s="12">
        <f t="shared" si="41"/>
        <v>1984</v>
      </c>
      <c r="F761" s="11">
        <v>218.51749252841228</v>
      </c>
    </row>
    <row r="762" spans="1:6">
      <c r="A762">
        <v>755</v>
      </c>
      <c r="B762" s="9">
        <v>30925</v>
      </c>
      <c r="C762" s="6">
        <f t="shared" si="39"/>
        <v>8</v>
      </c>
      <c r="D762" s="12">
        <f t="shared" si="40"/>
        <v>1984</v>
      </c>
      <c r="E762" s="12">
        <f t="shared" si="41"/>
        <v>1984</v>
      </c>
      <c r="F762" s="11">
        <v>223.85513904670256</v>
      </c>
    </row>
    <row r="763" spans="1:6">
      <c r="A763">
        <v>756</v>
      </c>
      <c r="B763" s="9">
        <v>30955</v>
      </c>
      <c r="C763" s="6">
        <f t="shared" si="39"/>
        <v>9</v>
      </c>
      <c r="D763" s="12">
        <f t="shared" si="40"/>
        <v>1984</v>
      </c>
      <c r="E763" s="12">
        <f t="shared" si="41"/>
        <v>1984</v>
      </c>
      <c r="F763" s="11">
        <v>191.93084705011256</v>
      </c>
    </row>
    <row r="764" spans="1:6">
      <c r="A764">
        <v>757</v>
      </c>
      <c r="B764" s="9">
        <v>30986</v>
      </c>
      <c r="C764" s="6">
        <f t="shared" si="39"/>
        <v>10</v>
      </c>
      <c r="D764" s="12">
        <f t="shared" si="40"/>
        <v>1984</v>
      </c>
      <c r="E764" s="12">
        <f t="shared" si="41"/>
        <v>1985</v>
      </c>
      <c r="F764" s="11">
        <v>237.36376173265285</v>
      </c>
    </row>
    <row r="765" spans="1:6">
      <c r="A765">
        <v>758</v>
      </c>
      <c r="B765" s="9">
        <v>31016</v>
      </c>
      <c r="C765" s="6">
        <f t="shared" si="39"/>
        <v>11</v>
      </c>
      <c r="D765" s="12">
        <f t="shared" si="40"/>
        <v>1984</v>
      </c>
      <c r="E765" s="12">
        <f t="shared" si="41"/>
        <v>1985</v>
      </c>
      <c r="F765" s="11">
        <v>250.3802937397154</v>
      </c>
    </row>
    <row r="766" spans="1:6">
      <c r="A766">
        <v>759</v>
      </c>
      <c r="B766" s="9">
        <v>31047</v>
      </c>
      <c r="C766" s="6">
        <f t="shared" si="39"/>
        <v>12</v>
      </c>
      <c r="D766" s="12">
        <f t="shared" si="40"/>
        <v>1984</v>
      </c>
      <c r="E766" s="12">
        <f t="shared" si="41"/>
        <v>1985</v>
      </c>
      <c r="F766" s="11">
        <v>253.72900018369273</v>
      </c>
    </row>
    <row r="767" spans="1:6">
      <c r="A767">
        <v>760</v>
      </c>
      <c r="B767" s="9">
        <v>31078</v>
      </c>
      <c r="C767" s="6">
        <f t="shared" si="39"/>
        <v>1</v>
      </c>
      <c r="D767" s="12">
        <f t="shared" si="40"/>
        <v>1985</v>
      </c>
      <c r="E767" s="12">
        <f t="shared" si="41"/>
        <v>1985</v>
      </c>
      <c r="F767" s="11">
        <v>82.399394481529157</v>
      </c>
    </row>
    <row r="768" spans="1:6">
      <c r="A768">
        <v>761</v>
      </c>
      <c r="B768" s="9">
        <v>31106</v>
      </c>
      <c r="C768" s="6">
        <f t="shared" si="39"/>
        <v>2</v>
      </c>
      <c r="D768" s="12">
        <f t="shared" si="40"/>
        <v>1985</v>
      </c>
      <c r="E768" s="12">
        <f t="shared" si="41"/>
        <v>1985</v>
      </c>
      <c r="F768" s="11">
        <v>188.48414597548256</v>
      </c>
    </row>
    <row r="769" spans="1:6">
      <c r="A769">
        <v>762</v>
      </c>
      <c r="B769" s="9">
        <v>31137</v>
      </c>
      <c r="C769" s="6">
        <f t="shared" si="39"/>
        <v>3</v>
      </c>
      <c r="D769" s="12">
        <f t="shared" si="40"/>
        <v>1985</v>
      </c>
      <c r="E769" s="12">
        <f t="shared" si="41"/>
        <v>1985</v>
      </c>
      <c r="F769" s="11">
        <v>236.90360548378248</v>
      </c>
    </row>
    <row r="770" spans="1:6">
      <c r="A770">
        <v>763</v>
      </c>
      <c r="B770" s="9">
        <v>31167</v>
      </c>
      <c r="C770" s="6">
        <f t="shared" si="39"/>
        <v>4</v>
      </c>
      <c r="D770" s="12">
        <f t="shared" si="40"/>
        <v>1985</v>
      </c>
      <c r="E770" s="12">
        <f t="shared" si="41"/>
        <v>1985</v>
      </c>
      <c r="F770" s="11">
        <v>245.31897065518001</v>
      </c>
    </row>
    <row r="771" spans="1:6">
      <c r="A771">
        <v>764</v>
      </c>
      <c r="B771" s="9">
        <v>31198</v>
      </c>
      <c r="C771" s="6">
        <f t="shared" si="39"/>
        <v>5</v>
      </c>
      <c r="D771" s="12">
        <f t="shared" si="40"/>
        <v>1985</v>
      </c>
      <c r="E771" s="12">
        <f t="shared" si="41"/>
        <v>1985</v>
      </c>
      <c r="F771" s="11">
        <v>152.31532150755675</v>
      </c>
    </row>
    <row r="772" spans="1:6">
      <c r="A772">
        <v>765</v>
      </c>
      <c r="B772" s="9">
        <v>31228</v>
      </c>
      <c r="C772" s="6">
        <f t="shared" si="39"/>
        <v>6</v>
      </c>
      <c r="D772" s="12">
        <f t="shared" si="40"/>
        <v>1985</v>
      </c>
      <c r="E772" s="12">
        <f t="shared" si="41"/>
        <v>1985</v>
      </c>
      <c r="F772" s="11">
        <v>54.836794431194448</v>
      </c>
    </row>
    <row r="773" spans="1:6">
      <c r="A773">
        <v>766</v>
      </c>
      <c r="B773" s="9">
        <v>31259</v>
      </c>
      <c r="C773" s="6">
        <f t="shared" si="39"/>
        <v>7</v>
      </c>
      <c r="D773" s="12">
        <f t="shared" si="40"/>
        <v>1985</v>
      </c>
      <c r="E773" s="12">
        <f t="shared" si="41"/>
        <v>1985</v>
      </c>
      <c r="F773" s="11">
        <v>773.46832212183494</v>
      </c>
    </row>
    <row r="774" spans="1:6">
      <c r="A774">
        <v>767</v>
      </c>
      <c r="B774" s="9">
        <v>31290</v>
      </c>
      <c r="C774" s="6">
        <f t="shared" si="39"/>
        <v>8</v>
      </c>
      <c r="D774" s="12">
        <f t="shared" si="40"/>
        <v>1985</v>
      </c>
      <c r="E774" s="12">
        <f t="shared" si="41"/>
        <v>1985</v>
      </c>
      <c r="F774" s="11">
        <v>216.79534141928752</v>
      </c>
    </row>
    <row r="775" spans="1:6">
      <c r="A775">
        <v>768</v>
      </c>
      <c r="B775" s="9">
        <v>31320</v>
      </c>
      <c r="C775" s="6">
        <f t="shared" si="39"/>
        <v>9</v>
      </c>
      <c r="D775" s="12">
        <f t="shared" si="40"/>
        <v>1985</v>
      </c>
      <c r="E775" s="12">
        <f t="shared" si="41"/>
        <v>1985</v>
      </c>
      <c r="F775" s="11">
        <v>105.23828127598665</v>
      </c>
    </row>
    <row r="776" spans="1:6">
      <c r="A776">
        <v>769</v>
      </c>
      <c r="B776" s="9">
        <v>31351</v>
      </c>
      <c r="C776" s="6">
        <f t="shared" si="39"/>
        <v>10</v>
      </c>
      <c r="D776" s="12">
        <f t="shared" si="40"/>
        <v>1985</v>
      </c>
      <c r="E776" s="12">
        <f t="shared" si="41"/>
        <v>1986</v>
      </c>
      <c r="F776" s="11">
        <v>73.980035294150412</v>
      </c>
    </row>
    <row r="777" spans="1:6">
      <c r="A777">
        <v>770</v>
      </c>
      <c r="B777" s="9">
        <v>31381</v>
      </c>
      <c r="C777" s="6">
        <f t="shared" ref="C777:C840" si="42">MONTH(B777)</f>
        <v>11</v>
      </c>
      <c r="D777" s="12">
        <f t="shared" ref="D777:D840" si="43">YEAR(B777)</f>
        <v>1985</v>
      </c>
      <c r="E777" s="12">
        <f t="shared" ref="E777:E840" si="44">IF(AND($C777&gt;=10,$C777&lt;=12),$D777+1,$D777)</f>
        <v>1986</v>
      </c>
      <c r="F777" s="11">
        <v>98.125783359082789</v>
      </c>
    </row>
    <row r="778" spans="1:6">
      <c r="A778">
        <v>771</v>
      </c>
      <c r="B778" s="9">
        <v>31412</v>
      </c>
      <c r="C778" s="6">
        <f t="shared" si="42"/>
        <v>12</v>
      </c>
      <c r="D778" s="12">
        <f t="shared" si="43"/>
        <v>1985</v>
      </c>
      <c r="E778" s="12">
        <f t="shared" si="44"/>
        <v>1986</v>
      </c>
      <c r="F778" s="11">
        <v>236.35406209783423</v>
      </c>
    </row>
    <row r="779" spans="1:6">
      <c r="A779">
        <v>772</v>
      </c>
      <c r="B779" s="9">
        <v>31443</v>
      </c>
      <c r="C779" s="6">
        <f t="shared" si="42"/>
        <v>1</v>
      </c>
      <c r="D779" s="12">
        <f t="shared" si="43"/>
        <v>1986</v>
      </c>
      <c r="E779" s="12">
        <f t="shared" si="44"/>
        <v>1986</v>
      </c>
      <c r="F779" s="11">
        <v>250.50372159437569</v>
      </c>
    </row>
    <row r="780" spans="1:6">
      <c r="A780">
        <v>773</v>
      </c>
      <c r="B780" s="9">
        <v>31471</v>
      </c>
      <c r="C780" s="6">
        <f t="shared" si="42"/>
        <v>2</v>
      </c>
      <c r="D780" s="12">
        <f t="shared" si="43"/>
        <v>1986</v>
      </c>
      <c r="E780" s="12">
        <f t="shared" si="44"/>
        <v>1986</v>
      </c>
      <c r="F780" s="11">
        <v>-490.39420830269421</v>
      </c>
    </row>
    <row r="781" spans="1:6">
      <c r="A781">
        <v>774</v>
      </c>
      <c r="B781" s="9">
        <v>31502</v>
      </c>
      <c r="C781" s="6">
        <f t="shared" si="42"/>
        <v>3</v>
      </c>
      <c r="D781" s="12">
        <f t="shared" si="43"/>
        <v>1986</v>
      </c>
      <c r="E781" s="12">
        <f t="shared" si="44"/>
        <v>1986</v>
      </c>
      <c r="F781" s="11">
        <v>241.82464653053103</v>
      </c>
    </row>
    <row r="782" spans="1:6">
      <c r="A782">
        <v>775</v>
      </c>
      <c r="B782" s="9">
        <v>31532</v>
      </c>
      <c r="C782" s="6">
        <f t="shared" si="42"/>
        <v>4</v>
      </c>
      <c r="D782" s="12">
        <f t="shared" si="43"/>
        <v>1986</v>
      </c>
      <c r="E782" s="12">
        <f t="shared" si="44"/>
        <v>1986</v>
      </c>
      <c r="F782" s="11">
        <v>239.67383105990257</v>
      </c>
    </row>
    <row r="783" spans="1:6">
      <c r="A783">
        <v>776</v>
      </c>
      <c r="B783" s="9">
        <v>31563</v>
      </c>
      <c r="C783" s="6">
        <f t="shared" si="42"/>
        <v>5</v>
      </c>
      <c r="D783" s="12">
        <f t="shared" si="43"/>
        <v>1986</v>
      </c>
      <c r="E783" s="12">
        <f t="shared" si="44"/>
        <v>1986</v>
      </c>
      <c r="F783" s="11">
        <v>152.06516105504147</v>
      </c>
    </row>
    <row r="784" spans="1:6">
      <c r="A784">
        <v>777</v>
      </c>
      <c r="B784" s="9">
        <v>31593</v>
      </c>
      <c r="C784" s="6">
        <f t="shared" si="42"/>
        <v>6</v>
      </c>
      <c r="D784" s="12">
        <f t="shared" si="43"/>
        <v>1986</v>
      </c>
      <c r="E784" s="12">
        <f t="shared" si="44"/>
        <v>1986</v>
      </c>
      <c r="F784" s="11">
        <v>175.59951190597985</v>
      </c>
    </row>
    <row r="785" spans="1:6">
      <c r="A785">
        <v>778</v>
      </c>
      <c r="B785" s="9">
        <v>31624</v>
      </c>
      <c r="C785" s="6">
        <f t="shared" si="42"/>
        <v>7</v>
      </c>
      <c r="D785" s="12">
        <f t="shared" si="43"/>
        <v>1986</v>
      </c>
      <c r="E785" s="12">
        <f t="shared" si="44"/>
        <v>1986</v>
      </c>
      <c r="F785" s="11">
        <v>219.2054315362368</v>
      </c>
    </row>
    <row r="786" spans="1:6">
      <c r="A786">
        <v>779</v>
      </c>
      <c r="B786" s="9">
        <v>31655</v>
      </c>
      <c r="C786" s="6">
        <f t="shared" si="42"/>
        <v>8</v>
      </c>
      <c r="D786" s="12">
        <f t="shared" si="43"/>
        <v>1986</v>
      </c>
      <c r="E786" s="12">
        <f t="shared" si="44"/>
        <v>1986</v>
      </c>
      <c r="F786" s="11">
        <v>219.70575045319993</v>
      </c>
    </row>
    <row r="787" spans="1:6">
      <c r="A787">
        <v>780</v>
      </c>
      <c r="B787" s="9">
        <v>31685</v>
      </c>
      <c r="C787" s="6">
        <f t="shared" si="42"/>
        <v>9</v>
      </c>
      <c r="D787" s="12">
        <f t="shared" si="43"/>
        <v>1986</v>
      </c>
      <c r="E787" s="12">
        <f t="shared" si="44"/>
        <v>1986</v>
      </c>
      <c r="F787" s="11">
        <v>140.91038869795671</v>
      </c>
    </row>
    <row r="788" spans="1:6">
      <c r="A788">
        <v>781</v>
      </c>
      <c r="B788" s="9">
        <v>31716</v>
      </c>
      <c r="C788" s="6">
        <f t="shared" si="42"/>
        <v>10</v>
      </c>
      <c r="D788" s="12">
        <f t="shared" si="43"/>
        <v>1986</v>
      </c>
      <c r="E788" s="12">
        <f t="shared" si="44"/>
        <v>1987</v>
      </c>
      <c r="F788" s="11">
        <v>-0.85379393827270178</v>
      </c>
    </row>
    <row r="789" spans="1:6">
      <c r="A789">
        <v>782</v>
      </c>
      <c r="B789" s="9">
        <v>31746</v>
      </c>
      <c r="C789" s="6">
        <f t="shared" si="42"/>
        <v>11</v>
      </c>
      <c r="D789" s="12">
        <f t="shared" si="43"/>
        <v>1986</v>
      </c>
      <c r="E789" s="12">
        <f t="shared" si="44"/>
        <v>1987</v>
      </c>
      <c r="F789" s="11">
        <v>217.65269222205939</v>
      </c>
    </row>
    <row r="790" spans="1:6">
      <c r="A790">
        <v>783</v>
      </c>
      <c r="B790" s="9">
        <v>31777</v>
      </c>
      <c r="C790" s="6">
        <f t="shared" si="42"/>
        <v>12</v>
      </c>
      <c r="D790" s="12">
        <f t="shared" si="43"/>
        <v>1986</v>
      </c>
      <c r="E790" s="12">
        <f t="shared" si="44"/>
        <v>1987</v>
      </c>
      <c r="F790" s="11">
        <v>833.6794469330307</v>
      </c>
    </row>
    <row r="791" spans="1:6">
      <c r="A791">
        <v>784</v>
      </c>
      <c r="B791" s="9">
        <v>31808</v>
      </c>
      <c r="C791" s="6">
        <f t="shared" si="42"/>
        <v>1</v>
      </c>
      <c r="D791" s="12">
        <f t="shared" si="43"/>
        <v>1987</v>
      </c>
      <c r="E791" s="12">
        <f t="shared" si="44"/>
        <v>1987</v>
      </c>
      <c r="F791" s="11">
        <v>50.46339202099324</v>
      </c>
    </row>
    <row r="792" spans="1:6">
      <c r="A792">
        <v>785</v>
      </c>
      <c r="B792" s="9">
        <v>31836</v>
      </c>
      <c r="C792" s="6">
        <f t="shared" si="42"/>
        <v>2</v>
      </c>
      <c r="D792" s="12">
        <f t="shared" si="43"/>
        <v>1987</v>
      </c>
      <c r="E792" s="12">
        <f t="shared" si="44"/>
        <v>1987</v>
      </c>
      <c r="F792" s="11">
        <v>-589.37655593825184</v>
      </c>
    </row>
    <row r="793" spans="1:6">
      <c r="A793">
        <v>786</v>
      </c>
      <c r="B793" s="9">
        <v>31867</v>
      </c>
      <c r="C793" s="6">
        <f t="shared" si="42"/>
        <v>3</v>
      </c>
      <c r="D793" s="12">
        <f t="shared" si="43"/>
        <v>1987</v>
      </c>
      <c r="E793" s="12">
        <f t="shared" si="44"/>
        <v>1987</v>
      </c>
      <c r="F793" s="11">
        <v>223.28831268111071</v>
      </c>
    </row>
    <row r="794" spans="1:6">
      <c r="A794">
        <v>787</v>
      </c>
      <c r="B794" s="9">
        <v>31897</v>
      </c>
      <c r="C794" s="6">
        <f t="shared" si="42"/>
        <v>4</v>
      </c>
      <c r="D794" s="12">
        <f t="shared" si="43"/>
        <v>1987</v>
      </c>
      <c r="E794" s="12">
        <f t="shared" si="44"/>
        <v>1987</v>
      </c>
      <c r="F794" s="11">
        <v>238.57521333440059</v>
      </c>
    </row>
    <row r="795" spans="1:6">
      <c r="A795">
        <v>788</v>
      </c>
      <c r="B795" s="9">
        <v>31928</v>
      </c>
      <c r="C795" s="6">
        <f t="shared" si="42"/>
        <v>5</v>
      </c>
      <c r="D795" s="12">
        <f t="shared" si="43"/>
        <v>1987</v>
      </c>
      <c r="E795" s="12">
        <f t="shared" si="44"/>
        <v>1987</v>
      </c>
      <c r="F795" s="11">
        <v>104.54678893715254</v>
      </c>
    </row>
    <row r="796" spans="1:6">
      <c r="A796">
        <v>789</v>
      </c>
      <c r="B796" s="9">
        <v>31958</v>
      </c>
      <c r="C796" s="6">
        <f t="shared" si="42"/>
        <v>6</v>
      </c>
      <c r="D796" s="12">
        <f t="shared" si="43"/>
        <v>1987</v>
      </c>
      <c r="E796" s="12">
        <f t="shared" si="44"/>
        <v>1987</v>
      </c>
      <c r="F796" s="11">
        <v>575.03879143747417</v>
      </c>
    </row>
    <row r="797" spans="1:6">
      <c r="A797">
        <v>790</v>
      </c>
      <c r="B797" s="9">
        <v>31989</v>
      </c>
      <c r="C797" s="6">
        <f t="shared" si="42"/>
        <v>7</v>
      </c>
      <c r="D797" s="12">
        <f t="shared" si="43"/>
        <v>1987</v>
      </c>
      <c r="E797" s="12">
        <f t="shared" si="44"/>
        <v>1987</v>
      </c>
      <c r="F797" s="11">
        <v>301.52382036473955</v>
      </c>
    </row>
    <row r="798" spans="1:6">
      <c r="A798">
        <v>791</v>
      </c>
      <c r="B798" s="9">
        <v>32020</v>
      </c>
      <c r="C798" s="6">
        <f t="shared" si="42"/>
        <v>8</v>
      </c>
      <c r="D798" s="12">
        <f t="shared" si="43"/>
        <v>1987</v>
      </c>
      <c r="E798" s="12">
        <f t="shared" si="44"/>
        <v>1987</v>
      </c>
      <c r="F798" s="11">
        <v>219.57348329777074</v>
      </c>
    </row>
    <row r="799" spans="1:6">
      <c r="A799">
        <v>792</v>
      </c>
      <c r="B799" s="9">
        <v>32050</v>
      </c>
      <c r="C799" s="6">
        <f t="shared" si="42"/>
        <v>9</v>
      </c>
      <c r="D799" s="12">
        <f t="shared" si="43"/>
        <v>1987</v>
      </c>
      <c r="E799" s="12">
        <f t="shared" si="44"/>
        <v>1987</v>
      </c>
      <c r="F799" s="11">
        <v>135.09598733781991</v>
      </c>
    </row>
    <row r="800" spans="1:6">
      <c r="A800">
        <v>793</v>
      </c>
      <c r="B800" s="9">
        <v>32081</v>
      </c>
      <c r="C800" s="6">
        <f t="shared" si="42"/>
        <v>10</v>
      </c>
      <c r="D800" s="12">
        <f t="shared" si="43"/>
        <v>1987</v>
      </c>
      <c r="E800" s="12">
        <f t="shared" si="44"/>
        <v>1988</v>
      </c>
      <c r="F800" s="11">
        <v>198.90481901842691</v>
      </c>
    </row>
    <row r="801" spans="1:6">
      <c r="A801">
        <v>794</v>
      </c>
      <c r="B801" s="9">
        <v>32111</v>
      </c>
      <c r="C801" s="6">
        <f t="shared" si="42"/>
        <v>11</v>
      </c>
      <c r="D801" s="12">
        <f t="shared" si="43"/>
        <v>1987</v>
      </c>
      <c r="E801" s="12">
        <f t="shared" si="44"/>
        <v>1988</v>
      </c>
      <c r="F801" s="11">
        <v>245.85775976356672</v>
      </c>
    </row>
    <row r="802" spans="1:6">
      <c r="A802">
        <v>795</v>
      </c>
      <c r="B802" s="9">
        <v>32142</v>
      </c>
      <c r="C802" s="6">
        <f t="shared" si="42"/>
        <v>12</v>
      </c>
      <c r="D802" s="12">
        <f t="shared" si="43"/>
        <v>1987</v>
      </c>
      <c r="E802" s="12">
        <f t="shared" si="44"/>
        <v>1988</v>
      </c>
      <c r="F802" s="11">
        <v>245.9982268249023</v>
      </c>
    </row>
    <row r="803" spans="1:6">
      <c r="A803">
        <v>796</v>
      </c>
      <c r="B803" s="9">
        <v>32173</v>
      </c>
      <c r="C803" s="6">
        <f t="shared" si="42"/>
        <v>1</v>
      </c>
      <c r="D803" s="12">
        <f t="shared" si="43"/>
        <v>1988</v>
      </c>
      <c r="E803" s="12">
        <f t="shared" si="44"/>
        <v>1988</v>
      </c>
      <c r="F803" s="11">
        <v>247.25102101409706</v>
      </c>
    </row>
    <row r="804" spans="1:6">
      <c r="A804">
        <v>797</v>
      </c>
      <c r="B804" s="9">
        <v>32202</v>
      </c>
      <c r="C804" s="6">
        <f t="shared" si="42"/>
        <v>2</v>
      </c>
      <c r="D804" s="12">
        <f t="shared" si="43"/>
        <v>1988</v>
      </c>
      <c r="E804" s="12">
        <f t="shared" si="44"/>
        <v>1988</v>
      </c>
      <c r="F804" s="11">
        <v>209.78376334772111</v>
      </c>
    </row>
    <row r="805" spans="1:6">
      <c r="A805">
        <v>798</v>
      </c>
      <c r="B805" s="9">
        <v>32233</v>
      </c>
      <c r="C805" s="6">
        <f t="shared" si="42"/>
        <v>3</v>
      </c>
      <c r="D805" s="12">
        <f t="shared" si="43"/>
        <v>1988</v>
      </c>
      <c r="E805" s="12">
        <f t="shared" si="44"/>
        <v>1988</v>
      </c>
      <c r="F805" s="11">
        <v>-572.49276046560726</v>
      </c>
    </row>
    <row r="806" spans="1:6">
      <c r="A806">
        <v>799</v>
      </c>
      <c r="B806" s="9">
        <v>32263</v>
      </c>
      <c r="C806" s="6">
        <f t="shared" si="42"/>
        <v>4</v>
      </c>
      <c r="D806" s="12">
        <f t="shared" si="43"/>
        <v>1988</v>
      </c>
      <c r="E806" s="12">
        <f t="shared" si="44"/>
        <v>1988</v>
      </c>
      <c r="F806" s="11">
        <v>-21.736209272064571</v>
      </c>
    </row>
    <row r="807" spans="1:6">
      <c r="A807">
        <v>800</v>
      </c>
      <c r="B807" s="9">
        <v>32294</v>
      </c>
      <c r="C807" s="6">
        <f t="shared" si="42"/>
        <v>5</v>
      </c>
      <c r="D807" s="12">
        <f t="shared" si="43"/>
        <v>1988</v>
      </c>
      <c r="E807" s="12">
        <f t="shared" si="44"/>
        <v>1988</v>
      </c>
      <c r="F807" s="11">
        <v>201.10564409142762</v>
      </c>
    </row>
    <row r="808" spans="1:6">
      <c r="A808">
        <v>801</v>
      </c>
      <c r="B808" s="9">
        <v>32324</v>
      </c>
      <c r="C808" s="6">
        <f t="shared" si="42"/>
        <v>6</v>
      </c>
      <c r="D808" s="12">
        <f t="shared" si="43"/>
        <v>1988</v>
      </c>
      <c r="E808" s="12">
        <f t="shared" si="44"/>
        <v>1988</v>
      </c>
      <c r="F808" s="11">
        <v>844.08587745270677</v>
      </c>
    </row>
    <row r="809" spans="1:6">
      <c r="A809">
        <v>802</v>
      </c>
      <c r="B809" s="9">
        <v>32355</v>
      </c>
      <c r="C809" s="6">
        <f t="shared" si="42"/>
        <v>7</v>
      </c>
      <c r="D809" s="12">
        <f t="shared" si="43"/>
        <v>1988</v>
      </c>
      <c r="E809" s="12">
        <f t="shared" si="44"/>
        <v>1988</v>
      </c>
      <c r="F809" s="11">
        <v>201.04780419695931</v>
      </c>
    </row>
    <row r="810" spans="1:6">
      <c r="A810">
        <v>803</v>
      </c>
      <c r="B810" s="9">
        <v>32386</v>
      </c>
      <c r="C810" s="6">
        <f t="shared" si="42"/>
        <v>8</v>
      </c>
      <c r="D810" s="12">
        <f t="shared" si="43"/>
        <v>1988</v>
      </c>
      <c r="E810" s="12">
        <f t="shared" si="44"/>
        <v>1988</v>
      </c>
      <c r="F810" s="11">
        <v>220.972053073089</v>
      </c>
    </row>
    <row r="811" spans="1:6">
      <c r="A811">
        <v>804</v>
      </c>
      <c r="B811" s="9">
        <v>32416</v>
      </c>
      <c r="C811" s="6">
        <f t="shared" si="42"/>
        <v>9</v>
      </c>
      <c r="D811" s="12">
        <f t="shared" si="43"/>
        <v>1988</v>
      </c>
      <c r="E811" s="12">
        <f t="shared" si="44"/>
        <v>1988</v>
      </c>
      <c r="F811" s="11">
        <v>77.800189390198625</v>
      </c>
    </row>
    <row r="812" spans="1:6">
      <c r="A812">
        <v>805</v>
      </c>
      <c r="B812" s="9">
        <v>32447</v>
      </c>
      <c r="C812" s="6">
        <f t="shared" si="42"/>
        <v>10</v>
      </c>
      <c r="D812" s="12">
        <f t="shared" si="43"/>
        <v>1988</v>
      </c>
      <c r="E812" s="12">
        <f t="shared" si="44"/>
        <v>1989</v>
      </c>
      <c r="F812" s="11">
        <v>96.549545874211617</v>
      </c>
    </row>
    <row r="813" spans="1:6">
      <c r="A813">
        <v>806</v>
      </c>
      <c r="B813" s="9">
        <v>32477</v>
      </c>
      <c r="C813" s="6">
        <f t="shared" si="42"/>
        <v>11</v>
      </c>
      <c r="D813" s="12">
        <f t="shared" si="43"/>
        <v>1988</v>
      </c>
      <c r="E813" s="12">
        <f t="shared" si="44"/>
        <v>1989</v>
      </c>
      <c r="F813" s="11">
        <v>118.05708140272009</v>
      </c>
    </row>
    <row r="814" spans="1:6">
      <c r="A814">
        <v>807</v>
      </c>
      <c r="B814" s="9">
        <v>32508</v>
      </c>
      <c r="C814" s="6">
        <f t="shared" si="42"/>
        <v>12</v>
      </c>
      <c r="D814" s="12">
        <f t="shared" si="43"/>
        <v>1988</v>
      </c>
      <c r="E814" s="12">
        <f t="shared" si="44"/>
        <v>1989</v>
      </c>
      <c r="F814" s="11">
        <v>215.05973197332423</v>
      </c>
    </row>
    <row r="815" spans="1:6">
      <c r="A815">
        <v>808</v>
      </c>
      <c r="B815" s="9">
        <v>32539</v>
      </c>
      <c r="C815" s="6">
        <f t="shared" si="42"/>
        <v>1</v>
      </c>
      <c r="D815" s="12">
        <f t="shared" si="43"/>
        <v>1989</v>
      </c>
      <c r="E815" s="12">
        <f t="shared" si="44"/>
        <v>1989</v>
      </c>
      <c r="F815" s="11">
        <v>245.62468623398337</v>
      </c>
    </row>
    <row r="816" spans="1:6">
      <c r="A816">
        <v>809</v>
      </c>
      <c r="B816" s="9">
        <v>32567</v>
      </c>
      <c r="C816" s="6">
        <f t="shared" si="42"/>
        <v>2</v>
      </c>
      <c r="D816" s="12">
        <f t="shared" si="43"/>
        <v>1989</v>
      </c>
      <c r="E816" s="12">
        <f t="shared" si="44"/>
        <v>1989</v>
      </c>
      <c r="F816" s="11">
        <v>238.92522838501674</v>
      </c>
    </row>
    <row r="817" spans="1:6">
      <c r="A817">
        <v>810</v>
      </c>
      <c r="B817" s="9">
        <v>32598</v>
      </c>
      <c r="C817" s="6">
        <f t="shared" si="42"/>
        <v>3</v>
      </c>
      <c r="D817" s="12">
        <f t="shared" si="43"/>
        <v>1989</v>
      </c>
      <c r="E817" s="12">
        <f t="shared" si="44"/>
        <v>1989</v>
      </c>
      <c r="F817" s="11">
        <v>-408.51903132067264</v>
      </c>
    </row>
    <row r="818" spans="1:6">
      <c r="A818">
        <v>811</v>
      </c>
      <c r="B818" s="9">
        <v>32628</v>
      </c>
      <c r="C818" s="6">
        <f t="shared" si="42"/>
        <v>4</v>
      </c>
      <c r="D818" s="12">
        <f t="shared" si="43"/>
        <v>1989</v>
      </c>
      <c r="E818" s="12">
        <f t="shared" si="44"/>
        <v>1989</v>
      </c>
      <c r="F818" s="11">
        <v>238.85525295041066</v>
      </c>
    </row>
    <row r="819" spans="1:6">
      <c r="A819">
        <v>812</v>
      </c>
      <c r="B819" s="9">
        <v>32659</v>
      </c>
      <c r="C819" s="6">
        <f t="shared" si="42"/>
        <v>5</v>
      </c>
      <c r="D819" s="12">
        <f t="shared" si="43"/>
        <v>1989</v>
      </c>
      <c r="E819" s="12">
        <f t="shared" si="44"/>
        <v>1989</v>
      </c>
      <c r="F819" s="11">
        <v>233.96607175863619</v>
      </c>
    </row>
    <row r="820" spans="1:6">
      <c r="A820">
        <v>813</v>
      </c>
      <c r="B820" s="9">
        <v>32689</v>
      </c>
      <c r="C820" s="6">
        <f t="shared" si="42"/>
        <v>6</v>
      </c>
      <c r="D820" s="12">
        <f t="shared" si="43"/>
        <v>1989</v>
      </c>
      <c r="E820" s="12">
        <f t="shared" si="44"/>
        <v>1989</v>
      </c>
      <c r="F820" s="11">
        <v>224.83108785536933</v>
      </c>
    </row>
    <row r="821" spans="1:6">
      <c r="A821">
        <v>814</v>
      </c>
      <c r="B821" s="9">
        <v>32720</v>
      </c>
      <c r="C821" s="6">
        <f t="shared" si="42"/>
        <v>7</v>
      </c>
      <c r="D821" s="12">
        <f t="shared" si="43"/>
        <v>1989</v>
      </c>
      <c r="E821" s="12">
        <f t="shared" si="44"/>
        <v>1989</v>
      </c>
      <c r="F821" s="11">
        <v>219.03865856392122</v>
      </c>
    </row>
    <row r="822" spans="1:6">
      <c r="A822">
        <v>815</v>
      </c>
      <c r="B822" s="9">
        <v>32751</v>
      </c>
      <c r="C822" s="6">
        <f t="shared" si="42"/>
        <v>8</v>
      </c>
      <c r="D822" s="12">
        <f t="shared" si="43"/>
        <v>1989</v>
      </c>
      <c r="E822" s="12">
        <f t="shared" si="44"/>
        <v>1989</v>
      </c>
      <c r="F822" s="11">
        <v>872.14111788382638</v>
      </c>
    </row>
    <row r="823" spans="1:6">
      <c r="A823">
        <v>816</v>
      </c>
      <c r="B823" s="9">
        <v>32781</v>
      </c>
      <c r="C823" s="6">
        <f t="shared" si="42"/>
        <v>9</v>
      </c>
      <c r="D823" s="12">
        <f t="shared" si="43"/>
        <v>1989</v>
      </c>
      <c r="E823" s="12">
        <f t="shared" si="44"/>
        <v>1989</v>
      </c>
      <c r="F823" s="11">
        <v>143.71452434922594</v>
      </c>
    </row>
    <row r="824" spans="1:6">
      <c r="A824">
        <v>817</v>
      </c>
      <c r="B824" s="9">
        <v>32812</v>
      </c>
      <c r="C824" s="6">
        <f t="shared" si="42"/>
        <v>10</v>
      </c>
      <c r="D824" s="12">
        <f t="shared" si="43"/>
        <v>1989</v>
      </c>
      <c r="E824" s="12">
        <f t="shared" si="44"/>
        <v>1990</v>
      </c>
      <c r="F824" s="11">
        <v>199.28445366235451</v>
      </c>
    </row>
    <row r="825" spans="1:6">
      <c r="A825">
        <v>818</v>
      </c>
      <c r="B825" s="9">
        <v>32842</v>
      </c>
      <c r="C825" s="6">
        <f t="shared" si="42"/>
        <v>11</v>
      </c>
      <c r="D825" s="12">
        <f t="shared" si="43"/>
        <v>1989</v>
      </c>
      <c r="E825" s="12">
        <f t="shared" si="44"/>
        <v>1990</v>
      </c>
      <c r="F825" s="11">
        <v>139.89449160166873</v>
      </c>
    </row>
    <row r="826" spans="1:6">
      <c r="A826">
        <v>819</v>
      </c>
      <c r="B826" s="9">
        <v>32873</v>
      </c>
      <c r="C826" s="6">
        <f t="shared" si="42"/>
        <v>12</v>
      </c>
      <c r="D826" s="12">
        <f t="shared" si="43"/>
        <v>1989</v>
      </c>
      <c r="E826" s="12">
        <f t="shared" si="44"/>
        <v>1990</v>
      </c>
      <c r="F826" s="11">
        <v>242.80248710963451</v>
      </c>
    </row>
    <row r="827" spans="1:6">
      <c r="A827">
        <v>820</v>
      </c>
      <c r="B827" s="9">
        <v>32904</v>
      </c>
      <c r="C827" s="6">
        <f t="shared" si="42"/>
        <v>1</v>
      </c>
      <c r="D827" s="12">
        <f t="shared" si="43"/>
        <v>1990</v>
      </c>
      <c r="E827" s="12">
        <f t="shared" si="44"/>
        <v>1990</v>
      </c>
      <c r="F827" s="11">
        <v>-411.7241853166729</v>
      </c>
    </row>
    <row r="828" spans="1:6">
      <c r="A828">
        <v>821</v>
      </c>
      <c r="B828" s="9">
        <v>32932</v>
      </c>
      <c r="C828" s="6">
        <f t="shared" si="42"/>
        <v>2</v>
      </c>
      <c r="D828" s="12">
        <f t="shared" si="43"/>
        <v>1990</v>
      </c>
      <c r="E828" s="12">
        <f t="shared" si="44"/>
        <v>1990</v>
      </c>
      <c r="F828" s="11">
        <v>246.17243127865009</v>
      </c>
    </row>
    <row r="829" spans="1:6">
      <c r="A829">
        <v>822</v>
      </c>
      <c r="B829" s="9">
        <v>32963</v>
      </c>
      <c r="C829" s="6">
        <f t="shared" si="42"/>
        <v>3</v>
      </c>
      <c r="D829" s="12">
        <f t="shared" si="43"/>
        <v>1990</v>
      </c>
      <c r="E829" s="12">
        <f t="shared" si="44"/>
        <v>1990</v>
      </c>
      <c r="F829" s="11">
        <v>244.03468721075535</v>
      </c>
    </row>
    <row r="830" spans="1:6">
      <c r="A830">
        <v>823</v>
      </c>
      <c r="B830" s="9">
        <v>32993</v>
      </c>
      <c r="C830" s="6">
        <f t="shared" si="42"/>
        <v>4</v>
      </c>
      <c r="D830" s="12">
        <f t="shared" si="43"/>
        <v>1990</v>
      </c>
      <c r="E830" s="12">
        <f t="shared" si="44"/>
        <v>1990</v>
      </c>
      <c r="F830" s="11">
        <v>198.15571985992574</v>
      </c>
    </row>
    <row r="831" spans="1:6">
      <c r="A831">
        <v>824</v>
      </c>
      <c r="B831" s="9">
        <v>33024</v>
      </c>
      <c r="C831" s="6">
        <f t="shared" si="42"/>
        <v>5</v>
      </c>
      <c r="D831" s="12">
        <f t="shared" si="43"/>
        <v>1990</v>
      </c>
      <c r="E831" s="12">
        <f t="shared" si="44"/>
        <v>1990</v>
      </c>
      <c r="F831" s="11">
        <v>147.29035929936799</v>
      </c>
    </row>
    <row r="832" spans="1:6">
      <c r="A832">
        <v>825</v>
      </c>
      <c r="B832" s="9">
        <v>33054</v>
      </c>
      <c r="C832" s="6">
        <f t="shared" si="42"/>
        <v>6</v>
      </c>
      <c r="D832" s="12">
        <f t="shared" si="43"/>
        <v>1990</v>
      </c>
      <c r="E832" s="12">
        <f t="shared" si="44"/>
        <v>1990</v>
      </c>
      <c r="F832" s="11">
        <v>228.19219576129694</v>
      </c>
    </row>
    <row r="833" spans="1:6">
      <c r="A833">
        <v>826</v>
      </c>
      <c r="B833" s="9">
        <v>33085</v>
      </c>
      <c r="C833" s="6">
        <f t="shared" si="42"/>
        <v>7</v>
      </c>
      <c r="D833" s="12">
        <f t="shared" si="43"/>
        <v>1990</v>
      </c>
      <c r="E833" s="12">
        <f t="shared" si="44"/>
        <v>1990</v>
      </c>
      <c r="F833" s="11">
        <v>875.92800264997027</v>
      </c>
    </row>
    <row r="834" spans="1:6">
      <c r="A834">
        <v>827</v>
      </c>
      <c r="B834" s="9">
        <v>33116</v>
      </c>
      <c r="C834" s="6">
        <f t="shared" si="42"/>
        <v>8</v>
      </c>
      <c r="D834" s="12">
        <f t="shared" si="43"/>
        <v>1990</v>
      </c>
      <c r="E834" s="12">
        <f t="shared" si="44"/>
        <v>1990</v>
      </c>
      <c r="F834" s="11">
        <v>233.60315916273248</v>
      </c>
    </row>
    <row r="835" spans="1:6">
      <c r="A835">
        <v>828</v>
      </c>
      <c r="B835" s="9">
        <v>33146</v>
      </c>
      <c r="C835" s="6">
        <f t="shared" si="42"/>
        <v>9</v>
      </c>
      <c r="D835" s="12">
        <f t="shared" si="43"/>
        <v>1990</v>
      </c>
      <c r="E835" s="12">
        <f t="shared" si="44"/>
        <v>1990</v>
      </c>
      <c r="F835" s="11">
        <v>144.94395388398198</v>
      </c>
    </row>
    <row r="836" spans="1:6">
      <c r="A836">
        <v>829</v>
      </c>
      <c r="B836" s="9">
        <v>33177</v>
      </c>
      <c r="C836" s="6">
        <f t="shared" si="42"/>
        <v>10</v>
      </c>
      <c r="D836" s="12">
        <f t="shared" si="43"/>
        <v>1990</v>
      </c>
      <c r="E836" s="12">
        <f t="shared" si="44"/>
        <v>1991</v>
      </c>
      <c r="F836" s="11">
        <v>16.811233706471967</v>
      </c>
    </row>
    <row r="837" spans="1:6">
      <c r="A837">
        <v>830</v>
      </c>
      <c r="B837" s="9">
        <v>33207</v>
      </c>
      <c r="C837" s="6">
        <f t="shared" si="42"/>
        <v>11</v>
      </c>
      <c r="D837" s="12">
        <f t="shared" si="43"/>
        <v>1990</v>
      </c>
      <c r="E837" s="12">
        <f t="shared" si="44"/>
        <v>1991</v>
      </c>
      <c r="F837" s="11">
        <v>244.12816171403824</v>
      </c>
    </row>
    <row r="838" spans="1:6">
      <c r="A838">
        <v>831</v>
      </c>
      <c r="B838" s="9">
        <v>33238</v>
      </c>
      <c r="C838" s="6">
        <f t="shared" si="42"/>
        <v>12</v>
      </c>
      <c r="D838" s="12">
        <f t="shared" si="43"/>
        <v>1990</v>
      </c>
      <c r="E838" s="12">
        <f t="shared" si="44"/>
        <v>1991</v>
      </c>
      <c r="F838" s="11">
        <v>85.113549840613359</v>
      </c>
    </row>
    <row r="839" spans="1:6">
      <c r="A839">
        <v>832</v>
      </c>
      <c r="B839" s="9">
        <v>33269</v>
      </c>
      <c r="C839" s="6">
        <f t="shared" si="42"/>
        <v>1</v>
      </c>
      <c r="D839" s="12">
        <f t="shared" si="43"/>
        <v>1991</v>
      </c>
      <c r="E839" s="12">
        <f t="shared" si="44"/>
        <v>1991</v>
      </c>
      <c r="F839" s="11">
        <v>34.199951159702891</v>
      </c>
    </row>
    <row r="840" spans="1:6">
      <c r="A840">
        <v>833</v>
      </c>
      <c r="B840" s="9">
        <v>33297</v>
      </c>
      <c r="C840" s="6">
        <f t="shared" si="42"/>
        <v>2</v>
      </c>
      <c r="D840" s="12">
        <f t="shared" si="43"/>
        <v>1991</v>
      </c>
      <c r="E840" s="12">
        <f t="shared" si="44"/>
        <v>1991</v>
      </c>
      <c r="F840" s="11">
        <v>26.391935905395282</v>
      </c>
    </row>
    <row r="841" spans="1:6">
      <c r="A841">
        <v>834</v>
      </c>
      <c r="B841" s="9">
        <v>33328</v>
      </c>
      <c r="C841" s="6">
        <f t="shared" ref="C841:C904" si="45">MONTH(B841)</f>
        <v>3</v>
      </c>
      <c r="D841" s="12">
        <f t="shared" ref="D841:D904" si="46">YEAR(B841)</f>
        <v>1991</v>
      </c>
      <c r="E841" s="12">
        <f t="shared" ref="E841:E904" si="47">IF(AND($C841&gt;=10,$C841&lt;=12),$D841+1,$D841)</f>
        <v>1991</v>
      </c>
      <c r="F841" s="11">
        <v>207.81747162200514</v>
      </c>
    </row>
    <row r="842" spans="1:6">
      <c r="A842">
        <v>835</v>
      </c>
      <c r="B842" s="9">
        <v>33358</v>
      </c>
      <c r="C842" s="6">
        <f t="shared" si="45"/>
        <v>4</v>
      </c>
      <c r="D842" s="12">
        <f t="shared" si="46"/>
        <v>1991</v>
      </c>
      <c r="E842" s="12">
        <f t="shared" si="47"/>
        <v>1991</v>
      </c>
      <c r="F842" s="11">
        <v>-69.142313043124886</v>
      </c>
    </row>
    <row r="843" spans="1:6">
      <c r="A843">
        <v>836</v>
      </c>
      <c r="B843" s="9">
        <v>33389</v>
      </c>
      <c r="C843" s="6">
        <f t="shared" si="45"/>
        <v>5</v>
      </c>
      <c r="D843" s="12">
        <f t="shared" si="46"/>
        <v>1991</v>
      </c>
      <c r="E843" s="12">
        <f t="shared" si="47"/>
        <v>1991</v>
      </c>
      <c r="F843" s="11">
        <v>-122.88387939867266</v>
      </c>
    </row>
    <row r="844" spans="1:6">
      <c r="A844">
        <v>837</v>
      </c>
      <c r="B844" s="9">
        <v>33419</v>
      </c>
      <c r="C844" s="6">
        <f t="shared" si="45"/>
        <v>6</v>
      </c>
      <c r="D844" s="12">
        <f t="shared" si="46"/>
        <v>1991</v>
      </c>
      <c r="E844" s="12">
        <f t="shared" si="47"/>
        <v>1991</v>
      </c>
      <c r="F844" s="11">
        <v>228.96769110973594</v>
      </c>
    </row>
    <row r="845" spans="1:6">
      <c r="A845">
        <v>838</v>
      </c>
      <c r="B845" s="9">
        <v>33450</v>
      </c>
      <c r="C845" s="6">
        <f t="shared" si="45"/>
        <v>7</v>
      </c>
      <c r="D845" s="12">
        <f t="shared" si="46"/>
        <v>1991</v>
      </c>
      <c r="E845" s="12">
        <f t="shared" si="47"/>
        <v>1991</v>
      </c>
      <c r="F845" s="11">
        <v>875.94317174978323</v>
      </c>
    </row>
    <row r="846" spans="1:6">
      <c r="A846">
        <v>839</v>
      </c>
      <c r="B846" s="9">
        <v>33481</v>
      </c>
      <c r="C846" s="6">
        <f t="shared" si="45"/>
        <v>8</v>
      </c>
      <c r="D846" s="12">
        <f t="shared" si="46"/>
        <v>1991</v>
      </c>
      <c r="E846" s="12">
        <f t="shared" si="47"/>
        <v>1991</v>
      </c>
      <c r="F846" s="11">
        <v>229.59729795251303</v>
      </c>
    </row>
    <row r="847" spans="1:6">
      <c r="A847">
        <v>840</v>
      </c>
      <c r="B847" s="9">
        <v>33511</v>
      </c>
      <c r="C847" s="6">
        <f t="shared" si="45"/>
        <v>9</v>
      </c>
      <c r="D847" s="12">
        <f t="shared" si="46"/>
        <v>1991</v>
      </c>
      <c r="E847" s="12">
        <f t="shared" si="47"/>
        <v>1991</v>
      </c>
      <c r="F847" s="11">
        <v>62.292706104869467</v>
      </c>
    </row>
    <row r="848" spans="1:6">
      <c r="A848">
        <v>841</v>
      </c>
      <c r="B848" s="9">
        <v>33542</v>
      </c>
      <c r="C848" s="6">
        <f t="shared" si="45"/>
        <v>10</v>
      </c>
      <c r="D848" s="12">
        <f t="shared" si="46"/>
        <v>1991</v>
      </c>
      <c r="E848" s="12">
        <f t="shared" si="47"/>
        <v>1992</v>
      </c>
      <c r="F848" s="11">
        <v>8.4137679199325248</v>
      </c>
    </row>
    <row r="849" spans="1:6">
      <c r="A849">
        <v>842</v>
      </c>
      <c r="B849" s="9">
        <v>33572</v>
      </c>
      <c r="C849" s="6">
        <f t="shared" si="45"/>
        <v>11</v>
      </c>
      <c r="D849" s="12">
        <f t="shared" si="46"/>
        <v>1991</v>
      </c>
      <c r="E849" s="12">
        <f t="shared" si="47"/>
        <v>1992</v>
      </c>
      <c r="F849" s="11">
        <v>250.66405620350133</v>
      </c>
    </row>
    <row r="850" spans="1:6">
      <c r="A850">
        <v>843</v>
      </c>
      <c r="B850" s="9">
        <v>33603</v>
      </c>
      <c r="C850" s="6">
        <f t="shared" si="45"/>
        <v>12</v>
      </c>
      <c r="D850" s="12">
        <f t="shared" si="46"/>
        <v>1991</v>
      </c>
      <c r="E850" s="12">
        <f t="shared" si="47"/>
        <v>1992</v>
      </c>
      <c r="F850" s="11">
        <v>36.123919079993811</v>
      </c>
    </row>
    <row r="851" spans="1:6">
      <c r="A851">
        <v>844</v>
      </c>
      <c r="B851" s="9">
        <v>33634</v>
      </c>
      <c r="C851" s="6">
        <f t="shared" si="45"/>
        <v>1</v>
      </c>
      <c r="D851" s="12">
        <f t="shared" si="46"/>
        <v>1992</v>
      </c>
      <c r="E851" s="12">
        <f t="shared" si="47"/>
        <v>1992</v>
      </c>
      <c r="F851" s="11">
        <v>130.15424991481183</v>
      </c>
    </row>
    <row r="852" spans="1:6">
      <c r="A852">
        <v>845</v>
      </c>
      <c r="B852" s="9">
        <v>33663</v>
      </c>
      <c r="C852" s="6">
        <f t="shared" si="45"/>
        <v>2</v>
      </c>
      <c r="D852" s="12">
        <f t="shared" si="46"/>
        <v>1992</v>
      </c>
      <c r="E852" s="12">
        <f t="shared" si="47"/>
        <v>1992</v>
      </c>
      <c r="F852" s="11">
        <v>180.20887816756735</v>
      </c>
    </row>
    <row r="853" spans="1:6">
      <c r="A853">
        <v>846</v>
      </c>
      <c r="B853" s="9">
        <v>33694</v>
      </c>
      <c r="C853" s="6">
        <f t="shared" si="45"/>
        <v>3</v>
      </c>
      <c r="D853" s="12">
        <f t="shared" si="46"/>
        <v>1992</v>
      </c>
      <c r="E853" s="12">
        <f t="shared" si="47"/>
        <v>1992</v>
      </c>
      <c r="F853" s="11">
        <v>254.2886263476758</v>
      </c>
    </row>
    <row r="854" spans="1:6">
      <c r="A854">
        <v>847</v>
      </c>
      <c r="B854" s="9">
        <v>33724</v>
      </c>
      <c r="C854" s="6">
        <f t="shared" si="45"/>
        <v>4</v>
      </c>
      <c r="D854" s="12">
        <f t="shared" si="46"/>
        <v>1992</v>
      </c>
      <c r="E854" s="12">
        <f t="shared" si="47"/>
        <v>1992</v>
      </c>
      <c r="F854" s="11">
        <v>-423.77535085280283</v>
      </c>
    </row>
    <row r="855" spans="1:6">
      <c r="A855">
        <v>848</v>
      </c>
      <c r="B855" s="9">
        <v>33755</v>
      </c>
      <c r="C855" s="6">
        <f t="shared" si="45"/>
        <v>5</v>
      </c>
      <c r="D855" s="12">
        <f t="shared" si="46"/>
        <v>1992</v>
      </c>
      <c r="E855" s="12">
        <f t="shared" si="47"/>
        <v>1992</v>
      </c>
      <c r="F855" s="11">
        <v>892.83383462815254</v>
      </c>
    </row>
    <row r="856" spans="1:6">
      <c r="A856">
        <v>849</v>
      </c>
      <c r="B856" s="9">
        <v>33785</v>
      </c>
      <c r="C856" s="6">
        <f t="shared" si="45"/>
        <v>6</v>
      </c>
      <c r="D856" s="12">
        <f t="shared" si="46"/>
        <v>1992</v>
      </c>
      <c r="E856" s="12">
        <f t="shared" si="47"/>
        <v>1992</v>
      </c>
      <c r="F856" s="11">
        <v>243.26311067651295</v>
      </c>
    </row>
    <row r="857" spans="1:6">
      <c r="A857">
        <v>850</v>
      </c>
      <c r="B857" s="9">
        <v>33816</v>
      </c>
      <c r="C857" s="6">
        <f t="shared" si="45"/>
        <v>7</v>
      </c>
      <c r="D857" s="12">
        <f t="shared" si="46"/>
        <v>1992</v>
      </c>
      <c r="E857" s="12">
        <f t="shared" si="47"/>
        <v>1992</v>
      </c>
      <c r="F857" s="11">
        <v>243.68391849361933</v>
      </c>
    </row>
    <row r="858" spans="1:6">
      <c r="A858">
        <v>851</v>
      </c>
      <c r="B858" s="9">
        <v>33847</v>
      </c>
      <c r="C858" s="6">
        <f t="shared" si="45"/>
        <v>8</v>
      </c>
      <c r="D858" s="12">
        <f t="shared" si="46"/>
        <v>1992</v>
      </c>
      <c r="E858" s="12">
        <f t="shared" si="47"/>
        <v>1992</v>
      </c>
      <c r="F858" s="11">
        <v>160.2373483671854</v>
      </c>
    </row>
    <row r="859" spans="1:6">
      <c r="A859">
        <v>852</v>
      </c>
      <c r="B859" s="9">
        <v>33877</v>
      </c>
      <c r="C859" s="6">
        <f t="shared" si="45"/>
        <v>9</v>
      </c>
      <c r="D859" s="12">
        <f t="shared" si="46"/>
        <v>1992</v>
      </c>
      <c r="E859" s="12">
        <f t="shared" si="47"/>
        <v>1992</v>
      </c>
      <c r="F859" s="11">
        <v>2.0378883526536811</v>
      </c>
    </row>
    <row r="860" spans="1:6">
      <c r="A860">
        <v>853</v>
      </c>
      <c r="B860" s="9">
        <v>33908</v>
      </c>
      <c r="C860" s="6">
        <f t="shared" si="45"/>
        <v>10</v>
      </c>
      <c r="D860" s="12">
        <f t="shared" si="46"/>
        <v>1992</v>
      </c>
      <c r="E860" s="12">
        <f t="shared" si="47"/>
        <v>1993</v>
      </c>
      <c r="F860" s="11">
        <v>5.331915553945052</v>
      </c>
    </row>
    <row r="861" spans="1:6">
      <c r="A861">
        <v>854</v>
      </c>
      <c r="B861" s="9">
        <v>33938</v>
      </c>
      <c r="C861" s="6">
        <f t="shared" si="45"/>
        <v>11</v>
      </c>
      <c r="D861" s="12">
        <f t="shared" si="46"/>
        <v>1992</v>
      </c>
      <c r="E861" s="12">
        <f t="shared" si="47"/>
        <v>1993</v>
      </c>
      <c r="F861" s="11">
        <v>146.54807269045619</v>
      </c>
    </row>
    <row r="862" spans="1:6">
      <c r="A862">
        <v>855</v>
      </c>
      <c r="B862" s="9">
        <v>33969</v>
      </c>
      <c r="C862" s="6">
        <f t="shared" si="45"/>
        <v>12</v>
      </c>
      <c r="D862" s="12">
        <f t="shared" si="46"/>
        <v>1992</v>
      </c>
      <c r="E862" s="12">
        <f t="shared" si="47"/>
        <v>1993</v>
      </c>
      <c r="F862" s="11">
        <v>172.85070659451264</v>
      </c>
    </row>
    <row r="863" spans="1:6">
      <c r="A863">
        <v>856</v>
      </c>
      <c r="B863" s="9">
        <v>34000</v>
      </c>
      <c r="C863" s="6">
        <f t="shared" si="45"/>
        <v>1</v>
      </c>
      <c r="D863" s="12">
        <f t="shared" si="46"/>
        <v>1993</v>
      </c>
      <c r="E863" s="12">
        <f t="shared" si="47"/>
        <v>1993</v>
      </c>
      <c r="F863" s="11">
        <v>250.50372159437586</v>
      </c>
    </row>
    <row r="864" spans="1:6">
      <c r="A864">
        <v>857</v>
      </c>
      <c r="B864" s="9">
        <v>34028</v>
      </c>
      <c r="C864" s="6">
        <f t="shared" si="45"/>
        <v>2</v>
      </c>
      <c r="D864" s="12">
        <f t="shared" si="46"/>
        <v>1993</v>
      </c>
      <c r="E864" s="12">
        <f t="shared" si="47"/>
        <v>1993</v>
      </c>
      <c r="F864" s="11">
        <v>-457.91631433964608</v>
      </c>
    </row>
    <row r="865" spans="1:6">
      <c r="A865">
        <v>858</v>
      </c>
      <c r="B865" s="9">
        <v>34059</v>
      </c>
      <c r="C865" s="6">
        <f t="shared" si="45"/>
        <v>3</v>
      </c>
      <c r="D865" s="12">
        <f t="shared" si="46"/>
        <v>1993</v>
      </c>
      <c r="E865" s="12">
        <f t="shared" si="47"/>
        <v>1993</v>
      </c>
      <c r="F865" s="11">
        <v>256.35750386972018</v>
      </c>
    </row>
    <row r="866" spans="1:6">
      <c r="A866">
        <v>859</v>
      </c>
      <c r="B866" s="9">
        <v>34089</v>
      </c>
      <c r="C866" s="6">
        <f t="shared" si="45"/>
        <v>4</v>
      </c>
      <c r="D866" s="12">
        <f t="shared" si="46"/>
        <v>1993</v>
      </c>
      <c r="E866" s="12">
        <f t="shared" si="47"/>
        <v>1993</v>
      </c>
      <c r="F866" s="11">
        <v>251.33000919955043</v>
      </c>
    </row>
    <row r="867" spans="1:6">
      <c r="A867">
        <v>860</v>
      </c>
      <c r="B867" s="9">
        <v>34120</v>
      </c>
      <c r="C867" s="6">
        <f t="shared" si="45"/>
        <v>5</v>
      </c>
      <c r="D867" s="12">
        <f t="shared" si="46"/>
        <v>1993</v>
      </c>
      <c r="E867" s="12">
        <f t="shared" si="47"/>
        <v>1993</v>
      </c>
      <c r="F867" s="11">
        <v>238.32394108353992</v>
      </c>
    </row>
    <row r="868" spans="1:6">
      <c r="A868">
        <v>861</v>
      </c>
      <c r="B868" s="9">
        <v>34150</v>
      </c>
      <c r="C868" s="6">
        <f t="shared" si="45"/>
        <v>6</v>
      </c>
      <c r="D868" s="12">
        <f t="shared" si="46"/>
        <v>1993</v>
      </c>
      <c r="E868" s="12">
        <f t="shared" si="47"/>
        <v>1993</v>
      </c>
      <c r="F868" s="11">
        <v>237.82316330514186</v>
      </c>
    </row>
    <row r="869" spans="1:6">
      <c r="A869">
        <v>862</v>
      </c>
      <c r="B869" s="9">
        <v>34181</v>
      </c>
      <c r="C869" s="6">
        <f t="shared" si="45"/>
        <v>7</v>
      </c>
      <c r="D869" s="12">
        <f t="shared" si="46"/>
        <v>1993</v>
      </c>
      <c r="E869" s="12">
        <f t="shared" si="47"/>
        <v>1993</v>
      </c>
      <c r="F869" s="11">
        <v>227.17037899456773</v>
      </c>
    </row>
    <row r="870" spans="1:6">
      <c r="A870">
        <v>863</v>
      </c>
      <c r="B870" s="9">
        <v>34212</v>
      </c>
      <c r="C870" s="6">
        <f t="shared" si="45"/>
        <v>8</v>
      </c>
      <c r="D870" s="12">
        <f t="shared" si="46"/>
        <v>1993</v>
      </c>
      <c r="E870" s="12">
        <f t="shared" si="47"/>
        <v>1993</v>
      </c>
      <c r="F870" s="11">
        <v>235.23956005760147</v>
      </c>
    </row>
    <row r="871" spans="1:6">
      <c r="A871">
        <v>864</v>
      </c>
      <c r="B871" s="9">
        <v>34242</v>
      </c>
      <c r="C871" s="6">
        <f t="shared" si="45"/>
        <v>9</v>
      </c>
      <c r="D871" s="12">
        <f t="shared" si="46"/>
        <v>1993</v>
      </c>
      <c r="E871" s="12">
        <f t="shared" si="47"/>
        <v>1993</v>
      </c>
      <c r="F871" s="11">
        <v>46.670336318849422</v>
      </c>
    </row>
    <row r="872" spans="1:6">
      <c r="A872">
        <v>865</v>
      </c>
      <c r="B872" s="9">
        <v>34273</v>
      </c>
      <c r="C872" s="6">
        <f t="shared" si="45"/>
        <v>10</v>
      </c>
      <c r="D872" s="12">
        <f t="shared" si="46"/>
        <v>1993</v>
      </c>
      <c r="E872" s="12">
        <f t="shared" si="47"/>
        <v>1994</v>
      </c>
      <c r="F872" s="11">
        <v>213.59431239995229</v>
      </c>
    </row>
    <row r="873" spans="1:6">
      <c r="A873">
        <v>866</v>
      </c>
      <c r="B873" s="9">
        <v>34303</v>
      </c>
      <c r="C873" s="6">
        <f t="shared" si="45"/>
        <v>11</v>
      </c>
      <c r="D873" s="12">
        <f t="shared" si="46"/>
        <v>1993</v>
      </c>
      <c r="E873" s="12">
        <f t="shared" si="47"/>
        <v>1994</v>
      </c>
      <c r="F873" s="11">
        <v>238.27172788564508</v>
      </c>
    </row>
    <row r="874" spans="1:6">
      <c r="A874">
        <v>867</v>
      </c>
      <c r="B874" s="9">
        <v>34334</v>
      </c>
      <c r="C874" s="6">
        <f t="shared" si="45"/>
        <v>12</v>
      </c>
      <c r="D874" s="12">
        <f t="shared" si="46"/>
        <v>1993</v>
      </c>
      <c r="E874" s="12">
        <f t="shared" si="47"/>
        <v>1994</v>
      </c>
      <c r="F874" s="11">
        <v>240.6765511495787</v>
      </c>
    </row>
    <row r="875" spans="1:6">
      <c r="A875">
        <v>868</v>
      </c>
      <c r="B875" s="9">
        <v>34365</v>
      </c>
      <c r="C875" s="6">
        <f t="shared" si="45"/>
        <v>1</v>
      </c>
      <c r="D875" s="12">
        <f t="shared" si="46"/>
        <v>1994</v>
      </c>
      <c r="E875" s="12">
        <f t="shared" si="47"/>
        <v>1994</v>
      </c>
      <c r="F875" s="11">
        <v>147.43230404715899</v>
      </c>
    </row>
    <row r="876" spans="1:6">
      <c r="A876">
        <v>869</v>
      </c>
      <c r="B876" s="9">
        <v>34393</v>
      </c>
      <c r="C876" s="6">
        <f t="shared" si="45"/>
        <v>2</v>
      </c>
      <c r="D876" s="12">
        <f t="shared" si="46"/>
        <v>1994</v>
      </c>
      <c r="E876" s="12">
        <f t="shared" si="47"/>
        <v>1994</v>
      </c>
      <c r="F876" s="11">
        <v>231.74458575044025</v>
      </c>
    </row>
    <row r="877" spans="1:6">
      <c r="A877">
        <v>870</v>
      </c>
      <c r="B877" s="9">
        <v>34424</v>
      </c>
      <c r="C877" s="6">
        <f t="shared" si="45"/>
        <v>3</v>
      </c>
      <c r="D877" s="12">
        <f t="shared" si="46"/>
        <v>1994</v>
      </c>
      <c r="E877" s="12">
        <f t="shared" si="47"/>
        <v>1994</v>
      </c>
      <c r="F877" s="11">
        <v>243.80537412531251</v>
      </c>
    </row>
    <row r="878" spans="1:6">
      <c r="A878">
        <v>871</v>
      </c>
      <c r="B878" s="9">
        <v>34454</v>
      </c>
      <c r="C878" s="6">
        <f t="shared" si="45"/>
        <v>4</v>
      </c>
      <c r="D878" s="12">
        <f t="shared" si="46"/>
        <v>1994</v>
      </c>
      <c r="E878" s="12">
        <f t="shared" si="47"/>
        <v>1994</v>
      </c>
      <c r="F878" s="11">
        <v>78.060459445799552</v>
      </c>
    </row>
    <row r="879" spans="1:6">
      <c r="A879">
        <v>872</v>
      </c>
      <c r="B879" s="9">
        <v>34485</v>
      </c>
      <c r="C879" s="6">
        <f t="shared" si="45"/>
        <v>5</v>
      </c>
      <c r="D879" s="12">
        <f t="shared" si="46"/>
        <v>1994</v>
      </c>
      <c r="E879" s="12">
        <f t="shared" si="47"/>
        <v>1994</v>
      </c>
      <c r="F879" s="11">
        <v>33.446277147842238</v>
      </c>
    </row>
    <row r="880" spans="1:6">
      <c r="A880">
        <v>873</v>
      </c>
      <c r="B880" s="9">
        <v>34515</v>
      </c>
      <c r="C880" s="6">
        <f t="shared" si="45"/>
        <v>6</v>
      </c>
      <c r="D880" s="12">
        <f t="shared" si="46"/>
        <v>1994</v>
      </c>
      <c r="E880" s="12">
        <f t="shared" si="47"/>
        <v>1994</v>
      </c>
      <c r="F880" s="11">
        <v>871.08449291984721</v>
      </c>
    </row>
    <row r="881" spans="1:6">
      <c r="A881">
        <v>874</v>
      </c>
      <c r="B881" s="9">
        <v>34546</v>
      </c>
      <c r="C881" s="6">
        <f t="shared" si="45"/>
        <v>7</v>
      </c>
      <c r="D881" s="12">
        <f t="shared" si="46"/>
        <v>1994</v>
      </c>
      <c r="E881" s="12">
        <f t="shared" si="47"/>
        <v>1994</v>
      </c>
      <c r="F881" s="11">
        <v>181.98724020017744</v>
      </c>
    </row>
    <row r="882" spans="1:6">
      <c r="A882">
        <v>875</v>
      </c>
      <c r="B882" s="9">
        <v>34577</v>
      </c>
      <c r="C882" s="6">
        <f t="shared" si="45"/>
        <v>8</v>
      </c>
      <c r="D882" s="12">
        <f t="shared" si="46"/>
        <v>1994</v>
      </c>
      <c r="E882" s="12">
        <f t="shared" si="47"/>
        <v>1994</v>
      </c>
      <c r="F882" s="11">
        <v>174.12126370348983</v>
      </c>
    </row>
    <row r="883" spans="1:6">
      <c r="A883">
        <v>876</v>
      </c>
      <c r="B883" s="9">
        <v>34607</v>
      </c>
      <c r="C883" s="6">
        <f t="shared" si="45"/>
        <v>9</v>
      </c>
      <c r="D883" s="12">
        <f t="shared" si="46"/>
        <v>1994</v>
      </c>
      <c r="E883" s="12">
        <f t="shared" si="47"/>
        <v>1994</v>
      </c>
      <c r="F883" s="11">
        <v>104.73811252739188</v>
      </c>
    </row>
    <row r="884" spans="1:6">
      <c r="A884">
        <v>877</v>
      </c>
      <c r="B884" s="9">
        <v>34638</v>
      </c>
      <c r="C884" s="6">
        <f t="shared" si="45"/>
        <v>10</v>
      </c>
      <c r="D884" s="12">
        <f t="shared" si="46"/>
        <v>1994</v>
      </c>
      <c r="E884" s="12">
        <f t="shared" si="47"/>
        <v>1995</v>
      </c>
      <c r="F884" s="11">
        <v>207.34973810951055</v>
      </c>
    </row>
    <row r="885" spans="1:6">
      <c r="A885">
        <v>878</v>
      </c>
      <c r="B885" s="9">
        <v>34668</v>
      </c>
      <c r="C885" s="6">
        <f t="shared" si="45"/>
        <v>11</v>
      </c>
      <c r="D885" s="12">
        <f t="shared" si="46"/>
        <v>1994</v>
      </c>
      <c r="E885" s="12">
        <f t="shared" si="47"/>
        <v>1995</v>
      </c>
      <c r="F885" s="11">
        <v>157.09233605657175</v>
      </c>
    </row>
    <row r="886" spans="1:6">
      <c r="A886">
        <v>879</v>
      </c>
      <c r="B886" s="9">
        <v>34699</v>
      </c>
      <c r="C886" s="6">
        <f t="shared" si="45"/>
        <v>12</v>
      </c>
      <c r="D886" s="12">
        <f t="shared" si="46"/>
        <v>1994</v>
      </c>
      <c r="E886" s="12">
        <f t="shared" si="47"/>
        <v>1995</v>
      </c>
      <c r="F886" s="11">
        <v>228.17488739326791</v>
      </c>
    </row>
    <row r="887" spans="1:6">
      <c r="A887">
        <v>880</v>
      </c>
      <c r="B887" s="9">
        <v>34730</v>
      </c>
      <c r="C887" s="6">
        <f t="shared" si="45"/>
        <v>1</v>
      </c>
      <c r="D887" s="12">
        <f t="shared" si="46"/>
        <v>1995</v>
      </c>
      <c r="E887" s="12">
        <f t="shared" si="47"/>
        <v>1995</v>
      </c>
      <c r="F887" s="11">
        <v>-390.58172460501606</v>
      </c>
    </row>
    <row r="888" spans="1:6">
      <c r="A888">
        <v>881</v>
      </c>
      <c r="B888" s="9">
        <v>34758</v>
      </c>
      <c r="C888" s="6">
        <f t="shared" si="45"/>
        <v>2</v>
      </c>
      <c r="D888" s="12">
        <f t="shared" si="46"/>
        <v>1995</v>
      </c>
      <c r="E888" s="12">
        <f t="shared" si="47"/>
        <v>1995</v>
      </c>
      <c r="F888" s="11">
        <v>258.6611930208486</v>
      </c>
    </row>
    <row r="889" spans="1:6">
      <c r="A889">
        <v>882</v>
      </c>
      <c r="B889" s="9">
        <v>34789</v>
      </c>
      <c r="C889" s="6">
        <f t="shared" si="45"/>
        <v>3</v>
      </c>
      <c r="D889" s="12">
        <f t="shared" si="46"/>
        <v>1995</v>
      </c>
      <c r="E889" s="12">
        <f t="shared" si="47"/>
        <v>1995</v>
      </c>
      <c r="F889" s="11">
        <v>242.90867172036087</v>
      </c>
    </row>
    <row r="890" spans="1:6">
      <c r="A890">
        <v>883</v>
      </c>
      <c r="B890" s="9">
        <v>34819</v>
      </c>
      <c r="C890" s="6">
        <f t="shared" si="45"/>
        <v>4</v>
      </c>
      <c r="D890" s="12">
        <f t="shared" si="46"/>
        <v>1995</v>
      </c>
      <c r="E890" s="12">
        <f t="shared" si="47"/>
        <v>1995</v>
      </c>
      <c r="F890" s="11">
        <v>248.22739965752976</v>
      </c>
    </row>
    <row r="891" spans="1:6">
      <c r="A891">
        <v>884</v>
      </c>
      <c r="B891" s="9">
        <v>34850</v>
      </c>
      <c r="C891" s="6">
        <f t="shared" si="45"/>
        <v>5</v>
      </c>
      <c r="D891" s="12">
        <f t="shared" si="46"/>
        <v>1995</v>
      </c>
      <c r="E891" s="12">
        <f t="shared" si="47"/>
        <v>1995</v>
      </c>
      <c r="F891" s="11">
        <v>240.15874207906927</v>
      </c>
    </row>
    <row r="892" spans="1:6">
      <c r="A892">
        <v>885</v>
      </c>
      <c r="B892" s="9">
        <v>34880</v>
      </c>
      <c r="C892" s="6">
        <f t="shared" si="45"/>
        <v>6</v>
      </c>
      <c r="D892" s="12">
        <f t="shared" si="46"/>
        <v>1995</v>
      </c>
      <c r="E892" s="12">
        <f t="shared" si="47"/>
        <v>1995</v>
      </c>
      <c r="F892" s="11">
        <v>237.17659479419808</v>
      </c>
    </row>
    <row r="893" spans="1:6">
      <c r="A893">
        <v>886</v>
      </c>
      <c r="B893" s="9">
        <v>34911</v>
      </c>
      <c r="C893" s="6">
        <f t="shared" si="45"/>
        <v>7</v>
      </c>
      <c r="D893" s="12">
        <f t="shared" si="46"/>
        <v>1995</v>
      </c>
      <c r="E893" s="12">
        <f t="shared" si="47"/>
        <v>1995</v>
      </c>
      <c r="F893" s="11">
        <v>230.38136982770811</v>
      </c>
    </row>
    <row r="894" spans="1:6">
      <c r="A894">
        <v>887</v>
      </c>
      <c r="B894" s="9">
        <v>34942</v>
      </c>
      <c r="C894" s="6">
        <f t="shared" si="45"/>
        <v>8</v>
      </c>
      <c r="D894" s="12">
        <f t="shared" si="46"/>
        <v>1995</v>
      </c>
      <c r="E894" s="12">
        <f t="shared" si="47"/>
        <v>1995</v>
      </c>
      <c r="F894" s="11">
        <v>231.69500578174893</v>
      </c>
    </row>
    <row r="895" spans="1:6">
      <c r="A895">
        <v>888</v>
      </c>
      <c r="B895" s="9">
        <v>34972</v>
      </c>
      <c r="C895" s="6">
        <f t="shared" si="45"/>
        <v>9</v>
      </c>
      <c r="D895" s="12">
        <f t="shared" si="46"/>
        <v>1995</v>
      </c>
      <c r="E895" s="12">
        <f t="shared" si="47"/>
        <v>1995</v>
      </c>
      <c r="F895" s="11">
        <v>112.36279566865051</v>
      </c>
    </row>
    <row r="896" spans="1:6">
      <c r="A896">
        <v>889</v>
      </c>
      <c r="B896" s="9">
        <v>35003</v>
      </c>
      <c r="C896" s="6">
        <f t="shared" si="45"/>
        <v>10</v>
      </c>
      <c r="D896" s="12">
        <f t="shared" si="46"/>
        <v>1995</v>
      </c>
      <c r="E896" s="12">
        <f t="shared" si="47"/>
        <v>1996</v>
      </c>
      <c r="F896" s="11">
        <v>213.6985455076474</v>
      </c>
    </row>
    <row r="897" spans="1:6">
      <c r="A897">
        <v>890</v>
      </c>
      <c r="B897" s="9">
        <v>35033</v>
      </c>
      <c r="C897" s="6">
        <f t="shared" si="45"/>
        <v>11</v>
      </c>
      <c r="D897" s="12">
        <f t="shared" si="46"/>
        <v>1995</v>
      </c>
      <c r="E897" s="12">
        <f t="shared" si="47"/>
        <v>1996</v>
      </c>
      <c r="F897" s="11">
        <v>247.55803077309224</v>
      </c>
    </row>
    <row r="898" spans="1:6">
      <c r="A898">
        <v>891</v>
      </c>
      <c r="B898" s="9">
        <v>35064</v>
      </c>
      <c r="C898" s="6">
        <f t="shared" si="45"/>
        <v>12</v>
      </c>
      <c r="D898" s="12">
        <f t="shared" si="46"/>
        <v>1995</v>
      </c>
      <c r="E898" s="12">
        <f t="shared" si="47"/>
        <v>1996</v>
      </c>
      <c r="F898" s="11">
        <v>197.97466577841772</v>
      </c>
    </row>
    <row r="899" spans="1:6">
      <c r="A899">
        <v>892</v>
      </c>
      <c r="B899" s="9">
        <v>35095</v>
      </c>
      <c r="C899" s="6">
        <f t="shared" si="45"/>
        <v>1</v>
      </c>
      <c r="D899" s="12">
        <f t="shared" si="46"/>
        <v>1996</v>
      </c>
      <c r="E899" s="12">
        <f t="shared" si="47"/>
        <v>1996</v>
      </c>
      <c r="F899" s="11">
        <v>258.02370500594282</v>
      </c>
    </row>
    <row r="900" spans="1:6">
      <c r="A900">
        <v>893</v>
      </c>
      <c r="B900" s="9">
        <v>35124</v>
      </c>
      <c r="C900" s="6">
        <f t="shared" si="45"/>
        <v>2</v>
      </c>
      <c r="D900" s="12">
        <f t="shared" si="46"/>
        <v>1996</v>
      </c>
      <c r="E900" s="12">
        <f t="shared" si="47"/>
        <v>1996</v>
      </c>
      <c r="F900" s="11">
        <v>261.91137845212546</v>
      </c>
    </row>
    <row r="901" spans="1:6">
      <c r="A901">
        <v>894</v>
      </c>
      <c r="B901" s="9">
        <v>35155</v>
      </c>
      <c r="C901" s="6">
        <f t="shared" si="45"/>
        <v>3</v>
      </c>
      <c r="D901" s="12">
        <f t="shared" si="46"/>
        <v>1996</v>
      </c>
      <c r="E901" s="12">
        <f t="shared" si="47"/>
        <v>1996</v>
      </c>
      <c r="F901" s="11">
        <v>256.85782328369169</v>
      </c>
    </row>
    <row r="902" spans="1:6">
      <c r="A902">
        <v>895</v>
      </c>
      <c r="B902" s="9">
        <v>35185</v>
      </c>
      <c r="C902" s="6">
        <f t="shared" si="45"/>
        <v>4</v>
      </c>
      <c r="D902" s="12">
        <f t="shared" si="46"/>
        <v>1996</v>
      </c>
      <c r="E902" s="12">
        <f t="shared" si="47"/>
        <v>1996</v>
      </c>
      <c r="F902" s="11">
        <v>249.21863282482502</v>
      </c>
    </row>
    <row r="903" spans="1:6">
      <c r="A903">
        <v>896</v>
      </c>
      <c r="B903" s="9">
        <v>35216</v>
      </c>
      <c r="C903" s="6">
        <f t="shared" si="45"/>
        <v>5</v>
      </c>
      <c r="D903" s="12">
        <f t="shared" si="46"/>
        <v>1996</v>
      </c>
      <c r="E903" s="12">
        <f t="shared" si="47"/>
        <v>1996</v>
      </c>
      <c r="F903" s="11">
        <v>236.65589755031374</v>
      </c>
    </row>
    <row r="904" spans="1:6">
      <c r="A904">
        <v>897</v>
      </c>
      <c r="B904" s="9">
        <v>35246</v>
      </c>
      <c r="C904" s="6">
        <f t="shared" si="45"/>
        <v>6</v>
      </c>
      <c r="D904" s="12">
        <f t="shared" si="46"/>
        <v>1996</v>
      </c>
      <c r="E904" s="12">
        <f t="shared" si="47"/>
        <v>1996</v>
      </c>
      <c r="F904" s="11">
        <v>234.46203937217933</v>
      </c>
    </row>
    <row r="905" spans="1:6">
      <c r="A905">
        <v>898</v>
      </c>
      <c r="B905" s="9">
        <v>35277</v>
      </c>
      <c r="C905" s="6">
        <f t="shared" ref="C905:C968" si="48">MONTH(B905)</f>
        <v>7</v>
      </c>
      <c r="D905" s="12">
        <f t="shared" ref="D905:D968" si="49">YEAR(B905)</f>
        <v>1996</v>
      </c>
      <c r="E905" s="12">
        <f t="shared" ref="E905:E968" si="50">IF(AND($C905&gt;=10,$C905&lt;=12),$D905+1,$D905)</f>
        <v>1996</v>
      </c>
      <c r="F905" s="11">
        <v>231.59077217702679</v>
      </c>
    </row>
    <row r="906" spans="1:6">
      <c r="A906">
        <v>899</v>
      </c>
      <c r="B906" s="9">
        <v>35308</v>
      </c>
      <c r="C906" s="6">
        <f t="shared" si="48"/>
        <v>8</v>
      </c>
      <c r="D906" s="12">
        <f t="shared" si="49"/>
        <v>1996</v>
      </c>
      <c r="E906" s="12">
        <f t="shared" si="50"/>
        <v>1996</v>
      </c>
      <c r="F906" s="11">
        <v>232.19563751472015</v>
      </c>
    </row>
    <row r="907" spans="1:6">
      <c r="A907">
        <v>900</v>
      </c>
      <c r="B907" s="9">
        <v>35338</v>
      </c>
      <c r="C907" s="6">
        <f t="shared" si="48"/>
        <v>9</v>
      </c>
      <c r="D907" s="12">
        <f t="shared" si="49"/>
        <v>1996</v>
      </c>
      <c r="E907" s="12">
        <f t="shared" si="50"/>
        <v>1996</v>
      </c>
      <c r="F907" s="11">
        <v>148.06375793154893</v>
      </c>
    </row>
    <row r="908" spans="1:6">
      <c r="A908">
        <v>901</v>
      </c>
      <c r="B908" s="9">
        <v>35369</v>
      </c>
      <c r="C908" s="6">
        <f t="shared" si="48"/>
        <v>10</v>
      </c>
      <c r="D908" s="12">
        <f t="shared" si="49"/>
        <v>1996</v>
      </c>
      <c r="E908" s="12">
        <f t="shared" si="50"/>
        <v>1997</v>
      </c>
      <c r="F908" s="11">
        <v>38.366084304302376</v>
      </c>
    </row>
    <row r="909" spans="1:6">
      <c r="A909">
        <v>902</v>
      </c>
      <c r="B909" s="9">
        <v>35399</v>
      </c>
      <c r="C909" s="6">
        <f t="shared" si="48"/>
        <v>11</v>
      </c>
      <c r="D909" s="12">
        <f t="shared" si="49"/>
        <v>1996</v>
      </c>
      <c r="E909" s="12">
        <f t="shared" si="50"/>
        <v>1997</v>
      </c>
      <c r="F909" s="11">
        <v>81.743108905000781</v>
      </c>
    </row>
    <row r="910" spans="1:6">
      <c r="A910">
        <v>903</v>
      </c>
      <c r="B910" s="9">
        <v>35430</v>
      </c>
      <c r="C910" s="6">
        <f t="shared" si="48"/>
        <v>12</v>
      </c>
      <c r="D910" s="12">
        <f t="shared" si="49"/>
        <v>1996</v>
      </c>
      <c r="E910" s="12">
        <f t="shared" si="50"/>
        <v>1997</v>
      </c>
      <c r="F910" s="11">
        <v>240.34300470794153</v>
      </c>
    </row>
    <row r="911" spans="1:6">
      <c r="A911">
        <v>904</v>
      </c>
      <c r="B911" s="9">
        <v>35461</v>
      </c>
      <c r="C911" s="6">
        <f t="shared" si="48"/>
        <v>1</v>
      </c>
      <c r="D911" s="12">
        <f t="shared" si="49"/>
        <v>1997</v>
      </c>
      <c r="E911" s="12">
        <f t="shared" si="50"/>
        <v>1997</v>
      </c>
      <c r="F911" s="11">
        <v>246.63929950505053</v>
      </c>
    </row>
    <row r="912" spans="1:6">
      <c r="A912">
        <v>905</v>
      </c>
      <c r="B912" s="9">
        <v>35489</v>
      </c>
      <c r="C912" s="6">
        <f t="shared" si="48"/>
        <v>2</v>
      </c>
      <c r="D912" s="12">
        <f t="shared" si="49"/>
        <v>1997</v>
      </c>
      <c r="E912" s="12">
        <f t="shared" si="50"/>
        <v>1997</v>
      </c>
      <c r="F912" s="11">
        <v>260.46179512779503</v>
      </c>
    </row>
    <row r="913" spans="1:6">
      <c r="A913">
        <v>906</v>
      </c>
      <c r="B913" s="9">
        <v>35520</v>
      </c>
      <c r="C913" s="6">
        <f t="shared" si="48"/>
        <v>3</v>
      </c>
      <c r="D913" s="12">
        <f t="shared" si="49"/>
        <v>1997</v>
      </c>
      <c r="E913" s="12">
        <f t="shared" si="50"/>
        <v>1997</v>
      </c>
      <c r="F913" s="11">
        <v>254.73116908961458</v>
      </c>
    </row>
    <row r="914" spans="1:6">
      <c r="A914">
        <v>907</v>
      </c>
      <c r="B914" s="9">
        <v>35550</v>
      </c>
      <c r="C914" s="6">
        <f t="shared" si="48"/>
        <v>4</v>
      </c>
      <c r="D914" s="12">
        <f t="shared" si="49"/>
        <v>1997</v>
      </c>
      <c r="E914" s="12">
        <f t="shared" si="50"/>
        <v>1997</v>
      </c>
      <c r="F914" s="11">
        <v>213.60383659756303</v>
      </c>
    </row>
    <row r="915" spans="1:6">
      <c r="A915">
        <v>908</v>
      </c>
      <c r="B915" s="9">
        <v>35581</v>
      </c>
      <c r="C915" s="6">
        <f t="shared" si="48"/>
        <v>5</v>
      </c>
      <c r="D915" s="12">
        <f t="shared" si="49"/>
        <v>1997</v>
      </c>
      <c r="E915" s="12">
        <f t="shared" si="50"/>
        <v>1997</v>
      </c>
      <c r="F915" s="11">
        <v>162.84501403427907</v>
      </c>
    </row>
    <row r="916" spans="1:6">
      <c r="A916">
        <v>909</v>
      </c>
      <c r="B916" s="9">
        <v>35611</v>
      </c>
      <c r="C916" s="6">
        <f t="shared" si="48"/>
        <v>6</v>
      </c>
      <c r="D916" s="12">
        <f t="shared" si="49"/>
        <v>1997</v>
      </c>
      <c r="E916" s="12">
        <f t="shared" si="50"/>
        <v>1997</v>
      </c>
      <c r="F916" s="11">
        <v>224.24946660083424</v>
      </c>
    </row>
    <row r="917" spans="1:6">
      <c r="A917">
        <v>910</v>
      </c>
      <c r="B917" s="9">
        <v>35642</v>
      </c>
      <c r="C917" s="6">
        <f t="shared" si="48"/>
        <v>7</v>
      </c>
      <c r="D917" s="12">
        <f t="shared" si="49"/>
        <v>1997</v>
      </c>
      <c r="E917" s="12">
        <f t="shared" si="50"/>
        <v>1997</v>
      </c>
      <c r="F917" s="11">
        <v>230.44391118338081</v>
      </c>
    </row>
    <row r="918" spans="1:6">
      <c r="A918">
        <v>911</v>
      </c>
      <c r="B918" s="9">
        <v>35673</v>
      </c>
      <c r="C918" s="6">
        <f t="shared" si="48"/>
        <v>8</v>
      </c>
      <c r="D918" s="12">
        <f t="shared" si="49"/>
        <v>1997</v>
      </c>
      <c r="E918" s="12">
        <f t="shared" si="50"/>
        <v>1997</v>
      </c>
      <c r="F918" s="11">
        <v>197.79194873752158</v>
      </c>
    </row>
    <row r="919" spans="1:6">
      <c r="A919">
        <v>912</v>
      </c>
      <c r="B919" s="9">
        <v>35703</v>
      </c>
      <c r="C919" s="6">
        <f t="shared" si="48"/>
        <v>9</v>
      </c>
      <c r="D919" s="12">
        <f t="shared" si="49"/>
        <v>1997</v>
      </c>
      <c r="E919" s="12">
        <f t="shared" si="50"/>
        <v>1997</v>
      </c>
      <c r="F919" s="11">
        <v>82.996318083891993</v>
      </c>
    </row>
    <row r="920" spans="1:6">
      <c r="A920">
        <v>913</v>
      </c>
      <c r="B920" s="9">
        <v>35734</v>
      </c>
      <c r="C920" s="6">
        <f t="shared" si="48"/>
        <v>10</v>
      </c>
      <c r="D920" s="12">
        <f t="shared" si="49"/>
        <v>1997</v>
      </c>
      <c r="E920" s="12">
        <f t="shared" si="50"/>
        <v>1998</v>
      </c>
      <c r="F920" s="11">
        <v>18.933341478432339</v>
      </c>
    </row>
    <row r="921" spans="1:6">
      <c r="A921">
        <v>914</v>
      </c>
      <c r="B921" s="9">
        <v>35764</v>
      </c>
      <c r="C921" s="6">
        <f t="shared" si="48"/>
        <v>11</v>
      </c>
      <c r="D921" s="12">
        <f t="shared" si="49"/>
        <v>1997</v>
      </c>
      <c r="E921" s="12">
        <f t="shared" si="50"/>
        <v>1998</v>
      </c>
      <c r="F921" s="11">
        <v>49.575599153225767</v>
      </c>
    </row>
    <row r="922" spans="1:6">
      <c r="A922">
        <v>915</v>
      </c>
      <c r="B922" s="9">
        <v>35795</v>
      </c>
      <c r="C922" s="6">
        <f t="shared" si="48"/>
        <v>12</v>
      </c>
      <c r="D922" s="12">
        <f t="shared" si="49"/>
        <v>1997</v>
      </c>
      <c r="E922" s="12">
        <f t="shared" si="50"/>
        <v>1998</v>
      </c>
      <c r="F922" s="11">
        <v>204.75105750894613</v>
      </c>
    </row>
    <row r="923" spans="1:6">
      <c r="A923">
        <v>916</v>
      </c>
      <c r="B923" s="9">
        <v>35826</v>
      </c>
      <c r="C923" s="6">
        <f t="shared" si="48"/>
        <v>1</v>
      </c>
      <c r="D923" s="12">
        <f t="shared" si="49"/>
        <v>1998</v>
      </c>
      <c r="E923" s="12">
        <f t="shared" si="50"/>
        <v>1998</v>
      </c>
      <c r="F923" s="11">
        <v>266.15542543658546</v>
      </c>
    </row>
    <row r="924" spans="1:6">
      <c r="A924">
        <v>917</v>
      </c>
      <c r="B924" s="9">
        <v>35854</v>
      </c>
      <c r="C924" s="6">
        <f t="shared" si="48"/>
        <v>2</v>
      </c>
      <c r="D924" s="12">
        <f t="shared" si="49"/>
        <v>1998</v>
      </c>
      <c r="E924" s="12">
        <f t="shared" si="50"/>
        <v>1998</v>
      </c>
      <c r="F924" s="11">
        <v>262.33162117759082</v>
      </c>
    </row>
    <row r="925" spans="1:6">
      <c r="A925">
        <v>918</v>
      </c>
      <c r="B925" s="9">
        <v>35885</v>
      </c>
      <c r="C925" s="6">
        <f t="shared" si="48"/>
        <v>3</v>
      </c>
      <c r="D925" s="12">
        <f t="shared" si="49"/>
        <v>1998</v>
      </c>
      <c r="E925" s="12">
        <f t="shared" si="50"/>
        <v>1998</v>
      </c>
      <c r="F925" s="11">
        <v>255.52334145363966</v>
      </c>
    </row>
    <row r="926" spans="1:6">
      <c r="A926">
        <v>919</v>
      </c>
      <c r="B926" s="9">
        <v>35915</v>
      </c>
      <c r="C926" s="6">
        <f t="shared" si="48"/>
        <v>4</v>
      </c>
      <c r="D926" s="12">
        <f t="shared" si="49"/>
        <v>1998</v>
      </c>
      <c r="E926" s="12">
        <f t="shared" si="50"/>
        <v>1998</v>
      </c>
      <c r="F926" s="11">
        <v>248.42127323782188</v>
      </c>
    </row>
    <row r="927" spans="1:6">
      <c r="A927">
        <v>920</v>
      </c>
      <c r="B927" s="9">
        <v>35946</v>
      </c>
      <c r="C927" s="6">
        <f t="shared" si="48"/>
        <v>5</v>
      </c>
      <c r="D927" s="12">
        <f t="shared" si="49"/>
        <v>1998</v>
      </c>
      <c r="E927" s="12">
        <f t="shared" si="50"/>
        <v>1998</v>
      </c>
      <c r="F927" s="11">
        <v>245.57979059348975</v>
      </c>
    </row>
    <row r="928" spans="1:6">
      <c r="A928">
        <v>921</v>
      </c>
      <c r="B928" s="9">
        <v>35976</v>
      </c>
      <c r="C928" s="6">
        <f t="shared" si="48"/>
        <v>6</v>
      </c>
      <c r="D928" s="12">
        <f t="shared" si="49"/>
        <v>1998</v>
      </c>
      <c r="E928" s="12">
        <f t="shared" si="50"/>
        <v>1998</v>
      </c>
      <c r="F928" s="11">
        <v>236.616192318917</v>
      </c>
    </row>
    <row r="929" spans="1:6">
      <c r="A929">
        <v>922</v>
      </c>
      <c r="B929" s="9">
        <v>36007</v>
      </c>
      <c r="C929" s="6">
        <f t="shared" si="48"/>
        <v>7</v>
      </c>
      <c r="D929" s="12">
        <f t="shared" si="49"/>
        <v>1998</v>
      </c>
      <c r="E929" s="12">
        <f t="shared" si="50"/>
        <v>1998</v>
      </c>
      <c r="F929" s="11">
        <v>230.25629109253168</v>
      </c>
    </row>
    <row r="930" spans="1:6">
      <c r="A930">
        <v>923</v>
      </c>
      <c r="B930" s="9">
        <v>36038</v>
      </c>
      <c r="C930" s="6">
        <f t="shared" si="48"/>
        <v>8</v>
      </c>
      <c r="D930" s="12">
        <f t="shared" si="49"/>
        <v>1998</v>
      </c>
      <c r="E930" s="12">
        <f t="shared" si="50"/>
        <v>1998</v>
      </c>
      <c r="F930" s="11">
        <v>228.79702659073655</v>
      </c>
    </row>
    <row r="931" spans="1:6">
      <c r="A931">
        <v>924</v>
      </c>
      <c r="B931" s="9">
        <v>36068</v>
      </c>
      <c r="C931" s="6">
        <f t="shared" si="48"/>
        <v>9</v>
      </c>
      <c r="D931" s="12">
        <f t="shared" si="49"/>
        <v>1998</v>
      </c>
      <c r="E931" s="12">
        <f t="shared" si="50"/>
        <v>1998</v>
      </c>
      <c r="F931" s="11">
        <v>211.08473583650175</v>
      </c>
    </row>
    <row r="932" spans="1:6">
      <c r="A932">
        <v>925</v>
      </c>
      <c r="B932" s="9">
        <v>36099</v>
      </c>
      <c r="C932" s="6">
        <f t="shared" si="48"/>
        <v>10</v>
      </c>
      <c r="D932" s="12">
        <f t="shared" si="49"/>
        <v>1998</v>
      </c>
      <c r="E932" s="12">
        <f t="shared" si="50"/>
        <v>1999</v>
      </c>
      <c r="F932" s="11">
        <v>147.58129105092939</v>
      </c>
    </row>
    <row r="933" spans="1:6">
      <c r="A933">
        <v>926</v>
      </c>
      <c r="B933" s="9">
        <v>36129</v>
      </c>
      <c r="C933" s="6">
        <f t="shared" si="48"/>
        <v>11</v>
      </c>
      <c r="D933" s="12">
        <f t="shared" si="49"/>
        <v>1998</v>
      </c>
      <c r="E933" s="12">
        <f t="shared" si="50"/>
        <v>1999</v>
      </c>
      <c r="F933" s="11">
        <v>258.37378284851525</v>
      </c>
    </row>
    <row r="934" spans="1:6">
      <c r="A934">
        <v>927</v>
      </c>
      <c r="B934" s="9">
        <v>36160</v>
      </c>
      <c r="C934" s="6">
        <f t="shared" si="48"/>
        <v>12</v>
      </c>
      <c r="D934" s="12">
        <f t="shared" si="49"/>
        <v>1998</v>
      </c>
      <c r="E934" s="12">
        <f t="shared" si="50"/>
        <v>1999</v>
      </c>
      <c r="F934" s="11">
        <v>258.64971327715034</v>
      </c>
    </row>
    <row r="935" spans="1:6">
      <c r="A935">
        <v>928</v>
      </c>
      <c r="B935" s="9">
        <v>36191</v>
      </c>
      <c r="C935" s="6">
        <f t="shared" si="48"/>
        <v>1</v>
      </c>
      <c r="D935" s="12">
        <f t="shared" si="49"/>
        <v>1999</v>
      </c>
      <c r="E935" s="12">
        <f t="shared" si="50"/>
        <v>1999</v>
      </c>
      <c r="F935" s="11">
        <v>264.52909065647657</v>
      </c>
    </row>
    <row r="936" spans="1:6">
      <c r="A936">
        <v>929</v>
      </c>
      <c r="B936" s="9">
        <v>36219</v>
      </c>
      <c r="C936" s="6">
        <f t="shared" si="48"/>
        <v>2</v>
      </c>
      <c r="D936" s="12">
        <f t="shared" si="49"/>
        <v>1999</v>
      </c>
      <c r="E936" s="12">
        <f t="shared" si="50"/>
        <v>1999</v>
      </c>
      <c r="F936" s="11">
        <v>253.39788555091849</v>
      </c>
    </row>
    <row r="937" spans="1:6">
      <c r="A937">
        <v>930</v>
      </c>
      <c r="B937" s="9">
        <v>36250</v>
      </c>
      <c r="C937" s="6">
        <f t="shared" si="48"/>
        <v>3</v>
      </c>
      <c r="D937" s="12">
        <f t="shared" si="49"/>
        <v>1999</v>
      </c>
      <c r="E937" s="12">
        <f t="shared" si="50"/>
        <v>1999</v>
      </c>
      <c r="F937" s="11">
        <v>256.14874059683643</v>
      </c>
    </row>
    <row r="938" spans="1:6">
      <c r="A938">
        <v>931</v>
      </c>
      <c r="B938" s="9">
        <v>36280</v>
      </c>
      <c r="C938" s="6">
        <f t="shared" si="48"/>
        <v>4</v>
      </c>
      <c r="D938" s="12">
        <f t="shared" si="49"/>
        <v>1999</v>
      </c>
      <c r="E938" s="12">
        <f t="shared" si="50"/>
        <v>1999</v>
      </c>
      <c r="F938" s="11">
        <v>243.05648047475415</v>
      </c>
    </row>
    <row r="939" spans="1:6">
      <c r="A939">
        <v>932</v>
      </c>
      <c r="B939" s="9">
        <v>36311</v>
      </c>
      <c r="C939" s="6">
        <f t="shared" si="48"/>
        <v>5</v>
      </c>
      <c r="D939" s="12">
        <f t="shared" si="49"/>
        <v>1999</v>
      </c>
      <c r="E939" s="12">
        <f t="shared" si="50"/>
        <v>1999</v>
      </c>
      <c r="F939" s="11">
        <v>243.05704959612103</v>
      </c>
    </row>
    <row r="940" spans="1:6">
      <c r="A940">
        <v>933</v>
      </c>
      <c r="B940" s="9">
        <v>36341</v>
      </c>
      <c r="C940" s="6">
        <f t="shared" si="48"/>
        <v>6</v>
      </c>
      <c r="D940" s="12">
        <f t="shared" si="49"/>
        <v>1999</v>
      </c>
      <c r="E940" s="12">
        <f t="shared" si="50"/>
        <v>1999</v>
      </c>
      <c r="F940" s="11">
        <v>233.49236374082352</v>
      </c>
    </row>
    <row r="941" spans="1:6">
      <c r="A941">
        <v>934</v>
      </c>
      <c r="B941" s="9">
        <v>36372</v>
      </c>
      <c r="C941" s="6">
        <f t="shared" si="48"/>
        <v>7</v>
      </c>
      <c r="D941" s="12">
        <f t="shared" si="49"/>
        <v>1999</v>
      </c>
      <c r="E941" s="12">
        <f t="shared" si="50"/>
        <v>1999</v>
      </c>
      <c r="F941" s="11">
        <v>227.83747088382279</v>
      </c>
    </row>
    <row r="942" spans="1:6">
      <c r="A942">
        <v>935</v>
      </c>
      <c r="B942" s="9">
        <v>36403</v>
      </c>
      <c r="C942" s="6">
        <f t="shared" si="48"/>
        <v>8</v>
      </c>
      <c r="D942" s="12">
        <f t="shared" si="49"/>
        <v>1999</v>
      </c>
      <c r="E942" s="12">
        <f t="shared" si="50"/>
        <v>1999</v>
      </c>
      <c r="F942" s="11">
        <v>229.00518098411908</v>
      </c>
    </row>
    <row r="943" spans="1:6">
      <c r="A943">
        <v>936</v>
      </c>
      <c r="B943" s="9">
        <v>36433</v>
      </c>
      <c r="C943" s="6">
        <f t="shared" si="48"/>
        <v>9</v>
      </c>
      <c r="D943" s="12">
        <f t="shared" si="49"/>
        <v>1999</v>
      </c>
      <c r="E943" s="12">
        <f t="shared" si="50"/>
        <v>1999</v>
      </c>
      <c r="F943" s="11">
        <v>143.8409726144605</v>
      </c>
    </row>
    <row r="944" spans="1:6">
      <c r="A944">
        <v>937</v>
      </c>
      <c r="B944" s="9">
        <v>36464</v>
      </c>
      <c r="C944" s="6">
        <f t="shared" si="48"/>
        <v>10</v>
      </c>
      <c r="D944" s="12">
        <f t="shared" si="49"/>
        <v>1999</v>
      </c>
      <c r="E944" s="12">
        <f t="shared" si="50"/>
        <v>2000</v>
      </c>
      <c r="F944" s="11">
        <v>200.20831692418597</v>
      </c>
    </row>
    <row r="945" spans="1:6">
      <c r="A945">
        <v>938</v>
      </c>
      <c r="B945" s="9">
        <v>36494</v>
      </c>
      <c r="C945" s="6">
        <f t="shared" si="48"/>
        <v>11</v>
      </c>
      <c r="D945" s="12">
        <f t="shared" si="49"/>
        <v>1999</v>
      </c>
      <c r="E945" s="12">
        <f t="shared" si="50"/>
        <v>2000</v>
      </c>
      <c r="F945" s="11">
        <v>197.5291117773138</v>
      </c>
    </row>
    <row r="946" spans="1:6">
      <c r="A946">
        <v>939</v>
      </c>
      <c r="B946" s="9">
        <v>36525</v>
      </c>
      <c r="C946" s="6">
        <f t="shared" si="48"/>
        <v>12</v>
      </c>
      <c r="D946" s="12">
        <f t="shared" si="49"/>
        <v>1999</v>
      </c>
      <c r="E946" s="12">
        <f t="shared" si="50"/>
        <v>2000</v>
      </c>
      <c r="F946" s="11">
        <v>113.50900950939467</v>
      </c>
    </row>
    <row r="947" spans="1:6">
      <c r="A947">
        <v>940</v>
      </c>
      <c r="B947" s="9">
        <v>36556</v>
      </c>
      <c r="C947" s="6">
        <f t="shared" si="48"/>
        <v>1</v>
      </c>
      <c r="D947" s="12">
        <f t="shared" si="49"/>
        <v>2000</v>
      </c>
      <c r="E947" s="12">
        <f t="shared" si="50"/>
        <v>2000</v>
      </c>
      <c r="F947" s="11">
        <v>173.45381562923598</v>
      </c>
    </row>
    <row r="948" spans="1:6">
      <c r="A948">
        <v>941</v>
      </c>
      <c r="B948" s="9">
        <v>36585</v>
      </c>
      <c r="C948" s="6">
        <f t="shared" si="48"/>
        <v>2</v>
      </c>
      <c r="D948" s="12">
        <f t="shared" si="49"/>
        <v>2000</v>
      </c>
      <c r="E948" s="12">
        <f t="shared" si="50"/>
        <v>2000</v>
      </c>
      <c r="F948" s="11">
        <v>260.19516697226902</v>
      </c>
    </row>
    <row r="949" spans="1:6">
      <c r="A949">
        <v>942</v>
      </c>
      <c r="B949" s="9">
        <v>36616</v>
      </c>
      <c r="C949" s="6">
        <f t="shared" si="48"/>
        <v>3</v>
      </c>
      <c r="D949" s="12">
        <f t="shared" si="49"/>
        <v>2000</v>
      </c>
      <c r="E949" s="12">
        <f t="shared" si="50"/>
        <v>2000</v>
      </c>
      <c r="F949" s="11">
        <v>256.75359005174141</v>
      </c>
    </row>
    <row r="950" spans="1:6">
      <c r="A950">
        <v>943</v>
      </c>
      <c r="B950" s="9">
        <v>36646</v>
      </c>
      <c r="C950" s="6">
        <f t="shared" si="48"/>
        <v>4</v>
      </c>
      <c r="D950" s="12">
        <f t="shared" si="49"/>
        <v>2000</v>
      </c>
      <c r="E950" s="12">
        <f t="shared" si="50"/>
        <v>2000</v>
      </c>
      <c r="F950" s="11">
        <v>248.72317760598253</v>
      </c>
    </row>
    <row r="951" spans="1:6">
      <c r="A951">
        <v>944</v>
      </c>
      <c r="B951" s="9">
        <v>36677</v>
      </c>
      <c r="C951" s="6">
        <f t="shared" si="48"/>
        <v>5</v>
      </c>
      <c r="D951" s="12">
        <f t="shared" si="49"/>
        <v>2000</v>
      </c>
      <c r="E951" s="12">
        <f t="shared" si="50"/>
        <v>2000</v>
      </c>
      <c r="F951" s="11">
        <v>242.86943049929005</v>
      </c>
    </row>
    <row r="952" spans="1:6">
      <c r="A952">
        <v>945</v>
      </c>
      <c r="B952" s="9">
        <v>36707</v>
      </c>
      <c r="C952" s="6">
        <f t="shared" si="48"/>
        <v>6</v>
      </c>
      <c r="D952" s="12">
        <f t="shared" si="49"/>
        <v>2000</v>
      </c>
      <c r="E952" s="12">
        <f t="shared" si="50"/>
        <v>2000</v>
      </c>
      <c r="F952" s="11">
        <v>233.14800578703625</v>
      </c>
    </row>
    <row r="953" spans="1:6">
      <c r="A953">
        <v>946</v>
      </c>
      <c r="B953" s="9">
        <v>36738</v>
      </c>
      <c r="C953" s="6">
        <f t="shared" si="48"/>
        <v>7</v>
      </c>
      <c r="D953" s="12">
        <f t="shared" si="49"/>
        <v>2000</v>
      </c>
      <c r="E953" s="12">
        <f t="shared" si="50"/>
        <v>2000</v>
      </c>
      <c r="F953" s="11">
        <v>216.11950392827248</v>
      </c>
    </row>
    <row r="954" spans="1:6">
      <c r="A954">
        <v>947</v>
      </c>
      <c r="B954" s="9">
        <v>36769</v>
      </c>
      <c r="C954" s="6">
        <f t="shared" si="48"/>
        <v>8</v>
      </c>
      <c r="D954" s="12">
        <f t="shared" si="49"/>
        <v>2000</v>
      </c>
      <c r="E954" s="12">
        <f t="shared" si="50"/>
        <v>2000</v>
      </c>
      <c r="F954" s="11">
        <v>228.52570719764685</v>
      </c>
    </row>
    <row r="955" spans="1:6">
      <c r="A955">
        <v>948</v>
      </c>
      <c r="B955" s="9">
        <v>36799</v>
      </c>
      <c r="C955" s="6">
        <f t="shared" si="48"/>
        <v>9</v>
      </c>
      <c r="D955" s="12">
        <f t="shared" si="49"/>
        <v>2000</v>
      </c>
      <c r="E955" s="12">
        <f t="shared" si="50"/>
        <v>2000</v>
      </c>
      <c r="F955" s="11">
        <v>187.72929756650683</v>
      </c>
    </row>
    <row r="956" spans="1:6">
      <c r="A956">
        <v>949</v>
      </c>
      <c r="B956" s="9">
        <v>36830</v>
      </c>
      <c r="C956" s="6">
        <f t="shared" si="48"/>
        <v>10</v>
      </c>
      <c r="D956" s="12">
        <f t="shared" si="49"/>
        <v>2000</v>
      </c>
      <c r="E956" s="12">
        <f t="shared" si="50"/>
        <v>2001</v>
      </c>
      <c r="F956" s="11">
        <v>192.93130847367138</v>
      </c>
    </row>
    <row r="957" spans="1:6">
      <c r="A957">
        <v>950</v>
      </c>
      <c r="B957" s="9">
        <v>36860</v>
      </c>
      <c r="C957" s="6">
        <f t="shared" si="48"/>
        <v>11</v>
      </c>
      <c r="D957" s="12">
        <f t="shared" si="49"/>
        <v>2000</v>
      </c>
      <c r="E957" s="12">
        <f t="shared" si="50"/>
        <v>2001</v>
      </c>
      <c r="F957" s="11">
        <v>800.28248636239414</v>
      </c>
    </row>
    <row r="958" spans="1:6">
      <c r="A958">
        <v>951</v>
      </c>
      <c r="B958" s="9">
        <v>36891</v>
      </c>
      <c r="C958" s="6">
        <f t="shared" si="48"/>
        <v>12</v>
      </c>
      <c r="D958" s="12">
        <f t="shared" si="49"/>
        <v>2000</v>
      </c>
      <c r="E958" s="12">
        <f t="shared" si="50"/>
        <v>2001</v>
      </c>
      <c r="F958" s="11">
        <v>52.358887376931534</v>
      </c>
    </row>
    <row r="959" spans="1:6">
      <c r="A959">
        <v>952</v>
      </c>
      <c r="B959" s="9">
        <v>36922</v>
      </c>
      <c r="C959" s="6">
        <f t="shared" si="48"/>
        <v>1</v>
      </c>
      <c r="D959" s="12">
        <f t="shared" si="49"/>
        <v>2001</v>
      </c>
      <c r="E959" s="12">
        <f t="shared" si="50"/>
        <v>2001</v>
      </c>
      <c r="F959" s="11">
        <v>-82.700695663520037</v>
      </c>
    </row>
    <row r="960" spans="1:6">
      <c r="A960">
        <v>953</v>
      </c>
      <c r="B960" s="9">
        <v>36950</v>
      </c>
      <c r="C960" s="6">
        <f t="shared" si="48"/>
        <v>2</v>
      </c>
      <c r="D960" s="12">
        <f t="shared" si="49"/>
        <v>2001</v>
      </c>
      <c r="E960" s="12">
        <f t="shared" si="50"/>
        <v>2001</v>
      </c>
      <c r="F960" s="11">
        <v>-346.75917860038874</v>
      </c>
    </row>
    <row r="961" spans="1:6">
      <c r="A961">
        <v>954</v>
      </c>
      <c r="B961" s="9">
        <v>36981</v>
      </c>
      <c r="C961" s="6">
        <f t="shared" si="48"/>
        <v>3</v>
      </c>
      <c r="D961" s="12">
        <f t="shared" si="49"/>
        <v>2001</v>
      </c>
      <c r="E961" s="12">
        <f t="shared" si="50"/>
        <v>2001</v>
      </c>
      <c r="F961" s="11">
        <v>256.19073071102287</v>
      </c>
    </row>
    <row r="962" spans="1:6">
      <c r="A962">
        <v>955</v>
      </c>
      <c r="B962" s="9">
        <v>37011</v>
      </c>
      <c r="C962" s="6">
        <f t="shared" si="48"/>
        <v>4</v>
      </c>
      <c r="D962" s="12">
        <f t="shared" si="49"/>
        <v>2001</v>
      </c>
      <c r="E962" s="12">
        <f t="shared" si="50"/>
        <v>2001</v>
      </c>
      <c r="F962" s="11">
        <v>160.92468000393205</v>
      </c>
    </row>
    <row r="963" spans="1:6">
      <c r="A963">
        <v>956</v>
      </c>
      <c r="B963" s="9">
        <v>37042</v>
      </c>
      <c r="C963" s="6">
        <f t="shared" si="48"/>
        <v>5</v>
      </c>
      <c r="D963" s="12">
        <f t="shared" si="49"/>
        <v>2001</v>
      </c>
      <c r="E963" s="12">
        <f t="shared" si="50"/>
        <v>2001</v>
      </c>
      <c r="F963" s="11">
        <v>193.41201503211801</v>
      </c>
    </row>
    <row r="964" spans="1:6">
      <c r="A964">
        <v>957</v>
      </c>
      <c r="B964" s="9">
        <v>37072</v>
      </c>
      <c r="C964" s="6">
        <f t="shared" si="48"/>
        <v>6</v>
      </c>
      <c r="D964" s="12">
        <f t="shared" si="49"/>
        <v>2001</v>
      </c>
      <c r="E964" s="12">
        <f t="shared" si="50"/>
        <v>2001</v>
      </c>
      <c r="F964" s="11">
        <v>209.70640148138773</v>
      </c>
    </row>
    <row r="965" spans="1:6">
      <c r="A965">
        <v>958</v>
      </c>
      <c r="B965" s="9">
        <v>37103</v>
      </c>
      <c r="C965" s="6">
        <f t="shared" si="48"/>
        <v>7</v>
      </c>
      <c r="D965" s="12">
        <f t="shared" si="49"/>
        <v>2001</v>
      </c>
      <c r="E965" s="12">
        <f t="shared" si="50"/>
        <v>2001</v>
      </c>
      <c r="F965" s="11">
        <v>886.00460172377848</v>
      </c>
    </row>
    <row r="966" spans="1:6">
      <c r="A966">
        <v>959</v>
      </c>
      <c r="B966" s="9">
        <v>37134</v>
      </c>
      <c r="C966" s="6">
        <f t="shared" si="48"/>
        <v>8</v>
      </c>
      <c r="D966" s="12">
        <f t="shared" si="49"/>
        <v>2001</v>
      </c>
      <c r="E966" s="12">
        <f t="shared" si="50"/>
        <v>2001</v>
      </c>
      <c r="F966" s="11">
        <v>235.24849070988012</v>
      </c>
    </row>
    <row r="967" spans="1:6">
      <c r="A967">
        <v>960</v>
      </c>
      <c r="B967" s="9">
        <v>37164</v>
      </c>
      <c r="C967" s="6">
        <f t="shared" si="48"/>
        <v>9</v>
      </c>
      <c r="D967" s="12">
        <f t="shared" si="49"/>
        <v>2001</v>
      </c>
      <c r="E967" s="12">
        <f t="shared" si="50"/>
        <v>2001</v>
      </c>
      <c r="F967" s="11">
        <v>113.02320370640064</v>
      </c>
    </row>
    <row r="968" spans="1:6">
      <c r="A968">
        <v>961</v>
      </c>
      <c r="B968" s="9">
        <v>37195</v>
      </c>
      <c r="C968" s="6">
        <f t="shared" si="48"/>
        <v>10</v>
      </c>
      <c r="D968" s="12">
        <f t="shared" si="49"/>
        <v>2001</v>
      </c>
      <c r="E968" s="12">
        <f t="shared" si="50"/>
        <v>2002</v>
      </c>
      <c r="F968" s="11">
        <v>-2.8947134245422603</v>
      </c>
    </row>
    <row r="969" spans="1:6">
      <c r="A969">
        <v>962</v>
      </c>
      <c r="B969" s="9">
        <v>37225</v>
      </c>
      <c r="C969" s="6">
        <f t="shared" ref="C969:C991" si="51">MONTH(B969)</f>
        <v>11</v>
      </c>
      <c r="D969" s="12">
        <f t="shared" ref="D969:D991" si="52">YEAR(B969)</f>
        <v>2001</v>
      </c>
      <c r="E969" s="12">
        <f t="shared" ref="E969:E991" si="53">IF(AND($C969&gt;=10,$C969&lt;=12),$D969+1,$D969)</f>
        <v>2002</v>
      </c>
      <c r="F969" s="11">
        <v>6.8952325603629561</v>
      </c>
    </row>
    <row r="970" spans="1:6">
      <c r="A970">
        <v>963</v>
      </c>
      <c r="B970" s="9">
        <v>37256</v>
      </c>
      <c r="C970" s="6">
        <f t="shared" si="51"/>
        <v>12</v>
      </c>
      <c r="D970" s="12">
        <f t="shared" si="52"/>
        <v>2001</v>
      </c>
      <c r="E970" s="12">
        <f t="shared" si="53"/>
        <v>2002</v>
      </c>
      <c r="F970" s="11">
        <v>210.09527891987409</v>
      </c>
    </row>
    <row r="971" spans="1:6">
      <c r="A971">
        <v>964</v>
      </c>
      <c r="B971" s="9">
        <v>37287</v>
      </c>
      <c r="C971" s="6">
        <f t="shared" si="51"/>
        <v>1</v>
      </c>
      <c r="D971" s="12">
        <f t="shared" si="52"/>
        <v>2002</v>
      </c>
      <c r="E971" s="12">
        <f t="shared" si="53"/>
        <v>2002</v>
      </c>
      <c r="F971" s="11">
        <v>214.72413929151651</v>
      </c>
    </row>
    <row r="972" spans="1:6">
      <c r="A972">
        <v>965</v>
      </c>
      <c r="B972" s="9">
        <v>37315</v>
      </c>
      <c r="C972" s="6">
        <f t="shared" si="51"/>
        <v>2</v>
      </c>
      <c r="D972" s="12">
        <f t="shared" si="52"/>
        <v>2002</v>
      </c>
      <c r="E972" s="12">
        <f t="shared" si="53"/>
        <v>2002</v>
      </c>
      <c r="F972" s="11">
        <v>-456.14930055332121</v>
      </c>
    </row>
    <row r="973" spans="1:6">
      <c r="A973">
        <v>966</v>
      </c>
      <c r="B973" s="9">
        <v>37346</v>
      </c>
      <c r="C973" s="6">
        <f t="shared" si="51"/>
        <v>3</v>
      </c>
      <c r="D973" s="12">
        <f t="shared" si="52"/>
        <v>2002</v>
      </c>
      <c r="E973" s="12">
        <f t="shared" si="53"/>
        <v>2002</v>
      </c>
      <c r="F973" s="11">
        <v>257.19136947682313</v>
      </c>
    </row>
    <row r="974" spans="1:6">
      <c r="A974">
        <v>967</v>
      </c>
      <c r="B974" s="9">
        <v>37376</v>
      </c>
      <c r="C974" s="6">
        <f t="shared" si="51"/>
        <v>4</v>
      </c>
      <c r="D974" s="12">
        <f t="shared" si="52"/>
        <v>2002</v>
      </c>
      <c r="E974" s="12">
        <f t="shared" si="53"/>
        <v>2002</v>
      </c>
      <c r="F974" s="11">
        <v>244.28467049703568</v>
      </c>
    </row>
    <row r="975" spans="1:6">
      <c r="A975">
        <v>968</v>
      </c>
      <c r="B975" s="9">
        <v>37407</v>
      </c>
      <c r="C975" s="6">
        <f t="shared" si="51"/>
        <v>5</v>
      </c>
      <c r="D975" s="12">
        <f t="shared" si="52"/>
        <v>2002</v>
      </c>
      <c r="E975" s="12">
        <f t="shared" si="53"/>
        <v>2002</v>
      </c>
      <c r="F975" s="11">
        <v>239.95027586363904</v>
      </c>
    </row>
    <row r="976" spans="1:6">
      <c r="A976">
        <v>969</v>
      </c>
      <c r="B976" s="9">
        <v>37437</v>
      </c>
      <c r="C976" s="6">
        <f t="shared" si="51"/>
        <v>6</v>
      </c>
      <c r="D976" s="12">
        <f t="shared" si="52"/>
        <v>2002</v>
      </c>
      <c r="E976" s="12">
        <f t="shared" si="53"/>
        <v>2002</v>
      </c>
      <c r="F976" s="11">
        <v>233.55729497017956</v>
      </c>
    </row>
    <row r="977" spans="1:6">
      <c r="A977">
        <v>970</v>
      </c>
      <c r="B977" s="9">
        <v>37468</v>
      </c>
      <c r="C977" s="6">
        <f t="shared" si="51"/>
        <v>7</v>
      </c>
      <c r="D977" s="12">
        <f t="shared" si="52"/>
        <v>2002</v>
      </c>
      <c r="E977" s="12">
        <f t="shared" si="53"/>
        <v>2002</v>
      </c>
      <c r="F977" s="11">
        <v>884.12039947986682</v>
      </c>
    </row>
    <row r="978" spans="1:6">
      <c r="A978">
        <v>971</v>
      </c>
      <c r="B978" s="9">
        <v>37499</v>
      </c>
      <c r="C978" s="6">
        <f t="shared" si="51"/>
        <v>8</v>
      </c>
      <c r="D978" s="12">
        <f t="shared" si="52"/>
        <v>2002</v>
      </c>
      <c r="E978" s="12">
        <f t="shared" si="53"/>
        <v>2002</v>
      </c>
      <c r="F978" s="11">
        <v>185.22094310830244</v>
      </c>
    </row>
    <row r="979" spans="1:6">
      <c r="A979">
        <v>972</v>
      </c>
      <c r="B979" s="9">
        <v>37529</v>
      </c>
      <c r="C979" s="6">
        <f t="shared" si="51"/>
        <v>9</v>
      </c>
      <c r="D979" s="12">
        <f t="shared" si="52"/>
        <v>2002</v>
      </c>
      <c r="E979" s="12">
        <f t="shared" si="53"/>
        <v>2002</v>
      </c>
      <c r="F979" s="11">
        <v>40.602400148319703</v>
      </c>
    </row>
    <row r="980" spans="1:6">
      <c r="A980">
        <v>973</v>
      </c>
      <c r="B980" s="9">
        <v>37560</v>
      </c>
      <c r="C980" s="6">
        <f t="shared" si="51"/>
        <v>10</v>
      </c>
      <c r="D980" s="12">
        <f t="shared" si="52"/>
        <v>2002</v>
      </c>
      <c r="E980" s="12">
        <f t="shared" si="53"/>
        <v>2003</v>
      </c>
      <c r="F980" s="11">
        <v>153.59497775593513</v>
      </c>
    </row>
    <row r="981" spans="1:6">
      <c r="A981">
        <v>974</v>
      </c>
      <c r="B981" s="9">
        <v>37590</v>
      </c>
      <c r="C981" s="6">
        <f t="shared" si="51"/>
        <v>11</v>
      </c>
      <c r="D981" s="12">
        <f t="shared" si="52"/>
        <v>2002</v>
      </c>
      <c r="E981" s="12">
        <f t="shared" si="53"/>
        <v>2003</v>
      </c>
      <c r="F981" s="11">
        <v>240.5807164586904</v>
      </c>
    </row>
    <row r="982" spans="1:6">
      <c r="A982">
        <v>975</v>
      </c>
      <c r="B982" s="9">
        <v>37621</v>
      </c>
      <c r="C982" s="6">
        <f t="shared" si="51"/>
        <v>12</v>
      </c>
      <c r="D982" s="12">
        <f t="shared" si="52"/>
        <v>2002</v>
      </c>
      <c r="E982" s="12">
        <f t="shared" si="53"/>
        <v>2003</v>
      </c>
      <c r="F982" s="11">
        <v>-387.96283340062735</v>
      </c>
    </row>
    <row r="983" spans="1:6">
      <c r="A983">
        <v>976</v>
      </c>
      <c r="B983" s="9">
        <v>37652</v>
      </c>
      <c r="C983" s="6">
        <f t="shared" si="51"/>
        <v>1</v>
      </c>
      <c r="D983" s="12">
        <f t="shared" si="52"/>
        <v>2003</v>
      </c>
      <c r="E983" s="12">
        <f t="shared" si="53"/>
        <v>2003</v>
      </c>
      <c r="F983" s="11">
        <v>266.15542543658546</v>
      </c>
    </row>
    <row r="984" spans="1:6">
      <c r="A984">
        <v>977</v>
      </c>
      <c r="B984" s="9">
        <v>37680</v>
      </c>
      <c r="C984" s="6">
        <f t="shared" si="51"/>
        <v>2</v>
      </c>
      <c r="D984" s="12">
        <f t="shared" si="52"/>
        <v>2003</v>
      </c>
      <c r="E984" s="12">
        <f t="shared" si="53"/>
        <v>2003</v>
      </c>
      <c r="F984" s="11">
        <v>265.9097274812454</v>
      </c>
    </row>
    <row r="985" spans="1:6">
      <c r="A985">
        <v>978</v>
      </c>
      <c r="B985" s="9">
        <v>37711</v>
      </c>
      <c r="C985" s="6">
        <f t="shared" si="51"/>
        <v>3</v>
      </c>
      <c r="D985" s="12">
        <f t="shared" si="52"/>
        <v>2003</v>
      </c>
      <c r="E985" s="12">
        <f t="shared" si="53"/>
        <v>2003</v>
      </c>
      <c r="F985" s="11">
        <v>256.50343034475048</v>
      </c>
    </row>
    <row r="986" spans="1:6">
      <c r="A986">
        <v>979</v>
      </c>
      <c r="B986" s="9">
        <v>37741</v>
      </c>
      <c r="C986" s="6">
        <f t="shared" si="51"/>
        <v>4</v>
      </c>
      <c r="D986" s="12">
        <f t="shared" si="52"/>
        <v>2003</v>
      </c>
      <c r="E986" s="12">
        <f t="shared" si="53"/>
        <v>2003</v>
      </c>
      <c r="F986" s="11">
        <v>250.53266589635757</v>
      </c>
    </row>
    <row r="987" spans="1:6">
      <c r="A987">
        <v>980</v>
      </c>
      <c r="B987" s="9">
        <v>37772</v>
      </c>
      <c r="C987" s="6">
        <f t="shared" si="51"/>
        <v>5</v>
      </c>
      <c r="D987" s="12">
        <f t="shared" si="52"/>
        <v>2003</v>
      </c>
      <c r="E987" s="12">
        <f t="shared" si="53"/>
        <v>2003</v>
      </c>
      <c r="F987" s="11">
        <v>244.72507761931865</v>
      </c>
    </row>
    <row r="988" spans="1:6">
      <c r="A988">
        <v>981</v>
      </c>
      <c r="B988" s="9">
        <v>37802</v>
      </c>
      <c r="C988" s="6">
        <f t="shared" si="51"/>
        <v>6</v>
      </c>
      <c r="D988" s="12">
        <f t="shared" si="52"/>
        <v>2003</v>
      </c>
      <c r="E988" s="12">
        <f t="shared" si="53"/>
        <v>2003</v>
      </c>
      <c r="F988" s="11">
        <v>233.81579410441668</v>
      </c>
    </row>
    <row r="989" spans="1:6">
      <c r="A989">
        <v>982</v>
      </c>
      <c r="B989" s="9">
        <v>37833</v>
      </c>
      <c r="C989" s="6">
        <f t="shared" si="51"/>
        <v>7</v>
      </c>
      <c r="D989" s="12">
        <f t="shared" si="52"/>
        <v>2003</v>
      </c>
      <c r="E989" s="12">
        <f t="shared" si="53"/>
        <v>2003</v>
      </c>
      <c r="F989" s="11">
        <v>231.31976559999384</v>
      </c>
    </row>
    <row r="990" spans="1:6">
      <c r="A990">
        <v>983</v>
      </c>
      <c r="B990" s="9">
        <v>37864</v>
      </c>
      <c r="C990" s="6">
        <f t="shared" si="51"/>
        <v>8</v>
      </c>
      <c r="D990" s="12">
        <f t="shared" si="52"/>
        <v>2003</v>
      </c>
      <c r="E990" s="12">
        <f t="shared" si="53"/>
        <v>2003</v>
      </c>
      <c r="F990" s="11">
        <v>231.65331154462137</v>
      </c>
    </row>
    <row r="991" spans="1:6">
      <c r="A991">
        <v>984</v>
      </c>
      <c r="B991" s="9">
        <v>37894</v>
      </c>
      <c r="C991" s="6">
        <f t="shared" si="51"/>
        <v>9</v>
      </c>
      <c r="D991" s="12">
        <f t="shared" si="52"/>
        <v>2003</v>
      </c>
      <c r="E991" s="12">
        <f t="shared" si="53"/>
        <v>2003</v>
      </c>
      <c r="F991" s="11">
        <v>224.2276023622635</v>
      </c>
    </row>
    <row r="992" spans="1:6">
      <c r="B992" s="9"/>
      <c r="C992" s="6"/>
      <c r="D992" s="12"/>
      <c r="E992" s="12"/>
    </row>
    <row r="993" spans="2:5">
      <c r="B993" s="9"/>
      <c r="C993" s="6"/>
      <c r="D993" s="12"/>
      <c r="E993" s="12"/>
    </row>
    <row r="994" spans="2:5">
      <c r="B994" s="9"/>
      <c r="C994" s="6"/>
      <c r="D994" s="12"/>
      <c r="E994" s="12"/>
    </row>
    <row r="995" spans="2:5">
      <c r="B995" s="9"/>
      <c r="C995" s="6"/>
      <c r="D995" s="12"/>
      <c r="E995" s="12"/>
    </row>
    <row r="996" spans="2:5">
      <c r="B996" s="9"/>
      <c r="C996" s="6"/>
      <c r="D996" s="12"/>
      <c r="E996" s="12"/>
    </row>
    <row r="997" spans="2:5">
      <c r="B997" s="9"/>
      <c r="C997" s="6"/>
      <c r="D997" s="12"/>
      <c r="E997" s="12"/>
    </row>
    <row r="998" spans="2:5">
      <c r="B998" s="9"/>
      <c r="C998" s="6"/>
      <c r="D998" s="12"/>
      <c r="E998" s="12"/>
    </row>
    <row r="999" spans="2:5">
      <c r="B999" s="9"/>
      <c r="C999" s="6"/>
      <c r="D999" s="12"/>
      <c r="E999" s="12"/>
    </row>
    <row r="1000" spans="2:5">
      <c r="B1000" s="9"/>
      <c r="C1000" s="6"/>
      <c r="D1000" s="12"/>
      <c r="E1000" s="12"/>
    </row>
    <row r="1001" spans="2:5">
      <c r="B1001" s="9"/>
      <c r="C1001" s="6"/>
      <c r="D1001" s="12"/>
      <c r="E1001" s="12"/>
    </row>
    <row r="1002" spans="2:5">
      <c r="B1002" s="9"/>
      <c r="C1002" s="6"/>
      <c r="D1002" s="12"/>
      <c r="E1002" s="12"/>
    </row>
    <row r="1003" spans="2:5">
      <c r="B1003" s="9"/>
      <c r="C1003" s="6"/>
      <c r="D1003" s="12"/>
      <c r="E1003" s="12"/>
    </row>
    <row r="1004" spans="2:5">
      <c r="B1004" s="9"/>
      <c r="C1004" s="6"/>
      <c r="D1004" s="12"/>
      <c r="E1004" s="12"/>
    </row>
    <row r="1005" spans="2:5">
      <c r="B1005" s="9"/>
      <c r="C1005" s="6"/>
      <c r="D1005" s="12"/>
      <c r="E1005" s="12"/>
    </row>
    <row r="1006" spans="2:5">
      <c r="B1006" s="9"/>
      <c r="C1006" s="6"/>
      <c r="D1006" s="12"/>
      <c r="E1006" s="12"/>
    </row>
    <row r="1007" spans="2:5">
      <c r="B1007" s="9"/>
      <c r="C1007" s="6"/>
      <c r="D1007" s="12"/>
      <c r="E1007" s="12"/>
    </row>
    <row r="1008" spans="2:5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dataValidations count="1">
    <dataValidation type="list" allowBlank="1" showInputMessage="1" showErrorMessage="1" sqref="O1" xr:uid="{D39C2EFA-FA34-4F33-992E-7A860AE05271}">
      <formula1>$R$30:$R$111</formula1>
    </dataValidation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07028-0990-48FA-B5E3-A284624E140B}">
  <dimension ref="A1:R1135"/>
  <sheetViews>
    <sheetView workbookViewId="0"/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17.28515625" bestFit="1" customWidth="1"/>
    <col min="8" max="8" width="10.7109375" bestFit="1" customWidth="1"/>
    <col min="10" max="10" width="24.42578125" bestFit="1" customWidth="1"/>
  </cols>
  <sheetData>
    <row r="1" spans="1:18">
      <c r="A1" s="8" t="s">
        <v>445</v>
      </c>
      <c r="B1" s="8" t="s">
        <v>446</v>
      </c>
      <c r="C1" s="8"/>
      <c r="D1" s="8"/>
      <c r="E1" s="8"/>
      <c r="F1" s="8" t="s">
        <v>1357</v>
      </c>
      <c r="N1" t="s">
        <v>1360</v>
      </c>
      <c r="O1" s="24">
        <v>1930</v>
      </c>
      <c r="P1" t="s">
        <v>1367</v>
      </c>
    </row>
    <row r="2" spans="1:18">
      <c r="A2" s="8" t="s">
        <v>447</v>
      </c>
      <c r="B2" s="8" t="s">
        <v>446</v>
      </c>
      <c r="C2" s="8"/>
      <c r="D2" s="8"/>
      <c r="E2" s="8"/>
      <c r="F2" s="8" t="s">
        <v>1362</v>
      </c>
      <c r="H2" t="s">
        <v>441</v>
      </c>
      <c r="I2" t="s">
        <v>1365</v>
      </c>
      <c r="J2" t="s">
        <v>459</v>
      </c>
      <c r="K2" t="s">
        <v>1334</v>
      </c>
      <c r="O2" t="s">
        <v>441</v>
      </c>
      <c r="P2" t="s">
        <v>1365</v>
      </c>
      <c r="Q2" t="s">
        <v>459</v>
      </c>
      <c r="R2" t="s">
        <v>1366</v>
      </c>
    </row>
    <row r="3" spans="1:18">
      <c r="A3" s="8" t="s">
        <v>449</v>
      </c>
      <c r="B3" s="8" t="s">
        <v>446</v>
      </c>
      <c r="C3" s="8"/>
      <c r="D3" s="8"/>
      <c r="E3" s="8"/>
      <c r="F3" s="8" t="s">
        <v>1363</v>
      </c>
      <c r="H3">
        <v>1</v>
      </c>
      <c r="I3" s="11">
        <f>AVERAGEIF($C$8:$C$1015,$H3, $F$8:$F$1015)</f>
        <v>3232.5759239822551</v>
      </c>
      <c r="J3">
        <f>DAY(EOMONTH(B11,0))</f>
        <v>31</v>
      </c>
      <c r="K3" s="7">
        <f>I3/J3</f>
        <v>104.276642709105</v>
      </c>
      <c r="O3">
        <v>1</v>
      </c>
      <c r="P3" s="11">
        <f t="shared" ref="P3:P14" si="0">AVERAGEIFS($F$8:$F$1135, $C$8:$C$1135,$O3, $E$8:$E$1135, $O$1)</f>
        <v>4201.8599482767531</v>
      </c>
      <c r="Q3">
        <f t="shared" ref="Q3:Q14" si="1">DAY(EOMONTH(B11,0))</f>
        <v>31</v>
      </c>
      <c r="R3" s="7">
        <f>P3/Q3</f>
        <v>135.5438692992501</v>
      </c>
    </row>
    <row r="4" spans="1:18">
      <c r="A4" s="8" t="s">
        <v>451</v>
      </c>
      <c r="B4" s="8" t="s">
        <v>446</v>
      </c>
      <c r="C4" s="8"/>
      <c r="D4" s="8"/>
      <c r="E4" s="8"/>
      <c r="F4" s="8" t="s">
        <v>446</v>
      </c>
      <c r="H4">
        <v>2</v>
      </c>
      <c r="I4" s="11">
        <f t="shared" ref="I4:I14" si="2">AVERAGEIF($C$8:$C$1015,$H4, $F$8:$F$1015)</f>
        <v>3838.5118647479999</v>
      </c>
      <c r="J4">
        <f t="shared" ref="J4:J14" si="3">DAY(EOMONTH(B12,0))</f>
        <v>28</v>
      </c>
      <c r="K4" s="7">
        <f t="shared" ref="K4:K14" si="4">I4/J4</f>
        <v>137.08970945528571</v>
      </c>
      <c r="O4">
        <v>2</v>
      </c>
      <c r="P4" s="11">
        <f t="shared" si="0"/>
        <v>-5252.7726150822436</v>
      </c>
      <c r="Q4">
        <f t="shared" si="1"/>
        <v>28</v>
      </c>
      <c r="R4" s="7">
        <f t="shared" ref="R4:R14" si="5">P4/Q4</f>
        <v>-187.599021967223</v>
      </c>
    </row>
    <row r="5" spans="1:18">
      <c r="A5" s="8" t="s">
        <v>452</v>
      </c>
      <c r="B5" s="8" t="s">
        <v>446</v>
      </c>
      <c r="C5" s="8"/>
      <c r="D5" s="8"/>
      <c r="E5" s="8"/>
      <c r="F5" s="8" t="s">
        <v>1349</v>
      </c>
      <c r="H5">
        <v>3</v>
      </c>
      <c r="I5" s="11">
        <f t="shared" si="2"/>
        <v>3569.9064134526097</v>
      </c>
      <c r="J5">
        <f t="shared" si="3"/>
        <v>31</v>
      </c>
      <c r="K5" s="7">
        <f t="shared" si="4"/>
        <v>115.15827140169709</v>
      </c>
      <c r="O5">
        <v>3</v>
      </c>
      <c r="P5" s="11">
        <f t="shared" si="0"/>
        <v>6392.1715553750746</v>
      </c>
      <c r="Q5">
        <f t="shared" si="1"/>
        <v>31</v>
      </c>
      <c r="R5" s="7">
        <f t="shared" si="5"/>
        <v>206.19908243145403</v>
      </c>
    </row>
    <row r="6" spans="1:18">
      <c r="A6" s="8" t="s">
        <v>454</v>
      </c>
      <c r="B6" s="8" t="s">
        <v>446</v>
      </c>
      <c r="C6" s="8"/>
      <c r="D6" s="8"/>
      <c r="E6" s="8"/>
      <c r="F6" s="8" t="s">
        <v>10</v>
      </c>
      <c r="H6">
        <v>4</v>
      </c>
      <c r="I6" s="11">
        <f t="shared" si="2"/>
        <v>3300.9044463216205</v>
      </c>
      <c r="J6">
        <f t="shared" si="3"/>
        <v>30</v>
      </c>
      <c r="K6" s="7">
        <f t="shared" si="4"/>
        <v>110.03014821072068</v>
      </c>
      <c r="O6">
        <v>4</v>
      </c>
      <c r="P6" s="11">
        <f t="shared" si="0"/>
        <v>3486.7898287612379</v>
      </c>
      <c r="Q6">
        <f t="shared" si="1"/>
        <v>30</v>
      </c>
      <c r="R6" s="7">
        <f t="shared" si="5"/>
        <v>116.22632762537459</v>
      </c>
    </row>
    <row r="7" spans="1:18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1359</v>
      </c>
      <c r="F7" s="8" t="s">
        <v>2</v>
      </c>
      <c r="H7">
        <v>5</v>
      </c>
      <c r="I7" s="11">
        <f t="shared" si="2"/>
        <v>1369.1199516641914</v>
      </c>
      <c r="J7">
        <f t="shared" si="3"/>
        <v>31</v>
      </c>
      <c r="K7" s="7">
        <f t="shared" si="4"/>
        <v>44.165159731102946</v>
      </c>
      <c r="O7">
        <v>5</v>
      </c>
      <c r="P7" s="11">
        <f t="shared" si="0"/>
        <v>2798.1744396051172</v>
      </c>
      <c r="Q7">
        <f t="shared" si="1"/>
        <v>31</v>
      </c>
      <c r="R7" s="7">
        <f t="shared" si="5"/>
        <v>90.263691600165075</v>
      </c>
    </row>
    <row r="8" spans="1:18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2">
        <v>700.2814691212991</v>
      </c>
      <c r="H8">
        <v>6</v>
      </c>
      <c r="I8" s="11">
        <f t="shared" si="2"/>
        <v>640.01013917493071</v>
      </c>
      <c r="J8">
        <f t="shared" si="3"/>
        <v>30</v>
      </c>
      <c r="K8" s="7">
        <f t="shared" si="4"/>
        <v>21.333671305831025</v>
      </c>
      <c r="O8">
        <v>6</v>
      </c>
      <c r="P8" s="11">
        <f t="shared" si="0"/>
        <v>1103.8982246243713</v>
      </c>
      <c r="Q8">
        <f t="shared" si="1"/>
        <v>30</v>
      </c>
      <c r="R8" s="7">
        <f t="shared" si="5"/>
        <v>36.796607487479044</v>
      </c>
    </row>
    <row r="9" spans="1:18">
      <c r="A9">
        <v>2</v>
      </c>
      <c r="B9" s="9">
        <v>8005</v>
      </c>
      <c r="C9" s="6">
        <f t="shared" ref="C9:C72" si="6">MONTH(B9)</f>
        <v>11</v>
      </c>
      <c r="D9" s="12">
        <f t="shared" ref="D9:D72" si="7">YEAR(B9)</f>
        <v>1921</v>
      </c>
      <c r="E9" s="12">
        <f t="shared" ref="E9:E72" si="8">IF(AND($C9&gt;=10,$C9&lt;=12),$D9+1,$D9)</f>
        <v>1922</v>
      </c>
      <c r="F9" s="12">
        <v>-252.48102944008724</v>
      </c>
      <c r="H9">
        <v>7</v>
      </c>
      <c r="I9" s="11">
        <f t="shared" si="2"/>
        <v>-100.32703023289895</v>
      </c>
      <c r="J9">
        <f t="shared" si="3"/>
        <v>31</v>
      </c>
      <c r="K9" s="7">
        <f t="shared" si="4"/>
        <v>-3.2363558139644821</v>
      </c>
      <c r="O9">
        <v>7</v>
      </c>
      <c r="P9" s="11">
        <f t="shared" si="0"/>
        <v>145.16763426198281</v>
      </c>
      <c r="Q9">
        <f t="shared" si="1"/>
        <v>31</v>
      </c>
      <c r="R9" s="7">
        <f t="shared" si="5"/>
        <v>4.682826911676865</v>
      </c>
    </row>
    <row r="10" spans="1:18">
      <c r="A10">
        <v>3</v>
      </c>
      <c r="B10" s="9">
        <v>8036</v>
      </c>
      <c r="C10" s="6">
        <f t="shared" si="6"/>
        <v>12</v>
      </c>
      <c r="D10" s="12">
        <f t="shared" si="7"/>
        <v>1921</v>
      </c>
      <c r="E10" s="12">
        <f t="shared" si="8"/>
        <v>1922</v>
      </c>
      <c r="F10" s="12">
        <v>-2443.5818945570777</v>
      </c>
      <c r="H10">
        <v>8</v>
      </c>
      <c r="I10" s="11">
        <f t="shared" si="2"/>
        <v>274.56357916428578</v>
      </c>
      <c r="J10">
        <f t="shared" si="3"/>
        <v>31</v>
      </c>
      <c r="K10" s="7">
        <f t="shared" si="4"/>
        <v>8.8568896504608325</v>
      </c>
      <c r="O10">
        <v>8</v>
      </c>
      <c r="P10" s="11">
        <f t="shared" si="0"/>
        <v>264.68226103747065</v>
      </c>
      <c r="Q10">
        <f t="shared" si="1"/>
        <v>31</v>
      </c>
      <c r="R10" s="7">
        <f t="shared" si="5"/>
        <v>8.5381374528216334</v>
      </c>
    </row>
    <row r="11" spans="1:18">
      <c r="A11">
        <v>4</v>
      </c>
      <c r="B11" s="9">
        <v>8067</v>
      </c>
      <c r="C11" s="6">
        <f t="shared" si="6"/>
        <v>1</v>
      </c>
      <c r="D11" s="12">
        <f t="shared" si="7"/>
        <v>1922</v>
      </c>
      <c r="E11" s="12">
        <f t="shared" si="8"/>
        <v>1922</v>
      </c>
      <c r="F11" s="12">
        <v>1761.0081445003934</v>
      </c>
      <c r="H11">
        <v>9</v>
      </c>
      <c r="I11" s="11">
        <f t="shared" si="2"/>
        <v>1428.3901935715958</v>
      </c>
      <c r="J11">
        <f t="shared" si="3"/>
        <v>30</v>
      </c>
      <c r="K11" s="7">
        <f t="shared" si="4"/>
        <v>47.613006452386529</v>
      </c>
      <c r="O11">
        <v>9</v>
      </c>
      <c r="P11" s="11">
        <f t="shared" si="0"/>
        <v>1984.7440793729043</v>
      </c>
      <c r="Q11">
        <f t="shared" si="1"/>
        <v>30</v>
      </c>
      <c r="R11" s="7">
        <f t="shared" si="5"/>
        <v>66.158135979096812</v>
      </c>
    </row>
    <row r="12" spans="1:18">
      <c r="A12">
        <v>5</v>
      </c>
      <c r="B12" s="9">
        <v>8095</v>
      </c>
      <c r="C12" s="6">
        <f t="shared" si="6"/>
        <v>2</v>
      </c>
      <c r="D12" s="12">
        <f t="shared" si="7"/>
        <v>1922</v>
      </c>
      <c r="E12" s="12">
        <f t="shared" si="8"/>
        <v>1922</v>
      </c>
      <c r="F12" s="12">
        <v>-1413.6910817142866</v>
      </c>
      <c r="H12">
        <v>10</v>
      </c>
      <c r="I12" s="11">
        <f t="shared" si="2"/>
        <v>-17.447549590203227</v>
      </c>
      <c r="J12">
        <f t="shared" si="3"/>
        <v>31</v>
      </c>
      <c r="K12" s="7">
        <f t="shared" si="4"/>
        <v>-0.56282418032913639</v>
      </c>
      <c r="O12">
        <v>10</v>
      </c>
      <c r="P12" s="11">
        <f t="shared" si="0"/>
        <v>-1.9067327430989227</v>
      </c>
      <c r="Q12">
        <f t="shared" si="1"/>
        <v>31</v>
      </c>
      <c r="R12" s="7">
        <f t="shared" si="5"/>
        <v>-6.1507507841900733E-2</v>
      </c>
    </row>
    <row r="13" spans="1:18">
      <c r="A13">
        <v>6</v>
      </c>
      <c r="B13" s="9">
        <v>8126</v>
      </c>
      <c r="C13" s="6">
        <f t="shared" si="6"/>
        <v>3</v>
      </c>
      <c r="D13" s="12">
        <f t="shared" si="7"/>
        <v>1922</v>
      </c>
      <c r="E13" s="12">
        <f t="shared" si="8"/>
        <v>1922</v>
      </c>
      <c r="F13" s="12">
        <v>5215.4987978217614</v>
      </c>
      <c r="H13">
        <v>11</v>
      </c>
      <c r="I13" s="11">
        <f t="shared" si="2"/>
        <v>-108.7184164491416</v>
      </c>
      <c r="J13">
        <f t="shared" si="3"/>
        <v>30</v>
      </c>
      <c r="K13" s="7">
        <f t="shared" si="4"/>
        <v>-3.6239472149713867</v>
      </c>
      <c r="O13">
        <v>11</v>
      </c>
      <c r="P13" s="11">
        <f t="shared" si="0"/>
        <v>-518.37424027910538</v>
      </c>
      <c r="Q13">
        <f t="shared" si="1"/>
        <v>30</v>
      </c>
      <c r="R13" s="7">
        <f t="shared" si="5"/>
        <v>-17.279141342636844</v>
      </c>
    </row>
    <row r="14" spans="1:18">
      <c r="A14">
        <v>7</v>
      </c>
      <c r="B14" s="9">
        <v>8156</v>
      </c>
      <c r="C14" s="6">
        <f t="shared" si="6"/>
        <v>4</v>
      </c>
      <c r="D14" s="12">
        <f t="shared" si="7"/>
        <v>1922</v>
      </c>
      <c r="E14" s="12">
        <f t="shared" si="8"/>
        <v>1922</v>
      </c>
      <c r="F14" s="12">
        <v>5082.1336649497171</v>
      </c>
      <c r="H14">
        <v>12</v>
      </c>
      <c r="I14" s="11">
        <f t="shared" si="2"/>
        <v>133.38199087206692</v>
      </c>
      <c r="J14">
        <f t="shared" si="3"/>
        <v>31</v>
      </c>
      <c r="K14" s="7">
        <f t="shared" si="4"/>
        <v>4.3026448668408683</v>
      </c>
      <c r="O14">
        <v>12</v>
      </c>
      <c r="P14" s="11">
        <f t="shared" si="0"/>
        <v>-4496.1907187639054</v>
      </c>
      <c r="Q14">
        <f t="shared" si="1"/>
        <v>31</v>
      </c>
      <c r="R14" s="7">
        <f t="shared" si="5"/>
        <v>-145.03841028270662</v>
      </c>
    </row>
    <row r="15" spans="1:18">
      <c r="A15">
        <v>8</v>
      </c>
      <c r="B15" s="9">
        <v>8187</v>
      </c>
      <c r="C15" s="6">
        <f t="shared" si="6"/>
        <v>5</v>
      </c>
      <c r="D15" s="12">
        <f t="shared" si="7"/>
        <v>1922</v>
      </c>
      <c r="E15" s="12">
        <f t="shared" si="8"/>
        <v>1922</v>
      </c>
      <c r="F15" s="12">
        <v>5215.4923301001545</v>
      </c>
    </row>
    <row r="16" spans="1:18">
      <c r="A16">
        <v>9</v>
      </c>
      <c r="B16" s="9">
        <v>8217</v>
      </c>
      <c r="C16" s="6">
        <f t="shared" si="6"/>
        <v>6</v>
      </c>
      <c r="D16" s="12">
        <f t="shared" si="7"/>
        <v>1922</v>
      </c>
      <c r="E16" s="12">
        <f t="shared" si="8"/>
        <v>1922</v>
      </c>
      <c r="F16" s="12">
        <v>4128.3959945302977</v>
      </c>
    </row>
    <row r="17" spans="1:18">
      <c r="A17">
        <v>10</v>
      </c>
      <c r="B17" s="9">
        <v>8248</v>
      </c>
      <c r="C17" s="6">
        <f t="shared" si="6"/>
        <v>7</v>
      </c>
      <c r="D17" s="12">
        <f t="shared" si="7"/>
        <v>1922</v>
      </c>
      <c r="E17" s="12">
        <f t="shared" si="8"/>
        <v>1922</v>
      </c>
      <c r="F17" s="12">
        <v>81.858805996287629</v>
      </c>
    </row>
    <row r="18" spans="1:18">
      <c r="A18">
        <v>11</v>
      </c>
      <c r="B18" s="9">
        <v>8279</v>
      </c>
      <c r="C18" s="6">
        <f t="shared" si="6"/>
        <v>8</v>
      </c>
      <c r="D18" s="12">
        <f t="shared" si="7"/>
        <v>1922</v>
      </c>
      <c r="E18" s="12">
        <f t="shared" si="8"/>
        <v>1922</v>
      </c>
      <c r="F18" s="12">
        <v>207.1916708316416</v>
      </c>
    </row>
    <row r="19" spans="1:18">
      <c r="A19">
        <v>12</v>
      </c>
      <c r="B19" s="9">
        <v>8309</v>
      </c>
      <c r="C19" s="6">
        <f t="shared" si="6"/>
        <v>9</v>
      </c>
      <c r="D19" s="12">
        <f t="shared" si="7"/>
        <v>1922</v>
      </c>
      <c r="E19" s="12">
        <f t="shared" si="8"/>
        <v>1922</v>
      </c>
      <c r="F19" s="12">
        <v>1944.9349063003028</v>
      </c>
    </row>
    <row r="20" spans="1:18">
      <c r="A20">
        <v>13</v>
      </c>
      <c r="B20" s="9">
        <v>8340</v>
      </c>
      <c r="C20" s="6">
        <f t="shared" si="6"/>
        <v>10</v>
      </c>
      <c r="D20" s="12">
        <f t="shared" si="7"/>
        <v>1922</v>
      </c>
      <c r="E20" s="12">
        <f t="shared" si="8"/>
        <v>1923</v>
      </c>
      <c r="F20" s="12">
        <v>-470.17932900561755</v>
      </c>
    </row>
    <row r="21" spans="1:18">
      <c r="A21">
        <v>14</v>
      </c>
      <c r="B21" s="9">
        <v>8370</v>
      </c>
      <c r="C21" s="6">
        <f t="shared" si="6"/>
        <v>11</v>
      </c>
      <c r="D21" s="12">
        <f t="shared" si="7"/>
        <v>1922</v>
      </c>
      <c r="E21" s="12">
        <f t="shared" si="8"/>
        <v>1923</v>
      </c>
      <c r="F21" s="12">
        <v>-700.6699857180821</v>
      </c>
    </row>
    <row r="22" spans="1:18">
      <c r="A22">
        <v>15</v>
      </c>
      <c r="B22" s="9">
        <v>8401</v>
      </c>
      <c r="C22" s="6">
        <f t="shared" si="6"/>
        <v>12</v>
      </c>
      <c r="D22" s="12">
        <f t="shared" si="7"/>
        <v>1922</v>
      </c>
      <c r="E22" s="12">
        <f t="shared" si="8"/>
        <v>1923</v>
      </c>
      <c r="F22" s="12">
        <v>-5093.7804519068741</v>
      </c>
    </row>
    <row r="23" spans="1:18">
      <c r="A23">
        <v>16</v>
      </c>
      <c r="B23" s="9">
        <v>8432</v>
      </c>
      <c r="C23" s="6">
        <f t="shared" si="6"/>
        <v>1</v>
      </c>
      <c r="D23" s="12">
        <f t="shared" si="7"/>
        <v>1923</v>
      </c>
      <c r="E23" s="12">
        <f t="shared" si="8"/>
        <v>1923</v>
      </c>
      <c r="F23" s="12">
        <v>3614.7233948112284</v>
      </c>
    </row>
    <row r="24" spans="1:18">
      <c r="A24">
        <v>17</v>
      </c>
      <c r="B24" s="9">
        <v>8460</v>
      </c>
      <c r="C24" s="6">
        <f t="shared" si="6"/>
        <v>2</v>
      </c>
      <c r="D24" s="12">
        <f t="shared" si="7"/>
        <v>1923</v>
      </c>
      <c r="E24" s="12">
        <f t="shared" si="8"/>
        <v>1923</v>
      </c>
      <c r="F24" s="12">
        <v>-709.10494813113201</v>
      </c>
    </row>
    <row r="25" spans="1:18">
      <c r="A25">
        <v>18</v>
      </c>
      <c r="B25" s="9">
        <v>8491</v>
      </c>
      <c r="C25" s="6">
        <f t="shared" si="6"/>
        <v>3</v>
      </c>
      <c r="D25" s="12">
        <f t="shared" si="7"/>
        <v>1923</v>
      </c>
      <c r="E25" s="12">
        <f t="shared" si="8"/>
        <v>1923</v>
      </c>
      <c r="F25" s="12">
        <v>525.13657887072077</v>
      </c>
    </row>
    <row r="26" spans="1:18">
      <c r="A26">
        <v>19</v>
      </c>
      <c r="B26" s="9">
        <v>8521</v>
      </c>
      <c r="C26" s="6">
        <f t="shared" si="6"/>
        <v>4</v>
      </c>
      <c r="D26" s="12">
        <f t="shared" si="7"/>
        <v>1923</v>
      </c>
      <c r="E26" s="12">
        <f t="shared" si="8"/>
        <v>1923</v>
      </c>
      <c r="F26" s="12">
        <v>5253.4211561194916</v>
      </c>
    </row>
    <row r="27" spans="1:18">
      <c r="A27">
        <v>20</v>
      </c>
      <c r="B27" s="9">
        <v>8552</v>
      </c>
      <c r="C27" s="6">
        <f t="shared" si="6"/>
        <v>5</v>
      </c>
      <c r="D27" s="12">
        <f t="shared" si="7"/>
        <v>1923</v>
      </c>
      <c r="E27" s="12">
        <f t="shared" si="8"/>
        <v>1923</v>
      </c>
      <c r="F27" s="12">
        <v>1520.7837330629238</v>
      </c>
    </row>
    <row r="28" spans="1:18">
      <c r="A28">
        <v>21</v>
      </c>
      <c r="B28" s="9">
        <v>8582</v>
      </c>
      <c r="C28" s="6">
        <f t="shared" si="6"/>
        <v>6</v>
      </c>
      <c r="D28" s="12">
        <f t="shared" si="7"/>
        <v>1923</v>
      </c>
      <c r="E28" s="12">
        <f t="shared" si="8"/>
        <v>1923</v>
      </c>
      <c r="F28" s="12">
        <v>669.494151167891</v>
      </c>
    </row>
    <row r="29" spans="1:18">
      <c r="A29">
        <v>22</v>
      </c>
      <c r="B29" s="9">
        <v>8613</v>
      </c>
      <c r="C29" s="6">
        <f t="shared" si="6"/>
        <v>7</v>
      </c>
      <c r="D29" s="12">
        <f t="shared" si="7"/>
        <v>1923</v>
      </c>
      <c r="E29" s="12">
        <f t="shared" si="8"/>
        <v>1923</v>
      </c>
      <c r="F29" s="12">
        <v>-564.19657118212695</v>
      </c>
      <c r="R29" t="s">
        <v>1294</v>
      </c>
    </row>
    <row r="30" spans="1:18">
      <c r="A30">
        <v>23</v>
      </c>
      <c r="B30" s="9">
        <v>8644</v>
      </c>
      <c r="C30" s="6">
        <f t="shared" si="6"/>
        <v>8</v>
      </c>
      <c r="D30" s="12">
        <f t="shared" si="7"/>
        <v>1923</v>
      </c>
      <c r="E30" s="12">
        <f t="shared" si="8"/>
        <v>1923</v>
      </c>
      <c r="F30" s="12">
        <v>-244.38014875270352</v>
      </c>
      <c r="R30">
        <v>1922</v>
      </c>
    </row>
    <row r="31" spans="1:18">
      <c r="A31">
        <v>24</v>
      </c>
      <c r="B31" s="9">
        <v>8674</v>
      </c>
      <c r="C31" s="6">
        <f t="shared" si="6"/>
        <v>9</v>
      </c>
      <c r="D31" s="12">
        <f t="shared" si="7"/>
        <v>1923</v>
      </c>
      <c r="E31" s="12">
        <f t="shared" si="8"/>
        <v>1923</v>
      </c>
      <c r="F31" s="12">
        <v>917.91632689949779</v>
      </c>
      <c r="R31">
        <v>1923</v>
      </c>
    </row>
    <row r="32" spans="1:18">
      <c r="A32">
        <v>25</v>
      </c>
      <c r="B32" s="9">
        <v>8705</v>
      </c>
      <c r="C32" s="6">
        <f t="shared" si="6"/>
        <v>10</v>
      </c>
      <c r="D32" s="12">
        <f t="shared" si="7"/>
        <v>1923</v>
      </c>
      <c r="E32" s="12">
        <f t="shared" si="8"/>
        <v>1924</v>
      </c>
      <c r="F32" s="12">
        <v>14.759657042465804</v>
      </c>
      <c r="R32">
        <v>1924</v>
      </c>
    </row>
    <row r="33" spans="1:18">
      <c r="A33">
        <v>26</v>
      </c>
      <c r="B33" s="9">
        <v>8735</v>
      </c>
      <c r="C33" s="6">
        <f t="shared" si="6"/>
        <v>11</v>
      </c>
      <c r="D33" s="12">
        <f t="shared" si="7"/>
        <v>1923</v>
      </c>
      <c r="E33" s="12">
        <f t="shared" si="8"/>
        <v>1924</v>
      </c>
      <c r="F33" s="12">
        <v>-303.29694510853568</v>
      </c>
      <c r="R33">
        <v>1925</v>
      </c>
    </row>
    <row r="34" spans="1:18">
      <c r="A34">
        <v>27</v>
      </c>
      <c r="B34" s="9">
        <v>8766</v>
      </c>
      <c r="C34" s="6">
        <f t="shared" si="6"/>
        <v>12</v>
      </c>
      <c r="D34" s="12">
        <f t="shared" si="7"/>
        <v>1923</v>
      </c>
      <c r="E34" s="12">
        <f t="shared" si="8"/>
        <v>1924</v>
      </c>
      <c r="F34" s="12">
        <v>-896.54075874092314</v>
      </c>
      <c r="R34">
        <v>1926</v>
      </c>
    </row>
    <row r="35" spans="1:18">
      <c r="A35">
        <v>28</v>
      </c>
      <c r="B35" s="9">
        <v>8797</v>
      </c>
      <c r="C35" s="6">
        <f t="shared" si="6"/>
        <v>1</v>
      </c>
      <c r="D35" s="12">
        <f t="shared" si="7"/>
        <v>1924</v>
      </c>
      <c r="E35" s="12">
        <f t="shared" si="8"/>
        <v>1924</v>
      </c>
      <c r="F35" s="12">
        <v>1496.5938675325106</v>
      </c>
      <c r="R35">
        <v>1927</v>
      </c>
    </row>
    <row r="36" spans="1:18">
      <c r="A36">
        <v>29</v>
      </c>
      <c r="B36" s="9">
        <v>8826</v>
      </c>
      <c r="C36" s="6">
        <f t="shared" si="6"/>
        <v>2</v>
      </c>
      <c r="D36" s="12">
        <f t="shared" si="7"/>
        <v>1924</v>
      </c>
      <c r="E36" s="12">
        <f t="shared" si="8"/>
        <v>1924</v>
      </c>
      <c r="F36" s="12">
        <v>57.676245599354843</v>
      </c>
      <c r="R36">
        <v>1928</v>
      </c>
    </row>
    <row r="37" spans="1:18">
      <c r="A37">
        <v>30</v>
      </c>
      <c r="B37" s="9">
        <v>8857</v>
      </c>
      <c r="C37" s="6">
        <f t="shared" si="6"/>
        <v>3</v>
      </c>
      <c r="D37" s="12">
        <f t="shared" si="7"/>
        <v>1924</v>
      </c>
      <c r="E37" s="12">
        <f t="shared" si="8"/>
        <v>1924</v>
      </c>
      <c r="F37" s="12">
        <v>-805.32104947433334</v>
      </c>
      <c r="R37">
        <v>1929</v>
      </c>
    </row>
    <row r="38" spans="1:18">
      <c r="A38">
        <v>31</v>
      </c>
      <c r="B38" s="9">
        <v>8887</v>
      </c>
      <c r="C38" s="6">
        <f t="shared" si="6"/>
        <v>4</v>
      </c>
      <c r="D38" s="12">
        <f t="shared" si="7"/>
        <v>1924</v>
      </c>
      <c r="E38" s="12">
        <f t="shared" si="8"/>
        <v>1924</v>
      </c>
      <c r="F38" s="12">
        <v>308.77493608218782</v>
      </c>
      <c r="R38">
        <v>1930</v>
      </c>
    </row>
    <row r="39" spans="1:18">
      <c r="A39">
        <v>32</v>
      </c>
      <c r="B39" s="9">
        <v>8918</v>
      </c>
      <c r="C39" s="6">
        <f t="shared" si="6"/>
        <v>5</v>
      </c>
      <c r="D39" s="12">
        <f t="shared" si="7"/>
        <v>1924</v>
      </c>
      <c r="E39" s="12">
        <f t="shared" si="8"/>
        <v>1924</v>
      </c>
      <c r="F39" s="12">
        <v>-497.70429355405224</v>
      </c>
      <c r="R39">
        <v>1931</v>
      </c>
    </row>
    <row r="40" spans="1:18">
      <c r="A40">
        <v>33</v>
      </c>
      <c r="B40" s="9">
        <v>8948</v>
      </c>
      <c r="C40" s="6">
        <f t="shared" si="6"/>
        <v>6</v>
      </c>
      <c r="D40" s="12">
        <f t="shared" si="7"/>
        <v>1924</v>
      </c>
      <c r="E40" s="12">
        <f t="shared" si="8"/>
        <v>1924</v>
      </c>
      <c r="F40" s="12">
        <v>-856.22415336128108</v>
      </c>
      <c r="R40">
        <v>1932</v>
      </c>
    </row>
    <row r="41" spans="1:18">
      <c r="A41">
        <v>34</v>
      </c>
      <c r="B41" s="9">
        <v>8979</v>
      </c>
      <c r="C41" s="6">
        <f t="shared" si="6"/>
        <v>7</v>
      </c>
      <c r="D41" s="12">
        <f t="shared" si="7"/>
        <v>1924</v>
      </c>
      <c r="E41" s="12">
        <f t="shared" si="8"/>
        <v>1924</v>
      </c>
      <c r="F41" s="12">
        <v>-717.25096558595567</v>
      </c>
      <c r="R41">
        <v>1933</v>
      </c>
    </row>
    <row r="42" spans="1:18">
      <c r="A42">
        <v>35</v>
      </c>
      <c r="B42" s="9">
        <v>9010</v>
      </c>
      <c r="C42" s="6">
        <f t="shared" si="6"/>
        <v>8</v>
      </c>
      <c r="D42" s="12">
        <f t="shared" si="7"/>
        <v>1924</v>
      </c>
      <c r="E42" s="12">
        <f t="shared" si="8"/>
        <v>1924</v>
      </c>
      <c r="F42" s="12">
        <v>-569.96090291637688</v>
      </c>
      <c r="R42">
        <v>1934</v>
      </c>
    </row>
    <row r="43" spans="1:18">
      <c r="A43">
        <v>36</v>
      </c>
      <c r="B43" s="9">
        <v>9040</v>
      </c>
      <c r="C43" s="6">
        <f t="shared" si="6"/>
        <v>9</v>
      </c>
      <c r="D43" s="12">
        <f t="shared" si="7"/>
        <v>1924</v>
      </c>
      <c r="E43" s="12">
        <f t="shared" si="8"/>
        <v>1924</v>
      </c>
      <c r="F43" s="12">
        <v>-305.96941469478315</v>
      </c>
      <c r="R43">
        <v>1935</v>
      </c>
    </row>
    <row r="44" spans="1:18">
      <c r="A44">
        <v>37</v>
      </c>
      <c r="B44" s="9">
        <v>9071</v>
      </c>
      <c r="C44" s="6">
        <f t="shared" si="6"/>
        <v>10</v>
      </c>
      <c r="D44" s="12">
        <f t="shared" si="7"/>
        <v>1924</v>
      </c>
      <c r="E44" s="12">
        <f t="shared" si="8"/>
        <v>1925</v>
      </c>
      <c r="F44" s="12">
        <v>9.8344279229912512</v>
      </c>
      <c r="R44">
        <v>1936</v>
      </c>
    </row>
    <row r="45" spans="1:18">
      <c r="A45">
        <v>38</v>
      </c>
      <c r="B45" s="9">
        <v>9101</v>
      </c>
      <c r="C45" s="6">
        <f t="shared" si="6"/>
        <v>11</v>
      </c>
      <c r="D45" s="12">
        <f t="shared" si="7"/>
        <v>1924</v>
      </c>
      <c r="E45" s="12">
        <f t="shared" si="8"/>
        <v>1925</v>
      </c>
      <c r="F45" s="12">
        <v>-168.4626043829424</v>
      </c>
      <c r="R45">
        <v>1937</v>
      </c>
    </row>
    <row r="46" spans="1:18">
      <c r="A46">
        <v>39</v>
      </c>
      <c r="B46" s="9">
        <v>9132</v>
      </c>
      <c r="C46" s="6">
        <f t="shared" si="6"/>
        <v>12</v>
      </c>
      <c r="D46" s="12">
        <f t="shared" si="7"/>
        <v>1924</v>
      </c>
      <c r="E46" s="12">
        <f t="shared" si="8"/>
        <v>1925</v>
      </c>
      <c r="F46" s="12">
        <v>-868.02897497436811</v>
      </c>
      <c r="R46">
        <v>1938</v>
      </c>
    </row>
    <row r="47" spans="1:18">
      <c r="A47">
        <v>40</v>
      </c>
      <c r="B47" s="9">
        <v>9163</v>
      </c>
      <c r="C47" s="6">
        <f t="shared" si="6"/>
        <v>1</v>
      </c>
      <c r="D47" s="12">
        <f t="shared" si="7"/>
        <v>1925</v>
      </c>
      <c r="E47" s="12">
        <f t="shared" si="8"/>
        <v>1925</v>
      </c>
      <c r="F47" s="12">
        <v>2581.038869277545</v>
      </c>
      <c r="R47">
        <v>1939</v>
      </c>
    </row>
    <row r="48" spans="1:18">
      <c r="A48">
        <v>41</v>
      </c>
      <c r="B48" s="9">
        <v>9191</v>
      </c>
      <c r="C48" s="6">
        <f t="shared" si="6"/>
        <v>2</v>
      </c>
      <c r="D48" s="12">
        <f t="shared" si="7"/>
        <v>1925</v>
      </c>
      <c r="E48" s="12">
        <f t="shared" si="8"/>
        <v>1925</v>
      </c>
      <c r="F48" s="12">
        <v>6440.7349368074265</v>
      </c>
      <c r="R48">
        <v>1940</v>
      </c>
    </row>
    <row r="49" spans="1:18">
      <c r="A49">
        <v>42</v>
      </c>
      <c r="B49" s="9">
        <v>9222</v>
      </c>
      <c r="C49" s="6">
        <f t="shared" si="6"/>
        <v>3</v>
      </c>
      <c r="D49" s="12">
        <f t="shared" si="7"/>
        <v>1925</v>
      </c>
      <c r="E49" s="12">
        <f t="shared" si="8"/>
        <v>1925</v>
      </c>
      <c r="F49" s="12">
        <v>3138.860051925712</v>
      </c>
      <c r="R49">
        <v>1941</v>
      </c>
    </row>
    <row r="50" spans="1:18">
      <c r="A50">
        <v>43</v>
      </c>
      <c r="B50" s="9">
        <v>9252</v>
      </c>
      <c r="C50" s="6">
        <f t="shared" si="6"/>
        <v>4</v>
      </c>
      <c r="D50" s="12">
        <f t="shared" si="7"/>
        <v>1925</v>
      </c>
      <c r="E50" s="12">
        <f t="shared" si="8"/>
        <v>1925</v>
      </c>
      <c r="F50" s="12">
        <v>2314.8580602562706</v>
      </c>
      <c r="R50">
        <v>1942</v>
      </c>
    </row>
    <row r="51" spans="1:18">
      <c r="A51">
        <v>44</v>
      </c>
      <c r="B51" s="9">
        <v>9283</v>
      </c>
      <c r="C51" s="6">
        <f t="shared" si="6"/>
        <v>5</v>
      </c>
      <c r="D51" s="12">
        <f t="shared" si="7"/>
        <v>1925</v>
      </c>
      <c r="E51" s="12">
        <f t="shared" si="8"/>
        <v>1925</v>
      </c>
      <c r="F51" s="12">
        <v>1013.6446177139312</v>
      </c>
      <c r="R51">
        <v>1943</v>
      </c>
    </row>
    <row r="52" spans="1:18">
      <c r="A52">
        <v>45</v>
      </c>
      <c r="B52" s="9">
        <v>9313</v>
      </c>
      <c r="C52" s="6">
        <f t="shared" si="6"/>
        <v>6</v>
      </c>
      <c r="D52" s="12">
        <f t="shared" si="7"/>
        <v>1925</v>
      </c>
      <c r="E52" s="12">
        <f t="shared" si="8"/>
        <v>1925</v>
      </c>
      <c r="F52" s="12">
        <v>748.92819288110059</v>
      </c>
      <c r="R52">
        <v>1944</v>
      </c>
    </row>
    <row r="53" spans="1:18">
      <c r="A53">
        <v>46</v>
      </c>
      <c r="B53" s="9">
        <v>9344</v>
      </c>
      <c r="C53" s="6">
        <f t="shared" si="6"/>
        <v>7</v>
      </c>
      <c r="D53" s="12">
        <f t="shared" si="7"/>
        <v>1925</v>
      </c>
      <c r="E53" s="12">
        <f t="shared" si="8"/>
        <v>1925</v>
      </c>
      <c r="F53" s="12">
        <v>-100.15124521068495</v>
      </c>
      <c r="R53">
        <v>1945</v>
      </c>
    </row>
    <row r="54" spans="1:18">
      <c r="A54">
        <v>47</v>
      </c>
      <c r="B54" s="9">
        <v>9375</v>
      </c>
      <c r="C54" s="6">
        <f t="shared" si="6"/>
        <v>8</v>
      </c>
      <c r="D54" s="12">
        <f t="shared" si="7"/>
        <v>1925</v>
      </c>
      <c r="E54" s="12">
        <f t="shared" si="8"/>
        <v>1925</v>
      </c>
      <c r="F54" s="12">
        <v>-340.57192632252975</v>
      </c>
      <c r="R54">
        <v>1946</v>
      </c>
    </row>
    <row r="55" spans="1:18">
      <c r="A55">
        <v>48</v>
      </c>
      <c r="B55" s="9">
        <v>9405</v>
      </c>
      <c r="C55" s="6">
        <f t="shared" si="6"/>
        <v>9</v>
      </c>
      <c r="D55" s="12">
        <f t="shared" si="7"/>
        <v>1925</v>
      </c>
      <c r="E55" s="12">
        <f t="shared" si="8"/>
        <v>1925</v>
      </c>
      <c r="F55" s="12">
        <v>1460.8281573618042</v>
      </c>
      <c r="R55">
        <v>1947</v>
      </c>
    </row>
    <row r="56" spans="1:18">
      <c r="A56">
        <v>49</v>
      </c>
      <c r="B56" s="9">
        <v>9436</v>
      </c>
      <c r="C56" s="6">
        <f t="shared" si="6"/>
        <v>10</v>
      </c>
      <c r="D56" s="12">
        <f t="shared" si="7"/>
        <v>1925</v>
      </c>
      <c r="E56" s="12">
        <f t="shared" si="8"/>
        <v>1926</v>
      </c>
      <c r="F56" s="12">
        <v>194.19243084317679</v>
      </c>
      <c r="R56">
        <v>1948</v>
      </c>
    </row>
    <row r="57" spans="1:18">
      <c r="A57">
        <v>50</v>
      </c>
      <c r="B57" s="9">
        <v>9466</v>
      </c>
      <c r="C57" s="6">
        <f t="shared" si="6"/>
        <v>11</v>
      </c>
      <c r="D57" s="12">
        <f t="shared" si="7"/>
        <v>1925</v>
      </c>
      <c r="E57" s="12">
        <f t="shared" si="8"/>
        <v>1926</v>
      </c>
      <c r="F57" s="12">
        <v>-316.15276863378978</v>
      </c>
      <c r="R57">
        <v>1949</v>
      </c>
    </row>
    <row r="58" spans="1:18">
      <c r="A58">
        <v>51</v>
      </c>
      <c r="B58" s="9">
        <v>9497</v>
      </c>
      <c r="C58" s="6">
        <f t="shared" si="6"/>
        <v>12</v>
      </c>
      <c r="D58" s="12">
        <f t="shared" si="7"/>
        <v>1925</v>
      </c>
      <c r="E58" s="12">
        <f t="shared" si="8"/>
        <v>1926</v>
      </c>
      <c r="F58" s="12">
        <v>-1664.0701639526264</v>
      </c>
      <c r="R58">
        <v>1950</v>
      </c>
    </row>
    <row r="59" spans="1:18">
      <c r="A59">
        <v>52</v>
      </c>
      <c r="B59" s="9">
        <v>9528</v>
      </c>
      <c r="C59" s="6">
        <f t="shared" si="6"/>
        <v>1</v>
      </c>
      <c r="D59" s="12">
        <f t="shared" si="7"/>
        <v>1926</v>
      </c>
      <c r="E59" s="12">
        <f t="shared" si="8"/>
        <v>1926</v>
      </c>
      <c r="F59" s="12">
        <v>3209.1867768730267</v>
      </c>
      <c r="R59">
        <v>1951</v>
      </c>
    </row>
    <row r="60" spans="1:18">
      <c r="A60">
        <v>53</v>
      </c>
      <c r="B60" s="9">
        <v>9556</v>
      </c>
      <c r="C60" s="6">
        <f t="shared" si="6"/>
        <v>2</v>
      </c>
      <c r="D60" s="12">
        <f t="shared" si="7"/>
        <v>1926</v>
      </c>
      <c r="E60" s="12">
        <f t="shared" si="8"/>
        <v>1926</v>
      </c>
      <c r="F60" s="12">
        <v>378.82431362855277</v>
      </c>
      <c r="R60">
        <v>1952</v>
      </c>
    </row>
    <row r="61" spans="1:18">
      <c r="A61">
        <v>54</v>
      </c>
      <c r="B61" s="9">
        <v>9587</v>
      </c>
      <c r="C61" s="6">
        <f t="shared" si="6"/>
        <v>3</v>
      </c>
      <c r="D61" s="12">
        <f t="shared" si="7"/>
        <v>1926</v>
      </c>
      <c r="E61" s="12">
        <f t="shared" si="8"/>
        <v>1926</v>
      </c>
      <c r="F61" s="12">
        <v>1147.5558888949513</v>
      </c>
      <c r="R61">
        <v>1953</v>
      </c>
    </row>
    <row r="62" spans="1:18">
      <c r="A62">
        <v>55</v>
      </c>
      <c r="B62" s="9">
        <v>9617</v>
      </c>
      <c r="C62" s="6">
        <f t="shared" si="6"/>
        <v>4</v>
      </c>
      <c r="D62" s="12">
        <f t="shared" si="7"/>
        <v>1926</v>
      </c>
      <c r="E62" s="12">
        <f t="shared" si="8"/>
        <v>1926</v>
      </c>
      <c r="F62" s="12">
        <v>2704.0005553313044</v>
      </c>
      <c r="R62">
        <v>1954</v>
      </c>
    </row>
    <row r="63" spans="1:18">
      <c r="A63">
        <v>56</v>
      </c>
      <c r="B63" s="9">
        <v>9648</v>
      </c>
      <c r="C63" s="6">
        <f t="shared" si="6"/>
        <v>5</v>
      </c>
      <c r="D63" s="12">
        <f t="shared" si="7"/>
        <v>1926</v>
      </c>
      <c r="E63" s="12">
        <f t="shared" si="8"/>
        <v>1926</v>
      </c>
      <c r="F63" s="12">
        <v>1462.5819367974698</v>
      </c>
      <c r="R63">
        <v>1955</v>
      </c>
    </row>
    <row r="64" spans="1:18">
      <c r="A64">
        <v>57</v>
      </c>
      <c r="B64" s="9">
        <v>9678</v>
      </c>
      <c r="C64" s="6">
        <f t="shared" si="6"/>
        <v>6</v>
      </c>
      <c r="D64" s="12">
        <f t="shared" si="7"/>
        <v>1926</v>
      </c>
      <c r="E64" s="12">
        <f t="shared" si="8"/>
        <v>1926</v>
      </c>
      <c r="F64" s="12">
        <v>-268.77775876930519</v>
      </c>
      <c r="R64">
        <v>1956</v>
      </c>
    </row>
    <row r="65" spans="1:18">
      <c r="A65">
        <v>58</v>
      </c>
      <c r="B65" s="9">
        <v>9709</v>
      </c>
      <c r="C65" s="6">
        <f t="shared" si="6"/>
        <v>7</v>
      </c>
      <c r="D65" s="12">
        <f t="shared" si="7"/>
        <v>1926</v>
      </c>
      <c r="E65" s="12">
        <f t="shared" si="8"/>
        <v>1926</v>
      </c>
      <c r="F65" s="12">
        <v>-491.63154280203355</v>
      </c>
      <c r="R65">
        <v>1957</v>
      </c>
    </row>
    <row r="66" spans="1:18">
      <c r="A66">
        <v>59</v>
      </c>
      <c r="B66" s="9">
        <v>9740</v>
      </c>
      <c r="C66" s="6">
        <f t="shared" si="6"/>
        <v>8</v>
      </c>
      <c r="D66" s="12">
        <f t="shared" si="7"/>
        <v>1926</v>
      </c>
      <c r="E66" s="12">
        <f t="shared" si="8"/>
        <v>1926</v>
      </c>
      <c r="F66" s="12">
        <v>-419.33079397638312</v>
      </c>
      <c r="R66">
        <v>1958</v>
      </c>
    </row>
    <row r="67" spans="1:18">
      <c r="A67">
        <v>60</v>
      </c>
      <c r="B67" s="9">
        <v>9770</v>
      </c>
      <c r="C67" s="6">
        <f t="shared" si="6"/>
        <v>9</v>
      </c>
      <c r="D67" s="12">
        <f t="shared" si="7"/>
        <v>1926</v>
      </c>
      <c r="E67" s="12">
        <f t="shared" si="8"/>
        <v>1926</v>
      </c>
      <c r="F67" s="12">
        <v>1309.4796543024274</v>
      </c>
      <c r="R67">
        <v>1959</v>
      </c>
    </row>
    <row r="68" spans="1:18">
      <c r="A68">
        <v>61</v>
      </c>
      <c r="B68" s="9">
        <v>9801</v>
      </c>
      <c r="C68" s="6">
        <f t="shared" si="6"/>
        <v>10</v>
      </c>
      <c r="D68" s="12">
        <f t="shared" si="7"/>
        <v>1926</v>
      </c>
      <c r="E68" s="12">
        <f t="shared" si="8"/>
        <v>1927</v>
      </c>
      <c r="F68" s="12">
        <v>28.433090296751452</v>
      </c>
      <c r="R68">
        <v>1960</v>
      </c>
    </row>
    <row r="69" spans="1:18">
      <c r="A69">
        <v>62</v>
      </c>
      <c r="B69" s="9">
        <v>9831</v>
      </c>
      <c r="C69" s="6">
        <f t="shared" si="6"/>
        <v>11</v>
      </c>
      <c r="D69" s="12">
        <f t="shared" si="7"/>
        <v>1926</v>
      </c>
      <c r="E69" s="12">
        <f t="shared" si="8"/>
        <v>1927</v>
      </c>
      <c r="F69" s="12">
        <v>2174.8179596380846</v>
      </c>
      <c r="R69">
        <v>1961</v>
      </c>
    </row>
    <row r="70" spans="1:18">
      <c r="A70">
        <v>63</v>
      </c>
      <c r="B70" s="9">
        <v>9862</v>
      </c>
      <c r="C70" s="6">
        <f t="shared" si="6"/>
        <v>12</v>
      </c>
      <c r="D70" s="12">
        <f t="shared" si="7"/>
        <v>1926</v>
      </c>
      <c r="E70" s="12">
        <f t="shared" si="8"/>
        <v>1927</v>
      </c>
      <c r="F70" s="12">
        <v>-5653.3282051649348</v>
      </c>
      <c r="R70">
        <v>1962</v>
      </c>
    </row>
    <row r="71" spans="1:18">
      <c r="A71">
        <v>64</v>
      </c>
      <c r="B71" s="9">
        <v>9893</v>
      </c>
      <c r="C71" s="6">
        <f t="shared" si="6"/>
        <v>1</v>
      </c>
      <c r="D71" s="12">
        <f t="shared" si="7"/>
        <v>1927</v>
      </c>
      <c r="E71" s="12">
        <f t="shared" si="8"/>
        <v>1927</v>
      </c>
      <c r="F71" s="12">
        <v>5580.9995054851024</v>
      </c>
      <c r="R71">
        <v>1963</v>
      </c>
    </row>
    <row r="72" spans="1:18">
      <c r="A72">
        <v>65</v>
      </c>
      <c r="B72" s="9">
        <v>9921</v>
      </c>
      <c r="C72" s="6">
        <f t="shared" si="6"/>
        <v>2</v>
      </c>
      <c r="D72" s="12">
        <f t="shared" si="7"/>
        <v>1927</v>
      </c>
      <c r="E72" s="12">
        <f t="shared" si="8"/>
        <v>1927</v>
      </c>
      <c r="F72" s="12">
        <v>12384.539414114466</v>
      </c>
      <c r="R72">
        <v>1964</v>
      </c>
    </row>
    <row r="73" spans="1:18">
      <c r="A73">
        <v>66</v>
      </c>
      <c r="B73" s="9">
        <v>9952</v>
      </c>
      <c r="C73" s="6">
        <f t="shared" ref="C73:C136" si="9">MONTH(B73)</f>
        <v>3</v>
      </c>
      <c r="D73" s="12">
        <f t="shared" ref="D73:D136" si="10">YEAR(B73)</f>
        <v>1927</v>
      </c>
      <c r="E73" s="12">
        <f t="shared" ref="E73:E136" si="11">IF(AND($C73&gt;=10,$C73&lt;=12),$D73+1,$D73)</f>
        <v>1927</v>
      </c>
      <c r="F73" s="12">
        <v>6124.8103207754939</v>
      </c>
      <c r="R73">
        <v>1965</v>
      </c>
    </row>
    <row r="74" spans="1:18">
      <c r="A74">
        <v>67</v>
      </c>
      <c r="B74" s="9">
        <v>9982</v>
      </c>
      <c r="C74" s="6">
        <f t="shared" si="9"/>
        <v>4</v>
      </c>
      <c r="D74" s="12">
        <f t="shared" si="10"/>
        <v>1927</v>
      </c>
      <c r="E74" s="12">
        <f t="shared" si="11"/>
        <v>1927</v>
      </c>
      <c r="F74" s="12">
        <v>3905.496534468673</v>
      </c>
      <c r="R74">
        <v>1966</v>
      </c>
    </row>
    <row r="75" spans="1:18">
      <c r="A75">
        <v>68</v>
      </c>
      <c r="B75" s="9">
        <v>10013</v>
      </c>
      <c r="C75" s="6">
        <f t="shared" si="9"/>
        <v>5</v>
      </c>
      <c r="D75" s="12">
        <f t="shared" si="10"/>
        <v>1927</v>
      </c>
      <c r="E75" s="12">
        <f t="shared" si="11"/>
        <v>1927</v>
      </c>
      <c r="F75" s="12">
        <v>1658.7707228523277</v>
      </c>
      <c r="R75">
        <v>1967</v>
      </c>
    </row>
    <row r="76" spans="1:18">
      <c r="A76">
        <v>69</v>
      </c>
      <c r="B76" s="9">
        <v>10043</v>
      </c>
      <c r="C76" s="6">
        <f t="shared" si="9"/>
        <v>6</v>
      </c>
      <c r="D76" s="12">
        <f t="shared" si="10"/>
        <v>1927</v>
      </c>
      <c r="E76" s="12">
        <f t="shared" si="11"/>
        <v>1927</v>
      </c>
      <c r="F76" s="12">
        <v>1149.9306582558665</v>
      </c>
      <c r="R76">
        <v>1968</v>
      </c>
    </row>
    <row r="77" spans="1:18">
      <c r="A77">
        <v>70</v>
      </c>
      <c r="B77" s="9">
        <v>10074</v>
      </c>
      <c r="C77" s="6">
        <f t="shared" si="9"/>
        <v>7</v>
      </c>
      <c r="D77" s="12">
        <f t="shared" si="10"/>
        <v>1927</v>
      </c>
      <c r="E77" s="12">
        <f t="shared" si="11"/>
        <v>1927</v>
      </c>
      <c r="F77" s="12">
        <v>26.811731703928757</v>
      </c>
      <c r="R77">
        <v>1969</v>
      </c>
    </row>
    <row r="78" spans="1:18">
      <c r="A78">
        <v>71</v>
      </c>
      <c r="B78" s="9">
        <v>10105</v>
      </c>
      <c r="C78" s="6">
        <f t="shared" si="9"/>
        <v>8</v>
      </c>
      <c r="D78" s="12">
        <f t="shared" si="10"/>
        <v>1927</v>
      </c>
      <c r="E78" s="12">
        <f t="shared" si="11"/>
        <v>1927</v>
      </c>
      <c r="F78" s="12">
        <v>352.46860876899922</v>
      </c>
      <c r="R78">
        <v>1970</v>
      </c>
    </row>
    <row r="79" spans="1:18">
      <c r="A79">
        <v>72</v>
      </c>
      <c r="B79" s="9">
        <v>10135</v>
      </c>
      <c r="C79" s="6">
        <f t="shared" si="9"/>
        <v>9</v>
      </c>
      <c r="D79" s="12">
        <f t="shared" si="10"/>
        <v>1927</v>
      </c>
      <c r="E79" s="12">
        <f t="shared" si="11"/>
        <v>1927</v>
      </c>
      <c r="F79" s="12">
        <v>1510.1761413460222</v>
      </c>
      <c r="R79">
        <v>1971</v>
      </c>
    </row>
    <row r="80" spans="1:18">
      <c r="A80">
        <v>73</v>
      </c>
      <c r="B80" s="9">
        <v>10166</v>
      </c>
      <c r="C80" s="6">
        <f t="shared" si="9"/>
        <v>10</v>
      </c>
      <c r="D80" s="12">
        <f t="shared" si="10"/>
        <v>1927</v>
      </c>
      <c r="E80" s="12">
        <f t="shared" si="11"/>
        <v>1928</v>
      </c>
      <c r="F80" s="12">
        <v>-38.212330592500621</v>
      </c>
      <c r="R80">
        <v>1972</v>
      </c>
    </row>
    <row r="81" spans="1:18">
      <c r="A81">
        <v>74</v>
      </c>
      <c r="B81" s="9">
        <v>10196</v>
      </c>
      <c r="C81" s="6">
        <f t="shared" si="9"/>
        <v>11</v>
      </c>
      <c r="D81" s="12">
        <f t="shared" si="10"/>
        <v>1927</v>
      </c>
      <c r="E81" s="12">
        <f t="shared" si="11"/>
        <v>1928</v>
      </c>
      <c r="F81" s="12">
        <v>-970.92575396638131</v>
      </c>
      <c r="R81">
        <v>1973</v>
      </c>
    </row>
    <row r="82" spans="1:18">
      <c r="A82">
        <v>75</v>
      </c>
      <c r="B82" s="9">
        <v>10227</v>
      </c>
      <c r="C82" s="6">
        <f t="shared" si="9"/>
        <v>12</v>
      </c>
      <c r="D82" s="12">
        <f t="shared" si="10"/>
        <v>1927</v>
      </c>
      <c r="E82" s="12">
        <f t="shared" si="11"/>
        <v>1928</v>
      </c>
      <c r="F82" s="12">
        <v>-2678.883930404133</v>
      </c>
      <c r="R82">
        <v>1974</v>
      </c>
    </row>
    <row r="83" spans="1:18">
      <c r="A83">
        <v>76</v>
      </c>
      <c r="B83" s="9">
        <v>10258</v>
      </c>
      <c r="C83" s="6">
        <f t="shared" si="9"/>
        <v>1</v>
      </c>
      <c r="D83" s="12">
        <f t="shared" si="10"/>
        <v>1928</v>
      </c>
      <c r="E83" s="12">
        <f t="shared" si="11"/>
        <v>1928</v>
      </c>
      <c r="F83" s="12">
        <v>4117.8425223237246</v>
      </c>
      <c r="R83">
        <v>1975</v>
      </c>
    </row>
    <row r="84" spans="1:18">
      <c r="A84">
        <v>77</v>
      </c>
      <c r="B84" s="9">
        <v>10287</v>
      </c>
      <c r="C84" s="6">
        <f t="shared" si="9"/>
        <v>2</v>
      </c>
      <c r="D84" s="12">
        <f t="shared" si="10"/>
        <v>1928</v>
      </c>
      <c r="E84" s="12">
        <f t="shared" si="11"/>
        <v>1928</v>
      </c>
      <c r="F84" s="12">
        <v>-4305.2795557352811</v>
      </c>
      <c r="R84">
        <v>1976</v>
      </c>
    </row>
    <row r="85" spans="1:18">
      <c r="A85">
        <v>78</v>
      </c>
      <c r="B85" s="9">
        <v>10318</v>
      </c>
      <c r="C85" s="6">
        <f t="shared" si="9"/>
        <v>3</v>
      </c>
      <c r="D85" s="12">
        <f t="shared" si="10"/>
        <v>1928</v>
      </c>
      <c r="E85" s="12">
        <f t="shared" si="11"/>
        <v>1928</v>
      </c>
      <c r="F85" s="12">
        <v>11940.532969824078</v>
      </c>
      <c r="R85">
        <v>1977</v>
      </c>
    </row>
    <row r="86" spans="1:18">
      <c r="A86">
        <v>79</v>
      </c>
      <c r="B86" s="9">
        <v>10348</v>
      </c>
      <c r="C86" s="6">
        <f t="shared" si="9"/>
        <v>4</v>
      </c>
      <c r="D86" s="12">
        <f t="shared" si="10"/>
        <v>1928</v>
      </c>
      <c r="E86" s="12">
        <f t="shared" si="11"/>
        <v>1928</v>
      </c>
      <c r="F86" s="12">
        <v>2220.8836643933278</v>
      </c>
      <c r="R86">
        <v>1978</v>
      </c>
    </row>
    <row r="87" spans="1:18">
      <c r="A87">
        <v>80</v>
      </c>
      <c r="B87" s="9">
        <v>10379</v>
      </c>
      <c r="C87" s="6">
        <f t="shared" si="9"/>
        <v>5</v>
      </c>
      <c r="D87" s="12">
        <f t="shared" si="10"/>
        <v>1928</v>
      </c>
      <c r="E87" s="12">
        <f t="shared" si="11"/>
        <v>1928</v>
      </c>
      <c r="F87" s="12">
        <v>163.35681592319048</v>
      </c>
      <c r="R87">
        <v>1979</v>
      </c>
    </row>
    <row r="88" spans="1:18">
      <c r="A88">
        <v>81</v>
      </c>
      <c r="B88" s="9">
        <v>10409</v>
      </c>
      <c r="C88" s="6">
        <f t="shared" si="9"/>
        <v>6</v>
      </c>
      <c r="D88" s="12">
        <f t="shared" si="10"/>
        <v>1928</v>
      </c>
      <c r="E88" s="12">
        <f t="shared" si="11"/>
        <v>1928</v>
      </c>
      <c r="F88" s="12">
        <v>-274.44876778705702</v>
      </c>
      <c r="R88">
        <v>1980</v>
      </c>
    </row>
    <row r="89" spans="1:18">
      <c r="A89">
        <v>82</v>
      </c>
      <c r="B89" s="9">
        <v>10440</v>
      </c>
      <c r="C89" s="6">
        <f t="shared" si="9"/>
        <v>7</v>
      </c>
      <c r="D89" s="12">
        <f t="shared" si="10"/>
        <v>1928</v>
      </c>
      <c r="E89" s="12">
        <f t="shared" si="11"/>
        <v>1928</v>
      </c>
      <c r="F89" s="12">
        <v>17.669043336830015</v>
      </c>
      <c r="R89">
        <v>1981</v>
      </c>
    </row>
    <row r="90" spans="1:18">
      <c r="A90">
        <v>83</v>
      </c>
      <c r="B90" s="9">
        <v>10471</v>
      </c>
      <c r="C90" s="6">
        <f t="shared" si="9"/>
        <v>8</v>
      </c>
      <c r="D90" s="12">
        <f t="shared" si="10"/>
        <v>1928</v>
      </c>
      <c r="E90" s="12">
        <f t="shared" si="11"/>
        <v>1928</v>
      </c>
      <c r="F90" s="12">
        <v>286.67618504488183</v>
      </c>
      <c r="R90">
        <v>1982</v>
      </c>
    </row>
    <row r="91" spans="1:18">
      <c r="A91">
        <v>84</v>
      </c>
      <c r="B91" s="9">
        <v>10501</v>
      </c>
      <c r="C91" s="6">
        <f t="shared" si="9"/>
        <v>9</v>
      </c>
      <c r="D91" s="12">
        <f t="shared" si="10"/>
        <v>1928</v>
      </c>
      <c r="E91" s="12">
        <f t="shared" si="11"/>
        <v>1928</v>
      </c>
      <c r="F91" s="12">
        <v>1492.4989481907705</v>
      </c>
      <c r="R91">
        <v>1983</v>
      </c>
    </row>
    <row r="92" spans="1:18">
      <c r="A92">
        <v>85</v>
      </c>
      <c r="B92" s="9">
        <v>10532</v>
      </c>
      <c r="C92" s="6">
        <f t="shared" si="9"/>
        <v>10</v>
      </c>
      <c r="D92" s="12">
        <f t="shared" si="10"/>
        <v>1928</v>
      </c>
      <c r="E92" s="12">
        <f t="shared" si="11"/>
        <v>1929</v>
      </c>
      <c r="F92" s="12">
        <v>468.42896522156553</v>
      </c>
      <c r="R92">
        <v>1984</v>
      </c>
    </row>
    <row r="93" spans="1:18">
      <c r="A93">
        <v>86</v>
      </c>
      <c r="B93" s="9">
        <v>10562</v>
      </c>
      <c r="C93" s="6">
        <f t="shared" si="9"/>
        <v>11</v>
      </c>
      <c r="D93" s="12">
        <f t="shared" si="10"/>
        <v>1928</v>
      </c>
      <c r="E93" s="12">
        <f t="shared" si="11"/>
        <v>1929</v>
      </c>
      <c r="F93" s="12">
        <v>125.88532923609483</v>
      </c>
      <c r="R93">
        <v>1985</v>
      </c>
    </row>
    <row r="94" spans="1:18">
      <c r="A94">
        <v>87</v>
      </c>
      <c r="B94" s="9">
        <v>10593</v>
      </c>
      <c r="C94" s="6">
        <f t="shared" si="9"/>
        <v>12</v>
      </c>
      <c r="D94" s="12">
        <f t="shared" si="10"/>
        <v>1928</v>
      </c>
      <c r="E94" s="12">
        <f t="shared" si="11"/>
        <v>1929</v>
      </c>
      <c r="F94" s="12">
        <v>-458.2755747134637</v>
      </c>
      <c r="R94">
        <v>1986</v>
      </c>
    </row>
    <row r="95" spans="1:18">
      <c r="A95">
        <v>88</v>
      </c>
      <c r="B95" s="9">
        <v>10624</v>
      </c>
      <c r="C95" s="6">
        <f t="shared" si="9"/>
        <v>1</v>
      </c>
      <c r="D95" s="12">
        <f t="shared" si="10"/>
        <v>1929</v>
      </c>
      <c r="E95" s="12">
        <f t="shared" si="11"/>
        <v>1929</v>
      </c>
      <c r="F95" s="12">
        <v>1623.3204209303869</v>
      </c>
      <c r="R95">
        <v>1987</v>
      </c>
    </row>
    <row r="96" spans="1:18">
      <c r="A96">
        <v>89</v>
      </c>
      <c r="B96" s="9">
        <v>10652</v>
      </c>
      <c r="C96" s="6">
        <f t="shared" si="9"/>
        <v>2</v>
      </c>
      <c r="D96" s="12">
        <f t="shared" si="10"/>
        <v>1929</v>
      </c>
      <c r="E96" s="12">
        <f t="shared" si="11"/>
        <v>1929</v>
      </c>
      <c r="F96" s="12">
        <v>-249.88616969821192</v>
      </c>
      <c r="R96">
        <v>1988</v>
      </c>
    </row>
    <row r="97" spans="1:18">
      <c r="A97">
        <v>90</v>
      </c>
      <c r="B97" s="9">
        <v>10683</v>
      </c>
      <c r="C97" s="6">
        <f t="shared" si="9"/>
        <v>3</v>
      </c>
      <c r="D97" s="12">
        <f t="shared" si="10"/>
        <v>1929</v>
      </c>
      <c r="E97" s="12">
        <f t="shared" si="11"/>
        <v>1929</v>
      </c>
      <c r="F97" s="12">
        <v>711.354980278889</v>
      </c>
      <c r="R97">
        <v>1989</v>
      </c>
    </row>
    <row r="98" spans="1:18">
      <c r="A98">
        <v>91</v>
      </c>
      <c r="B98" s="9">
        <v>10713</v>
      </c>
      <c r="C98" s="6">
        <f t="shared" si="9"/>
        <v>4</v>
      </c>
      <c r="D98" s="12">
        <f t="shared" si="10"/>
        <v>1929</v>
      </c>
      <c r="E98" s="12">
        <f t="shared" si="11"/>
        <v>1929</v>
      </c>
      <c r="F98" s="12">
        <v>143.27371684959371</v>
      </c>
      <c r="R98">
        <v>1990</v>
      </c>
    </row>
    <row r="99" spans="1:18">
      <c r="A99">
        <v>92</v>
      </c>
      <c r="B99" s="9">
        <v>10744</v>
      </c>
      <c r="C99" s="6">
        <f t="shared" si="9"/>
        <v>5</v>
      </c>
      <c r="D99" s="12">
        <f t="shared" si="10"/>
        <v>1929</v>
      </c>
      <c r="E99" s="12">
        <f t="shared" si="11"/>
        <v>1929</v>
      </c>
      <c r="F99" s="12">
        <v>29.167145908117249</v>
      </c>
      <c r="R99">
        <v>1991</v>
      </c>
    </row>
    <row r="100" spans="1:18">
      <c r="A100">
        <v>93</v>
      </c>
      <c r="B100" s="9">
        <v>10774</v>
      </c>
      <c r="C100" s="6">
        <f t="shared" si="9"/>
        <v>6</v>
      </c>
      <c r="D100" s="12">
        <f t="shared" si="10"/>
        <v>1929</v>
      </c>
      <c r="E100" s="12">
        <f t="shared" si="11"/>
        <v>1929</v>
      </c>
      <c r="F100" s="12">
        <v>261.75021430027465</v>
      </c>
      <c r="R100">
        <v>1992</v>
      </c>
    </row>
    <row r="101" spans="1:18">
      <c r="A101">
        <v>94</v>
      </c>
      <c r="B101" s="9">
        <v>10805</v>
      </c>
      <c r="C101" s="6">
        <f t="shared" si="9"/>
        <v>7</v>
      </c>
      <c r="D101" s="12">
        <f t="shared" si="10"/>
        <v>1929</v>
      </c>
      <c r="E101" s="12">
        <f t="shared" si="11"/>
        <v>1929</v>
      </c>
      <c r="F101" s="12">
        <v>-81.374300408521918</v>
      </c>
      <c r="R101">
        <v>1993</v>
      </c>
    </row>
    <row r="102" spans="1:18">
      <c r="A102">
        <v>95</v>
      </c>
      <c r="B102" s="9">
        <v>10836</v>
      </c>
      <c r="C102" s="6">
        <f t="shared" si="9"/>
        <v>8</v>
      </c>
      <c r="D102" s="12">
        <f t="shared" si="10"/>
        <v>1929</v>
      </c>
      <c r="E102" s="12">
        <f t="shared" si="11"/>
        <v>1929</v>
      </c>
      <c r="F102" s="12">
        <v>-307.71095285189415</v>
      </c>
      <c r="R102">
        <v>1994</v>
      </c>
    </row>
    <row r="103" spans="1:18">
      <c r="A103">
        <v>96</v>
      </c>
      <c r="B103" s="9">
        <v>10866</v>
      </c>
      <c r="C103" s="6">
        <f t="shared" si="9"/>
        <v>9</v>
      </c>
      <c r="D103" s="12">
        <f t="shared" si="10"/>
        <v>1929</v>
      </c>
      <c r="E103" s="12">
        <f t="shared" si="11"/>
        <v>1929</v>
      </c>
      <c r="F103" s="12">
        <v>56.911271526204203</v>
      </c>
      <c r="R103">
        <v>1995</v>
      </c>
    </row>
    <row r="104" spans="1:18">
      <c r="A104">
        <v>97</v>
      </c>
      <c r="B104" s="9">
        <v>10897</v>
      </c>
      <c r="C104" s="6">
        <f t="shared" si="9"/>
        <v>10</v>
      </c>
      <c r="D104" s="12">
        <f t="shared" si="10"/>
        <v>1929</v>
      </c>
      <c r="E104" s="12">
        <f t="shared" si="11"/>
        <v>1930</v>
      </c>
      <c r="F104" s="12">
        <v>-1.9067327430989227</v>
      </c>
      <c r="R104">
        <v>1996</v>
      </c>
    </row>
    <row r="105" spans="1:18">
      <c r="A105">
        <v>98</v>
      </c>
      <c r="B105" s="9">
        <v>10927</v>
      </c>
      <c r="C105" s="6">
        <f t="shared" si="9"/>
        <v>11</v>
      </c>
      <c r="D105" s="12">
        <f t="shared" si="10"/>
        <v>1929</v>
      </c>
      <c r="E105" s="12">
        <f t="shared" si="11"/>
        <v>1930</v>
      </c>
      <c r="F105" s="12">
        <v>-518.37424027910538</v>
      </c>
      <c r="R105">
        <v>1997</v>
      </c>
    </row>
    <row r="106" spans="1:18">
      <c r="A106">
        <v>99</v>
      </c>
      <c r="B106" s="9">
        <v>10958</v>
      </c>
      <c r="C106" s="6">
        <f t="shared" si="9"/>
        <v>12</v>
      </c>
      <c r="D106" s="12">
        <f t="shared" si="10"/>
        <v>1929</v>
      </c>
      <c r="E106" s="12">
        <f t="shared" si="11"/>
        <v>1930</v>
      </c>
      <c r="F106" s="12">
        <v>-4496.1907187639054</v>
      </c>
      <c r="R106">
        <v>1998</v>
      </c>
    </row>
    <row r="107" spans="1:18">
      <c r="A107">
        <v>100</v>
      </c>
      <c r="B107" s="9">
        <v>10989</v>
      </c>
      <c r="C107" s="6">
        <f t="shared" si="9"/>
        <v>1</v>
      </c>
      <c r="D107" s="12">
        <f t="shared" si="10"/>
        <v>1930</v>
      </c>
      <c r="E107" s="12">
        <f t="shared" si="11"/>
        <v>1930</v>
      </c>
      <c r="F107" s="12">
        <v>4201.8599482767531</v>
      </c>
      <c r="R107">
        <v>1999</v>
      </c>
    </row>
    <row r="108" spans="1:18">
      <c r="A108">
        <v>101</v>
      </c>
      <c r="B108" s="9">
        <v>11017</v>
      </c>
      <c r="C108" s="6">
        <f t="shared" si="9"/>
        <v>2</v>
      </c>
      <c r="D108" s="12">
        <f t="shared" si="10"/>
        <v>1930</v>
      </c>
      <c r="E108" s="12">
        <f t="shared" si="11"/>
        <v>1930</v>
      </c>
      <c r="F108" s="12">
        <v>-5252.7726150822436</v>
      </c>
      <c r="R108">
        <v>2000</v>
      </c>
    </row>
    <row r="109" spans="1:18">
      <c r="A109">
        <v>102</v>
      </c>
      <c r="B109" s="9">
        <v>11048</v>
      </c>
      <c r="C109" s="6">
        <f t="shared" si="9"/>
        <v>3</v>
      </c>
      <c r="D109" s="12">
        <f t="shared" si="10"/>
        <v>1930</v>
      </c>
      <c r="E109" s="12">
        <f t="shared" si="11"/>
        <v>1930</v>
      </c>
      <c r="F109" s="12">
        <v>6392.1715553750746</v>
      </c>
      <c r="R109">
        <v>2001</v>
      </c>
    </row>
    <row r="110" spans="1:18">
      <c r="A110">
        <v>103</v>
      </c>
      <c r="B110" s="9">
        <v>11078</v>
      </c>
      <c r="C110" s="6">
        <f t="shared" si="9"/>
        <v>4</v>
      </c>
      <c r="D110" s="12">
        <f t="shared" si="10"/>
        <v>1930</v>
      </c>
      <c r="E110" s="12">
        <f t="shared" si="11"/>
        <v>1930</v>
      </c>
      <c r="F110" s="12">
        <v>3486.7898287612379</v>
      </c>
      <c r="R110">
        <v>2002</v>
      </c>
    </row>
    <row r="111" spans="1:18">
      <c r="A111">
        <v>104</v>
      </c>
      <c r="B111" s="9">
        <v>11109</v>
      </c>
      <c r="C111" s="6">
        <f t="shared" si="9"/>
        <v>5</v>
      </c>
      <c r="D111" s="12">
        <f t="shared" si="10"/>
        <v>1930</v>
      </c>
      <c r="E111" s="12">
        <f t="shared" si="11"/>
        <v>1930</v>
      </c>
      <c r="F111" s="12">
        <v>2798.1744396051172</v>
      </c>
      <c r="R111">
        <v>2003</v>
      </c>
    </row>
    <row r="112" spans="1:18">
      <c r="A112">
        <v>105</v>
      </c>
      <c r="B112" s="9">
        <v>11139</v>
      </c>
      <c r="C112" s="6">
        <f t="shared" si="9"/>
        <v>6</v>
      </c>
      <c r="D112" s="12">
        <f t="shared" si="10"/>
        <v>1930</v>
      </c>
      <c r="E112" s="12">
        <f t="shared" si="11"/>
        <v>1930</v>
      </c>
      <c r="F112" s="12">
        <v>1103.8982246243713</v>
      </c>
    </row>
    <row r="113" spans="1:6">
      <c r="A113">
        <v>106</v>
      </c>
      <c r="B113" s="9">
        <v>11170</v>
      </c>
      <c r="C113" s="6">
        <f t="shared" si="9"/>
        <v>7</v>
      </c>
      <c r="D113" s="12">
        <f t="shared" si="10"/>
        <v>1930</v>
      </c>
      <c r="E113" s="12">
        <f t="shared" si="11"/>
        <v>1930</v>
      </c>
      <c r="F113" s="12">
        <v>145.16763426198281</v>
      </c>
    </row>
    <row r="114" spans="1:6">
      <c r="A114">
        <v>107</v>
      </c>
      <c r="B114" s="9">
        <v>11201</v>
      </c>
      <c r="C114" s="6">
        <f t="shared" si="9"/>
        <v>8</v>
      </c>
      <c r="D114" s="12">
        <f t="shared" si="10"/>
        <v>1930</v>
      </c>
      <c r="E114" s="12">
        <f t="shared" si="11"/>
        <v>1930</v>
      </c>
      <c r="F114" s="12">
        <v>264.68226103747065</v>
      </c>
    </row>
    <row r="115" spans="1:6">
      <c r="A115">
        <v>108</v>
      </c>
      <c r="B115" s="9">
        <v>11231</v>
      </c>
      <c r="C115" s="6">
        <f t="shared" si="9"/>
        <v>9</v>
      </c>
      <c r="D115" s="12">
        <f t="shared" si="10"/>
        <v>1930</v>
      </c>
      <c r="E115" s="12">
        <f t="shared" si="11"/>
        <v>1930</v>
      </c>
      <c r="F115" s="12">
        <v>1984.7440793729043</v>
      </c>
    </row>
    <row r="116" spans="1:6">
      <c r="A116">
        <v>109</v>
      </c>
      <c r="B116" s="9">
        <v>11262</v>
      </c>
      <c r="C116" s="6">
        <f t="shared" si="9"/>
        <v>10</v>
      </c>
      <c r="D116" s="12">
        <f t="shared" si="10"/>
        <v>1930</v>
      </c>
      <c r="E116" s="12">
        <f t="shared" si="11"/>
        <v>1931</v>
      </c>
      <c r="F116" s="12">
        <v>248.11120305126121</v>
      </c>
    </row>
    <row r="117" spans="1:6">
      <c r="A117">
        <v>110</v>
      </c>
      <c r="B117" s="9">
        <v>11292</v>
      </c>
      <c r="C117" s="6">
        <f t="shared" si="9"/>
        <v>11</v>
      </c>
      <c r="D117" s="12">
        <f t="shared" si="10"/>
        <v>1930</v>
      </c>
      <c r="E117" s="12">
        <f t="shared" si="11"/>
        <v>1931</v>
      </c>
      <c r="F117" s="12">
        <v>-80.972224048294336</v>
      </c>
    </row>
    <row r="118" spans="1:6">
      <c r="A118">
        <v>111</v>
      </c>
      <c r="B118" s="9">
        <v>11323</v>
      </c>
      <c r="C118" s="6">
        <f t="shared" si="9"/>
        <v>12</v>
      </c>
      <c r="D118" s="12">
        <f t="shared" si="10"/>
        <v>1930</v>
      </c>
      <c r="E118" s="12">
        <f t="shared" si="11"/>
        <v>1931</v>
      </c>
      <c r="F118" s="12">
        <v>58.620045642918171</v>
      </c>
    </row>
    <row r="119" spans="1:6">
      <c r="A119">
        <v>112</v>
      </c>
      <c r="B119" s="9">
        <v>11354</v>
      </c>
      <c r="C119" s="6">
        <f t="shared" si="9"/>
        <v>1</v>
      </c>
      <c r="D119" s="12">
        <f t="shared" si="10"/>
        <v>1931</v>
      </c>
      <c r="E119" s="12">
        <f t="shared" si="11"/>
        <v>1931</v>
      </c>
      <c r="F119" s="12">
        <v>-467.81810510515686</v>
      </c>
    </row>
    <row r="120" spans="1:6">
      <c r="A120">
        <v>113</v>
      </c>
      <c r="B120" s="9">
        <v>11382</v>
      </c>
      <c r="C120" s="6">
        <f t="shared" si="9"/>
        <v>2</v>
      </c>
      <c r="D120" s="12">
        <f t="shared" si="10"/>
        <v>1931</v>
      </c>
      <c r="E120" s="12">
        <f t="shared" si="11"/>
        <v>1931</v>
      </c>
      <c r="F120" s="12">
        <v>353.644428747115</v>
      </c>
    </row>
    <row r="121" spans="1:6">
      <c r="A121">
        <v>114</v>
      </c>
      <c r="B121" s="9">
        <v>11413</v>
      </c>
      <c r="C121" s="6">
        <f t="shared" si="9"/>
        <v>3</v>
      </c>
      <c r="D121" s="12">
        <f t="shared" si="10"/>
        <v>1931</v>
      </c>
      <c r="E121" s="12">
        <f t="shared" si="11"/>
        <v>1931</v>
      </c>
      <c r="F121" s="12">
        <v>-646.06087447660889</v>
      </c>
    </row>
    <row r="122" spans="1:6">
      <c r="A122">
        <v>115</v>
      </c>
      <c r="B122" s="9">
        <v>11443</v>
      </c>
      <c r="C122" s="6">
        <f t="shared" si="9"/>
        <v>4</v>
      </c>
      <c r="D122" s="12">
        <f t="shared" si="10"/>
        <v>1931</v>
      </c>
      <c r="E122" s="12">
        <f t="shared" si="11"/>
        <v>1931</v>
      </c>
      <c r="F122" s="12">
        <v>61.49337184615684</v>
      </c>
    </row>
    <row r="123" spans="1:6">
      <c r="A123">
        <v>116</v>
      </c>
      <c r="B123" s="9">
        <v>11474</v>
      </c>
      <c r="C123" s="6">
        <f t="shared" si="9"/>
        <v>5</v>
      </c>
      <c r="D123" s="12">
        <f t="shared" si="10"/>
        <v>1931</v>
      </c>
      <c r="E123" s="12">
        <f t="shared" si="11"/>
        <v>1931</v>
      </c>
      <c r="F123" s="12">
        <v>-47.748472097790909</v>
      </c>
    </row>
    <row r="124" spans="1:6">
      <c r="A124">
        <v>117</v>
      </c>
      <c r="B124" s="9">
        <v>11504</v>
      </c>
      <c r="C124" s="6">
        <f t="shared" si="9"/>
        <v>6</v>
      </c>
      <c r="D124" s="12">
        <f t="shared" si="10"/>
        <v>1931</v>
      </c>
      <c r="E124" s="12">
        <f t="shared" si="11"/>
        <v>1931</v>
      </c>
      <c r="F124" s="12">
        <v>-285.12348957643178</v>
      </c>
    </row>
    <row r="125" spans="1:6">
      <c r="A125">
        <v>118</v>
      </c>
      <c r="B125" s="9">
        <v>11535</v>
      </c>
      <c r="C125" s="6">
        <f t="shared" si="9"/>
        <v>7</v>
      </c>
      <c r="D125" s="12">
        <f t="shared" si="10"/>
        <v>1931</v>
      </c>
      <c r="E125" s="12">
        <f t="shared" si="11"/>
        <v>1931</v>
      </c>
      <c r="F125" s="12">
        <v>-767.99360823924621</v>
      </c>
    </row>
    <row r="126" spans="1:6">
      <c r="A126">
        <v>119</v>
      </c>
      <c r="B126" s="9">
        <v>11566</v>
      </c>
      <c r="C126" s="6">
        <f t="shared" si="9"/>
        <v>8</v>
      </c>
      <c r="D126" s="12">
        <f t="shared" si="10"/>
        <v>1931</v>
      </c>
      <c r="E126" s="12">
        <f t="shared" si="11"/>
        <v>1931</v>
      </c>
      <c r="F126" s="12">
        <v>-863.80332638633388</v>
      </c>
    </row>
    <row r="127" spans="1:6">
      <c r="A127">
        <v>120</v>
      </c>
      <c r="B127" s="9">
        <v>11596</v>
      </c>
      <c r="C127" s="6">
        <f t="shared" si="9"/>
        <v>9</v>
      </c>
      <c r="D127" s="12">
        <f t="shared" si="10"/>
        <v>1931</v>
      </c>
      <c r="E127" s="12">
        <f t="shared" si="11"/>
        <v>1931</v>
      </c>
      <c r="F127" s="12">
        <v>-240.9826010433203</v>
      </c>
    </row>
    <row r="128" spans="1:6">
      <c r="A128">
        <v>121</v>
      </c>
      <c r="B128" s="9">
        <v>11627</v>
      </c>
      <c r="C128" s="6">
        <f t="shared" si="9"/>
        <v>10</v>
      </c>
      <c r="D128" s="12">
        <f t="shared" si="10"/>
        <v>1931</v>
      </c>
      <c r="E128" s="12">
        <f t="shared" si="11"/>
        <v>1932</v>
      </c>
      <c r="F128" s="12">
        <v>-184.4076411037025</v>
      </c>
    </row>
    <row r="129" spans="1:6">
      <c r="A129">
        <v>122</v>
      </c>
      <c r="B129" s="9">
        <v>11657</v>
      </c>
      <c r="C129" s="6">
        <f t="shared" si="9"/>
        <v>11</v>
      </c>
      <c r="D129" s="12">
        <f t="shared" si="10"/>
        <v>1931</v>
      </c>
      <c r="E129" s="12">
        <f t="shared" si="11"/>
        <v>1932</v>
      </c>
      <c r="F129" s="12">
        <v>-482.96998248303123</v>
      </c>
    </row>
    <row r="130" spans="1:6">
      <c r="A130">
        <v>123</v>
      </c>
      <c r="B130" s="9">
        <v>11688</v>
      </c>
      <c r="C130" s="6">
        <f t="shared" si="9"/>
        <v>12</v>
      </c>
      <c r="D130" s="12">
        <f t="shared" si="10"/>
        <v>1931</v>
      </c>
      <c r="E130" s="12">
        <f t="shared" si="11"/>
        <v>1932</v>
      </c>
      <c r="F130" s="12">
        <v>-4506.572141952478</v>
      </c>
    </row>
    <row r="131" spans="1:6">
      <c r="A131">
        <v>124</v>
      </c>
      <c r="B131" s="9">
        <v>11719</v>
      </c>
      <c r="C131" s="6">
        <f t="shared" si="9"/>
        <v>1</v>
      </c>
      <c r="D131" s="12">
        <f t="shared" si="10"/>
        <v>1932</v>
      </c>
      <c r="E131" s="12">
        <f t="shared" si="11"/>
        <v>1932</v>
      </c>
      <c r="F131" s="12">
        <v>7856.0751821156582</v>
      </c>
    </row>
    <row r="132" spans="1:6">
      <c r="A132">
        <v>125</v>
      </c>
      <c r="B132" s="9">
        <v>11748</v>
      </c>
      <c r="C132" s="6">
        <f t="shared" si="9"/>
        <v>2</v>
      </c>
      <c r="D132" s="12">
        <f t="shared" si="10"/>
        <v>1932</v>
      </c>
      <c r="E132" s="12">
        <f t="shared" si="11"/>
        <v>1932</v>
      </c>
      <c r="F132" s="12">
        <v>2068.109186230372</v>
      </c>
    </row>
    <row r="133" spans="1:6">
      <c r="A133">
        <v>126</v>
      </c>
      <c r="B133" s="9">
        <v>11779</v>
      </c>
      <c r="C133" s="6">
        <f t="shared" si="9"/>
        <v>3</v>
      </c>
      <c r="D133" s="12">
        <f t="shared" si="10"/>
        <v>1932</v>
      </c>
      <c r="E133" s="12">
        <f t="shared" si="11"/>
        <v>1932</v>
      </c>
      <c r="F133" s="12">
        <v>-3596.6989623495065</v>
      </c>
    </row>
    <row r="134" spans="1:6">
      <c r="A134">
        <v>127</v>
      </c>
      <c r="B134" s="9">
        <v>11809</v>
      </c>
      <c r="C134" s="6">
        <f t="shared" si="9"/>
        <v>4</v>
      </c>
      <c r="D134" s="12">
        <f t="shared" si="10"/>
        <v>1932</v>
      </c>
      <c r="E134" s="12">
        <f t="shared" si="11"/>
        <v>1932</v>
      </c>
      <c r="F134" s="12">
        <v>529.88172864753801</v>
      </c>
    </row>
    <row r="135" spans="1:6">
      <c r="A135">
        <v>128</v>
      </c>
      <c r="B135" s="9">
        <v>11840</v>
      </c>
      <c r="C135" s="6">
        <f t="shared" si="9"/>
        <v>5</v>
      </c>
      <c r="D135" s="12">
        <f t="shared" si="10"/>
        <v>1932</v>
      </c>
      <c r="E135" s="12">
        <f t="shared" si="11"/>
        <v>1932</v>
      </c>
      <c r="F135" s="12">
        <v>1461.8689730507001</v>
      </c>
    </row>
    <row r="136" spans="1:6">
      <c r="A136">
        <v>129</v>
      </c>
      <c r="B136" s="9">
        <v>11870</v>
      </c>
      <c r="C136" s="6">
        <f t="shared" si="9"/>
        <v>6</v>
      </c>
      <c r="D136" s="12">
        <f t="shared" si="10"/>
        <v>1932</v>
      </c>
      <c r="E136" s="12">
        <f t="shared" si="11"/>
        <v>1932</v>
      </c>
      <c r="F136" s="12">
        <v>598.58860516949301</v>
      </c>
    </row>
    <row r="137" spans="1:6">
      <c r="A137">
        <v>130</v>
      </c>
      <c r="B137" s="9">
        <v>11901</v>
      </c>
      <c r="C137" s="6">
        <f t="shared" ref="C137:C200" si="12">MONTH(B137)</f>
        <v>7</v>
      </c>
      <c r="D137" s="12">
        <f t="shared" ref="D137:D200" si="13">YEAR(B137)</f>
        <v>1932</v>
      </c>
      <c r="E137" s="12">
        <f t="shared" ref="E137:E200" si="14">IF(AND($C137&gt;=10,$C137&lt;=12),$D137+1,$D137)</f>
        <v>1932</v>
      </c>
      <c r="F137" s="12">
        <v>47.565094689531463</v>
      </c>
    </row>
    <row r="138" spans="1:6">
      <c r="A138">
        <v>131</v>
      </c>
      <c r="B138" s="9">
        <v>11932</v>
      </c>
      <c r="C138" s="6">
        <f t="shared" si="12"/>
        <v>8</v>
      </c>
      <c r="D138" s="12">
        <f t="shared" si="13"/>
        <v>1932</v>
      </c>
      <c r="E138" s="12">
        <f t="shared" si="14"/>
        <v>1932</v>
      </c>
      <c r="F138" s="12">
        <v>218.29843605382504</v>
      </c>
    </row>
    <row r="139" spans="1:6">
      <c r="A139">
        <v>132</v>
      </c>
      <c r="B139" s="9">
        <v>11962</v>
      </c>
      <c r="C139" s="6">
        <f t="shared" si="12"/>
        <v>9</v>
      </c>
      <c r="D139" s="12">
        <f t="shared" si="13"/>
        <v>1932</v>
      </c>
      <c r="E139" s="12">
        <f t="shared" si="14"/>
        <v>1932</v>
      </c>
      <c r="F139" s="12">
        <v>1558.5351309698244</v>
      </c>
    </row>
    <row r="140" spans="1:6">
      <c r="A140">
        <v>133</v>
      </c>
      <c r="B140" s="9">
        <v>11993</v>
      </c>
      <c r="C140" s="6">
        <f t="shared" si="12"/>
        <v>10</v>
      </c>
      <c r="D140" s="12">
        <f t="shared" si="13"/>
        <v>1932</v>
      </c>
      <c r="E140" s="12">
        <f t="shared" si="14"/>
        <v>1933</v>
      </c>
      <c r="F140" s="12">
        <v>162.70706134782736</v>
      </c>
    </row>
    <row r="141" spans="1:6">
      <c r="A141">
        <v>134</v>
      </c>
      <c r="B141" s="9">
        <v>12023</v>
      </c>
      <c r="C141" s="6">
        <f t="shared" si="12"/>
        <v>11</v>
      </c>
      <c r="D141" s="12">
        <f t="shared" si="13"/>
        <v>1932</v>
      </c>
      <c r="E141" s="12">
        <f t="shared" si="14"/>
        <v>1933</v>
      </c>
      <c r="F141" s="12">
        <v>-1150.9606254203009</v>
      </c>
    </row>
    <row r="142" spans="1:6">
      <c r="A142">
        <v>135</v>
      </c>
      <c r="B142" s="9">
        <v>12054</v>
      </c>
      <c r="C142" s="6">
        <f t="shared" si="12"/>
        <v>12</v>
      </c>
      <c r="D142" s="12">
        <f t="shared" si="13"/>
        <v>1932</v>
      </c>
      <c r="E142" s="12">
        <f t="shared" si="14"/>
        <v>1933</v>
      </c>
      <c r="F142" s="12">
        <v>164.24598837769361</v>
      </c>
    </row>
    <row r="143" spans="1:6">
      <c r="A143">
        <v>136</v>
      </c>
      <c r="B143" s="9">
        <v>12085</v>
      </c>
      <c r="C143" s="6">
        <f t="shared" si="12"/>
        <v>1</v>
      </c>
      <c r="D143" s="12">
        <f t="shared" si="13"/>
        <v>1933</v>
      </c>
      <c r="E143" s="12">
        <f t="shared" si="14"/>
        <v>1933</v>
      </c>
      <c r="F143" s="12">
        <v>364.88482024402595</v>
      </c>
    </row>
    <row r="144" spans="1:6">
      <c r="A144">
        <v>137</v>
      </c>
      <c r="B144" s="9">
        <v>12113</v>
      </c>
      <c r="C144" s="6">
        <f t="shared" si="12"/>
        <v>2</v>
      </c>
      <c r="D144" s="12">
        <f t="shared" si="13"/>
        <v>1933</v>
      </c>
      <c r="E144" s="12">
        <f t="shared" si="14"/>
        <v>1933</v>
      </c>
      <c r="F144" s="12">
        <v>2160.1162918453033</v>
      </c>
    </row>
    <row r="145" spans="1:6">
      <c r="A145">
        <v>138</v>
      </c>
      <c r="B145" s="9">
        <v>12144</v>
      </c>
      <c r="C145" s="6">
        <f t="shared" si="12"/>
        <v>3</v>
      </c>
      <c r="D145" s="12">
        <f t="shared" si="13"/>
        <v>1933</v>
      </c>
      <c r="E145" s="12">
        <f t="shared" si="14"/>
        <v>1933</v>
      </c>
      <c r="F145" s="12">
        <v>-5078.2343871249759</v>
      </c>
    </row>
    <row r="146" spans="1:6">
      <c r="A146">
        <v>139</v>
      </c>
      <c r="B146" s="9">
        <v>12174</v>
      </c>
      <c r="C146" s="6">
        <f t="shared" si="12"/>
        <v>4</v>
      </c>
      <c r="D146" s="12">
        <f t="shared" si="13"/>
        <v>1933</v>
      </c>
      <c r="E146" s="12">
        <f t="shared" si="14"/>
        <v>1933</v>
      </c>
      <c r="F146" s="12">
        <v>1434.4972175404034</v>
      </c>
    </row>
    <row r="147" spans="1:6">
      <c r="A147">
        <v>140</v>
      </c>
      <c r="B147" s="9">
        <v>12205</v>
      </c>
      <c r="C147" s="6">
        <f t="shared" si="12"/>
        <v>5</v>
      </c>
      <c r="D147" s="12">
        <f t="shared" si="13"/>
        <v>1933</v>
      </c>
      <c r="E147" s="12">
        <f t="shared" si="14"/>
        <v>1933</v>
      </c>
      <c r="F147" s="12">
        <v>2.4693942592339226</v>
      </c>
    </row>
    <row r="148" spans="1:6">
      <c r="A148">
        <v>141</v>
      </c>
      <c r="B148" s="9">
        <v>12235</v>
      </c>
      <c r="C148" s="6">
        <f t="shared" si="12"/>
        <v>6</v>
      </c>
      <c r="D148" s="12">
        <f t="shared" si="13"/>
        <v>1933</v>
      </c>
      <c r="E148" s="12">
        <f t="shared" si="14"/>
        <v>1933</v>
      </c>
      <c r="F148" s="12">
        <v>667.54522375419788</v>
      </c>
    </row>
    <row r="149" spans="1:6">
      <c r="A149">
        <v>142</v>
      </c>
      <c r="B149" s="9">
        <v>12266</v>
      </c>
      <c r="C149" s="6">
        <f t="shared" si="12"/>
        <v>7</v>
      </c>
      <c r="D149" s="12">
        <f t="shared" si="13"/>
        <v>1933</v>
      </c>
      <c r="E149" s="12">
        <f t="shared" si="14"/>
        <v>1933</v>
      </c>
      <c r="F149" s="12">
        <v>-226.4059355830945</v>
      </c>
    </row>
    <row r="150" spans="1:6">
      <c r="A150">
        <v>143</v>
      </c>
      <c r="B150" s="9">
        <v>12297</v>
      </c>
      <c r="C150" s="6">
        <f t="shared" si="12"/>
        <v>8</v>
      </c>
      <c r="D150" s="12">
        <f t="shared" si="13"/>
        <v>1933</v>
      </c>
      <c r="E150" s="12">
        <f t="shared" si="14"/>
        <v>1933</v>
      </c>
      <c r="F150" s="12">
        <v>-322.34628815771163</v>
      </c>
    </row>
    <row r="151" spans="1:6">
      <c r="A151">
        <v>144</v>
      </c>
      <c r="B151" s="9">
        <v>12327</v>
      </c>
      <c r="C151" s="6">
        <f t="shared" si="12"/>
        <v>9</v>
      </c>
      <c r="D151" s="12">
        <f t="shared" si="13"/>
        <v>1933</v>
      </c>
      <c r="E151" s="12">
        <f t="shared" si="14"/>
        <v>1933</v>
      </c>
      <c r="F151" s="12">
        <v>96.68564160385948</v>
      </c>
    </row>
    <row r="152" spans="1:6">
      <c r="A152">
        <v>145</v>
      </c>
      <c r="B152" s="9">
        <v>12358</v>
      </c>
      <c r="C152" s="6">
        <f t="shared" si="12"/>
        <v>10</v>
      </c>
      <c r="D152" s="12">
        <f t="shared" si="13"/>
        <v>1933</v>
      </c>
      <c r="E152" s="12">
        <f t="shared" si="14"/>
        <v>1934</v>
      </c>
      <c r="F152" s="12">
        <v>-385.44299464733831</v>
      </c>
    </row>
    <row r="153" spans="1:6">
      <c r="A153">
        <v>146</v>
      </c>
      <c r="B153" s="9">
        <v>12388</v>
      </c>
      <c r="C153" s="6">
        <f t="shared" si="12"/>
        <v>11</v>
      </c>
      <c r="D153" s="12">
        <f t="shared" si="13"/>
        <v>1933</v>
      </c>
      <c r="E153" s="12">
        <f t="shared" si="14"/>
        <v>1934</v>
      </c>
      <c r="F153" s="12">
        <v>-195.08973426030875</v>
      </c>
    </row>
    <row r="154" spans="1:6">
      <c r="A154">
        <v>147</v>
      </c>
      <c r="B154" s="9">
        <v>12419</v>
      </c>
      <c r="C154" s="6">
        <f t="shared" si="12"/>
        <v>12</v>
      </c>
      <c r="D154" s="12">
        <f t="shared" si="13"/>
        <v>1933</v>
      </c>
      <c r="E154" s="12">
        <f t="shared" si="14"/>
        <v>1934</v>
      </c>
      <c r="F154" s="12">
        <v>-2810.6488237395934</v>
      </c>
    </row>
    <row r="155" spans="1:6">
      <c r="A155">
        <v>148</v>
      </c>
      <c r="B155" s="9">
        <v>12450</v>
      </c>
      <c r="C155" s="6">
        <f t="shared" si="12"/>
        <v>1</v>
      </c>
      <c r="D155" s="12">
        <f t="shared" si="13"/>
        <v>1934</v>
      </c>
      <c r="E155" s="12">
        <f t="shared" si="14"/>
        <v>1934</v>
      </c>
      <c r="F155" s="12">
        <v>3630.2042745572107</v>
      </c>
    </row>
    <row r="156" spans="1:6">
      <c r="A156">
        <v>149</v>
      </c>
      <c r="B156" s="9">
        <v>12478</v>
      </c>
      <c r="C156" s="6">
        <f t="shared" si="12"/>
        <v>2</v>
      </c>
      <c r="D156" s="12">
        <f t="shared" si="13"/>
        <v>1934</v>
      </c>
      <c r="E156" s="12">
        <f t="shared" si="14"/>
        <v>1934</v>
      </c>
      <c r="F156" s="12">
        <v>-3953.4021966033283</v>
      </c>
    </row>
    <row r="157" spans="1:6">
      <c r="A157">
        <v>150</v>
      </c>
      <c r="B157" s="9">
        <v>12509</v>
      </c>
      <c r="C157" s="6">
        <f t="shared" si="12"/>
        <v>3</v>
      </c>
      <c r="D157" s="12">
        <f t="shared" si="13"/>
        <v>1934</v>
      </c>
      <c r="E157" s="12">
        <f t="shared" si="14"/>
        <v>1934</v>
      </c>
      <c r="F157" s="12">
        <v>449.30667559253214</v>
      </c>
    </row>
    <row r="158" spans="1:6">
      <c r="A158">
        <v>151</v>
      </c>
      <c r="B158" s="9">
        <v>12539</v>
      </c>
      <c r="C158" s="6">
        <f t="shared" si="12"/>
        <v>4</v>
      </c>
      <c r="D158" s="12">
        <f t="shared" si="13"/>
        <v>1934</v>
      </c>
      <c r="E158" s="12">
        <f t="shared" si="14"/>
        <v>1934</v>
      </c>
      <c r="F158" s="12">
        <v>1480.9227430173512</v>
      </c>
    </row>
    <row r="159" spans="1:6">
      <c r="A159">
        <v>152</v>
      </c>
      <c r="B159" s="9">
        <v>12570</v>
      </c>
      <c r="C159" s="6">
        <f t="shared" si="12"/>
        <v>5</v>
      </c>
      <c r="D159" s="12">
        <f t="shared" si="13"/>
        <v>1934</v>
      </c>
      <c r="E159" s="12">
        <f t="shared" si="14"/>
        <v>1934</v>
      </c>
      <c r="F159" s="12">
        <v>-512.46407261878369</v>
      </c>
    </row>
    <row r="160" spans="1:6">
      <c r="A160">
        <v>153</v>
      </c>
      <c r="B160" s="9">
        <v>12600</v>
      </c>
      <c r="C160" s="6">
        <f t="shared" si="12"/>
        <v>6</v>
      </c>
      <c r="D160" s="12">
        <f t="shared" si="13"/>
        <v>1934</v>
      </c>
      <c r="E160" s="12">
        <f t="shared" si="14"/>
        <v>1934</v>
      </c>
      <c r="F160" s="12">
        <v>-396.58905136530387</v>
      </c>
    </row>
    <row r="161" spans="1:6">
      <c r="A161">
        <v>154</v>
      </c>
      <c r="B161" s="9">
        <v>12631</v>
      </c>
      <c r="C161" s="6">
        <f t="shared" si="12"/>
        <v>7</v>
      </c>
      <c r="D161" s="12">
        <f t="shared" si="13"/>
        <v>1934</v>
      </c>
      <c r="E161" s="12">
        <f t="shared" si="14"/>
        <v>1934</v>
      </c>
      <c r="F161" s="12">
        <v>-675.27463261538787</v>
      </c>
    </row>
    <row r="162" spans="1:6">
      <c r="A162">
        <v>155</v>
      </c>
      <c r="B162" s="9">
        <v>12662</v>
      </c>
      <c r="C162" s="6">
        <f t="shared" si="12"/>
        <v>8</v>
      </c>
      <c r="D162" s="12">
        <f t="shared" si="13"/>
        <v>1934</v>
      </c>
      <c r="E162" s="12">
        <f t="shared" si="14"/>
        <v>1934</v>
      </c>
      <c r="F162" s="12">
        <v>-696.68254946874401</v>
      </c>
    </row>
    <row r="163" spans="1:6">
      <c r="A163">
        <v>156</v>
      </c>
      <c r="B163" s="9">
        <v>12692</v>
      </c>
      <c r="C163" s="6">
        <f t="shared" si="12"/>
        <v>9</v>
      </c>
      <c r="D163" s="12">
        <f t="shared" si="13"/>
        <v>1934</v>
      </c>
      <c r="E163" s="12">
        <f t="shared" si="14"/>
        <v>1934</v>
      </c>
      <c r="F163" s="12">
        <v>-284.25444938359988</v>
      </c>
    </row>
    <row r="164" spans="1:6">
      <c r="A164">
        <v>157</v>
      </c>
      <c r="B164" s="9">
        <v>12723</v>
      </c>
      <c r="C164" s="6">
        <f t="shared" si="12"/>
        <v>10</v>
      </c>
      <c r="D164" s="12">
        <f t="shared" si="13"/>
        <v>1934</v>
      </c>
      <c r="E164" s="12">
        <f t="shared" si="14"/>
        <v>1935</v>
      </c>
      <c r="F164" s="12">
        <v>-552.22672607696143</v>
      </c>
    </row>
    <row r="165" spans="1:6">
      <c r="A165">
        <v>158</v>
      </c>
      <c r="B165" s="9">
        <v>12753</v>
      </c>
      <c r="C165" s="6">
        <f t="shared" si="12"/>
        <v>11</v>
      </c>
      <c r="D165" s="12">
        <f t="shared" si="13"/>
        <v>1934</v>
      </c>
      <c r="E165" s="12">
        <f t="shared" si="14"/>
        <v>1935</v>
      </c>
      <c r="F165" s="12">
        <v>-283.31463431256356</v>
      </c>
    </row>
    <row r="166" spans="1:6">
      <c r="A166">
        <v>159</v>
      </c>
      <c r="B166" s="9">
        <v>12784</v>
      </c>
      <c r="C166" s="6">
        <f t="shared" si="12"/>
        <v>12</v>
      </c>
      <c r="D166" s="12">
        <f t="shared" si="13"/>
        <v>1934</v>
      </c>
      <c r="E166" s="12">
        <f t="shared" si="14"/>
        <v>1935</v>
      </c>
      <c r="F166" s="12">
        <v>191.68927096601743</v>
      </c>
    </row>
    <row r="167" spans="1:6">
      <c r="A167">
        <v>160</v>
      </c>
      <c r="B167" s="9">
        <v>12815</v>
      </c>
      <c r="C167" s="6">
        <f t="shared" si="12"/>
        <v>1</v>
      </c>
      <c r="D167" s="12">
        <f t="shared" si="13"/>
        <v>1935</v>
      </c>
      <c r="E167" s="12">
        <f t="shared" si="14"/>
        <v>1935</v>
      </c>
      <c r="F167" s="12">
        <v>6922.9537858623989</v>
      </c>
    </row>
    <row r="168" spans="1:6">
      <c r="A168">
        <v>161</v>
      </c>
      <c r="B168" s="9">
        <v>12843</v>
      </c>
      <c r="C168" s="6">
        <f t="shared" si="12"/>
        <v>2</v>
      </c>
      <c r="D168" s="12">
        <f t="shared" si="13"/>
        <v>1935</v>
      </c>
      <c r="E168" s="12">
        <f t="shared" si="14"/>
        <v>1935</v>
      </c>
      <c r="F168" s="12">
        <v>-1071.8520141287345</v>
      </c>
    </row>
    <row r="169" spans="1:6">
      <c r="A169">
        <v>162</v>
      </c>
      <c r="B169" s="9">
        <v>12874</v>
      </c>
      <c r="C169" s="6">
        <f t="shared" si="12"/>
        <v>3</v>
      </c>
      <c r="D169" s="12">
        <f t="shared" si="13"/>
        <v>1935</v>
      </c>
      <c r="E169" s="12">
        <f t="shared" si="14"/>
        <v>1935</v>
      </c>
      <c r="F169" s="12">
        <v>4890.6552270577031</v>
      </c>
    </row>
    <row r="170" spans="1:6">
      <c r="A170">
        <v>163</v>
      </c>
      <c r="B170" s="9">
        <v>12904</v>
      </c>
      <c r="C170" s="6">
        <f t="shared" si="12"/>
        <v>4</v>
      </c>
      <c r="D170" s="12">
        <f t="shared" si="13"/>
        <v>1935</v>
      </c>
      <c r="E170" s="12">
        <f t="shared" si="14"/>
        <v>1935</v>
      </c>
      <c r="F170" s="12">
        <v>3350.2321392906924</v>
      </c>
    </row>
    <row r="171" spans="1:6">
      <c r="A171">
        <v>164</v>
      </c>
      <c r="B171" s="9">
        <v>12935</v>
      </c>
      <c r="C171" s="6">
        <f t="shared" si="12"/>
        <v>5</v>
      </c>
      <c r="D171" s="12">
        <f t="shared" si="13"/>
        <v>1935</v>
      </c>
      <c r="E171" s="12">
        <f t="shared" si="14"/>
        <v>1935</v>
      </c>
      <c r="F171" s="12">
        <v>4547.7323102323026</v>
      </c>
    </row>
    <row r="172" spans="1:6">
      <c r="A172">
        <v>165</v>
      </c>
      <c r="B172" s="9">
        <v>12965</v>
      </c>
      <c r="C172" s="6">
        <f t="shared" si="12"/>
        <v>6</v>
      </c>
      <c r="D172" s="12">
        <f t="shared" si="13"/>
        <v>1935</v>
      </c>
      <c r="E172" s="12">
        <f t="shared" si="14"/>
        <v>1935</v>
      </c>
      <c r="F172" s="12">
        <v>1567.459724966533</v>
      </c>
    </row>
    <row r="173" spans="1:6">
      <c r="A173">
        <v>166</v>
      </c>
      <c r="B173" s="9">
        <v>12996</v>
      </c>
      <c r="C173" s="6">
        <f t="shared" si="12"/>
        <v>7</v>
      </c>
      <c r="D173" s="12">
        <f t="shared" si="13"/>
        <v>1935</v>
      </c>
      <c r="E173" s="12">
        <f t="shared" si="14"/>
        <v>1935</v>
      </c>
      <c r="F173" s="12">
        <v>266.6989746088322</v>
      </c>
    </row>
    <row r="174" spans="1:6">
      <c r="A174">
        <v>167</v>
      </c>
      <c r="B174" s="9">
        <v>13027</v>
      </c>
      <c r="C174" s="6">
        <f t="shared" si="12"/>
        <v>8</v>
      </c>
      <c r="D174" s="12">
        <f t="shared" si="13"/>
        <v>1935</v>
      </c>
      <c r="E174" s="12">
        <f t="shared" si="14"/>
        <v>1935</v>
      </c>
      <c r="F174" s="12">
        <v>374.13196045965623</v>
      </c>
    </row>
    <row r="175" spans="1:6">
      <c r="A175">
        <v>168</v>
      </c>
      <c r="B175" s="9">
        <v>13057</v>
      </c>
      <c r="C175" s="6">
        <f t="shared" si="12"/>
        <v>9</v>
      </c>
      <c r="D175" s="12">
        <f t="shared" si="13"/>
        <v>1935</v>
      </c>
      <c r="E175" s="12">
        <f t="shared" si="14"/>
        <v>1935</v>
      </c>
      <c r="F175" s="12">
        <v>1813.7258531982363</v>
      </c>
    </row>
    <row r="176" spans="1:6">
      <c r="A176">
        <v>169</v>
      </c>
      <c r="B176" s="9">
        <v>13088</v>
      </c>
      <c r="C176" s="6">
        <f t="shared" si="12"/>
        <v>10</v>
      </c>
      <c r="D176" s="12">
        <f t="shared" si="13"/>
        <v>1935</v>
      </c>
      <c r="E176" s="12">
        <f t="shared" si="14"/>
        <v>1936</v>
      </c>
      <c r="F176" s="12">
        <v>308.63439669041946</v>
      </c>
    </row>
    <row r="177" spans="1:6">
      <c r="A177">
        <v>170</v>
      </c>
      <c r="B177" s="9">
        <v>13118</v>
      </c>
      <c r="C177" s="6">
        <f t="shared" si="12"/>
        <v>11</v>
      </c>
      <c r="D177" s="12">
        <f t="shared" si="13"/>
        <v>1935</v>
      </c>
      <c r="E177" s="12">
        <f t="shared" si="14"/>
        <v>1936</v>
      </c>
      <c r="F177" s="12">
        <v>-22.232185083559699</v>
      </c>
    </row>
    <row r="178" spans="1:6">
      <c r="A178">
        <v>171</v>
      </c>
      <c r="B178" s="9">
        <v>13149</v>
      </c>
      <c r="C178" s="6">
        <f t="shared" si="12"/>
        <v>12</v>
      </c>
      <c r="D178" s="12">
        <f t="shared" si="13"/>
        <v>1935</v>
      </c>
      <c r="E178" s="12">
        <f t="shared" si="14"/>
        <v>1936</v>
      </c>
      <c r="F178" s="12">
        <v>-473.09050278512677</v>
      </c>
    </row>
    <row r="179" spans="1:6">
      <c r="A179">
        <v>172</v>
      </c>
      <c r="B179" s="9">
        <v>13180</v>
      </c>
      <c r="C179" s="6">
        <f t="shared" si="12"/>
        <v>1</v>
      </c>
      <c r="D179" s="12">
        <f t="shared" si="13"/>
        <v>1936</v>
      </c>
      <c r="E179" s="12">
        <f t="shared" si="14"/>
        <v>1936</v>
      </c>
      <c r="F179" s="12">
        <v>3430.8445894862089</v>
      </c>
    </row>
    <row r="180" spans="1:6">
      <c r="A180">
        <v>173</v>
      </c>
      <c r="B180" s="9">
        <v>13209</v>
      </c>
      <c r="C180" s="6">
        <f t="shared" si="12"/>
        <v>2</v>
      </c>
      <c r="D180" s="12">
        <f t="shared" si="13"/>
        <v>1936</v>
      </c>
      <c r="E180" s="12">
        <f t="shared" si="14"/>
        <v>1936</v>
      </c>
      <c r="F180" s="12">
        <v>6284.2346038331343</v>
      </c>
    </row>
    <row r="181" spans="1:6">
      <c r="A181">
        <v>174</v>
      </c>
      <c r="B181" s="9">
        <v>13240</v>
      </c>
      <c r="C181" s="6">
        <f t="shared" si="12"/>
        <v>3</v>
      </c>
      <c r="D181" s="12">
        <f t="shared" si="13"/>
        <v>1936</v>
      </c>
      <c r="E181" s="12">
        <f t="shared" si="14"/>
        <v>1936</v>
      </c>
      <c r="F181" s="12">
        <v>7878.1940724375527</v>
      </c>
    </row>
    <row r="182" spans="1:6">
      <c r="A182">
        <v>175</v>
      </c>
      <c r="B182" s="9">
        <v>13270</v>
      </c>
      <c r="C182" s="6">
        <f t="shared" si="12"/>
        <v>4</v>
      </c>
      <c r="D182" s="12">
        <f t="shared" si="13"/>
        <v>1936</v>
      </c>
      <c r="E182" s="12">
        <f t="shared" si="14"/>
        <v>1936</v>
      </c>
      <c r="F182" s="12">
        <v>3852.1585907443009</v>
      </c>
    </row>
    <row r="183" spans="1:6">
      <c r="A183">
        <v>176</v>
      </c>
      <c r="B183" s="9">
        <v>13301</v>
      </c>
      <c r="C183" s="6">
        <f t="shared" si="12"/>
        <v>5</v>
      </c>
      <c r="D183" s="12">
        <f t="shared" si="13"/>
        <v>1936</v>
      </c>
      <c r="E183" s="12">
        <f t="shared" si="14"/>
        <v>1936</v>
      </c>
      <c r="F183" s="12">
        <v>966.34537749133779</v>
      </c>
    </row>
    <row r="184" spans="1:6">
      <c r="A184">
        <v>177</v>
      </c>
      <c r="B184" s="9">
        <v>13331</v>
      </c>
      <c r="C184" s="6">
        <f t="shared" si="12"/>
        <v>6</v>
      </c>
      <c r="D184" s="12">
        <f t="shared" si="13"/>
        <v>1936</v>
      </c>
      <c r="E184" s="12">
        <f t="shared" si="14"/>
        <v>1936</v>
      </c>
      <c r="F184" s="12">
        <v>665.65008741404699</v>
      </c>
    </row>
    <row r="185" spans="1:6">
      <c r="A185">
        <v>178</v>
      </c>
      <c r="B185" s="9">
        <v>13362</v>
      </c>
      <c r="C185" s="6">
        <f t="shared" si="12"/>
        <v>7</v>
      </c>
      <c r="D185" s="12">
        <f t="shared" si="13"/>
        <v>1936</v>
      </c>
      <c r="E185" s="12">
        <f t="shared" si="14"/>
        <v>1936</v>
      </c>
      <c r="F185" s="12">
        <v>56.357069892502466</v>
      </c>
    </row>
    <row r="186" spans="1:6">
      <c r="A186">
        <v>179</v>
      </c>
      <c r="B186" s="9">
        <v>13393</v>
      </c>
      <c r="C186" s="6">
        <f t="shared" si="12"/>
        <v>8</v>
      </c>
      <c r="D186" s="12">
        <f t="shared" si="13"/>
        <v>1936</v>
      </c>
      <c r="E186" s="12">
        <f t="shared" si="14"/>
        <v>1936</v>
      </c>
      <c r="F186" s="12">
        <v>244.61430117616081</v>
      </c>
    </row>
    <row r="187" spans="1:6">
      <c r="A187">
        <v>180</v>
      </c>
      <c r="B187" s="9">
        <v>13423</v>
      </c>
      <c r="C187" s="6">
        <f t="shared" si="12"/>
        <v>9</v>
      </c>
      <c r="D187" s="12">
        <f t="shared" si="13"/>
        <v>1936</v>
      </c>
      <c r="E187" s="12">
        <f t="shared" si="14"/>
        <v>1936</v>
      </c>
      <c r="F187" s="12">
        <v>1305.6094418550958</v>
      </c>
    </row>
    <row r="188" spans="1:6">
      <c r="A188">
        <v>181</v>
      </c>
      <c r="B188" s="9">
        <v>13454</v>
      </c>
      <c r="C188" s="6">
        <f t="shared" si="12"/>
        <v>10</v>
      </c>
      <c r="D188" s="12">
        <f t="shared" si="13"/>
        <v>1936</v>
      </c>
      <c r="E188" s="12">
        <f t="shared" si="14"/>
        <v>1937</v>
      </c>
      <c r="F188" s="12">
        <v>95.063101384242941</v>
      </c>
    </row>
    <row r="189" spans="1:6">
      <c r="A189">
        <v>182</v>
      </c>
      <c r="B189" s="9">
        <v>13484</v>
      </c>
      <c r="C189" s="6">
        <f t="shared" si="12"/>
        <v>11</v>
      </c>
      <c r="D189" s="12">
        <f t="shared" si="13"/>
        <v>1936</v>
      </c>
      <c r="E189" s="12">
        <f t="shared" si="14"/>
        <v>1937</v>
      </c>
      <c r="F189" s="12">
        <v>-489.91244832752949</v>
      </c>
    </row>
    <row r="190" spans="1:6">
      <c r="A190">
        <v>183</v>
      </c>
      <c r="B190" s="9">
        <v>13515</v>
      </c>
      <c r="C190" s="6">
        <f t="shared" si="12"/>
        <v>12</v>
      </c>
      <c r="D190" s="12">
        <f t="shared" si="13"/>
        <v>1936</v>
      </c>
      <c r="E190" s="12">
        <f t="shared" si="14"/>
        <v>1937</v>
      </c>
      <c r="F190" s="12">
        <v>-64.222555578719735</v>
      </c>
    </row>
    <row r="191" spans="1:6">
      <c r="A191">
        <v>184</v>
      </c>
      <c r="B191" s="9">
        <v>13546</v>
      </c>
      <c r="C191" s="6">
        <f t="shared" si="12"/>
        <v>1</v>
      </c>
      <c r="D191" s="12">
        <f t="shared" si="13"/>
        <v>1937</v>
      </c>
      <c r="E191" s="12">
        <f t="shared" si="14"/>
        <v>1937</v>
      </c>
      <c r="F191" s="12">
        <v>954.35414141872434</v>
      </c>
    </row>
    <row r="192" spans="1:6">
      <c r="A192">
        <v>185</v>
      </c>
      <c r="B192" s="9">
        <v>13574</v>
      </c>
      <c r="C192" s="6">
        <f t="shared" si="12"/>
        <v>2</v>
      </c>
      <c r="D192" s="12">
        <f t="shared" si="13"/>
        <v>1937</v>
      </c>
      <c r="E192" s="12">
        <f t="shared" si="14"/>
        <v>1937</v>
      </c>
      <c r="F192" s="12">
        <v>7711.193266644319</v>
      </c>
    </row>
    <row r="193" spans="1:6">
      <c r="A193">
        <v>186</v>
      </c>
      <c r="B193" s="9">
        <v>13605</v>
      </c>
      <c r="C193" s="6">
        <f t="shared" si="12"/>
        <v>3</v>
      </c>
      <c r="D193" s="12">
        <f t="shared" si="13"/>
        <v>1937</v>
      </c>
      <c r="E193" s="12">
        <f t="shared" si="14"/>
        <v>1937</v>
      </c>
      <c r="F193" s="12">
        <v>8910.2386719959686</v>
      </c>
    </row>
    <row r="194" spans="1:6">
      <c r="A194">
        <v>187</v>
      </c>
      <c r="B194" s="9">
        <v>13635</v>
      </c>
      <c r="C194" s="6">
        <f t="shared" si="12"/>
        <v>4</v>
      </c>
      <c r="D194" s="12">
        <f t="shared" si="13"/>
        <v>1937</v>
      </c>
      <c r="E194" s="12">
        <f t="shared" si="14"/>
        <v>1937</v>
      </c>
      <c r="F194" s="12">
        <v>3562.7989134354834</v>
      </c>
    </row>
    <row r="195" spans="1:6">
      <c r="A195">
        <v>188</v>
      </c>
      <c r="B195" s="9">
        <v>13666</v>
      </c>
      <c r="C195" s="6">
        <f t="shared" si="12"/>
        <v>5</v>
      </c>
      <c r="D195" s="12">
        <f t="shared" si="13"/>
        <v>1937</v>
      </c>
      <c r="E195" s="12">
        <f t="shared" si="14"/>
        <v>1937</v>
      </c>
      <c r="F195" s="12">
        <v>1831.8306114557054</v>
      </c>
    </row>
    <row r="196" spans="1:6">
      <c r="A196">
        <v>189</v>
      </c>
      <c r="B196" s="9">
        <v>13696</v>
      </c>
      <c r="C196" s="6">
        <f t="shared" si="12"/>
        <v>6</v>
      </c>
      <c r="D196" s="12">
        <f t="shared" si="13"/>
        <v>1937</v>
      </c>
      <c r="E196" s="12">
        <f t="shared" si="14"/>
        <v>1937</v>
      </c>
      <c r="F196" s="12">
        <v>721.87940377406653</v>
      </c>
    </row>
    <row r="197" spans="1:6">
      <c r="A197">
        <v>190</v>
      </c>
      <c r="B197" s="9">
        <v>13727</v>
      </c>
      <c r="C197" s="6">
        <f t="shared" si="12"/>
        <v>7</v>
      </c>
      <c r="D197" s="12">
        <f t="shared" si="13"/>
        <v>1937</v>
      </c>
      <c r="E197" s="12">
        <f t="shared" si="14"/>
        <v>1937</v>
      </c>
      <c r="F197" s="12">
        <v>224.08602553155922</v>
      </c>
    </row>
    <row r="198" spans="1:6">
      <c r="A198">
        <v>191</v>
      </c>
      <c r="B198" s="9">
        <v>13758</v>
      </c>
      <c r="C198" s="6">
        <f t="shared" si="12"/>
        <v>8</v>
      </c>
      <c r="D198" s="12">
        <f t="shared" si="13"/>
        <v>1937</v>
      </c>
      <c r="E198" s="12">
        <f t="shared" si="14"/>
        <v>1937</v>
      </c>
      <c r="F198" s="12">
        <v>436.06508921799411</v>
      </c>
    </row>
    <row r="199" spans="1:6">
      <c r="A199">
        <v>192</v>
      </c>
      <c r="B199" s="9">
        <v>13788</v>
      </c>
      <c r="C199" s="6">
        <f t="shared" si="12"/>
        <v>9</v>
      </c>
      <c r="D199" s="12">
        <f t="shared" si="13"/>
        <v>1937</v>
      </c>
      <c r="E199" s="12">
        <f t="shared" si="14"/>
        <v>1937</v>
      </c>
      <c r="F199" s="12">
        <v>1485.9400728356927</v>
      </c>
    </row>
    <row r="200" spans="1:6">
      <c r="A200">
        <v>193</v>
      </c>
      <c r="B200" s="9">
        <v>13819</v>
      </c>
      <c r="C200" s="6">
        <f t="shared" si="12"/>
        <v>10</v>
      </c>
      <c r="D200" s="12">
        <f t="shared" si="13"/>
        <v>1937</v>
      </c>
      <c r="E200" s="12">
        <f t="shared" si="14"/>
        <v>1938</v>
      </c>
      <c r="F200" s="12">
        <v>-103.51219451500887</v>
      </c>
    </row>
    <row r="201" spans="1:6">
      <c r="A201">
        <v>194</v>
      </c>
      <c r="B201" s="9">
        <v>13849</v>
      </c>
      <c r="C201" s="6">
        <f t="shared" ref="C201:C264" si="15">MONTH(B201)</f>
        <v>11</v>
      </c>
      <c r="D201" s="12">
        <f t="shared" ref="D201:D264" si="16">YEAR(B201)</f>
        <v>1937</v>
      </c>
      <c r="E201" s="12">
        <f t="shared" ref="E201:E264" si="17">IF(AND($C201&gt;=10,$C201&lt;=12),$D201+1,$D201)</f>
        <v>1938</v>
      </c>
      <c r="F201" s="12">
        <v>-3.1293497593354629</v>
      </c>
    </row>
    <row r="202" spans="1:6">
      <c r="A202">
        <v>195</v>
      </c>
      <c r="B202" s="9">
        <v>13880</v>
      </c>
      <c r="C202" s="6">
        <f t="shared" si="15"/>
        <v>12</v>
      </c>
      <c r="D202" s="12">
        <f t="shared" si="16"/>
        <v>1937</v>
      </c>
      <c r="E202" s="12">
        <f t="shared" si="17"/>
        <v>1938</v>
      </c>
      <c r="F202" s="12">
        <v>6465.3216618345514</v>
      </c>
    </row>
    <row r="203" spans="1:6">
      <c r="A203">
        <v>196</v>
      </c>
      <c r="B203" s="9">
        <v>13911</v>
      </c>
      <c r="C203" s="6">
        <f t="shared" si="15"/>
        <v>1</v>
      </c>
      <c r="D203" s="12">
        <f t="shared" si="16"/>
        <v>1938</v>
      </c>
      <c r="E203" s="12">
        <f t="shared" si="17"/>
        <v>1938</v>
      </c>
      <c r="F203" s="12">
        <v>3072.3638169140659</v>
      </c>
    </row>
    <row r="204" spans="1:6">
      <c r="A204">
        <v>197</v>
      </c>
      <c r="B204" s="9">
        <v>13939</v>
      </c>
      <c r="C204" s="6">
        <f t="shared" si="15"/>
        <v>2</v>
      </c>
      <c r="D204" s="12">
        <f t="shared" si="16"/>
        <v>1938</v>
      </c>
      <c r="E204" s="12">
        <f t="shared" si="17"/>
        <v>1938</v>
      </c>
      <c r="F204" s="12">
        <v>5541.3917762425117</v>
      </c>
    </row>
    <row r="205" spans="1:6">
      <c r="A205">
        <v>198</v>
      </c>
      <c r="B205" s="9">
        <v>13970</v>
      </c>
      <c r="C205" s="6">
        <f t="shared" si="15"/>
        <v>3</v>
      </c>
      <c r="D205" s="12">
        <f t="shared" si="16"/>
        <v>1938</v>
      </c>
      <c r="E205" s="12">
        <f t="shared" si="17"/>
        <v>1938</v>
      </c>
      <c r="F205" s="12">
        <v>8383.6369511443409</v>
      </c>
    </row>
    <row r="206" spans="1:6">
      <c r="A206">
        <v>199</v>
      </c>
      <c r="B206" s="9">
        <v>14000</v>
      </c>
      <c r="C206" s="6">
        <f t="shared" si="15"/>
        <v>4</v>
      </c>
      <c r="D206" s="12">
        <f t="shared" si="16"/>
        <v>1938</v>
      </c>
      <c r="E206" s="12">
        <f t="shared" si="17"/>
        <v>1938</v>
      </c>
      <c r="F206" s="12">
        <v>8186.1293657670049</v>
      </c>
    </row>
    <row r="207" spans="1:6">
      <c r="A207">
        <v>200</v>
      </c>
      <c r="B207" s="9">
        <v>14031</v>
      </c>
      <c r="C207" s="6">
        <f t="shared" si="15"/>
        <v>5</v>
      </c>
      <c r="D207" s="12">
        <f t="shared" si="16"/>
        <v>1938</v>
      </c>
      <c r="E207" s="12">
        <f t="shared" si="17"/>
        <v>1938</v>
      </c>
      <c r="F207" s="12">
        <v>-563.41976613871429</v>
      </c>
    </row>
    <row r="208" spans="1:6">
      <c r="A208">
        <v>201</v>
      </c>
      <c r="B208" s="9">
        <v>14061</v>
      </c>
      <c r="C208" s="6">
        <f t="shared" si="15"/>
        <v>6</v>
      </c>
      <c r="D208" s="12">
        <f t="shared" si="16"/>
        <v>1938</v>
      </c>
      <c r="E208" s="12">
        <f t="shared" si="17"/>
        <v>1938</v>
      </c>
      <c r="F208" s="12">
        <v>4583.9862257539035</v>
      </c>
    </row>
    <row r="209" spans="1:6">
      <c r="A209">
        <v>202</v>
      </c>
      <c r="B209" s="9">
        <v>14092</v>
      </c>
      <c r="C209" s="6">
        <f t="shared" si="15"/>
        <v>7</v>
      </c>
      <c r="D209" s="12">
        <f t="shared" si="16"/>
        <v>1938</v>
      </c>
      <c r="E209" s="12">
        <f t="shared" si="17"/>
        <v>1938</v>
      </c>
      <c r="F209" s="12">
        <v>400.87058058115952</v>
      </c>
    </row>
    <row r="210" spans="1:6">
      <c r="A210">
        <v>203</v>
      </c>
      <c r="B210" s="9">
        <v>14123</v>
      </c>
      <c r="C210" s="6">
        <f t="shared" si="15"/>
        <v>8</v>
      </c>
      <c r="D210" s="12">
        <f t="shared" si="16"/>
        <v>1938</v>
      </c>
      <c r="E210" s="12">
        <f t="shared" si="17"/>
        <v>1938</v>
      </c>
      <c r="F210" s="12">
        <v>190.55439664239952</v>
      </c>
    </row>
    <row r="211" spans="1:6">
      <c r="A211">
        <v>204</v>
      </c>
      <c r="B211" s="9">
        <v>14153</v>
      </c>
      <c r="C211" s="6">
        <f t="shared" si="15"/>
        <v>9</v>
      </c>
      <c r="D211" s="12">
        <f t="shared" si="16"/>
        <v>1938</v>
      </c>
      <c r="E211" s="12">
        <f t="shared" si="17"/>
        <v>1938</v>
      </c>
      <c r="F211" s="12">
        <v>1036.5246854592151</v>
      </c>
    </row>
    <row r="212" spans="1:6">
      <c r="A212">
        <v>205</v>
      </c>
      <c r="B212" s="9">
        <v>14184</v>
      </c>
      <c r="C212" s="6">
        <f t="shared" si="15"/>
        <v>10</v>
      </c>
      <c r="D212" s="12">
        <f t="shared" si="16"/>
        <v>1938</v>
      </c>
      <c r="E212" s="12">
        <f t="shared" si="17"/>
        <v>1939</v>
      </c>
      <c r="F212" s="12">
        <v>-511.83174792599209</v>
      </c>
    </row>
    <row r="213" spans="1:6">
      <c r="A213">
        <v>206</v>
      </c>
      <c r="B213" s="9">
        <v>14214</v>
      </c>
      <c r="C213" s="6">
        <f t="shared" si="15"/>
        <v>11</v>
      </c>
      <c r="D213" s="12">
        <f t="shared" si="16"/>
        <v>1938</v>
      </c>
      <c r="E213" s="12">
        <f t="shared" si="17"/>
        <v>1939</v>
      </c>
      <c r="F213" s="12">
        <v>-231.01539067176259</v>
      </c>
    </row>
    <row r="214" spans="1:6">
      <c r="A214">
        <v>207</v>
      </c>
      <c r="B214" s="9">
        <v>14245</v>
      </c>
      <c r="C214" s="6">
        <f t="shared" si="15"/>
        <v>12</v>
      </c>
      <c r="D214" s="12">
        <f t="shared" si="16"/>
        <v>1938</v>
      </c>
      <c r="E214" s="12">
        <f t="shared" si="17"/>
        <v>1939</v>
      </c>
      <c r="F214" s="12">
        <v>130.52922604228172</v>
      </c>
    </row>
    <row r="215" spans="1:6">
      <c r="A215">
        <v>208</v>
      </c>
      <c r="B215" s="9">
        <v>14276</v>
      </c>
      <c r="C215" s="6">
        <f t="shared" si="15"/>
        <v>1</v>
      </c>
      <c r="D215" s="12">
        <f t="shared" si="16"/>
        <v>1939</v>
      </c>
      <c r="E215" s="12">
        <f t="shared" si="17"/>
        <v>1939</v>
      </c>
      <c r="F215" s="12">
        <v>-223.27753701756188</v>
      </c>
    </row>
    <row r="216" spans="1:6">
      <c r="A216">
        <v>209</v>
      </c>
      <c r="B216" s="9">
        <v>14304</v>
      </c>
      <c r="C216" s="6">
        <f t="shared" si="15"/>
        <v>2</v>
      </c>
      <c r="D216" s="12">
        <f t="shared" si="16"/>
        <v>1939</v>
      </c>
      <c r="E216" s="12">
        <f t="shared" si="17"/>
        <v>1939</v>
      </c>
      <c r="F216" s="12">
        <v>-328.53205962564567</v>
      </c>
    </row>
    <row r="217" spans="1:6">
      <c r="A217">
        <v>210</v>
      </c>
      <c r="B217" s="9">
        <v>14335</v>
      </c>
      <c r="C217" s="6">
        <f t="shared" si="15"/>
        <v>3</v>
      </c>
      <c r="D217" s="12">
        <f t="shared" si="16"/>
        <v>1939</v>
      </c>
      <c r="E217" s="12">
        <f t="shared" si="17"/>
        <v>1939</v>
      </c>
      <c r="F217" s="12">
        <v>-264.22340344433275</v>
      </c>
    </row>
    <row r="218" spans="1:6">
      <c r="A218">
        <v>211</v>
      </c>
      <c r="B218" s="9">
        <v>14365</v>
      </c>
      <c r="C218" s="6">
        <f t="shared" si="15"/>
        <v>4</v>
      </c>
      <c r="D218" s="12">
        <f t="shared" si="16"/>
        <v>1939</v>
      </c>
      <c r="E218" s="12">
        <f t="shared" si="17"/>
        <v>1939</v>
      </c>
      <c r="F218" s="12">
        <v>-338.97577403374544</v>
      </c>
    </row>
    <row r="219" spans="1:6">
      <c r="A219">
        <v>212</v>
      </c>
      <c r="B219" s="9">
        <v>14396</v>
      </c>
      <c r="C219" s="6">
        <f t="shared" si="15"/>
        <v>5</v>
      </c>
      <c r="D219" s="12">
        <f t="shared" si="16"/>
        <v>1939</v>
      </c>
      <c r="E219" s="12">
        <f t="shared" si="17"/>
        <v>1939</v>
      </c>
      <c r="F219" s="12">
        <v>522.23124186030395</v>
      </c>
    </row>
    <row r="220" spans="1:6">
      <c r="A220">
        <v>213</v>
      </c>
      <c r="B220" s="9">
        <v>14426</v>
      </c>
      <c r="C220" s="6">
        <f t="shared" si="15"/>
        <v>6</v>
      </c>
      <c r="D220" s="12">
        <f t="shared" si="16"/>
        <v>1939</v>
      </c>
      <c r="E220" s="12">
        <f t="shared" si="17"/>
        <v>1939</v>
      </c>
      <c r="F220" s="12">
        <v>94.116450153708087</v>
      </c>
    </row>
    <row r="221" spans="1:6">
      <c r="A221">
        <v>214</v>
      </c>
      <c r="B221" s="9">
        <v>14457</v>
      </c>
      <c r="C221" s="6">
        <f t="shared" si="15"/>
        <v>7</v>
      </c>
      <c r="D221" s="12">
        <f t="shared" si="16"/>
        <v>1939</v>
      </c>
      <c r="E221" s="12">
        <f t="shared" si="17"/>
        <v>1939</v>
      </c>
      <c r="F221" s="12">
        <v>-337.92444893015232</v>
      </c>
    </row>
    <row r="222" spans="1:6">
      <c r="A222">
        <v>215</v>
      </c>
      <c r="B222" s="9">
        <v>14488</v>
      </c>
      <c r="C222" s="6">
        <f t="shared" si="15"/>
        <v>8</v>
      </c>
      <c r="D222" s="12">
        <f t="shared" si="16"/>
        <v>1939</v>
      </c>
      <c r="E222" s="12">
        <f t="shared" si="17"/>
        <v>1939</v>
      </c>
      <c r="F222" s="12">
        <v>-293.46737185261412</v>
      </c>
    </row>
    <row r="223" spans="1:6">
      <c r="A223">
        <v>216</v>
      </c>
      <c r="B223" s="9">
        <v>14518</v>
      </c>
      <c r="C223" s="6">
        <f t="shared" si="15"/>
        <v>9</v>
      </c>
      <c r="D223" s="12">
        <f t="shared" si="16"/>
        <v>1939</v>
      </c>
      <c r="E223" s="12">
        <f t="shared" si="17"/>
        <v>1939</v>
      </c>
      <c r="F223" s="12">
        <v>1440.7909478895276</v>
      </c>
    </row>
    <row r="224" spans="1:6">
      <c r="A224">
        <v>217</v>
      </c>
      <c r="B224" s="9">
        <v>14549</v>
      </c>
      <c r="C224" s="6">
        <f t="shared" si="15"/>
        <v>10</v>
      </c>
      <c r="D224" s="12">
        <f t="shared" si="16"/>
        <v>1939</v>
      </c>
      <c r="E224" s="12">
        <f t="shared" si="17"/>
        <v>1940</v>
      </c>
      <c r="F224" s="12">
        <v>109.70631011348001</v>
      </c>
    </row>
    <row r="225" spans="1:6">
      <c r="A225">
        <v>218</v>
      </c>
      <c r="B225" s="9">
        <v>14579</v>
      </c>
      <c r="C225" s="6">
        <f t="shared" si="15"/>
        <v>11</v>
      </c>
      <c r="D225" s="12">
        <f t="shared" si="16"/>
        <v>1939</v>
      </c>
      <c r="E225" s="12">
        <f t="shared" si="17"/>
        <v>1940</v>
      </c>
      <c r="F225" s="12">
        <v>-362.84722911827765</v>
      </c>
    </row>
    <row r="226" spans="1:6">
      <c r="A226">
        <v>219</v>
      </c>
      <c r="B226" s="9">
        <v>14610</v>
      </c>
      <c r="C226" s="6">
        <f t="shared" si="15"/>
        <v>12</v>
      </c>
      <c r="D226" s="12">
        <f t="shared" si="16"/>
        <v>1939</v>
      </c>
      <c r="E226" s="12">
        <f t="shared" si="17"/>
        <v>1940</v>
      </c>
      <c r="F226" s="12">
        <v>-298.15986867036423</v>
      </c>
    </row>
    <row r="227" spans="1:6">
      <c r="A227">
        <v>220</v>
      </c>
      <c r="B227" s="9">
        <v>14641</v>
      </c>
      <c r="C227" s="6">
        <f t="shared" si="15"/>
        <v>1</v>
      </c>
      <c r="D227" s="12">
        <f t="shared" si="16"/>
        <v>1940</v>
      </c>
      <c r="E227" s="12">
        <f t="shared" si="17"/>
        <v>1940</v>
      </c>
      <c r="F227" s="12">
        <v>1149.4300384238177</v>
      </c>
    </row>
    <row r="228" spans="1:6">
      <c r="A228">
        <v>221</v>
      </c>
      <c r="B228" s="9">
        <v>14670</v>
      </c>
      <c r="C228" s="6">
        <f t="shared" si="15"/>
        <v>2</v>
      </c>
      <c r="D228" s="12">
        <f t="shared" si="16"/>
        <v>1940</v>
      </c>
      <c r="E228" s="12">
        <f t="shared" si="17"/>
        <v>1940</v>
      </c>
      <c r="F228" s="12">
        <v>-1659.5747293407117</v>
      </c>
    </row>
    <row r="229" spans="1:6">
      <c r="A229">
        <v>222</v>
      </c>
      <c r="B229" s="9">
        <v>14701</v>
      </c>
      <c r="C229" s="6">
        <f t="shared" si="15"/>
        <v>3</v>
      </c>
      <c r="D229" s="12">
        <f t="shared" si="16"/>
        <v>1940</v>
      </c>
      <c r="E229" s="12">
        <f t="shared" si="17"/>
        <v>1940</v>
      </c>
      <c r="F229" s="12">
        <v>15497.14047263188</v>
      </c>
    </row>
    <row r="230" spans="1:6">
      <c r="A230">
        <v>223</v>
      </c>
      <c r="B230" s="9">
        <v>14731</v>
      </c>
      <c r="C230" s="6">
        <f t="shared" si="15"/>
        <v>4</v>
      </c>
      <c r="D230" s="12">
        <f t="shared" si="16"/>
        <v>1940</v>
      </c>
      <c r="E230" s="12">
        <f t="shared" si="17"/>
        <v>1940</v>
      </c>
      <c r="F230" s="12">
        <v>22468.542307234147</v>
      </c>
    </row>
    <row r="231" spans="1:6">
      <c r="A231">
        <v>224</v>
      </c>
      <c r="B231" s="9">
        <v>14762</v>
      </c>
      <c r="C231" s="6">
        <f t="shared" si="15"/>
        <v>5</v>
      </c>
      <c r="D231" s="12">
        <f t="shared" si="16"/>
        <v>1940</v>
      </c>
      <c r="E231" s="12">
        <f t="shared" si="17"/>
        <v>1940</v>
      </c>
      <c r="F231" s="12">
        <v>2003.1551898988025</v>
      </c>
    </row>
    <row r="232" spans="1:6">
      <c r="A232">
        <v>225</v>
      </c>
      <c r="B232" s="9">
        <v>14792</v>
      </c>
      <c r="C232" s="6">
        <f t="shared" si="15"/>
        <v>6</v>
      </c>
      <c r="D232" s="12">
        <f t="shared" si="16"/>
        <v>1940</v>
      </c>
      <c r="E232" s="12">
        <f t="shared" si="17"/>
        <v>1940</v>
      </c>
      <c r="F232" s="12">
        <v>1022.3169572121191</v>
      </c>
    </row>
    <row r="233" spans="1:6">
      <c r="A233">
        <v>226</v>
      </c>
      <c r="B233" s="9">
        <v>14823</v>
      </c>
      <c r="C233" s="6">
        <f t="shared" si="15"/>
        <v>7</v>
      </c>
      <c r="D233" s="12">
        <f t="shared" si="16"/>
        <v>1940</v>
      </c>
      <c r="E233" s="12">
        <f t="shared" si="17"/>
        <v>1940</v>
      </c>
      <c r="F233" s="12">
        <v>329.87378596651195</v>
      </c>
    </row>
    <row r="234" spans="1:6">
      <c r="A234">
        <v>227</v>
      </c>
      <c r="B234" s="9">
        <v>14854</v>
      </c>
      <c r="C234" s="6">
        <f t="shared" si="15"/>
        <v>8</v>
      </c>
      <c r="D234" s="12">
        <f t="shared" si="16"/>
        <v>1940</v>
      </c>
      <c r="E234" s="12">
        <f t="shared" si="17"/>
        <v>1940</v>
      </c>
      <c r="F234" s="12">
        <v>209.01680420492258</v>
      </c>
    </row>
    <row r="235" spans="1:6">
      <c r="A235">
        <v>228</v>
      </c>
      <c r="B235" s="9">
        <v>14884</v>
      </c>
      <c r="C235" s="6">
        <f t="shared" si="15"/>
        <v>9</v>
      </c>
      <c r="D235" s="12">
        <f t="shared" si="16"/>
        <v>1940</v>
      </c>
      <c r="E235" s="12">
        <f t="shared" si="17"/>
        <v>1940</v>
      </c>
      <c r="F235" s="12">
        <v>1617.031272653219</v>
      </c>
    </row>
    <row r="236" spans="1:6">
      <c r="A236">
        <v>229</v>
      </c>
      <c r="B236" s="9">
        <v>14915</v>
      </c>
      <c r="C236" s="6">
        <f t="shared" si="15"/>
        <v>10</v>
      </c>
      <c r="D236" s="12">
        <f t="shared" si="16"/>
        <v>1940</v>
      </c>
      <c r="E236" s="12">
        <f t="shared" si="17"/>
        <v>1941</v>
      </c>
      <c r="F236" s="12">
        <v>-371.78665672623026</v>
      </c>
    </row>
    <row r="237" spans="1:6">
      <c r="A237">
        <v>230</v>
      </c>
      <c r="B237" s="9">
        <v>14945</v>
      </c>
      <c r="C237" s="6">
        <f t="shared" si="15"/>
        <v>11</v>
      </c>
      <c r="D237" s="12">
        <f t="shared" si="16"/>
        <v>1940</v>
      </c>
      <c r="E237" s="12">
        <f t="shared" si="17"/>
        <v>1941</v>
      </c>
      <c r="F237" s="12">
        <v>976.35957285000813</v>
      </c>
    </row>
    <row r="238" spans="1:6">
      <c r="A238">
        <v>231</v>
      </c>
      <c r="B238" s="9">
        <v>14976</v>
      </c>
      <c r="C238" s="6">
        <f t="shared" si="15"/>
        <v>12</v>
      </c>
      <c r="D238" s="12">
        <f t="shared" si="16"/>
        <v>1940</v>
      </c>
      <c r="E238" s="12">
        <f t="shared" si="17"/>
        <v>1941</v>
      </c>
      <c r="F238" s="12">
        <v>631.06581849771601</v>
      </c>
    </row>
    <row r="239" spans="1:6">
      <c r="A239">
        <v>232</v>
      </c>
      <c r="B239" s="9">
        <v>15007</v>
      </c>
      <c r="C239" s="6">
        <f t="shared" si="15"/>
        <v>1</v>
      </c>
      <c r="D239" s="12">
        <f t="shared" si="16"/>
        <v>1941</v>
      </c>
      <c r="E239" s="12">
        <f t="shared" si="17"/>
        <v>1941</v>
      </c>
      <c r="F239" s="12">
        <v>4081.963963824061</v>
      </c>
    </row>
    <row r="240" spans="1:6">
      <c r="A240">
        <v>233</v>
      </c>
      <c r="B240" s="9">
        <v>15035</v>
      </c>
      <c r="C240" s="6">
        <f t="shared" si="15"/>
        <v>2</v>
      </c>
      <c r="D240" s="12">
        <f t="shared" si="16"/>
        <v>1941</v>
      </c>
      <c r="E240" s="12">
        <f t="shared" si="17"/>
        <v>1941</v>
      </c>
      <c r="F240" s="12">
        <v>4059.9579501453809</v>
      </c>
    </row>
    <row r="241" spans="1:6">
      <c r="A241">
        <v>234</v>
      </c>
      <c r="B241" s="9">
        <v>15066</v>
      </c>
      <c r="C241" s="6">
        <f t="shared" si="15"/>
        <v>3</v>
      </c>
      <c r="D241" s="12">
        <f t="shared" si="16"/>
        <v>1941</v>
      </c>
      <c r="E241" s="12">
        <f t="shared" si="17"/>
        <v>1941</v>
      </c>
      <c r="F241" s="12">
        <v>6445.683772324086</v>
      </c>
    </row>
    <row r="242" spans="1:6">
      <c r="A242">
        <v>235</v>
      </c>
      <c r="B242" s="9">
        <v>15096</v>
      </c>
      <c r="C242" s="6">
        <f t="shared" si="15"/>
        <v>4</v>
      </c>
      <c r="D242" s="12">
        <f t="shared" si="16"/>
        <v>1941</v>
      </c>
      <c r="E242" s="12">
        <f t="shared" si="17"/>
        <v>1941</v>
      </c>
      <c r="F242" s="12">
        <v>-1466.8808422455811</v>
      </c>
    </row>
    <row r="243" spans="1:6">
      <c r="A243">
        <v>236</v>
      </c>
      <c r="B243" s="9">
        <v>15127</v>
      </c>
      <c r="C243" s="6">
        <f t="shared" si="15"/>
        <v>5</v>
      </c>
      <c r="D243" s="12">
        <f t="shared" si="16"/>
        <v>1941</v>
      </c>
      <c r="E243" s="12">
        <f t="shared" si="17"/>
        <v>1941</v>
      </c>
      <c r="F243" s="12">
        <v>2396.349611885903</v>
      </c>
    </row>
    <row r="244" spans="1:6">
      <c r="A244">
        <v>237</v>
      </c>
      <c r="B244" s="9">
        <v>15157</v>
      </c>
      <c r="C244" s="6">
        <f t="shared" si="15"/>
        <v>6</v>
      </c>
      <c r="D244" s="12">
        <f t="shared" si="16"/>
        <v>1941</v>
      </c>
      <c r="E244" s="12">
        <f t="shared" si="17"/>
        <v>1941</v>
      </c>
      <c r="F244" s="12">
        <v>824.11694690498916</v>
      </c>
    </row>
    <row r="245" spans="1:6">
      <c r="A245">
        <v>238</v>
      </c>
      <c r="B245" s="9">
        <v>15188</v>
      </c>
      <c r="C245" s="6">
        <f t="shared" si="15"/>
        <v>7</v>
      </c>
      <c r="D245" s="12">
        <f t="shared" si="16"/>
        <v>1941</v>
      </c>
      <c r="E245" s="12">
        <f t="shared" si="17"/>
        <v>1941</v>
      </c>
      <c r="F245" s="12">
        <v>281.58826035907146</v>
      </c>
    </row>
    <row r="246" spans="1:6">
      <c r="A246">
        <v>239</v>
      </c>
      <c r="B246" s="9">
        <v>15219</v>
      </c>
      <c r="C246" s="6">
        <f t="shared" si="15"/>
        <v>8</v>
      </c>
      <c r="D246" s="12">
        <f t="shared" si="16"/>
        <v>1941</v>
      </c>
      <c r="E246" s="12">
        <f t="shared" si="17"/>
        <v>1941</v>
      </c>
      <c r="F246" s="12">
        <v>473.22347678056627</v>
      </c>
    </row>
    <row r="247" spans="1:6">
      <c r="A247">
        <v>240</v>
      </c>
      <c r="B247" s="9">
        <v>15249</v>
      </c>
      <c r="C247" s="6">
        <f t="shared" si="15"/>
        <v>9</v>
      </c>
      <c r="D247" s="12">
        <f t="shared" si="16"/>
        <v>1941</v>
      </c>
      <c r="E247" s="12">
        <f t="shared" si="17"/>
        <v>1941</v>
      </c>
      <c r="F247" s="12">
        <v>1489.3862426326548</v>
      </c>
    </row>
    <row r="248" spans="1:6">
      <c r="A248">
        <v>241</v>
      </c>
      <c r="B248" s="9">
        <v>15280</v>
      </c>
      <c r="C248" s="6">
        <f t="shared" si="15"/>
        <v>10</v>
      </c>
      <c r="D248" s="12">
        <f t="shared" si="16"/>
        <v>1941</v>
      </c>
      <c r="E248" s="12">
        <f t="shared" si="17"/>
        <v>1942</v>
      </c>
      <c r="F248" s="12">
        <v>-536.55153224725825</v>
      </c>
    </row>
    <row r="249" spans="1:6">
      <c r="A249">
        <v>242</v>
      </c>
      <c r="B249" s="9">
        <v>15310</v>
      </c>
      <c r="C249" s="6">
        <f t="shared" si="15"/>
        <v>11</v>
      </c>
      <c r="D249" s="12">
        <f t="shared" si="16"/>
        <v>1941</v>
      </c>
      <c r="E249" s="12">
        <f t="shared" si="17"/>
        <v>1942</v>
      </c>
      <c r="F249" s="12">
        <v>-59.930769923721691</v>
      </c>
    </row>
    <row r="250" spans="1:6">
      <c r="A250">
        <v>243</v>
      </c>
      <c r="B250" s="9">
        <v>15341</v>
      </c>
      <c r="C250" s="6">
        <f t="shared" si="15"/>
        <v>12</v>
      </c>
      <c r="D250" s="12">
        <f t="shared" si="16"/>
        <v>1941</v>
      </c>
      <c r="E250" s="12">
        <f t="shared" si="17"/>
        <v>1942</v>
      </c>
      <c r="F250" s="12">
        <v>-1531.7910295852741</v>
      </c>
    </row>
    <row r="251" spans="1:6">
      <c r="A251">
        <v>244</v>
      </c>
      <c r="B251" s="9">
        <v>15372</v>
      </c>
      <c r="C251" s="6">
        <f t="shared" si="15"/>
        <v>1</v>
      </c>
      <c r="D251" s="12">
        <f t="shared" si="16"/>
        <v>1942</v>
      </c>
      <c r="E251" s="12">
        <f t="shared" si="17"/>
        <v>1942</v>
      </c>
      <c r="F251" s="12">
        <v>-472.77392914460825</v>
      </c>
    </row>
    <row r="252" spans="1:6">
      <c r="A252">
        <v>245</v>
      </c>
      <c r="B252" s="9">
        <v>15400</v>
      </c>
      <c r="C252" s="6">
        <f t="shared" si="15"/>
        <v>2</v>
      </c>
      <c r="D252" s="12">
        <f t="shared" si="16"/>
        <v>1942</v>
      </c>
      <c r="E252" s="12">
        <f t="shared" si="17"/>
        <v>1942</v>
      </c>
      <c r="F252" s="12">
        <v>9752.6159789448357</v>
      </c>
    </row>
    <row r="253" spans="1:6">
      <c r="A253">
        <v>246</v>
      </c>
      <c r="B253" s="9">
        <v>15431</v>
      </c>
      <c r="C253" s="6">
        <f t="shared" si="15"/>
        <v>3</v>
      </c>
      <c r="D253" s="12">
        <f t="shared" si="16"/>
        <v>1942</v>
      </c>
      <c r="E253" s="12">
        <f t="shared" si="17"/>
        <v>1942</v>
      </c>
      <c r="F253" s="12">
        <v>2673.7943621976619</v>
      </c>
    </row>
    <row r="254" spans="1:6">
      <c r="A254">
        <v>247</v>
      </c>
      <c r="B254" s="9">
        <v>15461</v>
      </c>
      <c r="C254" s="6">
        <f t="shared" si="15"/>
        <v>4</v>
      </c>
      <c r="D254" s="12">
        <f t="shared" si="16"/>
        <v>1942</v>
      </c>
      <c r="E254" s="12">
        <f t="shared" si="17"/>
        <v>1942</v>
      </c>
      <c r="F254" s="12">
        <v>6679.2278844211469</v>
      </c>
    </row>
    <row r="255" spans="1:6">
      <c r="A255">
        <v>248</v>
      </c>
      <c r="B255" s="9">
        <v>15492</v>
      </c>
      <c r="C255" s="6">
        <f t="shared" si="15"/>
        <v>5</v>
      </c>
      <c r="D255" s="12">
        <f t="shared" si="16"/>
        <v>1942</v>
      </c>
      <c r="E255" s="12">
        <f t="shared" si="17"/>
        <v>1942</v>
      </c>
      <c r="F255" s="12">
        <v>3638.2661911902519</v>
      </c>
    </row>
    <row r="256" spans="1:6">
      <c r="A256">
        <v>249</v>
      </c>
      <c r="B256" s="9">
        <v>15522</v>
      </c>
      <c r="C256" s="6">
        <f t="shared" si="15"/>
        <v>6</v>
      </c>
      <c r="D256" s="12">
        <f t="shared" si="16"/>
        <v>1942</v>
      </c>
      <c r="E256" s="12">
        <f t="shared" si="17"/>
        <v>1942</v>
      </c>
      <c r="F256" s="12">
        <v>1828.3950694753657</v>
      </c>
    </row>
    <row r="257" spans="1:6">
      <c r="A257">
        <v>250</v>
      </c>
      <c r="B257" s="9">
        <v>15553</v>
      </c>
      <c r="C257" s="6">
        <f t="shared" si="15"/>
        <v>7</v>
      </c>
      <c r="D257" s="12">
        <f t="shared" si="16"/>
        <v>1942</v>
      </c>
      <c r="E257" s="12">
        <f t="shared" si="17"/>
        <v>1942</v>
      </c>
      <c r="F257" s="12">
        <v>-59.167105266106944</v>
      </c>
    </row>
    <row r="258" spans="1:6">
      <c r="A258">
        <v>251</v>
      </c>
      <c r="B258" s="9">
        <v>15584</v>
      </c>
      <c r="C258" s="6">
        <f t="shared" si="15"/>
        <v>8</v>
      </c>
      <c r="D258" s="12">
        <f t="shared" si="16"/>
        <v>1942</v>
      </c>
      <c r="E258" s="12">
        <f t="shared" si="17"/>
        <v>1942</v>
      </c>
      <c r="F258" s="12">
        <v>118.99342953208918</v>
      </c>
    </row>
    <row r="259" spans="1:6">
      <c r="A259">
        <v>252</v>
      </c>
      <c r="B259" s="9">
        <v>15614</v>
      </c>
      <c r="C259" s="6">
        <f t="shared" si="15"/>
        <v>9</v>
      </c>
      <c r="D259" s="12">
        <f t="shared" si="16"/>
        <v>1942</v>
      </c>
      <c r="E259" s="12">
        <f t="shared" si="17"/>
        <v>1942</v>
      </c>
      <c r="F259" s="12">
        <v>1287.2996149008989</v>
      </c>
    </row>
    <row r="260" spans="1:6">
      <c r="A260">
        <v>253</v>
      </c>
      <c r="B260" s="9">
        <v>15645</v>
      </c>
      <c r="C260" s="6">
        <f t="shared" si="15"/>
        <v>10</v>
      </c>
      <c r="D260" s="12">
        <f t="shared" si="16"/>
        <v>1942</v>
      </c>
      <c r="E260" s="12">
        <f t="shared" si="17"/>
        <v>1943</v>
      </c>
      <c r="F260" s="12">
        <v>136.91844185078025</v>
      </c>
    </row>
    <row r="261" spans="1:6">
      <c r="A261">
        <v>254</v>
      </c>
      <c r="B261" s="9">
        <v>15675</v>
      </c>
      <c r="C261" s="6">
        <f t="shared" si="15"/>
        <v>11</v>
      </c>
      <c r="D261" s="12">
        <f t="shared" si="16"/>
        <v>1942</v>
      </c>
      <c r="E261" s="12">
        <f t="shared" si="17"/>
        <v>1943</v>
      </c>
      <c r="F261" s="12">
        <v>-691.95006260251569</v>
      </c>
    </row>
    <row r="262" spans="1:6">
      <c r="A262">
        <v>255</v>
      </c>
      <c r="B262" s="9">
        <v>15706</v>
      </c>
      <c r="C262" s="6">
        <f t="shared" si="15"/>
        <v>12</v>
      </c>
      <c r="D262" s="12">
        <f t="shared" si="16"/>
        <v>1942</v>
      </c>
      <c r="E262" s="12">
        <f t="shared" si="17"/>
        <v>1943</v>
      </c>
      <c r="F262" s="12">
        <v>-200.34811711638065</v>
      </c>
    </row>
    <row r="263" spans="1:6">
      <c r="A263">
        <v>256</v>
      </c>
      <c r="B263" s="9">
        <v>15737</v>
      </c>
      <c r="C263" s="6">
        <f t="shared" si="15"/>
        <v>1</v>
      </c>
      <c r="D263" s="12">
        <f t="shared" si="16"/>
        <v>1943</v>
      </c>
      <c r="E263" s="12">
        <f t="shared" si="17"/>
        <v>1943</v>
      </c>
      <c r="F263" s="12">
        <v>859.07848817919921</v>
      </c>
    </row>
    <row r="264" spans="1:6">
      <c r="A264">
        <v>257</v>
      </c>
      <c r="B264" s="9">
        <v>15765</v>
      </c>
      <c r="C264" s="6">
        <f t="shared" si="15"/>
        <v>2</v>
      </c>
      <c r="D264" s="12">
        <f t="shared" si="16"/>
        <v>1943</v>
      </c>
      <c r="E264" s="12">
        <f t="shared" si="17"/>
        <v>1943</v>
      </c>
      <c r="F264" s="12">
        <v>4098.4597862480041</v>
      </c>
    </row>
    <row r="265" spans="1:6">
      <c r="A265">
        <v>258</v>
      </c>
      <c r="B265" s="9">
        <v>15796</v>
      </c>
      <c r="C265" s="6">
        <f t="shared" ref="C265:C328" si="18">MONTH(B265)</f>
        <v>3</v>
      </c>
      <c r="D265" s="12">
        <f t="shared" ref="D265:D328" si="19">YEAR(B265)</f>
        <v>1943</v>
      </c>
      <c r="E265" s="12">
        <f t="shared" ref="E265:E328" si="20">IF(AND($C265&gt;=10,$C265&lt;=12),$D265+1,$D265)</f>
        <v>1943</v>
      </c>
      <c r="F265" s="12">
        <v>2520.2141605947127</v>
      </c>
    </row>
    <row r="266" spans="1:6">
      <c r="A266">
        <v>259</v>
      </c>
      <c r="B266" s="9">
        <v>15826</v>
      </c>
      <c r="C266" s="6">
        <f t="shared" si="18"/>
        <v>4</v>
      </c>
      <c r="D266" s="12">
        <f t="shared" si="19"/>
        <v>1943</v>
      </c>
      <c r="E266" s="12">
        <f t="shared" si="20"/>
        <v>1943</v>
      </c>
      <c r="F266" s="12">
        <v>2882.8859251387107</v>
      </c>
    </row>
    <row r="267" spans="1:6">
      <c r="A267">
        <v>260</v>
      </c>
      <c r="B267" s="9">
        <v>15857</v>
      </c>
      <c r="C267" s="6">
        <f t="shared" si="18"/>
        <v>5</v>
      </c>
      <c r="D267" s="12">
        <f t="shared" si="19"/>
        <v>1943</v>
      </c>
      <c r="E267" s="12">
        <f t="shared" si="20"/>
        <v>1943</v>
      </c>
      <c r="F267" s="12">
        <v>1989.1589879100691</v>
      </c>
    </row>
    <row r="268" spans="1:6">
      <c r="A268">
        <v>261</v>
      </c>
      <c r="B268" s="9">
        <v>15887</v>
      </c>
      <c r="C268" s="6">
        <f t="shared" si="18"/>
        <v>6</v>
      </c>
      <c r="D268" s="12">
        <f t="shared" si="19"/>
        <v>1943</v>
      </c>
      <c r="E268" s="12">
        <f t="shared" si="20"/>
        <v>1943</v>
      </c>
      <c r="F268" s="12">
        <v>-20.744712198619368</v>
      </c>
    </row>
    <row r="269" spans="1:6">
      <c r="A269">
        <v>262</v>
      </c>
      <c r="B269" s="9">
        <v>15918</v>
      </c>
      <c r="C269" s="6">
        <f t="shared" si="18"/>
        <v>7</v>
      </c>
      <c r="D269" s="12">
        <f t="shared" si="19"/>
        <v>1943</v>
      </c>
      <c r="E269" s="12">
        <f t="shared" si="20"/>
        <v>1943</v>
      </c>
      <c r="F269" s="12">
        <v>-118.96020963751801</v>
      </c>
    </row>
    <row r="270" spans="1:6">
      <c r="A270">
        <v>263</v>
      </c>
      <c r="B270" s="9">
        <v>15949</v>
      </c>
      <c r="C270" s="6">
        <f t="shared" si="18"/>
        <v>8</v>
      </c>
      <c r="D270" s="12">
        <f t="shared" si="19"/>
        <v>1943</v>
      </c>
      <c r="E270" s="12">
        <f t="shared" si="20"/>
        <v>1943</v>
      </c>
      <c r="F270" s="12">
        <v>-166.85744329292746</v>
      </c>
    </row>
    <row r="271" spans="1:6">
      <c r="A271">
        <v>264</v>
      </c>
      <c r="B271" s="9">
        <v>15979</v>
      </c>
      <c r="C271" s="6">
        <f t="shared" si="18"/>
        <v>9</v>
      </c>
      <c r="D271" s="12">
        <f t="shared" si="19"/>
        <v>1943</v>
      </c>
      <c r="E271" s="12">
        <f t="shared" si="20"/>
        <v>1943</v>
      </c>
      <c r="F271" s="12">
        <v>1209.9212799233653</v>
      </c>
    </row>
    <row r="272" spans="1:6">
      <c r="A272">
        <v>265</v>
      </c>
      <c r="B272" s="9">
        <v>16010</v>
      </c>
      <c r="C272" s="6">
        <f t="shared" si="18"/>
        <v>10</v>
      </c>
      <c r="D272" s="12">
        <f t="shared" si="19"/>
        <v>1943</v>
      </c>
      <c r="E272" s="12">
        <f t="shared" si="20"/>
        <v>1944</v>
      </c>
      <c r="F272" s="12">
        <v>319.3146791869201</v>
      </c>
    </row>
    <row r="273" spans="1:6">
      <c r="A273">
        <v>266</v>
      </c>
      <c r="B273" s="9">
        <v>16040</v>
      </c>
      <c r="C273" s="6">
        <f t="shared" si="18"/>
        <v>11</v>
      </c>
      <c r="D273" s="12">
        <f t="shared" si="19"/>
        <v>1943</v>
      </c>
      <c r="E273" s="12">
        <f t="shared" si="20"/>
        <v>1944</v>
      </c>
      <c r="F273" s="12">
        <v>-246.52692888527889</v>
      </c>
    </row>
    <row r="274" spans="1:6">
      <c r="A274">
        <v>267</v>
      </c>
      <c r="B274" s="9">
        <v>16071</v>
      </c>
      <c r="C274" s="6">
        <f t="shared" si="18"/>
        <v>12</v>
      </c>
      <c r="D274" s="12">
        <f t="shared" si="19"/>
        <v>1943</v>
      </c>
      <c r="E274" s="12">
        <f t="shared" si="20"/>
        <v>1944</v>
      </c>
      <c r="F274" s="12">
        <v>141.59778956665525</v>
      </c>
    </row>
    <row r="275" spans="1:6">
      <c r="A275">
        <v>268</v>
      </c>
      <c r="B275" s="9">
        <v>16102</v>
      </c>
      <c r="C275" s="6">
        <f t="shared" si="18"/>
        <v>1</v>
      </c>
      <c r="D275" s="12">
        <f t="shared" si="19"/>
        <v>1944</v>
      </c>
      <c r="E275" s="12">
        <f t="shared" si="20"/>
        <v>1944</v>
      </c>
      <c r="F275" s="12">
        <v>921.54509534259228</v>
      </c>
    </row>
    <row r="276" spans="1:6">
      <c r="A276">
        <v>269</v>
      </c>
      <c r="B276" s="9">
        <v>16131</v>
      </c>
      <c r="C276" s="6">
        <f t="shared" si="18"/>
        <v>2</v>
      </c>
      <c r="D276" s="12">
        <f t="shared" si="19"/>
        <v>1944</v>
      </c>
      <c r="E276" s="12">
        <f t="shared" si="20"/>
        <v>1944</v>
      </c>
      <c r="F276" s="12">
        <v>3359.5292822159045</v>
      </c>
    </row>
    <row r="277" spans="1:6">
      <c r="A277">
        <v>270</v>
      </c>
      <c r="B277" s="9">
        <v>16162</v>
      </c>
      <c r="C277" s="6">
        <f t="shared" si="18"/>
        <v>3</v>
      </c>
      <c r="D277" s="12">
        <f t="shared" si="19"/>
        <v>1944</v>
      </c>
      <c r="E277" s="12">
        <f t="shared" si="20"/>
        <v>1944</v>
      </c>
      <c r="F277" s="12">
        <v>2942.1852215675699</v>
      </c>
    </row>
    <row r="278" spans="1:6">
      <c r="A278">
        <v>271</v>
      </c>
      <c r="B278" s="9">
        <v>16192</v>
      </c>
      <c r="C278" s="6">
        <f t="shared" si="18"/>
        <v>4</v>
      </c>
      <c r="D278" s="12">
        <f t="shared" si="19"/>
        <v>1944</v>
      </c>
      <c r="E278" s="12">
        <f t="shared" si="20"/>
        <v>1944</v>
      </c>
      <c r="F278" s="12">
        <v>385.90412854783915</v>
      </c>
    </row>
    <row r="279" spans="1:6">
      <c r="A279">
        <v>272</v>
      </c>
      <c r="B279" s="9">
        <v>16223</v>
      </c>
      <c r="C279" s="6">
        <f t="shared" si="18"/>
        <v>5</v>
      </c>
      <c r="D279" s="12">
        <f t="shared" si="19"/>
        <v>1944</v>
      </c>
      <c r="E279" s="12">
        <f t="shared" si="20"/>
        <v>1944</v>
      </c>
      <c r="F279" s="12">
        <v>436.73464369567932</v>
      </c>
    </row>
    <row r="280" spans="1:6">
      <c r="A280">
        <v>273</v>
      </c>
      <c r="B280" s="9">
        <v>16253</v>
      </c>
      <c r="C280" s="6">
        <f t="shared" si="18"/>
        <v>6</v>
      </c>
      <c r="D280" s="12">
        <f t="shared" si="19"/>
        <v>1944</v>
      </c>
      <c r="E280" s="12">
        <f t="shared" si="20"/>
        <v>1944</v>
      </c>
      <c r="F280" s="12">
        <v>274.19220697448344</v>
      </c>
    </row>
    <row r="281" spans="1:6">
      <c r="A281">
        <v>274</v>
      </c>
      <c r="B281" s="9">
        <v>16284</v>
      </c>
      <c r="C281" s="6">
        <f t="shared" si="18"/>
        <v>7</v>
      </c>
      <c r="D281" s="12">
        <f t="shared" si="19"/>
        <v>1944</v>
      </c>
      <c r="E281" s="12">
        <f t="shared" si="20"/>
        <v>1944</v>
      </c>
      <c r="F281" s="12">
        <v>-175.91099716021517</v>
      </c>
    </row>
    <row r="282" spans="1:6">
      <c r="A282">
        <v>275</v>
      </c>
      <c r="B282" s="9">
        <v>16315</v>
      </c>
      <c r="C282" s="6">
        <f t="shared" si="18"/>
        <v>8</v>
      </c>
      <c r="D282" s="12">
        <f t="shared" si="19"/>
        <v>1944</v>
      </c>
      <c r="E282" s="12">
        <f t="shared" si="20"/>
        <v>1944</v>
      </c>
      <c r="F282" s="12">
        <v>-113.71231914147239</v>
      </c>
    </row>
    <row r="283" spans="1:6">
      <c r="A283">
        <v>276</v>
      </c>
      <c r="B283" s="9">
        <v>16345</v>
      </c>
      <c r="C283" s="6">
        <f t="shared" si="18"/>
        <v>9</v>
      </c>
      <c r="D283" s="12">
        <f t="shared" si="19"/>
        <v>1944</v>
      </c>
      <c r="E283" s="12">
        <f t="shared" si="20"/>
        <v>1944</v>
      </c>
      <c r="F283" s="12">
        <v>1291.2120363645424</v>
      </c>
    </row>
    <row r="284" spans="1:6">
      <c r="A284">
        <v>277</v>
      </c>
      <c r="B284" s="9">
        <v>16376</v>
      </c>
      <c r="C284" s="6">
        <f t="shared" si="18"/>
        <v>10</v>
      </c>
      <c r="D284" s="12">
        <f t="shared" si="19"/>
        <v>1944</v>
      </c>
      <c r="E284" s="12">
        <f t="shared" si="20"/>
        <v>1945</v>
      </c>
      <c r="F284" s="12">
        <v>-485.47953079434956</v>
      </c>
    </row>
    <row r="285" spans="1:6">
      <c r="A285">
        <v>278</v>
      </c>
      <c r="B285" s="9">
        <v>16406</v>
      </c>
      <c r="C285" s="6">
        <f t="shared" si="18"/>
        <v>11</v>
      </c>
      <c r="D285" s="12">
        <f t="shared" si="19"/>
        <v>1944</v>
      </c>
      <c r="E285" s="12">
        <f t="shared" si="20"/>
        <v>1945</v>
      </c>
      <c r="F285" s="12">
        <v>645.25455155746238</v>
      </c>
    </row>
    <row r="286" spans="1:6">
      <c r="A286">
        <v>279</v>
      </c>
      <c r="B286" s="9">
        <v>16437</v>
      </c>
      <c r="C286" s="6">
        <f t="shared" si="18"/>
        <v>12</v>
      </c>
      <c r="D286" s="12">
        <f t="shared" si="19"/>
        <v>1944</v>
      </c>
      <c r="E286" s="12">
        <f t="shared" si="20"/>
        <v>1945</v>
      </c>
      <c r="F286" s="12">
        <v>489.63110644391958</v>
      </c>
    </row>
    <row r="287" spans="1:6">
      <c r="A287">
        <v>280</v>
      </c>
      <c r="B287" s="9">
        <v>16468</v>
      </c>
      <c r="C287" s="6">
        <f t="shared" si="18"/>
        <v>1</v>
      </c>
      <c r="D287" s="12">
        <f t="shared" si="19"/>
        <v>1945</v>
      </c>
      <c r="E287" s="12">
        <f t="shared" si="20"/>
        <v>1945</v>
      </c>
      <c r="F287" s="12">
        <v>-138.74594858996716</v>
      </c>
    </row>
    <row r="288" spans="1:6">
      <c r="A288">
        <v>281</v>
      </c>
      <c r="B288" s="9">
        <v>16496</v>
      </c>
      <c r="C288" s="6">
        <f t="shared" si="18"/>
        <v>2</v>
      </c>
      <c r="D288" s="12">
        <f t="shared" si="19"/>
        <v>1945</v>
      </c>
      <c r="E288" s="12">
        <f t="shared" si="20"/>
        <v>1945</v>
      </c>
      <c r="F288" s="12">
        <v>3971.6824505384575</v>
      </c>
    </row>
    <row r="289" spans="1:6">
      <c r="A289">
        <v>282</v>
      </c>
      <c r="B289" s="9">
        <v>16527</v>
      </c>
      <c r="C289" s="6">
        <f t="shared" si="18"/>
        <v>3</v>
      </c>
      <c r="D289" s="12">
        <f t="shared" si="19"/>
        <v>1945</v>
      </c>
      <c r="E289" s="12">
        <f t="shared" si="20"/>
        <v>1945</v>
      </c>
      <c r="F289" s="12">
        <v>1638.107432781243</v>
      </c>
    </row>
    <row r="290" spans="1:6">
      <c r="A290">
        <v>283</v>
      </c>
      <c r="B290" s="9">
        <v>16557</v>
      </c>
      <c r="C290" s="6">
        <f t="shared" si="18"/>
        <v>4</v>
      </c>
      <c r="D290" s="12">
        <f t="shared" si="19"/>
        <v>1945</v>
      </c>
      <c r="E290" s="12">
        <f t="shared" si="20"/>
        <v>1945</v>
      </c>
      <c r="F290" s="12">
        <v>826.19318632204067</v>
      </c>
    </row>
    <row r="291" spans="1:6">
      <c r="A291">
        <v>284</v>
      </c>
      <c r="B291" s="9">
        <v>16588</v>
      </c>
      <c r="C291" s="6">
        <f t="shared" si="18"/>
        <v>5</v>
      </c>
      <c r="D291" s="12">
        <f t="shared" si="19"/>
        <v>1945</v>
      </c>
      <c r="E291" s="12">
        <f t="shared" si="20"/>
        <v>1945</v>
      </c>
      <c r="F291" s="12">
        <v>-185.26936835609388</v>
      </c>
    </row>
    <row r="292" spans="1:6">
      <c r="A292">
        <v>285</v>
      </c>
      <c r="B292" s="9">
        <v>16618</v>
      </c>
      <c r="C292" s="6">
        <f t="shared" si="18"/>
        <v>6</v>
      </c>
      <c r="D292" s="12">
        <f t="shared" si="19"/>
        <v>1945</v>
      </c>
      <c r="E292" s="12">
        <f t="shared" si="20"/>
        <v>1945</v>
      </c>
      <c r="F292" s="12">
        <v>387.58946454689283</v>
      </c>
    </row>
    <row r="293" spans="1:6">
      <c r="A293">
        <v>286</v>
      </c>
      <c r="B293" s="9">
        <v>16649</v>
      </c>
      <c r="C293" s="6">
        <f t="shared" si="18"/>
        <v>7</v>
      </c>
      <c r="D293" s="12">
        <f t="shared" si="19"/>
        <v>1945</v>
      </c>
      <c r="E293" s="12">
        <f t="shared" si="20"/>
        <v>1945</v>
      </c>
      <c r="F293" s="12">
        <v>-295.48768548123809</v>
      </c>
    </row>
    <row r="294" spans="1:6">
      <c r="A294">
        <v>287</v>
      </c>
      <c r="B294" s="9">
        <v>16680</v>
      </c>
      <c r="C294" s="6">
        <f t="shared" si="18"/>
        <v>8</v>
      </c>
      <c r="D294" s="12">
        <f t="shared" si="19"/>
        <v>1945</v>
      </c>
      <c r="E294" s="12">
        <f t="shared" si="20"/>
        <v>1945</v>
      </c>
      <c r="F294" s="12">
        <v>76.012557554937757</v>
      </c>
    </row>
    <row r="295" spans="1:6">
      <c r="A295">
        <v>288</v>
      </c>
      <c r="B295" s="9">
        <v>16710</v>
      </c>
      <c r="C295" s="6">
        <f t="shared" si="18"/>
        <v>9</v>
      </c>
      <c r="D295" s="12">
        <f t="shared" si="19"/>
        <v>1945</v>
      </c>
      <c r="E295" s="12">
        <f t="shared" si="20"/>
        <v>1945</v>
      </c>
      <c r="F295" s="12">
        <v>1141.3584634692743</v>
      </c>
    </row>
    <row r="296" spans="1:6">
      <c r="A296">
        <v>289</v>
      </c>
      <c r="B296" s="9">
        <v>16741</v>
      </c>
      <c r="C296" s="6">
        <f t="shared" si="18"/>
        <v>10</v>
      </c>
      <c r="D296" s="12">
        <f t="shared" si="19"/>
        <v>1945</v>
      </c>
      <c r="E296" s="12">
        <f t="shared" si="20"/>
        <v>1946</v>
      </c>
      <c r="F296" s="12">
        <v>-726.43448273901799</v>
      </c>
    </row>
    <row r="297" spans="1:6">
      <c r="A297">
        <v>290</v>
      </c>
      <c r="B297" s="9">
        <v>16771</v>
      </c>
      <c r="C297" s="6">
        <f t="shared" si="18"/>
        <v>11</v>
      </c>
      <c r="D297" s="12">
        <f t="shared" si="19"/>
        <v>1945</v>
      </c>
      <c r="E297" s="12">
        <f t="shared" si="20"/>
        <v>1946</v>
      </c>
      <c r="F297" s="12">
        <v>83.546622079085182</v>
      </c>
    </row>
    <row r="298" spans="1:6">
      <c r="A298">
        <v>291</v>
      </c>
      <c r="B298" s="9">
        <v>16802</v>
      </c>
      <c r="C298" s="6">
        <f t="shared" si="18"/>
        <v>12</v>
      </c>
      <c r="D298" s="12">
        <f t="shared" si="19"/>
        <v>1945</v>
      </c>
      <c r="E298" s="12">
        <f t="shared" si="20"/>
        <v>1946</v>
      </c>
      <c r="F298" s="12">
        <v>-513.19185638053114</v>
      </c>
    </row>
    <row r="299" spans="1:6">
      <c r="A299">
        <v>292</v>
      </c>
      <c r="B299" s="9">
        <v>16833</v>
      </c>
      <c r="C299" s="6">
        <f t="shared" si="18"/>
        <v>1</v>
      </c>
      <c r="D299" s="12">
        <f t="shared" si="19"/>
        <v>1946</v>
      </c>
      <c r="E299" s="12">
        <f t="shared" si="20"/>
        <v>1946</v>
      </c>
      <c r="F299" s="12">
        <v>6955.1445337968507</v>
      </c>
    </row>
    <row r="300" spans="1:6">
      <c r="A300">
        <v>293</v>
      </c>
      <c r="B300" s="9">
        <v>16861</v>
      </c>
      <c r="C300" s="6">
        <f t="shared" si="18"/>
        <v>2</v>
      </c>
      <c r="D300" s="12">
        <f t="shared" si="19"/>
        <v>1946</v>
      </c>
      <c r="E300" s="12">
        <f t="shared" si="20"/>
        <v>1946</v>
      </c>
      <c r="F300" s="12">
        <v>-226.53341798682868</v>
      </c>
    </row>
    <row r="301" spans="1:6">
      <c r="A301">
        <v>294</v>
      </c>
      <c r="B301" s="9">
        <v>16892</v>
      </c>
      <c r="C301" s="6">
        <f t="shared" si="18"/>
        <v>3</v>
      </c>
      <c r="D301" s="12">
        <f t="shared" si="19"/>
        <v>1946</v>
      </c>
      <c r="E301" s="12">
        <f t="shared" si="20"/>
        <v>1946</v>
      </c>
      <c r="F301" s="12">
        <v>395.48910364842777</v>
      </c>
    </row>
    <row r="302" spans="1:6">
      <c r="A302">
        <v>295</v>
      </c>
      <c r="B302" s="9">
        <v>16922</v>
      </c>
      <c r="C302" s="6">
        <f t="shared" si="18"/>
        <v>4</v>
      </c>
      <c r="D302" s="12">
        <f t="shared" si="19"/>
        <v>1946</v>
      </c>
      <c r="E302" s="12">
        <f t="shared" si="20"/>
        <v>1946</v>
      </c>
      <c r="F302" s="12">
        <v>626.83144536464761</v>
      </c>
    </row>
    <row r="303" spans="1:6">
      <c r="A303">
        <v>296</v>
      </c>
      <c r="B303" s="9">
        <v>16953</v>
      </c>
      <c r="C303" s="6">
        <f t="shared" si="18"/>
        <v>5</v>
      </c>
      <c r="D303" s="12">
        <f t="shared" si="19"/>
        <v>1946</v>
      </c>
      <c r="E303" s="12">
        <f t="shared" si="20"/>
        <v>1946</v>
      </c>
      <c r="F303" s="12">
        <v>-13.06004294393108</v>
      </c>
    </row>
    <row r="304" spans="1:6">
      <c r="A304">
        <v>297</v>
      </c>
      <c r="B304" s="9">
        <v>16983</v>
      </c>
      <c r="C304" s="6">
        <f t="shared" si="18"/>
        <v>6</v>
      </c>
      <c r="D304" s="12">
        <f t="shared" si="19"/>
        <v>1946</v>
      </c>
      <c r="E304" s="12">
        <f t="shared" si="20"/>
        <v>1946</v>
      </c>
      <c r="F304" s="12">
        <v>-28.805056104841583</v>
      </c>
    </row>
    <row r="305" spans="1:6">
      <c r="A305">
        <v>298</v>
      </c>
      <c r="B305" s="9">
        <v>17014</v>
      </c>
      <c r="C305" s="6">
        <f t="shared" si="18"/>
        <v>7</v>
      </c>
      <c r="D305" s="12">
        <f t="shared" si="19"/>
        <v>1946</v>
      </c>
      <c r="E305" s="12">
        <f t="shared" si="20"/>
        <v>1946</v>
      </c>
      <c r="F305" s="12">
        <v>-372.40830681784769</v>
      </c>
    </row>
    <row r="306" spans="1:6">
      <c r="A306">
        <v>299</v>
      </c>
      <c r="B306" s="9">
        <v>17045</v>
      </c>
      <c r="C306" s="6">
        <f t="shared" si="18"/>
        <v>8</v>
      </c>
      <c r="D306" s="12">
        <f t="shared" si="19"/>
        <v>1946</v>
      </c>
      <c r="E306" s="12">
        <f t="shared" si="20"/>
        <v>1946</v>
      </c>
      <c r="F306" s="12">
        <v>-6.1826406858736362</v>
      </c>
    </row>
    <row r="307" spans="1:6">
      <c r="A307">
        <v>300</v>
      </c>
      <c r="B307" s="9">
        <v>17075</v>
      </c>
      <c r="C307" s="6">
        <f t="shared" si="18"/>
        <v>9</v>
      </c>
      <c r="D307" s="12">
        <f t="shared" si="19"/>
        <v>1946</v>
      </c>
      <c r="E307" s="12">
        <f t="shared" si="20"/>
        <v>1946</v>
      </c>
      <c r="F307" s="12">
        <v>1349.9894865310732</v>
      </c>
    </row>
    <row r="308" spans="1:6">
      <c r="A308">
        <v>301</v>
      </c>
      <c r="B308" s="9">
        <v>17106</v>
      </c>
      <c r="C308" s="6">
        <f t="shared" si="18"/>
        <v>10</v>
      </c>
      <c r="D308" s="12">
        <f t="shared" si="19"/>
        <v>1946</v>
      </c>
      <c r="E308" s="12">
        <f t="shared" si="20"/>
        <v>1947</v>
      </c>
      <c r="F308" s="12">
        <v>236.33434687496927</v>
      </c>
    </row>
    <row r="309" spans="1:6">
      <c r="A309">
        <v>302</v>
      </c>
      <c r="B309" s="9">
        <v>17136</v>
      </c>
      <c r="C309" s="6">
        <f t="shared" si="18"/>
        <v>11</v>
      </c>
      <c r="D309" s="12">
        <f t="shared" si="19"/>
        <v>1946</v>
      </c>
      <c r="E309" s="12">
        <f t="shared" si="20"/>
        <v>1947</v>
      </c>
      <c r="F309" s="12">
        <v>-391.7694714462499</v>
      </c>
    </row>
    <row r="310" spans="1:6">
      <c r="A310">
        <v>303</v>
      </c>
      <c r="B310" s="9">
        <v>17167</v>
      </c>
      <c r="C310" s="6">
        <f t="shared" si="18"/>
        <v>12</v>
      </c>
      <c r="D310" s="12">
        <f t="shared" si="19"/>
        <v>1946</v>
      </c>
      <c r="E310" s="12">
        <f t="shared" si="20"/>
        <v>1947</v>
      </c>
      <c r="F310" s="12">
        <v>816.55874106919578</v>
      </c>
    </row>
    <row r="311" spans="1:6">
      <c r="A311">
        <v>304</v>
      </c>
      <c r="B311" s="9">
        <v>17198</v>
      </c>
      <c r="C311" s="6">
        <f t="shared" si="18"/>
        <v>1</v>
      </c>
      <c r="D311" s="12">
        <f t="shared" si="19"/>
        <v>1947</v>
      </c>
      <c r="E311" s="12">
        <f t="shared" si="20"/>
        <v>1947</v>
      </c>
      <c r="F311" s="12">
        <v>-252.80178146726325</v>
      </c>
    </row>
    <row r="312" spans="1:6">
      <c r="A312">
        <v>305</v>
      </c>
      <c r="B312" s="9">
        <v>17226</v>
      </c>
      <c r="C312" s="6">
        <f t="shared" si="18"/>
        <v>2</v>
      </c>
      <c r="D312" s="12">
        <f t="shared" si="19"/>
        <v>1947</v>
      </c>
      <c r="E312" s="12">
        <f t="shared" si="20"/>
        <v>1947</v>
      </c>
      <c r="F312" s="12">
        <v>-121.8653685540653</v>
      </c>
    </row>
    <row r="313" spans="1:6">
      <c r="A313">
        <v>306</v>
      </c>
      <c r="B313" s="9">
        <v>17257</v>
      </c>
      <c r="C313" s="6">
        <f t="shared" si="18"/>
        <v>3</v>
      </c>
      <c r="D313" s="12">
        <f t="shared" si="19"/>
        <v>1947</v>
      </c>
      <c r="E313" s="12">
        <f t="shared" si="20"/>
        <v>1947</v>
      </c>
      <c r="F313" s="12">
        <v>549.77932416648764</v>
      </c>
    </row>
    <row r="314" spans="1:6">
      <c r="A314">
        <v>307</v>
      </c>
      <c r="B314" s="9">
        <v>17287</v>
      </c>
      <c r="C314" s="6">
        <f t="shared" si="18"/>
        <v>4</v>
      </c>
      <c r="D314" s="12">
        <f t="shared" si="19"/>
        <v>1947</v>
      </c>
      <c r="E314" s="12">
        <f t="shared" si="20"/>
        <v>1947</v>
      </c>
      <c r="F314" s="12">
        <v>1727.8792696861162</v>
      </c>
    </row>
    <row r="315" spans="1:6">
      <c r="A315">
        <v>308</v>
      </c>
      <c r="B315" s="9">
        <v>17318</v>
      </c>
      <c r="C315" s="6">
        <f t="shared" si="18"/>
        <v>5</v>
      </c>
      <c r="D315" s="12">
        <f t="shared" si="19"/>
        <v>1947</v>
      </c>
      <c r="E315" s="12">
        <f t="shared" si="20"/>
        <v>1947</v>
      </c>
      <c r="F315" s="12">
        <v>27.115874084178479</v>
      </c>
    </row>
    <row r="316" spans="1:6">
      <c r="A316">
        <v>309</v>
      </c>
      <c r="B316" s="9">
        <v>17348</v>
      </c>
      <c r="C316" s="6">
        <f t="shared" si="18"/>
        <v>6</v>
      </c>
      <c r="D316" s="12">
        <f t="shared" si="19"/>
        <v>1947</v>
      </c>
      <c r="E316" s="12">
        <f t="shared" si="20"/>
        <v>1947</v>
      </c>
      <c r="F316" s="12">
        <v>206.87796896002698</v>
      </c>
    </row>
    <row r="317" spans="1:6">
      <c r="A317">
        <v>310</v>
      </c>
      <c r="B317" s="9">
        <v>17379</v>
      </c>
      <c r="C317" s="6">
        <f t="shared" si="18"/>
        <v>7</v>
      </c>
      <c r="D317" s="12">
        <f t="shared" si="19"/>
        <v>1947</v>
      </c>
      <c r="E317" s="12">
        <f t="shared" si="20"/>
        <v>1947</v>
      </c>
      <c r="F317" s="12">
        <v>-452.15828125814755</v>
      </c>
    </row>
    <row r="318" spans="1:6">
      <c r="A318">
        <v>311</v>
      </c>
      <c r="B318" s="9">
        <v>17410</v>
      </c>
      <c r="C318" s="6">
        <f t="shared" si="18"/>
        <v>8</v>
      </c>
      <c r="D318" s="12">
        <f t="shared" si="19"/>
        <v>1947</v>
      </c>
      <c r="E318" s="12">
        <f t="shared" si="20"/>
        <v>1947</v>
      </c>
      <c r="F318" s="12">
        <v>-10.55823238796043</v>
      </c>
    </row>
    <row r="319" spans="1:6">
      <c r="A319">
        <v>312</v>
      </c>
      <c r="B319" s="9">
        <v>17440</v>
      </c>
      <c r="C319" s="6">
        <f t="shared" si="18"/>
        <v>9</v>
      </c>
      <c r="D319" s="12">
        <f t="shared" si="19"/>
        <v>1947</v>
      </c>
      <c r="E319" s="12">
        <f t="shared" si="20"/>
        <v>1947</v>
      </c>
      <c r="F319" s="12">
        <v>1573.5156004477694</v>
      </c>
    </row>
    <row r="320" spans="1:6">
      <c r="A320">
        <v>313</v>
      </c>
      <c r="B320" s="9">
        <v>17471</v>
      </c>
      <c r="C320" s="6">
        <f t="shared" si="18"/>
        <v>10</v>
      </c>
      <c r="D320" s="12">
        <f t="shared" si="19"/>
        <v>1947</v>
      </c>
      <c r="E320" s="12">
        <f t="shared" si="20"/>
        <v>1948</v>
      </c>
      <c r="F320" s="12">
        <v>29.752249324556121</v>
      </c>
    </row>
    <row r="321" spans="1:6">
      <c r="A321">
        <v>314</v>
      </c>
      <c r="B321" s="9">
        <v>17501</v>
      </c>
      <c r="C321" s="6">
        <f t="shared" si="18"/>
        <v>11</v>
      </c>
      <c r="D321" s="12">
        <f t="shared" si="19"/>
        <v>1947</v>
      </c>
      <c r="E321" s="12">
        <f t="shared" si="20"/>
        <v>1948</v>
      </c>
      <c r="F321" s="12">
        <v>48.245876563594678</v>
      </c>
    </row>
    <row r="322" spans="1:6">
      <c r="A322">
        <v>315</v>
      </c>
      <c r="B322" s="9">
        <v>17532</v>
      </c>
      <c r="C322" s="6">
        <f t="shared" si="18"/>
        <v>12</v>
      </c>
      <c r="D322" s="12">
        <f t="shared" si="19"/>
        <v>1947</v>
      </c>
      <c r="E322" s="12">
        <f t="shared" si="20"/>
        <v>1948</v>
      </c>
      <c r="F322" s="12">
        <v>-241.55978139447976</v>
      </c>
    </row>
    <row r="323" spans="1:6">
      <c r="A323">
        <v>316</v>
      </c>
      <c r="B323" s="9">
        <v>17563</v>
      </c>
      <c r="C323" s="6">
        <f t="shared" si="18"/>
        <v>1</v>
      </c>
      <c r="D323" s="12">
        <f t="shared" si="19"/>
        <v>1948</v>
      </c>
      <c r="E323" s="12">
        <f t="shared" si="20"/>
        <v>1948</v>
      </c>
      <c r="F323" s="12">
        <v>-1314.1434658929954</v>
      </c>
    </row>
    <row r="324" spans="1:6">
      <c r="A324">
        <v>317</v>
      </c>
      <c r="B324" s="9">
        <v>17592</v>
      </c>
      <c r="C324" s="6">
        <f t="shared" si="18"/>
        <v>2</v>
      </c>
      <c r="D324" s="12">
        <f t="shared" si="19"/>
        <v>1948</v>
      </c>
      <c r="E324" s="12">
        <f t="shared" si="20"/>
        <v>1948</v>
      </c>
      <c r="F324" s="12">
        <v>-472.65369672452721</v>
      </c>
    </row>
    <row r="325" spans="1:6">
      <c r="A325">
        <v>318</v>
      </c>
      <c r="B325" s="9">
        <v>17623</v>
      </c>
      <c r="C325" s="6">
        <f t="shared" si="18"/>
        <v>3</v>
      </c>
      <c r="D325" s="12">
        <f t="shared" si="19"/>
        <v>1948</v>
      </c>
      <c r="E325" s="12">
        <f t="shared" si="20"/>
        <v>1948</v>
      </c>
      <c r="F325" s="12">
        <v>-72.160819414968955</v>
      </c>
    </row>
    <row r="326" spans="1:6">
      <c r="A326">
        <v>319</v>
      </c>
      <c r="B326" s="9">
        <v>17653</v>
      </c>
      <c r="C326" s="6">
        <f t="shared" si="18"/>
        <v>4</v>
      </c>
      <c r="D326" s="12">
        <f t="shared" si="19"/>
        <v>1948</v>
      </c>
      <c r="E326" s="12">
        <f t="shared" si="20"/>
        <v>1948</v>
      </c>
      <c r="F326" s="12">
        <v>2989.9811798573251</v>
      </c>
    </row>
    <row r="327" spans="1:6">
      <c r="A327">
        <v>320</v>
      </c>
      <c r="B327" s="9">
        <v>17684</v>
      </c>
      <c r="C327" s="6">
        <f t="shared" si="18"/>
        <v>5</v>
      </c>
      <c r="D327" s="12">
        <f t="shared" si="19"/>
        <v>1948</v>
      </c>
      <c r="E327" s="12">
        <f t="shared" si="20"/>
        <v>1948</v>
      </c>
      <c r="F327" s="12">
        <v>5502.7571130606411</v>
      </c>
    </row>
    <row r="328" spans="1:6">
      <c r="A328">
        <v>321</v>
      </c>
      <c r="B328" s="9">
        <v>17714</v>
      </c>
      <c r="C328" s="6">
        <f t="shared" si="18"/>
        <v>6</v>
      </c>
      <c r="D328" s="12">
        <f t="shared" si="19"/>
        <v>1948</v>
      </c>
      <c r="E328" s="12">
        <f t="shared" si="20"/>
        <v>1948</v>
      </c>
      <c r="F328" s="12">
        <v>1430.9827997092868</v>
      </c>
    </row>
    <row r="329" spans="1:6">
      <c r="A329">
        <v>322</v>
      </c>
      <c r="B329" s="9">
        <v>17745</v>
      </c>
      <c r="C329" s="6">
        <f t="shared" ref="C329:C392" si="21">MONTH(B329)</f>
        <v>7</v>
      </c>
      <c r="D329" s="12">
        <f t="shared" ref="D329:D392" si="22">YEAR(B329)</f>
        <v>1948</v>
      </c>
      <c r="E329" s="12">
        <f t="shared" ref="E329:E392" si="23">IF(AND($C329&gt;=10,$C329&lt;=12),$D329+1,$D329)</f>
        <v>1948</v>
      </c>
      <c r="F329" s="12">
        <v>470.14796127618661</v>
      </c>
    </row>
    <row r="330" spans="1:6">
      <c r="A330">
        <v>323</v>
      </c>
      <c r="B330" s="9">
        <v>17776</v>
      </c>
      <c r="C330" s="6">
        <f t="shared" si="21"/>
        <v>8</v>
      </c>
      <c r="D330" s="12">
        <f t="shared" si="22"/>
        <v>1948</v>
      </c>
      <c r="E330" s="12">
        <f t="shared" si="23"/>
        <v>1948</v>
      </c>
      <c r="F330" s="12">
        <v>720.04814374014938</v>
      </c>
    </row>
    <row r="331" spans="1:6">
      <c r="A331">
        <v>324</v>
      </c>
      <c r="B331" s="9">
        <v>17806</v>
      </c>
      <c r="C331" s="6">
        <f t="shared" si="21"/>
        <v>9</v>
      </c>
      <c r="D331" s="12">
        <f t="shared" si="22"/>
        <v>1948</v>
      </c>
      <c r="E331" s="12">
        <f t="shared" si="23"/>
        <v>1948</v>
      </c>
      <c r="F331" s="12">
        <v>1948.9893825695719</v>
      </c>
    </row>
    <row r="332" spans="1:6">
      <c r="A332">
        <v>325</v>
      </c>
      <c r="B332" s="9">
        <v>17837</v>
      </c>
      <c r="C332" s="6">
        <f t="shared" si="21"/>
        <v>10</v>
      </c>
      <c r="D332" s="12">
        <f t="shared" si="22"/>
        <v>1948</v>
      </c>
      <c r="E332" s="12">
        <f t="shared" si="23"/>
        <v>1949</v>
      </c>
      <c r="F332" s="12">
        <v>567.46692493029354</v>
      </c>
    </row>
    <row r="333" spans="1:6">
      <c r="A333">
        <v>326</v>
      </c>
      <c r="B333" s="9">
        <v>17867</v>
      </c>
      <c r="C333" s="6">
        <f t="shared" si="21"/>
        <v>11</v>
      </c>
      <c r="D333" s="12">
        <f t="shared" si="22"/>
        <v>1948</v>
      </c>
      <c r="E333" s="12">
        <f t="shared" si="23"/>
        <v>1949</v>
      </c>
      <c r="F333" s="12">
        <v>-454.20216483088336</v>
      </c>
    </row>
    <row r="334" spans="1:6">
      <c r="A334">
        <v>327</v>
      </c>
      <c r="B334" s="9">
        <v>17898</v>
      </c>
      <c r="C334" s="6">
        <f t="shared" si="21"/>
        <v>12</v>
      </c>
      <c r="D334" s="12">
        <f t="shared" si="22"/>
        <v>1948</v>
      </c>
      <c r="E334" s="12">
        <f t="shared" si="23"/>
        <v>1949</v>
      </c>
      <c r="F334" s="12">
        <v>128.54431892533103</v>
      </c>
    </row>
    <row r="335" spans="1:6">
      <c r="A335">
        <v>328</v>
      </c>
      <c r="B335" s="9">
        <v>17929</v>
      </c>
      <c r="C335" s="6">
        <f t="shared" si="21"/>
        <v>1</v>
      </c>
      <c r="D335" s="12">
        <f t="shared" si="22"/>
        <v>1949</v>
      </c>
      <c r="E335" s="12">
        <f t="shared" si="23"/>
        <v>1949</v>
      </c>
      <c r="F335" s="12">
        <v>-157.02438634568261</v>
      </c>
    </row>
    <row r="336" spans="1:6">
      <c r="A336">
        <v>329</v>
      </c>
      <c r="B336" s="9">
        <v>17957</v>
      </c>
      <c r="C336" s="6">
        <f t="shared" si="21"/>
        <v>2</v>
      </c>
      <c r="D336" s="12">
        <f t="shared" si="22"/>
        <v>1949</v>
      </c>
      <c r="E336" s="12">
        <f t="shared" si="23"/>
        <v>1949</v>
      </c>
      <c r="F336" s="12">
        <v>-262.43488125790145</v>
      </c>
    </row>
    <row r="337" spans="1:6">
      <c r="A337">
        <v>330</v>
      </c>
      <c r="B337" s="9">
        <v>17988</v>
      </c>
      <c r="C337" s="6">
        <f t="shared" si="21"/>
        <v>3</v>
      </c>
      <c r="D337" s="12">
        <f t="shared" si="22"/>
        <v>1949</v>
      </c>
      <c r="E337" s="12">
        <f t="shared" si="23"/>
        <v>1949</v>
      </c>
      <c r="F337" s="12">
        <v>3289.4469381035269</v>
      </c>
    </row>
    <row r="338" spans="1:6">
      <c r="A338">
        <v>331</v>
      </c>
      <c r="B338" s="9">
        <v>18018</v>
      </c>
      <c r="C338" s="6">
        <f t="shared" si="21"/>
        <v>4</v>
      </c>
      <c r="D338" s="12">
        <f t="shared" si="22"/>
        <v>1949</v>
      </c>
      <c r="E338" s="12">
        <f t="shared" si="23"/>
        <v>1949</v>
      </c>
      <c r="F338" s="12">
        <v>139.20607774265034</v>
      </c>
    </row>
    <row r="339" spans="1:6">
      <c r="A339">
        <v>332</v>
      </c>
      <c r="B339" s="9">
        <v>18049</v>
      </c>
      <c r="C339" s="6">
        <f t="shared" si="21"/>
        <v>5</v>
      </c>
      <c r="D339" s="12">
        <f t="shared" si="22"/>
        <v>1949</v>
      </c>
      <c r="E339" s="12">
        <f t="shared" si="23"/>
        <v>1949</v>
      </c>
      <c r="F339" s="12">
        <v>596.79138986299972</v>
      </c>
    </row>
    <row r="340" spans="1:6">
      <c r="A340">
        <v>333</v>
      </c>
      <c r="B340" s="9">
        <v>18079</v>
      </c>
      <c r="C340" s="6">
        <f t="shared" si="21"/>
        <v>6</v>
      </c>
      <c r="D340" s="12">
        <f t="shared" si="22"/>
        <v>1949</v>
      </c>
      <c r="E340" s="12">
        <f t="shared" si="23"/>
        <v>1949</v>
      </c>
      <c r="F340" s="12">
        <v>-107.14881578252385</v>
      </c>
    </row>
    <row r="341" spans="1:6">
      <c r="A341">
        <v>334</v>
      </c>
      <c r="B341" s="9">
        <v>18110</v>
      </c>
      <c r="C341" s="6">
        <f t="shared" si="21"/>
        <v>7</v>
      </c>
      <c r="D341" s="12">
        <f t="shared" si="22"/>
        <v>1949</v>
      </c>
      <c r="E341" s="12">
        <f t="shared" si="23"/>
        <v>1949</v>
      </c>
      <c r="F341" s="12">
        <v>-490.7119107103025</v>
      </c>
    </row>
    <row r="342" spans="1:6">
      <c r="A342">
        <v>335</v>
      </c>
      <c r="B342" s="9">
        <v>18141</v>
      </c>
      <c r="C342" s="6">
        <f t="shared" si="21"/>
        <v>8</v>
      </c>
      <c r="D342" s="12">
        <f t="shared" si="22"/>
        <v>1949</v>
      </c>
      <c r="E342" s="12">
        <f t="shared" si="23"/>
        <v>1949</v>
      </c>
      <c r="F342" s="12">
        <v>-460.18502511250995</v>
      </c>
    </row>
    <row r="343" spans="1:6">
      <c r="A343">
        <v>336</v>
      </c>
      <c r="B343" s="9">
        <v>18171</v>
      </c>
      <c r="C343" s="6">
        <f t="shared" si="21"/>
        <v>9</v>
      </c>
      <c r="D343" s="12">
        <f t="shared" si="22"/>
        <v>1949</v>
      </c>
      <c r="E343" s="12">
        <f t="shared" si="23"/>
        <v>1949</v>
      </c>
      <c r="F343" s="12">
        <v>1481.932987763274</v>
      </c>
    </row>
    <row r="344" spans="1:6">
      <c r="A344">
        <v>337</v>
      </c>
      <c r="B344" s="9">
        <v>18202</v>
      </c>
      <c r="C344" s="6">
        <f t="shared" si="21"/>
        <v>10</v>
      </c>
      <c r="D344" s="12">
        <f t="shared" si="22"/>
        <v>1949</v>
      </c>
      <c r="E344" s="12">
        <f t="shared" si="23"/>
        <v>1950</v>
      </c>
      <c r="F344" s="12">
        <v>226.79643642289795</v>
      </c>
    </row>
    <row r="345" spans="1:6">
      <c r="A345">
        <v>338</v>
      </c>
      <c r="B345" s="9">
        <v>18232</v>
      </c>
      <c r="C345" s="6">
        <f t="shared" si="21"/>
        <v>11</v>
      </c>
      <c r="D345" s="12">
        <f t="shared" si="22"/>
        <v>1949</v>
      </c>
      <c r="E345" s="12">
        <f t="shared" si="23"/>
        <v>1950</v>
      </c>
      <c r="F345" s="12">
        <v>-234.77171584409959</v>
      </c>
    </row>
    <row r="346" spans="1:6">
      <c r="A346">
        <v>339</v>
      </c>
      <c r="B346" s="9">
        <v>18263</v>
      </c>
      <c r="C346" s="6">
        <f t="shared" si="21"/>
        <v>12</v>
      </c>
      <c r="D346" s="12">
        <f t="shared" si="22"/>
        <v>1949</v>
      </c>
      <c r="E346" s="12">
        <f t="shared" si="23"/>
        <v>1950</v>
      </c>
      <c r="F346" s="12">
        <v>-346.05160752766909</v>
      </c>
    </row>
    <row r="347" spans="1:6">
      <c r="A347">
        <v>340</v>
      </c>
      <c r="B347" s="9">
        <v>18294</v>
      </c>
      <c r="C347" s="6">
        <f t="shared" si="21"/>
        <v>1</v>
      </c>
      <c r="D347" s="12">
        <f t="shared" si="22"/>
        <v>1950</v>
      </c>
      <c r="E347" s="12">
        <f t="shared" si="23"/>
        <v>1950</v>
      </c>
      <c r="F347" s="12">
        <v>413.62017961497168</v>
      </c>
    </row>
    <row r="348" spans="1:6">
      <c r="A348">
        <v>341</v>
      </c>
      <c r="B348" s="9">
        <v>18322</v>
      </c>
      <c r="C348" s="6">
        <f t="shared" si="21"/>
        <v>2</v>
      </c>
      <c r="D348" s="12">
        <f t="shared" si="22"/>
        <v>1950</v>
      </c>
      <c r="E348" s="12">
        <f t="shared" si="23"/>
        <v>1950</v>
      </c>
      <c r="F348" s="12">
        <v>2222.088355761065</v>
      </c>
    </row>
    <row r="349" spans="1:6">
      <c r="A349">
        <v>342</v>
      </c>
      <c r="B349" s="9">
        <v>18353</v>
      </c>
      <c r="C349" s="6">
        <f t="shared" si="21"/>
        <v>3</v>
      </c>
      <c r="D349" s="12">
        <f t="shared" si="22"/>
        <v>1950</v>
      </c>
      <c r="E349" s="12">
        <f t="shared" si="23"/>
        <v>1950</v>
      </c>
      <c r="F349" s="12">
        <v>438.55978169421633</v>
      </c>
    </row>
    <row r="350" spans="1:6">
      <c r="A350">
        <v>343</v>
      </c>
      <c r="B350" s="9">
        <v>18383</v>
      </c>
      <c r="C350" s="6">
        <f t="shared" si="21"/>
        <v>4</v>
      </c>
      <c r="D350" s="12">
        <f t="shared" si="22"/>
        <v>1950</v>
      </c>
      <c r="E350" s="12">
        <f t="shared" si="23"/>
        <v>1950</v>
      </c>
      <c r="F350" s="12">
        <v>1599.2764229621646</v>
      </c>
    </row>
    <row r="351" spans="1:6">
      <c r="A351">
        <v>344</v>
      </c>
      <c r="B351" s="9">
        <v>18414</v>
      </c>
      <c r="C351" s="6">
        <f t="shared" si="21"/>
        <v>5</v>
      </c>
      <c r="D351" s="12">
        <f t="shared" si="22"/>
        <v>1950</v>
      </c>
      <c r="E351" s="12">
        <f t="shared" si="23"/>
        <v>1950</v>
      </c>
      <c r="F351" s="12">
        <v>917.705942548758</v>
      </c>
    </row>
    <row r="352" spans="1:6">
      <c r="A352">
        <v>345</v>
      </c>
      <c r="B352" s="9">
        <v>18444</v>
      </c>
      <c r="C352" s="6">
        <f t="shared" si="21"/>
        <v>6</v>
      </c>
      <c r="D352" s="12">
        <f t="shared" si="22"/>
        <v>1950</v>
      </c>
      <c r="E352" s="12">
        <f t="shared" si="23"/>
        <v>1950</v>
      </c>
      <c r="F352" s="12">
        <v>800.05404708984781</v>
      </c>
    </row>
    <row r="353" spans="1:6">
      <c r="A353">
        <v>346</v>
      </c>
      <c r="B353" s="9">
        <v>18475</v>
      </c>
      <c r="C353" s="6">
        <f t="shared" si="21"/>
        <v>7</v>
      </c>
      <c r="D353" s="12">
        <f t="shared" si="22"/>
        <v>1950</v>
      </c>
      <c r="E353" s="12">
        <f t="shared" si="23"/>
        <v>1950</v>
      </c>
      <c r="F353" s="12">
        <v>108.60084471033676</v>
      </c>
    </row>
    <row r="354" spans="1:6">
      <c r="A354">
        <v>347</v>
      </c>
      <c r="B354" s="9">
        <v>18506</v>
      </c>
      <c r="C354" s="6">
        <f t="shared" si="21"/>
        <v>8</v>
      </c>
      <c r="D354" s="12">
        <f t="shared" si="22"/>
        <v>1950</v>
      </c>
      <c r="E354" s="12">
        <f t="shared" si="23"/>
        <v>1950</v>
      </c>
      <c r="F354" s="12">
        <v>360.36049029715741</v>
      </c>
    </row>
    <row r="355" spans="1:6">
      <c r="A355">
        <v>348</v>
      </c>
      <c r="B355" s="9">
        <v>18536</v>
      </c>
      <c r="C355" s="6">
        <f t="shared" si="21"/>
        <v>9</v>
      </c>
      <c r="D355" s="12">
        <f t="shared" si="22"/>
        <v>1950</v>
      </c>
      <c r="E355" s="12">
        <f t="shared" si="23"/>
        <v>1950</v>
      </c>
      <c r="F355" s="12">
        <v>1691.3982593084243</v>
      </c>
    </row>
    <row r="356" spans="1:6">
      <c r="A356">
        <v>349</v>
      </c>
      <c r="B356" s="9">
        <v>18567</v>
      </c>
      <c r="C356" s="6">
        <f t="shared" si="21"/>
        <v>10</v>
      </c>
      <c r="D356" s="12">
        <f t="shared" si="22"/>
        <v>1950</v>
      </c>
      <c r="E356" s="12">
        <f t="shared" si="23"/>
        <v>1951</v>
      </c>
      <c r="F356" s="12">
        <v>-834.24781679983403</v>
      </c>
    </row>
    <row r="357" spans="1:6">
      <c r="A357">
        <v>350</v>
      </c>
      <c r="B357" s="9">
        <v>18597</v>
      </c>
      <c r="C357" s="6">
        <f t="shared" si="21"/>
        <v>11</v>
      </c>
      <c r="D357" s="12">
        <f t="shared" si="22"/>
        <v>1950</v>
      </c>
      <c r="E357" s="12">
        <f t="shared" si="23"/>
        <v>1951</v>
      </c>
      <c r="F357" s="12">
        <v>3838.2546454991771</v>
      </c>
    </row>
    <row r="358" spans="1:6">
      <c r="A358">
        <v>351</v>
      </c>
      <c r="B358" s="9">
        <v>18628</v>
      </c>
      <c r="C358" s="6">
        <f t="shared" si="21"/>
        <v>12</v>
      </c>
      <c r="D358" s="12">
        <f t="shared" si="22"/>
        <v>1950</v>
      </c>
      <c r="E358" s="12">
        <f t="shared" si="23"/>
        <v>1951</v>
      </c>
      <c r="F358" s="12">
        <v>8993.6961015396628</v>
      </c>
    </row>
    <row r="359" spans="1:6">
      <c r="A359">
        <v>352</v>
      </c>
      <c r="B359" s="9">
        <v>18659</v>
      </c>
      <c r="C359" s="6">
        <f t="shared" si="21"/>
        <v>1</v>
      </c>
      <c r="D359" s="12">
        <f t="shared" si="22"/>
        <v>1951</v>
      </c>
      <c r="E359" s="12">
        <f t="shared" si="23"/>
        <v>1951</v>
      </c>
      <c r="F359" s="12">
        <v>4158.8955221912984</v>
      </c>
    </row>
    <row r="360" spans="1:6">
      <c r="A360">
        <v>353</v>
      </c>
      <c r="B360" s="9">
        <v>18687</v>
      </c>
      <c r="C360" s="6">
        <f t="shared" si="21"/>
        <v>2</v>
      </c>
      <c r="D360" s="12">
        <f t="shared" si="22"/>
        <v>1951</v>
      </c>
      <c r="E360" s="12">
        <f t="shared" si="23"/>
        <v>1951</v>
      </c>
      <c r="F360" s="12">
        <v>4076.5427307882965</v>
      </c>
    </row>
    <row r="361" spans="1:6">
      <c r="A361">
        <v>354</v>
      </c>
      <c r="B361" s="9">
        <v>18718</v>
      </c>
      <c r="C361" s="6">
        <f t="shared" si="21"/>
        <v>3</v>
      </c>
      <c r="D361" s="12">
        <f t="shared" si="22"/>
        <v>1951</v>
      </c>
      <c r="E361" s="12">
        <f t="shared" si="23"/>
        <v>1951</v>
      </c>
      <c r="F361" s="12">
        <v>2377.8517952394254</v>
      </c>
    </row>
    <row r="362" spans="1:6">
      <c r="A362">
        <v>355</v>
      </c>
      <c r="B362" s="9">
        <v>18748</v>
      </c>
      <c r="C362" s="6">
        <f t="shared" si="21"/>
        <v>4</v>
      </c>
      <c r="D362" s="12">
        <f t="shared" si="22"/>
        <v>1951</v>
      </c>
      <c r="E362" s="12">
        <f t="shared" si="23"/>
        <v>1951</v>
      </c>
      <c r="F362" s="12">
        <v>553.79239364219768</v>
      </c>
    </row>
    <row r="363" spans="1:6">
      <c r="A363">
        <v>356</v>
      </c>
      <c r="B363" s="9">
        <v>18779</v>
      </c>
      <c r="C363" s="6">
        <f t="shared" si="21"/>
        <v>5</v>
      </c>
      <c r="D363" s="12">
        <f t="shared" si="22"/>
        <v>1951</v>
      </c>
      <c r="E363" s="12">
        <f t="shared" si="23"/>
        <v>1951</v>
      </c>
      <c r="F363" s="12">
        <v>1435.2211101046514</v>
      </c>
    </row>
    <row r="364" spans="1:6">
      <c r="A364">
        <v>357</v>
      </c>
      <c r="B364" s="9">
        <v>18809</v>
      </c>
      <c r="C364" s="6">
        <f t="shared" si="21"/>
        <v>6</v>
      </c>
      <c r="D364" s="12">
        <f t="shared" si="22"/>
        <v>1951</v>
      </c>
      <c r="E364" s="12">
        <f t="shared" si="23"/>
        <v>1951</v>
      </c>
      <c r="F364" s="12">
        <v>-225.67155920709081</v>
      </c>
    </row>
    <row r="365" spans="1:6">
      <c r="A365">
        <v>358</v>
      </c>
      <c r="B365" s="9">
        <v>18840</v>
      </c>
      <c r="C365" s="6">
        <f t="shared" si="21"/>
        <v>7</v>
      </c>
      <c r="D365" s="12">
        <f t="shared" si="22"/>
        <v>1951</v>
      </c>
      <c r="E365" s="12">
        <f t="shared" si="23"/>
        <v>1951</v>
      </c>
      <c r="F365" s="12">
        <v>-401.26831961745762</v>
      </c>
    </row>
    <row r="366" spans="1:6">
      <c r="A366">
        <v>359</v>
      </c>
      <c r="B366" s="9">
        <v>18871</v>
      </c>
      <c r="C366" s="6">
        <f t="shared" si="21"/>
        <v>8</v>
      </c>
      <c r="D366" s="12">
        <f t="shared" si="22"/>
        <v>1951</v>
      </c>
      <c r="E366" s="12">
        <f t="shared" si="23"/>
        <v>1951</v>
      </c>
      <c r="F366" s="12">
        <v>85.068136979815293</v>
      </c>
    </row>
    <row r="367" spans="1:6">
      <c r="A367">
        <v>360</v>
      </c>
      <c r="B367" s="9">
        <v>18901</v>
      </c>
      <c r="C367" s="6">
        <f t="shared" si="21"/>
        <v>9</v>
      </c>
      <c r="D367" s="12">
        <f t="shared" si="22"/>
        <v>1951</v>
      </c>
      <c r="E367" s="12">
        <f t="shared" si="23"/>
        <v>1951</v>
      </c>
      <c r="F367" s="12">
        <v>1733.8983454219176</v>
      </c>
    </row>
    <row r="368" spans="1:6">
      <c r="A368">
        <v>361</v>
      </c>
      <c r="B368" s="9">
        <v>18932</v>
      </c>
      <c r="C368" s="6">
        <f t="shared" si="21"/>
        <v>10</v>
      </c>
      <c r="D368" s="12">
        <f t="shared" si="22"/>
        <v>1951</v>
      </c>
      <c r="E368" s="12">
        <f t="shared" si="23"/>
        <v>1952</v>
      </c>
      <c r="F368" s="12">
        <v>-41.945063347103662</v>
      </c>
    </row>
    <row r="369" spans="1:6">
      <c r="A369">
        <v>362</v>
      </c>
      <c r="B369" s="9">
        <v>18962</v>
      </c>
      <c r="C369" s="6">
        <f t="shared" si="21"/>
        <v>11</v>
      </c>
      <c r="D369" s="12">
        <f t="shared" si="22"/>
        <v>1951</v>
      </c>
      <c r="E369" s="12">
        <f t="shared" si="23"/>
        <v>1952</v>
      </c>
      <c r="F369" s="12">
        <v>363.24487436269737</v>
      </c>
    </row>
    <row r="370" spans="1:6">
      <c r="A370">
        <v>363</v>
      </c>
      <c r="B370" s="9">
        <v>18993</v>
      </c>
      <c r="C370" s="6">
        <f t="shared" si="21"/>
        <v>12</v>
      </c>
      <c r="D370" s="12">
        <f t="shared" si="22"/>
        <v>1951</v>
      </c>
      <c r="E370" s="12">
        <f t="shared" si="23"/>
        <v>1952</v>
      </c>
      <c r="F370" s="12">
        <v>-2776.8504581087136</v>
      </c>
    </row>
    <row r="371" spans="1:6">
      <c r="A371">
        <v>364</v>
      </c>
      <c r="B371" s="9">
        <v>19024</v>
      </c>
      <c r="C371" s="6">
        <f t="shared" si="21"/>
        <v>1</v>
      </c>
      <c r="D371" s="12">
        <f t="shared" si="22"/>
        <v>1952</v>
      </c>
      <c r="E371" s="12">
        <f t="shared" si="23"/>
        <v>1952</v>
      </c>
      <c r="F371" s="12">
        <v>10224.030413949835</v>
      </c>
    </row>
    <row r="372" spans="1:6">
      <c r="A372">
        <v>365</v>
      </c>
      <c r="B372" s="9">
        <v>19053</v>
      </c>
      <c r="C372" s="6">
        <f t="shared" si="21"/>
        <v>2</v>
      </c>
      <c r="D372" s="12">
        <f t="shared" si="22"/>
        <v>1952</v>
      </c>
      <c r="E372" s="12">
        <f t="shared" si="23"/>
        <v>1952</v>
      </c>
      <c r="F372" s="12">
        <v>3732.1706229780275</v>
      </c>
    </row>
    <row r="373" spans="1:6">
      <c r="A373">
        <v>366</v>
      </c>
      <c r="B373" s="9">
        <v>19084</v>
      </c>
      <c r="C373" s="6">
        <f t="shared" si="21"/>
        <v>3</v>
      </c>
      <c r="D373" s="12">
        <f t="shared" si="22"/>
        <v>1952</v>
      </c>
      <c r="E373" s="12">
        <f t="shared" si="23"/>
        <v>1952</v>
      </c>
      <c r="F373" s="12">
        <v>3802.3698557650714</v>
      </c>
    </row>
    <row r="374" spans="1:6">
      <c r="A374">
        <v>367</v>
      </c>
      <c r="B374" s="9">
        <v>19114</v>
      </c>
      <c r="C374" s="6">
        <f t="shared" si="21"/>
        <v>4</v>
      </c>
      <c r="D374" s="12">
        <f t="shared" si="22"/>
        <v>1952</v>
      </c>
      <c r="E374" s="12">
        <f t="shared" si="23"/>
        <v>1952</v>
      </c>
      <c r="F374" s="12">
        <v>4538.9615199795371</v>
      </c>
    </row>
    <row r="375" spans="1:6">
      <c r="A375">
        <v>368</v>
      </c>
      <c r="B375" s="9">
        <v>19145</v>
      </c>
      <c r="C375" s="6">
        <f t="shared" si="21"/>
        <v>5</v>
      </c>
      <c r="D375" s="12">
        <f t="shared" si="22"/>
        <v>1952</v>
      </c>
      <c r="E375" s="12">
        <f t="shared" si="23"/>
        <v>1952</v>
      </c>
      <c r="F375" s="12">
        <v>3783.3183454916662</v>
      </c>
    </row>
    <row r="376" spans="1:6">
      <c r="A376">
        <v>369</v>
      </c>
      <c r="B376" s="9">
        <v>19175</v>
      </c>
      <c r="C376" s="6">
        <f t="shared" si="21"/>
        <v>6</v>
      </c>
      <c r="D376" s="12">
        <f t="shared" si="22"/>
        <v>1952</v>
      </c>
      <c r="E376" s="12">
        <f t="shared" si="23"/>
        <v>1952</v>
      </c>
      <c r="F376" s="12">
        <v>1662.2888219999063</v>
      </c>
    </row>
    <row r="377" spans="1:6">
      <c r="A377">
        <v>370</v>
      </c>
      <c r="B377" s="9">
        <v>19206</v>
      </c>
      <c r="C377" s="6">
        <f t="shared" si="21"/>
        <v>7</v>
      </c>
      <c r="D377" s="12">
        <f t="shared" si="22"/>
        <v>1952</v>
      </c>
      <c r="E377" s="12">
        <f t="shared" si="23"/>
        <v>1952</v>
      </c>
      <c r="F377" s="12">
        <v>71.646796548628885</v>
      </c>
    </row>
    <row r="378" spans="1:6">
      <c r="A378">
        <v>371</v>
      </c>
      <c r="B378" s="9">
        <v>19237</v>
      </c>
      <c r="C378" s="6">
        <f t="shared" si="21"/>
        <v>8</v>
      </c>
      <c r="D378" s="12">
        <f t="shared" si="22"/>
        <v>1952</v>
      </c>
      <c r="E378" s="12">
        <f t="shared" si="23"/>
        <v>1952</v>
      </c>
      <c r="F378" s="12">
        <v>-20.463672601804262</v>
      </c>
    </row>
    <row r="379" spans="1:6">
      <c r="A379">
        <v>372</v>
      </c>
      <c r="B379" s="9">
        <v>19267</v>
      </c>
      <c r="C379" s="6">
        <f t="shared" si="21"/>
        <v>9</v>
      </c>
      <c r="D379" s="12">
        <f t="shared" si="22"/>
        <v>1952</v>
      </c>
      <c r="E379" s="12">
        <f t="shared" si="23"/>
        <v>1952</v>
      </c>
      <c r="F379" s="12">
        <v>1220.8399877629836</v>
      </c>
    </row>
    <row r="380" spans="1:6">
      <c r="A380">
        <v>373</v>
      </c>
      <c r="B380" s="9">
        <v>19298</v>
      </c>
      <c r="C380" s="6">
        <f t="shared" si="21"/>
        <v>10</v>
      </c>
      <c r="D380" s="12">
        <f t="shared" si="22"/>
        <v>1952</v>
      </c>
      <c r="E380" s="12">
        <f t="shared" si="23"/>
        <v>1953</v>
      </c>
      <c r="F380" s="12">
        <v>284.70279854545379</v>
      </c>
    </row>
    <row r="381" spans="1:6">
      <c r="A381">
        <v>374</v>
      </c>
      <c r="B381" s="9">
        <v>19328</v>
      </c>
      <c r="C381" s="6">
        <f t="shared" si="21"/>
        <v>11</v>
      </c>
      <c r="D381" s="12">
        <f t="shared" si="22"/>
        <v>1952</v>
      </c>
      <c r="E381" s="12">
        <f t="shared" si="23"/>
        <v>1953</v>
      </c>
      <c r="F381" s="12">
        <v>-229.56663556325356</v>
      </c>
    </row>
    <row r="382" spans="1:6">
      <c r="A382">
        <v>375</v>
      </c>
      <c r="B382" s="9">
        <v>19359</v>
      </c>
      <c r="C382" s="6">
        <f t="shared" si="21"/>
        <v>12</v>
      </c>
      <c r="D382" s="12">
        <f t="shared" si="22"/>
        <v>1952</v>
      </c>
      <c r="E382" s="12">
        <f t="shared" si="23"/>
        <v>1953</v>
      </c>
      <c r="F382" s="12">
        <v>-38.521608733154018</v>
      </c>
    </row>
    <row r="383" spans="1:6">
      <c r="A383">
        <v>376</v>
      </c>
      <c r="B383" s="9">
        <v>19390</v>
      </c>
      <c r="C383" s="6">
        <f t="shared" si="21"/>
        <v>1</v>
      </c>
      <c r="D383" s="12">
        <f t="shared" si="22"/>
        <v>1953</v>
      </c>
      <c r="E383" s="12">
        <f t="shared" si="23"/>
        <v>1953</v>
      </c>
      <c r="F383" s="12">
        <v>-4651.8002015334387</v>
      </c>
    </row>
    <row r="384" spans="1:6">
      <c r="A384">
        <v>377</v>
      </c>
      <c r="B384" s="9">
        <v>19418</v>
      </c>
      <c r="C384" s="6">
        <f t="shared" si="21"/>
        <v>2</v>
      </c>
      <c r="D384" s="12">
        <f t="shared" si="22"/>
        <v>1953</v>
      </c>
      <c r="E384" s="12">
        <f t="shared" si="23"/>
        <v>1953</v>
      </c>
      <c r="F384" s="12">
        <v>2533.7750025735031</v>
      </c>
    </row>
    <row r="385" spans="1:6">
      <c r="A385">
        <v>378</v>
      </c>
      <c r="B385" s="9">
        <v>19449</v>
      </c>
      <c r="C385" s="6">
        <f t="shared" si="21"/>
        <v>3</v>
      </c>
      <c r="D385" s="12">
        <f t="shared" si="22"/>
        <v>1953</v>
      </c>
      <c r="E385" s="12">
        <f t="shared" si="23"/>
        <v>1953</v>
      </c>
      <c r="F385" s="12">
        <v>-255.52077965652597</v>
      </c>
    </row>
    <row r="386" spans="1:6">
      <c r="A386">
        <v>379</v>
      </c>
      <c r="B386" s="9">
        <v>19479</v>
      </c>
      <c r="C386" s="6">
        <f t="shared" si="21"/>
        <v>4</v>
      </c>
      <c r="D386" s="12">
        <f t="shared" si="22"/>
        <v>1953</v>
      </c>
      <c r="E386" s="12">
        <f t="shared" si="23"/>
        <v>1953</v>
      </c>
      <c r="F386" s="12">
        <v>-706.12813687448352</v>
      </c>
    </row>
    <row r="387" spans="1:6">
      <c r="A387">
        <v>380</v>
      </c>
      <c r="B387" s="9">
        <v>19510</v>
      </c>
      <c r="C387" s="6">
        <f t="shared" si="21"/>
        <v>5</v>
      </c>
      <c r="D387" s="12">
        <f t="shared" si="22"/>
        <v>1953</v>
      </c>
      <c r="E387" s="12">
        <f t="shared" si="23"/>
        <v>1953</v>
      </c>
      <c r="F387" s="12">
        <v>3417.6208832854522</v>
      </c>
    </row>
    <row r="388" spans="1:6">
      <c r="A388">
        <v>381</v>
      </c>
      <c r="B388" s="9">
        <v>19540</v>
      </c>
      <c r="C388" s="6">
        <f t="shared" si="21"/>
        <v>6</v>
      </c>
      <c r="D388" s="12">
        <f t="shared" si="22"/>
        <v>1953</v>
      </c>
      <c r="E388" s="12">
        <f t="shared" si="23"/>
        <v>1953</v>
      </c>
      <c r="F388" s="12">
        <v>1086.5893188068867</v>
      </c>
    </row>
    <row r="389" spans="1:6">
      <c r="A389">
        <v>382</v>
      </c>
      <c r="B389" s="9">
        <v>19571</v>
      </c>
      <c r="C389" s="6">
        <f t="shared" si="21"/>
        <v>7</v>
      </c>
      <c r="D389" s="12">
        <f t="shared" si="22"/>
        <v>1953</v>
      </c>
      <c r="E389" s="12">
        <f t="shared" si="23"/>
        <v>1953</v>
      </c>
      <c r="F389" s="12">
        <v>-1068.3475443344096</v>
      </c>
    </row>
    <row r="390" spans="1:6">
      <c r="A390">
        <v>383</v>
      </c>
      <c r="B390" s="9">
        <v>19602</v>
      </c>
      <c r="C390" s="6">
        <f t="shared" si="21"/>
        <v>8</v>
      </c>
      <c r="D390" s="12">
        <f t="shared" si="22"/>
        <v>1953</v>
      </c>
      <c r="E390" s="12">
        <f t="shared" si="23"/>
        <v>1953</v>
      </c>
      <c r="F390" s="12">
        <v>-179.27848566995391</v>
      </c>
    </row>
    <row r="391" spans="1:6">
      <c r="A391">
        <v>384</v>
      </c>
      <c r="B391" s="9">
        <v>19632</v>
      </c>
      <c r="C391" s="6">
        <f t="shared" si="21"/>
        <v>9</v>
      </c>
      <c r="D391" s="12">
        <f t="shared" si="22"/>
        <v>1953</v>
      </c>
      <c r="E391" s="12">
        <f t="shared" si="23"/>
        <v>1953</v>
      </c>
      <c r="F391" s="12">
        <v>1681.8791680407301</v>
      </c>
    </row>
    <row r="392" spans="1:6">
      <c r="A392">
        <v>385</v>
      </c>
      <c r="B392" s="9">
        <v>19663</v>
      </c>
      <c r="C392" s="6">
        <f t="shared" si="21"/>
        <v>10</v>
      </c>
      <c r="D392" s="12">
        <f t="shared" si="22"/>
        <v>1953</v>
      </c>
      <c r="E392" s="12">
        <f t="shared" si="23"/>
        <v>1954</v>
      </c>
      <c r="F392" s="12">
        <v>120.71263494995353</v>
      </c>
    </row>
    <row r="393" spans="1:6">
      <c r="A393">
        <v>386</v>
      </c>
      <c r="B393" s="9">
        <v>19693</v>
      </c>
      <c r="C393" s="6">
        <f t="shared" ref="C393:C456" si="24">MONTH(B393)</f>
        <v>11</v>
      </c>
      <c r="D393" s="12">
        <f t="shared" ref="D393:D456" si="25">YEAR(B393)</f>
        <v>1953</v>
      </c>
      <c r="E393" s="12">
        <f t="shared" ref="E393:E456" si="26">IF(AND($C393&gt;=10,$C393&lt;=12),$D393+1,$D393)</f>
        <v>1954</v>
      </c>
      <c r="F393" s="12">
        <v>-132.98251941329517</v>
      </c>
    </row>
    <row r="394" spans="1:6">
      <c r="A394">
        <v>387</v>
      </c>
      <c r="B394" s="9">
        <v>19724</v>
      </c>
      <c r="C394" s="6">
        <f t="shared" si="24"/>
        <v>12</v>
      </c>
      <c r="D394" s="12">
        <f t="shared" si="25"/>
        <v>1953</v>
      </c>
      <c r="E394" s="12">
        <f t="shared" si="26"/>
        <v>1954</v>
      </c>
      <c r="F394" s="12">
        <v>-102.62914766977235</v>
      </c>
    </row>
    <row r="395" spans="1:6">
      <c r="A395">
        <v>388</v>
      </c>
      <c r="B395" s="9">
        <v>19755</v>
      </c>
      <c r="C395" s="6">
        <f t="shared" si="24"/>
        <v>1</v>
      </c>
      <c r="D395" s="12">
        <f t="shared" si="25"/>
        <v>1954</v>
      </c>
      <c r="E395" s="12">
        <f t="shared" si="26"/>
        <v>1954</v>
      </c>
      <c r="F395" s="12">
        <v>-3638.8297079768513</v>
      </c>
    </row>
    <row r="396" spans="1:6">
      <c r="A396">
        <v>389</v>
      </c>
      <c r="B396" s="9">
        <v>19783</v>
      </c>
      <c r="C396" s="6">
        <f t="shared" si="24"/>
        <v>2</v>
      </c>
      <c r="D396" s="12">
        <f t="shared" si="25"/>
        <v>1954</v>
      </c>
      <c r="E396" s="12">
        <f t="shared" si="26"/>
        <v>1954</v>
      </c>
      <c r="F396" s="12">
        <v>2838.5151599182827</v>
      </c>
    </row>
    <row r="397" spans="1:6">
      <c r="A397">
        <v>390</v>
      </c>
      <c r="B397" s="9">
        <v>19814</v>
      </c>
      <c r="C397" s="6">
        <f t="shared" si="24"/>
        <v>3</v>
      </c>
      <c r="D397" s="12">
        <f t="shared" si="25"/>
        <v>1954</v>
      </c>
      <c r="E397" s="12">
        <f t="shared" si="26"/>
        <v>1954</v>
      </c>
      <c r="F397" s="12">
        <v>3154.239628750659</v>
      </c>
    </row>
    <row r="398" spans="1:6">
      <c r="A398">
        <v>391</v>
      </c>
      <c r="B398" s="9">
        <v>19844</v>
      </c>
      <c r="C398" s="6">
        <f t="shared" si="24"/>
        <v>4</v>
      </c>
      <c r="D398" s="12">
        <f t="shared" si="25"/>
        <v>1954</v>
      </c>
      <c r="E398" s="12">
        <f t="shared" si="26"/>
        <v>1954</v>
      </c>
      <c r="F398" s="12">
        <v>3829.4983412478782</v>
      </c>
    </row>
    <row r="399" spans="1:6">
      <c r="A399">
        <v>392</v>
      </c>
      <c r="B399" s="9">
        <v>19875</v>
      </c>
      <c r="C399" s="6">
        <f t="shared" si="24"/>
        <v>5</v>
      </c>
      <c r="D399" s="12">
        <f t="shared" si="25"/>
        <v>1954</v>
      </c>
      <c r="E399" s="12">
        <f t="shared" si="26"/>
        <v>1954</v>
      </c>
      <c r="F399" s="12">
        <v>1503.8814612167691</v>
      </c>
    </row>
    <row r="400" spans="1:6">
      <c r="A400">
        <v>393</v>
      </c>
      <c r="B400" s="9">
        <v>19905</v>
      </c>
      <c r="C400" s="6">
        <f t="shared" si="24"/>
        <v>6</v>
      </c>
      <c r="D400" s="12">
        <f t="shared" si="25"/>
        <v>1954</v>
      </c>
      <c r="E400" s="12">
        <f t="shared" si="26"/>
        <v>1954</v>
      </c>
      <c r="F400" s="12">
        <v>255.57633369838999</v>
      </c>
    </row>
    <row r="401" spans="1:6">
      <c r="A401">
        <v>394</v>
      </c>
      <c r="B401" s="9">
        <v>19936</v>
      </c>
      <c r="C401" s="6">
        <f t="shared" si="24"/>
        <v>7</v>
      </c>
      <c r="D401" s="12">
        <f t="shared" si="25"/>
        <v>1954</v>
      </c>
      <c r="E401" s="12">
        <f t="shared" si="26"/>
        <v>1954</v>
      </c>
      <c r="F401" s="12">
        <v>-499.70836493824766</v>
      </c>
    </row>
    <row r="402" spans="1:6">
      <c r="A402">
        <v>395</v>
      </c>
      <c r="B402" s="9">
        <v>19967</v>
      </c>
      <c r="C402" s="6">
        <f t="shared" si="24"/>
        <v>8</v>
      </c>
      <c r="D402" s="12">
        <f t="shared" si="25"/>
        <v>1954</v>
      </c>
      <c r="E402" s="12">
        <f t="shared" si="26"/>
        <v>1954</v>
      </c>
      <c r="F402" s="12">
        <v>-179.54459716253012</v>
      </c>
    </row>
    <row r="403" spans="1:6">
      <c r="A403">
        <v>396</v>
      </c>
      <c r="B403" s="9">
        <v>19997</v>
      </c>
      <c r="C403" s="6">
        <f t="shared" si="24"/>
        <v>9</v>
      </c>
      <c r="D403" s="12">
        <f t="shared" si="25"/>
        <v>1954</v>
      </c>
      <c r="E403" s="12">
        <f t="shared" si="26"/>
        <v>1954</v>
      </c>
      <c r="F403" s="12">
        <v>1657.4432882539256</v>
      </c>
    </row>
    <row r="404" spans="1:6">
      <c r="A404">
        <v>397</v>
      </c>
      <c r="B404" s="9">
        <v>20028</v>
      </c>
      <c r="C404" s="6">
        <f t="shared" si="24"/>
        <v>10</v>
      </c>
      <c r="D404" s="12">
        <f t="shared" si="25"/>
        <v>1954</v>
      </c>
      <c r="E404" s="12">
        <f t="shared" si="26"/>
        <v>1955</v>
      </c>
      <c r="F404" s="12">
        <v>445.39205101392804</v>
      </c>
    </row>
    <row r="405" spans="1:6">
      <c r="A405">
        <v>398</v>
      </c>
      <c r="B405" s="9">
        <v>20058</v>
      </c>
      <c r="C405" s="6">
        <f t="shared" si="24"/>
        <v>11</v>
      </c>
      <c r="D405" s="12">
        <f t="shared" si="25"/>
        <v>1954</v>
      </c>
      <c r="E405" s="12">
        <f t="shared" si="26"/>
        <v>1955</v>
      </c>
      <c r="F405" s="12">
        <v>-110.99425642657587</v>
      </c>
    </row>
    <row r="406" spans="1:6">
      <c r="A406">
        <v>399</v>
      </c>
      <c r="B406" s="9">
        <v>20089</v>
      </c>
      <c r="C406" s="6">
        <f t="shared" si="24"/>
        <v>12</v>
      </c>
      <c r="D406" s="12">
        <f t="shared" si="25"/>
        <v>1954</v>
      </c>
      <c r="E406" s="12">
        <f t="shared" si="26"/>
        <v>1955</v>
      </c>
      <c r="F406" s="12">
        <v>1281.2923690342018</v>
      </c>
    </row>
    <row r="407" spans="1:6">
      <c r="A407">
        <v>400</v>
      </c>
      <c r="B407" s="9">
        <v>20120</v>
      </c>
      <c r="C407" s="6">
        <f t="shared" si="24"/>
        <v>1</v>
      </c>
      <c r="D407" s="12">
        <f t="shared" si="25"/>
        <v>1955</v>
      </c>
      <c r="E407" s="12">
        <f t="shared" si="26"/>
        <v>1955</v>
      </c>
      <c r="F407" s="12">
        <v>1023.8047935563768</v>
      </c>
    </row>
    <row r="408" spans="1:6">
      <c r="A408">
        <v>401</v>
      </c>
      <c r="B408" s="9">
        <v>20148</v>
      </c>
      <c r="C408" s="6">
        <f t="shared" si="24"/>
        <v>2</v>
      </c>
      <c r="D408" s="12">
        <f t="shared" si="25"/>
        <v>1955</v>
      </c>
      <c r="E408" s="12">
        <f t="shared" si="26"/>
        <v>1955</v>
      </c>
      <c r="F408" s="12">
        <v>-655.52680008412904</v>
      </c>
    </row>
    <row r="409" spans="1:6">
      <c r="A409">
        <v>402</v>
      </c>
      <c r="B409" s="9">
        <v>20179</v>
      </c>
      <c r="C409" s="6">
        <f t="shared" si="24"/>
        <v>3</v>
      </c>
      <c r="D409" s="12">
        <f t="shared" si="25"/>
        <v>1955</v>
      </c>
      <c r="E409" s="12">
        <f t="shared" si="26"/>
        <v>1955</v>
      </c>
      <c r="F409" s="12">
        <v>-481.51827049332371</v>
      </c>
    </row>
    <row r="410" spans="1:6">
      <c r="A410">
        <v>403</v>
      </c>
      <c r="B410" s="9">
        <v>20209</v>
      </c>
      <c r="C410" s="6">
        <f t="shared" si="24"/>
        <v>4</v>
      </c>
      <c r="D410" s="12">
        <f t="shared" si="25"/>
        <v>1955</v>
      </c>
      <c r="E410" s="12">
        <f t="shared" si="26"/>
        <v>1955</v>
      </c>
      <c r="F410" s="12">
        <v>627.80935265131086</v>
      </c>
    </row>
    <row r="411" spans="1:6">
      <c r="A411">
        <v>404</v>
      </c>
      <c r="B411" s="9">
        <v>20240</v>
      </c>
      <c r="C411" s="6">
        <f t="shared" si="24"/>
        <v>5</v>
      </c>
      <c r="D411" s="12">
        <f t="shared" si="25"/>
        <v>1955</v>
      </c>
      <c r="E411" s="12">
        <f t="shared" si="26"/>
        <v>1955</v>
      </c>
      <c r="F411" s="12">
        <v>792.4883715454007</v>
      </c>
    </row>
    <row r="412" spans="1:6">
      <c r="A412">
        <v>405</v>
      </c>
      <c r="B412" s="9">
        <v>20270</v>
      </c>
      <c r="C412" s="6">
        <f t="shared" si="24"/>
        <v>6</v>
      </c>
      <c r="D412" s="12">
        <f t="shared" si="25"/>
        <v>1955</v>
      </c>
      <c r="E412" s="12">
        <f t="shared" si="26"/>
        <v>1955</v>
      </c>
      <c r="F412" s="12">
        <v>-310.36228005261512</v>
      </c>
    </row>
    <row r="413" spans="1:6">
      <c r="A413">
        <v>406</v>
      </c>
      <c r="B413" s="9">
        <v>20301</v>
      </c>
      <c r="C413" s="6">
        <f t="shared" si="24"/>
        <v>7</v>
      </c>
      <c r="D413" s="12">
        <f t="shared" si="25"/>
        <v>1955</v>
      </c>
      <c r="E413" s="12">
        <f t="shared" si="26"/>
        <v>1955</v>
      </c>
      <c r="F413" s="12">
        <v>-1127.686700223961</v>
      </c>
    </row>
    <row r="414" spans="1:6">
      <c r="A414">
        <v>407</v>
      </c>
      <c r="B414" s="9">
        <v>20332</v>
      </c>
      <c r="C414" s="6">
        <f t="shared" si="24"/>
        <v>8</v>
      </c>
      <c r="D414" s="12">
        <f t="shared" si="25"/>
        <v>1955</v>
      </c>
      <c r="E414" s="12">
        <f t="shared" si="26"/>
        <v>1955</v>
      </c>
      <c r="F414" s="12">
        <v>-977.4254493135154</v>
      </c>
    </row>
    <row r="415" spans="1:6">
      <c r="A415">
        <v>408</v>
      </c>
      <c r="B415" s="9">
        <v>20362</v>
      </c>
      <c r="C415" s="6">
        <f t="shared" si="24"/>
        <v>9</v>
      </c>
      <c r="D415" s="12">
        <f t="shared" si="25"/>
        <v>1955</v>
      </c>
      <c r="E415" s="12">
        <f t="shared" si="26"/>
        <v>1955</v>
      </c>
      <c r="F415" s="12">
        <v>1506.529963220315</v>
      </c>
    </row>
    <row r="416" spans="1:6">
      <c r="A416">
        <v>409</v>
      </c>
      <c r="B416" s="9">
        <v>20393</v>
      </c>
      <c r="C416" s="6">
        <f t="shared" si="24"/>
        <v>10</v>
      </c>
      <c r="D416" s="12">
        <f t="shared" si="25"/>
        <v>1955</v>
      </c>
      <c r="E416" s="12">
        <f t="shared" si="26"/>
        <v>1956</v>
      </c>
      <c r="F416" s="12">
        <v>-204.55183754800021</v>
      </c>
    </row>
    <row r="417" spans="1:6">
      <c r="A417">
        <v>410</v>
      </c>
      <c r="B417" s="9">
        <v>20423</v>
      </c>
      <c r="C417" s="6">
        <f t="shared" si="24"/>
        <v>11</v>
      </c>
      <c r="D417" s="12">
        <f t="shared" si="25"/>
        <v>1955</v>
      </c>
      <c r="E417" s="12">
        <f t="shared" si="26"/>
        <v>1956</v>
      </c>
      <c r="F417" s="12">
        <v>-574.63206188753009</v>
      </c>
    </row>
    <row r="418" spans="1:6">
      <c r="A418">
        <v>411</v>
      </c>
      <c r="B418" s="9">
        <v>20454</v>
      </c>
      <c r="C418" s="6">
        <f t="shared" si="24"/>
        <v>12</v>
      </c>
      <c r="D418" s="12">
        <f t="shared" si="25"/>
        <v>1955</v>
      </c>
      <c r="E418" s="12">
        <f t="shared" si="26"/>
        <v>1956</v>
      </c>
      <c r="F418" s="12">
        <v>-9716.9498538451662</v>
      </c>
    </row>
    <row r="419" spans="1:6">
      <c r="A419">
        <v>412</v>
      </c>
      <c r="B419" s="9">
        <v>20485</v>
      </c>
      <c r="C419" s="6">
        <f t="shared" si="24"/>
        <v>1</v>
      </c>
      <c r="D419" s="12">
        <f t="shared" si="25"/>
        <v>1956</v>
      </c>
      <c r="E419" s="12">
        <f t="shared" si="26"/>
        <v>1956</v>
      </c>
      <c r="F419" s="12">
        <v>5296.506062753142</v>
      </c>
    </row>
    <row r="420" spans="1:6">
      <c r="A420">
        <v>413</v>
      </c>
      <c r="B420" s="9">
        <v>20514</v>
      </c>
      <c r="C420" s="6">
        <f t="shared" si="24"/>
        <v>2</v>
      </c>
      <c r="D420" s="12">
        <f t="shared" si="25"/>
        <v>1956</v>
      </c>
      <c r="E420" s="12">
        <f t="shared" si="26"/>
        <v>1956</v>
      </c>
      <c r="F420" s="12">
        <v>2390.3708811946217</v>
      </c>
    </row>
    <row r="421" spans="1:6">
      <c r="A421">
        <v>414</v>
      </c>
      <c r="B421" s="9">
        <v>20545</v>
      </c>
      <c r="C421" s="6">
        <f t="shared" si="24"/>
        <v>3</v>
      </c>
      <c r="D421" s="12">
        <f t="shared" si="25"/>
        <v>1956</v>
      </c>
      <c r="E421" s="12">
        <f t="shared" si="26"/>
        <v>1956</v>
      </c>
      <c r="F421" s="12">
        <v>6109.8936846528786</v>
      </c>
    </row>
    <row r="422" spans="1:6">
      <c r="A422">
        <v>415</v>
      </c>
      <c r="B422" s="9">
        <v>20575</v>
      </c>
      <c r="C422" s="6">
        <f t="shared" si="24"/>
        <v>4</v>
      </c>
      <c r="D422" s="12">
        <f t="shared" si="25"/>
        <v>1956</v>
      </c>
      <c r="E422" s="12">
        <f t="shared" si="26"/>
        <v>1956</v>
      </c>
      <c r="F422" s="12">
        <v>1859.4633970818134</v>
      </c>
    </row>
    <row r="423" spans="1:6">
      <c r="A423">
        <v>416</v>
      </c>
      <c r="B423" s="9">
        <v>20606</v>
      </c>
      <c r="C423" s="6">
        <f t="shared" si="24"/>
        <v>5</v>
      </c>
      <c r="D423" s="12">
        <f t="shared" si="25"/>
        <v>1956</v>
      </c>
      <c r="E423" s="12">
        <f t="shared" si="26"/>
        <v>1956</v>
      </c>
      <c r="F423" s="12">
        <v>2703.4675027343646</v>
      </c>
    </row>
    <row r="424" spans="1:6">
      <c r="A424">
        <v>417</v>
      </c>
      <c r="B424" s="9">
        <v>20636</v>
      </c>
      <c r="C424" s="6">
        <f t="shared" si="24"/>
        <v>6</v>
      </c>
      <c r="D424" s="12">
        <f t="shared" si="25"/>
        <v>1956</v>
      </c>
      <c r="E424" s="12">
        <f t="shared" si="26"/>
        <v>1956</v>
      </c>
      <c r="F424" s="12">
        <v>1133.8302746203108</v>
      </c>
    </row>
    <row r="425" spans="1:6">
      <c r="A425">
        <v>418</v>
      </c>
      <c r="B425" s="9">
        <v>20667</v>
      </c>
      <c r="C425" s="6">
        <f t="shared" si="24"/>
        <v>7</v>
      </c>
      <c r="D425" s="12">
        <f t="shared" si="25"/>
        <v>1956</v>
      </c>
      <c r="E425" s="12">
        <f t="shared" si="26"/>
        <v>1956</v>
      </c>
      <c r="F425" s="12">
        <v>-645.88558826013139</v>
      </c>
    </row>
    <row r="426" spans="1:6">
      <c r="A426">
        <v>419</v>
      </c>
      <c r="B426" s="9">
        <v>20698</v>
      </c>
      <c r="C426" s="6">
        <f t="shared" si="24"/>
        <v>8</v>
      </c>
      <c r="D426" s="12">
        <f t="shared" si="25"/>
        <v>1956</v>
      </c>
      <c r="E426" s="12">
        <f t="shared" si="26"/>
        <v>1956</v>
      </c>
      <c r="F426" s="12">
        <v>-409.85200794133345</v>
      </c>
    </row>
    <row r="427" spans="1:6">
      <c r="A427">
        <v>420</v>
      </c>
      <c r="B427" s="9">
        <v>20728</v>
      </c>
      <c r="C427" s="6">
        <f t="shared" si="24"/>
        <v>9</v>
      </c>
      <c r="D427" s="12">
        <f t="shared" si="25"/>
        <v>1956</v>
      </c>
      <c r="E427" s="12">
        <f t="shared" si="26"/>
        <v>1956</v>
      </c>
      <c r="F427" s="12">
        <v>1453.6873772517952</v>
      </c>
    </row>
    <row r="428" spans="1:6">
      <c r="A428">
        <v>421</v>
      </c>
      <c r="B428" s="9">
        <v>20759</v>
      </c>
      <c r="C428" s="6">
        <f t="shared" si="24"/>
        <v>10</v>
      </c>
      <c r="D428" s="12">
        <f t="shared" si="25"/>
        <v>1956</v>
      </c>
      <c r="E428" s="12">
        <f t="shared" si="26"/>
        <v>1957</v>
      </c>
      <c r="F428" s="12">
        <v>-701.57322998755728</v>
      </c>
    </row>
    <row r="429" spans="1:6">
      <c r="A429">
        <v>422</v>
      </c>
      <c r="B429" s="9">
        <v>20789</v>
      </c>
      <c r="C429" s="6">
        <f t="shared" si="24"/>
        <v>11</v>
      </c>
      <c r="D429" s="12">
        <f t="shared" si="25"/>
        <v>1956</v>
      </c>
      <c r="E429" s="12">
        <f t="shared" si="26"/>
        <v>1957</v>
      </c>
      <c r="F429" s="12">
        <v>-217.13065205375824</v>
      </c>
    </row>
    <row r="430" spans="1:6">
      <c r="A430">
        <v>423</v>
      </c>
      <c r="B430" s="9">
        <v>20820</v>
      </c>
      <c r="C430" s="6">
        <f t="shared" si="24"/>
        <v>12</v>
      </c>
      <c r="D430" s="12">
        <f t="shared" si="25"/>
        <v>1956</v>
      </c>
      <c r="E430" s="12">
        <f t="shared" si="26"/>
        <v>1957</v>
      </c>
      <c r="F430" s="12">
        <v>-557.4203743909593</v>
      </c>
    </row>
    <row r="431" spans="1:6">
      <c r="A431">
        <v>424</v>
      </c>
      <c r="B431" s="9">
        <v>20851</v>
      </c>
      <c r="C431" s="6">
        <f t="shared" si="24"/>
        <v>1</v>
      </c>
      <c r="D431" s="12">
        <f t="shared" si="25"/>
        <v>1957</v>
      </c>
      <c r="E431" s="12">
        <f t="shared" si="26"/>
        <v>1957</v>
      </c>
      <c r="F431" s="12">
        <v>32.436912590994311</v>
      </c>
    </row>
    <row r="432" spans="1:6">
      <c r="A432">
        <v>425</v>
      </c>
      <c r="B432" s="9">
        <v>20879</v>
      </c>
      <c r="C432" s="6">
        <f t="shared" si="24"/>
        <v>2</v>
      </c>
      <c r="D432" s="12">
        <f t="shared" si="25"/>
        <v>1957</v>
      </c>
      <c r="E432" s="12">
        <f t="shared" si="26"/>
        <v>1957</v>
      </c>
      <c r="F432" s="12">
        <v>-5651.0022411431564</v>
      </c>
    </row>
    <row r="433" spans="1:6">
      <c r="A433">
        <v>426</v>
      </c>
      <c r="B433" s="9">
        <v>20910</v>
      </c>
      <c r="C433" s="6">
        <f t="shared" si="24"/>
        <v>3</v>
      </c>
      <c r="D433" s="12">
        <f t="shared" si="25"/>
        <v>1957</v>
      </c>
      <c r="E433" s="12">
        <f t="shared" si="26"/>
        <v>1957</v>
      </c>
      <c r="F433" s="12">
        <v>6580.7069577892071</v>
      </c>
    </row>
    <row r="434" spans="1:6">
      <c r="A434">
        <v>427</v>
      </c>
      <c r="B434" s="9">
        <v>20940</v>
      </c>
      <c r="C434" s="6">
        <f t="shared" si="24"/>
        <v>4</v>
      </c>
      <c r="D434" s="12">
        <f t="shared" si="25"/>
        <v>1957</v>
      </c>
      <c r="E434" s="12">
        <f t="shared" si="26"/>
        <v>1957</v>
      </c>
      <c r="F434" s="12">
        <v>1316.7163883887749</v>
      </c>
    </row>
    <row r="435" spans="1:6">
      <c r="A435">
        <v>428</v>
      </c>
      <c r="B435" s="9">
        <v>20971</v>
      </c>
      <c r="C435" s="6">
        <f t="shared" si="24"/>
        <v>5</v>
      </c>
      <c r="D435" s="12">
        <f t="shared" si="25"/>
        <v>1957</v>
      </c>
      <c r="E435" s="12">
        <f t="shared" si="26"/>
        <v>1957</v>
      </c>
      <c r="F435" s="12">
        <v>1615.6319477135451</v>
      </c>
    </row>
    <row r="436" spans="1:6">
      <c r="A436">
        <v>429</v>
      </c>
      <c r="B436" s="9">
        <v>21001</v>
      </c>
      <c r="C436" s="6">
        <f t="shared" si="24"/>
        <v>6</v>
      </c>
      <c r="D436" s="12">
        <f t="shared" si="25"/>
        <v>1957</v>
      </c>
      <c r="E436" s="12">
        <f t="shared" si="26"/>
        <v>1957</v>
      </c>
      <c r="F436" s="12">
        <v>447.13566516240002</v>
      </c>
    </row>
    <row r="437" spans="1:6">
      <c r="A437">
        <v>430</v>
      </c>
      <c r="B437" s="9">
        <v>21032</v>
      </c>
      <c r="C437" s="6">
        <f t="shared" si="24"/>
        <v>7</v>
      </c>
      <c r="D437" s="12">
        <f t="shared" si="25"/>
        <v>1957</v>
      </c>
      <c r="E437" s="12">
        <f t="shared" si="26"/>
        <v>1957</v>
      </c>
      <c r="F437" s="12">
        <v>-682.08700823473987</v>
      </c>
    </row>
    <row r="438" spans="1:6">
      <c r="A438">
        <v>431</v>
      </c>
      <c r="B438" s="9">
        <v>21063</v>
      </c>
      <c r="C438" s="6">
        <f t="shared" si="24"/>
        <v>8</v>
      </c>
      <c r="D438" s="12">
        <f t="shared" si="25"/>
        <v>1957</v>
      </c>
      <c r="E438" s="12">
        <f t="shared" si="26"/>
        <v>1957</v>
      </c>
      <c r="F438" s="12">
        <v>35.567184298246133</v>
      </c>
    </row>
    <row r="439" spans="1:6">
      <c r="A439">
        <v>432</v>
      </c>
      <c r="B439" s="9">
        <v>21093</v>
      </c>
      <c r="C439" s="6">
        <f t="shared" si="24"/>
        <v>9</v>
      </c>
      <c r="D439" s="12">
        <f t="shared" si="25"/>
        <v>1957</v>
      </c>
      <c r="E439" s="12">
        <f t="shared" si="26"/>
        <v>1957</v>
      </c>
      <c r="F439" s="12">
        <v>1238.4114109183972</v>
      </c>
    </row>
    <row r="440" spans="1:6">
      <c r="A440">
        <v>433</v>
      </c>
      <c r="B440" s="9">
        <v>21124</v>
      </c>
      <c r="C440" s="6">
        <f t="shared" si="24"/>
        <v>10</v>
      </c>
      <c r="D440" s="12">
        <f t="shared" si="25"/>
        <v>1957</v>
      </c>
      <c r="E440" s="12">
        <f t="shared" si="26"/>
        <v>1958</v>
      </c>
      <c r="F440" s="12">
        <v>14.848248279592685</v>
      </c>
    </row>
    <row r="441" spans="1:6">
      <c r="A441">
        <v>434</v>
      </c>
      <c r="B441" s="9">
        <v>21154</v>
      </c>
      <c r="C441" s="6">
        <f t="shared" si="24"/>
        <v>11</v>
      </c>
      <c r="D441" s="12">
        <f t="shared" si="25"/>
        <v>1957</v>
      </c>
      <c r="E441" s="12">
        <f t="shared" si="26"/>
        <v>1958</v>
      </c>
      <c r="F441" s="12">
        <v>-911.82913905499015</v>
      </c>
    </row>
    <row r="442" spans="1:6">
      <c r="A442">
        <v>435</v>
      </c>
      <c r="B442" s="9">
        <v>21185</v>
      </c>
      <c r="C442" s="6">
        <f t="shared" si="24"/>
        <v>12</v>
      </c>
      <c r="D442" s="12">
        <f t="shared" si="25"/>
        <v>1957</v>
      </c>
      <c r="E442" s="12">
        <f t="shared" si="26"/>
        <v>1958</v>
      </c>
      <c r="F442" s="12">
        <v>-45.710783922637681</v>
      </c>
    </row>
    <row r="443" spans="1:6">
      <c r="A443">
        <v>436</v>
      </c>
      <c r="B443" s="9">
        <v>21216</v>
      </c>
      <c r="C443" s="6">
        <f t="shared" si="24"/>
        <v>1</v>
      </c>
      <c r="D443" s="12">
        <f t="shared" si="25"/>
        <v>1958</v>
      </c>
      <c r="E443" s="12">
        <f t="shared" si="26"/>
        <v>1958</v>
      </c>
      <c r="F443" s="12">
        <v>-550.67262908133307</v>
      </c>
    </row>
    <row r="444" spans="1:6">
      <c r="A444">
        <v>437</v>
      </c>
      <c r="B444" s="9">
        <v>21244</v>
      </c>
      <c r="C444" s="6">
        <f t="shared" si="24"/>
        <v>2</v>
      </c>
      <c r="D444" s="12">
        <f t="shared" si="25"/>
        <v>1958</v>
      </c>
      <c r="E444" s="12">
        <f t="shared" si="26"/>
        <v>1958</v>
      </c>
      <c r="F444" s="12">
        <v>-2999.9644321525175</v>
      </c>
    </row>
    <row r="445" spans="1:6">
      <c r="A445">
        <v>438</v>
      </c>
      <c r="B445" s="9">
        <v>21275</v>
      </c>
      <c r="C445" s="6">
        <f t="shared" si="24"/>
        <v>3</v>
      </c>
      <c r="D445" s="12">
        <f t="shared" si="25"/>
        <v>1958</v>
      </c>
      <c r="E445" s="12">
        <f t="shared" si="26"/>
        <v>1958</v>
      </c>
      <c r="F445" s="12">
        <v>12951.591553300335</v>
      </c>
    </row>
    <row r="446" spans="1:6">
      <c r="A446">
        <v>439</v>
      </c>
      <c r="B446" s="9">
        <v>21305</v>
      </c>
      <c r="C446" s="6">
        <f t="shared" si="24"/>
        <v>4</v>
      </c>
      <c r="D446" s="12">
        <f t="shared" si="25"/>
        <v>1958</v>
      </c>
      <c r="E446" s="12">
        <f t="shared" si="26"/>
        <v>1958</v>
      </c>
      <c r="F446" s="12">
        <v>11018.864889050477</v>
      </c>
    </row>
    <row r="447" spans="1:6">
      <c r="A447">
        <v>440</v>
      </c>
      <c r="B447" s="9">
        <v>21336</v>
      </c>
      <c r="C447" s="6">
        <f t="shared" si="24"/>
        <v>5</v>
      </c>
      <c r="D447" s="12">
        <f t="shared" si="25"/>
        <v>1958</v>
      </c>
      <c r="E447" s="12">
        <f t="shared" si="26"/>
        <v>1958</v>
      </c>
      <c r="F447" s="12">
        <v>833.46091150823349</v>
      </c>
    </row>
    <row r="448" spans="1:6">
      <c r="A448">
        <v>441</v>
      </c>
      <c r="B448" s="9">
        <v>21366</v>
      </c>
      <c r="C448" s="6">
        <f t="shared" si="24"/>
        <v>6</v>
      </c>
      <c r="D448" s="12">
        <f t="shared" si="25"/>
        <v>1958</v>
      </c>
      <c r="E448" s="12">
        <f t="shared" si="26"/>
        <v>1958</v>
      </c>
      <c r="F448" s="12">
        <v>1019.5993979402556</v>
      </c>
    </row>
    <row r="449" spans="1:6">
      <c r="A449">
        <v>442</v>
      </c>
      <c r="B449" s="9">
        <v>21397</v>
      </c>
      <c r="C449" s="6">
        <f t="shared" si="24"/>
        <v>7</v>
      </c>
      <c r="D449" s="12">
        <f t="shared" si="25"/>
        <v>1958</v>
      </c>
      <c r="E449" s="12">
        <f t="shared" si="26"/>
        <v>1958</v>
      </c>
      <c r="F449" s="12">
        <v>-199.45364778422413</v>
      </c>
    </row>
    <row r="450" spans="1:6">
      <c r="A450">
        <v>443</v>
      </c>
      <c r="B450" s="9">
        <v>21428</v>
      </c>
      <c r="C450" s="6">
        <f t="shared" si="24"/>
        <v>8</v>
      </c>
      <c r="D450" s="12">
        <f t="shared" si="25"/>
        <v>1958</v>
      </c>
      <c r="E450" s="12">
        <f t="shared" si="26"/>
        <v>1958</v>
      </c>
      <c r="F450" s="12">
        <v>-95.239431841739787</v>
      </c>
    </row>
    <row r="451" spans="1:6">
      <c r="A451">
        <v>444</v>
      </c>
      <c r="B451" s="9">
        <v>21458</v>
      </c>
      <c r="C451" s="6">
        <f t="shared" si="24"/>
        <v>9</v>
      </c>
      <c r="D451" s="12">
        <f t="shared" si="25"/>
        <v>1958</v>
      </c>
      <c r="E451" s="12">
        <f t="shared" si="26"/>
        <v>1958</v>
      </c>
      <c r="F451" s="12">
        <v>1582.2969583159531</v>
      </c>
    </row>
    <row r="452" spans="1:6">
      <c r="A452">
        <v>445</v>
      </c>
      <c r="B452" s="9">
        <v>21489</v>
      </c>
      <c r="C452" s="6">
        <f t="shared" si="24"/>
        <v>10</v>
      </c>
      <c r="D452" s="12">
        <f t="shared" si="25"/>
        <v>1958</v>
      </c>
      <c r="E452" s="12">
        <f t="shared" si="26"/>
        <v>1959</v>
      </c>
      <c r="F452" s="12">
        <v>501.16188713881922</v>
      </c>
    </row>
    <row r="453" spans="1:6">
      <c r="A453">
        <v>446</v>
      </c>
      <c r="B453" s="9">
        <v>21519</v>
      </c>
      <c r="C453" s="6">
        <f t="shared" si="24"/>
        <v>11</v>
      </c>
      <c r="D453" s="12">
        <f t="shared" si="25"/>
        <v>1958</v>
      </c>
      <c r="E453" s="12">
        <f t="shared" si="26"/>
        <v>1959</v>
      </c>
      <c r="F453" s="12">
        <v>-425.54590008087752</v>
      </c>
    </row>
    <row r="454" spans="1:6">
      <c r="A454">
        <v>447</v>
      </c>
      <c r="B454" s="9">
        <v>21550</v>
      </c>
      <c r="C454" s="6">
        <f t="shared" si="24"/>
        <v>12</v>
      </c>
      <c r="D454" s="12">
        <f t="shared" si="25"/>
        <v>1958</v>
      </c>
      <c r="E454" s="12">
        <f t="shared" si="26"/>
        <v>1959</v>
      </c>
      <c r="F454" s="12">
        <v>-596.62705684736363</v>
      </c>
    </row>
    <row r="455" spans="1:6">
      <c r="A455">
        <v>448</v>
      </c>
      <c r="B455" s="9">
        <v>21581</v>
      </c>
      <c r="C455" s="6">
        <f t="shared" si="24"/>
        <v>1</v>
      </c>
      <c r="D455" s="12">
        <f t="shared" si="25"/>
        <v>1959</v>
      </c>
      <c r="E455" s="12">
        <f t="shared" si="26"/>
        <v>1959</v>
      </c>
      <c r="F455" s="12">
        <v>-880.20675408617581</v>
      </c>
    </row>
    <row r="456" spans="1:6">
      <c r="A456">
        <v>449</v>
      </c>
      <c r="B456" s="9">
        <v>21609</v>
      </c>
      <c r="C456" s="6">
        <f t="shared" si="24"/>
        <v>2</v>
      </c>
      <c r="D456" s="12">
        <f t="shared" si="25"/>
        <v>1959</v>
      </c>
      <c r="E456" s="12">
        <f t="shared" si="26"/>
        <v>1959</v>
      </c>
      <c r="F456" s="12">
        <v>4888.8294329033288</v>
      </c>
    </row>
    <row r="457" spans="1:6">
      <c r="A457">
        <v>450</v>
      </c>
      <c r="B457" s="9">
        <v>21640</v>
      </c>
      <c r="C457" s="6">
        <f t="shared" ref="C457:C520" si="27">MONTH(B457)</f>
        <v>3</v>
      </c>
      <c r="D457" s="12">
        <f t="shared" ref="D457:D520" si="28">YEAR(B457)</f>
        <v>1959</v>
      </c>
      <c r="E457" s="12">
        <f t="shared" ref="E457:E520" si="29">IF(AND($C457&gt;=10,$C457&lt;=12),$D457+1,$D457)</f>
        <v>1959</v>
      </c>
      <c r="F457" s="12">
        <v>1985.3961306480367</v>
      </c>
    </row>
    <row r="458" spans="1:6">
      <c r="A458">
        <v>451</v>
      </c>
      <c r="B458" s="9">
        <v>21670</v>
      </c>
      <c r="C458" s="6">
        <f t="shared" si="27"/>
        <v>4</v>
      </c>
      <c r="D458" s="12">
        <f t="shared" si="28"/>
        <v>1959</v>
      </c>
      <c r="E458" s="12">
        <f t="shared" si="29"/>
        <v>1959</v>
      </c>
      <c r="F458" s="12">
        <v>439.59284799079285</v>
      </c>
    </row>
    <row r="459" spans="1:6">
      <c r="A459">
        <v>452</v>
      </c>
      <c r="B459" s="9">
        <v>21701</v>
      </c>
      <c r="C459" s="6">
        <f t="shared" si="27"/>
        <v>5</v>
      </c>
      <c r="D459" s="12">
        <f t="shared" si="28"/>
        <v>1959</v>
      </c>
      <c r="E459" s="12">
        <f t="shared" si="29"/>
        <v>1959</v>
      </c>
      <c r="F459" s="12">
        <v>691.22784202121591</v>
      </c>
    </row>
    <row r="460" spans="1:6">
      <c r="A460">
        <v>453</v>
      </c>
      <c r="B460" s="9">
        <v>21731</v>
      </c>
      <c r="C460" s="6">
        <f t="shared" si="27"/>
        <v>6</v>
      </c>
      <c r="D460" s="12">
        <f t="shared" si="28"/>
        <v>1959</v>
      </c>
      <c r="E460" s="12">
        <f t="shared" si="29"/>
        <v>1959</v>
      </c>
      <c r="F460" s="12">
        <v>175.738831470413</v>
      </c>
    </row>
    <row r="461" spans="1:6">
      <c r="A461">
        <v>454</v>
      </c>
      <c r="B461" s="9">
        <v>21762</v>
      </c>
      <c r="C461" s="6">
        <f t="shared" si="27"/>
        <v>7</v>
      </c>
      <c r="D461" s="12">
        <f t="shared" si="28"/>
        <v>1959</v>
      </c>
      <c r="E461" s="12">
        <f t="shared" si="29"/>
        <v>1959</v>
      </c>
      <c r="F461" s="12">
        <v>-550.78814558733472</v>
      </c>
    </row>
    <row r="462" spans="1:6">
      <c r="A462">
        <v>455</v>
      </c>
      <c r="B462" s="9">
        <v>21793</v>
      </c>
      <c r="C462" s="6">
        <f t="shared" si="27"/>
        <v>8</v>
      </c>
      <c r="D462" s="12">
        <f t="shared" si="28"/>
        <v>1959</v>
      </c>
      <c r="E462" s="12">
        <f t="shared" si="29"/>
        <v>1959</v>
      </c>
      <c r="F462" s="12">
        <v>-550.34277010813321</v>
      </c>
    </row>
    <row r="463" spans="1:6">
      <c r="A463">
        <v>456</v>
      </c>
      <c r="B463" s="9">
        <v>21823</v>
      </c>
      <c r="C463" s="6">
        <f t="shared" si="27"/>
        <v>9</v>
      </c>
      <c r="D463" s="12">
        <f t="shared" si="28"/>
        <v>1959</v>
      </c>
      <c r="E463" s="12">
        <f t="shared" si="29"/>
        <v>1959</v>
      </c>
      <c r="F463" s="12">
        <v>1100.7702696842712</v>
      </c>
    </row>
    <row r="464" spans="1:6">
      <c r="A464">
        <v>457</v>
      </c>
      <c r="B464" s="9">
        <v>21854</v>
      </c>
      <c r="C464" s="6">
        <f t="shared" si="27"/>
        <v>10</v>
      </c>
      <c r="D464" s="12">
        <f t="shared" si="28"/>
        <v>1959</v>
      </c>
      <c r="E464" s="12">
        <f t="shared" si="29"/>
        <v>1960</v>
      </c>
      <c r="F464" s="12">
        <v>8.7009292508654106</v>
      </c>
    </row>
    <row r="465" spans="1:6">
      <c r="A465">
        <v>458</v>
      </c>
      <c r="B465" s="9">
        <v>21884</v>
      </c>
      <c r="C465" s="6">
        <f t="shared" si="27"/>
        <v>11</v>
      </c>
      <c r="D465" s="12">
        <f t="shared" si="28"/>
        <v>1959</v>
      </c>
      <c r="E465" s="12">
        <f t="shared" si="29"/>
        <v>1960</v>
      </c>
      <c r="F465" s="12">
        <v>-480.45261691213</v>
      </c>
    </row>
    <row r="466" spans="1:6">
      <c r="A466">
        <v>459</v>
      </c>
      <c r="B466" s="9">
        <v>21915</v>
      </c>
      <c r="C466" s="6">
        <f t="shared" si="27"/>
        <v>12</v>
      </c>
      <c r="D466" s="12">
        <f t="shared" si="28"/>
        <v>1959</v>
      </c>
      <c r="E466" s="12">
        <f t="shared" si="29"/>
        <v>1960</v>
      </c>
      <c r="F466" s="12">
        <v>-284.04782886932162</v>
      </c>
    </row>
    <row r="467" spans="1:6">
      <c r="A467">
        <v>460</v>
      </c>
      <c r="B467" s="9">
        <v>21946</v>
      </c>
      <c r="C467" s="6">
        <f t="shared" si="27"/>
        <v>1</v>
      </c>
      <c r="D467" s="12">
        <f t="shared" si="28"/>
        <v>1960</v>
      </c>
      <c r="E467" s="12">
        <f t="shared" si="29"/>
        <v>1960</v>
      </c>
      <c r="F467" s="12">
        <v>382.25629255175636</v>
      </c>
    </row>
    <row r="468" spans="1:6">
      <c r="A468">
        <v>461</v>
      </c>
      <c r="B468" s="9">
        <v>21975</v>
      </c>
      <c r="C468" s="6">
        <f t="shared" si="27"/>
        <v>2</v>
      </c>
      <c r="D468" s="12">
        <f t="shared" si="28"/>
        <v>1960</v>
      </c>
      <c r="E468" s="12">
        <f t="shared" si="29"/>
        <v>1960</v>
      </c>
      <c r="F468" s="12">
        <v>189.66428507518276</v>
      </c>
    </row>
    <row r="469" spans="1:6">
      <c r="A469">
        <v>462</v>
      </c>
      <c r="B469" s="9">
        <v>22006</v>
      </c>
      <c r="C469" s="6">
        <f t="shared" si="27"/>
        <v>3</v>
      </c>
      <c r="D469" s="12">
        <f t="shared" si="28"/>
        <v>1960</v>
      </c>
      <c r="E469" s="12">
        <f t="shared" si="29"/>
        <v>1960</v>
      </c>
      <c r="F469" s="12">
        <v>-909.98037589396108</v>
      </c>
    </row>
    <row r="470" spans="1:6">
      <c r="A470">
        <v>463</v>
      </c>
      <c r="B470" s="9">
        <v>22036</v>
      </c>
      <c r="C470" s="6">
        <f t="shared" si="27"/>
        <v>4</v>
      </c>
      <c r="D470" s="12">
        <f t="shared" si="28"/>
        <v>1960</v>
      </c>
      <c r="E470" s="12">
        <f t="shared" si="29"/>
        <v>1960</v>
      </c>
      <c r="F470" s="12">
        <v>575.41675022309198</v>
      </c>
    </row>
    <row r="471" spans="1:6">
      <c r="A471">
        <v>464</v>
      </c>
      <c r="B471" s="9">
        <v>22067</v>
      </c>
      <c r="C471" s="6">
        <f t="shared" si="27"/>
        <v>5</v>
      </c>
      <c r="D471" s="12">
        <f t="shared" si="28"/>
        <v>1960</v>
      </c>
      <c r="E471" s="12">
        <f t="shared" si="29"/>
        <v>1960</v>
      </c>
      <c r="F471" s="12">
        <v>466.41907608840779</v>
      </c>
    </row>
    <row r="472" spans="1:6">
      <c r="A472">
        <v>465</v>
      </c>
      <c r="B472" s="9">
        <v>22097</v>
      </c>
      <c r="C472" s="6">
        <f t="shared" si="27"/>
        <v>6</v>
      </c>
      <c r="D472" s="12">
        <f t="shared" si="28"/>
        <v>1960</v>
      </c>
      <c r="E472" s="12">
        <f t="shared" si="29"/>
        <v>1960</v>
      </c>
      <c r="F472" s="12">
        <v>-78.230012814884091</v>
      </c>
    </row>
    <row r="473" spans="1:6">
      <c r="A473">
        <v>466</v>
      </c>
      <c r="B473" s="9">
        <v>22128</v>
      </c>
      <c r="C473" s="6">
        <f t="shared" si="27"/>
        <v>7</v>
      </c>
      <c r="D473" s="12">
        <f t="shared" si="28"/>
        <v>1960</v>
      </c>
      <c r="E473" s="12">
        <f t="shared" si="29"/>
        <v>1960</v>
      </c>
      <c r="F473" s="12">
        <v>-314.57624764621028</v>
      </c>
    </row>
    <row r="474" spans="1:6">
      <c r="A474">
        <v>467</v>
      </c>
      <c r="B474" s="9">
        <v>22159</v>
      </c>
      <c r="C474" s="6">
        <f t="shared" si="27"/>
        <v>8</v>
      </c>
      <c r="D474" s="12">
        <f t="shared" si="28"/>
        <v>1960</v>
      </c>
      <c r="E474" s="12">
        <f t="shared" si="29"/>
        <v>1960</v>
      </c>
      <c r="F474" s="12">
        <v>-236.46198708393109</v>
      </c>
    </row>
    <row r="475" spans="1:6">
      <c r="A475">
        <v>468</v>
      </c>
      <c r="B475" s="9">
        <v>22189</v>
      </c>
      <c r="C475" s="6">
        <f t="shared" si="27"/>
        <v>9</v>
      </c>
      <c r="D475" s="12">
        <f t="shared" si="28"/>
        <v>1960</v>
      </c>
      <c r="E475" s="12">
        <f t="shared" si="29"/>
        <v>1960</v>
      </c>
      <c r="F475" s="12">
        <v>1378.4151036515209</v>
      </c>
    </row>
    <row r="476" spans="1:6">
      <c r="A476">
        <v>469</v>
      </c>
      <c r="B476" s="9">
        <v>22220</v>
      </c>
      <c r="C476" s="6">
        <f t="shared" si="27"/>
        <v>10</v>
      </c>
      <c r="D476" s="12">
        <f t="shared" si="28"/>
        <v>1960</v>
      </c>
      <c r="E476" s="12">
        <f t="shared" si="29"/>
        <v>1961</v>
      </c>
      <c r="F476" s="12">
        <v>352.82569270079841</v>
      </c>
    </row>
    <row r="477" spans="1:6">
      <c r="A477">
        <v>470</v>
      </c>
      <c r="B477" s="9">
        <v>22250</v>
      </c>
      <c r="C477" s="6">
        <f t="shared" si="27"/>
        <v>11</v>
      </c>
      <c r="D477" s="12">
        <f t="shared" si="28"/>
        <v>1960</v>
      </c>
      <c r="E477" s="12">
        <f t="shared" si="29"/>
        <v>1961</v>
      </c>
      <c r="F477" s="12">
        <v>302.856547619732</v>
      </c>
    </row>
    <row r="478" spans="1:6">
      <c r="A478">
        <v>471</v>
      </c>
      <c r="B478" s="9">
        <v>22281</v>
      </c>
      <c r="C478" s="6">
        <f t="shared" si="27"/>
        <v>12</v>
      </c>
      <c r="D478" s="12">
        <f t="shared" si="28"/>
        <v>1960</v>
      </c>
      <c r="E478" s="12">
        <f t="shared" si="29"/>
        <v>1961</v>
      </c>
      <c r="F478" s="12">
        <v>-1009.2060974720818</v>
      </c>
    </row>
    <row r="479" spans="1:6">
      <c r="A479">
        <v>472</v>
      </c>
      <c r="B479" s="9">
        <v>22312</v>
      </c>
      <c r="C479" s="6">
        <f t="shared" si="27"/>
        <v>1</v>
      </c>
      <c r="D479" s="12">
        <f t="shared" si="28"/>
        <v>1961</v>
      </c>
      <c r="E479" s="12">
        <f t="shared" si="29"/>
        <v>1961</v>
      </c>
      <c r="F479" s="12">
        <v>-252.37804155564834</v>
      </c>
    </row>
    <row r="480" spans="1:6">
      <c r="A480">
        <v>473</v>
      </c>
      <c r="B480" s="9">
        <v>22340</v>
      </c>
      <c r="C480" s="6">
        <f t="shared" si="27"/>
        <v>2</v>
      </c>
      <c r="D480" s="12">
        <f t="shared" si="28"/>
        <v>1961</v>
      </c>
      <c r="E480" s="12">
        <f t="shared" si="29"/>
        <v>1961</v>
      </c>
      <c r="F480" s="12">
        <v>1713.311275532099</v>
      </c>
    </row>
    <row r="481" spans="1:6">
      <c r="A481">
        <v>474</v>
      </c>
      <c r="B481" s="9">
        <v>22371</v>
      </c>
      <c r="C481" s="6">
        <f t="shared" si="27"/>
        <v>3</v>
      </c>
      <c r="D481" s="12">
        <f t="shared" si="28"/>
        <v>1961</v>
      </c>
      <c r="E481" s="12">
        <f t="shared" si="29"/>
        <v>1961</v>
      </c>
      <c r="F481" s="12">
        <v>-1339.8470418743655</v>
      </c>
    </row>
    <row r="482" spans="1:6">
      <c r="A482">
        <v>475</v>
      </c>
      <c r="B482" s="9">
        <v>22401</v>
      </c>
      <c r="C482" s="6">
        <f t="shared" si="27"/>
        <v>4</v>
      </c>
      <c r="D482" s="12">
        <f t="shared" si="28"/>
        <v>1961</v>
      </c>
      <c r="E482" s="12">
        <f t="shared" si="29"/>
        <v>1961</v>
      </c>
      <c r="F482" s="12">
        <v>1024.9567238934023</v>
      </c>
    </row>
    <row r="483" spans="1:6">
      <c r="A483">
        <v>476</v>
      </c>
      <c r="B483" s="9">
        <v>22432</v>
      </c>
      <c r="C483" s="6">
        <f t="shared" si="27"/>
        <v>5</v>
      </c>
      <c r="D483" s="12">
        <f t="shared" si="28"/>
        <v>1961</v>
      </c>
      <c r="E483" s="12">
        <f t="shared" si="29"/>
        <v>1961</v>
      </c>
      <c r="F483" s="12">
        <v>1236.7431812009622</v>
      </c>
    </row>
    <row r="484" spans="1:6">
      <c r="A484">
        <v>477</v>
      </c>
      <c r="B484" s="9">
        <v>22462</v>
      </c>
      <c r="C484" s="6">
        <f t="shared" si="27"/>
        <v>6</v>
      </c>
      <c r="D484" s="12">
        <f t="shared" si="28"/>
        <v>1961</v>
      </c>
      <c r="E484" s="12">
        <f t="shared" si="29"/>
        <v>1961</v>
      </c>
      <c r="F484" s="12">
        <v>88.458966364777638</v>
      </c>
    </row>
    <row r="485" spans="1:6">
      <c r="A485">
        <v>478</v>
      </c>
      <c r="B485" s="9">
        <v>22493</v>
      </c>
      <c r="C485" s="6">
        <f t="shared" si="27"/>
        <v>7</v>
      </c>
      <c r="D485" s="12">
        <f t="shared" si="28"/>
        <v>1961</v>
      </c>
      <c r="E485" s="12">
        <f t="shared" si="29"/>
        <v>1961</v>
      </c>
      <c r="F485" s="12">
        <v>-455.64286656366482</v>
      </c>
    </row>
    <row r="486" spans="1:6">
      <c r="A486">
        <v>479</v>
      </c>
      <c r="B486" s="9">
        <v>22524</v>
      </c>
      <c r="C486" s="6">
        <f t="shared" si="27"/>
        <v>8</v>
      </c>
      <c r="D486" s="12">
        <f t="shared" si="28"/>
        <v>1961</v>
      </c>
      <c r="E486" s="12">
        <f t="shared" si="29"/>
        <v>1961</v>
      </c>
      <c r="F486" s="12">
        <v>-613.28248667831519</v>
      </c>
    </row>
    <row r="487" spans="1:6">
      <c r="A487">
        <v>480</v>
      </c>
      <c r="B487" s="9">
        <v>22554</v>
      </c>
      <c r="C487" s="6">
        <f t="shared" si="27"/>
        <v>9</v>
      </c>
      <c r="D487" s="12">
        <f t="shared" si="28"/>
        <v>1961</v>
      </c>
      <c r="E487" s="12">
        <f t="shared" si="29"/>
        <v>1961</v>
      </c>
      <c r="F487" s="12">
        <v>1633.8375782650828</v>
      </c>
    </row>
    <row r="488" spans="1:6">
      <c r="A488">
        <v>481</v>
      </c>
      <c r="B488" s="9">
        <v>22585</v>
      </c>
      <c r="C488" s="6">
        <f t="shared" si="27"/>
        <v>10</v>
      </c>
      <c r="D488" s="12">
        <f t="shared" si="28"/>
        <v>1961</v>
      </c>
      <c r="E488" s="12">
        <f t="shared" si="29"/>
        <v>1962</v>
      </c>
      <c r="F488" s="12">
        <v>271.30709549126868</v>
      </c>
    </row>
    <row r="489" spans="1:6">
      <c r="A489">
        <v>482</v>
      </c>
      <c r="B489" s="9">
        <v>22615</v>
      </c>
      <c r="C489" s="6">
        <f t="shared" si="27"/>
        <v>11</v>
      </c>
      <c r="D489" s="12">
        <f t="shared" si="28"/>
        <v>1961</v>
      </c>
      <c r="E489" s="12">
        <f t="shared" si="29"/>
        <v>1962</v>
      </c>
      <c r="F489" s="12">
        <v>-404.69623552747987</v>
      </c>
    </row>
    <row r="490" spans="1:6">
      <c r="A490">
        <v>483</v>
      </c>
      <c r="B490" s="9">
        <v>22646</v>
      </c>
      <c r="C490" s="6">
        <f t="shared" si="27"/>
        <v>12</v>
      </c>
      <c r="D490" s="12">
        <f t="shared" si="28"/>
        <v>1961</v>
      </c>
      <c r="E490" s="12">
        <f t="shared" si="29"/>
        <v>1962</v>
      </c>
      <c r="F490" s="12">
        <v>-604.48570050553326</v>
      </c>
    </row>
    <row r="491" spans="1:6">
      <c r="A491">
        <v>484</v>
      </c>
      <c r="B491" s="9">
        <v>22677</v>
      </c>
      <c r="C491" s="6">
        <f t="shared" si="27"/>
        <v>1</v>
      </c>
      <c r="D491" s="12">
        <f t="shared" si="28"/>
        <v>1962</v>
      </c>
      <c r="E491" s="12">
        <f t="shared" si="29"/>
        <v>1962</v>
      </c>
      <c r="F491" s="12">
        <v>-511.49228291747318</v>
      </c>
    </row>
    <row r="492" spans="1:6">
      <c r="A492">
        <v>485</v>
      </c>
      <c r="B492" s="9">
        <v>22705</v>
      </c>
      <c r="C492" s="6">
        <f t="shared" si="27"/>
        <v>2</v>
      </c>
      <c r="D492" s="12">
        <f t="shared" si="28"/>
        <v>1962</v>
      </c>
      <c r="E492" s="12">
        <f t="shared" si="29"/>
        <v>1962</v>
      </c>
      <c r="F492" s="12">
        <v>6053.5289305154802</v>
      </c>
    </row>
    <row r="493" spans="1:6">
      <c r="A493">
        <v>486</v>
      </c>
      <c r="B493" s="9">
        <v>22736</v>
      </c>
      <c r="C493" s="6">
        <f t="shared" si="27"/>
        <v>3</v>
      </c>
      <c r="D493" s="12">
        <f t="shared" si="28"/>
        <v>1962</v>
      </c>
      <c r="E493" s="12">
        <f t="shared" si="29"/>
        <v>1962</v>
      </c>
      <c r="F493" s="12">
        <v>2214.2320015493569</v>
      </c>
    </row>
    <row r="494" spans="1:6">
      <c r="A494">
        <v>487</v>
      </c>
      <c r="B494" s="9">
        <v>22766</v>
      </c>
      <c r="C494" s="6">
        <f t="shared" si="27"/>
        <v>4</v>
      </c>
      <c r="D494" s="12">
        <f t="shared" si="28"/>
        <v>1962</v>
      </c>
      <c r="E494" s="12">
        <f t="shared" si="29"/>
        <v>1962</v>
      </c>
      <c r="F494" s="12">
        <v>-283.94887070787757</v>
      </c>
    </row>
    <row r="495" spans="1:6">
      <c r="A495">
        <v>488</v>
      </c>
      <c r="B495" s="9">
        <v>22797</v>
      </c>
      <c r="C495" s="6">
        <f t="shared" si="27"/>
        <v>5</v>
      </c>
      <c r="D495" s="12">
        <f t="shared" si="28"/>
        <v>1962</v>
      </c>
      <c r="E495" s="12">
        <f t="shared" si="29"/>
        <v>1962</v>
      </c>
      <c r="F495" s="12">
        <v>421.49552281669025</v>
      </c>
    </row>
    <row r="496" spans="1:6">
      <c r="A496">
        <v>489</v>
      </c>
      <c r="B496" s="9">
        <v>22827</v>
      </c>
      <c r="C496" s="6">
        <f t="shared" si="27"/>
        <v>6</v>
      </c>
      <c r="D496" s="12">
        <f t="shared" si="28"/>
        <v>1962</v>
      </c>
      <c r="E496" s="12">
        <f t="shared" si="29"/>
        <v>1962</v>
      </c>
      <c r="F496" s="12">
        <v>-445.61180942106978</v>
      </c>
    </row>
    <row r="497" spans="1:6">
      <c r="A497">
        <v>490</v>
      </c>
      <c r="B497" s="9">
        <v>22858</v>
      </c>
      <c r="C497" s="6">
        <f t="shared" si="27"/>
        <v>7</v>
      </c>
      <c r="D497" s="12">
        <f t="shared" si="28"/>
        <v>1962</v>
      </c>
      <c r="E497" s="12">
        <f t="shared" si="29"/>
        <v>1962</v>
      </c>
      <c r="F497" s="12">
        <v>-734.40031248178855</v>
      </c>
    </row>
    <row r="498" spans="1:6">
      <c r="A498">
        <v>491</v>
      </c>
      <c r="B498" s="9">
        <v>22889</v>
      </c>
      <c r="C498" s="6">
        <f t="shared" si="27"/>
        <v>8</v>
      </c>
      <c r="D498" s="12">
        <f t="shared" si="28"/>
        <v>1962</v>
      </c>
      <c r="E498" s="12">
        <f t="shared" si="29"/>
        <v>1962</v>
      </c>
      <c r="F498" s="12">
        <v>-184.39205536524304</v>
      </c>
    </row>
    <row r="499" spans="1:6">
      <c r="A499">
        <v>492</v>
      </c>
      <c r="B499" s="9">
        <v>22919</v>
      </c>
      <c r="C499" s="6">
        <f t="shared" si="27"/>
        <v>9</v>
      </c>
      <c r="D499" s="12">
        <f t="shared" si="28"/>
        <v>1962</v>
      </c>
      <c r="E499" s="12">
        <f t="shared" si="29"/>
        <v>1962</v>
      </c>
      <c r="F499" s="12">
        <v>1586.6047658528209</v>
      </c>
    </row>
    <row r="500" spans="1:6">
      <c r="A500">
        <v>493</v>
      </c>
      <c r="B500" s="9">
        <v>22950</v>
      </c>
      <c r="C500" s="6">
        <f t="shared" si="27"/>
        <v>10</v>
      </c>
      <c r="D500" s="12">
        <f t="shared" si="28"/>
        <v>1962</v>
      </c>
      <c r="E500" s="12">
        <f t="shared" si="29"/>
        <v>1963</v>
      </c>
      <c r="F500" s="12">
        <v>5365.8920787738225</v>
      </c>
    </row>
    <row r="501" spans="1:6">
      <c r="A501">
        <v>494</v>
      </c>
      <c r="B501" s="9">
        <v>22980</v>
      </c>
      <c r="C501" s="6">
        <f t="shared" si="27"/>
        <v>11</v>
      </c>
      <c r="D501" s="12">
        <f t="shared" si="28"/>
        <v>1962</v>
      </c>
      <c r="E501" s="12">
        <f t="shared" si="29"/>
        <v>1963</v>
      </c>
      <c r="F501" s="12">
        <v>-294.36762826414542</v>
      </c>
    </row>
    <row r="502" spans="1:6">
      <c r="A502">
        <v>495</v>
      </c>
      <c r="B502" s="9">
        <v>23011</v>
      </c>
      <c r="C502" s="6">
        <f t="shared" si="27"/>
        <v>12</v>
      </c>
      <c r="D502" s="12">
        <f t="shared" si="28"/>
        <v>1962</v>
      </c>
      <c r="E502" s="12">
        <f t="shared" si="29"/>
        <v>1963</v>
      </c>
      <c r="F502" s="12">
        <v>1880.4664668283795</v>
      </c>
    </row>
    <row r="503" spans="1:6">
      <c r="A503">
        <v>496</v>
      </c>
      <c r="B503" s="9">
        <v>23042</v>
      </c>
      <c r="C503" s="6">
        <f t="shared" si="27"/>
        <v>1</v>
      </c>
      <c r="D503" s="12">
        <f t="shared" si="28"/>
        <v>1963</v>
      </c>
      <c r="E503" s="12">
        <f t="shared" si="29"/>
        <v>1963</v>
      </c>
      <c r="F503" s="12">
        <v>-4333.2415065149062</v>
      </c>
    </row>
    <row r="504" spans="1:6">
      <c r="A504">
        <v>497</v>
      </c>
      <c r="B504" s="9">
        <v>23070</v>
      </c>
      <c r="C504" s="6">
        <f t="shared" si="27"/>
        <v>2</v>
      </c>
      <c r="D504" s="12">
        <f t="shared" si="28"/>
        <v>1963</v>
      </c>
      <c r="E504" s="12">
        <f t="shared" si="29"/>
        <v>1963</v>
      </c>
      <c r="F504" s="12">
        <v>8316.2169175720792</v>
      </c>
    </row>
    <row r="505" spans="1:6">
      <c r="A505">
        <v>498</v>
      </c>
      <c r="B505" s="9">
        <v>23101</v>
      </c>
      <c r="C505" s="6">
        <f t="shared" si="27"/>
        <v>3</v>
      </c>
      <c r="D505" s="12">
        <f t="shared" si="28"/>
        <v>1963</v>
      </c>
      <c r="E505" s="12">
        <f t="shared" si="29"/>
        <v>1963</v>
      </c>
      <c r="F505" s="12">
        <v>-227.25328674874982</v>
      </c>
    </row>
    <row r="506" spans="1:6">
      <c r="A506">
        <v>499</v>
      </c>
      <c r="B506" s="9">
        <v>23131</v>
      </c>
      <c r="C506" s="6">
        <f t="shared" si="27"/>
        <v>4</v>
      </c>
      <c r="D506" s="12">
        <f t="shared" si="28"/>
        <v>1963</v>
      </c>
      <c r="E506" s="12">
        <f t="shared" si="29"/>
        <v>1963</v>
      </c>
      <c r="F506" s="12">
        <v>8849.9975925667477</v>
      </c>
    </row>
    <row r="507" spans="1:6">
      <c r="A507">
        <v>500</v>
      </c>
      <c r="B507" s="9">
        <v>23162</v>
      </c>
      <c r="C507" s="6">
        <f t="shared" si="27"/>
        <v>5</v>
      </c>
      <c r="D507" s="12">
        <f t="shared" si="28"/>
        <v>1963</v>
      </c>
      <c r="E507" s="12">
        <f t="shared" si="29"/>
        <v>1963</v>
      </c>
      <c r="F507" s="12">
        <v>4011.6570441296208</v>
      </c>
    </row>
    <row r="508" spans="1:6">
      <c r="A508">
        <v>501</v>
      </c>
      <c r="B508" s="9">
        <v>23192</v>
      </c>
      <c r="C508" s="6">
        <f t="shared" si="27"/>
        <v>6</v>
      </c>
      <c r="D508" s="12">
        <f t="shared" si="28"/>
        <v>1963</v>
      </c>
      <c r="E508" s="12">
        <f t="shared" si="29"/>
        <v>1963</v>
      </c>
      <c r="F508" s="12">
        <v>709.23979033847525</v>
      </c>
    </row>
    <row r="509" spans="1:6">
      <c r="A509">
        <v>502</v>
      </c>
      <c r="B509" s="9">
        <v>23223</v>
      </c>
      <c r="C509" s="6">
        <f t="shared" si="27"/>
        <v>7</v>
      </c>
      <c r="D509" s="12">
        <f t="shared" si="28"/>
        <v>1963</v>
      </c>
      <c r="E509" s="12">
        <f t="shared" si="29"/>
        <v>1963</v>
      </c>
      <c r="F509" s="12">
        <v>184.993906741432</v>
      </c>
    </row>
    <row r="510" spans="1:6">
      <c r="A510">
        <v>503</v>
      </c>
      <c r="B510" s="9">
        <v>23254</v>
      </c>
      <c r="C510" s="6">
        <f t="shared" si="27"/>
        <v>8</v>
      </c>
      <c r="D510" s="12">
        <f t="shared" si="28"/>
        <v>1963</v>
      </c>
      <c r="E510" s="12">
        <f t="shared" si="29"/>
        <v>1963</v>
      </c>
      <c r="F510" s="12">
        <v>423.40652429972636</v>
      </c>
    </row>
    <row r="511" spans="1:6">
      <c r="A511">
        <v>504</v>
      </c>
      <c r="B511" s="9">
        <v>23284</v>
      </c>
      <c r="C511" s="6">
        <f t="shared" si="27"/>
        <v>9</v>
      </c>
      <c r="D511" s="12">
        <f t="shared" si="28"/>
        <v>1963</v>
      </c>
      <c r="E511" s="12">
        <f t="shared" si="29"/>
        <v>1963</v>
      </c>
      <c r="F511" s="12">
        <v>1727.3120460176078</v>
      </c>
    </row>
    <row r="512" spans="1:6">
      <c r="A512">
        <v>505</v>
      </c>
      <c r="B512" s="9">
        <v>23315</v>
      </c>
      <c r="C512" s="6">
        <f t="shared" si="27"/>
        <v>10</v>
      </c>
      <c r="D512" s="12">
        <f t="shared" si="28"/>
        <v>1963</v>
      </c>
      <c r="E512" s="12">
        <f t="shared" si="29"/>
        <v>1964</v>
      </c>
      <c r="F512" s="12">
        <v>90.643144441001368</v>
      </c>
    </row>
    <row r="513" spans="1:6">
      <c r="A513">
        <v>506</v>
      </c>
      <c r="B513" s="9">
        <v>23345</v>
      </c>
      <c r="C513" s="6">
        <f t="shared" si="27"/>
        <v>11</v>
      </c>
      <c r="D513" s="12">
        <f t="shared" si="28"/>
        <v>1963</v>
      </c>
      <c r="E513" s="12">
        <f t="shared" si="29"/>
        <v>1964</v>
      </c>
      <c r="F513" s="12">
        <v>911.08561521988599</v>
      </c>
    </row>
    <row r="514" spans="1:6">
      <c r="A514">
        <v>507</v>
      </c>
      <c r="B514" s="9">
        <v>23376</v>
      </c>
      <c r="C514" s="6">
        <f t="shared" si="27"/>
        <v>12</v>
      </c>
      <c r="D514" s="12">
        <f t="shared" si="28"/>
        <v>1963</v>
      </c>
      <c r="E514" s="12">
        <f t="shared" si="29"/>
        <v>1964</v>
      </c>
      <c r="F514" s="12">
        <v>-592.65263184654839</v>
      </c>
    </row>
    <row r="515" spans="1:6">
      <c r="A515">
        <v>508</v>
      </c>
      <c r="B515" s="9">
        <v>23407</v>
      </c>
      <c r="C515" s="6">
        <f t="shared" si="27"/>
        <v>1</v>
      </c>
      <c r="D515" s="12">
        <f t="shared" si="28"/>
        <v>1964</v>
      </c>
      <c r="E515" s="12">
        <f t="shared" si="29"/>
        <v>1964</v>
      </c>
      <c r="F515" s="12">
        <v>2381.3959483032231</v>
      </c>
    </row>
    <row r="516" spans="1:6">
      <c r="A516">
        <v>509</v>
      </c>
      <c r="B516" s="9">
        <v>23436</v>
      </c>
      <c r="C516" s="6">
        <f t="shared" si="27"/>
        <v>2</v>
      </c>
      <c r="D516" s="12">
        <f t="shared" si="28"/>
        <v>1964</v>
      </c>
      <c r="E516" s="12">
        <f t="shared" si="29"/>
        <v>1964</v>
      </c>
      <c r="F516" s="12">
        <v>-674.37612268413886</v>
      </c>
    </row>
    <row r="517" spans="1:6">
      <c r="A517">
        <v>510</v>
      </c>
      <c r="B517" s="9">
        <v>23467</v>
      </c>
      <c r="C517" s="6">
        <f t="shared" si="27"/>
        <v>3</v>
      </c>
      <c r="D517" s="12">
        <f t="shared" si="28"/>
        <v>1964</v>
      </c>
      <c r="E517" s="12">
        <f t="shared" si="29"/>
        <v>1964</v>
      </c>
      <c r="F517" s="12">
        <v>-420.07982469418181</v>
      </c>
    </row>
    <row r="518" spans="1:6">
      <c r="A518">
        <v>511</v>
      </c>
      <c r="B518" s="9">
        <v>23497</v>
      </c>
      <c r="C518" s="6">
        <f t="shared" si="27"/>
        <v>4</v>
      </c>
      <c r="D518" s="12">
        <f t="shared" si="28"/>
        <v>1964</v>
      </c>
      <c r="E518" s="12">
        <f t="shared" si="29"/>
        <v>1964</v>
      </c>
      <c r="F518" s="12">
        <v>1078.4618322881277</v>
      </c>
    </row>
    <row r="519" spans="1:6">
      <c r="A519">
        <v>512</v>
      </c>
      <c r="B519" s="9">
        <v>23528</v>
      </c>
      <c r="C519" s="6">
        <f t="shared" si="27"/>
        <v>5</v>
      </c>
      <c r="D519" s="12">
        <f t="shared" si="28"/>
        <v>1964</v>
      </c>
      <c r="E519" s="12">
        <f t="shared" si="29"/>
        <v>1964</v>
      </c>
      <c r="F519" s="12">
        <v>881.78382057727663</v>
      </c>
    </row>
    <row r="520" spans="1:6">
      <c r="A520">
        <v>513</v>
      </c>
      <c r="B520" s="9">
        <v>23558</v>
      </c>
      <c r="C520" s="6">
        <f t="shared" si="27"/>
        <v>6</v>
      </c>
      <c r="D520" s="12">
        <f t="shared" si="28"/>
        <v>1964</v>
      </c>
      <c r="E520" s="12">
        <f t="shared" si="29"/>
        <v>1964</v>
      </c>
      <c r="F520" s="12">
        <v>535.51109280223045</v>
      </c>
    </row>
    <row r="521" spans="1:6">
      <c r="A521">
        <v>514</v>
      </c>
      <c r="B521" s="9">
        <v>23589</v>
      </c>
      <c r="C521" s="6">
        <f t="shared" ref="C521:C584" si="30">MONTH(B521)</f>
        <v>7</v>
      </c>
      <c r="D521" s="12">
        <f t="shared" ref="D521:D584" si="31">YEAR(B521)</f>
        <v>1964</v>
      </c>
      <c r="E521" s="12">
        <f t="shared" ref="E521:E584" si="32">IF(AND($C521&gt;=10,$C521&lt;=12),$D521+1,$D521)</f>
        <v>1964</v>
      </c>
      <c r="F521" s="12">
        <v>-126.00569118314783</v>
      </c>
    </row>
    <row r="522" spans="1:6">
      <c r="A522">
        <v>515</v>
      </c>
      <c r="B522" s="9">
        <v>23620</v>
      </c>
      <c r="C522" s="6">
        <f t="shared" si="30"/>
        <v>8</v>
      </c>
      <c r="D522" s="12">
        <f t="shared" si="31"/>
        <v>1964</v>
      </c>
      <c r="E522" s="12">
        <f t="shared" si="32"/>
        <v>1964</v>
      </c>
      <c r="F522" s="12">
        <v>335.82029900705555</v>
      </c>
    </row>
    <row r="523" spans="1:6">
      <c r="A523">
        <v>516</v>
      </c>
      <c r="B523" s="9">
        <v>23650</v>
      </c>
      <c r="C523" s="6">
        <f t="shared" si="30"/>
        <v>9</v>
      </c>
      <c r="D523" s="12">
        <f t="shared" si="31"/>
        <v>1964</v>
      </c>
      <c r="E523" s="12">
        <f t="shared" si="32"/>
        <v>1964</v>
      </c>
      <c r="F523" s="12">
        <v>1258.8566923022204</v>
      </c>
    </row>
    <row r="524" spans="1:6">
      <c r="A524">
        <v>517</v>
      </c>
      <c r="B524" s="9">
        <v>23681</v>
      </c>
      <c r="C524" s="6">
        <f t="shared" si="30"/>
        <v>10</v>
      </c>
      <c r="D524" s="12">
        <f t="shared" si="31"/>
        <v>1964</v>
      </c>
      <c r="E524" s="12">
        <f t="shared" si="32"/>
        <v>1965</v>
      </c>
      <c r="F524" s="12">
        <v>-315.7384029296548</v>
      </c>
    </row>
    <row r="525" spans="1:6">
      <c r="A525">
        <v>518</v>
      </c>
      <c r="B525" s="9">
        <v>23711</v>
      </c>
      <c r="C525" s="6">
        <f t="shared" si="30"/>
        <v>11</v>
      </c>
      <c r="D525" s="12">
        <f t="shared" si="31"/>
        <v>1964</v>
      </c>
      <c r="E525" s="12">
        <f t="shared" si="32"/>
        <v>1965</v>
      </c>
      <c r="F525" s="12">
        <v>474.60343798820378</v>
      </c>
    </row>
    <row r="526" spans="1:6">
      <c r="A526">
        <v>519</v>
      </c>
      <c r="B526" s="9">
        <v>23742</v>
      </c>
      <c r="C526" s="6">
        <f t="shared" si="30"/>
        <v>12</v>
      </c>
      <c r="D526" s="12">
        <f t="shared" si="31"/>
        <v>1964</v>
      </c>
      <c r="E526" s="12">
        <f t="shared" si="32"/>
        <v>1965</v>
      </c>
      <c r="F526" s="12">
        <v>-8818.0687081260603</v>
      </c>
    </row>
    <row r="527" spans="1:6">
      <c r="A527">
        <v>520</v>
      </c>
      <c r="B527" s="9">
        <v>23773</v>
      </c>
      <c r="C527" s="6">
        <f t="shared" si="30"/>
        <v>1</v>
      </c>
      <c r="D527" s="12">
        <f t="shared" si="31"/>
        <v>1965</v>
      </c>
      <c r="E527" s="12">
        <f t="shared" si="32"/>
        <v>1965</v>
      </c>
      <c r="F527" s="12">
        <v>8705.9679804862681</v>
      </c>
    </row>
    <row r="528" spans="1:6">
      <c r="A528">
        <v>521</v>
      </c>
      <c r="B528" s="9">
        <v>23801</v>
      </c>
      <c r="C528" s="6">
        <f t="shared" si="30"/>
        <v>2</v>
      </c>
      <c r="D528" s="12">
        <f t="shared" si="31"/>
        <v>1965</v>
      </c>
      <c r="E528" s="12">
        <f t="shared" si="32"/>
        <v>1965</v>
      </c>
      <c r="F528" s="12">
        <v>3354.0412370064532</v>
      </c>
    </row>
    <row r="529" spans="1:6">
      <c r="A529">
        <v>522</v>
      </c>
      <c r="B529" s="9">
        <v>23832</v>
      </c>
      <c r="C529" s="6">
        <f t="shared" si="30"/>
        <v>3</v>
      </c>
      <c r="D529" s="12">
        <f t="shared" si="31"/>
        <v>1965</v>
      </c>
      <c r="E529" s="12">
        <f t="shared" si="32"/>
        <v>1965</v>
      </c>
      <c r="F529" s="12">
        <v>231.54031907938136</v>
      </c>
    </row>
    <row r="530" spans="1:6">
      <c r="A530">
        <v>523</v>
      </c>
      <c r="B530" s="9">
        <v>23862</v>
      </c>
      <c r="C530" s="6">
        <f t="shared" si="30"/>
        <v>4</v>
      </c>
      <c r="D530" s="12">
        <f t="shared" si="31"/>
        <v>1965</v>
      </c>
      <c r="E530" s="12">
        <f t="shared" si="32"/>
        <v>1965</v>
      </c>
      <c r="F530" s="12">
        <v>1295.6600447665817</v>
      </c>
    </row>
    <row r="531" spans="1:6">
      <c r="A531">
        <v>524</v>
      </c>
      <c r="B531" s="9">
        <v>23893</v>
      </c>
      <c r="C531" s="6">
        <f t="shared" si="30"/>
        <v>5</v>
      </c>
      <c r="D531" s="12">
        <f t="shared" si="31"/>
        <v>1965</v>
      </c>
      <c r="E531" s="12">
        <f t="shared" si="32"/>
        <v>1965</v>
      </c>
      <c r="F531" s="12">
        <v>2034.7862737740254</v>
      </c>
    </row>
    <row r="532" spans="1:6">
      <c r="A532">
        <v>525</v>
      </c>
      <c r="B532" s="9">
        <v>23923</v>
      </c>
      <c r="C532" s="6">
        <f t="shared" si="30"/>
        <v>6</v>
      </c>
      <c r="D532" s="12">
        <f t="shared" si="31"/>
        <v>1965</v>
      </c>
      <c r="E532" s="12">
        <f t="shared" si="32"/>
        <v>1965</v>
      </c>
      <c r="F532" s="12">
        <v>670.48083444240388</v>
      </c>
    </row>
    <row r="533" spans="1:6">
      <c r="A533">
        <v>526</v>
      </c>
      <c r="B533" s="9">
        <v>23954</v>
      </c>
      <c r="C533" s="6">
        <f t="shared" si="30"/>
        <v>7</v>
      </c>
      <c r="D533" s="12">
        <f t="shared" si="31"/>
        <v>1965</v>
      </c>
      <c r="E533" s="12">
        <f t="shared" si="32"/>
        <v>1965</v>
      </c>
      <c r="F533" s="12">
        <v>56.799376416162936</v>
      </c>
    </row>
    <row r="534" spans="1:6">
      <c r="A534">
        <v>527</v>
      </c>
      <c r="B534" s="9">
        <v>23985</v>
      </c>
      <c r="C534" s="6">
        <f t="shared" si="30"/>
        <v>8</v>
      </c>
      <c r="D534" s="12">
        <f t="shared" si="31"/>
        <v>1965</v>
      </c>
      <c r="E534" s="12">
        <f t="shared" si="32"/>
        <v>1965</v>
      </c>
      <c r="F534" s="12">
        <v>1017.3804437194603</v>
      </c>
    </row>
    <row r="535" spans="1:6">
      <c r="A535">
        <v>528</v>
      </c>
      <c r="B535" s="9">
        <v>24015</v>
      </c>
      <c r="C535" s="6">
        <f t="shared" si="30"/>
        <v>9</v>
      </c>
      <c r="D535" s="12">
        <f t="shared" si="31"/>
        <v>1965</v>
      </c>
      <c r="E535" s="12">
        <f t="shared" si="32"/>
        <v>1965</v>
      </c>
      <c r="F535" s="12">
        <v>2016.4001676680505</v>
      </c>
    </row>
    <row r="536" spans="1:6">
      <c r="A536">
        <v>529</v>
      </c>
      <c r="B536" s="9">
        <v>24046</v>
      </c>
      <c r="C536" s="6">
        <f t="shared" si="30"/>
        <v>10</v>
      </c>
      <c r="D536" s="12">
        <f t="shared" si="31"/>
        <v>1965</v>
      </c>
      <c r="E536" s="12">
        <f t="shared" si="32"/>
        <v>1966</v>
      </c>
      <c r="F536" s="12">
        <v>531.8560074166088</v>
      </c>
    </row>
    <row r="537" spans="1:6">
      <c r="A537">
        <v>530</v>
      </c>
      <c r="B537" s="9">
        <v>24076</v>
      </c>
      <c r="C537" s="6">
        <f t="shared" si="30"/>
        <v>11</v>
      </c>
      <c r="D537" s="12">
        <f t="shared" si="31"/>
        <v>1965</v>
      </c>
      <c r="E537" s="12">
        <f t="shared" si="32"/>
        <v>1966</v>
      </c>
      <c r="F537" s="12">
        <v>534.18372345101852</v>
      </c>
    </row>
    <row r="538" spans="1:6">
      <c r="A538">
        <v>531</v>
      </c>
      <c r="B538" s="9">
        <v>24107</v>
      </c>
      <c r="C538" s="6">
        <f t="shared" si="30"/>
        <v>12</v>
      </c>
      <c r="D538" s="12">
        <f t="shared" si="31"/>
        <v>1965</v>
      </c>
      <c r="E538" s="12">
        <f t="shared" si="32"/>
        <v>1966</v>
      </c>
      <c r="F538" s="12">
        <v>1040.7328495470988</v>
      </c>
    </row>
    <row r="539" spans="1:6">
      <c r="A539">
        <v>532</v>
      </c>
      <c r="B539" s="9">
        <v>24138</v>
      </c>
      <c r="C539" s="6">
        <f t="shared" si="30"/>
        <v>1</v>
      </c>
      <c r="D539" s="12">
        <f t="shared" si="31"/>
        <v>1966</v>
      </c>
      <c r="E539" s="12">
        <f t="shared" si="32"/>
        <v>1966</v>
      </c>
      <c r="F539" s="12">
        <v>1341.4228227213412</v>
      </c>
    </row>
    <row r="540" spans="1:6">
      <c r="A540">
        <v>533</v>
      </c>
      <c r="B540" s="9">
        <v>24166</v>
      </c>
      <c r="C540" s="6">
        <f t="shared" si="30"/>
        <v>2</v>
      </c>
      <c r="D540" s="12">
        <f t="shared" si="31"/>
        <v>1966</v>
      </c>
      <c r="E540" s="12">
        <f t="shared" si="32"/>
        <v>1966</v>
      </c>
      <c r="F540" s="12">
        <v>2086.773031832895</v>
      </c>
    </row>
    <row r="541" spans="1:6">
      <c r="A541">
        <v>534</v>
      </c>
      <c r="B541" s="9">
        <v>24197</v>
      </c>
      <c r="C541" s="6">
        <f t="shared" si="30"/>
        <v>3</v>
      </c>
      <c r="D541" s="12">
        <f t="shared" si="31"/>
        <v>1966</v>
      </c>
      <c r="E541" s="12">
        <f t="shared" si="32"/>
        <v>1966</v>
      </c>
      <c r="F541" s="12">
        <v>412.40523573322298</v>
      </c>
    </row>
    <row r="542" spans="1:6">
      <c r="A542">
        <v>535</v>
      </c>
      <c r="B542" s="9">
        <v>24227</v>
      </c>
      <c r="C542" s="6">
        <f t="shared" si="30"/>
        <v>4</v>
      </c>
      <c r="D542" s="12">
        <f t="shared" si="31"/>
        <v>1966</v>
      </c>
      <c r="E542" s="12">
        <f t="shared" si="32"/>
        <v>1966</v>
      </c>
      <c r="F542" s="12">
        <v>1942.4059817058592</v>
      </c>
    </row>
    <row r="543" spans="1:6">
      <c r="A543">
        <v>536</v>
      </c>
      <c r="B543" s="9">
        <v>24258</v>
      </c>
      <c r="C543" s="6">
        <f t="shared" si="30"/>
        <v>5</v>
      </c>
      <c r="D543" s="12">
        <f t="shared" si="31"/>
        <v>1966</v>
      </c>
      <c r="E543" s="12">
        <f t="shared" si="32"/>
        <v>1966</v>
      </c>
      <c r="F543" s="12">
        <v>1529.353356052017</v>
      </c>
    </row>
    <row r="544" spans="1:6">
      <c r="A544">
        <v>537</v>
      </c>
      <c r="B544" s="9">
        <v>24288</v>
      </c>
      <c r="C544" s="6">
        <f t="shared" si="30"/>
        <v>6</v>
      </c>
      <c r="D544" s="12">
        <f t="shared" si="31"/>
        <v>1966</v>
      </c>
      <c r="E544" s="12">
        <f t="shared" si="32"/>
        <v>1966</v>
      </c>
      <c r="F544" s="12">
        <v>217.4268159205692</v>
      </c>
    </row>
    <row r="545" spans="1:6">
      <c r="A545">
        <v>538</v>
      </c>
      <c r="B545" s="9">
        <v>24319</v>
      </c>
      <c r="C545" s="6">
        <f t="shared" si="30"/>
        <v>7</v>
      </c>
      <c r="D545" s="12">
        <f t="shared" si="31"/>
        <v>1966</v>
      </c>
      <c r="E545" s="12">
        <f t="shared" si="32"/>
        <v>1966</v>
      </c>
      <c r="F545" s="12">
        <v>-262.00528830493477</v>
      </c>
    </row>
    <row r="546" spans="1:6">
      <c r="A546">
        <v>539</v>
      </c>
      <c r="B546" s="9">
        <v>24350</v>
      </c>
      <c r="C546" s="6">
        <f t="shared" si="30"/>
        <v>8</v>
      </c>
      <c r="D546" s="12">
        <f t="shared" si="31"/>
        <v>1966</v>
      </c>
      <c r="E546" s="12">
        <f t="shared" si="32"/>
        <v>1966</v>
      </c>
      <c r="F546" s="12">
        <v>-129.41546105257112</v>
      </c>
    </row>
    <row r="547" spans="1:6">
      <c r="A547">
        <v>540</v>
      </c>
      <c r="B547" s="9">
        <v>24380</v>
      </c>
      <c r="C547" s="6">
        <f t="shared" si="30"/>
        <v>9</v>
      </c>
      <c r="D547" s="12">
        <f t="shared" si="31"/>
        <v>1966</v>
      </c>
      <c r="E547" s="12">
        <f t="shared" si="32"/>
        <v>1966</v>
      </c>
      <c r="F547" s="12">
        <v>1174.8175028330434</v>
      </c>
    </row>
    <row r="548" spans="1:6">
      <c r="A548">
        <v>541</v>
      </c>
      <c r="B548" s="9">
        <v>24411</v>
      </c>
      <c r="C548" s="6">
        <f t="shared" si="30"/>
        <v>10</v>
      </c>
      <c r="D548" s="12">
        <f t="shared" si="31"/>
        <v>1966</v>
      </c>
      <c r="E548" s="12">
        <f t="shared" si="32"/>
        <v>1967</v>
      </c>
      <c r="F548" s="12">
        <v>201.80559722503429</v>
      </c>
    </row>
    <row r="549" spans="1:6">
      <c r="A549">
        <v>542</v>
      </c>
      <c r="B549" s="9">
        <v>24441</v>
      </c>
      <c r="C549" s="6">
        <f t="shared" si="30"/>
        <v>11</v>
      </c>
      <c r="D549" s="12">
        <f t="shared" si="31"/>
        <v>1966</v>
      </c>
      <c r="E549" s="12">
        <f t="shared" si="32"/>
        <v>1967</v>
      </c>
      <c r="F549" s="12">
        <v>-504.05947244482701</v>
      </c>
    </row>
    <row r="550" spans="1:6">
      <c r="A550">
        <v>543</v>
      </c>
      <c r="B550" s="9">
        <v>24472</v>
      </c>
      <c r="C550" s="6">
        <f t="shared" si="30"/>
        <v>12</v>
      </c>
      <c r="D550" s="12">
        <f t="shared" si="31"/>
        <v>1966</v>
      </c>
      <c r="E550" s="12">
        <f t="shared" si="32"/>
        <v>1967</v>
      </c>
      <c r="F550" s="12">
        <v>2547.8184795183861</v>
      </c>
    </row>
    <row r="551" spans="1:6">
      <c r="A551">
        <v>544</v>
      </c>
      <c r="B551" s="9">
        <v>24503</v>
      </c>
      <c r="C551" s="6">
        <f t="shared" si="30"/>
        <v>1</v>
      </c>
      <c r="D551" s="12">
        <f t="shared" si="31"/>
        <v>1967</v>
      </c>
      <c r="E551" s="12">
        <f t="shared" si="32"/>
        <v>1967</v>
      </c>
      <c r="F551" s="12">
        <v>-1915.8580597440564</v>
      </c>
    </row>
    <row r="552" spans="1:6">
      <c r="A552">
        <v>545</v>
      </c>
      <c r="B552" s="9">
        <v>24531</v>
      </c>
      <c r="C552" s="6">
        <f t="shared" si="30"/>
        <v>2</v>
      </c>
      <c r="D552" s="12">
        <f t="shared" si="31"/>
        <v>1967</v>
      </c>
      <c r="E552" s="12">
        <f t="shared" si="32"/>
        <v>1967</v>
      </c>
      <c r="F552" s="12">
        <v>11964.215169790554</v>
      </c>
    </row>
    <row r="553" spans="1:6">
      <c r="A553">
        <v>546</v>
      </c>
      <c r="B553" s="9">
        <v>24562</v>
      </c>
      <c r="C553" s="6">
        <f t="shared" si="30"/>
        <v>3</v>
      </c>
      <c r="D553" s="12">
        <f t="shared" si="31"/>
        <v>1967</v>
      </c>
      <c r="E553" s="12">
        <f t="shared" si="32"/>
        <v>1967</v>
      </c>
      <c r="F553" s="12">
        <v>1596.9863728500004</v>
      </c>
    </row>
    <row r="554" spans="1:6">
      <c r="A554">
        <v>547</v>
      </c>
      <c r="B554" s="9">
        <v>24592</v>
      </c>
      <c r="C554" s="6">
        <f t="shared" si="30"/>
        <v>4</v>
      </c>
      <c r="D554" s="12">
        <f t="shared" si="31"/>
        <v>1967</v>
      </c>
      <c r="E554" s="12">
        <f t="shared" si="32"/>
        <v>1967</v>
      </c>
      <c r="F554" s="12">
        <v>3719.309199241985</v>
      </c>
    </row>
    <row r="555" spans="1:6">
      <c r="A555">
        <v>548</v>
      </c>
      <c r="B555" s="9">
        <v>24623</v>
      </c>
      <c r="C555" s="6">
        <f t="shared" si="30"/>
        <v>5</v>
      </c>
      <c r="D555" s="12">
        <f t="shared" si="31"/>
        <v>1967</v>
      </c>
      <c r="E555" s="12">
        <f t="shared" si="32"/>
        <v>1967</v>
      </c>
      <c r="F555" s="12">
        <v>1760.3444632163137</v>
      </c>
    </row>
    <row r="556" spans="1:6">
      <c r="A556">
        <v>549</v>
      </c>
      <c r="B556" s="9">
        <v>24653</v>
      </c>
      <c r="C556" s="6">
        <f t="shared" si="30"/>
        <v>6</v>
      </c>
      <c r="D556" s="12">
        <f t="shared" si="31"/>
        <v>1967</v>
      </c>
      <c r="E556" s="12">
        <f t="shared" si="32"/>
        <v>1967</v>
      </c>
      <c r="F556" s="12">
        <v>2863.9414779506865</v>
      </c>
    </row>
    <row r="557" spans="1:6">
      <c r="A557">
        <v>550</v>
      </c>
      <c r="B557" s="9">
        <v>24684</v>
      </c>
      <c r="C557" s="6">
        <f t="shared" si="30"/>
        <v>7</v>
      </c>
      <c r="D557" s="12">
        <f t="shared" si="31"/>
        <v>1967</v>
      </c>
      <c r="E557" s="12">
        <f t="shared" si="32"/>
        <v>1967</v>
      </c>
      <c r="F557" s="12">
        <v>845.31764710398897</v>
      </c>
    </row>
    <row r="558" spans="1:6">
      <c r="A558">
        <v>551</v>
      </c>
      <c r="B558" s="9">
        <v>24715</v>
      </c>
      <c r="C558" s="6">
        <f t="shared" si="30"/>
        <v>8</v>
      </c>
      <c r="D558" s="12">
        <f t="shared" si="31"/>
        <v>1967</v>
      </c>
      <c r="E558" s="12">
        <f t="shared" si="32"/>
        <v>1967</v>
      </c>
      <c r="F558" s="12">
        <v>351.68489497640053</v>
      </c>
    </row>
    <row r="559" spans="1:6">
      <c r="A559">
        <v>552</v>
      </c>
      <c r="B559" s="9">
        <v>24745</v>
      </c>
      <c r="C559" s="6">
        <f t="shared" si="30"/>
        <v>9</v>
      </c>
      <c r="D559" s="12">
        <f t="shared" si="31"/>
        <v>1967</v>
      </c>
      <c r="E559" s="12">
        <f t="shared" si="32"/>
        <v>1967</v>
      </c>
      <c r="F559" s="12">
        <v>1281.8241092909395</v>
      </c>
    </row>
    <row r="560" spans="1:6">
      <c r="A560">
        <v>553</v>
      </c>
      <c r="B560" s="9">
        <v>24776</v>
      </c>
      <c r="C560" s="6">
        <f t="shared" si="30"/>
        <v>10</v>
      </c>
      <c r="D560" s="12">
        <f t="shared" si="31"/>
        <v>1967</v>
      </c>
      <c r="E560" s="12">
        <f t="shared" si="32"/>
        <v>1968</v>
      </c>
      <c r="F560" s="12">
        <v>2.6271018740110357</v>
      </c>
    </row>
    <row r="561" spans="1:6">
      <c r="A561">
        <v>554</v>
      </c>
      <c r="B561" s="9">
        <v>24806</v>
      </c>
      <c r="C561" s="6">
        <f t="shared" si="30"/>
        <v>11</v>
      </c>
      <c r="D561" s="12">
        <f t="shared" si="31"/>
        <v>1967</v>
      </c>
      <c r="E561" s="12">
        <f t="shared" si="32"/>
        <v>1968</v>
      </c>
      <c r="F561" s="12">
        <v>-472.90777019753091</v>
      </c>
    </row>
    <row r="562" spans="1:6">
      <c r="A562">
        <v>555</v>
      </c>
      <c r="B562" s="9">
        <v>24837</v>
      </c>
      <c r="C562" s="6">
        <f t="shared" si="30"/>
        <v>12</v>
      </c>
      <c r="D562" s="12">
        <f t="shared" si="31"/>
        <v>1967</v>
      </c>
      <c r="E562" s="12">
        <f t="shared" si="32"/>
        <v>1968</v>
      </c>
      <c r="F562" s="12">
        <v>-66.196029497420014</v>
      </c>
    </row>
    <row r="563" spans="1:6">
      <c r="A563">
        <v>556</v>
      </c>
      <c r="B563" s="9">
        <v>24868</v>
      </c>
      <c r="C563" s="6">
        <f t="shared" si="30"/>
        <v>1</v>
      </c>
      <c r="D563" s="12">
        <f t="shared" si="31"/>
        <v>1968</v>
      </c>
      <c r="E563" s="12">
        <f t="shared" si="32"/>
        <v>1968</v>
      </c>
      <c r="F563" s="12">
        <v>453.84214287939949</v>
      </c>
    </row>
    <row r="564" spans="1:6">
      <c r="A564">
        <v>557</v>
      </c>
      <c r="B564" s="9">
        <v>24897</v>
      </c>
      <c r="C564" s="6">
        <f t="shared" si="30"/>
        <v>2</v>
      </c>
      <c r="D564" s="12">
        <f t="shared" si="31"/>
        <v>1968</v>
      </c>
      <c r="E564" s="12">
        <f t="shared" si="32"/>
        <v>1968</v>
      </c>
      <c r="F564" s="12">
        <v>-427.0221769079111</v>
      </c>
    </row>
    <row r="565" spans="1:6">
      <c r="A565">
        <v>558</v>
      </c>
      <c r="B565" s="9">
        <v>24928</v>
      </c>
      <c r="C565" s="6">
        <f t="shared" si="30"/>
        <v>3</v>
      </c>
      <c r="D565" s="12">
        <f t="shared" si="31"/>
        <v>1968</v>
      </c>
      <c r="E565" s="12">
        <f t="shared" si="32"/>
        <v>1968</v>
      </c>
      <c r="F565" s="12">
        <v>6103.5483025793383</v>
      </c>
    </row>
    <row r="566" spans="1:6">
      <c r="A566">
        <v>559</v>
      </c>
      <c r="B566" s="9">
        <v>24958</v>
      </c>
      <c r="C566" s="6">
        <f t="shared" si="30"/>
        <v>4</v>
      </c>
      <c r="D566" s="12">
        <f t="shared" si="31"/>
        <v>1968</v>
      </c>
      <c r="E566" s="12">
        <f t="shared" si="32"/>
        <v>1968</v>
      </c>
      <c r="F566" s="12">
        <v>201.87918375811512</v>
      </c>
    </row>
    <row r="567" spans="1:6">
      <c r="A567">
        <v>560</v>
      </c>
      <c r="B567" s="9">
        <v>24989</v>
      </c>
      <c r="C567" s="6">
        <f t="shared" si="30"/>
        <v>5</v>
      </c>
      <c r="D567" s="12">
        <f t="shared" si="31"/>
        <v>1968</v>
      </c>
      <c r="E567" s="12">
        <f t="shared" si="32"/>
        <v>1968</v>
      </c>
      <c r="F567" s="12">
        <v>588.33777574738849</v>
      </c>
    </row>
    <row r="568" spans="1:6">
      <c r="A568">
        <v>561</v>
      </c>
      <c r="B568" s="9">
        <v>25019</v>
      </c>
      <c r="C568" s="6">
        <f t="shared" si="30"/>
        <v>6</v>
      </c>
      <c r="D568" s="12">
        <f t="shared" si="31"/>
        <v>1968</v>
      </c>
      <c r="E568" s="12">
        <f t="shared" si="32"/>
        <v>1968</v>
      </c>
      <c r="F568" s="12">
        <v>60.805194893577749</v>
      </c>
    </row>
    <row r="569" spans="1:6">
      <c r="A569">
        <v>562</v>
      </c>
      <c r="B569" s="9">
        <v>25050</v>
      </c>
      <c r="C569" s="6">
        <f t="shared" si="30"/>
        <v>7</v>
      </c>
      <c r="D569" s="12">
        <f t="shared" si="31"/>
        <v>1968</v>
      </c>
      <c r="E569" s="12">
        <f t="shared" si="32"/>
        <v>1968</v>
      </c>
      <c r="F569" s="12">
        <v>-25.586485791127814</v>
      </c>
    </row>
    <row r="570" spans="1:6">
      <c r="A570">
        <v>563</v>
      </c>
      <c r="B570" s="9">
        <v>25081</v>
      </c>
      <c r="C570" s="6">
        <f t="shared" si="30"/>
        <v>8</v>
      </c>
      <c r="D570" s="12">
        <f t="shared" si="31"/>
        <v>1968</v>
      </c>
      <c r="E570" s="12">
        <f t="shared" si="32"/>
        <v>1968</v>
      </c>
      <c r="F570" s="12">
        <v>-589.58656337512173</v>
      </c>
    </row>
    <row r="571" spans="1:6">
      <c r="A571">
        <v>564</v>
      </c>
      <c r="B571" s="9">
        <v>25111</v>
      </c>
      <c r="C571" s="6">
        <f t="shared" si="30"/>
        <v>9</v>
      </c>
      <c r="D571" s="12">
        <f t="shared" si="31"/>
        <v>1968</v>
      </c>
      <c r="E571" s="12">
        <f t="shared" si="32"/>
        <v>1968</v>
      </c>
      <c r="F571" s="12">
        <v>467.28465383577264</v>
      </c>
    </row>
    <row r="572" spans="1:6">
      <c r="A572">
        <v>565</v>
      </c>
      <c r="B572" s="9">
        <v>25142</v>
      </c>
      <c r="C572" s="6">
        <f t="shared" si="30"/>
        <v>10</v>
      </c>
      <c r="D572" s="12">
        <f t="shared" si="31"/>
        <v>1968</v>
      </c>
      <c r="E572" s="12">
        <f t="shared" si="32"/>
        <v>1969</v>
      </c>
      <c r="F572" s="12">
        <v>-115.39732368929471</v>
      </c>
    </row>
    <row r="573" spans="1:6">
      <c r="A573">
        <v>566</v>
      </c>
      <c r="B573" s="9">
        <v>25172</v>
      </c>
      <c r="C573" s="6">
        <f t="shared" si="30"/>
        <v>11</v>
      </c>
      <c r="D573" s="12">
        <f t="shared" si="31"/>
        <v>1968</v>
      </c>
      <c r="E573" s="12">
        <f t="shared" si="32"/>
        <v>1969</v>
      </c>
      <c r="F573" s="12">
        <v>-35.944966898201557</v>
      </c>
    </row>
    <row r="574" spans="1:6">
      <c r="A574">
        <v>567</v>
      </c>
      <c r="B574" s="9">
        <v>25203</v>
      </c>
      <c r="C574" s="6">
        <f t="shared" si="30"/>
        <v>12</v>
      </c>
      <c r="D574" s="12">
        <f t="shared" si="31"/>
        <v>1968</v>
      </c>
      <c r="E574" s="12">
        <f t="shared" si="32"/>
        <v>1969</v>
      </c>
      <c r="F574" s="12">
        <v>103.80977333027138</v>
      </c>
    </row>
    <row r="575" spans="1:6">
      <c r="A575">
        <v>568</v>
      </c>
      <c r="B575" s="9">
        <v>25234</v>
      </c>
      <c r="C575" s="6">
        <f t="shared" si="30"/>
        <v>1</v>
      </c>
      <c r="D575" s="12">
        <f t="shared" si="31"/>
        <v>1969</v>
      </c>
      <c r="E575" s="12">
        <f t="shared" si="32"/>
        <v>1969</v>
      </c>
      <c r="F575" s="12">
        <v>8903.8725562276632</v>
      </c>
    </row>
    <row r="576" spans="1:6">
      <c r="A576">
        <v>569</v>
      </c>
      <c r="B576" s="9">
        <v>25262</v>
      </c>
      <c r="C576" s="6">
        <f t="shared" si="30"/>
        <v>2</v>
      </c>
      <c r="D576" s="12">
        <f t="shared" si="31"/>
        <v>1969</v>
      </c>
      <c r="E576" s="12">
        <f t="shared" si="32"/>
        <v>1969</v>
      </c>
      <c r="F576" s="12">
        <v>12009.465187846145</v>
      </c>
    </row>
    <row r="577" spans="1:6">
      <c r="A577">
        <v>570</v>
      </c>
      <c r="B577" s="9">
        <v>25293</v>
      </c>
      <c r="C577" s="6">
        <f t="shared" si="30"/>
        <v>3</v>
      </c>
      <c r="D577" s="12">
        <f t="shared" si="31"/>
        <v>1969</v>
      </c>
      <c r="E577" s="12">
        <f t="shared" si="32"/>
        <v>1969</v>
      </c>
      <c r="F577" s="12">
        <v>7398.2369165029668</v>
      </c>
    </row>
    <row r="578" spans="1:6">
      <c r="A578">
        <v>571</v>
      </c>
      <c r="B578" s="9">
        <v>25323</v>
      </c>
      <c r="C578" s="6">
        <f t="shared" si="30"/>
        <v>4</v>
      </c>
      <c r="D578" s="12">
        <f t="shared" si="31"/>
        <v>1969</v>
      </c>
      <c r="E578" s="12">
        <f t="shared" si="32"/>
        <v>1969</v>
      </c>
      <c r="F578" s="12">
        <v>3097.7742523303255</v>
      </c>
    </row>
    <row r="579" spans="1:6">
      <c r="A579">
        <v>572</v>
      </c>
      <c r="B579" s="9">
        <v>25354</v>
      </c>
      <c r="C579" s="6">
        <f t="shared" si="30"/>
        <v>5</v>
      </c>
      <c r="D579" s="12">
        <f t="shared" si="31"/>
        <v>1969</v>
      </c>
      <c r="E579" s="12">
        <f t="shared" si="32"/>
        <v>1969</v>
      </c>
      <c r="F579" s="12">
        <v>1833.0773791290503</v>
      </c>
    </row>
    <row r="580" spans="1:6">
      <c r="A580">
        <v>573</v>
      </c>
      <c r="B580" s="9">
        <v>25384</v>
      </c>
      <c r="C580" s="6">
        <f t="shared" si="30"/>
        <v>6</v>
      </c>
      <c r="D580" s="12">
        <f t="shared" si="31"/>
        <v>1969</v>
      </c>
      <c r="E580" s="12">
        <f t="shared" si="32"/>
        <v>1969</v>
      </c>
      <c r="F580" s="12">
        <v>299.52590083347116</v>
      </c>
    </row>
    <row r="581" spans="1:6">
      <c r="A581">
        <v>574</v>
      </c>
      <c r="B581" s="9">
        <v>25415</v>
      </c>
      <c r="C581" s="6">
        <f t="shared" si="30"/>
        <v>7</v>
      </c>
      <c r="D581" s="12">
        <f t="shared" si="31"/>
        <v>1969</v>
      </c>
      <c r="E581" s="12">
        <f t="shared" si="32"/>
        <v>1969</v>
      </c>
      <c r="F581" s="12">
        <v>-796.60252300174716</v>
      </c>
    </row>
    <row r="582" spans="1:6">
      <c r="A582">
        <v>575</v>
      </c>
      <c r="B582" s="9">
        <v>25446</v>
      </c>
      <c r="C582" s="6">
        <f t="shared" si="30"/>
        <v>8</v>
      </c>
      <c r="D582" s="12">
        <f t="shared" si="31"/>
        <v>1969</v>
      </c>
      <c r="E582" s="12">
        <f t="shared" si="32"/>
        <v>1969</v>
      </c>
      <c r="F582" s="12">
        <v>-187.37020388701765</v>
      </c>
    </row>
    <row r="583" spans="1:6">
      <c r="A583">
        <v>576</v>
      </c>
      <c r="B583" s="9">
        <v>25476</v>
      </c>
      <c r="C583" s="6">
        <f t="shared" si="30"/>
        <v>9</v>
      </c>
      <c r="D583" s="12">
        <f t="shared" si="31"/>
        <v>1969</v>
      </c>
      <c r="E583" s="12">
        <f t="shared" si="32"/>
        <v>1969</v>
      </c>
      <c r="F583" s="12">
        <v>1545.4217516699737</v>
      </c>
    </row>
    <row r="584" spans="1:6">
      <c r="A584">
        <v>577</v>
      </c>
      <c r="B584" s="9">
        <v>25507</v>
      </c>
      <c r="C584" s="6">
        <f t="shared" si="30"/>
        <v>10</v>
      </c>
      <c r="D584" s="12">
        <f t="shared" si="31"/>
        <v>1969</v>
      </c>
      <c r="E584" s="12">
        <f t="shared" si="32"/>
        <v>1970</v>
      </c>
      <c r="F584" s="12">
        <v>-430.15042721911811</v>
      </c>
    </row>
    <row r="585" spans="1:6">
      <c r="A585">
        <v>578</v>
      </c>
      <c r="B585" s="9">
        <v>25537</v>
      </c>
      <c r="C585" s="6">
        <f t="shared" ref="C585:C648" si="33">MONTH(B585)</f>
        <v>11</v>
      </c>
      <c r="D585" s="12">
        <f t="shared" ref="D585:D648" si="34">YEAR(B585)</f>
        <v>1969</v>
      </c>
      <c r="E585" s="12">
        <f t="shared" ref="E585:E648" si="35">IF(AND($C585&gt;=10,$C585&lt;=12),$D585+1,$D585)</f>
        <v>1970</v>
      </c>
      <c r="F585" s="12">
        <v>-619.09777609729622</v>
      </c>
    </row>
    <row r="586" spans="1:6">
      <c r="A586">
        <v>579</v>
      </c>
      <c r="B586" s="9">
        <v>25568</v>
      </c>
      <c r="C586" s="6">
        <f t="shared" si="33"/>
        <v>12</v>
      </c>
      <c r="D586" s="12">
        <f t="shared" si="34"/>
        <v>1969</v>
      </c>
      <c r="E586" s="12">
        <f t="shared" si="35"/>
        <v>1970</v>
      </c>
      <c r="F586" s="12">
        <v>3032.8835399886634</v>
      </c>
    </row>
    <row r="587" spans="1:6">
      <c r="A587">
        <v>580</v>
      </c>
      <c r="B587" s="9">
        <v>25599</v>
      </c>
      <c r="C587" s="6">
        <f t="shared" si="33"/>
        <v>1</v>
      </c>
      <c r="D587" s="12">
        <f t="shared" si="34"/>
        <v>1970</v>
      </c>
      <c r="E587" s="12">
        <f t="shared" si="35"/>
        <v>1970</v>
      </c>
      <c r="F587" s="12">
        <v>16142.475108938277</v>
      </c>
    </row>
    <row r="588" spans="1:6">
      <c r="A588">
        <v>581</v>
      </c>
      <c r="B588" s="9">
        <v>25627</v>
      </c>
      <c r="C588" s="6">
        <f t="shared" si="33"/>
        <v>2</v>
      </c>
      <c r="D588" s="12">
        <f t="shared" si="34"/>
        <v>1970</v>
      </c>
      <c r="E588" s="12">
        <f t="shared" si="35"/>
        <v>1970</v>
      </c>
      <c r="F588" s="12">
        <v>18203.774085672499</v>
      </c>
    </row>
    <row r="589" spans="1:6">
      <c r="A589">
        <v>582</v>
      </c>
      <c r="B589" s="9">
        <v>25658</v>
      </c>
      <c r="C589" s="6">
        <f t="shared" si="33"/>
        <v>3</v>
      </c>
      <c r="D589" s="12">
        <f t="shared" si="34"/>
        <v>1970</v>
      </c>
      <c r="E589" s="12">
        <f t="shared" si="35"/>
        <v>1970</v>
      </c>
      <c r="F589" s="12">
        <v>5100.9545416178498</v>
      </c>
    </row>
    <row r="590" spans="1:6">
      <c r="A590">
        <v>583</v>
      </c>
      <c r="B590" s="9">
        <v>25688</v>
      </c>
      <c r="C590" s="6">
        <f t="shared" si="33"/>
        <v>4</v>
      </c>
      <c r="D590" s="12">
        <f t="shared" si="34"/>
        <v>1970</v>
      </c>
      <c r="E590" s="12">
        <f t="shared" si="35"/>
        <v>1970</v>
      </c>
      <c r="F590" s="12">
        <v>296.71641240448605</v>
      </c>
    </row>
    <row r="591" spans="1:6">
      <c r="A591">
        <v>584</v>
      </c>
      <c r="B591" s="9">
        <v>25719</v>
      </c>
      <c r="C591" s="6">
        <f t="shared" si="33"/>
        <v>5</v>
      </c>
      <c r="D591" s="12">
        <f t="shared" si="34"/>
        <v>1970</v>
      </c>
      <c r="E591" s="12">
        <f t="shared" si="35"/>
        <v>1970</v>
      </c>
      <c r="F591" s="12">
        <v>232.88808900812376</v>
      </c>
    </row>
    <row r="592" spans="1:6">
      <c r="A592">
        <v>585</v>
      </c>
      <c r="B592" s="9">
        <v>25749</v>
      </c>
      <c r="C592" s="6">
        <f t="shared" si="33"/>
        <v>6</v>
      </c>
      <c r="D592" s="12">
        <f t="shared" si="34"/>
        <v>1970</v>
      </c>
      <c r="E592" s="12">
        <f t="shared" si="35"/>
        <v>1970</v>
      </c>
      <c r="F592" s="12">
        <v>355.23899112284505</v>
      </c>
    </row>
    <row r="593" spans="1:6">
      <c r="A593">
        <v>586</v>
      </c>
      <c r="B593" s="9">
        <v>25780</v>
      </c>
      <c r="C593" s="6">
        <f t="shared" si="33"/>
        <v>7</v>
      </c>
      <c r="D593" s="12">
        <f t="shared" si="34"/>
        <v>1970</v>
      </c>
      <c r="E593" s="12">
        <f t="shared" si="35"/>
        <v>1970</v>
      </c>
      <c r="F593" s="12">
        <v>70.648376458903059</v>
      </c>
    </row>
    <row r="594" spans="1:6">
      <c r="A594">
        <v>587</v>
      </c>
      <c r="B594" s="9">
        <v>25811</v>
      </c>
      <c r="C594" s="6">
        <f t="shared" si="33"/>
        <v>8</v>
      </c>
      <c r="D594" s="12">
        <f t="shared" si="34"/>
        <v>1970</v>
      </c>
      <c r="E594" s="12">
        <f t="shared" si="35"/>
        <v>1970</v>
      </c>
      <c r="F594" s="12">
        <v>210.3087551617611</v>
      </c>
    </row>
    <row r="595" spans="1:6">
      <c r="A595">
        <v>588</v>
      </c>
      <c r="B595" s="9">
        <v>25841</v>
      </c>
      <c r="C595" s="6">
        <f t="shared" si="33"/>
        <v>9</v>
      </c>
      <c r="D595" s="12">
        <f t="shared" si="34"/>
        <v>1970</v>
      </c>
      <c r="E595" s="12">
        <f t="shared" si="35"/>
        <v>1970</v>
      </c>
      <c r="F595" s="12">
        <v>1280.5008957085415</v>
      </c>
    </row>
    <row r="596" spans="1:6">
      <c r="A596">
        <v>589</v>
      </c>
      <c r="B596" s="9">
        <v>25872</v>
      </c>
      <c r="C596" s="6">
        <f t="shared" si="33"/>
        <v>10</v>
      </c>
      <c r="D596" s="12">
        <f t="shared" si="34"/>
        <v>1970</v>
      </c>
      <c r="E596" s="12">
        <f t="shared" si="35"/>
        <v>1971</v>
      </c>
      <c r="F596" s="12">
        <v>-91.350195429931688</v>
      </c>
    </row>
    <row r="597" spans="1:6">
      <c r="A597">
        <v>590</v>
      </c>
      <c r="B597" s="9">
        <v>25902</v>
      </c>
      <c r="C597" s="6">
        <f t="shared" si="33"/>
        <v>11</v>
      </c>
      <c r="D597" s="12">
        <f t="shared" si="34"/>
        <v>1970</v>
      </c>
      <c r="E597" s="12">
        <f t="shared" si="35"/>
        <v>1971</v>
      </c>
      <c r="F597" s="12">
        <v>-2082.6719388704669</v>
      </c>
    </row>
    <row r="598" spans="1:6">
      <c r="A598">
        <v>591</v>
      </c>
      <c r="B598" s="9">
        <v>25933</v>
      </c>
      <c r="C598" s="6">
        <f t="shared" si="33"/>
        <v>12</v>
      </c>
      <c r="D598" s="12">
        <f t="shared" si="34"/>
        <v>1970</v>
      </c>
      <c r="E598" s="12">
        <f t="shared" si="35"/>
        <v>1971</v>
      </c>
      <c r="F598" s="12">
        <v>8143.0963964763814</v>
      </c>
    </row>
    <row r="599" spans="1:6">
      <c r="A599">
        <v>592</v>
      </c>
      <c r="B599" s="9">
        <v>25964</v>
      </c>
      <c r="C599" s="6">
        <f t="shared" si="33"/>
        <v>1</v>
      </c>
      <c r="D599" s="12">
        <f t="shared" si="34"/>
        <v>1971</v>
      </c>
      <c r="E599" s="12">
        <f t="shared" si="35"/>
        <v>1971</v>
      </c>
      <c r="F599" s="12">
        <v>2441.4870171280631</v>
      </c>
    </row>
    <row r="600" spans="1:6">
      <c r="A600">
        <v>593</v>
      </c>
      <c r="B600" s="9">
        <v>25992</v>
      </c>
      <c r="C600" s="6">
        <f t="shared" si="33"/>
        <v>2</v>
      </c>
      <c r="D600" s="12">
        <f t="shared" si="34"/>
        <v>1971</v>
      </c>
      <c r="E600" s="12">
        <f t="shared" si="35"/>
        <v>1971</v>
      </c>
      <c r="F600" s="12">
        <v>1428.3335467134575</v>
      </c>
    </row>
    <row r="601" spans="1:6">
      <c r="A601">
        <v>594</v>
      </c>
      <c r="B601" s="9">
        <v>26023</v>
      </c>
      <c r="C601" s="6">
        <f t="shared" si="33"/>
        <v>3</v>
      </c>
      <c r="D601" s="12">
        <f t="shared" si="34"/>
        <v>1971</v>
      </c>
      <c r="E601" s="12">
        <f t="shared" si="35"/>
        <v>1971</v>
      </c>
      <c r="F601" s="12">
        <v>-875.31348879754694</v>
      </c>
    </row>
    <row r="602" spans="1:6">
      <c r="A602">
        <v>595</v>
      </c>
      <c r="B602" s="9">
        <v>26053</v>
      </c>
      <c r="C602" s="6">
        <f t="shared" si="33"/>
        <v>4</v>
      </c>
      <c r="D602" s="12">
        <f t="shared" si="34"/>
        <v>1971</v>
      </c>
      <c r="E602" s="12">
        <f t="shared" si="35"/>
        <v>1971</v>
      </c>
      <c r="F602" s="12">
        <v>6464.2444923516559</v>
      </c>
    </row>
    <row r="603" spans="1:6">
      <c r="A603">
        <v>596</v>
      </c>
      <c r="B603" s="9">
        <v>26084</v>
      </c>
      <c r="C603" s="6">
        <f t="shared" si="33"/>
        <v>5</v>
      </c>
      <c r="D603" s="12">
        <f t="shared" si="34"/>
        <v>1971</v>
      </c>
      <c r="E603" s="12">
        <f t="shared" si="35"/>
        <v>1971</v>
      </c>
      <c r="F603" s="12">
        <v>1153.1738916972661</v>
      </c>
    </row>
    <row r="604" spans="1:6">
      <c r="A604">
        <v>597</v>
      </c>
      <c r="B604" s="9">
        <v>26114</v>
      </c>
      <c r="C604" s="6">
        <f t="shared" si="33"/>
        <v>6</v>
      </c>
      <c r="D604" s="12">
        <f t="shared" si="34"/>
        <v>1971</v>
      </c>
      <c r="E604" s="12">
        <f t="shared" si="35"/>
        <v>1971</v>
      </c>
      <c r="F604" s="12">
        <v>857.95016030987449</v>
      </c>
    </row>
    <row r="605" spans="1:6">
      <c r="A605">
        <v>598</v>
      </c>
      <c r="B605" s="9">
        <v>26145</v>
      </c>
      <c r="C605" s="6">
        <f t="shared" si="33"/>
        <v>7</v>
      </c>
      <c r="D605" s="12">
        <f t="shared" si="34"/>
        <v>1971</v>
      </c>
      <c r="E605" s="12">
        <f t="shared" si="35"/>
        <v>1971</v>
      </c>
      <c r="F605" s="12">
        <v>423.14833187009879</v>
      </c>
    </row>
    <row r="606" spans="1:6">
      <c r="A606">
        <v>599</v>
      </c>
      <c r="B606" s="9">
        <v>26176</v>
      </c>
      <c r="C606" s="6">
        <f t="shared" si="33"/>
        <v>8</v>
      </c>
      <c r="D606" s="12">
        <f t="shared" si="34"/>
        <v>1971</v>
      </c>
      <c r="E606" s="12">
        <f t="shared" si="35"/>
        <v>1971</v>
      </c>
      <c r="F606" s="12">
        <v>1087.6674399872725</v>
      </c>
    </row>
    <row r="607" spans="1:6">
      <c r="A607">
        <v>600</v>
      </c>
      <c r="B607" s="9">
        <v>26206</v>
      </c>
      <c r="C607" s="6">
        <f t="shared" si="33"/>
        <v>9</v>
      </c>
      <c r="D607" s="12">
        <f t="shared" si="34"/>
        <v>1971</v>
      </c>
      <c r="E607" s="12">
        <f t="shared" si="35"/>
        <v>1971</v>
      </c>
      <c r="F607" s="12">
        <v>2335.4164799734285</v>
      </c>
    </row>
    <row r="608" spans="1:6">
      <c r="A608">
        <v>601</v>
      </c>
      <c r="B608" s="9">
        <v>26237</v>
      </c>
      <c r="C608" s="6">
        <f t="shared" si="33"/>
        <v>10</v>
      </c>
      <c r="D608" s="12">
        <f t="shared" si="34"/>
        <v>1971</v>
      </c>
      <c r="E608" s="12">
        <f t="shared" si="35"/>
        <v>1972</v>
      </c>
      <c r="F608" s="12">
        <v>683.06601004394179</v>
      </c>
    </row>
    <row r="609" spans="1:6">
      <c r="A609">
        <v>602</v>
      </c>
      <c r="B609" s="9">
        <v>26267</v>
      </c>
      <c r="C609" s="6">
        <f t="shared" si="33"/>
        <v>11</v>
      </c>
      <c r="D609" s="12">
        <f t="shared" si="34"/>
        <v>1971</v>
      </c>
      <c r="E609" s="12">
        <f t="shared" si="35"/>
        <v>1972</v>
      </c>
      <c r="F609" s="12">
        <v>-333.40624205293983</v>
      </c>
    </row>
    <row r="610" spans="1:6">
      <c r="A610">
        <v>603</v>
      </c>
      <c r="B610" s="9">
        <v>26298</v>
      </c>
      <c r="C610" s="6">
        <f t="shared" si="33"/>
        <v>12</v>
      </c>
      <c r="D610" s="12">
        <f t="shared" si="34"/>
        <v>1971</v>
      </c>
      <c r="E610" s="12">
        <f t="shared" si="35"/>
        <v>1972</v>
      </c>
      <c r="F610" s="12">
        <v>774.34267503237982</v>
      </c>
    </row>
    <row r="611" spans="1:6">
      <c r="A611">
        <v>604</v>
      </c>
      <c r="B611" s="9">
        <v>26329</v>
      </c>
      <c r="C611" s="6">
        <f t="shared" si="33"/>
        <v>1</v>
      </c>
      <c r="D611" s="12">
        <f t="shared" si="34"/>
        <v>1972</v>
      </c>
      <c r="E611" s="12">
        <f t="shared" si="35"/>
        <v>1972</v>
      </c>
      <c r="F611" s="12">
        <v>168.31640371141702</v>
      </c>
    </row>
    <row r="612" spans="1:6">
      <c r="A612">
        <v>605</v>
      </c>
      <c r="B612" s="9">
        <v>26358</v>
      </c>
      <c r="C612" s="6">
        <f t="shared" si="33"/>
        <v>2</v>
      </c>
      <c r="D612" s="12">
        <f t="shared" si="34"/>
        <v>1972</v>
      </c>
      <c r="E612" s="12">
        <f t="shared" si="35"/>
        <v>1972</v>
      </c>
      <c r="F612" s="12">
        <v>766.19880331011939</v>
      </c>
    </row>
    <row r="613" spans="1:6">
      <c r="A613">
        <v>606</v>
      </c>
      <c r="B613" s="9">
        <v>26389</v>
      </c>
      <c r="C613" s="6">
        <f t="shared" si="33"/>
        <v>3</v>
      </c>
      <c r="D613" s="12">
        <f t="shared" si="34"/>
        <v>1972</v>
      </c>
      <c r="E613" s="12">
        <f t="shared" si="35"/>
        <v>1972</v>
      </c>
      <c r="F613" s="12">
        <v>729.41014141760672</v>
      </c>
    </row>
    <row r="614" spans="1:6">
      <c r="A614">
        <v>607</v>
      </c>
      <c r="B614" s="9">
        <v>26419</v>
      </c>
      <c r="C614" s="6">
        <f t="shared" si="33"/>
        <v>4</v>
      </c>
      <c r="D614" s="12">
        <f t="shared" si="34"/>
        <v>1972</v>
      </c>
      <c r="E614" s="12">
        <f t="shared" si="35"/>
        <v>1972</v>
      </c>
      <c r="F614" s="12">
        <v>2036.2852572743889</v>
      </c>
    </row>
    <row r="615" spans="1:6">
      <c r="A615">
        <v>608</v>
      </c>
      <c r="B615" s="9">
        <v>26450</v>
      </c>
      <c r="C615" s="6">
        <f t="shared" si="33"/>
        <v>5</v>
      </c>
      <c r="D615" s="12">
        <f t="shared" si="34"/>
        <v>1972</v>
      </c>
      <c r="E615" s="12">
        <f t="shared" si="35"/>
        <v>1972</v>
      </c>
      <c r="F615" s="12">
        <v>1845.4845359958038</v>
      </c>
    </row>
    <row r="616" spans="1:6">
      <c r="A616">
        <v>609</v>
      </c>
      <c r="B616" s="9">
        <v>26480</v>
      </c>
      <c r="C616" s="6">
        <f t="shared" si="33"/>
        <v>6</v>
      </c>
      <c r="D616" s="12">
        <f t="shared" si="34"/>
        <v>1972</v>
      </c>
      <c r="E616" s="12">
        <f t="shared" si="35"/>
        <v>1972</v>
      </c>
      <c r="F616" s="12">
        <v>1107.9330914077314</v>
      </c>
    </row>
    <row r="617" spans="1:6">
      <c r="A617">
        <v>610</v>
      </c>
      <c r="B617" s="9">
        <v>26511</v>
      </c>
      <c r="C617" s="6">
        <f t="shared" si="33"/>
        <v>7</v>
      </c>
      <c r="D617" s="12">
        <f t="shared" si="34"/>
        <v>1972</v>
      </c>
      <c r="E617" s="12">
        <f t="shared" si="35"/>
        <v>1972</v>
      </c>
      <c r="F617" s="12">
        <v>873.82040603365476</v>
      </c>
    </row>
    <row r="618" spans="1:6">
      <c r="A618">
        <v>611</v>
      </c>
      <c r="B618" s="9">
        <v>26542</v>
      </c>
      <c r="C618" s="6">
        <f t="shared" si="33"/>
        <v>8</v>
      </c>
      <c r="D618" s="12">
        <f t="shared" si="34"/>
        <v>1972</v>
      </c>
      <c r="E618" s="12">
        <f t="shared" si="35"/>
        <v>1972</v>
      </c>
      <c r="F618" s="12">
        <v>1060.7207204519063</v>
      </c>
    </row>
    <row r="619" spans="1:6">
      <c r="A619">
        <v>612</v>
      </c>
      <c r="B619" s="9">
        <v>26572</v>
      </c>
      <c r="C619" s="6">
        <f t="shared" si="33"/>
        <v>9</v>
      </c>
      <c r="D619" s="12">
        <f t="shared" si="34"/>
        <v>1972</v>
      </c>
      <c r="E619" s="12">
        <f t="shared" si="35"/>
        <v>1972</v>
      </c>
      <c r="F619" s="12">
        <v>2191.0844593903457</v>
      </c>
    </row>
    <row r="620" spans="1:6">
      <c r="A620">
        <v>613</v>
      </c>
      <c r="B620" s="9">
        <v>26603</v>
      </c>
      <c r="C620" s="6">
        <f t="shared" si="33"/>
        <v>10</v>
      </c>
      <c r="D620" s="12">
        <f t="shared" si="34"/>
        <v>1972</v>
      </c>
      <c r="E620" s="12">
        <f t="shared" si="35"/>
        <v>1973</v>
      </c>
      <c r="F620" s="12">
        <v>194.66783807781397</v>
      </c>
    </row>
    <row r="621" spans="1:6">
      <c r="A621">
        <v>614</v>
      </c>
      <c r="B621" s="9">
        <v>26633</v>
      </c>
      <c r="C621" s="6">
        <f t="shared" si="33"/>
        <v>11</v>
      </c>
      <c r="D621" s="12">
        <f t="shared" si="34"/>
        <v>1972</v>
      </c>
      <c r="E621" s="12">
        <f t="shared" si="35"/>
        <v>1973</v>
      </c>
      <c r="F621" s="12">
        <v>1532.5075163530237</v>
      </c>
    </row>
    <row r="622" spans="1:6">
      <c r="A622">
        <v>615</v>
      </c>
      <c r="B622" s="9">
        <v>26664</v>
      </c>
      <c r="C622" s="6">
        <f t="shared" si="33"/>
        <v>12</v>
      </c>
      <c r="D622" s="12">
        <f t="shared" si="34"/>
        <v>1972</v>
      </c>
      <c r="E622" s="12">
        <f t="shared" si="35"/>
        <v>1973</v>
      </c>
      <c r="F622" s="12">
        <v>1381.7866761921839</v>
      </c>
    </row>
    <row r="623" spans="1:6">
      <c r="A623">
        <v>616</v>
      </c>
      <c r="B623" s="9">
        <v>26695</v>
      </c>
      <c r="C623" s="6">
        <f t="shared" si="33"/>
        <v>1</v>
      </c>
      <c r="D623" s="12">
        <f t="shared" si="34"/>
        <v>1973</v>
      </c>
      <c r="E623" s="12">
        <f t="shared" si="35"/>
        <v>1973</v>
      </c>
      <c r="F623" s="12">
        <v>8852.3786366788918</v>
      </c>
    </row>
    <row r="624" spans="1:6">
      <c r="A624">
        <v>617</v>
      </c>
      <c r="B624" s="9">
        <v>26723</v>
      </c>
      <c r="C624" s="6">
        <f t="shared" si="33"/>
        <v>2</v>
      </c>
      <c r="D624" s="12">
        <f t="shared" si="34"/>
        <v>1973</v>
      </c>
      <c r="E624" s="12">
        <f t="shared" si="35"/>
        <v>1973</v>
      </c>
      <c r="F624" s="12">
        <v>8165.8503456914441</v>
      </c>
    </row>
    <row r="625" spans="1:6">
      <c r="A625">
        <v>618</v>
      </c>
      <c r="B625" s="9">
        <v>26754</v>
      </c>
      <c r="C625" s="6">
        <f t="shared" si="33"/>
        <v>3</v>
      </c>
      <c r="D625" s="12">
        <f t="shared" si="34"/>
        <v>1973</v>
      </c>
      <c r="E625" s="12">
        <f t="shared" si="35"/>
        <v>1973</v>
      </c>
      <c r="F625" s="12">
        <v>8592.0904733226307</v>
      </c>
    </row>
    <row r="626" spans="1:6">
      <c r="A626">
        <v>619</v>
      </c>
      <c r="B626" s="9">
        <v>26784</v>
      </c>
      <c r="C626" s="6">
        <f t="shared" si="33"/>
        <v>4</v>
      </c>
      <c r="D626" s="12">
        <f t="shared" si="34"/>
        <v>1973</v>
      </c>
      <c r="E626" s="12">
        <f t="shared" si="35"/>
        <v>1973</v>
      </c>
      <c r="F626" s="12">
        <v>2018.0236853764775</v>
      </c>
    </row>
    <row r="627" spans="1:6">
      <c r="A627">
        <v>620</v>
      </c>
      <c r="B627" s="9">
        <v>26815</v>
      </c>
      <c r="C627" s="6">
        <f t="shared" si="33"/>
        <v>5</v>
      </c>
      <c r="D627" s="12">
        <f t="shared" si="34"/>
        <v>1973</v>
      </c>
      <c r="E627" s="12">
        <f t="shared" si="35"/>
        <v>1973</v>
      </c>
      <c r="F627" s="12">
        <v>1532.0783493342547</v>
      </c>
    </row>
    <row r="628" spans="1:6">
      <c r="A628">
        <v>621</v>
      </c>
      <c r="B628" s="9">
        <v>26845</v>
      </c>
      <c r="C628" s="6">
        <f t="shared" si="33"/>
        <v>6</v>
      </c>
      <c r="D628" s="12">
        <f t="shared" si="34"/>
        <v>1973</v>
      </c>
      <c r="E628" s="12">
        <f t="shared" si="35"/>
        <v>1973</v>
      </c>
      <c r="F628" s="12">
        <v>1563.3012909716811</v>
      </c>
    </row>
    <row r="629" spans="1:6">
      <c r="A629">
        <v>622</v>
      </c>
      <c r="B629" s="9">
        <v>26876</v>
      </c>
      <c r="C629" s="6">
        <f t="shared" si="33"/>
        <v>7</v>
      </c>
      <c r="D629" s="12">
        <f t="shared" si="34"/>
        <v>1973</v>
      </c>
      <c r="E629" s="12">
        <f t="shared" si="35"/>
        <v>1973</v>
      </c>
      <c r="F629" s="12">
        <v>765.02110274681615</v>
      </c>
    </row>
    <row r="630" spans="1:6">
      <c r="A630">
        <v>623</v>
      </c>
      <c r="B630" s="9">
        <v>26907</v>
      </c>
      <c r="C630" s="6">
        <f t="shared" si="33"/>
        <v>8</v>
      </c>
      <c r="D630" s="12">
        <f t="shared" si="34"/>
        <v>1973</v>
      </c>
      <c r="E630" s="12">
        <f t="shared" si="35"/>
        <v>1973</v>
      </c>
      <c r="F630" s="12">
        <v>1579.8341960160933</v>
      </c>
    </row>
    <row r="631" spans="1:6">
      <c r="A631">
        <v>624</v>
      </c>
      <c r="B631" s="9">
        <v>26937</v>
      </c>
      <c r="C631" s="6">
        <f t="shared" si="33"/>
        <v>9</v>
      </c>
      <c r="D631" s="12">
        <f t="shared" si="34"/>
        <v>1973</v>
      </c>
      <c r="E631" s="12">
        <f t="shared" si="35"/>
        <v>1973</v>
      </c>
      <c r="F631" s="12">
        <v>2232.4841053815285</v>
      </c>
    </row>
    <row r="632" spans="1:6">
      <c r="A632">
        <v>625</v>
      </c>
      <c r="B632" s="9">
        <v>26968</v>
      </c>
      <c r="C632" s="6">
        <f t="shared" si="33"/>
        <v>10</v>
      </c>
      <c r="D632" s="12">
        <f t="shared" si="34"/>
        <v>1973</v>
      </c>
      <c r="E632" s="12">
        <f t="shared" si="35"/>
        <v>1974</v>
      </c>
      <c r="F632" s="12">
        <v>93.483054474739774</v>
      </c>
    </row>
    <row r="633" spans="1:6">
      <c r="A633">
        <v>626</v>
      </c>
      <c r="B633" s="9">
        <v>26998</v>
      </c>
      <c r="C633" s="6">
        <f t="shared" si="33"/>
        <v>11</v>
      </c>
      <c r="D633" s="12">
        <f t="shared" si="34"/>
        <v>1973</v>
      </c>
      <c r="E633" s="12">
        <f t="shared" si="35"/>
        <v>1974</v>
      </c>
      <c r="F633" s="12">
        <v>1060.1301065058817</v>
      </c>
    </row>
    <row r="634" spans="1:6">
      <c r="A634">
        <v>627</v>
      </c>
      <c r="B634" s="9">
        <v>27029</v>
      </c>
      <c r="C634" s="6">
        <f t="shared" si="33"/>
        <v>12</v>
      </c>
      <c r="D634" s="12">
        <f t="shared" si="34"/>
        <v>1973</v>
      </c>
      <c r="E634" s="12">
        <f t="shared" si="35"/>
        <v>1974</v>
      </c>
      <c r="F634" s="12">
        <v>3725.6295138395312</v>
      </c>
    </row>
    <row r="635" spans="1:6">
      <c r="A635">
        <v>628</v>
      </c>
      <c r="B635" s="9">
        <v>27060</v>
      </c>
      <c r="C635" s="6">
        <f t="shared" si="33"/>
        <v>1</v>
      </c>
      <c r="D635" s="12">
        <f t="shared" si="34"/>
        <v>1974</v>
      </c>
      <c r="E635" s="12">
        <f t="shared" si="35"/>
        <v>1974</v>
      </c>
      <c r="F635" s="12">
        <v>8636.8972470149802</v>
      </c>
    </row>
    <row r="636" spans="1:6">
      <c r="A636">
        <v>629</v>
      </c>
      <c r="B636" s="9">
        <v>27088</v>
      </c>
      <c r="C636" s="6">
        <f t="shared" si="33"/>
        <v>2</v>
      </c>
      <c r="D636" s="12">
        <f t="shared" si="34"/>
        <v>1974</v>
      </c>
      <c r="E636" s="12">
        <f t="shared" si="35"/>
        <v>1974</v>
      </c>
      <c r="F636" s="12">
        <v>5187.6681217152545</v>
      </c>
    </row>
    <row r="637" spans="1:6">
      <c r="A637">
        <v>630</v>
      </c>
      <c r="B637" s="9">
        <v>27119</v>
      </c>
      <c r="C637" s="6">
        <f t="shared" si="33"/>
        <v>3</v>
      </c>
      <c r="D637" s="12">
        <f t="shared" si="34"/>
        <v>1974</v>
      </c>
      <c r="E637" s="12">
        <f t="shared" si="35"/>
        <v>1974</v>
      </c>
      <c r="F637" s="12">
        <v>-782.15906877730959</v>
      </c>
    </row>
    <row r="638" spans="1:6">
      <c r="A638">
        <v>631</v>
      </c>
      <c r="B638" s="9">
        <v>27149</v>
      </c>
      <c r="C638" s="6">
        <f t="shared" si="33"/>
        <v>4</v>
      </c>
      <c r="D638" s="12">
        <f t="shared" si="34"/>
        <v>1974</v>
      </c>
      <c r="E638" s="12">
        <f t="shared" si="35"/>
        <v>1974</v>
      </c>
      <c r="F638" s="12">
        <v>14188.442689761026</v>
      </c>
    </row>
    <row r="639" spans="1:6">
      <c r="A639">
        <v>632</v>
      </c>
      <c r="B639" s="9">
        <v>27180</v>
      </c>
      <c r="C639" s="6">
        <f t="shared" si="33"/>
        <v>5</v>
      </c>
      <c r="D639" s="12">
        <f t="shared" si="34"/>
        <v>1974</v>
      </c>
      <c r="E639" s="12">
        <f t="shared" si="35"/>
        <v>1974</v>
      </c>
      <c r="F639" s="12">
        <v>50.664423496660234</v>
      </c>
    </row>
    <row r="640" spans="1:6">
      <c r="A640">
        <v>633</v>
      </c>
      <c r="B640" s="9">
        <v>27210</v>
      </c>
      <c r="C640" s="6">
        <f t="shared" si="33"/>
        <v>6</v>
      </c>
      <c r="D640" s="12">
        <f t="shared" si="34"/>
        <v>1974</v>
      </c>
      <c r="E640" s="12">
        <f t="shared" si="35"/>
        <v>1974</v>
      </c>
      <c r="F640" s="12">
        <v>1676.4179372831227</v>
      </c>
    </row>
    <row r="641" spans="1:6">
      <c r="A641">
        <v>634</v>
      </c>
      <c r="B641" s="9">
        <v>27241</v>
      </c>
      <c r="C641" s="6">
        <f t="shared" si="33"/>
        <v>7</v>
      </c>
      <c r="D641" s="12">
        <f t="shared" si="34"/>
        <v>1974</v>
      </c>
      <c r="E641" s="12">
        <f t="shared" si="35"/>
        <v>1974</v>
      </c>
      <c r="F641" s="12">
        <v>1315.576775306894</v>
      </c>
    </row>
    <row r="642" spans="1:6">
      <c r="A642">
        <v>635</v>
      </c>
      <c r="B642" s="9">
        <v>27272</v>
      </c>
      <c r="C642" s="6">
        <f t="shared" si="33"/>
        <v>8</v>
      </c>
      <c r="D642" s="12">
        <f t="shared" si="34"/>
        <v>1974</v>
      </c>
      <c r="E642" s="12">
        <f t="shared" si="35"/>
        <v>1974</v>
      </c>
      <c r="F642" s="12">
        <v>929.22092108777315</v>
      </c>
    </row>
    <row r="643" spans="1:6">
      <c r="A643">
        <v>636</v>
      </c>
      <c r="B643" s="9">
        <v>27302</v>
      </c>
      <c r="C643" s="6">
        <f t="shared" si="33"/>
        <v>9</v>
      </c>
      <c r="D643" s="12">
        <f t="shared" si="34"/>
        <v>1974</v>
      </c>
      <c r="E643" s="12">
        <f t="shared" si="35"/>
        <v>1974</v>
      </c>
      <c r="F643" s="12">
        <v>2600.8261245735857</v>
      </c>
    </row>
    <row r="644" spans="1:6">
      <c r="A644">
        <v>637</v>
      </c>
      <c r="B644" s="9">
        <v>27333</v>
      </c>
      <c r="C644" s="6">
        <f t="shared" si="33"/>
        <v>10</v>
      </c>
      <c r="D644" s="12">
        <f t="shared" si="34"/>
        <v>1974</v>
      </c>
      <c r="E644" s="12">
        <f t="shared" si="35"/>
        <v>1975</v>
      </c>
      <c r="F644" s="12">
        <v>-508.51784089917589</v>
      </c>
    </row>
    <row r="645" spans="1:6">
      <c r="A645">
        <v>638</v>
      </c>
      <c r="B645" s="9">
        <v>27363</v>
      </c>
      <c r="C645" s="6">
        <f t="shared" si="33"/>
        <v>11</v>
      </c>
      <c r="D645" s="12">
        <f t="shared" si="34"/>
        <v>1974</v>
      </c>
      <c r="E645" s="12">
        <f t="shared" si="35"/>
        <v>1975</v>
      </c>
      <c r="F645" s="12">
        <v>-934.71889648118542</v>
      </c>
    </row>
    <row r="646" spans="1:6">
      <c r="A646">
        <v>639</v>
      </c>
      <c r="B646" s="9">
        <v>27394</v>
      </c>
      <c r="C646" s="6">
        <f t="shared" si="33"/>
        <v>12</v>
      </c>
      <c r="D646" s="12">
        <f t="shared" si="34"/>
        <v>1974</v>
      </c>
      <c r="E646" s="12">
        <f t="shared" si="35"/>
        <v>1975</v>
      </c>
      <c r="F646" s="12">
        <v>677.03418933336263</v>
      </c>
    </row>
    <row r="647" spans="1:6">
      <c r="A647">
        <v>640</v>
      </c>
      <c r="B647" s="9">
        <v>27425</v>
      </c>
      <c r="C647" s="6">
        <f t="shared" si="33"/>
        <v>1</v>
      </c>
      <c r="D647" s="12">
        <f t="shared" si="34"/>
        <v>1975</v>
      </c>
      <c r="E647" s="12">
        <f t="shared" si="35"/>
        <v>1975</v>
      </c>
      <c r="F647" s="12">
        <v>166.52768936894881</v>
      </c>
    </row>
    <row r="648" spans="1:6">
      <c r="A648">
        <v>641</v>
      </c>
      <c r="B648" s="9">
        <v>27453</v>
      </c>
      <c r="C648" s="6">
        <f t="shared" si="33"/>
        <v>2</v>
      </c>
      <c r="D648" s="12">
        <f t="shared" si="34"/>
        <v>1975</v>
      </c>
      <c r="E648" s="12">
        <f t="shared" si="35"/>
        <v>1975</v>
      </c>
      <c r="F648" s="12">
        <v>7070.8750260989673</v>
      </c>
    </row>
    <row r="649" spans="1:6">
      <c r="A649">
        <v>642</v>
      </c>
      <c r="B649" s="9">
        <v>27484</v>
      </c>
      <c r="C649" s="6">
        <f t="shared" ref="C649:C712" si="36">MONTH(B649)</f>
        <v>3</v>
      </c>
      <c r="D649" s="12">
        <f t="shared" ref="D649:D712" si="37">YEAR(B649)</f>
        <v>1975</v>
      </c>
      <c r="E649" s="12">
        <f t="shared" ref="E649:E712" si="38">IF(AND($C649&gt;=10,$C649&lt;=12),$D649+1,$D649)</f>
        <v>1975</v>
      </c>
      <c r="F649" s="12">
        <v>1920.4022608933883</v>
      </c>
    </row>
    <row r="650" spans="1:6">
      <c r="A650">
        <v>643</v>
      </c>
      <c r="B650" s="9">
        <v>27514</v>
      </c>
      <c r="C650" s="6">
        <f t="shared" si="36"/>
        <v>4</v>
      </c>
      <c r="D650" s="12">
        <f t="shared" si="37"/>
        <v>1975</v>
      </c>
      <c r="E650" s="12">
        <f t="shared" si="38"/>
        <v>1975</v>
      </c>
      <c r="F650" s="12">
        <v>4388.3241597364822</v>
      </c>
    </row>
    <row r="651" spans="1:6">
      <c r="A651">
        <v>644</v>
      </c>
      <c r="B651" s="9">
        <v>27545</v>
      </c>
      <c r="C651" s="6">
        <f t="shared" si="36"/>
        <v>5</v>
      </c>
      <c r="D651" s="12">
        <f t="shared" si="37"/>
        <v>1975</v>
      </c>
      <c r="E651" s="12">
        <f t="shared" si="38"/>
        <v>1975</v>
      </c>
      <c r="F651" s="12">
        <v>1462.795089386964</v>
      </c>
    </row>
    <row r="652" spans="1:6">
      <c r="A652">
        <v>645</v>
      </c>
      <c r="B652" s="9">
        <v>27575</v>
      </c>
      <c r="C652" s="6">
        <f t="shared" si="36"/>
        <v>6</v>
      </c>
      <c r="D652" s="12">
        <f t="shared" si="37"/>
        <v>1975</v>
      </c>
      <c r="E652" s="12">
        <f t="shared" si="38"/>
        <v>1975</v>
      </c>
      <c r="F652" s="12">
        <v>1020.7454642888225</v>
      </c>
    </row>
    <row r="653" spans="1:6">
      <c r="A653">
        <v>646</v>
      </c>
      <c r="B653" s="9">
        <v>27606</v>
      </c>
      <c r="C653" s="6">
        <f t="shared" si="36"/>
        <v>7</v>
      </c>
      <c r="D653" s="12">
        <f t="shared" si="37"/>
        <v>1975</v>
      </c>
      <c r="E653" s="12">
        <f t="shared" si="38"/>
        <v>1975</v>
      </c>
      <c r="F653" s="12">
        <v>280.54402670278432</v>
      </c>
    </row>
    <row r="654" spans="1:6">
      <c r="A654">
        <v>647</v>
      </c>
      <c r="B654" s="9">
        <v>27637</v>
      </c>
      <c r="C654" s="6">
        <f t="shared" si="36"/>
        <v>8</v>
      </c>
      <c r="D654" s="12">
        <f t="shared" si="37"/>
        <v>1975</v>
      </c>
      <c r="E654" s="12">
        <f t="shared" si="38"/>
        <v>1975</v>
      </c>
      <c r="F654" s="12">
        <v>1352.6367454885383</v>
      </c>
    </row>
    <row r="655" spans="1:6">
      <c r="A655">
        <v>648</v>
      </c>
      <c r="B655" s="9">
        <v>27667</v>
      </c>
      <c r="C655" s="6">
        <f t="shared" si="36"/>
        <v>9</v>
      </c>
      <c r="D655" s="12">
        <f t="shared" si="37"/>
        <v>1975</v>
      </c>
      <c r="E655" s="12">
        <f t="shared" si="38"/>
        <v>1975</v>
      </c>
      <c r="F655" s="12">
        <v>2478.7550888985093</v>
      </c>
    </row>
    <row r="656" spans="1:6">
      <c r="A656">
        <v>649</v>
      </c>
      <c r="B656" s="9">
        <v>27698</v>
      </c>
      <c r="C656" s="6">
        <f t="shared" si="36"/>
        <v>10</v>
      </c>
      <c r="D656" s="12">
        <f t="shared" si="37"/>
        <v>1975</v>
      </c>
      <c r="E656" s="12">
        <f t="shared" si="38"/>
        <v>1976</v>
      </c>
      <c r="F656" s="12">
        <v>121.03565418425616</v>
      </c>
    </row>
    <row r="657" spans="1:6">
      <c r="A657">
        <v>650</v>
      </c>
      <c r="B657" s="9">
        <v>27728</v>
      </c>
      <c r="C657" s="6">
        <f t="shared" si="36"/>
        <v>11</v>
      </c>
      <c r="D657" s="12">
        <f t="shared" si="37"/>
        <v>1975</v>
      </c>
      <c r="E657" s="12">
        <f t="shared" si="38"/>
        <v>1976</v>
      </c>
      <c r="F657" s="12">
        <v>-602.81694838442263</v>
      </c>
    </row>
    <row r="658" spans="1:6">
      <c r="A658">
        <v>651</v>
      </c>
      <c r="B658" s="9">
        <v>27759</v>
      </c>
      <c r="C658" s="6">
        <f t="shared" si="36"/>
        <v>12</v>
      </c>
      <c r="D658" s="12">
        <f t="shared" si="37"/>
        <v>1975</v>
      </c>
      <c r="E658" s="12">
        <f t="shared" si="38"/>
        <v>1976</v>
      </c>
      <c r="F658" s="12">
        <v>793.53070781275835</v>
      </c>
    </row>
    <row r="659" spans="1:6">
      <c r="A659">
        <v>652</v>
      </c>
      <c r="B659" s="9">
        <v>27790</v>
      </c>
      <c r="C659" s="6">
        <f t="shared" si="36"/>
        <v>1</v>
      </c>
      <c r="D659" s="12">
        <f t="shared" si="37"/>
        <v>1976</v>
      </c>
      <c r="E659" s="12">
        <f t="shared" si="38"/>
        <v>1976</v>
      </c>
      <c r="F659" s="12">
        <v>-36.01282379578042</v>
      </c>
    </row>
    <row r="660" spans="1:6">
      <c r="A660">
        <v>653</v>
      </c>
      <c r="B660" s="9">
        <v>27819</v>
      </c>
      <c r="C660" s="6">
        <f t="shared" si="36"/>
        <v>2</v>
      </c>
      <c r="D660" s="12">
        <f t="shared" si="37"/>
        <v>1976</v>
      </c>
      <c r="E660" s="12">
        <f t="shared" si="38"/>
        <v>1976</v>
      </c>
      <c r="F660" s="12">
        <v>-120.9230452569294</v>
      </c>
    </row>
    <row r="661" spans="1:6">
      <c r="A661">
        <v>654</v>
      </c>
      <c r="B661" s="9">
        <v>27850</v>
      </c>
      <c r="C661" s="6">
        <f t="shared" si="36"/>
        <v>3</v>
      </c>
      <c r="D661" s="12">
        <f t="shared" si="37"/>
        <v>1976</v>
      </c>
      <c r="E661" s="12">
        <f t="shared" si="38"/>
        <v>1976</v>
      </c>
      <c r="F661" s="12">
        <v>537.28790120169276</v>
      </c>
    </row>
    <row r="662" spans="1:6">
      <c r="A662">
        <v>655</v>
      </c>
      <c r="B662" s="9">
        <v>27880</v>
      </c>
      <c r="C662" s="6">
        <f t="shared" si="36"/>
        <v>4</v>
      </c>
      <c r="D662" s="12">
        <f t="shared" si="37"/>
        <v>1976</v>
      </c>
      <c r="E662" s="12">
        <f t="shared" si="38"/>
        <v>1976</v>
      </c>
      <c r="F662" s="12">
        <v>2279.3118616492484</v>
      </c>
    </row>
    <row r="663" spans="1:6">
      <c r="A663">
        <v>656</v>
      </c>
      <c r="B663" s="9">
        <v>27911</v>
      </c>
      <c r="C663" s="6">
        <f t="shared" si="36"/>
        <v>5</v>
      </c>
      <c r="D663" s="12">
        <f t="shared" si="37"/>
        <v>1976</v>
      </c>
      <c r="E663" s="12">
        <f t="shared" si="38"/>
        <v>1976</v>
      </c>
      <c r="F663" s="12">
        <v>-519.90960765703733</v>
      </c>
    </row>
    <row r="664" spans="1:6">
      <c r="A664">
        <v>657</v>
      </c>
      <c r="B664" s="9">
        <v>27941</v>
      </c>
      <c r="C664" s="6">
        <f t="shared" si="36"/>
        <v>6</v>
      </c>
      <c r="D664" s="12">
        <f t="shared" si="37"/>
        <v>1976</v>
      </c>
      <c r="E664" s="12">
        <f t="shared" si="38"/>
        <v>1976</v>
      </c>
      <c r="F664" s="12">
        <v>-190.43109072489119</v>
      </c>
    </row>
    <row r="665" spans="1:6">
      <c r="A665">
        <v>658</v>
      </c>
      <c r="B665" s="9">
        <v>27972</v>
      </c>
      <c r="C665" s="6">
        <f t="shared" si="36"/>
        <v>7</v>
      </c>
      <c r="D665" s="12">
        <f t="shared" si="37"/>
        <v>1976</v>
      </c>
      <c r="E665" s="12">
        <f t="shared" si="38"/>
        <v>1976</v>
      </c>
      <c r="F665" s="12">
        <v>344.84507641352974</v>
      </c>
    </row>
    <row r="666" spans="1:6">
      <c r="A666">
        <v>659</v>
      </c>
      <c r="B666" s="9">
        <v>28003</v>
      </c>
      <c r="C666" s="6">
        <f t="shared" si="36"/>
        <v>8</v>
      </c>
      <c r="D666" s="12">
        <f t="shared" si="37"/>
        <v>1976</v>
      </c>
      <c r="E666" s="12">
        <f t="shared" si="38"/>
        <v>1976</v>
      </c>
      <c r="F666" s="12">
        <v>690.60943346653585</v>
      </c>
    </row>
    <row r="667" spans="1:6">
      <c r="A667">
        <v>660</v>
      </c>
      <c r="B667" s="9">
        <v>28033</v>
      </c>
      <c r="C667" s="6">
        <f t="shared" si="36"/>
        <v>9</v>
      </c>
      <c r="D667" s="12">
        <f t="shared" si="37"/>
        <v>1976</v>
      </c>
      <c r="E667" s="12">
        <f t="shared" si="38"/>
        <v>1976</v>
      </c>
      <c r="F667" s="12">
        <v>1028.7402880694515</v>
      </c>
    </row>
    <row r="668" spans="1:6">
      <c r="A668">
        <v>661</v>
      </c>
      <c r="B668" s="9">
        <v>28064</v>
      </c>
      <c r="C668" s="6">
        <f t="shared" si="36"/>
        <v>10</v>
      </c>
      <c r="D668" s="12">
        <f t="shared" si="37"/>
        <v>1976</v>
      </c>
      <c r="E668" s="12">
        <f t="shared" si="38"/>
        <v>1977</v>
      </c>
      <c r="F668" s="12">
        <v>171.76736946851398</v>
      </c>
    </row>
    <row r="669" spans="1:6">
      <c r="A669">
        <v>662</v>
      </c>
      <c r="B669" s="9">
        <v>28094</v>
      </c>
      <c r="C669" s="6">
        <f t="shared" si="36"/>
        <v>11</v>
      </c>
      <c r="D669" s="12">
        <f t="shared" si="37"/>
        <v>1976</v>
      </c>
      <c r="E669" s="12">
        <f t="shared" si="38"/>
        <v>1977</v>
      </c>
      <c r="F669" s="12">
        <v>-237.95965817774598</v>
      </c>
    </row>
    <row r="670" spans="1:6">
      <c r="A670">
        <v>663</v>
      </c>
      <c r="B670" s="9">
        <v>28125</v>
      </c>
      <c r="C670" s="6">
        <f t="shared" si="36"/>
        <v>12</v>
      </c>
      <c r="D670" s="12">
        <f t="shared" si="37"/>
        <v>1976</v>
      </c>
      <c r="E670" s="12">
        <f t="shared" si="38"/>
        <v>1977</v>
      </c>
      <c r="F670" s="12">
        <v>171.5540429561066</v>
      </c>
    </row>
    <row r="671" spans="1:6">
      <c r="A671">
        <v>664</v>
      </c>
      <c r="B671" s="9">
        <v>28156</v>
      </c>
      <c r="C671" s="6">
        <f t="shared" si="36"/>
        <v>1</v>
      </c>
      <c r="D671" s="12">
        <f t="shared" si="37"/>
        <v>1977</v>
      </c>
      <c r="E671" s="12">
        <f t="shared" si="38"/>
        <v>1977</v>
      </c>
      <c r="F671" s="12">
        <v>634.21842833750907</v>
      </c>
    </row>
    <row r="672" spans="1:6">
      <c r="A672">
        <v>665</v>
      </c>
      <c r="B672" s="9">
        <v>28184</v>
      </c>
      <c r="C672" s="6">
        <f t="shared" si="36"/>
        <v>2</v>
      </c>
      <c r="D672" s="12">
        <f t="shared" si="37"/>
        <v>1977</v>
      </c>
      <c r="E672" s="12">
        <f t="shared" si="38"/>
        <v>1977</v>
      </c>
      <c r="F672" s="12">
        <v>-554.45248094212582</v>
      </c>
    </row>
    <row r="673" spans="1:6">
      <c r="A673">
        <v>666</v>
      </c>
      <c r="B673" s="9">
        <v>28215</v>
      </c>
      <c r="C673" s="6">
        <f t="shared" si="36"/>
        <v>3</v>
      </c>
      <c r="D673" s="12">
        <f t="shared" si="37"/>
        <v>1977</v>
      </c>
      <c r="E673" s="12">
        <f t="shared" si="38"/>
        <v>1977</v>
      </c>
      <c r="F673" s="12">
        <v>-117.41402455895606</v>
      </c>
    </row>
    <row r="674" spans="1:6">
      <c r="A674">
        <v>667</v>
      </c>
      <c r="B674" s="9">
        <v>28245</v>
      </c>
      <c r="C674" s="6">
        <f t="shared" si="36"/>
        <v>4</v>
      </c>
      <c r="D674" s="12">
        <f t="shared" si="37"/>
        <v>1977</v>
      </c>
      <c r="E674" s="12">
        <f t="shared" si="38"/>
        <v>1977</v>
      </c>
      <c r="F674" s="12">
        <v>46.175219429053037</v>
      </c>
    </row>
    <row r="675" spans="1:6">
      <c r="A675">
        <v>668</v>
      </c>
      <c r="B675" s="9">
        <v>28276</v>
      </c>
      <c r="C675" s="6">
        <f t="shared" si="36"/>
        <v>5</v>
      </c>
      <c r="D675" s="12">
        <f t="shared" si="37"/>
        <v>1977</v>
      </c>
      <c r="E675" s="12">
        <f t="shared" si="38"/>
        <v>1977</v>
      </c>
      <c r="F675" s="12">
        <v>-166.66502122935952</v>
      </c>
    </row>
    <row r="676" spans="1:6">
      <c r="A676">
        <v>669</v>
      </c>
      <c r="B676" s="9">
        <v>28306</v>
      </c>
      <c r="C676" s="6">
        <f t="shared" si="36"/>
        <v>6</v>
      </c>
      <c r="D676" s="12">
        <f t="shared" si="37"/>
        <v>1977</v>
      </c>
      <c r="E676" s="12">
        <f t="shared" si="38"/>
        <v>1977</v>
      </c>
      <c r="F676" s="12">
        <v>-1459.6428931165001</v>
      </c>
    </row>
    <row r="677" spans="1:6">
      <c r="A677">
        <v>670</v>
      </c>
      <c r="B677" s="9">
        <v>28337</v>
      </c>
      <c r="C677" s="6">
        <f t="shared" si="36"/>
        <v>7</v>
      </c>
      <c r="D677" s="12">
        <f t="shared" si="37"/>
        <v>1977</v>
      </c>
      <c r="E677" s="12">
        <f t="shared" si="38"/>
        <v>1977</v>
      </c>
      <c r="F677" s="12">
        <v>-1431.9339614537555</v>
      </c>
    </row>
    <row r="678" spans="1:6">
      <c r="A678">
        <v>671</v>
      </c>
      <c r="B678" s="9">
        <v>28368</v>
      </c>
      <c r="C678" s="6">
        <f t="shared" si="36"/>
        <v>8</v>
      </c>
      <c r="D678" s="12">
        <f t="shared" si="37"/>
        <v>1977</v>
      </c>
      <c r="E678" s="12">
        <f t="shared" si="38"/>
        <v>1977</v>
      </c>
      <c r="F678" s="12">
        <v>-1161.4323344388317</v>
      </c>
    </row>
    <row r="679" spans="1:6">
      <c r="A679">
        <v>672</v>
      </c>
      <c r="B679" s="9">
        <v>28398</v>
      </c>
      <c r="C679" s="6">
        <f t="shared" si="36"/>
        <v>9</v>
      </c>
      <c r="D679" s="12">
        <f t="shared" si="37"/>
        <v>1977</v>
      </c>
      <c r="E679" s="12">
        <f t="shared" si="38"/>
        <v>1977</v>
      </c>
      <c r="F679" s="12">
        <v>-198.85446969933034</v>
      </c>
    </row>
    <row r="680" spans="1:6">
      <c r="A680">
        <v>673</v>
      </c>
      <c r="B680" s="9">
        <v>28429</v>
      </c>
      <c r="C680" s="6">
        <f t="shared" si="36"/>
        <v>10</v>
      </c>
      <c r="D680" s="12">
        <f t="shared" si="37"/>
        <v>1977</v>
      </c>
      <c r="E680" s="12">
        <f t="shared" si="38"/>
        <v>1978</v>
      </c>
      <c r="F680" s="12">
        <v>-359.92350233285282</v>
      </c>
    </row>
    <row r="681" spans="1:6">
      <c r="A681">
        <v>674</v>
      </c>
      <c r="B681" s="9">
        <v>28459</v>
      </c>
      <c r="C681" s="6">
        <f t="shared" si="36"/>
        <v>11</v>
      </c>
      <c r="D681" s="12">
        <f t="shared" si="37"/>
        <v>1977</v>
      </c>
      <c r="E681" s="12">
        <f t="shared" si="38"/>
        <v>1978</v>
      </c>
      <c r="F681" s="12">
        <v>65.511636516833121</v>
      </c>
    </row>
    <row r="682" spans="1:6">
      <c r="A682">
        <v>675</v>
      </c>
      <c r="B682" s="9">
        <v>28490</v>
      </c>
      <c r="C682" s="6">
        <f t="shared" si="36"/>
        <v>12</v>
      </c>
      <c r="D682" s="12">
        <f t="shared" si="37"/>
        <v>1977</v>
      </c>
      <c r="E682" s="12">
        <f t="shared" si="38"/>
        <v>1978</v>
      </c>
      <c r="F682" s="12">
        <v>885.04582567797127</v>
      </c>
    </row>
    <row r="683" spans="1:6">
      <c r="A683">
        <v>676</v>
      </c>
      <c r="B683" s="9">
        <v>28521</v>
      </c>
      <c r="C683" s="6">
        <f t="shared" si="36"/>
        <v>1</v>
      </c>
      <c r="D683" s="12">
        <f t="shared" si="37"/>
        <v>1978</v>
      </c>
      <c r="E683" s="12">
        <f t="shared" si="38"/>
        <v>1978</v>
      </c>
      <c r="F683" s="12">
        <v>6869.4294273585565</v>
      </c>
    </row>
    <row r="684" spans="1:6">
      <c r="A684">
        <v>677</v>
      </c>
      <c r="B684" s="9">
        <v>28549</v>
      </c>
      <c r="C684" s="6">
        <f t="shared" si="36"/>
        <v>2</v>
      </c>
      <c r="D684" s="12">
        <f t="shared" si="37"/>
        <v>1978</v>
      </c>
      <c r="E684" s="12">
        <f t="shared" si="38"/>
        <v>1978</v>
      </c>
      <c r="F684" s="12">
        <v>3117.7181651005117</v>
      </c>
    </row>
    <row r="685" spans="1:6">
      <c r="A685">
        <v>678</v>
      </c>
      <c r="B685" s="9">
        <v>28580</v>
      </c>
      <c r="C685" s="6">
        <f t="shared" si="36"/>
        <v>3</v>
      </c>
      <c r="D685" s="12">
        <f t="shared" si="37"/>
        <v>1978</v>
      </c>
      <c r="E685" s="12">
        <f t="shared" si="38"/>
        <v>1978</v>
      </c>
      <c r="F685" s="12">
        <v>3909.5613702370033</v>
      </c>
    </row>
    <row r="686" spans="1:6">
      <c r="A686">
        <v>679</v>
      </c>
      <c r="B686" s="9">
        <v>28610</v>
      </c>
      <c r="C686" s="6">
        <f t="shared" si="36"/>
        <v>4</v>
      </c>
      <c r="D686" s="12">
        <f t="shared" si="37"/>
        <v>1978</v>
      </c>
      <c r="E686" s="12">
        <f t="shared" si="38"/>
        <v>1978</v>
      </c>
      <c r="F686" s="12">
        <v>548.99373490293351</v>
      </c>
    </row>
    <row r="687" spans="1:6">
      <c r="A687">
        <v>680</v>
      </c>
      <c r="B687" s="9">
        <v>28641</v>
      </c>
      <c r="C687" s="6">
        <f t="shared" si="36"/>
        <v>5</v>
      </c>
      <c r="D687" s="12">
        <f t="shared" si="37"/>
        <v>1978</v>
      </c>
      <c r="E687" s="12">
        <f t="shared" si="38"/>
        <v>1978</v>
      </c>
      <c r="F687" s="12">
        <v>1407.5218545302998</v>
      </c>
    </row>
    <row r="688" spans="1:6">
      <c r="A688">
        <v>681</v>
      </c>
      <c r="B688" s="9">
        <v>28671</v>
      </c>
      <c r="C688" s="6">
        <f t="shared" si="36"/>
        <v>6</v>
      </c>
      <c r="D688" s="12">
        <f t="shared" si="37"/>
        <v>1978</v>
      </c>
      <c r="E688" s="12">
        <f t="shared" si="38"/>
        <v>1978</v>
      </c>
      <c r="F688" s="12">
        <v>775.54909884882954</v>
      </c>
    </row>
    <row r="689" spans="1:6">
      <c r="A689">
        <v>682</v>
      </c>
      <c r="B689" s="9">
        <v>28702</v>
      </c>
      <c r="C689" s="6">
        <f t="shared" si="36"/>
        <v>7</v>
      </c>
      <c r="D689" s="12">
        <f t="shared" si="37"/>
        <v>1978</v>
      </c>
      <c r="E689" s="12">
        <f t="shared" si="38"/>
        <v>1978</v>
      </c>
      <c r="F689" s="12">
        <v>298.36558481545285</v>
      </c>
    </row>
    <row r="690" spans="1:6">
      <c r="A690">
        <v>683</v>
      </c>
      <c r="B690" s="9">
        <v>28733</v>
      </c>
      <c r="C690" s="6">
        <f t="shared" si="36"/>
        <v>8</v>
      </c>
      <c r="D690" s="12">
        <f t="shared" si="37"/>
        <v>1978</v>
      </c>
      <c r="E690" s="12">
        <f t="shared" si="38"/>
        <v>1978</v>
      </c>
      <c r="F690" s="12">
        <v>1201.1110840163292</v>
      </c>
    </row>
    <row r="691" spans="1:6">
      <c r="A691">
        <v>684</v>
      </c>
      <c r="B691" s="9">
        <v>28763</v>
      </c>
      <c r="C691" s="6">
        <f t="shared" si="36"/>
        <v>9</v>
      </c>
      <c r="D691" s="12">
        <f t="shared" si="37"/>
        <v>1978</v>
      </c>
      <c r="E691" s="12">
        <f t="shared" si="38"/>
        <v>1978</v>
      </c>
      <c r="F691" s="12">
        <v>1908.5819314512789</v>
      </c>
    </row>
    <row r="692" spans="1:6">
      <c r="A692">
        <v>685</v>
      </c>
      <c r="B692" s="9">
        <v>28794</v>
      </c>
      <c r="C692" s="6">
        <f t="shared" si="36"/>
        <v>10</v>
      </c>
      <c r="D692" s="12">
        <f t="shared" si="37"/>
        <v>1978</v>
      </c>
      <c r="E692" s="12">
        <f t="shared" si="38"/>
        <v>1979</v>
      </c>
      <c r="F692" s="12">
        <v>502.6155185666513</v>
      </c>
    </row>
    <row r="693" spans="1:6">
      <c r="A693">
        <v>686</v>
      </c>
      <c r="B693" s="9">
        <v>28824</v>
      </c>
      <c r="C693" s="6">
        <f t="shared" si="36"/>
        <v>11</v>
      </c>
      <c r="D693" s="12">
        <f t="shared" si="37"/>
        <v>1978</v>
      </c>
      <c r="E693" s="12">
        <f t="shared" si="38"/>
        <v>1979</v>
      </c>
      <c r="F693" s="12">
        <v>211.6348713826174</v>
      </c>
    </row>
    <row r="694" spans="1:6">
      <c r="A694">
        <v>687</v>
      </c>
      <c r="B694" s="9">
        <v>28855</v>
      </c>
      <c r="C694" s="6">
        <f t="shared" si="36"/>
        <v>12</v>
      </c>
      <c r="D694" s="12">
        <f t="shared" si="37"/>
        <v>1978</v>
      </c>
      <c r="E694" s="12">
        <f t="shared" si="38"/>
        <v>1979</v>
      </c>
      <c r="F694" s="12">
        <v>141.07093334250939</v>
      </c>
    </row>
    <row r="695" spans="1:6">
      <c r="A695">
        <v>688</v>
      </c>
      <c r="B695" s="9">
        <v>28886</v>
      </c>
      <c r="C695" s="6">
        <f t="shared" si="36"/>
        <v>1</v>
      </c>
      <c r="D695" s="12">
        <f t="shared" si="37"/>
        <v>1979</v>
      </c>
      <c r="E695" s="12">
        <f t="shared" si="38"/>
        <v>1979</v>
      </c>
      <c r="F695" s="12">
        <v>3044.3646961619529</v>
      </c>
    </row>
    <row r="696" spans="1:6">
      <c r="A696">
        <v>689</v>
      </c>
      <c r="B696" s="9">
        <v>28914</v>
      </c>
      <c r="C696" s="6">
        <f t="shared" si="36"/>
        <v>2</v>
      </c>
      <c r="D696" s="12">
        <f t="shared" si="37"/>
        <v>1979</v>
      </c>
      <c r="E696" s="12">
        <f t="shared" si="38"/>
        <v>1979</v>
      </c>
      <c r="F696" s="12">
        <v>3842.9474505537282</v>
      </c>
    </row>
    <row r="697" spans="1:6">
      <c r="A697">
        <v>690</v>
      </c>
      <c r="B697" s="9">
        <v>28945</v>
      </c>
      <c r="C697" s="6">
        <f t="shared" si="36"/>
        <v>3</v>
      </c>
      <c r="D697" s="12">
        <f t="shared" si="37"/>
        <v>1979</v>
      </c>
      <c r="E697" s="12">
        <f t="shared" si="38"/>
        <v>1979</v>
      </c>
      <c r="F697" s="12">
        <v>3870.1152416710784</v>
      </c>
    </row>
    <row r="698" spans="1:6">
      <c r="A698">
        <v>691</v>
      </c>
      <c r="B698" s="9">
        <v>28975</v>
      </c>
      <c r="C698" s="6">
        <f t="shared" si="36"/>
        <v>4</v>
      </c>
      <c r="D698" s="12">
        <f t="shared" si="37"/>
        <v>1979</v>
      </c>
      <c r="E698" s="12">
        <f t="shared" si="38"/>
        <v>1979</v>
      </c>
      <c r="F698" s="12">
        <v>1793.3237931924307</v>
      </c>
    </row>
    <row r="699" spans="1:6">
      <c r="A699">
        <v>692</v>
      </c>
      <c r="B699" s="9">
        <v>29006</v>
      </c>
      <c r="C699" s="6">
        <f t="shared" si="36"/>
        <v>5</v>
      </c>
      <c r="D699" s="12">
        <f t="shared" si="37"/>
        <v>1979</v>
      </c>
      <c r="E699" s="12">
        <f t="shared" si="38"/>
        <v>1979</v>
      </c>
      <c r="F699" s="12">
        <v>1454.6867089618756</v>
      </c>
    </row>
    <row r="700" spans="1:6">
      <c r="A700">
        <v>693</v>
      </c>
      <c r="B700" s="9">
        <v>29036</v>
      </c>
      <c r="C700" s="6">
        <f t="shared" si="36"/>
        <v>6</v>
      </c>
      <c r="D700" s="12">
        <f t="shared" si="37"/>
        <v>1979</v>
      </c>
      <c r="E700" s="12">
        <f t="shared" si="38"/>
        <v>1979</v>
      </c>
      <c r="F700" s="12">
        <v>288.17642015587455</v>
      </c>
    </row>
    <row r="701" spans="1:6">
      <c r="A701">
        <v>694</v>
      </c>
      <c r="B701" s="9">
        <v>29067</v>
      </c>
      <c r="C701" s="6">
        <f t="shared" si="36"/>
        <v>7</v>
      </c>
      <c r="D701" s="12">
        <f t="shared" si="37"/>
        <v>1979</v>
      </c>
      <c r="E701" s="12">
        <f t="shared" si="38"/>
        <v>1979</v>
      </c>
      <c r="F701" s="12">
        <v>483.46566205858835</v>
      </c>
    </row>
    <row r="702" spans="1:6">
      <c r="A702">
        <v>695</v>
      </c>
      <c r="B702" s="9">
        <v>29098</v>
      </c>
      <c r="C702" s="6">
        <f t="shared" si="36"/>
        <v>8</v>
      </c>
      <c r="D702" s="12">
        <f t="shared" si="37"/>
        <v>1979</v>
      </c>
      <c r="E702" s="12">
        <f t="shared" si="38"/>
        <v>1979</v>
      </c>
      <c r="F702" s="12">
        <v>953.40605348332679</v>
      </c>
    </row>
    <row r="703" spans="1:6">
      <c r="A703">
        <v>696</v>
      </c>
      <c r="B703" s="9">
        <v>29128</v>
      </c>
      <c r="C703" s="6">
        <f t="shared" si="36"/>
        <v>9</v>
      </c>
      <c r="D703" s="12">
        <f t="shared" si="37"/>
        <v>1979</v>
      </c>
      <c r="E703" s="12">
        <f t="shared" si="38"/>
        <v>1979</v>
      </c>
      <c r="F703" s="12">
        <v>2032.0708848807838</v>
      </c>
    </row>
    <row r="704" spans="1:6">
      <c r="A704">
        <v>697</v>
      </c>
      <c r="B704" s="9">
        <v>29159</v>
      </c>
      <c r="C704" s="6">
        <f t="shared" si="36"/>
        <v>10</v>
      </c>
      <c r="D704" s="12">
        <f t="shared" si="37"/>
        <v>1979</v>
      </c>
      <c r="E704" s="12">
        <f t="shared" si="38"/>
        <v>1980</v>
      </c>
      <c r="F704" s="12">
        <v>124.96062350879009</v>
      </c>
    </row>
    <row r="705" spans="1:6">
      <c r="A705">
        <v>698</v>
      </c>
      <c r="B705" s="9">
        <v>29189</v>
      </c>
      <c r="C705" s="6">
        <f t="shared" si="36"/>
        <v>11</v>
      </c>
      <c r="D705" s="12">
        <f t="shared" si="37"/>
        <v>1979</v>
      </c>
      <c r="E705" s="12">
        <f t="shared" si="38"/>
        <v>1980</v>
      </c>
      <c r="F705" s="12">
        <v>91.183649200679127</v>
      </c>
    </row>
    <row r="706" spans="1:6">
      <c r="A706">
        <v>699</v>
      </c>
      <c r="B706" s="9">
        <v>29220</v>
      </c>
      <c r="C706" s="6">
        <f t="shared" si="36"/>
        <v>12</v>
      </c>
      <c r="D706" s="12">
        <f t="shared" si="37"/>
        <v>1979</v>
      </c>
      <c r="E706" s="12">
        <f t="shared" si="38"/>
        <v>1980</v>
      </c>
      <c r="F706" s="12">
        <v>245.72842030802056</v>
      </c>
    </row>
    <row r="707" spans="1:6">
      <c r="A707">
        <v>700</v>
      </c>
      <c r="B707" s="9">
        <v>29251</v>
      </c>
      <c r="C707" s="6">
        <f t="shared" si="36"/>
        <v>1</v>
      </c>
      <c r="D707" s="12">
        <f t="shared" si="37"/>
        <v>1980</v>
      </c>
      <c r="E707" s="12">
        <f t="shared" si="38"/>
        <v>1980</v>
      </c>
      <c r="F707" s="12">
        <v>10880.08150447872</v>
      </c>
    </row>
    <row r="708" spans="1:6">
      <c r="A708">
        <v>701</v>
      </c>
      <c r="B708" s="9">
        <v>29280</v>
      </c>
      <c r="C708" s="6">
        <f t="shared" si="36"/>
        <v>2</v>
      </c>
      <c r="D708" s="12">
        <f t="shared" si="37"/>
        <v>1980</v>
      </c>
      <c r="E708" s="12">
        <f t="shared" si="38"/>
        <v>1980</v>
      </c>
      <c r="F708" s="12">
        <v>9123.4611040989457</v>
      </c>
    </row>
    <row r="709" spans="1:6">
      <c r="A709">
        <v>702</v>
      </c>
      <c r="B709" s="9">
        <v>29311</v>
      </c>
      <c r="C709" s="6">
        <f t="shared" si="36"/>
        <v>3</v>
      </c>
      <c r="D709" s="12">
        <f t="shared" si="37"/>
        <v>1980</v>
      </c>
      <c r="E709" s="12">
        <f t="shared" si="38"/>
        <v>1980</v>
      </c>
      <c r="F709" s="12">
        <v>11671.272007191466</v>
      </c>
    </row>
    <row r="710" spans="1:6">
      <c r="A710">
        <v>703</v>
      </c>
      <c r="B710" s="9">
        <v>29341</v>
      </c>
      <c r="C710" s="6">
        <f t="shared" si="36"/>
        <v>4</v>
      </c>
      <c r="D710" s="12">
        <f t="shared" si="37"/>
        <v>1980</v>
      </c>
      <c r="E710" s="12">
        <f t="shared" si="38"/>
        <v>1980</v>
      </c>
      <c r="F710" s="12">
        <v>3343.0662152222376</v>
      </c>
    </row>
    <row r="711" spans="1:6">
      <c r="A711">
        <v>704</v>
      </c>
      <c r="B711" s="9">
        <v>29372</v>
      </c>
      <c r="C711" s="6">
        <f t="shared" si="36"/>
        <v>5</v>
      </c>
      <c r="D711" s="12">
        <f t="shared" si="37"/>
        <v>1980</v>
      </c>
      <c r="E711" s="12">
        <f t="shared" si="38"/>
        <v>1980</v>
      </c>
      <c r="F711" s="12">
        <v>1748.4162452086591</v>
      </c>
    </row>
    <row r="712" spans="1:6">
      <c r="A712">
        <v>705</v>
      </c>
      <c r="B712" s="9">
        <v>29402</v>
      </c>
      <c r="C712" s="6">
        <f t="shared" si="36"/>
        <v>6</v>
      </c>
      <c r="D712" s="12">
        <f t="shared" si="37"/>
        <v>1980</v>
      </c>
      <c r="E712" s="12">
        <f t="shared" si="38"/>
        <v>1980</v>
      </c>
      <c r="F712" s="12">
        <v>720.12651000109065</v>
      </c>
    </row>
    <row r="713" spans="1:6">
      <c r="A713">
        <v>706</v>
      </c>
      <c r="B713" s="9">
        <v>29433</v>
      </c>
      <c r="C713" s="6">
        <f t="shared" ref="C713:C776" si="39">MONTH(B713)</f>
        <v>7</v>
      </c>
      <c r="D713" s="12">
        <f t="shared" ref="D713:D776" si="40">YEAR(B713)</f>
        <v>1980</v>
      </c>
      <c r="E713" s="12">
        <f t="shared" ref="E713:E776" si="41">IF(AND($C713&gt;=10,$C713&lt;=12),$D713+1,$D713)</f>
        <v>1980</v>
      </c>
      <c r="F713" s="12">
        <v>696.14221668503137</v>
      </c>
    </row>
    <row r="714" spans="1:6">
      <c r="A714">
        <v>707</v>
      </c>
      <c r="B714" s="9">
        <v>29464</v>
      </c>
      <c r="C714" s="6">
        <f t="shared" si="39"/>
        <v>8</v>
      </c>
      <c r="D714" s="12">
        <f t="shared" si="40"/>
        <v>1980</v>
      </c>
      <c r="E714" s="12">
        <f t="shared" si="41"/>
        <v>1980</v>
      </c>
      <c r="F714" s="12">
        <v>556.6923391564161</v>
      </c>
    </row>
    <row r="715" spans="1:6">
      <c r="A715">
        <v>708</v>
      </c>
      <c r="B715" s="9">
        <v>29494</v>
      </c>
      <c r="C715" s="6">
        <f t="shared" si="39"/>
        <v>9</v>
      </c>
      <c r="D715" s="12">
        <f t="shared" si="40"/>
        <v>1980</v>
      </c>
      <c r="E715" s="12">
        <f t="shared" si="41"/>
        <v>1980</v>
      </c>
      <c r="F715" s="12">
        <v>1624.6355891104272</v>
      </c>
    </row>
    <row r="716" spans="1:6">
      <c r="A716">
        <v>709</v>
      </c>
      <c r="B716" s="9">
        <v>29525</v>
      </c>
      <c r="C716" s="6">
        <f t="shared" si="39"/>
        <v>10</v>
      </c>
      <c r="D716" s="12">
        <f t="shared" si="40"/>
        <v>1980</v>
      </c>
      <c r="E716" s="12">
        <f t="shared" si="41"/>
        <v>1981</v>
      </c>
      <c r="F716" s="12">
        <v>345.09746709152819</v>
      </c>
    </row>
    <row r="717" spans="1:6">
      <c r="A717">
        <v>710</v>
      </c>
      <c r="B717" s="9">
        <v>29555</v>
      </c>
      <c r="C717" s="6">
        <f t="shared" si="39"/>
        <v>11</v>
      </c>
      <c r="D717" s="12">
        <f t="shared" si="40"/>
        <v>1980</v>
      </c>
      <c r="E717" s="12">
        <f t="shared" si="41"/>
        <v>1981</v>
      </c>
      <c r="F717" s="12">
        <v>-354.8605339663643</v>
      </c>
    </row>
    <row r="718" spans="1:6">
      <c r="A718">
        <v>711</v>
      </c>
      <c r="B718" s="9">
        <v>29586</v>
      </c>
      <c r="C718" s="6">
        <f t="shared" si="39"/>
        <v>12</v>
      </c>
      <c r="D718" s="12">
        <f t="shared" si="40"/>
        <v>1980</v>
      </c>
      <c r="E718" s="12">
        <f t="shared" si="41"/>
        <v>1981</v>
      </c>
      <c r="F718" s="12">
        <v>-182.79411091729696</v>
      </c>
    </row>
    <row r="719" spans="1:6">
      <c r="A719">
        <v>712</v>
      </c>
      <c r="B719" s="9">
        <v>29617</v>
      </c>
      <c r="C719" s="6">
        <f t="shared" si="39"/>
        <v>1</v>
      </c>
      <c r="D719" s="12">
        <f t="shared" si="40"/>
        <v>1981</v>
      </c>
      <c r="E719" s="12">
        <f t="shared" si="41"/>
        <v>1981</v>
      </c>
      <c r="F719" s="12">
        <v>-1199.5654595084334</v>
      </c>
    </row>
    <row r="720" spans="1:6">
      <c r="A720">
        <v>713</v>
      </c>
      <c r="B720" s="9">
        <v>29645</v>
      </c>
      <c r="C720" s="6">
        <f t="shared" si="39"/>
        <v>2</v>
      </c>
      <c r="D720" s="12">
        <f t="shared" si="40"/>
        <v>1981</v>
      </c>
      <c r="E720" s="12">
        <f t="shared" si="41"/>
        <v>1981</v>
      </c>
      <c r="F720" s="12">
        <v>3575.2541086731508</v>
      </c>
    </row>
    <row r="721" spans="1:6">
      <c r="A721">
        <v>714</v>
      </c>
      <c r="B721" s="9">
        <v>29676</v>
      </c>
      <c r="C721" s="6">
        <f t="shared" si="39"/>
        <v>3</v>
      </c>
      <c r="D721" s="12">
        <f t="shared" si="40"/>
        <v>1981</v>
      </c>
      <c r="E721" s="12">
        <f t="shared" si="41"/>
        <v>1981</v>
      </c>
      <c r="F721" s="12">
        <v>882.73868228670835</v>
      </c>
    </row>
    <row r="722" spans="1:6">
      <c r="A722">
        <v>715</v>
      </c>
      <c r="B722" s="9">
        <v>29706</v>
      </c>
      <c r="C722" s="6">
        <f t="shared" si="39"/>
        <v>4</v>
      </c>
      <c r="D722" s="12">
        <f t="shared" si="40"/>
        <v>1981</v>
      </c>
      <c r="E722" s="12">
        <f t="shared" si="41"/>
        <v>1981</v>
      </c>
      <c r="F722" s="12">
        <v>3452.7904391824341</v>
      </c>
    </row>
    <row r="723" spans="1:6">
      <c r="A723">
        <v>716</v>
      </c>
      <c r="B723" s="9">
        <v>29737</v>
      </c>
      <c r="C723" s="6">
        <f t="shared" si="39"/>
        <v>5</v>
      </c>
      <c r="D723" s="12">
        <f t="shared" si="40"/>
        <v>1981</v>
      </c>
      <c r="E723" s="12">
        <f t="shared" si="41"/>
        <v>1981</v>
      </c>
      <c r="F723" s="12">
        <v>1803.3715011270249</v>
      </c>
    </row>
    <row r="724" spans="1:6">
      <c r="A724">
        <v>717</v>
      </c>
      <c r="B724" s="9">
        <v>29767</v>
      </c>
      <c r="C724" s="6">
        <f t="shared" si="39"/>
        <v>6</v>
      </c>
      <c r="D724" s="12">
        <f t="shared" si="40"/>
        <v>1981</v>
      </c>
      <c r="E724" s="12">
        <f t="shared" si="41"/>
        <v>1981</v>
      </c>
      <c r="F724" s="12">
        <v>180.50967222348419</v>
      </c>
    </row>
    <row r="725" spans="1:6">
      <c r="A725">
        <v>718</v>
      </c>
      <c r="B725" s="9">
        <v>29798</v>
      </c>
      <c r="C725" s="6">
        <f t="shared" si="39"/>
        <v>7</v>
      </c>
      <c r="D725" s="12">
        <f t="shared" si="40"/>
        <v>1981</v>
      </c>
      <c r="E725" s="12">
        <f t="shared" si="41"/>
        <v>1981</v>
      </c>
      <c r="F725" s="12">
        <v>-11.327873848550453</v>
      </c>
    </row>
    <row r="726" spans="1:6">
      <c r="A726">
        <v>719</v>
      </c>
      <c r="B726" s="9">
        <v>29829</v>
      </c>
      <c r="C726" s="6">
        <f t="shared" si="39"/>
        <v>8</v>
      </c>
      <c r="D726" s="12">
        <f t="shared" si="40"/>
        <v>1981</v>
      </c>
      <c r="E726" s="12">
        <f t="shared" si="41"/>
        <v>1981</v>
      </c>
      <c r="F726" s="12">
        <v>1153.0090535865597</v>
      </c>
    </row>
    <row r="727" spans="1:6">
      <c r="A727">
        <v>720</v>
      </c>
      <c r="B727" s="9">
        <v>29859</v>
      </c>
      <c r="C727" s="6">
        <f t="shared" si="39"/>
        <v>9</v>
      </c>
      <c r="D727" s="12">
        <f t="shared" si="40"/>
        <v>1981</v>
      </c>
      <c r="E727" s="12">
        <f t="shared" si="41"/>
        <v>1981</v>
      </c>
      <c r="F727" s="12">
        <v>1803.4011457190823</v>
      </c>
    </row>
    <row r="728" spans="1:6">
      <c r="A728">
        <v>721</v>
      </c>
      <c r="B728" s="9">
        <v>29890</v>
      </c>
      <c r="C728" s="6">
        <f t="shared" si="39"/>
        <v>10</v>
      </c>
      <c r="D728" s="12">
        <f t="shared" si="40"/>
        <v>1981</v>
      </c>
      <c r="E728" s="12">
        <f t="shared" si="41"/>
        <v>1982</v>
      </c>
      <c r="F728" s="12">
        <v>23.644964251373882</v>
      </c>
    </row>
    <row r="729" spans="1:6">
      <c r="A729">
        <v>722</v>
      </c>
      <c r="B729" s="9">
        <v>29920</v>
      </c>
      <c r="C729" s="6">
        <f t="shared" si="39"/>
        <v>11</v>
      </c>
      <c r="D729" s="12">
        <f t="shared" si="40"/>
        <v>1981</v>
      </c>
      <c r="E729" s="12">
        <f t="shared" si="41"/>
        <v>1982</v>
      </c>
      <c r="F729" s="12">
        <v>168.68568818159775</v>
      </c>
    </row>
    <row r="730" spans="1:6">
      <c r="A730">
        <v>723</v>
      </c>
      <c r="B730" s="9">
        <v>29951</v>
      </c>
      <c r="C730" s="6">
        <f t="shared" si="39"/>
        <v>12</v>
      </c>
      <c r="D730" s="12">
        <f t="shared" si="40"/>
        <v>1981</v>
      </c>
      <c r="E730" s="12">
        <f t="shared" si="41"/>
        <v>1982</v>
      </c>
      <c r="F730" s="12">
        <v>7421.4211381448367</v>
      </c>
    </row>
    <row r="731" spans="1:6">
      <c r="A731">
        <v>724</v>
      </c>
      <c r="B731" s="9">
        <v>29982</v>
      </c>
      <c r="C731" s="6">
        <f t="shared" si="39"/>
        <v>1</v>
      </c>
      <c r="D731" s="12">
        <f t="shared" si="40"/>
        <v>1982</v>
      </c>
      <c r="E731" s="12">
        <f t="shared" si="41"/>
        <v>1982</v>
      </c>
      <c r="F731" s="12">
        <v>17475.201268915789</v>
      </c>
    </row>
    <row r="732" spans="1:6">
      <c r="A732">
        <v>725</v>
      </c>
      <c r="B732" s="9">
        <v>30010</v>
      </c>
      <c r="C732" s="6">
        <f t="shared" si="39"/>
        <v>2</v>
      </c>
      <c r="D732" s="12">
        <f t="shared" si="40"/>
        <v>1982</v>
      </c>
      <c r="E732" s="12">
        <f t="shared" si="41"/>
        <v>1982</v>
      </c>
      <c r="F732" s="12">
        <v>6835.2282073205188</v>
      </c>
    </row>
    <row r="733" spans="1:6">
      <c r="A733">
        <v>726</v>
      </c>
      <c r="B733" s="9">
        <v>30041</v>
      </c>
      <c r="C733" s="6">
        <f t="shared" si="39"/>
        <v>3</v>
      </c>
      <c r="D733" s="12">
        <f t="shared" si="40"/>
        <v>1982</v>
      </c>
      <c r="E733" s="12">
        <f t="shared" si="41"/>
        <v>1982</v>
      </c>
      <c r="F733" s="12">
        <v>8649.4276473502287</v>
      </c>
    </row>
    <row r="734" spans="1:6">
      <c r="A734">
        <v>727</v>
      </c>
      <c r="B734" s="9">
        <v>30071</v>
      </c>
      <c r="C734" s="6">
        <f t="shared" si="39"/>
        <v>4</v>
      </c>
      <c r="D734" s="12">
        <f t="shared" si="40"/>
        <v>1982</v>
      </c>
      <c r="E734" s="12">
        <f t="shared" si="41"/>
        <v>1982</v>
      </c>
      <c r="F734" s="12">
        <v>18450.584219722758</v>
      </c>
    </row>
    <row r="735" spans="1:6">
      <c r="A735">
        <v>728</v>
      </c>
      <c r="B735" s="9">
        <v>30102</v>
      </c>
      <c r="C735" s="6">
        <f t="shared" si="39"/>
        <v>5</v>
      </c>
      <c r="D735" s="12">
        <f t="shared" si="40"/>
        <v>1982</v>
      </c>
      <c r="E735" s="12">
        <f t="shared" si="41"/>
        <v>1982</v>
      </c>
      <c r="F735" s="12">
        <v>2598.0293998905217</v>
      </c>
    </row>
    <row r="736" spans="1:6">
      <c r="A736">
        <v>729</v>
      </c>
      <c r="B736" s="9">
        <v>30132</v>
      </c>
      <c r="C736" s="6">
        <f t="shared" si="39"/>
        <v>6</v>
      </c>
      <c r="D736" s="12">
        <f t="shared" si="40"/>
        <v>1982</v>
      </c>
      <c r="E736" s="12">
        <f t="shared" si="41"/>
        <v>1982</v>
      </c>
      <c r="F736" s="12">
        <v>2386.9924963444982</v>
      </c>
    </row>
    <row r="737" spans="1:6">
      <c r="A737">
        <v>730</v>
      </c>
      <c r="B737" s="9">
        <v>30163</v>
      </c>
      <c r="C737" s="6">
        <f t="shared" si="39"/>
        <v>7</v>
      </c>
      <c r="D737" s="12">
        <f t="shared" si="40"/>
        <v>1982</v>
      </c>
      <c r="E737" s="12">
        <f t="shared" si="41"/>
        <v>1982</v>
      </c>
      <c r="F737" s="12">
        <v>1107.5778281396313</v>
      </c>
    </row>
    <row r="738" spans="1:6">
      <c r="A738">
        <v>731</v>
      </c>
      <c r="B738" s="9">
        <v>30194</v>
      </c>
      <c r="C738" s="6">
        <f t="shared" si="39"/>
        <v>8</v>
      </c>
      <c r="D738" s="12">
        <f t="shared" si="40"/>
        <v>1982</v>
      </c>
      <c r="E738" s="12">
        <f t="shared" si="41"/>
        <v>1982</v>
      </c>
      <c r="F738" s="12">
        <v>953.63194124820416</v>
      </c>
    </row>
    <row r="739" spans="1:6">
      <c r="A739">
        <v>732</v>
      </c>
      <c r="B739" s="9">
        <v>30224</v>
      </c>
      <c r="C739" s="6">
        <f t="shared" si="39"/>
        <v>9</v>
      </c>
      <c r="D739" s="12">
        <f t="shared" si="40"/>
        <v>1982</v>
      </c>
      <c r="E739" s="12">
        <f t="shared" si="41"/>
        <v>1982</v>
      </c>
      <c r="F739" s="12">
        <v>1900.6124662108343</v>
      </c>
    </row>
    <row r="740" spans="1:6">
      <c r="A740">
        <v>733</v>
      </c>
      <c r="B740" s="9">
        <v>30255</v>
      </c>
      <c r="C740" s="6">
        <f t="shared" si="39"/>
        <v>10</v>
      </c>
      <c r="D740" s="12">
        <f t="shared" si="40"/>
        <v>1982</v>
      </c>
      <c r="E740" s="12">
        <f t="shared" si="41"/>
        <v>1983</v>
      </c>
      <c r="F740" s="12">
        <v>726.61805184734203</v>
      </c>
    </row>
    <row r="741" spans="1:6">
      <c r="A741">
        <v>734</v>
      </c>
      <c r="B741" s="9">
        <v>30285</v>
      </c>
      <c r="C741" s="6">
        <f t="shared" si="39"/>
        <v>11</v>
      </c>
      <c r="D741" s="12">
        <f t="shared" si="40"/>
        <v>1982</v>
      </c>
      <c r="E741" s="12">
        <f t="shared" si="41"/>
        <v>1983</v>
      </c>
      <c r="F741" s="12">
        <v>1571.450832474522</v>
      </c>
    </row>
    <row r="742" spans="1:6">
      <c r="A742">
        <v>735</v>
      </c>
      <c r="B742" s="9">
        <v>30316</v>
      </c>
      <c r="C742" s="6">
        <f t="shared" si="39"/>
        <v>12</v>
      </c>
      <c r="D742" s="12">
        <f t="shared" si="40"/>
        <v>1982</v>
      </c>
      <c r="E742" s="12">
        <f t="shared" si="41"/>
        <v>1983</v>
      </c>
      <c r="F742" s="12">
        <v>5648.57357453232</v>
      </c>
    </row>
    <row r="743" spans="1:6">
      <c r="A743">
        <v>736</v>
      </c>
      <c r="B743" s="9">
        <v>30347</v>
      </c>
      <c r="C743" s="6">
        <f t="shared" si="39"/>
        <v>1</v>
      </c>
      <c r="D743" s="12">
        <f t="shared" si="40"/>
        <v>1983</v>
      </c>
      <c r="E743" s="12">
        <f t="shared" si="41"/>
        <v>1983</v>
      </c>
      <c r="F743" s="12">
        <v>-1603.0512233288882</v>
      </c>
    </row>
    <row r="744" spans="1:6">
      <c r="A744">
        <v>737</v>
      </c>
      <c r="B744" s="9">
        <v>30375</v>
      </c>
      <c r="C744" s="6">
        <f t="shared" si="39"/>
        <v>2</v>
      </c>
      <c r="D744" s="12">
        <f t="shared" si="40"/>
        <v>1983</v>
      </c>
      <c r="E744" s="12">
        <f t="shared" si="41"/>
        <v>1983</v>
      </c>
      <c r="F744" s="12">
        <v>7032.9653618936682</v>
      </c>
    </row>
    <row r="745" spans="1:6">
      <c r="A745">
        <v>738</v>
      </c>
      <c r="B745" s="9">
        <v>30406</v>
      </c>
      <c r="C745" s="6">
        <f t="shared" si="39"/>
        <v>3</v>
      </c>
      <c r="D745" s="12">
        <f t="shared" si="40"/>
        <v>1983</v>
      </c>
      <c r="E745" s="12">
        <f t="shared" si="41"/>
        <v>1983</v>
      </c>
      <c r="F745" s="12">
        <v>12742.377818720022</v>
      </c>
    </row>
    <row r="746" spans="1:6">
      <c r="A746">
        <v>739</v>
      </c>
      <c r="B746" s="9">
        <v>30436</v>
      </c>
      <c r="C746" s="6">
        <f t="shared" si="39"/>
        <v>4</v>
      </c>
      <c r="D746" s="12">
        <f t="shared" si="40"/>
        <v>1983</v>
      </c>
      <c r="E746" s="12">
        <f t="shared" si="41"/>
        <v>1983</v>
      </c>
      <c r="F746" s="12">
        <v>4703.1776446021468</v>
      </c>
    </row>
    <row r="747" spans="1:6">
      <c r="A747">
        <v>740</v>
      </c>
      <c r="B747" s="9">
        <v>30467</v>
      </c>
      <c r="C747" s="6">
        <f t="shared" si="39"/>
        <v>5</v>
      </c>
      <c r="D747" s="12">
        <f t="shared" si="40"/>
        <v>1983</v>
      </c>
      <c r="E747" s="12">
        <f t="shared" si="41"/>
        <v>1983</v>
      </c>
      <c r="F747" s="12">
        <v>5444.3198215564535</v>
      </c>
    </row>
    <row r="748" spans="1:6">
      <c r="A748">
        <v>741</v>
      </c>
      <c r="B748" s="9">
        <v>30497</v>
      </c>
      <c r="C748" s="6">
        <f t="shared" si="39"/>
        <v>6</v>
      </c>
      <c r="D748" s="12">
        <f t="shared" si="40"/>
        <v>1983</v>
      </c>
      <c r="E748" s="12">
        <f t="shared" si="41"/>
        <v>1983</v>
      </c>
      <c r="F748" s="12">
        <v>1850.2407190992669</v>
      </c>
    </row>
    <row r="749" spans="1:6">
      <c r="A749">
        <v>742</v>
      </c>
      <c r="B749" s="9">
        <v>30528</v>
      </c>
      <c r="C749" s="6">
        <f t="shared" si="39"/>
        <v>7</v>
      </c>
      <c r="D749" s="12">
        <f t="shared" si="40"/>
        <v>1983</v>
      </c>
      <c r="E749" s="12">
        <f t="shared" si="41"/>
        <v>1983</v>
      </c>
      <c r="F749" s="12">
        <v>1327.478690292678</v>
      </c>
    </row>
    <row r="750" spans="1:6">
      <c r="A750">
        <v>743</v>
      </c>
      <c r="B750" s="9">
        <v>30559</v>
      </c>
      <c r="C750" s="6">
        <f t="shared" si="39"/>
        <v>8</v>
      </c>
      <c r="D750" s="12">
        <f t="shared" si="40"/>
        <v>1983</v>
      </c>
      <c r="E750" s="12">
        <f t="shared" si="41"/>
        <v>1983</v>
      </c>
      <c r="F750" s="12">
        <v>1128.6400899311523</v>
      </c>
    </row>
    <row r="751" spans="1:6">
      <c r="A751">
        <v>744</v>
      </c>
      <c r="B751" s="9">
        <v>30589</v>
      </c>
      <c r="C751" s="6">
        <f t="shared" si="39"/>
        <v>9</v>
      </c>
      <c r="D751" s="12">
        <f t="shared" si="40"/>
        <v>1983</v>
      </c>
      <c r="E751" s="12">
        <f t="shared" si="41"/>
        <v>1983</v>
      </c>
      <c r="F751" s="12">
        <v>1440.9891899808081</v>
      </c>
    </row>
    <row r="752" spans="1:6">
      <c r="A752">
        <v>745</v>
      </c>
      <c r="B752" s="9">
        <v>30620</v>
      </c>
      <c r="C752" s="6">
        <f t="shared" si="39"/>
        <v>10</v>
      </c>
      <c r="D752" s="12">
        <f t="shared" si="40"/>
        <v>1983</v>
      </c>
      <c r="E752" s="12">
        <f t="shared" si="41"/>
        <v>1984</v>
      </c>
      <c r="F752" s="12">
        <v>624.42751129121473</v>
      </c>
    </row>
    <row r="753" spans="1:6">
      <c r="A753">
        <v>746</v>
      </c>
      <c r="B753" s="9">
        <v>30650</v>
      </c>
      <c r="C753" s="6">
        <f t="shared" si="39"/>
        <v>11</v>
      </c>
      <c r="D753" s="12">
        <f t="shared" si="40"/>
        <v>1983</v>
      </c>
      <c r="E753" s="12">
        <f t="shared" si="41"/>
        <v>1984</v>
      </c>
      <c r="F753" s="12">
        <v>3959.1806788292633</v>
      </c>
    </row>
    <row r="754" spans="1:6">
      <c r="A754">
        <v>747</v>
      </c>
      <c r="B754" s="9">
        <v>30681</v>
      </c>
      <c r="C754" s="6">
        <f t="shared" si="39"/>
        <v>12</v>
      </c>
      <c r="D754" s="12">
        <f t="shared" si="40"/>
        <v>1983</v>
      </c>
      <c r="E754" s="12">
        <f t="shared" si="41"/>
        <v>1984</v>
      </c>
      <c r="F754" s="12">
        <v>13092.459645487635</v>
      </c>
    </row>
    <row r="755" spans="1:6">
      <c r="A755">
        <v>748</v>
      </c>
      <c r="B755" s="9">
        <v>30712</v>
      </c>
      <c r="C755" s="6">
        <f t="shared" si="39"/>
        <v>1</v>
      </c>
      <c r="D755" s="12">
        <f t="shared" si="40"/>
        <v>1984</v>
      </c>
      <c r="E755" s="12">
        <f t="shared" si="41"/>
        <v>1984</v>
      </c>
      <c r="F755" s="12">
        <v>11589.570585220667</v>
      </c>
    </row>
    <row r="756" spans="1:6">
      <c r="A756">
        <v>749</v>
      </c>
      <c r="B756" s="9">
        <v>30741</v>
      </c>
      <c r="C756" s="6">
        <f t="shared" si="39"/>
        <v>2</v>
      </c>
      <c r="D756" s="12">
        <f t="shared" si="40"/>
        <v>1984</v>
      </c>
      <c r="E756" s="12">
        <f t="shared" si="41"/>
        <v>1984</v>
      </c>
      <c r="F756" s="12">
        <v>2910.0148892281768</v>
      </c>
    </row>
    <row r="757" spans="1:6">
      <c r="A757">
        <v>750</v>
      </c>
      <c r="B757" s="9">
        <v>30772</v>
      </c>
      <c r="C757" s="6">
        <f t="shared" si="39"/>
        <v>3</v>
      </c>
      <c r="D757" s="12">
        <f t="shared" si="40"/>
        <v>1984</v>
      </c>
      <c r="E757" s="12">
        <f t="shared" si="41"/>
        <v>1984</v>
      </c>
      <c r="F757" s="12">
        <v>1666.0315985513516</v>
      </c>
    </row>
    <row r="758" spans="1:6">
      <c r="A758">
        <v>751</v>
      </c>
      <c r="B758" s="9">
        <v>30802</v>
      </c>
      <c r="C758" s="6">
        <f t="shared" si="39"/>
        <v>4</v>
      </c>
      <c r="D758" s="12">
        <f t="shared" si="40"/>
        <v>1984</v>
      </c>
      <c r="E758" s="12">
        <f t="shared" si="41"/>
        <v>1984</v>
      </c>
      <c r="F758" s="12">
        <v>2774.2693438130636</v>
      </c>
    </row>
    <row r="759" spans="1:6">
      <c r="A759">
        <v>752</v>
      </c>
      <c r="B759" s="9">
        <v>30833</v>
      </c>
      <c r="C759" s="6">
        <f t="shared" si="39"/>
        <v>5</v>
      </c>
      <c r="D759" s="12">
        <f t="shared" si="40"/>
        <v>1984</v>
      </c>
      <c r="E759" s="12">
        <f t="shared" si="41"/>
        <v>1984</v>
      </c>
      <c r="F759" s="12">
        <v>2240.0706095114128</v>
      </c>
    </row>
    <row r="760" spans="1:6">
      <c r="A760">
        <v>753</v>
      </c>
      <c r="B760" s="9">
        <v>30863</v>
      </c>
      <c r="C760" s="6">
        <f t="shared" si="39"/>
        <v>6</v>
      </c>
      <c r="D760" s="12">
        <f t="shared" si="40"/>
        <v>1984</v>
      </c>
      <c r="E760" s="12">
        <f t="shared" si="41"/>
        <v>1984</v>
      </c>
      <c r="F760" s="12">
        <v>769.13371760034283</v>
      </c>
    </row>
    <row r="761" spans="1:6">
      <c r="A761">
        <v>754</v>
      </c>
      <c r="B761" s="9">
        <v>30894</v>
      </c>
      <c r="C761" s="6">
        <f t="shared" si="39"/>
        <v>7</v>
      </c>
      <c r="D761" s="12">
        <f t="shared" si="40"/>
        <v>1984</v>
      </c>
      <c r="E761" s="12">
        <f t="shared" si="41"/>
        <v>1984</v>
      </c>
      <c r="F761" s="12">
        <v>512.71132058242256</v>
      </c>
    </row>
    <row r="762" spans="1:6">
      <c r="A762">
        <v>755</v>
      </c>
      <c r="B762" s="9">
        <v>30925</v>
      </c>
      <c r="C762" s="6">
        <f t="shared" si="39"/>
        <v>8</v>
      </c>
      <c r="D762" s="12">
        <f t="shared" si="40"/>
        <v>1984</v>
      </c>
      <c r="E762" s="12">
        <f t="shared" si="41"/>
        <v>1984</v>
      </c>
      <c r="F762" s="12">
        <v>1403.5704304670862</v>
      </c>
    </row>
    <row r="763" spans="1:6">
      <c r="A763">
        <v>756</v>
      </c>
      <c r="B763" s="9">
        <v>30955</v>
      </c>
      <c r="C763" s="6">
        <f t="shared" si="39"/>
        <v>9</v>
      </c>
      <c r="D763" s="12">
        <f t="shared" si="40"/>
        <v>1984</v>
      </c>
      <c r="E763" s="12">
        <f t="shared" si="41"/>
        <v>1984</v>
      </c>
      <c r="F763" s="12">
        <v>1061.3646803131123</v>
      </c>
    </row>
    <row r="764" spans="1:6">
      <c r="A764">
        <v>757</v>
      </c>
      <c r="B764" s="9">
        <v>30986</v>
      </c>
      <c r="C764" s="6">
        <f t="shared" si="39"/>
        <v>10</v>
      </c>
      <c r="D764" s="12">
        <f t="shared" si="40"/>
        <v>1984</v>
      </c>
      <c r="E764" s="12">
        <f t="shared" si="41"/>
        <v>1985</v>
      </c>
      <c r="F764" s="12">
        <v>-929.51739328451356</v>
      </c>
    </row>
    <row r="765" spans="1:6">
      <c r="A765">
        <v>758</v>
      </c>
      <c r="B765" s="9">
        <v>31016</v>
      </c>
      <c r="C765" s="6">
        <f t="shared" si="39"/>
        <v>11</v>
      </c>
      <c r="D765" s="12">
        <f t="shared" si="40"/>
        <v>1984</v>
      </c>
      <c r="E765" s="12">
        <f t="shared" si="41"/>
        <v>1985</v>
      </c>
      <c r="F765" s="12">
        <v>-862.13731148486409</v>
      </c>
    </row>
    <row r="766" spans="1:6">
      <c r="A766">
        <v>759</v>
      </c>
      <c r="B766" s="9">
        <v>31047</v>
      </c>
      <c r="C766" s="6">
        <f t="shared" si="39"/>
        <v>12</v>
      </c>
      <c r="D766" s="12">
        <f t="shared" si="40"/>
        <v>1984</v>
      </c>
      <c r="E766" s="12">
        <f t="shared" si="41"/>
        <v>1985</v>
      </c>
      <c r="F766" s="12">
        <v>666.0575652729209</v>
      </c>
    </row>
    <row r="767" spans="1:6">
      <c r="A767">
        <v>760</v>
      </c>
      <c r="B767" s="9">
        <v>31078</v>
      </c>
      <c r="C767" s="6">
        <f t="shared" si="39"/>
        <v>1</v>
      </c>
      <c r="D767" s="12">
        <f t="shared" si="40"/>
        <v>1985</v>
      </c>
      <c r="E767" s="12">
        <f t="shared" si="41"/>
        <v>1985</v>
      </c>
      <c r="F767" s="12">
        <v>-82.760275333394745</v>
      </c>
    </row>
    <row r="768" spans="1:6">
      <c r="A768">
        <v>761</v>
      </c>
      <c r="B768" s="9">
        <v>31106</v>
      </c>
      <c r="C768" s="6">
        <f t="shared" si="39"/>
        <v>2</v>
      </c>
      <c r="D768" s="12">
        <f t="shared" si="40"/>
        <v>1985</v>
      </c>
      <c r="E768" s="12">
        <f t="shared" si="41"/>
        <v>1985</v>
      </c>
      <c r="F768" s="12">
        <v>987.72768948395787</v>
      </c>
    </row>
    <row r="769" spans="1:6">
      <c r="A769">
        <v>762</v>
      </c>
      <c r="B769" s="9">
        <v>31137</v>
      </c>
      <c r="C769" s="6">
        <f t="shared" si="39"/>
        <v>3</v>
      </c>
      <c r="D769" s="12">
        <f t="shared" si="40"/>
        <v>1985</v>
      </c>
      <c r="E769" s="12">
        <f t="shared" si="41"/>
        <v>1985</v>
      </c>
      <c r="F769" s="12">
        <v>736.06592155844419</v>
      </c>
    </row>
    <row r="770" spans="1:6">
      <c r="A770">
        <v>763</v>
      </c>
      <c r="B770" s="9">
        <v>31167</v>
      </c>
      <c r="C770" s="6">
        <f t="shared" si="39"/>
        <v>4</v>
      </c>
      <c r="D770" s="12">
        <f t="shared" si="40"/>
        <v>1985</v>
      </c>
      <c r="E770" s="12">
        <f t="shared" si="41"/>
        <v>1985</v>
      </c>
      <c r="F770" s="12">
        <v>2216.0148289533099</v>
      </c>
    </row>
    <row r="771" spans="1:6">
      <c r="A771">
        <v>764</v>
      </c>
      <c r="B771" s="9">
        <v>31198</v>
      </c>
      <c r="C771" s="6">
        <f t="shared" si="39"/>
        <v>5</v>
      </c>
      <c r="D771" s="12">
        <f t="shared" si="40"/>
        <v>1985</v>
      </c>
      <c r="E771" s="12">
        <f t="shared" si="41"/>
        <v>1985</v>
      </c>
      <c r="F771" s="12">
        <v>1145.380155745328</v>
      </c>
    </row>
    <row r="772" spans="1:6">
      <c r="A772">
        <v>765</v>
      </c>
      <c r="B772" s="9">
        <v>31228</v>
      </c>
      <c r="C772" s="6">
        <f t="shared" si="39"/>
        <v>6</v>
      </c>
      <c r="D772" s="12">
        <f t="shared" si="40"/>
        <v>1985</v>
      </c>
      <c r="E772" s="12">
        <f t="shared" si="41"/>
        <v>1985</v>
      </c>
      <c r="F772" s="12">
        <v>396.9432632101155</v>
      </c>
    </row>
    <row r="773" spans="1:6">
      <c r="A773">
        <v>766</v>
      </c>
      <c r="B773" s="9">
        <v>31259</v>
      </c>
      <c r="C773" s="6">
        <f t="shared" si="39"/>
        <v>7</v>
      </c>
      <c r="D773" s="12">
        <f t="shared" si="40"/>
        <v>1985</v>
      </c>
      <c r="E773" s="12">
        <f t="shared" si="41"/>
        <v>1985</v>
      </c>
      <c r="F773" s="12">
        <v>859.14511877514963</v>
      </c>
    </row>
    <row r="774" spans="1:6">
      <c r="A774">
        <v>767</v>
      </c>
      <c r="B774" s="9">
        <v>31290</v>
      </c>
      <c r="C774" s="6">
        <f t="shared" si="39"/>
        <v>8</v>
      </c>
      <c r="D774" s="12">
        <f t="shared" si="40"/>
        <v>1985</v>
      </c>
      <c r="E774" s="12">
        <f t="shared" si="41"/>
        <v>1985</v>
      </c>
      <c r="F774" s="12">
        <v>1616.5375472601047</v>
      </c>
    </row>
    <row r="775" spans="1:6">
      <c r="A775">
        <v>768</v>
      </c>
      <c r="B775" s="9">
        <v>31320</v>
      </c>
      <c r="C775" s="6">
        <f t="shared" si="39"/>
        <v>9</v>
      </c>
      <c r="D775" s="12">
        <f t="shared" si="40"/>
        <v>1985</v>
      </c>
      <c r="E775" s="12">
        <f t="shared" si="41"/>
        <v>1985</v>
      </c>
      <c r="F775" s="12">
        <v>3213.7207757188348</v>
      </c>
    </row>
    <row r="776" spans="1:6">
      <c r="A776">
        <v>769</v>
      </c>
      <c r="B776" s="9">
        <v>31351</v>
      </c>
      <c r="C776" s="6">
        <f t="shared" si="39"/>
        <v>10</v>
      </c>
      <c r="D776" s="12">
        <f t="shared" si="40"/>
        <v>1985</v>
      </c>
      <c r="E776" s="12">
        <f t="shared" si="41"/>
        <v>1986</v>
      </c>
      <c r="F776" s="12">
        <v>481.49229775945139</v>
      </c>
    </row>
    <row r="777" spans="1:6">
      <c r="A777">
        <v>770</v>
      </c>
      <c r="B777" s="9">
        <v>31381</v>
      </c>
      <c r="C777" s="6">
        <f t="shared" ref="C777:C840" si="42">MONTH(B777)</f>
        <v>11</v>
      </c>
      <c r="D777" s="12">
        <f t="shared" ref="D777:D840" si="43">YEAR(B777)</f>
        <v>1985</v>
      </c>
      <c r="E777" s="12">
        <f t="shared" ref="E777:E840" si="44">IF(AND($C777&gt;=10,$C777&lt;=12),$D777+1,$D777)</f>
        <v>1986</v>
      </c>
      <c r="F777" s="12">
        <v>398.7327919159855</v>
      </c>
    </row>
    <row r="778" spans="1:6">
      <c r="A778">
        <v>771</v>
      </c>
      <c r="B778" s="9">
        <v>31412</v>
      </c>
      <c r="C778" s="6">
        <f t="shared" si="42"/>
        <v>12</v>
      </c>
      <c r="D778" s="12">
        <f t="shared" si="43"/>
        <v>1985</v>
      </c>
      <c r="E778" s="12">
        <f t="shared" si="44"/>
        <v>1986</v>
      </c>
      <c r="F778" s="12">
        <v>2278.4650316975894</v>
      </c>
    </row>
    <row r="779" spans="1:6">
      <c r="A779">
        <v>772</v>
      </c>
      <c r="B779" s="9">
        <v>31443</v>
      </c>
      <c r="C779" s="6">
        <f t="shared" si="42"/>
        <v>1</v>
      </c>
      <c r="D779" s="12">
        <f t="shared" si="43"/>
        <v>1986</v>
      </c>
      <c r="E779" s="12">
        <f t="shared" si="44"/>
        <v>1986</v>
      </c>
      <c r="F779" s="12">
        <v>1704.9753178641595</v>
      </c>
    </row>
    <row r="780" spans="1:6">
      <c r="A780">
        <v>773</v>
      </c>
      <c r="B780" s="9">
        <v>31471</v>
      </c>
      <c r="C780" s="6">
        <f t="shared" si="42"/>
        <v>2</v>
      </c>
      <c r="D780" s="12">
        <f t="shared" si="43"/>
        <v>1986</v>
      </c>
      <c r="E780" s="12">
        <f t="shared" si="44"/>
        <v>1986</v>
      </c>
      <c r="F780" s="12">
        <v>7145.6380446259118</v>
      </c>
    </row>
    <row r="781" spans="1:6">
      <c r="A781">
        <v>774</v>
      </c>
      <c r="B781" s="9">
        <v>31502</v>
      </c>
      <c r="C781" s="6">
        <f t="shared" si="42"/>
        <v>3</v>
      </c>
      <c r="D781" s="12">
        <f t="shared" si="43"/>
        <v>1986</v>
      </c>
      <c r="E781" s="12">
        <f t="shared" si="44"/>
        <v>1986</v>
      </c>
      <c r="F781" s="12">
        <v>14546.737323082132</v>
      </c>
    </row>
    <row r="782" spans="1:6">
      <c r="A782">
        <v>775</v>
      </c>
      <c r="B782" s="9">
        <v>31532</v>
      </c>
      <c r="C782" s="6">
        <f t="shared" si="42"/>
        <v>4</v>
      </c>
      <c r="D782" s="12">
        <f t="shared" si="43"/>
        <v>1986</v>
      </c>
      <c r="E782" s="12">
        <f t="shared" si="44"/>
        <v>1986</v>
      </c>
      <c r="F782" s="12">
        <v>3350.65011729857</v>
      </c>
    </row>
    <row r="783" spans="1:6">
      <c r="A783">
        <v>776</v>
      </c>
      <c r="B783" s="9">
        <v>31563</v>
      </c>
      <c r="C783" s="6">
        <f t="shared" si="42"/>
        <v>5</v>
      </c>
      <c r="D783" s="12">
        <f t="shared" si="43"/>
        <v>1986</v>
      </c>
      <c r="E783" s="12">
        <f t="shared" si="44"/>
        <v>1986</v>
      </c>
      <c r="F783" s="12">
        <v>1097.054463300492</v>
      </c>
    </row>
    <row r="784" spans="1:6">
      <c r="A784">
        <v>777</v>
      </c>
      <c r="B784" s="9">
        <v>31593</v>
      </c>
      <c r="C784" s="6">
        <f t="shared" si="42"/>
        <v>6</v>
      </c>
      <c r="D784" s="12">
        <f t="shared" si="43"/>
        <v>1986</v>
      </c>
      <c r="E784" s="12">
        <f t="shared" si="44"/>
        <v>1986</v>
      </c>
      <c r="F784" s="12">
        <v>201.84524367602242</v>
      </c>
    </row>
    <row r="785" spans="1:6">
      <c r="A785">
        <v>778</v>
      </c>
      <c r="B785" s="9">
        <v>31624</v>
      </c>
      <c r="C785" s="6">
        <f t="shared" si="42"/>
        <v>7</v>
      </c>
      <c r="D785" s="12">
        <f t="shared" si="43"/>
        <v>1986</v>
      </c>
      <c r="E785" s="12">
        <f t="shared" si="44"/>
        <v>1986</v>
      </c>
      <c r="F785" s="12">
        <v>454.1634183756546</v>
      </c>
    </row>
    <row r="786" spans="1:6">
      <c r="A786">
        <v>779</v>
      </c>
      <c r="B786" s="9">
        <v>31655</v>
      </c>
      <c r="C786" s="6">
        <f t="shared" si="42"/>
        <v>8</v>
      </c>
      <c r="D786" s="12">
        <f t="shared" si="43"/>
        <v>1986</v>
      </c>
      <c r="E786" s="12">
        <f t="shared" si="44"/>
        <v>1986</v>
      </c>
      <c r="F786" s="12">
        <v>836.61008590154211</v>
      </c>
    </row>
    <row r="787" spans="1:6">
      <c r="A787">
        <v>780</v>
      </c>
      <c r="B787" s="9">
        <v>31685</v>
      </c>
      <c r="C787" s="6">
        <f t="shared" si="42"/>
        <v>9</v>
      </c>
      <c r="D787" s="12">
        <f t="shared" si="43"/>
        <v>1986</v>
      </c>
      <c r="E787" s="12">
        <f t="shared" si="44"/>
        <v>1986</v>
      </c>
      <c r="F787" s="12">
        <v>1888.9712005174551</v>
      </c>
    </row>
    <row r="788" spans="1:6">
      <c r="A788">
        <v>781</v>
      </c>
      <c r="B788" s="9">
        <v>31716</v>
      </c>
      <c r="C788" s="6">
        <f t="shared" si="42"/>
        <v>10</v>
      </c>
      <c r="D788" s="12">
        <f t="shared" si="43"/>
        <v>1986</v>
      </c>
      <c r="E788" s="12">
        <f t="shared" si="44"/>
        <v>1987</v>
      </c>
      <c r="F788" s="12">
        <v>498.51621355502039</v>
      </c>
    </row>
    <row r="789" spans="1:6">
      <c r="A789">
        <v>782</v>
      </c>
      <c r="B789" s="9">
        <v>31746</v>
      </c>
      <c r="C789" s="6">
        <f t="shared" si="42"/>
        <v>11</v>
      </c>
      <c r="D789" s="12">
        <f t="shared" si="43"/>
        <v>1986</v>
      </c>
      <c r="E789" s="12">
        <f t="shared" si="44"/>
        <v>1987</v>
      </c>
      <c r="F789" s="12">
        <v>-413.81453313140901</v>
      </c>
    </row>
    <row r="790" spans="1:6">
      <c r="A790">
        <v>783</v>
      </c>
      <c r="B790" s="9">
        <v>31777</v>
      </c>
      <c r="C790" s="6">
        <f t="shared" si="42"/>
        <v>12</v>
      </c>
      <c r="D790" s="12">
        <f t="shared" si="43"/>
        <v>1986</v>
      </c>
      <c r="E790" s="12">
        <f t="shared" si="44"/>
        <v>1987</v>
      </c>
      <c r="F790" s="12">
        <v>-108.67187548133825</v>
      </c>
    </row>
    <row r="791" spans="1:6">
      <c r="A791">
        <v>784</v>
      </c>
      <c r="B791" s="9">
        <v>31808</v>
      </c>
      <c r="C791" s="6">
        <f t="shared" si="42"/>
        <v>1</v>
      </c>
      <c r="D791" s="12">
        <f t="shared" si="43"/>
        <v>1987</v>
      </c>
      <c r="E791" s="12">
        <f t="shared" si="44"/>
        <v>1987</v>
      </c>
      <c r="F791" s="12">
        <v>917.2218348409242</v>
      </c>
    </row>
    <row r="792" spans="1:6">
      <c r="A792">
        <v>785</v>
      </c>
      <c r="B792" s="9">
        <v>31836</v>
      </c>
      <c r="C792" s="6">
        <f t="shared" si="42"/>
        <v>2</v>
      </c>
      <c r="D792" s="12">
        <f t="shared" si="43"/>
        <v>1987</v>
      </c>
      <c r="E792" s="12">
        <f t="shared" si="44"/>
        <v>1987</v>
      </c>
      <c r="F792" s="12">
        <v>1864.6784826374424</v>
      </c>
    </row>
    <row r="793" spans="1:6">
      <c r="A793">
        <v>786</v>
      </c>
      <c r="B793" s="9">
        <v>31867</v>
      </c>
      <c r="C793" s="6">
        <f t="shared" si="42"/>
        <v>3</v>
      </c>
      <c r="D793" s="12">
        <f t="shared" si="43"/>
        <v>1987</v>
      </c>
      <c r="E793" s="12">
        <f t="shared" si="44"/>
        <v>1987</v>
      </c>
      <c r="F793" s="12">
        <v>1671.8784316389783</v>
      </c>
    </row>
    <row r="794" spans="1:6">
      <c r="A794">
        <v>787</v>
      </c>
      <c r="B794" s="9">
        <v>31897</v>
      </c>
      <c r="C794" s="6">
        <f t="shared" si="42"/>
        <v>4</v>
      </c>
      <c r="D794" s="12">
        <f t="shared" si="43"/>
        <v>1987</v>
      </c>
      <c r="E794" s="12">
        <f t="shared" si="44"/>
        <v>1987</v>
      </c>
      <c r="F794" s="12">
        <v>658.47931557345521</v>
      </c>
    </row>
    <row r="795" spans="1:6">
      <c r="A795">
        <v>788</v>
      </c>
      <c r="B795" s="9">
        <v>31928</v>
      </c>
      <c r="C795" s="6">
        <f t="shared" si="42"/>
        <v>5</v>
      </c>
      <c r="D795" s="12">
        <f t="shared" si="43"/>
        <v>1987</v>
      </c>
      <c r="E795" s="12">
        <f t="shared" si="44"/>
        <v>1987</v>
      </c>
      <c r="F795" s="12">
        <v>1731.4384053081908</v>
      </c>
    </row>
    <row r="796" spans="1:6">
      <c r="A796">
        <v>789</v>
      </c>
      <c r="B796" s="9">
        <v>31958</v>
      </c>
      <c r="C796" s="6">
        <f t="shared" si="42"/>
        <v>6</v>
      </c>
      <c r="D796" s="12">
        <f t="shared" si="43"/>
        <v>1987</v>
      </c>
      <c r="E796" s="12">
        <f t="shared" si="44"/>
        <v>1987</v>
      </c>
      <c r="F796" s="12">
        <v>-109.37724583119598</v>
      </c>
    </row>
    <row r="797" spans="1:6">
      <c r="A797">
        <v>790</v>
      </c>
      <c r="B797" s="9">
        <v>31989</v>
      </c>
      <c r="C797" s="6">
        <f t="shared" si="42"/>
        <v>7</v>
      </c>
      <c r="D797" s="12">
        <f t="shared" si="43"/>
        <v>1987</v>
      </c>
      <c r="E797" s="12">
        <f t="shared" si="44"/>
        <v>1987</v>
      </c>
      <c r="F797" s="12">
        <v>-912.63095248514753</v>
      </c>
    </row>
    <row r="798" spans="1:6">
      <c r="A798">
        <v>791</v>
      </c>
      <c r="B798" s="9">
        <v>32020</v>
      </c>
      <c r="C798" s="6">
        <f t="shared" si="42"/>
        <v>8</v>
      </c>
      <c r="D798" s="12">
        <f t="shared" si="43"/>
        <v>1987</v>
      </c>
      <c r="E798" s="12">
        <f t="shared" si="44"/>
        <v>1987</v>
      </c>
      <c r="F798" s="12">
        <v>-69.572367504959402</v>
      </c>
    </row>
    <row r="799" spans="1:6">
      <c r="A799">
        <v>792</v>
      </c>
      <c r="B799" s="9">
        <v>32050</v>
      </c>
      <c r="C799" s="6">
        <f t="shared" si="42"/>
        <v>9</v>
      </c>
      <c r="D799" s="12">
        <f t="shared" si="43"/>
        <v>1987</v>
      </c>
      <c r="E799" s="12">
        <f t="shared" si="44"/>
        <v>1987</v>
      </c>
      <c r="F799" s="12">
        <v>1428.1230740958858</v>
      </c>
    </row>
    <row r="800" spans="1:6">
      <c r="A800">
        <v>793</v>
      </c>
      <c r="B800" s="9">
        <v>32081</v>
      </c>
      <c r="C800" s="6">
        <f t="shared" si="42"/>
        <v>10</v>
      </c>
      <c r="D800" s="12">
        <f t="shared" si="43"/>
        <v>1987</v>
      </c>
      <c r="E800" s="12">
        <f t="shared" si="44"/>
        <v>1988</v>
      </c>
      <c r="F800" s="12">
        <v>319.6816806922414</v>
      </c>
    </row>
    <row r="801" spans="1:6">
      <c r="A801">
        <v>794</v>
      </c>
      <c r="B801" s="9">
        <v>32111</v>
      </c>
      <c r="C801" s="6">
        <f t="shared" si="42"/>
        <v>11</v>
      </c>
      <c r="D801" s="12">
        <f t="shared" si="43"/>
        <v>1987</v>
      </c>
      <c r="E801" s="12">
        <f t="shared" si="44"/>
        <v>1988</v>
      </c>
      <c r="F801" s="12">
        <v>-98.524182806835768</v>
      </c>
    </row>
    <row r="802" spans="1:6">
      <c r="A802">
        <v>795</v>
      </c>
      <c r="B802" s="9">
        <v>32142</v>
      </c>
      <c r="C802" s="6">
        <f t="shared" si="42"/>
        <v>12</v>
      </c>
      <c r="D802" s="12">
        <f t="shared" si="43"/>
        <v>1987</v>
      </c>
      <c r="E802" s="12">
        <f t="shared" si="44"/>
        <v>1988</v>
      </c>
      <c r="F802" s="12">
        <v>353.89035038358378</v>
      </c>
    </row>
    <row r="803" spans="1:6">
      <c r="A803">
        <v>796</v>
      </c>
      <c r="B803" s="9">
        <v>32173</v>
      </c>
      <c r="C803" s="6">
        <f t="shared" si="42"/>
        <v>1</v>
      </c>
      <c r="D803" s="12">
        <f t="shared" si="43"/>
        <v>1988</v>
      </c>
      <c r="E803" s="12">
        <f t="shared" si="44"/>
        <v>1988</v>
      </c>
      <c r="F803" s="12">
        <v>2242.2147723400453</v>
      </c>
    </row>
    <row r="804" spans="1:6">
      <c r="A804">
        <v>797</v>
      </c>
      <c r="B804" s="9">
        <v>32202</v>
      </c>
      <c r="C804" s="6">
        <f t="shared" si="42"/>
        <v>2</v>
      </c>
      <c r="D804" s="12">
        <f t="shared" si="43"/>
        <v>1988</v>
      </c>
      <c r="E804" s="12">
        <f t="shared" si="44"/>
        <v>1988</v>
      </c>
      <c r="F804" s="12">
        <v>-212.78636918942834</v>
      </c>
    </row>
    <row r="805" spans="1:6">
      <c r="A805">
        <v>798</v>
      </c>
      <c r="B805" s="9">
        <v>32233</v>
      </c>
      <c r="C805" s="6">
        <f t="shared" si="42"/>
        <v>3</v>
      </c>
      <c r="D805" s="12">
        <f t="shared" si="43"/>
        <v>1988</v>
      </c>
      <c r="E805" s="12">
        <f t="shared" si="44"/>
        <v>1988</v>
      </c>
      <c r="F805" s="12">
        <v>-1016.3310626276718</v>
      </c>
    </row>
    <row r="806" spans="1:6">
      <c r="A806">
        <v>799</v>
      </c>
      <c r="B806" s="9">
        <v>32263</v>
      </c>
      <c r="C806" s="6">
        <f t="shared" si="42"/>
        <v>4</v>
      </c>
      <c r="D806" s="12">
        <f t="shared" si="43"/>
        <v>1988</v>
      </c>
      <c r="E806" s="12">
        <f t="shared" si="44"/>
        <v>1988</v>
      </c>
      <c r="F806" s="12">
        <v>2164.8097145605238</v>
      </c>
    </row>
    <row r="807" spans="1:6">
      <c r="A807">
        <v>800</v>
      </c>
      <c r="B807" s="9">
        <v>32294</v>
      </c>
      <c r="C807" s="6">
        <f t="shared" si="42"/>
        <v>5</v>
      </c>
      <c r="D807" s="12">
        <f t="shared" si="43"/>
        <v>1988</v>
      </c>
      <c r="E807" s="12">
        <f t="shared" si="44"/>
        <v>1988</v>
      </c>
      <c r="F807" s="12">
        <v>1009.30985657204</v>
      </c>
    </row>
    <row r="808" spans="1:6">
      <c r="A808">
        <v>801</v>
      </c>
      <c r="B808" s="9">
        <v>32324</v>
      </c>
      <c r="C808" s="6">
        <f t="shared" si="42"/>
        <v>6</v>
      </c>
      <c r="D808" s="12">
        <f t="shared" si="43"/>
        <v>1988</v>
      </c>
      <c r="E808" s="12">
        <f t="shared" si="44"/>
        <v>1988</v>
      </c>
      <c r="F808" s="12">
        <v>-574.18094917339636</v>
      </c>
    </row>
    <row r="809" spans="1:6">
      <c r="A809">
        <v>802</v>
      </c>
      <c r="B809" s="9">
        <v>32355</v>
      </c>
      <c r="C809" s="6">
        <f t="shared" si="42"/>
        <v>7</v>
      </c>
      <c r="D809" s="12">
        <f t="shared" si="43"/>
        <v>1988</v>
      </c>
      <c r="E809" s="12">
        <f t="shared" si="44"/>
        <v>1988</v>
      </c>
      <c r="F809" s="12">
        <v>-1507.8763118158051</v>
      </c>
    </row>
    <row r="810" spans="1:6">
      <c r="A810">
        <v>803</v>
      </c>
      <c r="B810" s="9">
        <v>32386</v>
      </c>
      <c r="C810" s="6">
        <f t="shared" si="42"/>
        <v>8</v>
      </c>
      <c r="D810" s="12">
        <f t="shared" si="43"/>
        <v>1988</v>
      </c>
      <c r="E810" s="12">
        <f t="shared" si="44"/>
        <v>1988</v>
      </c>
      <c r="F810" s="12">
        <v>8.2684355540079402</v>
      </c>
    </row>
    <row r="811" spans="1:6">
      <c r="A811">
        <v>804</v>
      </c>
      <c r="B811" s="9">
        <v>32416</v>
      </c>
      <c r="C811" s="6">
        <f t="shared" si="42"/>
        <v>9</v>
      </c>
      <c r="D811" s="12">
        <f t="shared" si="43"/>
        <v>1988</v>
      </c>
      <c r="E811" s="12">
        <f t="shared" si="44"/>
        <v>1988</v>
      </c>
      <c r="F811" s="12">
        <v>1055.8443121731023</v>
      </c>
    </row>
    <row r="812" spans="1:6">
      <c r="A812">
        <v>805</v>
      </c>
      <c r="B812" s="9">
        <v>32447</v>
      </c>
      <c r="C812" s="6">
        <f t="shared" si="42"/>
        <v>10</v>
      </c>
      <c r="D812" s="12">
        <f t="shared" si="43"/>
        <v>1988</v>
      </c>
      <c r="E812" s="12">
        <f t="shared" si="44"/>
        <v>1989</v>
      </c>
      <c r="F812" s="12">
        <v>90.065465432568402</v>
      </c>
    </row>
    <row r="813" spans="1:6">
      <c r="A813">
        <v>806</v>
      </c>
      <c r="B813" s="9">
        <v>32477</v>
      </c>
      <c r="C813" s="6">
        <f t="shared" si="42"/>
        <v>11</v>
      </c>
      <c r="D813" s="12">
        <f t="shared" si="43"/>
        <v>1988</v>
      </c>
      <c r="E813" s="12">
        <f t="shared" si="44"/>
        <v>1989</v>
      </c>
      <c r="F813" s="12">
        <v>-90.077127878338587</v>
      </c>
    </row>
    <row r="814" spans="1:6">
      <c r="A814">
        <v>807</v>
      </c>
      <c r="B814" s="9">
        <v>32508</v>
      </c>
      <c r="C814" s="6">
        <f t="shared" si="42"/>
        <v>12</v>
      </c>
      <c r="D814" s="12">
        <f t="shared" si="43"/>
        <v>1988</v>
      </c>
      <c r="E814" s="12">
        <f t="shared" si="44"/>
        <v>1989</v>
      </c>
      <c r="F814" s="12">
        <v>85.178678999012106</v>
      </c>
    </row>
    <row r="815" spans="1:6">
      <c r="A815">
        <v>808</v>
      </c>
      <c r="B815" s="9">
        <v>32539</v>
      </c>
      <c r="C815" s="6">
        <f t="shared" si="42"/>
        <v>1</v>
      </c>
      <c r="D815" s="12">
        <f t="shared" si="43"/>
        <v>1989</v>
      </c>
      <c r="E815" s="12">
        <f t="shared" si="44"/>
        <v>1989</v>
      </c>
      <c r="F815" s="12">
        <v>854.57411910717246</v>
      </c>
    </row>
    <row r="816" spans="1:6">
      <c r="A816">
        <v>809</v>
      </c>
      <c r="B816" s="9">
        <v>32567</v>
      </c>
      <c r="C816" s="6">
        <f t="shared" si="42"/>
        <v>2</v>
      </c>
      <c r="D816" s="12">
        <f t="shared" si="43"/>
        <v>1989</v>
      </c>
      <c r="E816" s="12">
        <f t="shared" si="44"/>
        <v>1989</v>
      </c>
      <c r="F816" s="12">
        <v>-143.23005392319578</v>
      </c>
    </row>
    <row r="817" spans="1:6">
      <c r="A817">
        <v>810</v>
      </c>
      <c r="B817" s="9">
        <v>32598</v>
      </c>
      <c r="C817" s="6">
        <f t="shared" si="42"/>
        <v>3</v>
      </c>
      <c r="D817" s="12">
        <f t="shared" si="43"/>
        <v>1989</v>
      </c>
      <c r="E817" s="12">
        <f t="shared" si="44"/>
        <v>1989</v>
      </c>
      <c r="F817" s="12">
        <v>5151.4988862576392</v>
      </c>
    </row>
    <row r="818" spans="1:6">
      <c r="A818">
        <v>811</v>
      </c>
      <c r="B818" s="9">
        <v>32628</v>
      </c>
      <c r="C818" s="6">
        <f t="shared" si="42"/>
        <v>4</v>
      </c>
      <c r="D818" s="12">
        <f t="shared" si="43"/>
        <v>1989</v>
      </c>
      <c r="E818" s="12">
        <f t="shared" si="44"/>
        <v>1989</v>
      </c>
      <c r="F818" s="12">
        <v>4398.039800286906</v>
      </c>
    </row>
    <row r="819" spans="1:6">
      <c r="A819">
        <v>812</v>
      </c>
      <c r="B819" s="9">
        <v>32659</v>
      </c>
      <c r="C819" s="6">
        <f t="shared" si="42"/>
        <v>5</v>
      </c>
      <c r="D819" s="12">
        <f t="shared" si="43"/>
        <v>1989</v>
      </c>
      <c r="E819" s="12">
        <f t="shared" si="44"/>
        <v>1989</v>
      </c>
      <c r="F819" s="12">
        <v>1310.3438419595025</v>
      </c>
    </row>
    <row r="820" spans="1:6">
      <c r="A820">
        <v>813</v>
      </c>
      <c r="B820" s="9">
        <v>32689</v>
      </c>
      <c r="C820" s="6">
        <f t="shared" si="42"/>
        <v>6</v>
      </c>
      <c r="D820" s="12">
        <f t="shared" si="43"/>
        <v>1989</v>
      </c>
      <c r="E820" s="12">
        <f t="shared" si="44"/>
        <v>1989</v>
      </c>
      <c r="F820" s="12">
        <v>361.38462645710433</v>
      </c>
    </row>
    <row r="821" spans="1:6">
      <c r="A821">
        <v>814</v>
      </c>
      <c r="B821" s="9">
        <v>32720</v>
      </c>
      <c r="C821" s="6">
        <f t="shared" si="42"/>
        <v>7</v>
      </c>
      <c r="D821" s="12">
        <f t="shared" si="43"/>
        <v>1989</v>
      </c>
      <c r="E821" s="12">
        <f t="shared" si="44"/>
        <v>1989</v>
      </c>
      <c r="F821" s="12">
        <v>-264.4097950150699</v>
      </c>
    </row>
    <row r="822" spans="1:6">
      <c r="A822">
        <v>815</v>
      </c>
      <c r="B822" s="9">
        <v>32751</v>
      </c>
      <c r="C822" s="6">
        <f t="shared" si="42"/>
        <v>8</v>
      </c>
      <c r="D822" s="12">
        <f t="shared" si="43"/>
        <v>1989</v>
      </c>
      <c r="E822" s="12">
        <f t="shared" si="44"/>
        <v>1989</v>
      </c>
      <c r="F822" s="12">
        <v>495.76254277747012</v>
      </c>
    </row>
    <row r="823" spans="1:6">
      <c r="A823">
        <v>816</v>
      </c>
      <c r="B823" s="9">
        <v>32781</v>
      </c>
      <c r="C823" s="6">
        <f t="shared" si="42"/>
        <v>9</v>
      </c>
      <c r="D823" s="12">
        <f t="shared" si="43"/>
        <v>1989</v>
      </c>
      <c r="E823" s="12">
        <f t="shared" si="44"/>
        <v>1989</v>
      </c>
      <c r="F823" s="12">
        <v>1208.3675773332961</v>
      </c>
    </row>
    <row r="824" spans="1:6">
      <c r="A824">
        <v>817</v>
      </c>
      <c r="B824" s="9">
        <v>32812</v>
      </c>
      <c r="C824" s="6">
        <f t="shared" si="42"/>
        <v>10</v>
      </c>
      <c r="D824" s="12">
        <f t="shared" si="43"/>
        <v>1989</v>
      </c>
      <c r="E824" s="12">
        <f t="shared" si="44"/>
        <v>1990</v>
      </c>
      <c r="F824" s="12">
        <v>-513.46245576983654</v>
      </c>
    </row>
    <row r="825" spans="1:6">
      <c r="A825">
        <v>818</v>
      </c>
      <c r="B825" s="9">
        <v>32842</v>
      </c>
      <c r="C825" s="6">
        <f t="shared" si="42"/>
        <v>11</v>
      </c>
      <c r="D825" s="12">
        <f t="shared" si="43"/>
        <v>1989</v>
      </c>
      <c r="E825" s="12">
        <f t="shared" si="44"/>
        <v>1990</v>
      </c>
      <c r="F825" s="12">
        <v>-528.16032060152963</v>
      </c>
    </row>
    <row r="826" spans="1:6">
      <c r="A826">
        <v>819</v>
      </c>
      <c r="B826" s="9">
        <v>32873</v>
      </c>
      <c r="C826" s="6">
        <f t="shared" si="42"/>
        <v>12</v>
      </c>
      <c r="D826" s="12">
        <f t="shared" si="43"/>
        <v>1989</v>
      </c>
      <c r="E826" s="12">
        <f t="shared" si="44"/>
        <v>1990</v>
      </c>
      <c r="F826" s="12">
        <v>-691.8952347293515</v>
      </c>
    </row>
    <row r="827" spans="1:6">
      <c r="A827">
        <v>820</v>
      </c>
      <c r="B827" s="9">
        <v>32904</v>
      </c>
      <c r="C827" s="6">
        <f t="shared" si="42"/>
        <v>1</v>
      </c>
      <c r="D827" s="12">
        <f t="shared" si="43"/>
        <v>1990</v>
      </c>
      <c r="E827" s="12">
        <f t="shared" si="44"/>
        <v>1990</v>
      </c>
      <c r="F827" s="12">
        <v>2096.136157681332</v>
      </c>
    </row>
    <row r="828" spans="1:6">
      <c r="A828">
        <v>821</v>
      </c>
      <c r="B828" s="9">
        <v>32932</v>
      </c>
      <c r="C828" s="6">
        <f t="shared" si="42"/>
        <v>2</v>
      </c>
      <c r="D828" s="12">
        <f t="shared" si="43"/>
        <v>1990</v>
      </c>
      <c r="E828" s="12">
        <f t="shared" si="44"/>
        <v>1990</v>
      </c>
      <c r="F828" s="12">
        <v>1978.1506546957262</v>
      </c>
    </row>
    <row r="829" spans="1:6">
      <c r="A829">
        <v>822</v>
      </c>
      <c r="B829" s="9">
        <v>32963</v>
      </c>
      <c r="C829" s="6">
        <f t="shared" si="42"/>
        <v>3</v>
      </c>
      <c r="D829" s="12">
        <f t="shared" si="43"/>
        <v>1990</v>
      </c>
      <c r="E829" s="12">
        <f t="shared" si="44"/>
        <v>1990</v>
      </c>
      <c r="F829" s="12">
        <v>760.59052437943365</v>
      </c>
    </row>
    <row r="830" spans="1:6">
      <c r="A830">
        <v>823</v>
      </c>
      <c r="B830" s="9">
        <v>32993</v>
      </c>
      <c r="C830" s="6">
        <f t="shared" si="42"/>
        <v>4</v>
      </c>
      <c r="D830" s="12">
        <f t="shared" si="43"/>
        <v>1990</v>
      </c>
      <c r="E830" s="12">
        <f t="shared" si="44"/>
        <v>1990</v>
      </c>
      <c r="F830" s="12">
        <v>2632.0831481644127</v>
      </c>
    </row>
    <row r="831" spans="1:6">
      <c r="A831">
        <v>824</v>
      </c>
      <c r="B831" s="9">
        <v>33024</v>
      </c>
      <c r="C831" s="6">
        <f t="shared" si="42"/>
        <v>5</v>
      </c>
      <c r="D831" s="12">
        <f t="shared" si="43"/>
        <v>1990</v>
      </c>
      <c r="E831" s="12">
        <f t="shared" si="44"/>
        <v>1990</v>
      </c>
      <c r="F831" s="12">
        <v>596.13079386140748</v>
      </c>
    </row>
    <row r="832" spans="1:6">
      <c r="A832">
        <v>825</v>
      </c>
      <c r="B832" s="9">
        <v>33054</v>
      </c>
      <c r="C832" s="6">
        <f t="shared" si="42"/>
        <v>6</v>
      </c>
      <c r="D832" s="12">
        <f t="shared" si="43"/>
        <v>1990</v>
      </c>
      <c r="E832" s="12">
        <f t="shared" si="44"/>
        <v>1990</v>
      </c>
      <c r="F832" s="12">
        <v>733.77756336923358</v>
      </c>
    </row>
    <row r="833" spans="1:6">
      <c r="A833">
        <v>826</v>
      </c>
      <c r="B833" s="9">
        <v>33085</v>
      </c>
      <c r="C833" s="6">
        <f t="shared" si="42"/>
        <v>7</v>
      </c>
      <c r="D833" s="12">
        <f t="shared" si="43"/>
        <v>1990</v>
      </c>
      <c r="E833" s="12">
        <f t="shared" si="44"/>
        <v>1990</v>
      </c>
      <c r="F833" s="12">
        <v>371.68290772475552</v>
      </c>
    </row>
    <row r="834" spans="1:6">
      <c r="A834">
        <v>827</v>
      </c>
      <c r="B834" s="9">
        <v>33116</v>
      </c>
      <c r="C834" s="6">
        <f t="shared" si="42"/>
        <v>8</v>
      </c>
      <c r="D834" s="12">
        <f t="shared" si="43"/>
        <v>1990</v>
      </c>
      <c r="E834" s="12">
        <f t="shared" si="44"/>
        <v>1990</v>
      </c>
      <c r="F834" s="12">
        <v>1062.7430381122197</v>
      </c>
    </row>
    <row r="835" spans="1:6">
      <c r="A835">
        <v>828</v>
      </c>
      <c r="B835" s="9">
        <v>33146</v>
      </c>
      <c r="C835" s="6">
        <f t="shared" si="42"/>
        <v>9</v>
      </c>
      <c r="D835" s="12">
        <f t="shared" si="43"/>
        <v>1990</v>
      </c>
      <c r="E835" s="12">
        <f t="shared" si="44"/>
        <v>1990</v>
      </c>
      <c r="F835" s="12">
        <v>1118.9667237037204</v>
      </c>
    </row>
    <row r="836" spans="1:6">
      <c r="A836">
        <v>829</v>
      </c>
      <c r="B836" s="9">
        <v>33177</v>
      </c>
      <c r="C836" s="6">
        <f t="shared" si="42"/>
        <v>10</v>
      </c>
      <c r="D836" s="12">
        <f t="shared" si="43"/>
        <v>1990</v>
      </c>
      <c r="E836" s="12">
        <f t="shared" si="44"/>
        <v>1991</v>
      </c>
      <c r="F836" s="12">
        <v>-517.56953314611189</v>
      </c>
    </row>
    <row r="837" spans="1:6">
      <c r="A837">
        <v>830</v>
      </c>
      <c r="B837" s="9">
        <v>33207</v>
      </c>
      <c r="C837" s="6">
        <f t="shared" si="42"/>
        <v>11</v>
      </c>
      <c r="D837" s="12">
        <f t="shared" si="43"/>
        <v>1990</v>
      </c>
      <c r="E837" s="12">
        <f t="shared" si="44"/>
        <v>1991</v>
      </c>
      <c r="F837" s="12">
        <v>-724.73869643474961</v>
      </c>
    </row>
    <row r="838" spans="1:6">
      <c r="A838">
        <v>831</v>
      </c>
      <c r="B838" s="9">
        <v>33238</v>
      </c>
      <c r="C838" s="6">
        <f t="shared" si="42"/>
        <v>12</v>
      </c>
      <c r="D838" s="12">
        <f t="shared" si="43"/>
        <v>1990</v>
      </c>
      <c r="E838" s="12">
        <f t="shared" si="44"/>
        <v>1991</v>
      </c>
      <c r="F838" s="12">
        <v>-1245.537493595285</v>
      </c>
    </row>
    <row r="839" spans="1:6">
      <c r="A839">
        <v>832</v>
      </c>
      <c r="B839" s="9">
        <v>33269</v>
      </c>
      <c r="C839" s="6">
        <f t="shared" si="42"/>
        <v>1</v>
      </c>
      <c r="D839" s="12">
        <f t="shared" si="43"/>
        <v>1991</v>
      </c>
      <c r="E839" s="12">
        <f t="shared" si="44"/>
        <v>1991</v>
      </c>
      <c r="F839" s="12">
        <v>-85.377344781241192</v>
      </c>
    </row>
    <row r="840" spans="1:6">
      <c r="A840">
        <v>833</v>
      </c>
      <c r="B840" s="9">
        <v>33297</v>
      </c>
      <c r="C840" s="6">
        <f t="shared" si="42"/>
        <v>2</v>
      </c>
      <c r="D840" s="12">
        <f t="shared" si="43"/>
        <v>1991</v>
      </c>
      <c r="E840" s="12">
        <f t="shared" si="44"/>
        <v>1991</v>
      </c>
      <c r="F840" s="12">
        <v>1.683409179034153</v>
      </c>
    </row>
    <row r="841" spans="1:6">
      <c r="A841">
        <v>834</v>
      </c>
      <c r="B841" s="9">
        <v>33328</v>
      </c>
      <c r="C841" s="6">
        <f t="shared" ref="C841:C904" si="45">MONTH(B841)</f>
        <v>3</v>
      </c>
      <c r="D841" s="12">
        <f t="shared" ref="D841:D904" si="46">YEAR(B841)</f>
        <v>1991</v>
      </c>
      <c r="E841" s="12">
        <f t="shared" ref="E841:E904" si="47">IF(AND($C841&gt;=10,$C841&lt;=12),$D841+1,$D841)</f>
        <v>1991</v>
      </c>
      <c r="F841" s="12">
        <v>4628.5479486665627</v>
      </c>
    </row>
    <row r="842" spans="1:6">
      <c r="A842">
        <v>835</v>
      </c>
      <c r="B842" s="9">
        <v>33358</v>
      </c>
      <c r="C842" s="6">
        <f t="shared" si="45"/>
        <v>4</v>
      </c>
      <c r="D842" s="12">
        <f t="shared" si="46"/>
        <v>1991</v>
      </c>
      <c r="E842" s="12">
        <f t="shared" si="47"/>
        <v>1991</v>
      </c>
      <c r="F842" s="12">
        <v>2620.2460076958073</v>
      </c>
    </row>
    <row r="843" spans="1:6">
      <c r="A843">
        <v>836</v>
      </c>
      <c r="B843" s="9">
        <v>33389</v>
      </c>
      <c r="C843" s="6">
        <f t="shared" si="45"/>
        <v>5</v>
      </c>
      <c r="D843" s="12">
        <f t="shared" si="46"/>
        <v>1991</v>
      </c>
      <c r="E843" s="12">
        <f t="shared" si="47"/>
        <v>1991</v>
      </c>
      <c r="F843" s="12">
        <v>1521.65131839776</v>
      </c>
    </row>
    <row r="844" spans="1:6">
      <c r="A844">
        <v>837</v>
      </c>
      <c r="B844" s="9">
        <v>33419</v>
      </c>
      <c r="C844" s="6">
        <f t="shared" si="45"/>
        <v>6</v>
      </c>
      <c r="D844" s="12">
        <f t="shared" si="46"/>
        <v>1991</v>
      </c>
      <c r="E844" s="12">
        <f t="shared" si="47"/>
        <v>1991</v>
      </c>
      <c r="F844" s="12">
        <v>630.84065467084827</v>
      </c>
    </row>
    <row r="845" spans="1:6">
      <c r="A845">
        <v>838</v>
      </c>
      <c r="B845" s="9">
        <v>33450</v>
      </c>
      <c r="C845" s="6">
        <f t="shared" si="45"/>
        <v>7</v>
      </c>
      <c r="D845" s="12">
        <f t="shared" si="46"/>
        <v>1991</v>
      </c>
      <c r="E845" s="12">
        <f t="shared" si="47"/>
        <v>1991</v>
      </c>
      <c r="F845" s="12">
        <v>673.2389456077475</v>
      </c>
    </row>
    <row r="846" spans="1:6">
      <c r="A846">
        <v>839</v>
      </c>
      <c r="B846" s="9">
        <v>33481</v>
      </c>
      <c r="C846" s="6">
        <f t="shared" si="45"/>
        <v>8</v>
      </c>
      <c r="D846" s="12">
        <f t="shared" si="46"/>
        <v>1991</v>
      </c>
      <c r="E846" s="12">
        <f t="shared" si="47"/>
        <v>1991</v>
      </c>
      <c r="F846" s="12">
        <v>613.58527886672914</v>
      </c>
    </row>
    <row r="847" spans="1:6">
      <c r="A847">
        <v>840</v>
      </c>
      <c r="B847" s="9">
        <v>33511</v>
      </c>
      <c r="C847" s="6">
        <f t="shared" si="45"/>
        <v>9</v>
      </c>
      <c r="D847" s="12">
        <f t="shared" si="46"/>
        <v>1991</v>
      </c>
      <c r="E847" s="12">
        <f t="shared" si="47"/>
        <v>1991</v>
      </c>
      <c r="F847" s="12">
        <v>852.77057386195202</v>
      </c>
    </row>
    <row r="848" spans="1:6">
      <c r="A848">
        <v>841</v>
      </c>
      <c r="B848" s="9">
        <v>33542</v>
      </c>
      <c r="C848" s="6">
        <f t="shared" si="45"/>
        <v>10</v>
      </c>
      <c r="D848" s="12">
        <f t="shared" si="46"/>
        <v>1991</v>
      </c>
      <c r="E848" s="12">
        <f t="shared" si="47"/>
        <v>1992</v>
      </c>
      <c r="F848" s="12">
        <v>256.18083108542362</v>
      </c>
    </row>
    <row r="849" spans="1:6">
      <c r="A849">
        <v>842</v>
      </c>
      <c r="B849" s="9">
        <v>33572</v>
      </c>
      <c r="C849" s="6">
        <f t="shared" si="45"/>
        <v>11</v>
      </c>
      <c r="D849" s="12">
        <f t="shared" si="46"/>
        <v>1991</v>
      </c>
      <c r="E849" s="12">
        <f t="shared" si="47"/>
        <v>1992</v>
      </c>
      <c r="F849" s="12">
        <v>-711.23768745360837</v>
      </c>
    </row>
    <row r="850" spans="1:6">
      <c r="A850">
        <v>843</v>
      </c>
      <c r="B850" s="9">
        <v>33603</v>
      </c>
      <c r="C850" s="6">
        <f t="shared" si="45"/>
        <v>12</v>
      </c>
      <c r="D850" s="12">
        <f t="shared" si="46"/>
        <v>1991</v>
      </c>
      <c r="E850" s="12">
        <f t="shared" si="47"/>
        <v>1992</v>
      </c>
      <c r="F850" s="12">
        <v>72.857506695129189</v>
      </c>
    </row>
    <row r="851" spans="1:6">
      <c r="A851">
        <v>844</v>
      </c>
      <c r="B851" s="9">
        <v>33634</v>
      </c>
      <c r="C851" s="6">
        <f t="shared" si="45"/>
        <v>1</v>
      </c>
      <c r="D851" s="12">
        <f t="shared" si="46"/>
        <v>1992</v>
      </c>
      <c r="E851" s="12">
        <f t="shared" si="47"/>
        <v>1992</v>
      </c>
      <c r="F851" s="12">
        <v>978.29398498699265</v>
      </c>
    </row>
    <row r="852" spans="1:6">
      <c r="A852">
        <v>845</v>
      </c>
      <c r="B852" s="9">
        <v>33663</v>
      </c>
      <c r="C852" s="6">
        <f t="shared" si="45"/>
        <v>2</v>
      </c>
      <c r="D852" s="12">
        <f t="shared" si="46"/>
        <v>1992</v>
      </c>
      <c r="E852" s="12">
        <f t="shared" si="47"/>
        <v>1992</v>
      </c>
      <c r="F852" s="12">
        <v>5080.8058669521633</v>
      </c>
    </row>
    <row r="853" spans="1:6">
      <c r="A853">
        <v>846</v>
      </c>
      <c r="B853" s="9">
        <v>33694</v>
      </c>
      <c r="C853" s="6">
        <f t="shared" si="45"/>
        <v>3</v>
      </c>
      <c r="D853" s="12">
        <f t="shared" si="46"/>
        <v>1992</v>
      </c>
      <c r="E853" s="12">
        <f t="shared" si="47"/>
        <v>1992</v>
      </c>
      <c r="F853" s="12">
        <v>2270.3038699476292</v>
      </c>
    </row>
    <row r="854" spans="1:6">
      <c r="A854">
        <v>847</v>
      </c>
      <c r="B854" s="9">
        <v>33724</v>
      </c>
      <c r="C854" s="6">
        <f t="shared" si="45"/>
        <v>4</v>
      </c>
      <c r="D854" s="12">
        <f t="shared" si="46"/>
        <v>1992</v>
      </c>
      <c r="E854" s="12">
        <f t="shared" si="47"/>
        <v>1992</v>
      </c>
      <c r="F854" s="12">
        <v>2574.1130413549831</v>
      </c>
    </row>
    <row r="855" spans="1:6">
      <c r="A855">
        <v>848</v>
      </c>
      <c r="B855" s="9">
        <v>33755</v>
      </c>
      <c r="C855" s="6">
        <f t="shared" si="45"/>
        <v>5</v>
      </c>
      <c r="D855" s="12">
        <f t="shared" si="46"/>
        <v>1992</v>
      </c>
      <c r="E855" s="12">
        <f t="shared" si="47"/>
        <v>1992</v>
      </c>
      <c r="F855" s="12">
        <v>346.87695524611138</v>
      </c>
    </row>
    <row r="856" spans="1:6">
      <c r="A856">
        <v>849</v>
      </c>
      <c r="B856" s="9">
        <v>33785</v>
      </c>
      <c r="C856" s="6">
        <f t="shared" si="45"/>
        <v>6</v>
      </c>
      <c r="D856" s="12">
        <f t="shared" si="46"/>
        <v>1992</v>
      </c>
      <c r="E856" s="12">
        <f t="shared" si="47"/>
        <v>1992</v>
      </c>
      <c r="F856" s="12">
        <v>297.61884444240195</v>
      </c>
    </row>
    <row r="857" spans="1:6">
      <c r="A857">
        <v>850</v>
      </c>
      <c r="B857" s="9">
        <v>33816</v>
      </c>
      <c r="C857" s="6">
        <f t="shared" si="45"/>
        <v>7</v>
      </c>
      <c r="D857" s="12">
        <f t="shared" si="46"/>
        <v>1992</v>
      </c>
      <c r="E857" s="12">
        <f t="shared" si="47"/>
        <v>1992</v>
      </c>
      <c r="F857" s="12">
        <v>-395.54865565491559</v>
      </c>
    </row>
    <row r="858" spans="1:6">
      <c r="A858">
        <v>851</v>
      </c>
      <c r="B858" s="9">
        <v>33847</v>
      </c>
      <c r="C858" s="6">
        <f t="shared" si="45"/>
        <v>8</v>
      </c>
      <c r="D858" s="12">
        <f t="shared" si="46"/>
        <v>1992</v>
      </c>
      <c r="E858" s="12">
        <f t="shared" si="47"/>
        <v>1992</v>
      </c>
      <c r="F858" s="12">
        <v>-122.23909538215761</v>
      </c>
    </row>
    <row r="859" spans="1:6">
      <c r="A859">
        <v>852</v>
      </c>
      <c r="B859" s="9">
        <v>33877</v>
      </c>
      <c r="C859" s="6">
        <f t="shared" si="45"/>
        <v>9</v>
      </c>
      <c r="D859" s="12">
        <f t="shared" si="46"/>
        <v>1992</v>
      </c>
      <c r="E859" s="12">
        <f t="shared" si="47"/>
        <v>1992</v>
      </c>
      <c r="F859" s="12">
        <v>531.169316782186</v>
      </c>
    </row>
    <row r="860" spans="1:6">
      <c r="A860">
        <v>853</v>
      </c>
      <c r="B860" s="9">
        <v>33908</v>
      </c>
      <c r="C860" s="6">
        <f t="shared" si="45"/>
        <v>10</v>
      </c>
      <c r="D860" s="12">
        <f t="shared" si="46"/>
        <v>1992</v>
      </c>
      <c r="E860" s="12">
        <f t="shared" si="47"/>
        <v>1993</v>
      </c>
      <c r="F860" s="12">
        <v>-455.51309225178699</v>
      </c>
    </row>
    <row r="861" spans="1:6">
      <c r="A861">
        <v>854</v>
      </c>
      <c r="B861" s="9">
        <v>33938</v>
      </c>
      <c r="C861" s="6">
        <f t="shared" si="45"/>
        <v>11</v>
      </c>
      <c r="D861" s="12">
        <f t="shared" si="46"/>
        <v>1992</v>
      </c>
      <c r="E861" s="12">
        <f t="shared" si="47"/>
        <v>1993</v>
      </c>
      <c r="F861" s="12">
        <v>-384.95410684344625</v>
      </c>
    </row>
    <row r="862" spans="1:6">
      <c r="A862">
        <v>855</v>
      </c>
      <c r="B862" s="9">
        <v>33969</v>
      </c>
      <c r="C862" s="6">
        <f t="shared" si="45"/>
        <v>12</v>
      </c>
      <c r="D862" s="12">
        <f t="shared" si="46"/>
        <v>1992</v>
      </c>
      <c r="E862" s="12">
        <f t="shared" si="47"/>
        <v>1993</v>
      </c>
      <c r="F862" s="12">
        <v>144.34749139724858</v>
      </c>
    </row>
    <row r="863" spans="1:6">
      <c r="A863">
        <v>856</v>
      </c>
      <c r="B863" s="9">
        <v>34000</v>
      </c>
      <c r="C863" s="6">
        <f t="shared" si="45"/>
        <v>1</v>
      </c>
      <c r="D863" s="12">
        <f t="shared" si="46"/>
        <v>1993</v>
      </c>
      <c r="E863" s="12">
        <f t="shared" si="47"/>
        <v>1993</v>
      </c>
      <c r="F863" s="12">
        <v>7450.1802344415755</v>
      </c>
    </row>
    <row r="864" spans="1:6">
      <c r="A864">
        <v>857</v>
      </c>
      <c r="B864" s="9">
        <v>34028</v>
      </c>
      <c r="C864" s="6">
        <f t="shared" si="45"/>
        <v>2</v>
      </c>
      <c r="D864" s="12">
        <f t="shared" si="46"/>
        <v>1993</v>
      </c>
      <c r="E864" s="12">
        <f t="shared" si="47"/>
        <v>1993</v>
      </c>
      <c r="F864" s="12">
        <v>6291.754526826212</v>
      </c>
    </row>
    <row r="865" spans="1:6">
      <c r="A865">
        <v>858</v>
      </c>
      <c r="B865" s="9">
        <v>34059</v>
      </c>
      <c r="C865" s="6">
        <f t="shared" si="45"/>
        <v>3</v>
      </c>
      <c r="D865" s="12">
        <f t="shared" si="46"/>
        <v>1993</v>
      </c>
      <c r="E865" s="12">
        <f t="shared" si="47"/>
        <v>1993</v>
      </c>
      <c r="F865" s="12">
        <v>768.2760731089752</v>
      </c>
    </row>
    <row r="866" spans="1:6">
      <c r="A866">
        <v>859</v>
      </c>
      <c r="B866" s="9">
        <v>34089</v>
      </c>
      <c r="C866" s="6">
        <f t="shared" si="45"/>
        <v>4</v>
      </c>
      <c r="D866" s="12">
        <f t="shared" si="46"/>
        <v>1993</v>
      </c>
      <c r="E866" s="12">
        <f t="shared" si="47"/>
        <v>1993</v>
      </c>
      <c r="F866" s="12">
        <v>7454.7035645567894</v>
      </c>
    </row>
    <row r="867" spans="1:6">
      <c r="A867">
        <v>860</v>
      </c>
      <c r="B867" s="9">
        <v>34120</v>
      </c>
      <c r="C867" s="6">
        <f t="shared" si="45"/>
        <v>5</v>
      </c>
      <c r="D867" s="12">
        <f t="shared" si="46"/>
        <v>1993</v>
      </c>
      <c r="E867" s="12">
        <f t="shared" si="47"/>
        <v>1993</v>
      </c>
      <c r="F867" s="12">
        <v>149.04104005951973</v>
      </c>
    </row>
    <row r="868" spans="1:6">
      <c r="A868">
        <v>861</v>
      </c>
      <c r="B868" s="9">
        <v>34150</v>
      </c>
      <c r="C868" s="6">
        <f t="shared" si="45"/>
        <v>6</v>
      </c>
      <c r="D868" s="12">
        <f t="shared" si="46"/>
        <v>1993</v>
      </c>
      <c r="E868" s="12">
        <f t="shared" si="47"/>
        <v>1993</v>
      </c>
      <c r="F868" s="12">
        <v>478.72017732428219</v>
      </c>
    </row>
    <row r="869" spans="1:6">
      <c r="A869">
        <v>862</v>
      </c>
      <c r="B869" s="9">
        <v>34181</v>
      </c>
      <c r="C869" s="6">
        <f t="shared" si="45"/>
        <v>7</v>
      </c>
      <c r="D869" s="12">
        <f t="shared" si="46"/>
        <v>1993</v>
      </c>
      <c r="E869" s="12">
        <f t="shared" si="47"/>
        <v>1993</v>
      </c>
      <c r="F869" s="12">
        <v>-939.63305784185604</v>
      </c>
    </row>
    <row r="870" spans="1:6">
      <c r="A870">
        <v>863</v>
      </c>
      <c r="B870" s="9">
        <v>34212</v>
      </c>
      <c r="C870" s="6">
        <f t="shared" si="45"/>
        <v>8</v>
      </c>
      <c r="D870" s="12">
        <f t="shared" si="46"/>
        <v>1993</v>
      </c>
      <c r="E870" s="12">
        <f t="shared" si="47"/>
        <v>1993</v>
      </c>
      <c r="F870" s="12">
        <v>-155.70136381141143</v>
      </c>
    </row>
    <row r="871" spans="1:6">
      <c r="A871">
        <v>864</v>
      </c>
      <c r="B871" s="9">
        <v>34242</v>
      </c>
      <c r="C871" s="6">
        <f t="shared" si="45"/>
        <v>9</v>
      </c>
      <c r="D871" s="12">
        <f t="shared" si="46"/>
        <v>1993</v>
      </c>
      <c r="E871" s="12">
        <f t="shared" si="47"/>
        <v>1993</v>
      </c>
      <c r="F871" s="12">
        <v>904.40940216103695</v>
      </c>
    </row>
    <row r="872" spans="1:6">
      <c r="A872">
        <v>865</v>
      </c>
      <c r="B872" s="9">
        <v>34273</v>
      </c>
      <c r="C872" s="6">
        <f t="shared" si="45"/>
        <v>10</v>
      </c>
      <c r="D872" s="12">
        <f t="shared" si="46"/>
        <v>1993</v>
      </c>
      <c r="E872" s="12">
        <f t="shared" si="47"/>
        <v>1994</v>
      </c>
      <c r="F872" s="12">
        <v>-256.40373912134896</v>
      </c>
    </row>
    <row r="873" spans="1:6">
      <c r="A873">
        <v>866</v>
      </c>
      <c r="B873" s="9">
        <v>34303</v>
      </c>
      <c r="C873" s="6">
        <f t="shared" si="45"/>
        <v>11</v>
      </c>
      <c r="D873" s="12">
        <f t="shared" si="46"/>
        <v>1993</v>
      </c>
      <c r="E873" s="12">
        <f t="shared" si="47"/>
        <v>1994</v>
      </c>
      <c r="F873" s="12">
        <v>-772.00178711999331</v>
      </c>
    </row>
    <row r="874" spans="1:6">
      <c r="A874">
        <v>867</v>
      </c>
      <c r="B874" s="9">
        <v>34334</v>
      </c>
      <c r="C874" s="6">
        <f t="shared" si="45"/>
        <v>12</v>
      </c>
      <c r="D874" s="12">
        <f t="shared" si="46"/>
        <v>1993</v>
      </c>
      <c r="E874" s="12">
        <f t="shared" si="47"/>
        <v>1994</v>
      </c>
      <c r="F874" s="12">
        <v>-589.20405162043232</v>
      </c>
    </row>
    <row r="875" spans="1:6">
      <c r="A875">
        <v>868</v>
      </c>
      <c r="B875" s="9">
        <v>34365</v>
      </c>
      <c r="C875" s="6">
        <f t="shared" si="45"/>
        <v>1</v>
      </c>
      <c r="D875" s="12">
        <f t="shared" si="46"/>
        <v>1994</v>
      </c>
      <c r="E875" s="12">
        <f t="shared" si="47"/>
        <v>1994</v>
      </c>
      <c r="F875" s="12">
        <v>300.11237957887278</v>
      </c>
    </row>
    <row r="876" spans="1:6">
      <c r="A876">
        <v>869</v>
      </c>
      <c r="B876" s="9">
        <v>34393</v>
      </c>
      <c r="C876" s="6">
        <f t="shared" si="45"/>
        <v>2</v>
      </c>
      <c r="D876" s="12">
        <f t="shared" si="46"/>
        <v>1994</v>
      </c>
      <c r="E876" s="12">
        <f t="shared" si="47"/>
        <v>1994</v>
      </c>
      <c r="F876" s="12">
        <v>1694.7590751056043</v>
      </c>
    </row>
    <row r="877" spans="1:6">
      <c r="A877">
        <v>870</v>
      </c>
      <c r="B877" s="9">
        <v>34424</v>
      </c>
      <c r="C877" s="6">
        <f t="shared" si="45"/>
        <v>3</v>
      </c>
      <c r="D877" s="12">
        <f t="shared" si="46"/>
        <v>1994</v>
      </c>
      <c r="E877" s="12">
        <f t="shared" si="47"/>
        <v>1994</v>
      </c>
      <c r="F877" s="12">
        <v>400.29867740247676</v>
      </c>
    </row>
    <row r="878" spans="1:6">
      <c r="A878">
        <v>871</v>
      </c>
      <c r="B878" s="9">
        <v>34454</v>
      </c>
      <c r="C878" s="6">
        <f t="shared" si="45"/>
        <v>4</v>
      </c>
      <c r="D878" s="12">
        <f t="shared" si="46"/>
        <v>1994</v>
      </c>
      <c r="E878" s="12">
        <f t="shared" si="47"/>
        <v>1994</v>
      </c>
      <c r="F878" s="12">
        <v>2319.1863820841845</v>
      </c>
    </row>
    <row r="879" spans="1:6">
      <c r="A879">
        <v>872</v>
      </c>
      <c r="B879" s="9">
        <v>34485</v>
      </c>
      <c r="C879" s="6">
        <f t="shared" si="45"/>
        <v>5</v>
      </c>
      <c r="D879" s="12">
        <f t="shared" si="46"/>
        <v>1994</v>
      </c>
      <c r="E879" s="12">
        <f t="shared" si="47"/>
        <v>1994</v>
      </c>
      <c r="F879" s="12">
        <v>1128.7739907642488</v>
      </c>
    </row>
    <row r="880" spans="1:6">
      <c r="A880">
        <v>873</v>
      </c>
      <c r="B880" s="9">
        <v>34515</v>
      </c>
      <c r="C880" s="6">
        <f t="shared" si="45"/>
        <v>6</v>
      </c>
      <c r="D880" s="12">
        <f t="shared" si="46"/>
        <v>1994</v>
      </c>
      <c r="E880" s="12">
        <f t="shared" si="47"/>
        <v>1994</v>
      </c>
      <c r="F880" s="12">
        <v>-362.76596583190678</v>
      </c>
    </row>
    <row r="881" spans="1:6">
      <c r="A881">
        <v>874</v>
      </c>
      <c r="B881" s="9">
        <v>34546</v>
      </c>
      <c r="C881" s="6">
        <f t="shared" si="45"/>
        <v>7</v>
      </c>
      <c r="D881" s="12">
        <f t="shared" si="46"/>
        <v>1994</v>
      </c>
      <c r="E881" s="12">
        <f t="shared" si="47"/>
        <v>1994</v>
      </c>
      <c r="F881" s="12">
        <v>-571.26471154195372</v>
      </c>
    </row>
    <row r="882" spans="1:6">
      <c r="A882">
        <v>875</v>
      </c>
      <c r="B882" s="9">
        <v>34577</v>
      </c>
      <c r="C882" s="6">
        <f t="shared" si="45"/>
        <v>8</v>
      </c>
      <c r="D882" s="12">
        <f t="shared" si="46"/>
        <v>1994</v>
      </c>
      <c r="E882" s="12">
        <f t="shared" si="47"/>
        <v>1994</v>
      </c>
      <c r="F882" s="12">
        <v>-76.546347413816761</v>
      </c>
    </row>
    <row r="883" spans="1:6">
      <c r="A883">
        <v>876</v>
      </c>
      <c r="B883" s="9">
        <v>34607</v>
      </c>
      <c r="C883" s="6">
        <f t="shared" si="45"/>
        <v>9</v>
      </c>
      <c r="D883" s="12">
        <f t="shared" si="46"/>
        <v>1994</v>
      </c>
      <c r="E883" s="12">
        <f t="shared" si="47"/>
        <v>1994</v>
      </c>
      <c r="F883" s="12">
        <v>612.20011334572428</v>
      </c>
    </row>
    <row r="884" spans="1:6">
      <c r="A884">
        <v>877</v>
      </c>
      <c r="B884" s="9">
        <v>34638</v>
      </c>
      <c r="C884" s="6">
        <f t="shared" si="45"/>
        <v>10</v>
      </c>
      <c r="D884" s="12">
        <f t="shared" si="46"/>
        <v>1994</v>
      </c>
      <c r="E884" s="12">
        <f t="shared" si="47"/>
        <v>1995</v>
      </c>
      <c r="F884" s="12">
        <v>-1178.0186985619214</v>
      </c>
    </row>
    <row r="885" spans="1:6">
      <c r="A885">
        <v>878</v>
      </c>
      <c r="B885" s="9">
        <v>34668</v>
      </c>
      <c r="C885" s="6">
        <f t="shared" si="45"/>
        <v>11</v>
      </c>
      <c r="D885" s="12">
        <f t="shared" si="46"/>
        <v>1994</v>
      </c>
      <c r="E885" s="12">
        <f t="shared" si="47"/>
        <v>1995</v>
      </c>
      <c r="F885" s="12">
        <v>-496.10347390791298</v>
      </c>
    </row>
    <row r="886" spans="1:6">
      <c r="A886">
        <v>879</v>
      </c>
      <c r="B886" s="9">
        <v>34699</v>
      </c>
      <c r="C886" s="6">
        <f t="shared" si="45"/>
        <v>12</v>
      </c>
      <c r="D886" s="12">
        <f t="shared" si="46"/>
        <v>1994</v>
      </c>
      <c r="E886" s="12">
        <f t="shared" si="47"/>
        <v>1995</v>
      </c>
      <c r="F886" s="12">
        <v>2700.3672850526295</v>
      </c>
    </row>
    <row r="887" spans="1:6">
      <c r="A887">
        <v>880</v>
      </c>
      <c r="B887" s="9">
        <v>34730</v>
      </c>
      <c r="C887" s="6">
        <f t="shared" si="45"/>
        <v>1</v>
      </c>
      <c r="D887" s="12">
        <f t="shared" si="46"/>
        <v>1995</v>
      </c>
      <c r="E887" s="12">
        <f t="shared" si="47"/>
        <v>1995</v>
      </c>
      <c r="F887" s="12">
        <v>10651.972779812137</v>
      </c>
    </row>
    <row r="888" spans="1:6">
      <c r="A888">
        <v>881</v>
      </c>
      <c r="B888" s="9">
        <v>34758</v>
      </c>
      <c r="C888" s="6">
        <f t="shared" si="45"/>
        <v>2</v>
      </c>
      <c r="D888" s="12">
        <f t="shared" si="46"/>
        <v>1995</v>
      </c>
      <c r="E888" s="12">
        <f t="shared" si="47"/>
        <v>1995</v>
      </c>
      <c r="F888" s="12">
        <v>8567.5497921587448</v>
      </c>
    </row>
    <row r="889" spans="1:6">
      <c r="A889">
        <v>882</v>
      </c>
      <c r="B889" s="9">
        <v>34789</v>
      </c>
      <c r="C889" s="6">
        <f t="shared" si="45"/>
        <v>3</v>
      </c>
      <c r="D889" s="12">
        <f t="shared" si="46"/>
        <v>1995</v>
      </c>
      <c r="E889" s="12">
        <f t="shared" si="47"/>
        <v>1995</v>
      </c>
      <c r="F889" s="12">
        <v>10018.567274493296</v>
      </c>
    </row>
    <row r="890" spans="1:6">
      <c r="A890">
        <v>883</v>
      </c>
      <c r="B890" s="9">
        <v>34819</v>
      </c>
      <c r="C890" s="6">
        <f t="shared" si="45"/>
        <v>4</v>
      </c>
      <c r="D890" s="12">
        <f t="shared" si="46"/>
        <v>1995</v>
      </c>
      <c r="E890" s="12">
        <f t="shared" si="47"/>
        <v>1995</v>
      </c>
      <c r="F890" s="12">
        <v>7498.2470469418349</v>
      </c>
    </row>
    <row r="891" spans="1:6">
      <c r="A891">
        <v>884</v>
      </c>
      <c r="B891" s="9">
        <v>34850</v>
      </c>
      <c r="C891" s="6">
        <f t="shared" si="45"/>
        <v>5</v>
      </c>
      <c r="D891" s="12">
        <f t="shared" si="46"/>
        <v>1995</v>
      </c>
      <c r="E891" s="12">
        <f t="shared" si="47"/>
        <v>1995</v>
      </c>
      <c r="F891" s="12">
        <v>4868.655271319155</v>
      </c>
    </row>
    <row r="892" spans="1:6">
      <c r="A892">
        <v>885</v>
      </c>
      <c r="B892" s="9">
        <v>34880</v>
      </c>
      <c r="C892" s="6">
        <f t="shared" si="45"/>
        <v>6</v>
      </c>
      <c r="D892" s="12">
        <f t="shared" si="46"/>
        <v>1995</v>
      </c>
      <c r="E892" s="12">
        <f t="shared" si="47"/>
        <v>1995</v>
      </c>
      <c r="F892" s="12">
        <v>-317.84580417786481</v>
      </c>
    </row>
    <row r="893" spans="1:6">
      <c r="A893">
        <v>886</v>
      </c>
      <c r="B893" s="9">
        <v>34911</v>
      </c>
      <c r="C893" s="6">
        <f t="shared" si="45"/>
        <v>7</v>
      </c>
      <c r="D893" s="12">
        <f t="shared" si="46"/>
        <v>1995</v>
      </c>
      <c r="E893" s="12">
        <f t="shared" si="47"/>
        <v>1995</v>
      </c>
      <c r="F893" s="12">
        <v>-684.59254978903493</v>
      </c>
    </row>
    <row r="894" spans="1:6">
      <c r="A894">
        <v>887</v>
      </c>
      <c r="B894" s="9">
        <v>34942</v>
      </c>
      <c r="C894" s="6">
        <f t="shared" si="45"/>
        <v>8</v>
      </c>
      <c r="D894" s="12">
        <f t="shared" si="46"/>
        <v>1995</v>
      </c>
      <c r="E894" s="12">
        <f t="shared" si="47"/>
        <v>1995</v>
      </c>
      <c r="F894" s="12">
        <v>-1158.3639777816791</v>
      </c>
    </row>
    <row r="895" spans="1:6">
      <c r="A895">
        <v>888</v>
      </c>
      <c r="B895" s="9">
        <v>34972</v>
      </c>
      <c r="C895" s="6">
        <f t="shared" si="45"/>
        <v>9</v>
      </c>
      <c r="D895" s="12">
        <f t="shared" si="46"/>
        <v>1995</v>
      </c>
      <c r="E895" s="12">
        <f t="shared" si="47"/>
        <v>1995</v>
      </c>
      <c r="F895" s="12">
        <v>1925.9639073294491</v>
      </c>
    </row>
    <row r="896" spans="1:6">
      <c r="A896">
        <v>889</v>
      </c>
      <c r="B896" s="9">
        <v>35003</v>
      </c>
      <c r="C896" s="6">
        <f t="shared" si="45"/>
        <v>10</v>
      </c>
      <c r="D896" s="12">
        <f t="shared" si="46"/>
        <v>1995</v>
      </c>
      <c r="E896" s="12">
        <f t="shared" si="47"/>
        <v>1996</v>
      </c>
      <c r="F896" s="12">
        <v>440.88013167372168</v>
      </c>
    </row>
    <row r="897" spans="1:6">
      <c r="A897">
        <v>890</v>
      </c>
      <c r="B897" s="9">
        <v>35033</v>
      </c>
      <c r="C897" s="6">
        <f t="shared" si="45"/>
        <v>11</v>
      </c>
      <c r="D897" s="12">
        <f t="shared" si="46"/>
        <v>1995</v>
      </c>
      <c r="E897" s="12">
        <f t="shared" si="47"/>
        <v>1996</v>
      </c>
      <c r="F897" s="12">
        <v>-863.84190214493799</v>
      </c>
    </row>
    <row r="898" spans="1:6">
      <c r="A898">
        <v>891</v>
      </c>
      <c r="B898" s="9">
        <v>35064</v>
      </c>
      <c r="C898" s="6">
        <f t="shared" si="45"/>
        <v>12</v>
      </c>
      <c r="D898" s="12">
        <f t="shared" si="46"/>
        <v>1995</v>
      </c>
      <c r="E898" s="12">
        <f t="shared" si="47"/>
        <v>1996</v>
      </c>
      <c r="F898" s="12">
        <v>878.50649058022566</v>
      </c>
    </row>
    <row r="899" spans="1:6">
      <c r="A899">
        <v>892</v>
      </c>
      <c r="B899" s="9">
        <v>35095</v>
      </c>
      <c r="C899" s="6">
        <f t="shared" si="45"/>
        <v>1</v>
      </c>
      <c r="D899" s="12">
        <f t="shared" si="46"/>
        <v>1996</v>
      </c>
      <c r="E899" s="12">
        <f t="shared" si="47"/>
        <v>1996</v>
      </c>
      <c r="F899" s="12">
        <v>1071.018839642928</v>
      </c>
    </row>
    <row r="900" spans="1:6">
      <c r="A900">
        <v>893</v>
      </c>
      <c r="B900" s="9">
        <v>35124</v>
      </c>
      <c r="C900" s="6">
        <f t="shared" si="45"/>
        <v>2</v>
      </c>
      <c r="D900" s="12">
        <f t="shared" si="46"/>
        <v>1996</v>
      </c>
      <c r="E900" s="12">
        <f t="shared" si="47"/>
        <v>1996</v>
      </c>
      <c r="F900" s="12">
        <v>6915.4759292391545</v>
      </c>
    </row>
    <row r="901" spans="1:6">
      <c r="A901">
        <v>894</v>
      </c>
      <c r="B901" s="9">
        <v>35155</v>
      </c>
      <c r="C901" s="6">
        <f t="shared" si="45"/>
        <v>3</v>
      </c>
      <c r="D901" s="12">
        <f t="shared" si="46"/>
        <v>1996</v>
      </c>
      <c r="E901" s="12">
        <f t="shared" si="47"/>
        <v>1996</v>
      </c>
      <c r="F901" s="12">
        <v>10633.165070393406</v>
      </c>
    </row>
    <row r="902" spans="1:6">
      <c r="A902">
        <v>895</v>
      </c>
      <c r="B902" s="9">
        <v>35185</v>
      </c>
      <c r="C902" s="6">
        <f t="shared" si="45"/>
        <v>4</v>
      </c>
      <c r="D902" s="12">
        <f t="shared" si="46"/>
        <v>1996</v>
      </c>
      <c r="E902" s="12">
        <f t="shared" si="47"/>
        <v>1996</v>
      </c>
      <c r="F902" s="12">
        <v>3927.7288852592596</v>
      </c>
    </row>
    <row r="903" spans="1:6">
      <c r="A903">
        <v>896</v>
      </c>
      <c r="B903" s="9">
        <v>35216</v>
      </c>
      <c r="C903" s="6">
        <f t="shared" si="45"/>
        <v>5</v>
      </c>
      <c r="D903" s="12">
        <f t="shared" si="46"/>
        <v>1996</v>
      </c>
      <c r="E903" s="12">
        <f t="shared" si="47"/>
        <v>1996</v>
      </c>
      <c r="F903" s="12">
        <v>774.91889753579403</v>
      </c>
    </row>
    <row r="904" spans="1:6">
      <c r="A904">
        <v>897</v>
      </c>
      <c r="B904" s="9">
        <v>35246</v>
      </c>
      <c r="C904" s="6">
        <f t="shared" si="45"/>
        <v>6</v>
      </c>
      <c r="D904" s="12">
        <f t="shared" si="46"/>
        <v>1996</v>
      </c>
      <c r="E904" s="12">
        <f t="shared" si="47"/>
        <v>1996</v>
      </c>
      <c r="F904" s="12">
        <v>-6.0211722334868227</v>
      </c>
    </row>
    <row r="905" spans="1:6">
      <c r="A905">
        <v>898</v>
      </c>
      <c r="B905" s="9">
        <v>35277</v>
      </c>
      <c r="C905" s="6">
        <f t="shared" ref="C905:C968" si="48">MONTH(B905)</f>
        <v>7</v>
      </c>
      <c r="D905" s="12">
        <f t="shared" ref="D905:D968" si="49">YEAR(B905)</f>
        <v>1996</v>
      </c>
      <c r="E905" s="12">
        <f t="shared" ref="E905:E968" si="50">IF(AND($C905&gt;=10,$C905&lt;=12),$D905+1,$D905)</f>
        <v>1996</v>
      </c>
      <c r="F905" s="12">
        <v>-1184.1663547105218</v>
      </c>
    </row>
    <row r="906" spans="1:6">
      <c r="A906">
        <v>899</v>
      </c>
      <c r="B906" s="9">
        <v>35308</v>
      </c>
      <c r="C906" s="6">
        <f t="shared" si="48"/>
        <v>8</v>
      </c>
      <c r="D906" s="12">
        <f t="shared" si="49"/>
        <v>1996</v>
      </c>
      <c r="E906" s="12">
        <f t="shared" si="50"/>
        <v>1996</v>
      </c>
      <c r="F906" s="12">
        <v>-171.12982614069571</v>
      </c>
    </row>
    <row r="907" spans="1:6">
      <c r="A907">
        <v>900</v>
      </c>
      <c r="B907" s="9">
        <v>35338</v>
      </c>
      <c r="C907" s="6">
        <f t="shared" si="48"/>
        <v>9</v>
      </c>
      <c r="D907" s="12">
        <f t="shared" si="49"/>
        <v>1996</v>
      </c>
      <c r="E907" s="12">
        <f t="shared" si="50"/>
        <v>1996</v>
      </c>
      <c r="F907" s="12">
        <v>2248.2875306636456</v>
      </c>
    </row>
    <row r="908" spans="1:6">
      <c r="A908">
        <v>901</v>
      </c>
      <c r="B908" s="9">
        <v>35369</v>
      </c>
      <c r="C908" s="6">
        <f t="shared" si="48"/>
        <v>10</v>
      </c>
      <c r="D908" s="12">
        <f t="shared" si="49"/>
        <v>1996</v>
      </c>
      <c r="E908" s="12">
        <f t="shared" si="50"/>
        <v>1997</v>
      </c>
      <c r="F908" s="12">
        <v>-1655.3255199148473</v>
      </c>
    </row>
    <row r="909" spans="1:6">
      <c r="A909">
        <v>902</v>
      </c>
      <c r="B909" s="9">
        <v>35399</v>
      </c>
      <c r="C909" s="6">
        <f t="shared" si="48"/>
        <v>11</v>
      </c>
      <c r="D909" s="12">
        <f t="shared" si="49"/>
        <v>1996</v>
      </c>
      <c r="E909" s="12">
        <f t="shared" si="50"/>
        <v>1997</v>
      </c>
      <c r="F909" s="12">
        <v>-590.37762296460016</v>
      </c>
    </row>
    <row r="910" spans="1:6">
      <c r="A910">
        <v>903</v>
      </c>
      <c r="B910" s="9">
        <v>35430</v>
      </c>
      <c r="C910" s="6">
        <f t="shared" si="48"/>
        <v>12</v>
      </c>
      <c r="D910" s="12">
        <f t="shared" si="49"/>
        <v>1996</v>
      </c>
      <c r="E910" s="12">
        <f t="shared" si="50"/>
        <v>1997</v>
      </c>
      <c r="F910" s="12">
        <v>-3734.7869236363622</v>
      </c>
    </row>
    <row r="911" spans="1:6">
      <c r="A911">
        <v>904</v>
      </c>
      <c r="B911" s="9">
        <v>35461</v>
      </c>
      <c r="C911" s="6">
        <f t="shared" si="48"/>
        <v>1</v>
      </c>
      <c r="D911" s="12">
        <f t="shared" si="49"/>
        <v>1997</v>
      </c>
      <c r="E911" s="12">
        <f t="shared" si="50"/>
        <v>1997</v>
      </c>
      <c r="F911" s="12">
        <v>35285.974543445082</v>
      </c>
    </row>
    <row r="912" spans="1:6">
      <c r="A912">
        <v>905</v>
      </c>
      <c r="B912" s="9">
        <v>35489</v>
      </c>
      <c r="C912" s="6">
        <f t="shared" si="48"/>
        <v>2</v>
      </c>
      <c r="D912" s="12">
        <f t="shared" si="49"/>
        <v>1997</v>
      </c>
      <c r="E912" s="12">
        <f t="shared" si="50"/>
        <v>1997</v>
      </c>
      <c r="F912" s="12">
        <v>15076.985074522636</v>
      </c>
    </row>
    <row r="913" spans="1:6">
      <c r="A913">
        <v>906</v>
      </c>
      <c r="B913" s="9">
        <v>35520</v>
      </c>
      <c r="C913" s="6">
        <f t="shared" si="48"/>
        <v>3</v>
      </c>
      <c r="D913" s="12">
        <f t="shared" si="49"/>
        <v>1997</v>
      </c>
      <c r="E913" s="12">
        <f t="shared" si="50"/>
        <v>1997</v>
      </c>
      <c r="F913" s="12">
        <v>1872.1234385645098</v>
      </c>
    </row>
    <row r="914" spans="1:6">
      <c r="A914">
        <v>907</v>
      </c>
      <c r="B914" s="9">
        <v>35550</v>
      </c>
      <c r="C914" s="6">
        <f t="shared" si="48"/>
        <v>4</v>
      </c>
      <c r="D914" s="12">
        <f t="shared" si="49"/>
        <v>1997</v>
      </c>
      <c r="E914" s="12">
        <f t="shared" si="50"/>
        <v>1997</v>
      </c>
      <c r="F914" s="12">
        <v>3633.8592729895759</v>
      </c>
    </row>
    <row r="915" spans="1:6">
      <c r="A915">
        <v>908</v>
      </c>
      <c r="B915" s="9">
        <v>35581</v>
      </c>
      <c r="C915" s="6">
        <f t="shared" si="48"/>
        <v>5</v>
      </c>
      <c r="D915" s="12">
        <f t="shared" si="49"/>
        <v>1997</v>
      </c>
      <c r="E915" s="12">
        <f t="shared" si="50"/>
        <v>1997</v>
      </c>
      <c r="F915" s="12">
        <v>877.00489267296723</v>
      </c>
    </row>
    <row r="916" spans="1:6">
      <c r="A916">
        <v>909</v>
      </c>
      <c r="B916" s="9">
        <v>35611</v>
      </c>
      <c r="C916" s="6">
        <f t="shared" si="48"/>
        <v>6</v>
      </c>
      <c r="D916" s="12">
        <f t="shared" si="49"/>
        <v>1997</v>
      </c>
      <c r="E916" s="12">
        <f t="shared" si="50"/>
        <v>1997</v>
      </c>
      <c r="F916" s="12">
        <v>-141.69865374716224</v>
      </c>
    </row>
    <row r="917" spans="1:6">
      <c r="A917">
        <v>910</v>
      </c>
      <c r="B917" s="9">
        <v>35642</v>
      </c>
      <c r="C917" s="6">
        <f t="shared" si="48"/>
        <v>7</v>
      </c>
      <c r="D917" s="12">
        <f t="shared" si="49"/>
        <v>1997</v>
      </c>
      <c r="E917" s="12">
        <f t="shared" si="50"/>
        <v>1997</v>
      </c>
      <c r="F917" s="12">
        <v>48.436374705512833</v>
      </c>
    </row>
    <row r="918" spans="1:6">
      <c r="A918">
        <v>911</v>
      </c>
      <c r="B918" s="9">
        <v>35673</v>
      </c>
      <c r="C918" s="6">
        <f t="shared" si="48"/>
        <v>8</v>
      </c>
      <c r="D918" s="12">
        <f t="shared" si="49"/>
        <v>1997</v>
      </c>
      <c r="E918" s="12">
        <f t="shared" si="50"/>
        <v>1997</v>
      </c>
      <c r="F918" s="12">
        <v>1759.0112761150663</v>
      </c>
    </row>
    <row r="919" spans="1:6">
      <c r="A919">
        <v>912</v>
      </c>
      <c r="B919" s="9">
        <v>35703</v>
      </c>
      <c r="C919" s="6">
        <f t="shared" si="48"/>
        <v>9</v>
      </c>
      <c r="D919" s="12">
        <f t="shared" si="49"/>
        <v>1997</v>
      </c>
      <c r="E919" s="12">
        <f t="shared" si="50"/>
        <v>1997</v>
      </c>
      <c r="F919" s="12">
        <v>986.22621967049065</v>
      </c>
    </row>
    <row r="920" spans="1:6">
      <c r="A920">
        <v>913</v>
      </c>
      <c r="B920" s="9">
        <v>35734</v>
      </c>
      <c r="C920" s="6">
        <f t="shared" si="48"/>
        <v>10</v>
      </c>
      <c r="D920" s="12">
        <f t="shared" si="49"/>
        <v>1997</v>
      </c>
      <c r="E920" s="12">
        <f t="shared" si="50"/>
        <v>1998</v>
      </c>
      <c r="F920" s="12">
        <v>-558.1098573202529</v>
      </c>
    </row>
    <row r="921" spans="1:6">
      <c r="A921">
        <v>914</v>
      </c>
      <c r="B921" s="9">
        <v>35764</v>
      </c>
      <c r="C921" s="6">
        <f t="shared" si="48"/>
        <v>11</v>
      </c>
      <c r="D921" s="12">
        <f t="shared" si="49"/>
        <v>1997</v>
      </c>
      <c r="E921" s="12">
        <f t="shared" si="50"/>
        <v>1998</v>
      </c>
      <c r="F921" s="12">
        <v>-318.21733760387013</v>
      </c>
    </row>
    <row r="922" spans="1:6">
      <c r="A922">
        <v>915</v>
      </c>
      <c r="B922" s="9">
        <v>35795</v>
      </c>
      <c r="C922" s="6">
        <f t="shared" si="48"/>
        <v>12</v>
      </c>
      <c r="D922" s="12">
        <f t="shared" si="49"/>
        <v>1997</v>
      </c>
      <c r="E922" s="12">
        <f t="shared" si="50"/>
        <v>1998</v>
      </c>
      <c r="F922" s="12">
        <v>-1294.5560047497227</v>
      </c>
    </row>
    <row r="923" spans="1:6">
      <c r="A923">
        <v>916</v>
      </c>
      <c r="B923" s="9">
        <v>35826</v>
      </c>
      <c r="C923" s="6">
        <f t="shared" si="48"/>
        <v>1</v>
      </c>
      <c r="D923" s="12">
        <f t="shared" si="49"/>
        <v>1998</v>
      </c>
      <c r="E923" s="12">
        <f t="shared" si="50"/>
        <v>1998</v>
      </c>
      <c r="F923" s="12">
        <v>9491.6075321448789</v>
      </c>
    </row>
    <row r="924" spans="1:6">
      <c r="A924">
        <v>917</v>
      </c>
      <c r="B924" s="9">
        <v>35854</v>
      </c>
      <c r="C924" s="6">
        <f t="shared" si="48"/>
        <v>2</v>
      </c>
      <c r="D924" s="12">
        <f t="shared" si="49"/>
        <v>1998</v>
      </c>
      <c r="E924" s="12">
        <f t="shared" si="50"/>
        <v>1998</v>
      </c>
      <c r="F924" s="12">
        <v>52141.776870620313</v>
      </c>
    </row>
    <row r="925" spans="1:6">
      <c r="A925">
        <v>918</v>
      </c>
      <c r="B925" s="9">
        <v>35885</v>
      </c>
      <c r="C925" s="6">
        <f t="shared" si="48"/>
        <v>3</v>
      </c>
      <c r="D925" s="12">
        <f t="shared" si="49"/>
        <v>1998</v>
      </c>
      <c r="E925" s="12">
        <f t="shared" si="50"/>
        <v>1998</v>
      </c>
      <c r="F925" s="12">
        <v>8982.1727862146381</v>
      </c>
    </row>
    <row r="926" spans="1:6">
      <c r="A926">
        <v>919</v>
      </c>
      <c r="B926" s="9">
        <v>35915</v>
      </c>
      <c r="C926" s="6">
        <f t="shared" si="48"/>
        <v>4</v>
      </c>
      <c r="D926" s="12">
        <f t="shared" si="49"/>
        <v>1998</v>
      </c>
      <c r="E926" s="12">
        <f t="shared" si="50"/>
        <v>1998</v>
      </c>
      <c r="F926" s="12">
        <v>11544.146224631328</v>
      </c>
    </row>
    <row r="927" spans="1:6">
      <c r="A927">
        <v>920</v>
      </c>
      <c r="B927" s="9">
        <v>35946</v>
      </c>
      <c r="C927" s="6">
        <f t="shared" si="48"/>
        <v>5</v>
      </c>
      <c r="D927" s="12">
        <f t="shared" si="49"/>
        <v>1998</v>
      </c>
      <c r="E927" s="12">
        <f t="shared" si="50"/>
        <v>1998</v>
      </c>
      <c r="F927" s="12">
        <v>-3909.8268188286306</v>
      </c>
    </row>
    <row r="928" spans="1:6">
      <c r="A928">
        <v>921</v>
      </c>
      <c r="B928" s="9">
        <v>35976</v>
      </c>
      <c r="C928" s="6">
        <f t="shared" si="48"/>
        <v>6</v>
      </c>
      <c r="D928" s="12">
        <f t="shared" si="49"/>
        <v>1998</v>
      </c>
      <c r="E928" s="12">
        <f t="shared" si="50"/>
        <v>1998</v>
      </c>
      <c r="F928" s="12">
        <v>6162.1186092228036</v>
      </c>
    </row>
    <row r="929" spans="1:6">
      <c r="A929">
        <v>922</v>
      </c>
      <c r="B929" s="9">
        <v>36007</v>
      </c>
      <c r="C929" s="6">
        <f t="shared" si="48"/>
        <v>7</v>
      </c>
      <c r="D929" s="12">
        <f t="shared" si="49"/>
        <v>1998</v>
      </c>
      <c r="E929" s="12">
        <f t="shared" si="50"/>
        <v>1998</v>
      </c>
      <c r="F929" s="12">
        <v>249.7688839849634</v>
      </c>
    </row>
    <row r="930" spans="1:6">
      <c r="A930">
        <v>923</v>
      </c>
      <c r="B930" s="9">
        <v>36038</v>
      </c>
      <c r="C930" s="6">
        <f t="shared" si="48"/>
        <v>8</v>
      </c>
      <c r="D930" s="12">
        <f t="shared" si="49"/>
        <v>1998</v>
      </c>
      <c r="E930" s="12">
        <f t="shared" si="50"/>
        <v>1998</v>
      </c>
      <c r="F930" s="12">
        <v>759.55043854730729</v>
      </c>
    </row>
    <row r="931" spans="1:6">
      <c r="A931">
        <v>924</v>
      </c>
      <c r="B931" s="9">
        <v>36068</v>
      </c>
      <c r="C931" s="6">
        <f t="shared" si="48"/>
        <v>9</v>
      </c>
      <c r="D931" s="12">
        <f t="shared" si="49"/>
        <v>1998</v>
      </c>
      <c r="E931" s="12">
        <f t="shared" si="50"/>
        <v>1998</v>
      </c>
      <c r="F931" s="12">
        <v>2368.7708985792869</v>
      </c>
    </row>
    <row r="932" spans="1:6">
      <c r="A932">
        <v>925</v>
      </c>
      <c r="B932" s="9">
        <v>36099</v>
      </c>
      <c r="C932" s="6">
        <f t="shared" si="48"/>
        <v>10</v>
      </c>
      <c r="D932" s="12">
        <f t="shared" si="49"/>
        <v>1998</v>
      </c>
      <c r="E932" s="12">
        <f t="shared" si="50"/>
        <v>1999</v>
      </c>
      <c r="F932" s="12">
        <v>-734.50402075599038</v>
      </c>
    </row>
    <row r="933" spans="1:6">
      <c r="A933">
        <v>926</v>
      </c>
      <c r="B933" s="9">
        <v>36129</v>
      </c>
      <c r="C933" s="6">
        <f t="shared" si="48"/>
        <v>11</v>
      </c>
      <c r="D933" s="12">
        <f t="shared" si="49"/>
        <v>1998</v>
      </c>
      <c r="E933" s="12">
        <f t="shared" si="50"/>
        <v>1999</v>
      </c>
      <c r="F933" s="12">
        <v>-694.28732830516503</v>
      </c>
    </row>
    <row r="934" spans="1:6">
      <c r="A934">
        <v>927</v>
      </c>
      <c r="B934" s="9">
        <v>36160</v>
      </c>
      <c r="C934" s="6">
        <f t="shared" si="48"/>
        <v>12</v>
      </c>
      <c r="D934" s="12">
        <f t="shared" si="49"/>
        <v>1998</v>
      </c>
      <c r="E934" s="12">
        <f t="shared" si="50"/>
        <v>1999</v>
      </c>
      <c r="F934" s="12">
        <v>2005.5330109561667</v>
      </c>
    </row>
    <row r="935" spans="1:6">
      <c r="A935">
        <v>928</v>
      </c>
      <c r="B935" s="9">
        <v>36191</v>
      </c>
      <c r="C935" s="6">
        <f t="shared" si="48"/>
        <v>1</v>
      </c>
      <c r="D935" s="12">
        <f t="shared" si="49"/>
        <v>1999</v>
      </c>
      <c r="E935" s="12">
        <f t="shared" si="50"/>
        <v>1999</v>
      </c>
      <c r="F935" s="12">
        <v>2204.6908776312744</v>
      </c>
    </row>
    <row r="936" spans="1:6">
      <c r="A936">
        <v>929</v>
      </c>
      <c r="B936" s="9">
        <v>36219</v>
      </c>
      <c r="C936" s="6">
        <f t="shared" si="48"/>
        <v>2</v>
      </c>
      <c r="D936" s="12">
        <f t="shared" si="49"/>
        <v>1999</v>
      </c>
      <c r="E936" s="12">
        <f t="shared" si="50"/>
        <v>1999</v>
      </c>
      <c r="F936" s="12">
        <v>3359.264578477043</v>
      </c>
    </row>
    <row r="937" spans="1:6">
      <c r="A937">
        <v>930</v>
      </c>
      <c r="B937" s="9">
        <v>36250</v>
      </c>
      <c r="C937" s="6">
        <f t="shared" si="48"/>
        <v>3</v>
      </c>
      <c r="D937" s="12">
        <f t="shared" si="49"/>
        <v>1999</v>
      </c>
      <c r="E937" s="12">
        <f t="shared" si="50"/>
        <v>1999</v>
      </c>
      <c r="F937" s="12">
        <v>5939.0166703457744</v>
      </c>
    </row>
    <row r="938" spans="1:6">
      <c r="A938">
        <v>931</v>
      </c>
      <c r="B938" s="9">
        <v>36280</v>
      </c>
      <c r="C938" s="6">
        <f t="shared" si="48"/>
        <v>4</v>
      </c>
      <c r="D938" s="12">
        <f t="shared" si="49"/>
        <v>1999</v>
      </c>
      <c r="E938" s="12">
        <f t="shared" si="50"/>
        <v>1999</v>
      </c>
      <c r="F938" s="12">
        <v>3586.6942042767009</v>
      </c>
    </row>
    <row r="939" spans="1:6">
      <c r="A939">
        <v>932</v>
      </c>
      <c r="B939" s="9">
        <v>36311</v>
      </c>
      <c r="C939" s="6">
        <f t="shared" si="48"/>
        <v>5</v>
      </c>
      <c r="D939" s="12">
        <f t="shared" si="49"/>
        <v>1999</v>
      </c>
      <c r="E939" s="12">
        <f t="shared" si="50"/>
        <v>1999</v>
      </c>
      <c r="F939" s="12">
        <v>954.97262081036774</v>
      </c>
    </row>
    <row r="940" spans="1:6">
      <c r="A940">
        <v>933</v>
      </c>
      <c r="B940" s="9">
        <v>36341</v>
      </c>
      <c r="C940" s="6">
        <f t="shared" si="48"/>
        <v>6</v>
      </c>
      <c r="D940" s="12">
        <f t="shared" si="49"/>
        <v>1999</v>
      </c>
      <c r="E940" s="12">
        <f t="shared" si="50"/>
        <v>1999</v>
      </c>
      <c r="F940" s="12">
        <v>-119.88201651004346</v>
      </c>
    </row>
    <row r="941" spans="1:6">
      <c r="A941">
        <v>934</v>
      </c>
      <c r="B941" s="9">
        <v>36372</v>
      </c>
      <c r="C941" s="6">
        <f t="shared" si="48"/>
        <v>7</v>
      </c>
      <c r="D941" s="12">
        <f t="shared" si="49"/>
        <v>1999</v>
      </c>
      <c r="E941" s="12">
        <f t="shared" si="50"/>
        <v>1999</v>
      </c>
      <c r="F941" s="12">
        <v>-479.51359084074079</v>
      </c>
    </row>
    <row r="942" spans="1:6">
      <c r="A942">
        <v>935</v>
      </c>
      <c r="B942" s="9">
        <v>36403</v>
      </c>
      <c r="C942" s="6">
        <f t="shared" si="48"/>
        <v>8</v>
      </c>
      <c r="D942" s="12">
        <f t="shared" si="49"/>
        <v>1999</v>
      </c>
      <c r="E942" s="12">
        <f t="shared" si="50"/>
        <v>1999</v>
      </c>
      <c r="F942" s="12">
        <v>1413.6958526943906</v>
      </c>
    </row>
    <row r="943" spans="1:6">
      <c r="A943">
        <v>936</v>
      </c>
      <c r="B943" s="9">
        <v>36433</v>
      </c>
      <c r="C943" s="6">
        <f t="shared" si="48"/>
        <v>9</v>
      </c>
      <c r="D943" s="12">
        <f t="shared" si="49"/>
        <v>1999</v>
      </c>
      <c r="E943" s="12">
        <f t="shared" si="50"/>
        <v>1999</v>
      </c>
      <c r="F943" s="12">
        <v>2187.688116177208</v>
      </c>
    </row>
    <row r="944" spans="1:6">
      <c r="A944">
        <v>937</v>
      </c>
      <c r="B944" s="9">
        <v>36464</v>
      </c>
      <c r="C944" s="6">
        <f t="shared" si="48"/>
        <v>10</v>
      </c>
      <c r="D944" s="12">
        <f t="shared" si="49"/>
        <v>1999</v>
      </c>
      <c r="E944" s="12">
        <f t="shared" si="50"/>
        <v>2000</v>
      </c>
      <c r="F944" s="12">
        <v>-759.67895407974322</v>
      </c>
    </row>
    <row r="945" spans="1:6">
      <c r="A945">
        <v>938</v>
      </c>
      <c r="B945" s="9">
        <v>36494</v>
      </c>
      <c r="C945" s="6">
        <f t="shared" si="48"/>
        <v>11</v>
      </c>
      <c r="D945" s="12">
        <f t="shared" si="49"/>
        <v>1999</v>
      </c>
      <c r="E945" s="12">
        <f t="shared" si="50"/>
        <v>2000</v>
      </c>
      <c r="F945" s="12">
        <v>-1371.7036132558776</v>
      </c>
    </row>
    <row r="946" spans="1:6">
      <c r="A946">
        <v>939</v>
      </c>
      <c r="B946" s="9">
        <v>36525</v>
      </c>
      <c r="C946" s="6">
        <f t="shared" si="48"/>
        <v>12</v>
      </c>
      <c r="D946" s="12">
        <f t="shared" si="49"/>
        <v>1999</v>
      </c>
      <c r="E946" s="12">
        <f t="shared" si="50"/>
        <v>2000</v>
      </c>
      <c r="F946" s="12">
        <v>-1216.9746204177534</v>
      </c>
    </row>
    <row r="947" spans="1:6">
      <c r="A947">
        <v>940</v>
      </c>
      <c r="B947" s="9">
        <v>36556</v>
      </c>
      <c r="C947" s="6">
        <f t="shared" si="48"/>
        <v>1</v>
      </c>
      <c r="D947" s="12">
        <f t="shared" si="49"/>
        <v>2000</v>
      </c>
      <c r="E947" s="12">
        <f t="shared" si="50"/>
        <v>2000</v>
      </c>
      <c r="F947" s="12">
        <v>668.51287278595964</v>
      </c>
    </row>
    <row r="948" spans="1:6">
      <c r="A948">
        <v>941</v>
      </c>
      <c r="B948" s="9">
        <v>36585</v>
      </c>
      <c r="C948" s="6">
        <f t="shared" si="48"/>
        <v>2</v>
      </c>
      <c r="D948" s="12">
        <f t="shared" si="49"/>
        <v>2000</v>
      </c>
      <c r="E948" s="12">
        <f t="shared" si="50"/>
        <v>2000</v>
      </c>
      <c r="F948" s="12">
        <v>15629.733529842602</v>
      </c>
    </row>
    <row r="949" spans="1:6">
      <c r="A949">
        <v>942</v>
      </c>
      <c r="B949" s="9">
        <v>36616</v>
      </c>
      <c r="C949" s="6">
        <f t="shared" si="48"/>
        <v>3</v>
      </c>
      <c r="D949" s="12">
        <f t="shared" si="49"/>
        <v>2000</v>
      </c>
      <c r="E949" s="12">
        <f t="shared" si="50"/>
        <v>2000</v>
      </c>
      <c r="F949" s="12">
        <v>18847.674917618155</v>
      </c>
    </row>
    <row r="950" spans="1:6">
      <c r="A950">
        <v>943</v>
      </c>
      <c r="B950" s="9">
        <v>36646</v>
      </c>
      <c r="C950" s="6">
        <f t="shared" si="48"/>
        <v>4</v>
      </c>
      <c r="D950" s="12">
        <f t="shared" si="49"/>
        <v>2000</v>
      </c>
      <c r="E950" s="12">
        <f t="shared" si="50"/>
        <v>2000</v>
      </c>
      <c r="F950" s="12">
        <v>2994.6384377917357</v>
      </c>
    </row>
    <row r="951" spans="1:6">
      <c r="A951">
        <v>944</v>
      </c>
      <c r="B951" s="9">
        <v>36677</v>
      </c>
      <c r="C951" s="6">
        <f t="shared" si="48"/>
        <v>5</v>
      </c>
      <c r="D951" s="12">
        <f t="shared" si="49"/>
        <v>2000</v>
      </c>
      <c r="E951" s="12">
        <f t="shared" si="50"/>
        <v>2000</v>
      </c>
      <c r="F951" s="12">
        <v>1723.1885514353673</v>
      </c>
    </row>
    <row r="952" spans="1:6">
      <c r="A952">
        <v>945</v>
      </c>
      <c r="B952" s="9">
        <v>36707</v>
      </c>
      <c r="C952" s="6">
        <f t="shared" si="48"/>
        <v>6</v>
      </c>
      <c r="D952" s="12">
        <f t="shared" si="49"/>
        <v>2000</v>
      </c>
      <c r="E952" s="12">
        <f t="shared" si="50"/>
        <v>2000</v>
      </c>
      <c r="F952" s="12">
        <v>-310.03067414911584</v>
      </c>
    </row>
    <row r="953" spans="1:6">
      <c r="A953">
        <v>946</v>
      </c>
      <c r="B953" s="9">
        <v>36738</v>
      </c>
      <c r="C953" s="6">
        <f t="shared" si="48"/>
        <v>7</v>
      </c>
      <c r="D953" s="12">
        <f t="shared" si="49"/>
        <v>2000</v>
      </c>
      <c r="E953" s="12">
        <f t="shared" si="50"/>
        <v>2000</v>
      </c>
      <c r="F953" s="12">
        <v>-287.42351238711274</v>
      </c>
    </row>
    <row r="954" spans="1:6">
      <c r="A954">
        <v>947</v>
      </c>
      <c r="B954" s="9">
        <v>36769</v>
      </c>
      <c r="C954" s="6">
        <f t="shared" si="48"/>
        <v>8</v>
      </c>
      <c r="D954" s="12">
        <f t="shared" si="49"/>
        <v>2000</v>
      </c>
      <c r="E954" s="12">
        <f t="shared" si="50"/>
        <v>2000</v>
      </c>
      <c r="F954" s="12">
        <v>1059.6776606385843</v>
      </c>
    </row>
    <row r="955" spans="1:6">
      <c r="A955">
        <v>948</v>
      </c>
      <c r="B955" s="9">
        <v>36799</v>
      </c>
      <c r="C955" s="6">
        <f t="shared" si="48"/>
        <v>9</v>
      </c>
      <c r="D955" s="12">
        <f t="shared" si="49"/>
        <v>2000</v>
      </c>
      <c r="E955" s="12">
        <f t="shared" si="50"/>
        <v>2000</v>
      </c>
      <c r="F955" s="12">
        <v>1680.1796445730499</v>
      </c>
    </row>
    <row r="956" spans="1:6">
      <c r="A956">
        <v>949</v>
      </c>
      <c r="B956" s="9">
        <v>36830</v>
      </c>
      <c r="C956" s="6">
        <f t="shared" si="48"/>
        <v>10</v>
      </c>
      <c r="D956" s="12">
        <f t="shared" si="49"/>
        <v>2000</v>
      </c>
      <c r="E956" s="12">
        <f t="shared" si="50"/>
        <v>2001</v>
      </c>
      <c r="F956" s="12">
        <v>-1491.1091330897791</v>
      </c>
    </row>
    <row r="957" spans="1:6">
      <c r="A957">
        <v>950</v>
      </c>
      <c r="B957" s="9">
        <v>36860</v>
      </c>
      <c r="C957" s="6">
        <f t="shared" si="48"/>
        <v>11</v>
      </c>
      <c r="D957" s="12">
        <f t="shared" si="49"/>
        <v>2000</v>
      </c>
      <c r="E957" s="12">
        <f t="shared" si="50"/>
        <v>2001</v>
      </c>
      <c r="F957" s="12">
        <v>-747.07842928133471</v>
      </c>
    </row>
    <row r="958" spans="1:6">
      <c r="A958">
        <v>951</v>
      </c>
      <c r="B958" s="9">
        <v>36891</v>
      </c>
      <c r="C958" s="6">
        <f t="shared" si="48"/>
        <v>12</v>
      </c>
      <c r="D958" s="12">
        <f t="shared" si="49"/>
        <v>2000</v>
      </c>
      <c r="E958" s="12">
        <f t="shared" si="50"/>
        <v>2001</v>
      </c>
      <c r="F958" s="12">
        <v>-169.35279484158204</v>
      </c>
    </row>
    <row r="959" spans="1:6">
      <c r="A959">
        <v>952</v>
      </c>
      <c r="B959" s="9">
        <v>36922</v>
      </c>
      <c r="C959" s="6">
        <f t="shared" si="48"/>
        <v>1</v>
      </c>
      <c r="D959" s="12">
        <f t="shared" si="49"/>
        <v>2001</v>
      </c>
      <c r="E959" s="12">
        <f t="shared" si="50"/>
        <v>2001</v>
      </c>
      <c r="F959" s="12">
        <v>1637.2378507274618</v>
      </c>
    </row>
    <row r="960" spans="1:6">
      <c r="A960">
        <v>953</v>
      </c>
      <c r="B960" s="9">
        <v>36950</v>
      </c>
      <c r="C960" s="6">
        <f t="shared" si="48"/>
        <v>2</v>
      </c>
      <c r="D960" s="12">
        <f t="shared" si="49"/>
        <v>2001</v>
      </c>
      <c r="E960" s="12">
        <f t="shared" si="50"/>
        <v>2001</v>
      </c>
      <c r="F960" s="12">
        <v>1638.1227906943568</v>
      </c>
    </row>
    <row r="961" spans="1:6">
      <c r="A961">
        <v>954</v>
      </c>
      <c r="B961" s="9">
        <v>36981</v>
      </c>
      <c r="C961" s="6">
        <f t="shared" si="48"/>
        <v>3</v>
      </c>
      <c r="D961" s="12">
        <f t="shared" si="49"/>
        <v>2001</v>
      </c>
      <c r="E961" s="12">
        <f t="shared" si="50"/>
        <v>2001</v>
      </c>
      <c r="F961" s="12">
        <v>1308.8985869692528</v>
      </c>
    </row>
    <row r="962" spans="1:6">
      <c r="A962">
        <v>955</v>
      </c>
      <c r="B962" s="9">
        <v>37011</v>
      </c>
      <c r="C962" s="6">
        <f t="shared" si="48"/>
        <v>4</v>
      </c>
      <c r="D962" s="12">
        <f t="shared" si="49"/>
        <v>2001</v>
      </c>
      <c r="E962" s="12">
        <f t="shared" si="50"/>
        <v>2001</v>
      </c>
      <c r="F962" s="12">
        <v>2429.7490498554489</v>
      </c>
    </row>
    <row r="963" spans="1:6">
      <c r="A963">
        <v>956</v>
      </c>
      <c r="B963" s="9">
        <v>37042</v>
      </c>
      <c r="C963" s="6">
        <f t="shared" si="48"/>
        <v>5</v>
      </c>
      <c r="D963" s="12">
        <f t="shared" si="49"/>
        <v>2001</v>
      </c>
      <c r="E963" s="12">
        <f t="shared" si="50"/>
        <v>2001</v>
      </c>
      <c r="F963" s="12">
        <v>621.1773070923075</v>
      </c>
    </row>
    <row r="964" spans="1:6">
      <c r="A964">
        <v>957</v>
      </c>
      <c r="B964" s="9">
        <v>37072</v>
      </c>
      <c r="C964" s="6">
        <f t="shared" si="48"/>
        <v>6</v>
      </c>
      <c r="D964" s="12">
        <f t="shared" si="49"/>
        <v>2001</v>
      </c>
      <c r="E964" s="12">
        <f t="shared" si="50"/>
        <v>2001</v>
      </c>
      <c r="F964" s="12">
        <v>-374.30049048647481</v>
      </c>
    </row>
    <row r="965" spans="1:6">
      <c r="A965">
        <v>958</v>
      </c>
      <c r="B965" s="9">
        <v>37103</v>
      </c>
      <c r="C965" s="6">
        <f t="shared" si="48"/>
        <v>7</v>
      </c>
      <c r="D965" s="12">
        <f t="shared" si="49"/>
        <v>2001</v>
      </c>
      <c r="E965" s="12">
        <f t="shared" si="50"/>
        <v>2001</v>
      </c>
      <c r="F965" s="12">
        <v>-21.148347576444252</v>
      </c>
    </row>
    <row r="966" spans="1:6">
      <c r="A966">
        <v>959</v>
      </c>
      <c r="B966" s="9">
        <v>37134</v>
      </c>
      <c r="C966" s="6">
        <f t="shared" si="48"/>
        <v>8</v>
      </c>
      <c r="D966" s="12">
        <f t="shared" si="49"/>
        <v>2001</v>
      </c>
      <c r="E966" s="12">
        <f t="shared" si="50"/>
        <v>2001</v>
      </c>
      <c r="F966" s="12">
        <v>1265.4981108101033</v>
      </c>
    </row>
    <row r="967" spans="1:6">
      <c r="A967">
        <v>960</v>
      </c>
      <c r="B967" s="9">
        <v>37164</v>
      </c>
      <c r="C967" s="6">
        <f t="shared" si="48"/>
        <v>9</v>
      </c>
      <c r="D967" s="12">
        <f t="shared" si="49"/>
        <v>2001</v>
      </c>
      <c r="E967" s="12">
        <f t="shared" si="50"/>
        <v>2001</v>
      </c>
      <c r="F967" s="12">
        <v>1918.6624461786346</v>
      </c>
    </row>
    <row r="968" spans="1:6">
      <c r="A968">
        <v>961</v>
      </c>
      <c r="B968" s="9">
        <v>37195</v>
      </c>
      <c r="C968" s="6">
        <f t="shared" si="48"/>
        <v>10</v>
      </c>
      <c r="D968" s="12">
        <f t="shared" si="49"/>
        <v>2001</v>
      </c>
      <c r="E968" s="12">
        <f t="shared" si="50"/>
        <v>2002</v>
      </c>
      <c r="F968" s="12">
        <v>-1693.7327200201582</v>
      </c>
    </row>
    <row r="969" spans="1:6">
      <c r="A969">
        <v>962</v>
      </c>
      <c r="B969" s="9">
        <v>37225</v>
      </c>
      <c r="C969" s="6">
        <f t="shared" ref="C969:C991" si="51">MONTH(B969)</f>
        <v>11</v>
      </c>
      <c r="D969" s="12">
        <f t="shared" ref="D969:D991" si="52">YEAR(B969)</f>
        <v>2001</v>
      </c>
      <c r="E969" s="12">
        <f t="shared" ref="E969:E991" si="53">IF(AND($C969&gt;=10,$C969&lt;=12),$D969+1,$D969)</f>
        <v>2002</v>
      </c>
      <c r="F969" s="12">
        <v>54.796767270909932</v>
      </c>
    </row>
    <row r="970" spans="1:6">
      <c r="A970">
        <v>963</v>
      </c>
      <c r="B970" s="9">
        <v>37256</v>
      </c>
      <c r="C970" s="6">
        <f t="shared" si="51"/>
        <v>12</v>
      </c>
      <c r="D970" s="12">
        <f t="shared" si="52"/>
        <v>2001</v>
      </c>
      <c r="E970" s="12">
        <f t="shared" si="53"/>
        <v>2002</v>
      </c>
      <c r="F970" s="12">
        <v>2051.6527357697287</v>
      </c>
    </row>
    <row r="971" spans="1:6">
      <c r="A971">
        <v>964</v>
      </c>
      <c r="B971" s="9">
        <v>37287</v>
      </c>
      <c r="C971" s="6">
        <f t="shared" si="51"/>
        <v>1</v>
      </c>
      <c r="D971" s="12">
        <f t="shared" si="52"/>
        <v>2002</v>
      </c>
      <c r="E971" s="12">
        <f t="shared" si="53"/>
        <v>2002</v>
      </c>
      <c r="F971" s="12">
        <v>4798.1189192784159</v>
      </c>
    </row>
    <row r="972" spans="1:6">
      <c r="A972">
        <v>965</v>
      </c>
      <c r="B972" s="9">
        <v>37315</v>
      </c>
      <c r="C972" s="6">
        <f t="shared" si="51"/>
        <v>2</v>
      </c>
      <c r="D972" s="12">
        <f t="shared" si="52"/>
        <v>2002</v>
      </c>
      <c r="E972" s="12">
        <f t="shared" si="53"/>
        <v>2002</v>
      </c>
      <c r="F972" s="12">
        <v>1145.7144764470841</v>
      </c>
    </row>
    <row r="973" spans="1:6">
      <c r="A973">
        <v>966</v>
      </c>
      <c r="B973" s="9">
        <v>37346</v>
      </c>
      <c r="C973" s="6">
        <f t="shared" si="51"/>
        <v>3</v>
      </c>
      <c r="D973" s="12">
        <f t="shared" si="52"/>
        <v>2002</v>
      </c>
      <c r="E973" s="12">
        <f t="shared" si="53"/>
        <v>2002</v>
      </c>
      <c r="F973" s="12">
        <v>2271.8916070382697</v>
      </c>
    </row>
    <row r="974" spans="1:6">
      <c r="A974">
        <v>967</v>
      </c>
      <c r="B974" s="9">
        <v>37376</v>
      </c>
      <c r="C974" s="6">
        <f t="shared" si="51"/>
        <v>4</v>
      </c>
      <c r="D974" s="12">
        <f t="shared" si="52"/>
        <v>2002</v>
      </c>
      <c r="E974" s="12">
        <f t="shared" si="53"/>
        <v>2002</v>
      </c>
      <c r="F974" s="12">
        <v>4467.5400878639584</v>
      </c>
    </row>
    <row r="975" spans="1:6">
      <c r="A975">
        <v>968</v>
      </c>
      <c r="B975" s="9">
        <v>37407</v>
      </c>
      <c r="C975" s="6">
        <f t="shared" si="51"/>
        <v>5</v>
      </c>
      <c r="D975" s="12">
        <f t="shared" si="52"/>
        <v>2002</v>
      </c>
      <c r="E975" s="12">
        <f t="shared" si="53"/>
        <v>2002</v>
      </c>
      <c r="F975" s="12">
        <v>2094.0925008450845</v>
      </c>
    </row>
    <row r="976" spans="1:6">
      <c r="A976">
        <v>969</v>
      </c>
      <c r="B976" s="9">
        <v>37437</v>
      </c>
      <c r="C976" s="6">
        <f t="shared" si="51"/>
        <v>6</v>
      </c>
      <c r="D976" s="12">
        <f t="shared" si="52"/>
        <v>2002</v>
      </c>
      <c r="E976" s="12">
        <f t="shared" si="53"/>
        <v>2002</v>
      </c>
      <c r="F976" s="12">
        <v>842.57453939004154</v>
      </c>
    </row>
    <row r="977" spans="1:6">
      <c r="A977">
        <v>970</v>
      </c>
      <c r="B977" s="9">
        <v>37468</v>
      </c>
      <c r="C977" s="6">
        <f t="shared" si="51"/>
        <v>7</v>
      </c>
      <c r="D977" s="12">
        <f t="shared" si="52"/>
        <v>2002</v>
      </c>
      <c r="E977" s="12">
        <f t="shared" si="53"/>
        <v>2002</v>
      </c>
      <c r="F977" s="12">
        <v>567.18923119946521</v>
      </c>
    </row>
    <row r="978" spans="1:6">
      <c r="A978">
        <v>971</v>
      </c>
      <c r="B978" s="9">
        <v>37499</v>
      </c>
      <c r="C978" s="6">
        <f t="shared" si="51"/>
        <v>8</v>
      </c>
      <c r="D978" s="12">
        <f t="shared" si="52"/>
        <v>2002</v>
      </c>
      <c r="E978" s="12">
        <f t="shared" si="53"/>
        <v>2002</v>
      </c>
      <c r="F978" s="12">
        <v>1760.0819134114788</v>
      </c>
    </row>
    <row r="979" spans="1:6">
      <c r="A979">
        <v>972</v>
      </c>
      <c r="B979" s="9">
        <v>37529</v>
      </c>
      <c r="C979" s="6">
        <f t="shared" si="51"/>
        <v>9</v>
      </c>
      <c r="D979" s="12">
        <f t="shared" si="52"/>
        <v>2002</v>
      </c>
      <c r="E979" s="12">
        <f t="shared" si="53"/>
        <v>2002</v>
      </c>
      <c r="F979" s="12">
        <v>1498.6237659388114</v>
      </c>
    </row>
    <row r="980" spans="1:6">
      <c r="A980">
        <v>973</v>
      </c>
      <c r="B980" s="9">
        <v>37560</v>
      </c>
      <c r="C980" s="6">
        <f t="shared" si="51"/>
        <v>10</v>
      </c>
      <c r="D980" s="12">
        <f t="shared" si="52"/>
        <v>2002</v>
      </c>
      <c r="E980" s="12">
        <f t="shared" si="53"/>
        <v>2003</v>
      </c>
      <c r="F980" s="12">
        <v>-463.79755151242426</v>
      </c>
    </row>
    <row r="981" spans="1:6">
      <c r="A981">
        <v>974</v>
      </c>
      <c r="B981" s="9">
        <v>37590</v>
      </c>
      <c r="C981" s="6">
        <f t="shared" si="51"/>
        <v>11</v>
      </c>
      <c r="D981" s="12">
        <f t="shared" si="52"/>
        <v>2002</v>
      </c>
      <c r="E981" s="12">
        <f t="shared" si="53"/>
        <v>2003</v>
      </c>
      <c r="F981" s="12">
        <v>-267.20788900584</v>
      </c>
    </row>
    <row r="982" spans="1:6">
      <c r="A982">
        <v>975</v>
      </c>
      <c r="B982" s="9">
        <v>37621</v>
      </c>
      <c r="C982" s="6">
        <f t="shared" si="51"/>
        <v>12</v>
      </c>
      <c r="D982" s="12">
        <f t="shared" si="52"/>
        <v>2002</v>
      </c>
      <c r="E982" s="12">
        <f t="shared" si="53"/>
        <v>2003</v>
      </c>
      <c r="F982" s="12">
        <v>-1817.8538338509152</v>
      </c>
    </row>
    <row r="983" spans="1:6">
      <c r="A983">
        <v>976</v>
      </c>
      <c r="B983" s="9">
        <v>37652</v>
      </c>
      <c r="C983" s="6">
        <f t="shared" si="51"/>
        <v>1</v>
      </c>
      <c r="D983" s="12">
        <f t="shared" si="52"/>
        <v>2003</v>
      </c>
      <c r="E983" s="12">
        <f t="shared" si="53"/>
        <v>2003</v>
      </c>
      <c r="F983" s="12">
        <v>6881.7983926410525</v>
      </c>
    </row>
    <row r="984" spans="1:6">
      <c r="A984">
        <v>977</v>
      </c>
      <c r="B984" s="9">
        <v>37680</v>
      </c>
      <c r="C984" s="6">
        <f t="shared" si="51"/>
        <v>2</v>
      </c>
      <c r="D984" s="12">
        <f t="shared" si="52"/>
        <v>2003</v>
      </c>
      <c r="E984" s="12">
        <f t="shared" si="53"/>
        <v>2003</v>
      </c>
      <c r="F984" s="12">
        <v>2452.511225550893</v>
      </c>
    </row>
    <row r="985" spans="1:6">
      <c r="A985">
        <v>978</v>
      </c>
      <c r="B985" s="9">
        <v>37711</v>
      </c>
      <c r="C985" s="6">
        <f t="shared" si="51"/>
        <v>3</v>
      </c>
      <c r="D985" s="12">
        <f t="shared" si="52"/>
        <v>2003</v>
      </c>
      <c r="E985" s="12">
        <f t="shared" si="53"/>
        <v>2003</v>
      </c>
      <c r="F985" s="12">
        <v>1523.7128652362153</v>
      </c>
    </row>
    <row r="986" spans="1:6">
      <c r="A986">
        <v>979</v>
      </c>
      <c r="B986" s="9">
        <v>37741</v>
      </c>
      <c r="C986" s="6">
        <f t="shared" si="51"/>
        <v>4</v>
      </c>
      <c r="D986" s="12">
        <f t="shared" si="52"/>
        <v>2003</v>
      </c>
      <c r="E986" s="12">
        <f t="shared" si="53"/>
        <v>2003</v>
      </c>
      <c r="F986" s="12">
        <v>2041.205217890526</v>
      </c>
    </row>
    <row r="987" spans="1:6">
      <c r="A987">
        <v>980</v>
      </c>
      <c r="B987" s="9">
        <v>37772</v>
      </c>
      <c r="C987" s="6">
        <f t="shared" si="51"/>
        <v>5</v>
      </c>
      <c r="D987" s="12">
        <f t="shared" si="52"/>
        <v>2003</v>
      </c>
      <c r="E987" s="12">
        <f t="shared" si="53"/>
        <v>2003</v>
      </c>
      <c r="F987" s="12">
        <v>1517.5912544539485</v>
      </c>
    </row>
    <row r="988" spans="1:6">
      <c r="A988">
        <v>981</v>
      </c>
      <c r="B988" s="9">
        <v>37802</v>
      </c>
      <c r="C988" s="6">
        <f t="shared" si="51"/>
        <v>6</v>
      </c>
      <c r="D988" s="12">
        <f t="shared" si="52"/>
        <v>2003</v>
      </c>
      <c r="E988" s="12">
        <f t="shared" si="53"/>
        <v>2003</v>
      </c>
      <c r="F988" s="12">
        <v>1124.3094084835247</v>
      </c>
    </row>
    <row r="989" spans="1:6">
      <c r="A989">
        <v>982</v>
      </c>
      <c r="B989" s="9">
        <v>37833</v>
      </c>
      <c r="C989" s="6">
        <f t="shared" si="51"/>
        <v>7</v>
      </c>
      <c r="D989" s="12">
        <f t="shared" si="52"/>
        <v>2003</v>
      </c>
      <c r="E989" s="12">
        <f t="shared" si="53"/>
        <v>2003</v>
      </c>
      <c r="F989" s="12">
        <v>-1057.3181414997719</v>
      </c>
    </row>
    <row r="990" spans="1:6">
      <c r="A990">
        <v>983</v>
      </c>
      <c r="B990" s="9">
        <v>37864</v>
      </c>
      <c r="C990" s="6">
        <f t="shared" si="51"/>
        <v>8</v>
      </c>
      <c r="D990" s="12">
        <f t="shared" si="52"/>
        <v>2003</v>
      </c>
      <c r="E990" s="12">
        <f t="shared" si="53"/>
        <v>2003</v>
      </c>
      <c r="F990" s="12">
        <v>904.25721847072123</v>
      </c>
    </row>
    <row r="991" spans="1:6">
      <c r="A991">
        <v>984</v>
      </c>
      <c r="B991" s="9">
        <v>37894</v>
      </c>
      <c r="C991" s="6">
        <f t="shared" si="51"/>
        <v>9</v>
      </c>
      <c r="D991" s="12">
        <f t="shared" si="52"/>
        <v>2003</v>
      </c>
      <c r="E991" s="12">
        <f t="shared" si="53"/>
        <v>2003</v>
      </c>
      <c r="F991" s="12">
        <v>1865.7808532936142</v>
      </c>
    </row>
    <row r="992" spans="1:6">
      <c r="B992" s="9"/>
      <c r="C992" s="6"/>
      <c r="D992" s="12"/>
      <c r="E992" s="12"/>
    </row>
    <row r="993" spans="2:5">
      <c r="B993" s="9"/>
      <c r="C993" s="6"/>
      <c r="D993" s="12"/>
      <c r="E993" s="12"/>
    </row>
    <row r="994" spans="2:5">
      <c r="B994" s="9"/>
      <c r="C994" s="6"/>
      <c r="D994" s="12"/>
      <c r="E994" s="12"/>
    </row>
    <row r="995" spans="2:5">
      <c r="B995" s="9"/>
      <c r="C995" s="6"/>
      <c r="D995" s="12"/>
      <c r="E995" s="12"/>
    </row>
    <row r="996" spans="2:5">
      <c r="B996" s="9"/>
      <c r="C996" s="6"/>
      <c r="D996" s="12"/>
      <c r="E996" s="12"/>
    </row>
    <row r="997" spans="2:5">
      <c r="B997" s="9"/>
      <c r="C997" s="6"/>
      <c r="D997" s="12"/>
      <c r="E997" s="12"/>
    </row>
    <row r="998" spans="2:5">
      <c r="B998" s="9"/>
      <c r="C998" s="6"/>
      <c r="D998" s="12"/>
      <c r="E998" s="12"/>
    </row>
    <row r="999" spans="2:5">
      <c r="B999" s="9"/>
      <c r="C999" s="6"/>
      <c r="D999" s="12"/>
      <c r="E999" s="12"/>
    </row>
    <row r="1000" spans="2:5">
      <c r="B1000" s="9"/>
      <c r="C1000" s="6"/>
      <c r="D1000" s="12"/>
      <c r="E1000" s="12"/>
    </row>
    <row r="1001" spans="2:5">
      <c r="B1001" s="9"/>
      <c r="C1001" s="6"/>
      <c r="D1001" s="12"/>
      <c r="E1001" s="12"/>
    </row>
    <row r="1002" spans="2:5">
      <c r="B1002" s="9"/>
      <c r="C1002" s="6"/>
      <c r="D1002" s="12"/>
      <c r="E1002" s="12"/>
    </row>
    <row r="1003" spans="2:5">
      <c r="B1003" s="9"/>
      <c r="C1003" s="6"/>
      <c r="D1003" s="12"/>
      <c r="E1003" s="12"/>
    </row>
    <row r="1004" spans="2:5">
      <c r="B1004" s="9"/>
      <c r="C1004" s="6"/>
      <c r="D1004" s="12"/>
      <c r="E1004" s="12"/>
    </row>
    <row r="1005" spans="2:5">
      <c r="B1005" s="9"/>
      <c r="C1005" s="6"/>
      <c r="D1005" s="12"/>
      <c r="E1005" s="12"/>
    </row>
    <row r="1006" spans="2:5">
      <c r="B1006" s="9"/>
      <c r="C1006" s="6"/>
      <c r="D1006" s="12"/>
      <c r="E1006" s="12"/>
    </row>
    <row r="1007" spans="2:5">
      <c r="B1007" s="9"/>
      <c r="C1007" s="6"/>
      <c r="D1007" s="12"/>
      <c r="E1007" s="12"/>
    </row>
    <row r="1008" spans="2:5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dataValidations count="1">
    <dataValidation type="list" allowBlank="1" showInputMessage="1" showErrorMessage="1" sqref="O1" xr:uid="{6D2AC66C-7375-4279-A56D-0C32EC18D855}">
      <formula1>$R$30:$R$111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4651E-5555-465F-B8B1-D4C21EC6CD70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0100D-D889-427F-8A94-C0A8A2A3F707}">
  <sheetPr>
    <tabColor theme="5"/>
  </sheetPr>
  <dimension ref="A1:N428"/>
  <sheetViews>
    <sheetView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8" max="8" width="6.7109375" bestFit="1" customWidth="1"/>
    <col min="9" max="9" width="11.28515625" bestFit="1" customWidth="1"/>
    <col min="10" max="11" width="11.28515625" customWidth="1"/>
    <col min="12" max="12" width="6.28515625" bestFit="1" customWidth="1"/>
  </cols>
  <sheetData>
    <row r="1" spans="1:14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456</v>
      </c>
      <c r="H1" t="s">
        <v>16</v>
      </c>
      <c r="I1" t="s">
        <v>17</v>
      </c>
      <c r="J1" t="s">
        <v>1221</v>
      </c>
      <c r="K1" t="s">
        <v>18</v>
      </c>
      <c r="L1" t="s">
        <v>18</v>
      </c>
      <c r="N1" t="s">
        <v>1328</v>
      </c>
    </row>
    <row r="2" spans="1:14">
      <c r="A2" s="2" t="s">
        <v>1326</v>
      </c>
      <c r="B2" t="s">
        <v>20</v>
      </c>
      <c r="C2">
        <v>41</v>
      </c>
      <c r="D2" t="s">
        <v>1327</v>
      </c>
      <c r="E2" t="s">
        <v>26</v>
      </c>
      <c r="F2" t="s">
        <v>26</v>
      </c>
      <c r="G2" s="1">
        <v>43678</v>
      </c>
      <c r="H2">
        <v>2422</v>
      </c>
      <c r="I2" t="s">
        <v>21</v>
      </c>
      <c r="K2" t="s">
        <v>10</v>
      </c>
      <c r="L2" t="s">
        <v>10</v>
      </c>
    </row>
    <row r="3" spans="1:14">
      <c r="A3" s="2" t="s">
        <v>1326</v>
      </c>
      <c r="B3" t="s">
        <v>20</v>
      </c>
      <c r="C3">
        <v>41</v>
      </c>
      <c r="D3" t="s">
        <v>1327</v>
      </c>
      <c r="E3" t="s">
        <v>28</v>
      </c>
      <c r="F3" t="s">
        <v>28</v>
      </c>
      <c r="G3" s="1">
        <v>43679</v>
      </c>
      <c r="H3">
        <v>2434</v>
      </c>
      <c r="I3" t="s">
        <v>21</v>
      </c>
      <c r="K3" t="s">
        <v>10</v>
      </c>
      <c r="L3" t="s">
        <v>10</v>
      </c>
    </row>
    <row r="4" spans="1:14">
      <c r="A4" s="2" t="s">
        <v>1326</v>
      </c>
      <c r="B4" t="s">
        <v>20</v>
      </c>
      <c r="C4">
        <v>41</v>
      </c>
      <c r="D4" t="s">
        <v>1327</v>
      </c>
      <c r="E4" t="s">
        <v>43</v>
      </c>
      <c r="F4" t="s">
        <v>43</v>
      </c>
      <c r="G4" s="1">
        <v>43680</v>
      </c>
      <c r="H4">
        <v>2435</v>
      </c>
      <c r="I4" t="s">
        <v>21</v>
      </c>
      <c r="K4" t="s">
        <v>10</v>
      </c>
      <c r="L4" t="s">
        <v>10</v>
      </c>
    </row>
    <row r="5" spans="1:14">
      <c r="A5" s="2" t="s">
        <v>1326</v>
      </c>
      <c r="B5" t="s">
        <v>20</v>
      </c>
      <c r="C5">
        <v>41</v>
      </c>
      <c r="D5" t="s">
        <v>1327</v>
      </c>
      <c r="E5" t="s">
        <v>44</v>
      </c>
      <c r="F5" t="s">
        <v>44</v>
      </c>
      <c r="G5" s="1">
        <v>43681</v>
      </c>
      <c r="H5">
        <v>2429</v>
      </c>
      <c r="I5" t="s">
        <v>21</v>
      </c>
      <c r="K5" t="s">
        <v>10</v>
      </c>
      <c r="L5" t="s">
        <v>10</v>
      </c>
    </row>
    <row r="6" spans="1:14">
      <c r="A6" s="2" t="s">
        <v>1326</v>
      </c>
      <c r="B6" t="s">
        <v>20</v>
      </c>
      <c r="C6">
        <v>41</v>
      </c>
      <c r="D6" t="s">
        <v>1327</v>
      </c>
      <c r="E6" t="s">
        <v>45</v>
      </c>
      <c r="F6" t="s">
        <v>45</v>
      </c>
      <c r="G6" s="1">
        <v>43682</v>
      </c>
      <c r="H6">
        <v>2441</v>
      </c>
      <c r="I6" t="s">
        <v>21</v>
      </c>
      <c r="K6" t="s">
        <v>10</v>
      </c>
      <c r="L6" t="s">
        <v>10</v>
      </c>
    </row>
    <row r="7" spans="1:14">
      <c r="A7" s="2" t="s">
        <v>1326</v>
      </c>
      <c r="B7" t="s">
        <v>20</v>
      </c>
      <c r="C7">
        <v>41</v>
      </c>
      <c r="D7" t="s">
        <v>1327</v>
      </c>
      <c r="E7" t="s">
        <v>46</v>
      </c>
      <c r="F7" t="s">
        <v>46</v>
      </c>
      <c r="G7" s="1">
        <v>43683</v>
      </c>
      <c r="H7">
        <v>2442</v>
      </c>
      <c r="I7" t="s">
        <v>21</v>
      </c>
      <c r="K7" t="s">
        <v>10</v>
      </c>
      <c r="L7" t="s">
        <v>10</v>
      </c>
    </row>
    <row r="8" spans="1:14">
      <c r="A8" s="2" t="s">
        <v>1326</v>
      </c>
      <c r="B8" t="s">
        <v>20</v>
      </c>
      <c r="C8">
        <v>41</v>
      </c>
      <c r="D8" t="s">
        <v>1327</v>
      </c>
      <c r="E8" t="s">
        <v>47</v>
      </c>
      <c r="F8" t="s">
        <v>47</v>
      </c>
      <c r="G8" s="1">
        <v>43684</v>
      </c>
      <c r="H8">
        <v>2610</v>
      </c>
      <c r="I8" t="s">
        <v>21</v>
      </c>
      <c r="K8" t="s">
        <v>10</v>
      </c>
      <c r="L8" t="s">
        <v>10</v>
      </c>
    </row>
    <row r="9" spans="1:14">
      <c r="A9" s="2" t="s">
        <v>1326</v>
      </c>
      <c r="B9" t="s">
        <v>20</v>
      </c>
      <c r="C9">
        <v>41</v>
      </c>
      <c r="D9" t="s">
        <v>1327</v>
      </c>
      <c r="E9" t="s">
        <v>48</v>
      </c>
      <c r="F9" t="s">
        <v>48</v>
      </c>
      <c r="G9" s="1">
        <v>43685</v>
      </c>
      <c r="H9">
        <v>2586</v>
      </c>
      <c r="I9" t="s">
        <v>21</v>
      </c>
      <c r="K9" t="s">
        <v>10</v>
      </c>
      <c r="L9" t="s">
        <v>10</v>
      </c>
    </row>
    <row r="10" spans="1:14">
      <c r="A10" s="2" t="s">
        <v>1326</v>
      </c>
      <c r="B10" t="s">
        <v>20</v>
      </c>
      <c r="C10">
        <v>41</v>
      </c>
      <c r="D10" t="s">
        <v>1327</v>
      </c>
      <c r="E10" t="s">
        <v>49</v>
      </c>
      <c r="F10" t="s">
        <v>49</v>
      </c>
      <c r="G10" s="1">
        <v>43686</v>
      </c>
      <c r="H10">
        <v>2587</v>
      </c>
      <c r="I10" t="s">
        <v>21</v>
      </c>
      <c r="K10" t="s">
        <v>10</v>
      </c>
      <c r="L10" t="s">
        <v>10</v>
      </c>
    </row>
    <row r="11" spans="1:14">
      <c r="A11" s="2" t="s">
        <v>1326</v>
      </c>
      <c r="B11" t="s">
        <v>20</v>
      </c>
      <c r="C11">
        <v>41</v>
      </c>
      <c r="D11" t="s">
        <v>1327</v>
      </c>
      <c r="E11" t="s">
        <v>50</v>
      </c>
      <c r="F11" t="s">
        <v>50</v>
      </c>
      <c r="G11" s="1">
        <v>43687</v>
      </c>
      <c r="H11">
        <v>2603</v>
      </c>
      <c r="I11" t="s">
        <v>21</v>
      </c>
      <c r="K11" t="s">
        <v>10</v>
      </c>
      <c r="L11" t="s">
        <v>10</v>
      </c>
    </row>
    <row r="12" spans="1:14">
      <c r="A12" s="2" t="s">
        <v>1326</v>
      </c>
      <c r="B12" t="s">
        <v>20</v>
      </c>
      <c r="C12">
        <v>41</v>
      </c>
      <c r="D12" t="s">
        <v>1327</v>
      </c>
      <c r="E12" t="s">
        <v>51</v>
      </c>
      <c r="F12" t="s">
        <v>51</v>
      </c>
      <c r="G12" s="1">
        <v>43688</v>
      </c>
      <c r="H12">
        <v>2615</v>
      </c>
      <c r="I12" t="s">
        <v>21</v>
      </c>
      <c r="K12" t="s">
        <v>10</v>
      </c>
      <c r="L12" t="s">
        <v>10</v>
      </c>
    </row>
    <row r="13" spans="1:14">
      <c r="A13" s="2" t="s">
        <v>1326</v>
      </c>
      <c r="B13" t="s">
        <v>20</v>
      </c>
      <c r="C13">
        <v>41</v>
      </c>
      <c r="D13" t="s">
        <v>1327</v>
      </c>
      <c r="E13" t="s">
        <v>52</v>
      </c>
      <c r="F13" t="s">
        <v>52</v>
      </c>
      <c r="G13" s="1">
        <v>43689</v>
      </c>
      <c r="H13">
        <v>2629</v>
      </c>
      <c r="I13" t="s">
        <v>21</v>
      </c>
      <c r="K13" t="s">
        <v>10</v>
      </c>
      <c r="L13" t="s">
        <v>10</v>
      </c>
    </row>
    <row r="14" spans="1:14">
      <c r="A14" s="2" t="s">
        <v>1326</v>
      </c>
      <c r="B14" t="s">
        <v>20</v>
      </c>
      <c r="C14">
        <v>41</v>
      </c>
      <c r="D14" t="s">
        <v>1327</v>
      </c>
      <c r="E14" t="s">
        <v>53</v>
      </c>
      <c r="F14" t="s">
        <v>53</v>
      </c>
      <c r="G14" s="1">
        <v>43690</v>
      </c>
      <c r="H14">
        <v>2668</v>
      </c>
      <c r="I14" t="s">
        <v>21</v>
      </c>
      <c r="K14" t="s">
        <v>10</v>
      </c>
      <c r="L14" t="s">
        <v>10</v>
      </c>
    </row>
    <row r="15" spans="1:14">
      <c r="A15" s="2" t="s">
        <v>1326</v>
      </c>
      <c r="B15" t="s">
        <v>20</v>
      </c>
      <c r="C15">
        <v>41</v>
      </c>
      <c r="D15" t="s">
        <v>1327</v>
      </c>
      <c r="E15" t="s">
        <v>54</v>
      </c>
      <c r="F15" t="s">
        <v>54</v>
      </c>
      <c r="G15" s="1">
        <v>43691</v>
      </c>
      <c r="H15">
        <v>2696</v>
      </c>
      <c r="I15" t="s">
        <v>21</v>
      </c>
      <c r="K15" t="s">
        <v>10</v>
      </c>
      <c r="L15" t="s">
        <v>10</v>
      </c>
    </row>
    <row r="16" spans="1:14">
      <c r="A16" s="2" t="s">
        <v>1326</v>
      </c>
      <c r="B16" t="s">
        <v>20</v>
      </c>
      <c r="C16">
        <v>41</v>
      </c>
      <c r="D16" t="s">
        <v>1327</v>
      </c>
      <c r="E16" t="s">
        <v>55</v>
      </c>
      <c r="F16" t="s">
        <v>55</v>
      </c>
      <c r="G16" s="1">
        <v>43692</v>
      </c>
      <c r="H16">
        <v>2707</v>
      </c>
      <c r="I16" t="s">
        <v>21</v>
      </c>
      <c r="K16" t="s">
        <v>10</v>
      </c>
      <c r="L16" t="s">
        <v>10</v>
      </c>
    </row>
    <row r="17" spans="1:12">
      <c r="A17" s="2" t="s">
        <v>1326</v>
      </c>
      <c r="B17" t="s">
        <v>20</v>
      </c>
      <c r="C17">
        <v>41</v>
      </c>
      <c r="D17" t="s">
        <v>1327</v>
      </c>
      <c r="E17" t="s">
        <v>56</v>
      </c>
      <c r="F17" t="s">
        <v>56</v>
      </c>
      <c r="G17" s="1">
        <v>43693</v>
      </c>
      <c r="H17">
        <f>H16+(H18-H16)/2</f>
        <v>2689</v>
      </c>
      <c r="I17" t="s">
        <v>1329</v>
      </c>
      <c r="K17" t="s">
        <v>10</v>
      </c>
      <c r="L17" t="s">
        <v>10</v>
      </c>
    </row>
    <row r="18" spans="1:12">
      <c r="A18" s="2" t="s">
        <v>1326</v>
      </c>
      <c r="B18" t="s">
        <v>20</v>
      </c>
      <c r="C18">
        <v>41</v>
      </c>
      <c r="D18" t="s">
        <v>1327</v>
      </c>
      <c r="E18" t="s">
        <v>57</v>
      </c>
      <c r="F18" t="s">
        <v>57</v>
      </c>
      <c r="G18" s="1">
        <v>43694</v>
      </c>
      <c r="H18">
        <v>2671</v>
      </c>
      <c r="I18" t="s">
        <v>21</v>
      </c>
      <c r="K18" t="s">
        <v>10</v>
      </c>
      <c r="L18" t="s">
        <v>10</v>
      </c>
    </row>
    <row r="19" spans="1:12">
      <c r="A19" s="2" t="s">
        <v>1326</v>
      </c>
      <c r="B19" t="s">
        <v>20</v>
      </c>
      <c r="C19">
        <v>41</v>
      </c>
      <c r="D19" t="s">
        <v>1327</v>
      </c>
      <c r="E19" t="s">
        <v>58</v>
      </c>
      <c r="F19" t="s">
        <v>58</v>
      </c>
      <c r="G19" s="1">
        <v>43695</v>
      </c>
      <c r="H19">
        <v>2652</v>
      </c>
      <c r="I19" t="s">
        <v>21</v>
      </c>
      <c r="K19" t="s">
        <v>10</v>
      </c>
      <c r="L19" t="s">
        <v>10</v>
      </c>
    </row>
    <row r="20" spans="1:12">
      <c r="A20" s="2" t="s">
        <v>1326</v>
      </c>
      <c r="B20" t="s">
        <v>20</v>
      </c>
      <c r="C20">
        <v>41</v>
      </c>
      <c r="D20" t="s">
        <v>1327</v>
      </c>
      <c r="E20" t="s">
        <v>59</v>
      </c>
      <c r="F20" t="s">
        <v>59</v>
      </c>
      <c r="G20" s="1">
        <v>43696</v>
      </c>
      <c r="H20">
        <v>2652</v>
      </c>
      <c r="I20" t="s">
        <v>21</v>
      </c>
      <c r="K20" t="s">
        <v>10</v>
      </c>
      <c r="L20" t="s">
        <v>10</v>
      </c>
    </row>
    <row r="21" spans="1:12">
      <c r="A21" s="2" t="s">
        <v>1326</v>
      </c>
      <c r="B21" t="s">
        <v>20</v>
      </c>
      <c r="C21">
        <v>41</v>
      </c>
      <c r="D21" t="s">
        <v>1327</v>
      </c>
      <c r="E21" t="s">
        <v>60</v>
      </c>
      <c r="F21" t="s">
        <v>60</v>
      </c>
      <c r="G21" s="1">
        <v>43697</v>
      </c>
      <c r="H21">
        <v>2682</v>
      </c>
      <c r="I21" t="s">
        <v>21</v>
      </c>
      <c r="K21" t="s">
        <v>10</v>
      </c>
      <c r="L21" t="s">
        <v>10</v>
      </c>
    </row>
    <row r="22" spans="1:12">
      <c r="A22" s="2" t="s">
        <v>1326</v>
      </c>
      <c r="B22" t="s">
        <v>20</v>
      </c>
      <c r="C22">
        <v>41</v>
      </c>
      <c r="D22" t="s">
        <v>1327</v>
      </c>
      <c r="E22" t="s">
        <v>61</v>
      </c>
      <c r="F22" t="s">
        <v>61</v>
      </c>
      <c r="G22" s="1">
        <v>43698</v>
      </c>
      <c r="H22">
        <v>2674</v>
      </c>
      <c r="I22" t="s">
        <v>21</v>
      </c>
      <c r="K22" t="s">
        <v>10</v>
      </c>
      <c r="L22" t="s">
        <v>10</v>
      </c>
    </row>
    <row r="23" spans="1:12">
      <c r="A23" s="2" t="s">
        <v>1326</v>
      </c>
      <c r="B23" t="s">
        <v>20</v>
      </c>
      <c r="C23">
        <v>41</v>
      </c>
      <c r="D23" t="s">
        <v>1327</v>
      </c>
      <c r="E23" t="s">
        <v>62</v>
      </c>
      <c r="F23" t="s">
        <v>62</v>
      </c>
      <c r="G23" s="1">
        <v>43699</v>
      </c>
      <c r="H23">
        <v>2691</v>
      </c>
      <c r="I23" t="s">
        <v>21</v>
      </c>
      <c r="K23" t="s">
        <v>10</v>
      </c>
      <c r="L23" t="s">
        <v>10</v>
      </c>
    </row>
    <row r="24" spans="1:12">
      <c r="A24" s="2" t="s">
        <v>1326</v>
      </c>
      <c r="B24" t="s">
        <v>20</v>
      </c>
      <c r="C24">
        <v>41</v>
      </c>
      <c r="D24" t="s">
        <v>1327</v>
      </c>
      <c r="E24" t="s">
        <v>63</v>
      </c>
      <c r="F24" t="s">
        <v>63</v>
      </c>
      <c r="G24" s="1">
        <v>43700</v>
      </c>
      <c r="H24">
        <v>2692</v>
      </c>
      <c r="I24" t="s">
        <v>21</v>
      </c>
      <c r="K24" t="s">
        <v>10</v>
      </c>
      <c r="L24" t="s">
        <v>10</v>
      </c>
    </row>
    <row r="25" spans="1:12">
      <c r="A25" s="2" t="s">
        <v>1326</v>
      </c>
      <c r="B25" t="s">
        <v>20</v>
      </c>
      <c r="C25">
        <v>41</v>
      </c>
      <c r="D25" t="s">
        <v>1327</v>
      </c>
      <c r="E25" t="s">
        <v>64</v>
      </c>
      <c r="F25" t="s">
        <v>64</v>
      </c>
      <c r="G25" s="1">
        <v>43701</v>
      </c>
      <c r="H25">
        <v>2679</v>
      </c>
      <c r="I25" t="s">
        <v>21</v>
      </c>
      <c r="K25" t="s">
        <v>10</v>
      </c>
      <c r="L25" t="s">
        <v>10</v>
      </c>
    </row>
    <row r="26" spans="1:12">
      <c r="A26" s="2" t="s">
        <v>1326</v>
      </c>
      <c r="B26" t="s">
        <v>20</v>
      </c>
      <c r="C26">
        <v>41</v>
      </c>
      <c r="D26" t="s">
        <v>1327</v>
      </c>
      <c r="E26" t="s">
        <v>65</v>
      </c>
      <c r="F26" t="s">
        <v>65</v>
      </c>
      <c r="G26" s="1">
        <v>43702</v>
      </c>
      <c r="H26">
        <v>2546</v>
      </c>
      <c r="I26" t="s">
        <v>21</v>
      </c>
      <c r="K26" t="s">
        <v>10</v>
      </c>
      <c r="L26" t="s">
        <v>10</v>
      </c>
    </row>
    <row r="27" spans="1:12">
      <c r="A27" s="2" t="s">
        <v>1326</v>
      </c>
      <c r="B27" t="s">
        <v>20</v>
      </c>
      <c r="C27">
        <v>41</v>
      </c>
      <c r="D27" t="s">
        <v>1327</v>
      </c>
      <c r="E27" t="s">
        <v>66</v>
      </c>
      <c r="F27" t="s">
        <v>66</v>
      </c>
      <c r="G27" s="1">
        <v>43703</v>
      </c>
      <c r="H27">
        <v>2320</v>
      </c>
      <c r="I27" t="s">
        <v>21</v>
      </c>
      <c r="K27" t="s">
        <v>10</v>
      </c>
      <c r="L27" t="s">
        <v>10</v>
      </c>
    </row>
    <row r="28" spans="1:12">
      <c r="A28" s="2" t="s">
        <v>1326</v>
      </c>
      <c r="B28" t="s">
        <v>20</v>
      </c>
      <c r="C28">
        <v>41</v>
      </c>
      <c r="D28" t="s">
        <v>1327</v>
      </c>
      <c r="E28" t="s">
        <v>67</v>
      </c>
      <c r="F28" t="s">
        <v>67</v>
      </c>
      <c r="G28" s="1">
        <v>43704</v>
      </c>
      <c r="H28">
        <v>2120</v>
      </c>
      <c r="I28" t="s">
        <v>21</v>
      </c>
      <c r="K28" t="s">
        <v>10</v>
      </c>
      <c r="L28" t="s">
        <v>10</v>
      </c>
    </row>
    <row r="29" spans="1:12">
      <c r="A29" s="2" t="s">
        <v>1326</v>
      </c>
      <c r="B29" t="s">
        <v>20</v>
      </c>
      <c r="C29">
        <v>41</v>
      </c>
      <c r="D29" t="s">
        <v>1327</v>
      </c>
      <c r="E29" t="s">
        <v>68</v>
      </c>
      <c r="F29" t="s">
        <v>68</v>
      </c>
      <c r="G29" s="1">
        <v>43705</v>
      </c>
      <c r="H29">
        <v>1904</v>
      </c>
      <c r="I29" t="s">
        <v>21</v>
      </c>
      <c r="K29" t="s">
        <v>10</v>
      </c>
      <c r="L29" t="s">
        <v>10</v>
      </c>
    </row>
    <row r="30" spans="1:12">
      <c r="A30" s="2" t="s">
        <v>1326</v>
      </c>
      <c r="B30" t="s">
        <v>20</v>
      </c>
      <c r="C30">
        <v>41</v>
      </c>
      <c r="D30" t="s">
        <v>1327</v>
      </c>
      <c r="E30" t="s">
        <v>69</v>
      </c>
      <c r="F30" t="s">
        <v>69</v>
      </c>
      <c r="G30" s="1">
        <v>43706</v>
      </c>
      <c r="H30">
        <v>1702</v>
      </c>
      <c r="I30" t="s">
        <v>21</v>
      </c>
      <c r="K30" t="s">
        <v>10</v>
      </c>
      <c r="L30" t="s">
        <v>10</v>
      </c>
    </row>
    <row r="31" spans="1:12">
      <c r="A31" s="2" t="s">
        <v>1326</v>
      </c>
      <c r="B31" t="s">
        <v>20</v>
      </c>
      <c r="C31">
        <v>41</v>
      </c>
      <c r="D31" t="s">
        <v>1327</v>
      </c>
      <c r="E31" t="s">
        <v>70</v>
      </c>
      <c r="F31" t="s">
        <v>70</v>
      </c>
      <c r="G31" s="1">
        <v>43707</v>
      </c>
      <c r="H31">
        <v>1502</v>
      </c>
      <c r="I31" t="s">
        <v>21</v>
      </c>
      <c r="K31" t="s">
        <v>10</v>
      </c>
      <c r="L31" t="s">
        <v>10</v>
      </c>
    </row>
    <row r="32" spans="1:12">
      <c r="A32" s="2" t="s">
        <v>1326</v>
      </c>
      <c r="B32" t="s">
        <v>20</v>
      </c>
      <c r="C32">
        <v>41</v>
      </c>
      <c r="D32" t="s">
        <v>1327</v>
      </c>
      <c r="E32" t="s">
        <v>71</v>
      </c>
      <c r="F32" t="s">
        <v>71</v>
      </c>
      <c r="G32" s="1">
        <v>43708</v>
      </c>
      <c r="H32">
        <v>1306</v>
      </c>
      <c r="I32" t="s">
        <v>21</v>
      </c>
      <c r="K32" t="s">
        <v>10</v>
      </c>
      <c r="L32" t="s">
        <v>10</v>
      </c>
    </row>
    <row r="33" spans="1:12">
      <c r="A33" s="2" t="s">
        <v>1326</v>
      </c>
      <c r="B33" t="s">
        <v>20</v>
      </c>
      <c r="C33">
        <v>41</v>
      </c>
      <c r="D33" t="s">
        <v>1327</v>
      </c>
      <c r="E33" t="s">
        <v>72</v>
      </c>
      <c r="F33" t="s">
        <v>72</v>
      </c>
      <c r="G33" s="1">
        <v>43709</v>
      </c>
      <c r="H33">
        <v>1143</v>
      </c>
      <c r="I33" t="s">
        <v>21</v>
      </c>
      <c r="K33" t="s">
        <v>10</v>
      </c>
      <c r="L33" t="s">
        <v>10</v>
      </c>
    </row>
    <row r="34" spans="1:12">
      <c r="A34" s="2" t="s">
        <v>1326</v>
      </c>
      <c r="B34" t="s">
        <v>20</v>
      </c>
      <c r="C34">
        <v>41</v>
      </c>
      <c r="D34" t="s">
        <v>1327</v>
      </c>
      <c r="E34" t="s">
        <v>73</v>
      </c>
      <c r="F34" t="s">
        <v>73</v>
      </c>
      <c r="G34" s="1">
        <v>43710</v>
      </c>
      <c r="H34">
        <v>1110</v>
      </c>
      <c r="I34" t="s">
        <v>21</v>
      </c>
      <c r="K34" t="s">
        <v>10</v>
      </c>
      <c r="L34" t="s">
        <v>10</v>
      </c>
    </row>
    <row r="35" spans="1:12">
      <c r="A35" s="2" t="s">
        <v>1326</v>
      </c>
      <c r="B35" t="s">
        <v>20</v>
      </c>
      <c r="C35">
        <v>41</v>
      </c>
      <c r="D35" t="s">
        <v>1327</v>
      </c>
      <c r="E35" t="s">
        <v>74</v>
      </c>
      <c r="F35" t="s">
        <v>74</v>
      </c>
      <c r="G35" s="1">
        <v>43711</v>
      </c>
      <c r="H35">
        <v>1135</v>
      </c>
      <c r="I35" t="s">
        <v>21</v>
      </c>
      <c r="K35" t="s">
        <v>10</v>
      </c>
      <c r="L35" t="s">
        <v>10</v>
      </c>
    </row>
    <row r="36" spans="1:12">
      <c r="A36" s="2" t="s">
        <v>1326</v>
      </c>
      <c r="B36" t="s">
        <v>20</v>
      </c>
      <c r="C36">
        <v>41</v>
      </c>
      <c r="D36" t="s">
        <v>1327</v>
      </c>
      <c r="E36" t="s">
        <v>75</v>
      </c>
      <c r="F36" t="s">
        <v>75</v>
      </c>
      <c r="G36" s="1">
        <v>43712</v>
      </c>
      <c r="H36">
        <v>1142</v>
      </c>
      <c r="I36" t="s">
        <v>21</v>
      </c>
      <c r="K36" t="s">
        <v>10</v>
      </c>
      <c r="L36" t="s">
        <v>10</v>
      </c>
    </row>
    <row r="37" spans="1:12">
      <c r="A37" s="2" t="s">
        <v>1326</v>
      </c>
      <c r="B37" t="s">
        <v>20</v>
      </c>
      <c r="C37">
        <v>41</v>
      </c>
      <c r="D37" t="s">
        <v>1327</v>
      </c>
      <c r="E37" t="s">
        <v>76</v>
      </c>
      <c r="F37" t="s">
        <v>76</v>
      </c>
      <c r="G37" s="1">
        <v>43713</v>
      </c>
      <c r="H37">
        <v>1111</v>
      </c>
      <c r="I37" t="s">
        <v>21</v>
      </c>
      <c r="K37" t="s">
        <v>10</v>
      </c>
      <c r="L37" t="s">
        <v>10</v>
      </c>
    </row>
    <row r="38" spans="1:12">
      <c r="A38" s="2" t="s">
        <v>1326</v>
      </c>
      <c r="B38" t="s">
        <v>20</v>
      </c>
      <c r="C38">
        <v>41</v>
      </c>
      <c r="D38" t="s">
        <v>1327</v>
      </c>
      <c r="E38" t="s">
        <v>77</v>
      </c>
      <c r="F38" t="s">
        <v>77</v>
      </c>
      <c r="G38" s="1">
        <v>43714</v>
      </c>
      <c r="H38">
        <v>1099</v>
      </c>
      <c r="I38" t="s">
        <v>21</v>
      </c>
      <c r="K38" t="s">
        <v>10</v>
      </c>
      <c r="L38" t="s">
        <v>10</v>
      </c>
    </row>
    <row r="39" spans="1:12">
      <c r="A39" s="2" t="s">
        <v>1326</v>
      </c>
      <c r="B39" t="s">
        <v>20</v>
      </c>
      <c r="C39">
        <v>41</v>
      </c>
      <c r="D39" t="s">
        <v>1327</v>
      </c>
      <c r="E39" t="s">
        <v>78</v>
      </c>
      <c r="F39" t="s">
        <v>78</v>
      </c>
      <c r="G39" s="1">
        <v>43715</v>
      </c>
      <c r="H39">
        <v>1146</v>
      </c>
      <c r="I39" t="s">
        <v>21</v>
      </c>
      <c r="K39" t="s">
        <v>10</v>
      </c>
      <c r="L39" t="s">
        <v>10</v>
      </c>
    </row>
    <row r="40" spans="1:12">
      <c r="A40" s="2" t="s">
        <v>1326</v>
      </c>
      <c r="B40" t="s">
        <v>20</v>
      </c>
      <c r="C40">
        <v>41</v>
      </c>
      <c r="D40" t="s">
        <v>1327</v>
      </c>
      <c r="E40" t="s">
        <v>79</v>
      </c>
      <c r="F40" t="s">
        <v>79</v>
      </c>
      <c r="G40" s="1">
        <v>43716</v>
      </c>
      <c r="H40">
        <v>1146</v>
      </c>
      <c r="I40" t="s">
        <v>21</v>
      </c>
      <c r="K40" t="s">
        <v>10</v>
      </c>
      <c r="L40" t="s">
        <v>10</v>
      </c>
    </row>
    <row r="41" spans="1:12">
      <c r="A41" s="2" t="s">
        <v>1326</v>
      </c>
      <c r="B41" t="s">
        <v>20</v>
      </c>
      <c r="C41">
        <v>41</v>
      </c>
      <c r="D41" t="s">
        <v>1327</v>
      </c>
      <c r="E41" t="s">
        <v>80</v>
      </c>
      <c r="F41" t="s">
        <v>80</v>
      </c>
      <c r="G41" s="1">
        <v>43717</v>
      </c>
      <c r="H41">
        <v>1140</v>
      </c>
      <c r="I41" t="s">
        <v>21</v>
      </c>
      <c r="K41" t="s">
        <v>10</v>
      </c>
      <c r="L41" t="s">
        <v>10</v>
      </c>
    </row>
    <row r="42" spans="1:12">
      <c r="A42" s="2" t="s">
        <v>1326</v>
      </c>
      <c r="B42" t="s">
        <v>20</v>
      </c>
      <c r="C42">
        <v>41</v>
      </c>
      <c r="D42" t="s">
        <v>1327</v>
      </c>
      <c r="E42" t="s">
        <v>81</v>
      </c>
      <c r="F42" t="s">
        <v>81</v>
      </c>
      <c r="G42" s="1">
        <v>43718</v>
      </c>
      <c r="H42">
        <v>1139</v>
      </c>
      <c r="I42" t="s">
        <v>21</v>
      </c>
      <c r="K42" t="s">
        <v>10</v>
      </c>
      <c r="L42" t="s">
        <v>10</v>
      </c>
    </row>
    <row r="43" spans="1:12">
      <c r="A43" s="2" t="s">
        <v>1326</v>
      </c>
      <c r="B43" t="s">
        <v>20</v>
      </c>
      <c r="C43">
        <v>41</v>
      </c>
      <c r="D43" t="s">
        <v>1327</v>
      </c>
      <c r="E43" t="s">
        <v>82</v>
      </c>
      <c r="F43" t="s">
        <v>82</v>
      </c>
      <c r="G43" s="1">
        <v>43719</v>
      </c>
      <c r="H43">
        <v>1150</v>
      </c>
      <c r="I43" t="s">
        <v>21</v>
      </c>
      <c r="K43" t="s">
        <v>10</v>
      </c>
      <c r="L43" t="s">
        <v>10</v>
      </c>
    </row>
    <row r="44" spans="1:12">
      <c r="A44" s="2" t="s">
        <v>1326</v>
      </c>
      <c r="B44" t="s">
        <v>20</v>
      </c>
      <c r="C44">
        <v>41</v>
      </c>
      <c r="D44" t="s">
        <v>1327</v>
      </c>
      <c r="E44" t="s">
        <v>83</v>
      </c>
      <c r="F44" t="s">
        <v>83</v>
      </c>
      <c r="G44" s="1">
        <v>43720</v>
      </c>
      <c r="H44">
        <v>1154</v>
      </c>
      <c r="I44" t="s">
        <v>21</v>
      </c>
      <c r="K44" t="s">
        <v>10</v>
      </c>
      <c r="L44" t="s">
        <v>10</v>
      </c>
    </row>
    <row r="45" spans="1:12">
      <c r="A45" s="2" t="s">
        <v>1326</v>
      </c>
      <c r="B45" t="s">
        <v>20</v>
      </c>
      <c r="C45">
        <v>41</v>
      </c>
      <c r="D45" t="s">
        <v>1327</v>
      </c>
      <c r="E45" t="s">
        <v>84</v>
      </c>
      <c r="F45" t="s">
        <v>84</v>
      </c>
      <c r="G45" s="1">
        <v>43721</v>
      </c>
      <c r="H45">
        <v>1156</v>
      </c>
      <c r="I45" t="s">
        <v>21</v>
      </c>
      <c r="K45" t="s">
        <v>10</v>
      </c>
      <c r="L45" t="s">
        <v>10</v>
      </c>
    </row>
    <row r="46" spans="1:12">
      <c r="A46" s="2" t="s">
        <v>1326</v>
      </c>
      <c r="B46" t="s">
        <v>20</v>
      </c>
      <c r="C46">
        <v>41</v>
      </c>
      <c r="D46" t="s">
        <v>1327</v>
      </c>
      <c r="E46" t="s">
        <v>85</v>
      </c>
      <c r="F46" t="s">
        <v>85</v>
      </c>
      <c r="G46" s="1">
        <v>43722</v>
      </c>
      <c r="H46">
        <v>1156</v>
      </c>
      <c r="I46" t="s">
        <v>21</v>
      </c>
      <c r="K46" t="s">
        <v>10</v>
      </c>
      <c r="L46" t="s">
        <v>10</v>
      </c>
    </row>
    <row r="47" spans="1:12">
      <c r="A47" s="2" t="s">
        <v>1326</v>
      </c>
      <c r="B47" t="s">
        <v>20</v>
      </c>
      <c r="C47">
        <v>41</v>
      </c>
      <c r="D47" t="s">
        <v>1327</v>
      </c>
      <c r="E47" t="s">
        <v>86</v>
      </c>
      <c r="F47" t="s">
        <v>86</v>
      </c>
      <c r="G47" s="1">
        <v>43723</v>
      </c>
      <c r="H47">
        <v>1153</v>
      </c>
      <c r="I47" t="s">
        <v>21</v>
      </c>
      <c r="K47" t="s">
        <v>10</v>
      </c>
      <c r="L47" t="s">
        <v>10</v>
      </c>
    </row>
    <row r="48" spans="1:12">
      <c r="A48" s="2" t="s">
        <v>1326</v>
      </c>
      <c r="B48" t="s">
        <v>20</v>
      </c>
      <c r="C48">
        <v>41</v>
      </c>
      <c r="D48" t="s">
        <v>1327</v>
      </c>
      <c r="E48" t="s">
        <v>87</v>
      </c>
      <c r="F48" t="s">
        <v>87</v>
      </c>
      <c r="G48" s="1">
        <v>43724</v>
      </c>
      <c r="H48">
        <v>1143</v>
      </c>
      <c r="I48" t="s">
        <v>21</v>
      </c>
      <c r="K48" t="s">
        <v>10</v>
      </c>
      <c r="L48" t="s">
        <v>10</v>
      </c>
    </row>
    <row r="49" spans="1:12">
      <c r="A49" s="2" t="s">
        <v>1326</v>
      </c>
      <c r="B49" t="s">
        <v>20</v>
      </c>
      <c r="C49">
        <v>41</v>
      </c>
      <c r="D49" t="s">
        <v>1327</v>
      </c>
      <c r="E49" t="s">
        <v>88</v>
      </c>
      <c r="F49" t="s">
        <v>88</v>
      </c>
      <c r="G49" s="1">
        <v>43725</v>
      </c>
      <c r="H49">
        <v>1146</v>
      </c>
      <c r="I49" t="s">
        <v>21</v>
      </c>
      <c r="K49" t="s">
        <v>10</v>
      </c>
      <c r="L49" t="s">
        <v>10</v>
      </c>
    </row>
    <row r="50" spans="1:12">
      <c r="A50" s="2" t="s">
        <v>1326</v>
      </c>
      <c r="B50" t="s">
        <v>20</v>
      </c>
      <c r="C50">
        <v>41</v>
      </c>
      <c r="D50" t="s">
        <v>1327</v>
      </c>
      <c r="E50" t="s">
        <v>89</v>
      </c>
      <c r="F50" t="s">
        <v>89</v>
      </c>
      <c r="G50" s="1">
        <v>43726</v>
      </c>
      <c r="H50">
        <v>1145</v>
      </c>
      <c r="I50" t="s">
        <v>21</v>
      </c>
      <c r="K50" t="s">
        <v>10</v>
      </c>
      <c r="L50" t="s">
        <v>10</v>
      </c>
    </row>
    <row r="51" spans="1:12">
      <c r="A51" s="2" t="s">
        <v>1326</v>
      </c>
      <c r="B51" t="s">
        <v>20</v>
      </c>
      <c r="C51">
        <v>41</v>
      </c>
      <c r="D51" t="s">
        <v>1327</v>
      </c>
      <c r="E51" t="s">
        <v>90</v>
      </c>
      <c r="F51" t="s">
        <v>90</v>
      </c>
      <c r="G51" s="1">
        <v>43727</v>
      </c>
      <c r="H51">
        <v>1146</v>
      </c>
      <c r="I51" t="s">
        <v>21</v>
      </c>
      <c r="K51" t="s">
        <v>10</v>
      </c>
      <c r="L51" t="s">
        <v>10</v>
      </c>
    </row>
    <row r="52" spans="1:12">
      <c r="A52" s="2" t="s">
        <v>1326</v>
      </c>
      <c r="B52" t="s">
        <v>20</v>
      </c>
      <c r="C52">
        <v>41</v>
      </c>
      <c r="D52" t="s">
        <v>1327</v>
      </c>
      <c r="E52" t="s">
        <v>91</v>
      </c>
      <c r="F52" t="s">
        <v>91</v>
      </c>
      <c r="G52" s="1">
        <v>43728</v>
      </c>
      <c r="H52">
        <v>1147</v>
      </c>
      <c r="I52" t="s">
        <v>21</v>
      </c>
      <c r="K52" t="s">
        <v>10</v>
      </c>
      <c r="L52" t="s">
        <v>10</v>
      </c>
    </row>
    <row r="53" spans="1:12">
      <c r="A53" s="2" t="s">
        <v>1326</v>
      </c>
      <c r="B53" t="s">
        <v>20</v>
      </c>
      <c r="C53">
        <v>41</v>
      </c>
      <c r="D53" t="s">
        <v>1327</v>
      </c>
      <c r="E53" t="s">
        <v>92</v>
      </c>
      <c r="F53" t="s">
        <v>92</v>
      </c>
      <c r="G53" s="1">
        <v>43729</v>
      </c>
      <c r="H53">
        <v>1145</v>
      </c>
      <c r="I53" t="s">
        <v>21</v>
      </c>
      <c r="K53" t="s">
        <v>10</v>
      </c>
      <c r="L53" t="s">
        <v>10</v>
      </c>
    </row>
    <row r="54" spans="1:12">
      <c r="A54" s="2" t="s">
        <v>1326</v>
      </c>
      <c r="B54" t="s">
        <v>20</v>
      </c>
      <c r="C54">
        <v>41</v>
      </c>
      <c r="D54" t="s">
        <v>1327</v>
      </c>
      <c r="E54" t="s">
        <v>93</v>
      </c>
      <c r="F54" t="s">
        <v>93</v>
      </c>
      <c r="G54" s="1">
        <v>43730</v>
      </c>
      <c r="H54">
        <v>1140</v>
      </c>
      <c r="I54" t="s">
        <v>21</v>
      </c>
      <c r="K54" t="s">
        <v>10</v>
      </c>
      <c r="L54" t="s">
        <v>10</v>
      </c>
    </row>
    <row r="55" spans="1:12">
      <c r="A55" s="2" t="s">
        <v>1326</v>
      </c>
      <c r="B55" t="s">
        <v>20</v>
      </c>
      <c r="C55">
        <v>41</v>
      </c>
      <c r="D55" t="s">
        <v>1327</v>
      </c>
      <c r="E55" t="s">
        <v>94</v>
      </c>
      <c r="F55" t="s">
        <v>94</v>
      </c>
      <c r="G55" s="1">
        <v>43731</v>
      </c>
      <c r="H55">
        <v>1148</v>
      </c>
      <c r="I55" t="s">
        <v>21</v>
      </c>
      <c r="K55" t="s">
        <v>10</v>
      </c>
      <c r="L55" t="s">
        <v>10</v>
      </c>
    </row>
    <row r="56" spans="1:12">
      <c r="A56" s="2" t="s">
        <v>1326</v>
      </c>
      <c r="B56" t="s">
        <v>20</v>
      </c>
      <c r="C56">
        <v>41</v>
      </c>
      <c r="D56" t="s">
        <v>1327</v>
      </c>
      <c r="E56" t="s">
        <v>95</v>
      </c>
      <c r="F56" t="s">
        <v>95</v>
      </c>
      <c r="G56" s="1">
        <v>43732</v>
      </c>
      <c r="H56">
        <v>1156</v>
      </c>
      <c r="I56" t="s">
        <v>21</v>
      </c>
      <c r="K56" t="s">
        <v>10</v>
      </c>
      <c r="L56" t="s">
        <v>10</v>
      </c>
    </row>
    <row r="57" spans="1:12">
      <c r="A57" s="2" t="s">
        <v>1326</v>
      </c>
      <c r="B57" t="s">
        <v>20</v>
      </c>
      <c r="C57">
        <v>41</v>
      </c>
      <c r="D57" t="s">
        <v>1327</v>
      </c>
      <c r="E57" t="s">
        <v>96</v>
      </c>
      <c r="F57" t="s">
        <v>96</v>
      </c>
      <c r="G57" s="1">
        <v>43733</v>
      </c>
      <c r="H57">
        <v>1158</v>
      </c>
      <c r="I57" t="s">
        <v>21</v>
      </c>
      <c r="K57" t="s">
        <v>10</v>
      </c>
      <c r="L57" t="s">
        <v>10</v>
      </c>
    </row>
    <row r="58" spans="1:12">
      <c r="A58" s="2" t="s">
        <v>1326</v>
      </c>
      <c r="B58" t="s">
        <v>20</v>
      </c>
      <c r="C58">
        <v>41</v>
      </c>
      <c r="D58" t="s">
        <v>1327</v>
      </c>
      <c r="E58" t="s">
        <v>97</v>
      </c>
      <c r="F58" t="s">
        <v>97</v>
      </c>
      <c r="G58" s="1">
        <v>43734</v>
      </c>
      <c r="H58">
        <v>1155</v>
      </c>
      <c r="I58" t="s">
        <v>21</v>
      </c>
      <c r="K58" t="s">
        <v>10</v>
      </c>
      <c r="L58" t="s">
        <v>10</v>
      </c>
    </row>
    <row r="59" spans="1:12">
      <c r="A59" s="2" t="s">
        <v>1326</v>
      </c>
      <c r="B59" t="s">
        <v>20</v>
      </c>
      <c r="C59">
        <v>41</v>
      </c>
      <c r="D59" t="s">
        <v>1327</v>
      </c>
      <c r="E59" t="s">
        <v>98</v>
      </c>
      <c r="F59" t="s">
        <v>98</v>
      </c>
      <c r="G59" s="1">
        <v>43735</v>
      </c>
      <c r="H59">
        <v>1136</v>
      </c>
      <c r="I59" t="s">
        <v>21</v>
      </c>
      <c r="K59" t="s">
        <v>10</v>
      </c>
      <c r="L59" t="s">
        <v>10</v>
      </c>
    </row>
    <row r="60" spans="1:12">
      <c r="A60" s="2" t="s">
        <v>1326</v>
      </c>
      <c r="B60" t="s">
        <v>20</v>
      </c>
      <c r="C60">
        <v>41</v>
      </c>
      <c r="D60" t="s">
        <v>1327</v>
      </c>
      <c r="E60" t="s">
        <v>99</v>
      </c>
      <c r="F60" t="s">
        <v>99</v>
      </c>
      <c r="G60" s="1">
        <v>43736</v>
      </c>
      <c r="H60">
        <v>1126</v>
      </c>
      <c r="I60" t="s">
        <v>21</v>
      </c>
      <c r="K60" t="s">
        <v>10</v>
      </c>
      <c r="L60" t="s">
        <v>10</v>
      </c>
    </row>
    <row r="61" spans="1:12">
      <c r="A61" s="2" t="s">
        <v>1326</v>
      </c>
      <c r="B61" t="s">
        <v>20</v>
      </c>
      <c r="C61">
        <v>41</v>
      </c>
      <c r="D61" t="s">
        <v>1327</v>
      </c>
      <c r="E61" t="s">
        <v>100</v>
      </c>
      <c r="F61" t="s">
        <v>100</v>
      </c>
      <c r="G61" s="1">
        <v>43737</v>
      </c>
      <c r="H61">
        <v>1122</v>
      </c>
      <c r="I61" t="s">
        <v>21</v>
      </c>
      <c r="K61" t="s">
        <v>10</v>
      </c>
      <c r="L61" t="s">
        <v>10</v>
      </c>
    </row>
    <row r="62" spans="1:12">
      <c r="A62" s="2" t="s">
        <v>1326</v>
      </c>
      <c r="B62" t="s">
        <v>20</v>
      </c>
      <c r="C62">
        <v>41</v>
      </c>
      <c r="D62" t="s">
        <v>1327</v>
      </c>
      <c r="E62" t="s">
        <v>101</v>
      </c>
      <c r="F62" t="s">
        <v>101</v>
      </c>
      <c r="G62" s="1">
        <v>43738</v>
      </c>
      <c r="H62">
        <v>1121</v>
      </c>
      <c r="I62" t="s">
        <v>21</v>
      </c>
      <c r="K62" t="s">
        <v>10</v>
      </c>
      <c r="L62" t="s">
        <v>10</v>
      </c>
    </row>
    <row r="63" spans="1:12">
      <c r="A63" s="2" t="s">
        <v>1326</v>
      </c>
      <c r="B63" t="s">
        <v>20</v>
      </c>
      <c r="C63">
        <v>41</v>
      </c>
      <c r="D63" t="s">
        <v>1327</v>
      </c>
      <c r="E63" t="s">
        <v>102</v>
      </c>
      <c r="F63" t="s">
        <v>102</v>
      </c>
      <c r="G63" s="1">
        <v>43739</v>
      </c>
      <c r="H63">
        <v>1143</v>
      </c>
      <c r="I63" t="s">
        <v>21</v>
      </c>
      <c r="K63" t="s">
        <v>10</v>
      </c>
      <c r="L63" t="s">
        <v>10</v>
      </c>
    </row>
    <row r="64" spans="1:12">
      <c r="A64" s="2" t="s">
        <v>1326</v>
      </c>
      <c r="B64" t="s">
        <v>20</v>
      </c>
      <c r="C64">
        <v>41</v>
      </c>
      <c r="D64" t="s">
        <v>1327</v>
      </c>
      <c r="E64" t="s">
        <v>103</v>
      </c>
      <c r="F64" t="s">
        <v>103</v>
      </c>
      <c r="G64" s="1">
        <v>43740</v>
      </c>
      <c r="H64">
        <v>1169</v>
      </c>
      <c r="I64" t="s">
        <v>21</v>
      </c>
      <c r="K64" t="s">
        <v>10</v>
      </c>
      <c r="L64" t="s">
        <v>10</v>
      </c>
    </row>
    <row r="65" spans="1:12">
      <c r="A65" s="2" t="s">
        <v>1326</v>
      </c>
      <c r="B65" t="s">
        <v>20</v>
      </c>
      <c r="C65">
        <v>41</v>
      </c>
      <c r="D65" t="s">
        <v>1327</v>
      </c>
      <c r="E65" t="s">
        <v>104</v>
      </c>
      <c r="F65" t="s">
        <v>104</v>
      </c>
      <c r="G65" s="1">
        <v>43741</v>
      </c>
      <c r="H65">
        <v>1175</v>
      </c>
      <c r="I65" t="s">
        <v>21</v>
      </c>
      <c r="K65" t="s">
        <v>10</v>
      </c>
      <c r="L65" t="s">
        <v>10</v>
      </c>
    </row>
    <row r="66" spans="1:12">
      <c r="A66" s="2" t="s">
        <v>1326</v>
      </c>
      <c r="B66" t="s">
        <v>20</v>
      </c>
      <c r="C66">
        <v>41</v>
      </c>
      <c r="D66" t="s">
        <v>1327</v>
      </c>
      <c r="E66" t="s">
        <v>105</v>
      </c>
      <c r="F66" t="s">
        <v>105</v>
      </c>
      <c r="G66" s="1">
        <v>43742</v>
      </c>
      <c r="H66">
        <v>1174</v>
      </c>
      <c r="I66" t="s">
        <v>21</v>
      </c>
      <c r="K66" t="s">
        <v>10</v>
      </c>
      <c r="L66" t="s">
        <v>10</v>
      </c>
    </row>
    <row r="67" spans="1:12">
      <c r="A67" s="2" t="s">
        <v>1326</v>
      </c>
      <c r="B67" t="s">
        <v>20</v>
      </c>
      <c r="C67">
        <v>41</v>
      </c>
      <c r="D67" t="s">
        <v>1327</v>
      </c>
      <c r="E67" t="s">
        <v>106</v>
      </c>
      <c r="F67" t="s">
        <v>106</v>
      </c>
      <c r="G67" s="1">
        <v>43743</v>
      </c>
      <c r="H67">
        <v>1177</v>
      </c>
      <c r="I67" t="s">
        <v>21</v>
      </c>
      <c r="K67" t="s">
        <v>10</v>
      </c>
      <c r="L67" t="s">
        <v>10</v>
      </c>
    </row>
    <row r="68" spans="1:12">
      <c r="A68" s="2" t="s">
        <v>1326</v>
      </c>
      <c r="B68" t="s">
        <v>20</v>
      </c>
      <c r="C68">
        <v>41</v>
      </c>
      <c r="D68" t="s">
        <v>1327</v>
      </c>
      <c r="E68" t="s">
        <v>107</v>
      </c>
      <c r="F68" t="s">
        <v>107</v>
      </c>
      <c r="G68" s="1">
        <v>43744</v>
      </c>
      <c r="H68">
        <v>1178</v>
      </c>
      <c r="I68" t="s">
        <v>21</v>
      </c>
      <c r="K68" t="s">
        <v>10</v>
      </c>
      <c r="L68" t="s">
        <v>10</v>
      </c>
    </row>
    <row r="69" spans="1:12">
      <c r="A69" s="2" t="s">
        <v>1326</v>
      </c>
      <c r="B69" t="s">
        <v>20</v>
      </c>
      <c r="C69">
        <v>41</v>
      </c>
      <c r="D69" t="s">
        <v>1327</v>
      </c>
      <c r="E69" t="s">
        <v>108</v>
      </c>
      <c r="F69" t="s">
        <v>108</v>
      </c>
      <c r="G69" s="1">
        <v>43745</v>
      </c>
      <c r="H69">
        <v>1255</v>
      </c>
      <c r="I69" t="s">
        <v>21</v>
      </c>
      <c r="K69" t="s">
        <v>10</v>
      </c>
      <c r="L69" t="s">
        <v>10</v>
      </c>
    </row>
    <row r="70" spans="1:12">
      <c r="A70" s="2" t="s">
        <v>1326</v>
      </c>
      <c r="B70" t="s">
        <v>20</v>
      </c>
      <c r="C70">
        <v>41</v>
      </c>
      <c r="D70" t="s">
        <v>1327</v>
      </c>
      <c r="E70" t="s">
        <v>109</v>
      </c>
      <c r="F70" t="s">
        <v>109</v>
      </c>
      <c r="G70" s="1">
        <v>43746</v>
      </c>
      <c r="H70">
        <v>1367</v>
      </c>
      <c r="I70" t="s">
        <v>21</v>
      </c>
      <c r="K70" t="s">
        <v>10</v>
      </c>
      <c r="L70" t="s">
        <v>10</v>
      </c>
    </row>
    <row r="71" spans="1:12">
      <c r="A71" s="2" t="s">
        <v>1326</v>
      </c>
      <c r="B71" t="s">
        <v>20</v>
      </c>
      <c r="C71">
        <v>41</v>
      </c>
      <c r="D71" t="s">
        <v>1327</v>
      </c>
      <c r="E71" t="s">
        <v>110</v>
      </c>
      <c r="F71" t="s">
        <v>110</v>
      </c>
      <c r="G71" s="1">
        <v>43747</v>
      </c>
      <c r="H71">
        <v>1369</v>
      </c>
      <c r="I71" t="s">
        <v>21</v>
      </c>
      <c r="K71" t="s">
        <v>10</v>
      </c>
      <c r="L71" t="s">
        <v>10</v>
      </c>
    </row>
    <row r="72" spans="1:12">
      <c r="A72" s="2" t="s">
        <v>1326</v>
      </c>
      <c r="B72" t="s">
        <v>20</v>
      </c>
      <c r="C72">
        <v>41</v>
      </c>
      <c r="D72" t="s">
        <v>1327</v>
      </c>
      <c r="E72" t="s">
        <v>111</v>
      </c>
      <c r="F72" t="s">
        <v>111</v>
      </c>
      <c r="G72" s="1">
        <v>43748</v>
      </c>
      <c r="H72">
        <v>1372</v>
      </c>
      <c r="I72" t="s">
        <v>21</v>
      </c>
      <c r="K72" t="s">
        <v>10</v>
      </c>
      <c r="L72" t="s">
        <v>10</v>
      </c>
    </row>
    <row r="73" spans="1:12">
      <c r="A73" s="2" t="s">
        <v>1326</v>
      </c>
      <c r="B73" t="s">
        <v>20</v>
      </c>
      <c r="C73">
        <v>41</v>
      </c>
      <c r="D73" t="s">
        <v>1327</v>
      </c>
      <c r="E73" t="s">
        <v>112</v>
      </c>
      <c r="F73" t="s">
        <v>112</v>
      </c>
      <c r="G73" s="1">
        <v>43749</v>
      </c>
      <c r="H73">
        <v>1360</v>
      </c>
      <c r="I73" t="s">
        <v>21</v>
      </c>
      <c r="K73" t="s">
        <v>10</v>
      </c>
      <c r="L73" t="s">
        <v>10</v>
      </c>
    </row>
    <row r="74" spans="1:12">
      <c r="A74" s="2" t="s">
        <v>1326</v>
      </c>
      <c r="B74" t="s">
        <v>20</v>
      </c>
      <c r="C74">
        <v>41</v>
      </c>
      <c r="D74" t="s">
        <v>1327</v>
      </c>
      <c r="E74" t="s">
        <v>113</v>
      </c>
      <c r="F74" t="s">
        <v>113</v>
      </c>
      <c r="G74" s="1">
        <v>43750</v>
      </c>
      <c r="H74">
        <v>1360</v>
      </c>
      <c r="I74" t="s">
        <v>21</v>
      </c>
      <c r="K74" t="s">
        <v>10</v>
      </c>
      <c r="L74" t="s">
        <v>10</v>
      </c>
    </row>
    <row r="75" spans="1:12">
      <c r="A75" s="2" t="s">
        <v>1326</v>
      </c>
      <c r="B75" t="s">
        <v>20</v>
      </c>
      <c r="C75">
        <v>41</v>
      </c>
      <c r="D75" t="s">
        <v>1327</v>
      </c>
      <c r="E75" t="s">
        <v>114</v>
      </c>
      <c r="F75" t="s">
        <v>114</v>
      </c>
      <c r="G75" s="1">
        <v>43751</v>
      </c>
      <c r="H75">
        <v>1350</v>
      </c>
      <c r="I75" t="s">
        <v>21</v>
      </c>
      <c r="K75" t="s">
        <v>10</v>
      </c>
      <c r="L75" t="s">
        <v>10</v>
      </c>
    </row>
    <row r="76" spans="1:12">
      <c r="A76" s="2" t="s">
        <v>1326</v>
      </c>
      <c r="B76" t="s">
        <v>20</v>
      </c>
      <c r="C76">
        <v>41</v>
      </c>
      <c r="D76" t="s">
        <v>1327</v>
      </c>
      <c r="E76" t="s">
        <v>115</v>
      </c>
      <c r="F76" t="s">
        <v>115</v>
      </c>
      <c r="G76" s="1">
        <v>43752</v>
      </c>
      <c r="H76">
        <v>1336</v>
      </c>
      <c r="I76" t="s">
        <v>21</v>
      </c>
      <c r="K76" t="s">
        <v>10</v>
      </c>
      <c r="L76" t="s">
        <v>10</v>
      </c>
    </row>
    <row r="77" spans="1:12">
      <c r="A77" s="2" t="s">
        <v>1326</v>
      </c>
      <c r="B77" t="s">
        <v>20</v>
      </c>
      <c r="C77">
        <v>41</v>
      </c>
      <c r="D77" t="s">
        <v>1327</v>
      </c>
      <c r="E77" t="s">
        <v>116</v>
      </c>
      <c r="F77" t="s">
        <v>116</v>
      </c>
      <c r="G77" s="1">
        <v>43753</v>
      </c>
      <c r="H77">
        <v>1356</v>
      </c>
      <c r="I77" t="s">
        <v>21</v>
      </c>
      <c r="K77" t="s">
        <v>10</v>
      </c>
      <c r="L77" t="s">
        <v>10</v>
      </c>
    </row>
    <row r="78" spans="1:12">
      <c r="A78" s="2" t="s">
        <v>1326</v>
      </c>
      <c r="B78" t="s">
        <v>20</v>
      </c>
      <c r="C78">
        <v>41</v>
      </c>
      <c r="D78" t="s">
        <v>1327</v>
      </c>
      <c r="E78" t="s">
        <v>117</v>
      </c>
      <c r="F78" t="s">
        <v>117</v>
      </c>
      <c r="G78" s="1">
        <v>43754</v>
      </c>
      <c r="H78">
        <v>1366</v>
      </c>
      <c r="I78" t="s">
        <v>21</v>
      </c>
      <c r="K78" t="s">
        <v>10</v>
      </c>
      <c r="L78" t="s">
        <v>10</v>
      </c>
    </row>
    <row r="79" spans="1:12">
      <c r="A79" s="2" t="s">
        <v>1326</v>
      </c>
      <c r="B79" t="s">
        <v>20</v>
      </c>
      <c r="C79">
        <v>41</v>
      </c>
      <c r="D79" t="s">
        <v>1327</v>
      </c>
      <c r="E79" t="s">
        <v>118</v>
      </c>
      <c r="F79" t="s">
        <v>118</v>
      </c>
      <c r="G79" s="1">
        <v>43755</v>
      </c>
      <c r="H79">
        <v>1373</v>
      </c>
      <c r="I79" t="s">
        <v>21</v>
      </c>
      <c r="K79" t="s">
        <v>10</v>
      </c>
      <c r="L79" t="s">
        <v>10</v>
      </c>
    </row>
    <row r="80" spans="1:12">
      <c r="A80" s="2" t="s">
        <v>1326</v>
      </c>
      <c r="B80" t="s">
        <v>20</v>
      </c>
      <c r="C80">
        <v>41</v>
      </c>
      <c r="D80" t="s">
        <v>1327</v>
      </c>
      <c r="E80" t="s">
        <v>119</v>
      </c>
      <c r="F80" t="s">
        <v>119</v>
      </c>
      <c r="G80" s="1">
        <v>43756</v>
      </c>
      <c r="H80">
        <v>1381</v>
      </c>
      <c r="I80" t="s">
        <v>21</v>
      </c>
      <c r="K80" t="s">
        <v>10</v>
      </c>
      <c r="L80" t="s">
        <v>10</v>
      </c>
    </row>
    <row r="81" spans="1:12">
      <c r="A81" s="2" t="s">
        <v>1326</v>
      </c>
      <c r="B81" t="s">
        <v>20</v>
      </c>
      <c r="C81">
        <v>41</v>
      </c>
      <c r="D81" t="s">
        <v>1327</v>
      </c>
      <c r="E81" t="s">
        <v>120</v>
      </c>
      <c r="F81" t="s">
        <v>120</v>
      </c>
      <c r="G81" s="1">
        <v>43757</v>
      </c>
      <c r="H81">
        <v>1373</v>
      </c>
      <c r="I81" t="s">
        <v>21</v>
      </c>
      <c r="K81" t="s">
        <v>10</v>
      </c>
      <c r="L81" t="s">
        <v>10</v>
      </c>
    </row>
    <row r="82" spans="1:12">
      <c r="A82" s="2" t="s">
        <v>1326</v>
      </c>
      <c r="B82" t="s">
        <v>20</v>
      </c>
      <c r="C82">
        <v>41</v>
      </c>
      <c r="D82" t="s">
        <v>1327</v>
      </c>
      <c r="E82" t="s">
        <v>121</v>
      </c>
      <c r="F82" t="s">
        <v>121</v>
      </c>
      <c r="G82" s="1">
        <v>43758</v>
      </c>
      <c r="H82">
        <v>1373</v>
      </c>
      <c r="I82" t="s">
        <v>21</v>
      </c>
      <c r="K82" t="s">
        <v>10</v>
      </c>
      <c r="L82" t="s">
        <v>10</v>
      </c>
    </row>
    <row r="83" spans="1:12">
      <c r="A83" s="2" t="s">
        <v>1326</v>
      </c>
      <c r="B83" t="s">
        <v>20</v>
      </c>
      <c r="C83">
        <v>41</v>
      </c>
      <c r="D83" t="s">
        <v>1327</v>
      </c>
      <c r="E83" t="s">
        <v>122</v>
      </c>
      <c r="F83" t="s">
        <v>122</v>
      </c>
      <c r="G83" s="1">
        <v>43759</v>
      </c>
      <c r="H83">
        <v>1375</v>
      </c>
      <c r="I83" t="s">
        <v>21</v>
      </c>
      <c r="K83" t="s">
        <v>10</v>
      </c>
      <c r="L83" t="s">
        <v>10</v>
      </c>
    </row>
    <row r="84" spans="1:12">
      <c r="A84" s="2" t="s">
        <v>1326</v>
      </c>
      <c r="B84" t="s">
        <v>20</v>
      </c>
      <c r="C84">
        <v>41</v>
      </c>
      <c r="D84" t="s">
        <v>1327</v>
      </c>
      <c r="E84" t="s">
        <v>123</v>
      </c>
      <c r="F84" t="s">
        <v>123</v>
      </c>
      <c r="G84" s="1">
        <v>43760</v>
      </c>
      <c r="H84">
        <v>1378</v>
      </c>
      <c r="I84" t="s">
        <v>21</v>
      </c>
      <c r="K84" t="s">
        <v>10</v>
      </c>
      <c r="L84" t="s">
        <v>10</v>
      </c>
    </row>
    <row r="85" spans="1:12">
      <c r="A85" s="2" t="s">
        <v>1326</v>
      </c>
      <c r="B85" t="s">
        <v>20</v>
      </c>
      <c r="C85">
        <v>41</v>
      </c>
      <c r="D85" t="s">
        <v>1327</v>
      </c>
      <c r="E85" t="s">
        <v>124</v>
      </c>
      <c r="F85" t="s">
        <v>124</v>
      </c>
      <c r="G85" s="1">
        <v>43761</v>
      </c>
      <c r="H85">
        <v>1374</v>
      </c>
      <c r="I85" t="s">
        <v>21</v>
      </c>
      <c r="K85" t="s">
        <v>10</v>
      </c>
      <c r="L85" t="s">
        <v>10</v>
      </c>
    </row>
    <row r="86" spans="1:12">
      <c r="A86" s="2" t="s">
        <v>1326</v>
      </c>
      <c r="B86" t="s">
        <v>20</v>
      </c>
      <c r="C86">
        <v>41</v>
      </c>
      <c r="D86" t="s">
        <v>1327</v>
      </c>
      <c r="E86" t="s">
        <v>125</v>
      </c>
      <c r="F86" t="s">
        <v>125</v>
      </c>
      <c r="G86" s="1">
        <v>43762</v>
      </c>
      <c r="H86">
        <v>1392</v>
      </c>
      <c r="I86" t="s">
        <v>21</v>
      </c>
      <c r="K86" t="s">
        <v>10</v>
      </c>
      <c r="L86" t="s">
        <v>10</v>
      </c>
    </row>
    <row r="87" spans="1:12">
      <c r="A87" s="2" t="s">
        <v>1326</v>
      </c>
      <c r="B87" t="s">
        <v>20</v>
      </c>
      <c r="C87">
        <v>41</v>
      </c>
      <c r="D87" t="s">
        <v>1327</v>
      </c>
      <c r="E87" t="s">
        <v>126</v>
      </c>
      <c r="F87" t="s">
        <v>126</v>
      </c>
      <c r="G87" s="1">
        <v>43763</v>
      </c>
      <c r="H87">
        <v>1436</v>
      </c>
      <c r="I87" t="s">
        <v>21</v>
      </c>
      <c r="K87" t="s">
        <v>10</v>
      </c>
      <c r="L87" t="s">
        <v>10</v>
      </c>
    </row>
    <row r="88" spans="1:12">
      <c r="A88" s="2" t="s">
        <v>1326</v>
      </c>
      <c r="B88" t="s">
        <v>20</v>
      </c>
      <c r="C88">
        <v>41</v>
      </c>
      <c r="D88" t="s">
        <v>1327</v>
      </c>
      <c r="E88" t="s">
        <v>127</v>
      </c>
      <c r="F88" t="s">
        <v>127</v>
      </c>
      <c r="G88" s="1">
        <v>43764</v>
      </c>
      <c r="H88">
        <v>1433</v>
      </c>
      <c r="I88" t="s">
        <v>21</v>
      </c>
      <c r="K88" t="s">
        <v>10</v>
      </c>
      <c r="L88" t="s">
        <v>10</v>
      </c>
    </row>
    <row r="89" spans="1:12">
      <c r="A89" s="2" t="s">
        <v>1326</v>
      </c>
      <c r="B89" t="s">
        <v>20</v>
      </c>
      <c r="C89">
        <v>41</v>
      </c>
      <c r="D89" t="s">
        <v>1327</v>
      </c>
      <c r="E89" t="s">
        <v>128</v>
      </c>
      <c r="F89" t="s">
        <v>128</v>
      </c>
      <c r="G89" s="1">
        <v>43765</v>
      </c>
      <c r="H89">
        <v>1422</v>
      </c>
      <c r="I89" t="s">
        <v>21</v>
      </c>
      <c r="K89" t="s">
        <v>10</v>
      </c>
      <c r="L89" t="s">
        <v>10</v>
      </c>
    </row>
    <row r="90" spans="1:12">
      <c r="A90" s="2" t="s">
        <v>1326</v>
      </c>
      <c r="B90" t="s">
        <v>20</v>
      </c>
      <c r="C90">
        <v>41</v>
      </c>
      <c r="D90" t="s">
        <v>1327</v>
      </c>
      <c r="E90" t="s">
        <v>129</v>
      </c>
      <c r="F90" t="s">
        <v>129</v>
      </c>
      <c r="G90" s="1">
        <v>43766</v>
      </c>
      <c r="H90">
        <v>1415</v>
      </c>
      <c r="I90" t="s">
        <v>21</v>
      </c>
      <c r="K90" t="s">
        <v>10</v>
      </c>
      <c r="L90" t="s">
        <v>10</v>
      </c>
    </row>
    <row r="91" spans="1:12">
      <c r="A91" s="2" t="s">
        <v>1326</v>
      </c>
      <c r="B91" t="s">
        <v>20</v>
      </c>
      <c r="C91">
        <v>41</v>
      </c>
      <c r="D91" t="s">
        <v>1327</v>
      </c>
      <c r="E91" t="s">
        <v>130</v>
      </c>
      <c r="F91" t="s">
        <v>130</v>
      </c>
      <c r="G91" s="1">
        <v>43767</v>
      </c>
      <c r="H91">
        <v>1404</v>
      </c>
      <c r="I91" t="s">
        <v>21</v>
      </c>
      <c r="K91" t="s">
        <v>10</v>
      </c>
      <c r="L91" t="s">
        <v>10</v>
      </c>
    </row>
    <row r="92" spans="1:12">
      <c r="A92" s="2" t="s">
        <v>1326</v>
      </c>
      <c r="B92" t="s">
        <v>20</v>
      </c>
      <c r="C92">
        <v>41</v>
      </c>
      <c r="D92" t="s">
        <v>1327</v>
      </c>
      <c r="E92" t="s">
        <v>131</v>
      </c>
      <c r="F92" t="s">
        <v>131</v>
      </c>
      <c r="G92" s="1">
        <v>43768</v>
      </c>
      <c r="H92">
        <v>1403</v>
      </c>
      <c r="I92" t="s">
        <v>21</v>
      </c>
      <c r="K92" t="s">
        <v>10</v>
      </c>
      <c r="L92" t="s">
        <v>10</v>
      </c>
    </row>
    <row r="93" spans="1:12">
      <c r="A93" s="2" t="s">
        <v>1326</v>
      </c>
      <c r="B93" t="s">
        <v>20</v>
      </c>
      <c r="C93">
        <v>41</v>
      </c>
      <c r="D93" t="s">
        <v>1327</v>
      </c>
      <c r="E93" t="s">
        <v>132</v>
      </c>
      <c r="F93" t="s">
        <v>132</v>
      </c>
      <c r="G93" s="1">
        <v>43769</v>
      </c>
      <c r="H93">
        <v>1407</v>
      </c>
      <c r="I93" t="s">
        <v>21</v>
      </c>
      <c r="K93" t="s">
        <v>10</v>
      </c>
      <c r="L93" t="s">
        <v>10</v>
      </c>
    </row>
    <row r="94" spans="1:12">
      <c r="A94" s="2" t="s">
        <v>1326</v>
      </c>
      <c r="B94" t="s">
        <v>20</v>
      </c>
      <c r="C94">
        <v>41</v>
      </c>
      <c r="D94" t="s">
        <v>1327</v>
      </c>
      <c r="E94" t="s">
        <v>133</v>
      </c>
      <c r="F94" t="s">
        <v>133</v>
      </c>
      <c r="G94" s="1">
        <v>43770</v>
      </c>
      <c r="H94">
        <v>1405</v>
      </c>
      <c r="I94" t="s">
        <v>21</v>
      </c>
      <c r="K94" t="s">
        <v>10</v>
      </c>
      <c r="L94" t="s">
        <v>10</v>
      </c>
    </row>
    <row r="95" spans="1:12">
      <c r="A95" s="2" t="s">
        <v>1326</v>
      </c>
      <c r="B95" t="s">
        <v>20</v>
      </c>
      <c r="C95">
        <v>41</v>
      </c>
      <c r="D95" t="s">
        <v>1327</v>
      </c>
      <c r="E95" t="s">
        <v>134</v>
      </c>
      <c r="F95" t="s">
        <v>134</v>
      </c>
      <c r="G95" s="1">
        <v>43771</v>
      </c>
      <c r="H95">
        <v>1403</v>
      </c>
      <c r="I95" t="s">
        <v>21</v>
      </c>
      <c r="K95" t="s">
        <v>10</v>
      </c>
      <c r="L95" t="s">
        <v>10</v>
      </c>
    </row>
    <row r="96" spans="1:12">
      <c r="A96" s="2" t="s">
        <v>1326</v>
      </c>
      <c r="B96" t="s">
        <v>20</v>
      </c>
      <c r="C96">
        <v>41</v>
      </c>
      <c r="D96" t="s">
        <v>1327</v>
      </c>
      <c r="E96" t="s">
        <v>135</v>
      </c>
      <c r="F96" t="s">
        <v>135</v>
      </c>
      <c r="G96" s="1">
        <v>43772</v>
      </c>
      <c r="H96">
        <v>1403</v>
      </c>
      <c r="I96" t="s">
        <v>21</v>
      </c>
      <c r="K96" t="s">
        <v>10</v>
      </c>
      <c r="L96" t="s">
        <v>10</v>
      </c>
    </row>
    <row r="97" spans="1:12">
      <c r="A97" s="2" t="s">
        <v>1326</v>
      </c>
      <c r="B97" t="s">
        <v>20</v>
      </c>
      <c r="C97">
        <v>41</v>
      </c>
      <c r="D97" t="s">
        <v>1327</v>
      </c>
      <c r="E97" t="s">
        <v>136</v>
      </c>
      <c r="F97" t="s">
        <v>136</v>
      </c>
      <c r="G97" s="1">
        <v>43773</v>
      </c>
      <c r="H97">
        <v>1402</v>
      </c>
      <c r="I97" t="s">
        <v>21</v>
      </c>
      <c r="K97" t="s">
        <v>10</v>
      </c>
      <c r="L97" t="s">
        <v>10</v>
      </c>
    </row>
    <row r="98" spans="1:12">
      <c r="A98" s="2" t="s">
        <v>1326</v>
      </c>
      <c r="B98" t="s">
        <v>20</v>
      </c>
      <c r="C98">
        <v>41</v>
      </c>
      <c r="D98" t="s">
        <v>1327</v>
      </c>
      <c r="E98" t="s">
        <v>137</v>
      </c>
      <c r="F98" t="s">
        <v>137</v>
      </c>
      <c r="G98" s="1">
        <v>43774</v>
      </c>
      <c r="H98">
        <v>1406</v>
      </c>
      <c r="I98" t="s">
        <v>21</v>
      </c>
      <c r="K98" t="s">
        <v>10</v>
      </c>
      <c r="L98" t="s">
        <v>10</v>
      </c>
    </row>
    <row r="99" spans="1:12">
      <c r="A99" s="2" t="s">
        <v>1326</v>
      </c>
      <c r="B99" t="s">
        <v>20</v>
      </c>
      <c r="C99">
        <v>41</v>
      </c>
      <c r="D99" t="s">
        <v>1327</v>
      </c>
      <c r="E99" t="s">
        <v>138</v>
      </c>
      <c r="F99" t="s">
        <v>138</v>
      </c>
      <c r="G99" s="1">
        <v>43775</v>
      </c>
      <c r="H99">
        <v>1409</v>
      </c>
      <c r="I99" t="s">
        <v>21</v>
      </c>
      <c r="K99" t="s">
        <v>10</v>
      </c>
      <c r="L99" t="s">
        <v>10</v>
      </c>
    </row>
    <row r="100" spans="1:12">
      <c r="A100" s="2" t="s">
        <v>1326</v>
      </c>
      <c r="B100" t="s">
        <v>20</v>
      </c>
      <c r="C100">
        <v>41</v>
      </c>
      <c r="D100" t="s">
        <v>1327</v>
      </c>
      <c r="E100" t="s">
        <v>139</v>
      </c>
      <c r="F100" t="s">
        <v>139</v>
      </c>
      <c r="G100" s="1">
        <v>43776</v>
      </c>
      <c r="H100">
        <v>1415</v>
      </c>
      <c r="I100" t="s">
        <v>21</v>
      </c>
      <c r="K100" t="s">
        <v>10</v>
      </c>
      <c r="L100" t="s">
        <v>10</v>
      </c>
    </row>
    <row r="101" spans="1:12">
      <c r="A101" s="2" t="s">
        <v>1326</v>
      </c>
      <c r="B101" t="s">
        <v>20</v>
      </c>
      <c r="C101">
        <v>41</v>
      </c>
      <c r="D101" t="s">
        <v>1327</v>
      </c>
      <c r="E101" t="s">
        <v>140</v>
      </c>
      <c r="F101" t="s">
        <v>140</v>
      </c>
      <c r="G101" s="1">
        <v>43777</v>
      </c>
      <c r="H101">
        <v>1422</v>
      </c>
      <c r="I101" t="s">
        <v>21</v>
      </c>
      <c r="K101" t="s">
        <v>10</v>
      </c>
      <c r="L101" t="s">
        <v>10</v>
      </c>
    </row>
    <row r="102" spans="1:12">
      <c r="A102" s="2" t="s">
        <v>1326</v>
      </c>
      <c r="B102" t="s">
        <v>20</v>
      </c>
      <c r="C102">
        <v>41</v>
      </c>
      <c r="D102" t="s">
        <v>1327</v>
      </c>
      <c r="E102" t="s">
        <v>141</v>
      </c>
      <c r="F102" t="s">
        <v>141</v>
      </c>
      <c r="G102" s="1">
        <v>43778</v>
      </c>
      <c r="H102">
        <v>1425</v>
      </c>
      <c r="I102" t="s">
        <v>21</v>
      </c>
      <c r="K102" t="s">
        <v>10</v>
      </c>
      <c r="L102" t="s">
        <v>10</v>
      </c>
    </row>
    <row r="103" spans="1:12">
      <c r="A103" s="2" t="s">
        <v>1326</v>
      </c>
      <c r="B103" t="s">
        <v>20</v>
      </c>
      <c r="C103">
        <v>41</v>
      </c>
      <c r="D103" t="s">
        <v>1327</v>
      </c>
      <c r="E103" t="s">
        <v>142</v>
      </c>
      <c r="F103" t="s">
        <v>142</v>
      </c>
      <c r="G103" s="1">
        <v>43779</v>
      </c>
      <c r="H103">
        <v>1418</v>
      </c>
      <c r="I103" t="s">
        <v>21</v>
      </c>
      <c r="K103" t="s">
        <v>10</v>
      </c>
      <c r="L103" t="s">
        <v>10</v>
      </c>
    </row>
    <row r="104" spans="1:12">
      <c r="A104" s="2" t="s">
        <v>1326</v>
      </c>
      <c r="B104" t="s">
        <v>20</v>
      </c>
      <c r="C104">
        <v>41</v>
      </c>
      <c r="D104" t="s">
        <v>1327</v>
      </c>
      <c r="E104" t="s">
        <v>143</v>
      </c>
      <c r="F104" t="s">
        <v>143</v>
      </c>
      <c r="G104" s="1">
        <v>43780</v>
      </c>
      <c r="H104">
        <v>1406</v>
      </c>
      <c r="I104" t="s">
        <v>21</v>
      </c>
      <c r="K104" t="s">
        <v>10</v>
      </c>
      <c r="L104" t="s">
        <v>10</v>
      </c>
    </row>
    <row r="105" spans="1:12">
      <c r="A105" s="2" t="s">
        <v>1326</v>
      </c>
      <c r="B105" t="s">
        <v>20</v>
      </c>
      <c r="C105">
        <v>41</v>
      </c>
      <c r="D105" t="s">
        <v>1327</v>
      </c>
      <c r="E105" t="s">
        <v>144</v>
      </c>
      <c r="F105" t="s">
        <v>144</v>
      </c>
      <c r="G105" s="1">
        <v>43781</v>
      </c>
      <c r="H105">
        <v>1409</v>
      </c>
      <c r="I105" t="s">
        <v>21</v>
      </c>
      <c r="K105" t="s">
        <v>10</v>
      </c>
      <c r="L105" t="s">
        <v>10</v>
      </c>
    </row>
    <row r="106" spans="1:12">
      <c r="A106" s="2" t="s">
        <v>1326</v>
      </c>
      <c r="B106" t="s">
        <v>20</v>
      </c>
      <c r="C106">
        <v>41</v>
      </c>
      <c r="D106" t="s">
        <v>1327</v>
      </c>
      <c r="E106" t="s">
        <v>145</v>
      </c>
      <c r="F106" t="s">
        <v>145</v>
      </c>
      <c r="G106" s="1">
        <v>43782</v>
      </c>
      <c r="H106">
        <v>1414</v>
      </c>
      <c r="I106" t="s">
        <v>21</v>
      </c>
      <c r="K106" t="s">
        <v>10</v>
      </c>
      <c r="L106" t="s">
        <v>10</v>
      </c>
    </row>
    <row r="107" spans="1:12">
      <c r="A107" s="2" t="s">
        <v>1326</v>
      </c>
      <c r="B107" t="s">
        <v>20</v>
      </c>
      <c r="C107">
        <v>41</v>
      </c>
      <c r="D107" t="s">
        <v>1327</v>
      </c>
      <c r="E107" t="s">
        <v>146</v>
      </c>
      <c r="F107" t="s">
        <v>146</v>
      </c>
      <c r="G107" s="1">
        <v>43783</v>
      </c>
      <c r="H107">
        <v>1310</v>
      </c>
      <c r="I107" t="s">
        <v>21</v>
      </c>
      <c r="K107" t="s">
        <v>10</v>
      </c>
      <c r="L107" t="s">
        <v>10</v>
      </c>
    </row>
    <row r="108" spans="1:12">
      <c r="A108" s="2" t="s">
        <v>1326</v>
      </c>
      <c r="B108" t="s">
        <v>20</v>
      </c>
      <c r="C108">
        <v>41</v>
      </c>
      <c r="D108" t="s">
        <v>1327</v>
      </c>
      <c r="E108" t="s">
        <v>147</v>
      </c>
      <c r="F108" t="s">
        <v>147</v>
      </c>
      <c r="G108" s="1">
        <v>43784</v>
      </c>
      <c r="H108">
        <v>1240</v>
      </c>
      <c r="I108" t="s">
        <v>21</v>
      </c>
      <c r="K108" t="s">
        <v>10</v>
      </c>
      <c r="L108" t="s">
        <v>10</v>
      </c>
    </row>
    <row r="109" spans="1:12">
      <c r="A109" s="2" t="s">
        <v>1326</v>
      </c>
      <c r="B109" t="s">
        <v>20</v>
      </c>
      <c r="C109">
        <v>41</v>
      </c>
      <c r="D109" t="s">
        <v>1327</v>
      </c>
      <c r="E109" t="s">
        <v>148</v>
      </c>
      <c r="F109" t="s">
        <v>148</v>
      </c>
      <c r="G109" s="1">
        <v>43785</v>
      </c>
      <c r="H109">
        <v>1224</v>
      </c>
      <c r="I109" t="s">
        <v>21</v>
      </c>
      <c r="K109" t="s">
        <v>10</v>
      </c>
      <c r="L109" t="s">
        <v>10</v>
      </c>
    </row>
    <row r="110" spans="1:12">
      <c r="A110" s="2" t="s">
        <v>1326</v>
      </c>
      <c r="B110" t="s">
        <v>20</v>
      </c>
      <c r="C110">
        <v>41</v>
      </c>
      <c r="D110" t="s">
        <v>1327</v>
      </c>
      <c r="E110" t="s">
        <v>149</v>
      </c>
      <c r="F110" t="s">
        <v>149</v>
      </c>
      <c r="G110" s="1">
        <v>43786</v>
      </c>
      <c r="H110">
        <v>1231</v>
      </c>
      <c r="I110" t="s">
        <v>21</v>
      </c>
      <c r="K110" t="s">
        <v>10</v>
      </c>
      <c r="L110" t="s">
        <v>10</v>
      </c>
    </row>
    <row r="111" spans="1:12">
      <c r="A111" s="2" t="s">
        <v>1326</v>
      </c>
      <c r="B111" t="s">
        <v>20</v>
      </c>
      <c r="C111">
        <v>41</v>
      </c>
      <c r="D111" t="s">
        <v>1327</v>
      </c>
      <c r="E111" t="s">
        <v>150</v>
      </c>
      <c r="F111" t="s">
        <v>150</v>
      </c>
      <c r="G111" s="1">
        <v>43787</v>
      </c>
      <c r="H111">
        <v>1224</v>
      </c>
      <c r="I111" t="s">
        <v>21</v>
      </c>
      <c r="K111" t="s">
        <v>10</v>
      </c>
      <c r="L111" t="s">
        <v>10</v>
      </c>
    </row>
    <row r="112" spans="1:12">
      <c r="A112" s="2" t="s">
        <v>1326</v>
      </c>
      <c r="B112" t="s">
        <v>20</v>
      </c>
      <c r="C112">
        <v>41</v>
      </c>
      <c r="D112" t="s">
        <v>1327</v>
      </c>
      <c r="E112" t="s">
        <v>151</v>
      </c>
      <c r="F112" t="s">
        <v>151</v>
      </c>
      <c r="G112" s="1">
        <v>43788</v>
      </c>
      <c r="H112">
        <v>1217</v>
      </c>
      <c r="I112" t="s">
        <v>21</v>
      </c>
      <c r="K112" t="s">
        <v>10</v>
      </c>
      <c r="L112" t="s">
        <v>10</v>
      </c>
    </row>
    <row r="113" spans="1:12">
      <c r="A113" s="2" t="s">
        <v>1326</v>
      </c>
      <c r="B113" t="s">
        <v>20</v>
      </c>
      <c r="C113">
        <v>41</v>
      </c>
      <c r="D113" t="s">
        <v>1327</v>
      </c>
      <c r="E113" t="s">
        <v>152</v>
      </c>
      <c r="F113" t="s">
        <v>152</v>
      </c>
      <c r="G113" s="1">
        <v>43789</v>
      </c>
      <c r="H113">
        <v>1223</v>
      </c>
      <c r="I113" t="s">
        <v>21</v>
      </c>
      <c r="K113" t="s">
        <v>10</v>
      </c>
      <c r="L113" t="s">
        <v>10</v>
      </c>
    </row>
    <row r="114" spans="1:12">
      <c r="A114" s="2" t="s">
        <v>1326</v>
      </c>
      <c r="B114" t="s">
        <v>20</v>
      </c>
      <c r="C114">
        <v>41</v>
      </c>
      <c r="D114" t="s">
        <v>1327</v>
      </c>
      <c r="E114" t="s">
        <v>153</v>
      </c>
      <c r="F114" t="s">
        <v>153</v>
      </c>
      <c r="G114" s="1">
        <v>43790</v>
      </c>
      <c r="H114">
        <v>1224</v>
      </c>
      <c r="I114" t="s">
        <v>21</v>
      </c>
      <c r="K114" t="s">
        <v>10</v>
      </c>
      <c r="L114" t="s">
        <v>10</v>
      </c>
    </row>
    <row r="115" spans="1:12">
      <c r="A115" s="2" t="s">
        <v>1326</v>
      </c>
      <c r="B115" t="s">
        <v>20</v>
      </c>
      <c r="C115">
        <v>41</v>
      </c>
      <c r="D115" t="s">
        <v>1327</v>
      </c>
      <c r="E115" t="s">
        <v>154</v>
      </c>
      <c r="F115" t="s">
        <v>154</v>
      </c>
      <c r="G115" s="1">
        <v>43791</v>
      </c>
      <c r="H115">
        <v>1217</v>
      </c>
      <c r="I115" t="s">
        <v>21</v>
      </c>
      <c r="K115" t="s">
        <v>10</v>
      </c>
      <c r="L115" t="s">
        <v>10</v>
      </c>
    </row>
    <row r="116" spans="1:12">
      <c r="A116" s="2" t="s">
        <v>1326</v>
      </c>
      <c r="B116" t="s">
        <v>20</v>
      </c>
      <c r="C116">
        <v>41</v>
      </c>
      <c r="D116" t="s">
        <v>1327</v>
      </c>
      <c r="E116" t="s">
        <v>155</v>
      </c>
      <c r="F116" t="s">
        <v>155</v>
      </c>
      <c r="G116" s="1">
        <v>43792</v>
      </c>
      <c r="H116">
        <v>1234</v>
      </c>
      <c r="I116" t="s">
        <v>21</v>
      </c>
      <c r="K116" t="s">
        <v>10</v>
      </c>
      <c r="L116" t="s">
        <v>10</v>
      </c>
    </row>
    <row r="117" spans="1:12">
      <c r="A117" s="2" t="s">
        <v>1326</v>
      </c>
      <c r="B117" t="s">
        <v>20</v>
      </c>
      <c r="C117">
        <v>41</v>
      </c>
      <c r="D117" t="s">
        <v>1327</v>
      </c>
      <c r="E117" t="s">
        <v>156</v>
      </c>
      <c r="F117" t="s">
        <v>156</v>
      </c>
      <c r="G117" s="1">
        <v>43793</v>
      </c>
      <c r="H117">
        <v>1238</v>
      </c>
      <c r="I117" t="s">
        <v>21</v>
      </c>
      <c r="K117" t="s">
        <v>10</v>
      </c>
      <c r="L117" t="s">
        <v>10</v>
      </c>
    </row>
    <row r="118" spans="1:12">
      <c r="A118" s="2" t="s">
        <v>1326</v>
      </c>
      <c r="B118" t="s">
        <v>20</v>
      </c>
      <c r="C118">
        <v>41</v>
      </c>
      <c r="D118" t="s">
        <v>1327</v>
      </c>
      <c r="E118" t="s">
        <v>157</v>
      </c>
      <c r="F118" t="s">
        <v>157</v>
      </c>
      <c r="G118" s="1">
        <v>43794</v>
      </c>
      <c r="H118">
        <v>1618</v>
      </c>
      <c r="I118" t="s">
        <v>21</v>
      </c>
      <c r="K118" t="s">
        <v>10</v>
      </c>
      <c r="L118" t="s">
        <v>10</v>
      </c>
    </row>
    <row r="119" spans="1:12">
      <c r="A119" s="2" t="s">
        <v>1326</v>
      </c>
      <c r="B119" t="s">
        <v>20</v>
      </c>
      <c r="C119">
        <v>41</v>
      </c>
      <c r="D119" t="s">
        <v>1327</v>
      </c>
      <c r="E119" t="s">
        <v>158</v>
      </c>
      <c r="F119" t="s">
        <v>158</v>
      </c>
      <c r="G119" s="1">
        <v>43795</v>
      </c>
      <c r="H119">
        <v>1222</v>
      </c>
      <c r="I119" t="s">
        <v>21</v>
      </c>
      <c r="K119" t="s">
        <v>10</v>
      </c>
      <c r="L119" t="s">
        <v>10</v>
      </c>
    </row>
    <row r="120" spans="1:12">
      <c r="A120" s="2" t="s">
        <v>1326</v>
      </c>
      <c r="B120" t="s">
        <v>20</v>
      </c>
      <c r="C120">
        <v>41</v>
      </c>
      <c r="D120" t="s">
        <v>1327</v>
      </c>
      <c r="E120" t="s">
        <v>159</v>
      </c>
      <c r="F120" t="s">
        <v>159</v>
      </c>
      <c r="G120" s="1">
        <v>43796</v>
      </c>
      <c r="H120">
        <v>1229</v>
      </c>
      <c r="I120" t="s">
        <v>21</v>
      </c>
      <c r="K120" t="s">
        <v>10</v>
      </c>
      <c r="L120" t="s">
        <v>10</v>
      </c>
    </row>
    <row r="121" spans="1:12">
      <c r="A121" s="2" t="s">
        <v>1326</v>
      </c>
      <c r="B121" t="s">
        <v>20</v>
      </c>
      <c r="C121">
        <v>41</v>
      </c>
      <c r="D121" t="s">
        <v>1327</v>
      </c>
      <c r="E121" t="s">
        <v>160</v>
      </c>
      <c r="F121" t="s">
        <v>160</v>
      </c>
      <c r="G121" s="1">
        <v>43797</v>
      </c>
      <c r="H121">
        <v>1228</v>
      </c>
      <c r="I121" t="s">
        <v>21</v>
      </c>
      <c r="K121" t="s">
        <v>10</v>
      </c>
      <c r="L121" t="s">
        <v>10</v>
      </c>
    </row>
    <row r="122" spans="1:12">
      <c r="A122" s="2" t="s">
        <v>1326</v>
      </c>
      <c r="B122" t="s">
        <v>20</v>
      </c>
      <c r="C122">
        <v>41</v>
      </c>
      <c r="D122" t="s">
        <v>1327</v>
      </c>
      <c r="E122" t="s">
        <v>161</v>
      </c>
      <c r="F122" t="s">
        <v>161</v>
      </c>
      <c r="G122" s="1">
        <v>43798</v>
      </c>
      <c r="H122">
        <v>1229</v>
      </c>
      <c r="I122" t="s">
        <v>21</v>
      </c>
      <c r="K122" t="s">
        <v>10</v>
      </c>
      <c r="L122" t="s">
        <v>10</v>
      </c>
    </row>
    <row r="123" spans="1:12">
      <c r="A123" s="2" t="s">
        <v>1326</v>
      </c>
      <c r="B123" t="s">
        <v>20</v>
      </c>
      <c r="C123">
        <v>41</v>
      </c>
      <c r="D123" t="s">
        <v>1327</v>
      </c>
      <c r="E123" t="s">
        <v>162</v>
      </c>
      <c r="F123" t="s">
        <v>162</v>
      </c>
      <c r="G123" s="1">
        <v>43799</v>
      </c>
      <c r="H123">
        <v>1224</v>
      </c>
      <c r="I123" t="s">
        <v>21</v>
      </c>
      <c r="K123" t="s">
        <v>10</v>
      </c>
      <c r="L123" t="s">
        <v>10</v>
      </c>
    </row>
    <row r="124" spans="1:12">
      <c r="A124" s="2" t="s">
        <v>1326</v>
      </c>
      <c r="B124" t="s">
        <v>20</v>
      </c>
      <c r="C124">
        <v>41</v>
      </c>
      <c r="D124" t="s">
        <v>1327</v>
      </c>
      <c r="E124" t="s">
        <v>163</v>
      </c>
      <c r="F124" t="s">
        <v>163</v>
      </c>
      <c r="G124" s="1">
        <v>43800</v>
      </c>
      <c r="H124">
        <v>1223</v>
      </c>
      <c r="I124" t="s">
        <v>21</v>
      </c>
      <c r="K124" t="s">
        <v>10</v>
      </c>
      <c r="L124" t="s">
        <v>10</v>
      </c>
    </row>
    <row r="125" spans="1:12">
      <c r="A125" s="2" t="s">
        <v>1326</v>
      </c>
      <c r="B125" t="s">
        <v>20</v>
      </c>
      <c r="C125">
        <v>41</v>
      </c>
      <c r="D125" t="s">
        <v>1327</v>
      </c>
      <c r="E125" t="s">
        <v>164</v>
      </c>
      <c r="F125" t="s">
        <v>164</v>
      </c>
      <c r="G125" s="1">
        <v>43801</v>
      </c>
      <c r="H125">
        <v>1231</v>
      </c>
      <c r="I125" t="s">
        <v>21</v>
      </c>
      <c r="K125" t="s">
        <v>10</v>
      </c>
      <c r="L125" t="s">
        <v>10</v>
      </c>
    </row>
    <row r="126" spans="1:12">
      <c r="A126" s="2" t="s">
        <v>1326</v>
      </c>
      <c r="B126" t="s">
        <v>20</v>
      </c>
      <c r="C126">
        <v>41</v>
      </c>
      <c r="D126" t="s">
        <v>1327</v>
      </c>
      <c r="E126" t="s">
        <v>165</v>
      </c>
      <c r="F126" t="s">
        <v>165</v>
      </c>
      <c r="G126" s="1">
        <v>43802</v>
      </c>
      <c r="H126">
        <v>1690</v>
      </c>
      <c r="I126" t="s">
        <v>21</v>
      </c>
      <c r="K126" t="s">
        <v>10</v>
      </c>
      <c r="L126" t="s">
        <v>10</v>
      </c>
    </row>
    <row r="127" spans="1:12">
      <c r="A127" s="2" t="s">
        <v>1326</v>
      </c>
      <c r="B127" t="s">
        <v>20</v>
      </c>
      <c r="C127">
        <v>41</v>
      </c>
      <c r="D127" t="s">
        <v>1327</v>
      </c>
      <c r="E127" t="s">
        <v>166</v>
      </c>
      <c r="F127" t="s">
        <v>166</v>
      </c>
      <c r="G127" s="1">
        <v>43803</v>
      </c>
      <c r="H127">
        <v>2013</v>
      </c>
      <c r="I127" t="s">
        <v>21</v>
      </c>
      <c r="K127" t="s">
        <v>10</v>
      </c>
      <c r="L127" t="s">
        <v>10</v>
      </c>
    </row>
    <row r="128" spans="1:12">
      <c r="A128" s="2" t="s">
        <v>1326</v>
      </c>
      <c r="B128" t="s">
        <v>20</v>
      </c>
      <c r="C128">
        <v>41</v>
      </c>
      <c r="D128" t="s">
        <v>1327</v>
      </c>
      <c r="E128" t="s">
        <v>167</v>
      </c>
      <c r="F128" t="s">
        <v>167</v>
      </c>
      <c r="G128" s="1">
        <v>43804</v>
      </c>
      <c r="H128">
        <v>2008</v>
      </c>
      <c r="I128" t="s">
        <v>21</v>
      </c>
      <c r="K128" t="s">
        <v>10</v>
      </c>
      <c r="L128" t="s">
        <v>10</v>
      </c>
    </row>
    <row r="129" spans="1:12">
      <c r="A129" s="2" t="s">
        <v>1326</v>
      </c>
      <c r="B129" t="s">
        <v>20</v>
      </c>
      <c r="C129">
        <v>41</v>
      </c>
      <c r="D129" t="s">
        <v>1327</v>
      </c>
      <c r="E129" t="s">
        <v>168</v>
      </c>
      <c r="F129" t="s">
        <v>168</v>
      </c>
      <c r="G129" s="1">
        <v>43805</v>
      </c>
      <c r="H129">
        <v>1881</v>
      </c>
      <c r="I129" t="s">
        <v>21</v>
      </c>
      <c r="K129" t="s">
        <v>10</v>
      </c>
      <c r="L129" t="s">
        <v>10</v>
      </c>
    </row>
    <row r="130" spans="1:12">
      <c r="A130" s="2" t="s">
        <v>1326</v>
      </c>
      <c r="B130" t="s">
        <v>20</v>
      </c>
      <c r="C130">
        <v>41</v>
      </c>
      <c r="D130" t="s">
        <v>1327</v>
      </c>
      <c r="E130" t="s">
        <v>169</v>
      </c>
      <c r="F130" t="s">
        <v>169</v>
      </c>
      <c r="G130" s="1">
        <v>43806</v>
      </c>
      <c r="H130">
        <v>1784</v>
      </c>
      <c r="I130" t="s">
        <v>21</v>
      </c>
      <c r="K130" t="s">
        <v>10</v>
      </c>
      <c r="L130" t="s">
        <v>10</v>
      </c>
    </row>
    <row r="131" spans="1:12">
      <c r="A131" s="2" t="s">
        <v>1326</v>
      </c>
      <c r="B131" t="s">
        <v>20</v>
      </c>
      <c r="C131">
        <v>41</v>
      </c>
      <c r="D131" t="s">
        <v>1327</v>
      </c>
      <c r="E131" t="s">
        <v>170</v>
      </c>
      <c r="F131" t="s">
        <v>170</v>
      </c>
      <c r="G131" s="1">
        <v>43807</v>
      </c>
      <c r="H131">
        <v>1678</v>
      </c>
      <c r="I131" t="s">
        <v>21</v>
      </c>
      <c r="K131" t="s">
        <v>10</v>
      </c>
      <c r="L131" t="s">
        <v>10</v>
      </c>
    </row>
    <row r="132" spans="1:12">
      <c r="A132" s="2" t="s">
        <v>1326</v>
      </c>
      <c r="B132" t="s">
        <v>20</v>
      </c>
      <c r="C132">
        <v>41</v>
      </c>
      <c r="D132" t="s">
        <v>1327</v>
      </c>
      <c r="E132" t="s">
        <v>171</v>
      </c>
      <c r="F132" t="s">
        <v>171</v>
      </c>
      <c r="G132" s="1">
        <v>43808</v>
      </c>
      <c r="H132">
        <v>1512</v>
      </c>
      <c r="I132" t="s">
        <v>21</v>
      </c>
      <c r="K132" t="s">
        <v>10</v>
      </c>
      <c r="L132" t="s">
        <v>10</v>
      </c>
    </row>
    <row r="133" spans="1:12">
      <c r="A133" s="2" t="s">
        <v>1326</v>
      </c>
      <c r="B133" t="s">
        <v>20</v>
      </c>
      <c r="C133">
        <v>41</v>
      </c>
      <c r="D133" t="s">
        <v>1327</v>
      </c>
      <c r="E133" t="s">
        <v>172</v>
      </c>
      <c r="F133" t="s">
        <v>172</v>
      </c>
      <c r="G133" s="1">
        <v>43809</v>
      </c>
      <c r="H133">
        <v>1383</v>
      </c>
      <c r="I133" t="s">
        <v>21</v>
      </c>
      <c r="K133" t="s">
        <v>10</v>
      </c>
      <c r="L133" t="s">
        <v>10</v>
      </c>
    </row>
    <row r="134" spans="1:12">
      <c r="A134" s="2" t="s">
        <v>1326</v>
      </c>
      <c r="B134" t="s">
        <v>20</v>
      </c>
      <c r="C134">
        <v>41</v>
      </c>
      <c r="D134" t="s">
        <v>1327</v>
      </c>
      <c r="E134" t="s">
        <v>173</v>
      </c>
      <c r="F134" t="s">
        <v>173</v>
      </c>
      <c r="G134" s="1">
        <v>43810</v>
      </c>
      <c r="H134">
        <v>1360</v>
      </c>
      <c r="I134" t="s">
        <v>21</v>
      </c>
      <c r="K134" t="s">
        <v>10</v>
      </c>
      <c r="L134" t="s">
        <v>10</v>
      </c>
    </row>
    <row r="135" spans="1:12">
      <c r="A135" s="2" t="s">
        <v>1326</v>
      </c>
      <c r="B135" t="s">
        <v>20</v>
      </c>
      <c r="C135">
        <v>41</v>
      </c>
      <c r="D135" t="s">
        <v>1327</v>
      </c>
      <c r="E135" t="s">
        <v>174</v>
      </c>
      <c r="F135" t="s">
        <v>174</v>
      </c>
      <c r="G135" s="1">
        <v>43811</v>
      </c>
      <c r="H135">
        <v>1358</v>
      </c>
      <c r="I135" t="s">
        <v>21</v>
      </c>
      <c r="K135" t="s">
        <v>10</v>
      </c>
      <c r="L135" t="s">
        <v>10</v>
      </c>
    </row>
    <row r="136" spans="1:12">
      <c r="A136" s="2" t="s">
        <v>1326</v>
      </c>
      <c r="B136" t="s">
        <v>20</v>
      </c>
      <c r="C136">
        <v>41</v>
      </c>
      <c r="D136" t="s">
        <v>1327</v>
      </c>
      <c r="E136" t="s">
        <v>175</v>
      </c>
      <c r="F136" t="s">
        <v>175</v>
      </c>
      <c r="G136" s="1">
        <v>43812</v>
      </c>
      <c r="H136">
        <v>1607</v>
      </c>
      <c r="I136" t="s">
        <v>21</v>
      </c>
      <c r="K136" t="s">
        <v>10</v>
      </c>
      <c r="L136" t="s">
        <v>10</v>
      </c>
    </row>
    <row r="137" spans="1:12">
      <c r="A137" s="2" t="s">
        <v>1326</v>
      </c>
      <c r="B137" t="s">
        <v>20</v>
      </c>
      <c r="C137">
        <v>41</v>
      </c>
      <c r="D137" t="s">
        <v>1327</v>
      </c>
      <c r="E137" t="s">
        <v>176</v>
      </c>
      <c r="F137" t="s">
        <v>176</v>
      </c>
      <c r="G137" s="1">
        <v>43813</v>
      </c>
      <c r="H137">
        <v>1974</v>
      </c>
      <c r="I137" t="s">
        <v>21</v>
      </c>
      <c r="K137" t="s">
        <v>10</v>
      </c>
      <c r="L137" t="s">
        <v>10</v>
      </c>
    </row>
    <row r="138" spans="1:12">
      <c r="A138" s="2" t="s">
        <v>1326</v>
      </c>
      <c r="B138" t="s">
        <v>20</v>
      </c>
      <c r="C138">
        <v>41</v>
      </c>
      <c r="D138" t="s">
        <v>1327</v>
      </c>
      <c r="E138" t="s">
        <v>177</v>
      </c>
      <c r="F138" t="s">
        <v>177</v>
      </c>
      <c r="G138" s="1">
        <v>43814</v>
      </c>
      <c r="H138">
        <v>1965</v>
      </c>
      <c r="I138" t="s">
        <v>21</v>
      </c>
      <c r="K138" t="s">
        <v>10</v>
      </c>
      <c r="L138" t="s">
        <v>10</v>
      </c>
    </row>
    <row r="139" spans="1:12">
      <c r="A139" s="2" t="s">
        <v>1326</v>
      </c>
      <c r="B139" t="s">
        <v>20</v>
      </c>
      <c r="C139">
        <v>41</v>
      </c>
      <c r="D139" t="s">
        <v>1327</v>
      </c>
      <c r="E139" t="s">
        <v>178</v>
      </c>
      <c r="F139" t="s">
        <v>178</v>
      </c>
      <c r="G139" s="1">
        <v>43815</v>
      </c>
      <c r="H139">
        <v>1956</v>
      </c>
      <c r="I139" t="s">
        <v>21</v>
      </c>
      <c r="K139" t="s">
        <v>10</v>
      </c>
      <c r="L139" t="s">
        <v>10</v>
      </c>
    </row>
    <row r="140" spans="1:12">
      <c r="A140" s="2" t="s">
        <v>1326</v>
      </c>
      <c r="B140" t="s">
        <v>20</v>
      </c>
      <c r="C140">
        <v>41</v>
      </c>
      <c r="D140" t="s">
        <v>1327</v>
      </c>
      <c r="E140" t="s">
        <v>179</v>
      </c>
      <c r="F140" t="s">
        <v>179</v>
      </c>
      <c r="G140" s="1">
        <v>43816</v>
      </c>
      <c r="H140">
        <v>1721</v>
      </c>
      <c r="I140" t="s">
        <v>21</v>
      </c>
      <c r="K140" t="s">
        <v>10</v>
      </c>
      <c r="L140" t="s">
        <v>10</v>
      </c>
    </row>
    <row r="141" spans="1:12">
      <c r="A141" s="2" t="s">
        <v>1326</v>
      </c>
      <c r="B141" t="s">
        <v>20</v>
      </c>
      <c r="C141">
        <v>41</v>
      </c>
      <c r="D141" t="s">
        <v>1327</v>
      </c>
      <c r="E141" t="s">
        <v>180</v>
      </c>
      <c r="F141" t="s">
        <v>180</v>
      </c>
      <c r="G141" s="1">
        <v>43817</v>
      </c>
      <c r="H141">
        <v>1359</v>
      </c>
      <c r="I141" t="s">
        <v>21</v>
      </c>
      <c r="K141" t="s">
        <v>10</v>
      </c>
      <c r="L141" t="s">
        <v>10</v>
      </c>
    </row>
    <row r="142" spans="1:12">
      <c r="A142" s="2" t="s">
        <v>1326</v>
      </c>
      <c r="B142" t="s">
        <v>20</v>
      </c>
      <c r="C142">
        <v>41</v>
      </c>
      <c r="D142" t="s">
        <v>1327</v>
      </c>
      <c r="E142" t="s">
        <v>181</v>
      </c>
      <c r="F142" t="s">
        <v>181</v>
      </c>
      <c r="G142" s="1">
        <v>43818</v>
      </c>
      <c r="H142">
        <v>1363</v>
      </c>
      <c r="I142" t="s">
        <v>21</v>
      </c>
      <c r="K142" t="s">
        <v>10</v>
      </c>
      <c r="L142" t="s">
        <v>10</v>
      </c>
    </row>
    <row r="143" spans="1:12">
      <c r="A143" s="2" t="s">
        <v>1326</v>
      </c>
      <c r="B143" t="s">
        <v>20</v>
      </c>
      <c r="C143">
        <v>41</v>
      </c>
      <c r="D143" t="s">
        <v>1327</v>
      </c>
      <c r="E143" t="s">
        <v>182</v>
      </c>
      <c r="F143" t="s">
        <v>182</v>
      </c>
      <c r="G143" s="1">
        <v>43819</v>
      </c>
      <c r="H143">
        <v>1361</v>
      </c>
      <c r="I143" t="s">
        <v>21</v>
      </c>
      <c r="K143" t="s">
        <v>10</v>
      </c>
      <c r="L143" t="s">
        <v>10</v>
      </c>
    </row>
    <row r="144" spans="1:12">
      <c r="A144" s="2" t="s">
        <v>1326</v>
      </c>
      <c r="B144" t="s">
        <v>20</v>
      </c>
      <c r="C144">
        <v>41</v>
      </c>
      <c r="D144" t="s">
        <v>1327</v>
      </c>
      <c r="E144" t="s">
        <v>183</v>
      </c>
      <c r="F144" t="s">
        <v>183</v>
      </c>
      <c r="G144" s="1">
        <v>43820</v>
      </c>
      <c r="H144">
        <v>1363</v>
      </c>
      <c r="I144" t="s">
        <v>21</v>
      </c>
      <c r="K144" t="s">
        <v>10</v>
      </c>
      <c r="L144" t="s">
        <v>10</v>
      </c>
    </row>
    <row r="145" spans="1:12">
      <c r="A145" s="2" t="s">
        <v>1326</v>
      </c>
      <c r="B145" t="s">
        <v>20</v>
      </c>
      <c r="C145">
        <v>41</v>
      </c>
      <c r="D145" t="s">
        <v>1327</v>
      </c>
      <c r="E145" t="s">
        <v>184</v>
      </c>
      <c r="F145" t="s">
        <v>184</v>
      </c>
      <c r="G145" s="1">
        <v>43821</v>
      </c>
      <c r="H145">
        <v>1364</v>
      </c>
      <c r="I145" t="s">
        <v>21</v>
      </c>
      <c r="K145" t="s">
        <v>10</v>
      </c>
      <c r="L145" t="s">
        <v>10</v>
      </c>
    </row>
    <row r="146" spans="1:12">
      <c r="A146" s="2" t="s">
        <v>1326</v>
      </c>
      <c r="B146" t="s">
        <v>20</v>
      </c>
      <c r="C146">
        <v>41</v>
      </c>
      <c r="D146" t="s">
        <v>1327</v>
      </c>
      <c r="E146" t="s">
        <v>185</v>
      </c>
      <c r="F146" t="s">
        <v>185</v>
      </c>
      <c r="G146" s="1">
        <v>43822</v>
      </c>
      <c r="H146">
        <v>1371</v>
      </c>
      <c r="I146" t="s">
        <v>21</v>
      </c>
      <c r="K146" t="s">
        <v>10</v>
      </c>
      <c r="L146" t="s">
        <v>10</v>
      </c>
    </row>
    <row r="147" spans="1:12">
      <c r="A147" s="2" t="s">
        <v>1326</v>
      </c>
      <c r="B147" t="s">
        <v>20</v>
      </c>
      <c r="C147">
        <v>41</v>
      </c>
      <c r="D147" t="s">
        <v>1327</v>
      </c>
      <c r="E147" t="s">
        <v>186</v>
      </c>
      <c r="F147" t="s">
        <v>186</v>
      </c>
      <c r="G147" s="1">
        <v>43823</v>
      </c>
      <c r="H147">
        <v>1368</v>
      </c>
      <c r="I147" t="s">
        <v>21</v>
      </c>
      <c r="K147" t="s">
        <v>10</v>
      </c>
      <c r="L147" t="s">
        <v>10</v>
      </c>
    </row>
    <row r="148" spans="1:12">
      <c r="A148" s="2" t="s">
        <v>1326</v>
      </c>
      <c r="B148" t="s">
        <v>20</v>
      </c>
      <c r="C148">
        <v>41</v>
      </c>
      <c r="D148" t="s">
        <v>1327</v>
      </c>
      <c r="E148" t="s">
        <v>187</v>
      </c>
      <c r="F148" t="s">
        <v>187</v>
      </c>
      <c r="G148" s="1">
        <v>43824</v>
      </c>
      <c r="H148">
        <v>1353</v>
      </c>
      <c r="I148" t="s">
        <v>21</v>
      </c>
      <c r="K148" t="s">
        <v>10</v>
      </c>
      <c r="L148" t="s">
        <v>10</v>
      </c>
    </row>
    <row r="149" spans="1:12">
      <c r="A149" s="2" t="s">
        <v>1326</v>
      </c>
      <c r="B149" t="s">
        <v>20</v>
      </c>
      <c r="C149">
        <v>41</v>
      </c>
      <c r="D149" t="s">
        <v>1327</v>
      </c>
      <c r="E149" t="s">
        <v>188</v>
      </c>
      <c r="F149" t="s">
        <v>188</v>
      </c>
      <c r="G149" s="1">
        <v>43825</v>
      </c>
      <c r="H149">
        <v>1355</v>
      </c>
      <c r="I149" t="s">
        <v>21</v>
      </c>
      <c r="K149" t="s">
        <v>10</v>
      </c>
      <c r="L149" t="s">
        <v>10</v>
      </c>
    </row>
    <row r="150" spans="1:12">
      <c r="A150" s="2" t="s">
        <v>1326</v>
      </c>
      <c r="B150" t="s">
        <v>20</v>
      </c>
      <c r="C150">
        <v>41</v>
      </c>
      <c r="D150" t="s">
        <v>1327</v>
      </c>
      <c r="E150" t="s">
        <v>189</v>
      </c>
      <c r="F150" t="s">
        <v>189</v>
      </c>
      <c r="G150" s="1">
        <v>43826</v>
      </c>
      <c r="H150">
        <v>1356</v>
      </c>
      <c r="I150" t="s">
        <v>21</v>
      </c>
      <c r="K150" t="s">
        <v>10</v>
      </c>
      <c r="L150" t="s">
        <v>10</v>
      </c>
    </row>
    <row r="151" spans="1:12">
      <c r="A151" s="2" t="s">
        <v>1326</v>
      </c>
      <c r="B151" t="s">
        <v>20</v>
      </c>
      <c r="C151">
        <v>41</v>
      </c>
      <c r="D151" t="s">
        <v>1327</v>
      </c>
      <c r="E151" t="s">
        <v>190</v>
      </c>
      <c r="F151" t="s">
        <v>190</v>
      </c>
      <c r="G151" s="1">
        <v>43827</v>
      </c>
      <c r="H151">
        <v>1357</v>
      </c>
      <c r="I151" t="s">
        <v>21</v>
      </c>
      <c r="K151" t="s">
        <v>10</v>
      </c>
      <c r="L151" t="s">
        <v>10</v>
      </c>
    </row>
    <row r="152" spans="1:12">
      <c r="A152" s="2" t="s">
        <v>1326</v>
      </c>
      <c r="B152" t="s">
        <v>20</v>
      </c>
      <c r="C152">
        <v>41</v>
      </c>
      <c r="D152" t="s">
        <v>1327</v>
      </c>
      <c r="E152" t="s">
        <v>191</v>
      </c>
      <c r="F152" t="s">
        <v>191</v>
      </c>
      <c r="G152" s="1">
        <v>43828</v>
      </c>
      <c r="H152">
        <v>1352</v>
      </c>
      <c r="I152" t="s">
        <v>21</v>
      </c>
      <c r="K152" t="s">
        <v>10</v>
      </c>
      <c r="L152" t="s">
        <v>10</v>
      </c>
    </row>
    <row r="153" spans="1:12">
      <c r="A153" s="2" t="s">
        <v>1326</v>
      </c>
      <c r="B153" t="s">
        <v>20</v>
      </c>
      <c r="C153">
        <v>41</v>
      </c>
      <c r="D153" t="s">
        <v>1327</v>
      </c>
      <c r="E153" t="s">
        <v>192</v>
      </c>
      <c r="F153" t="s">
        <v>192</v>
      </c>
      <c r="G153" s="1">
        <v>43829</v>
      </c>
      <c r="H153">
        <v>1351</v>
      </c>
      <c r="I153" t="s">
        <v>21</v>
      </c>
      <c r="K153" t="s">
        <v>10</v>
      </c>
      <c r="L153" t="s">
        <v>10</v>
      </c>
    </row>
    <row r="154" spans="1:12">
      <c r="A154" s="2" t="s">
        <v>1326</v>
      </c>
      <c r="B154" t="s">
        <v>20</v>
      </c>
      <c r="C154">
        <v>41</v>
      </c>
      <c r="D154" t="s">
        <v>1327</v>
      </c>
      <c r="E154" t="s">
        <v>193</v>
      </c>
      <c r="F154" t="s">
        <v>193</v>
      </c>
      <c r="G154" s="1">
        <v>43830</v>
      </c>
      <c r="H154">
        <v>1355</v>
      </c>
      <c r="I154" t="s">
        <v>21</v>
      </c>
      <c r="K154" t="s">
        <v>10</v>
      </c>
      <c r="L154" t="s">
        <v>10</v>
      </c>
    </row>
    <row r="155" spans="1:12">
      <c r="A155" s="2" t="s">
        <v>1326</v>
      </c>
      <c r="B155" t="s">
        <v>20</v>
      </c>
      <c r="C155">
        <v>41</v>
      </c>
      <c r="D155" t="s">
        <v>1327</v>
      </c>
      <c r="E155" t="s">
        <v>471</v>
      </c>
      <c r="F155" t="s">
        <v>471</v>
      </c>
      <c r="G155" s="1">
        <v>43831</v>
      </c>
      <c r="H155">
        <v>1356</v>
      </c>
      <c r="I155" t="s">
        <v>21</v>
      </c>
      <c r="K155" t="s">
        <v>10</v>
      </c>
      <c r="L155" t="s">
        <v>10</v>
      </c>
    </row>
    <row r="156" spans="1:12">
      <c r="A156" s="2" t="s">
        <v>1326</v>
      </c>
      <c r="B156" t="s">
        <v>20</v>
      </c>
      <c r="C156">
        <v>41</v>
      </c>
      <c r="D156" t="s">
        <v>1327</v>
      </c>
      <c r="E156" t="s">
        <v>194</v>
      </c>
      <c r="F156" t="s">
        <v>194</v>
      </c>
      <c r="G156" s="1">
        <v>43832</v>
      </c>
      <c r="H156">
        <v>1353</v>
      </c>
      <c r="I156" t="s">
        <v>21</v>
      </c>
      <c r="K156" t="s">
        <v>10</v>
      </c>
      <c r="L156" t="s">
        <v>10</v>
      </c>
    </row>
    <row r="157" spans="1:12">
      <c r="A157" s="2" t="s">
        <v>1326</v>
      </c>
      <c r="B157" t="s">
        <v>20</v>
      </c>
      <c r="C157">
        <v>41</v>
      </c>
      <c r="D157" t="s">
        <v>1327</v>
      </c>
      <c r="E157" t="s">
        <v>195</v>
      </c>
      <c r="F157" t="s">
        <v>195</v>
      </c>
      <c r="G157" s="1">
        <v>43833</v>
      </c>
      <c r="H157">
        <v>1358</v>
      </c>
      <c r="I157" t="s">
        <v>21</v>
      </c>
      <c r="K157" t="s">
        <v>10</v>
      </c>
      <c r="L157" t="s">
        <v>10</v>
      </c>
    </row>
    <row r="158" spans="1:12">
      <c r="A158" s="2" t="s">
        <v>1326</v>
      </c>
      <c r="B158" t="s">
        <v>20</v>
      </c>
      <c r="C158">
        <v>41</v>
      </c>
      <c r="D158" t="s">
        <v>1327</v>
      </c>
      <c r="E158" t="s">
        <v>196</v>
      </c>
      <c r="F158" t="s">
        <v>196</v>
      </c>
      <c r="G158" s="1">
        <v>43834</v>
      </c>
      <c r="H158">
        <v>1358</v>
      </c>
      <c r="I158" t="s">
        <v>21</v>
      </c>
      <c r="K158" t="s">
        <v>10</v>
      </c>
      <c r="L158" t="s">
        <v>10</v>
      </c>
    </row>
    <row r="159" spans="1:12">
      <c r="A159" s="2" t="s">
        <v>1326</v>
      </c>
      <c r="B159" t="s">
        <v>20</v>
      </c>
      <c r="C159">
        <v>41</v>
      </c>
      <c r="D159" t="s">
        <v>1327</v>
      </c>
      <c r="E159" t="s">
        <v>197</v>
      </c>
      <c r="F159" t="s">
        <v>197</v>
      </c>
      <c r="G159" s="1">
        <v>43835</v>
      </c>
      <c r="H159">
        <v>1360</v>
      </c>
      <c r="I159" t="s">
        <v>21</v>
      </c>
      <c r="K159" t="s">
        <v>10</v>
      </c>
      <c r="L159" t="s">
        <v>10</v>
      </c>
    </row>
    <row r="160" spans="1:12">
      <c r="A160" s="2" t="s">
        <v>1326</v>
      </c>
      <c r="B160" t="s">
        <v>20</v>
      </c>
      <c r="C160">
        <v>41</v>
      </c>
      <c r="D160" t="s">
        <v>1327</v>
      </c>
      <c r="E160" t="s">
        <v>198</v>
      </c>
      <c r="F160" t="s">
        <v>198</v>
      </c>
      <c r="G160" s="1">
        <v>43836</v>
      </c>
      <c r="H160">
        <v>1366</v>
      </c>
      <c r="I160" t="s">
        <v>21</v>
      </c>
      <c r="K160" t="s">
        <v>10</v>
      </c>
      <c r="L160" t="s">
        <v>10</v>
      </c>
    </row>
    <row r="161" spans="1:12">
      <c r="A161" s="2" t="s">
        <v>1326</v>
      </c>
      <c r="B161" t="s">
        <v>20</v>
      </c>
      <c r="C161">
        <v>41</v>
      </c>
      <c r="D161" t="s">
        <v>1327</v>
      </c>
      <c r="E161" t="s">
        <v>199</v>
      </c>
      <c r="F161" t="s">
        <v>199</v>
      </c>
      <c r="G161" s="1">
        <v>43837</v>
      </c>
      <c r="H161">
        <v>1367</v>
      </c>
      <c r="I161" t="s">
        <v>21</v>
      </c>
      <c r="K161" t="s">
        <v>10</v>
      </c>
      <c r="L161" t="s">
        <v>10</v>
      </c>
    </row>
    <row r="162" spans="1:12">
      <c r="A162" s="2" t="s">
        <v>1326</v>
      </c>
      <c r="B162" t="s">
        <v>20</v>
      </c>
      <c r="C162">
        <v>41</v>
      </c>
      <c r="D162" t="s">
        <v>1327</v>
      </c>
      <c r="E162" t="s">
        <v>200</v>
      </c>
      <c r="F162" t="s">
        <v>200</v>
      </c>
      <c r="G162" s="1">
        <v>43838</v>
      </c>
      <c r="H162">
        <v>1368</v>
      </c>
      <c r="I162" t="s">
        <v>21</v>
      </c>
      <c r="K162" t="s">
        <v>10</v>
      </c>
      <c r="L162" t="s">
        <v>10</v>
      </c>
    </row>
    <row r="163" spans="1:12">
      <c r="A163" s="2" t="s">
        <v>1326</v>
      </c>
      <c r="B163" t="s">
        <v>20</v>
      </c>
      <c r="C163">
        <v>41</v>
      </c>
      <c r="D163" t="s">
        <v>1327</v>
      </c>
      <c r="E163" t="s">
        <v>201</v>
      </c>
      <c r="F163" t="s">
        <v>201</v>
      </c>
      <c r="G163" s="1">
        <v>43839</v>
      </c>
      <c r="H163">
        <v>1370</v>
      </c>
      <c r="I163" t="s">
        <v>21</v>
      </c>
      <c r="K163" t="s">
        <v>10</v>
      </c>
      <c r="L163" t="s">
        <v>10</v>
      </c>
    </row>
    <row r="164" spans="1:12">
      <c r="A164" s="2" t="s">
        <v>1326</v>
      </c>
      <c r="B164" t="s">
        <v>20</v>
      </c>
      <c r="C164">
        <v>41</v>
      </c>
      <c r="D164" t="s">
        <v>1327</v>
      </c>
      <c r="E164" t="s">
        <v>202</v>
      </c>
      <c r="F164" t="s">
        <v>202</v>
      </c>
      <c r="G164" s="1">
        <v>43840</v>
      </c>
      <c r="H164">
        <v>1369</v>
      </c>
      <c r="I164" t="s">
        <v>21</v>
      </c>
      <c r="K164" t="s">
        <v>10</v>
      </c>
      <c r="L164" t="s">
        <v>10</v>
      </c>
    </row>
    <row r="165" spans="1:12">
      <c r="A165" s="2" t="s">
        <v>1326</v>
      </c>
      <c r="B165" t="s">
        <v>20</v>
      </c>
      <c r="C165">
        <v>41</v>
      </c>
      <c r="D165" t="s">
        <v>1327</v>
      </c>
      <c r="E165" t="s">
        <v>203</v>
      </c>
      <c r="F165" t="s">
        <v>203</v>
      </c>
      <c r="G165" s="1">
        <v>43841</v>
      </c>
      <c r="H165">
        <v>1359</v>
      </c>
      <c r="I165" t="s">
        <v>21</v>
      </c>
      <c r="K165" t="s">
        <v>10</v>
      </c>
      <c r="L165" t="s">
        <v>10</v>
      </c>
    </row>
    <row r="166" spans="1:12">
      <c r="A166" s="2" t="s">
        <v>1326</v>
      </c>
      <c r="B166" t="s">
        <v>20</v>
      </c>
      <c r="C166">
        <v>41</v>
      </c>
      <c r="D166" t="s">
        <v>1327</v>
      </c>
      <c r="E166" t="s">
        <v>204</v>
      </c>
      <c r="F166" t="s">
        <v>204</v>
      </c>
      <c r="G166" s="1">
        <v>43842</v>
      </c>
      <c r="H166">
        <v>1354</v>
      </c>
      <c r="I166" t="s">
        <v>21</v>
      </c>
      <c r="K166" t="s">
        <v>10</v>
      </c>
      <c r="L166" t="s">
        <v>10</v>
      </c>
    </row>
    <row r="167" spans="1:12">
      <c r="A167" s="2" t="s">
        <v>1326</v>
      </c>
      <c r="B167" t="s">
        <v>20</v>
      </c>
      <c r="C167">
        <v>41</v>
      </c>
      <c r="D167" t="s">
        <v>1327</v>
      </c>
      <c r="E167" t="s">
        <v>205</v>
      </c>
      <c r="F167" t="s">
        <v>205</v>
      </c>
      <c r="G167" s="1">
        <v>43843</v>
      </c>
      <c r="H167">
        <v>1356</v>
      </c>
      <c r="I167" t="s">
        <v>21</v>
      </c>
      <c r="K167" t="s">
        <v>10</v>
      </c>
      <c r="L167" t="s">
        <v>10</v>
      </c>
    </row>
    <row r="168" spans="1:12">
      <c r="A168" s="2" t="s">
        <v>1326</v>
      </c>
      <c r="B168" t="s">
        <v>20</v>
      </c>
      <c r="C168">
        <v>41</v>
      </c>
      <c r="D168" t="s">
        <v>1327</v>
      </c>
      <c r="E168" t="s">
        <v>206</v>
      </c>
      <c r="F168" t="s">
        <v>206</v>
      </c>
      <c r="G168" s="1">
        <v>43844</v>
      </c>
      <c r="H168">
        <v>1357</v>
      </c>
      <c r="I168" t="s">
        <v>21</v>
      </c>
      <c r="K168" t="s">
        <v>10</v>
      </c>
      <c r="L168" t="s">
        <v>10</v>
      </c>
    </row>
    <row r="169" spans="1:12">
      <c r="A169" s="2" t="s">
        <v>1326</v>
      </c>
      <c r="B169" t="s">
        <v>20</v>
      </c>
      <c r="C169">
        <v>41</v>
      </c>
      <c r="D169" t="s">
        <v>1327</v>
      </c>
      <c r="E169" t="s">
        <v>207</v>
      </c>
      <c r="F169" t="s">
        <v>207</v>
      </c>
      <c r="G169" s="1">
        <v>43845</v>
      </c>
      <c r="H169">
        <v>1358</v>
      </c>
      <c r="I169" t="s">
        <v>21</v>
      </c>
      <c r="K169" t="s">
        <v>10</v>
      </c>
      <c r="L169" t="s">
        <v>10</v>
      </c>
    </row>
    <row r="170" spans="1:12">
      <c r="A170" s="2" t="s">
        <v>1326</v>
      </c>
      <c r="B170" t="s">
        <v>20</v>
      </c>
      <c r="C170">
        <v>41</v>
      </c>
      <c r="D170" t="s">
        <v>1327</v>
      </c>
      <c r="E170" t="s">
        <v>208</v>
      </c>
      <c r="F170" t="s">
        <v>208</v>
      </c>
      <c r="G170" s="1">
        <v>43846</v>
      </c>
      <c r="H170">
        <v>1361</v>
      </c>
      <c r="I170" t="s">
        <v>21</v>
      </c>
      <c r="K170" t="s">
        <v>10</v>
      </c>
      <c r="L170" t="s">
        <v>10</v>
      </c>
    </row>
    <row r="171" spans="1:12">
      <c r="A171" s="2" t="s">
        <v>1326</v>
      </c>
      <c r="B171" t="s">
        <v>20</v>
      </c>
      <c r="C171">
        <v>41</v>
      </c>
      <c r="D171" t="s">
        <v>1327</v>
      </c>
      <c r="E171" t="s">
        <v>209</v>
      </c>
      <c r="F171" t="s">
        <v>209</v>
      </c>
      <c r="G171" s="1">
        <v>43847</v>
      </c>
      <c r="H171">
        <v>1359</v>
      </c>
      <c r="I171" t="s">
        <v>21</v>
      </c>
      <c r="K171" t="s">
        <v>10</v>
      </c>
      <c r="L171" t="s">
        <v>10</v>
      </c>
    </row>
    <row r="172" spans="1:12">
      <c r="A172" s="2" t="s">
        <v>1326</v>
      </c>
      <c r="B172" t="s">
        <v>20</v>
      </c>
      <c r="C172">
        <v>41</v>
      </c>
      <c r="D172" t="s">
        <v>1327</v>
      </c>
      <c r="E172" t="s">
        <v>210</v>
      </c>
      <c r="F172" t="s">
        <v>210</v>
      </c>
      <c r="G172" s="1">
        <v>43848</v>
      </c>
      <c r="H172">
        <v>1359</v>
      </c>
      <c r="I172" t="s">
        <v>21</v>
      </c>
      <c r="K172" t="s">
        <v>10</v>
      </c>
      <c r="L172" t="s">
        <v>10</v>
      </c>
    </row>
    <row r="173" spans="1:12">
      <c r="A173" s="2" t="s">
        <v>1326</v>
      </c>
      <c r="B173" t="s">
        <v>20</v>
      </c>
      <c r="C173">
        <v>41</v>
      </c>
      <c r="D173" t="s">
        <v>1327</v>
      </c>
      <c r="E173" t="s">
        <v>211</v>
      </c>
      <c r="F173" t="s">
        <v>211</v>
      </c>
      <c r="G173" s="1">
        <v>43849</v>
      </c>
      <c r="H173">
        <v>1355</v>
      </c>
      <c r="I173" t="s">
        <v>21</v>
      </c>
      <c r="K173" t="s">
        <v>10</v>
      </c>
      <c r="L173" t="s">
        <v>10</v>
      </c>
    </row>
    <row r="174" spans="1:12">
      <c r="A174" s="2" t="s">
        <v>1326</v>
      </c>
      <c r="B174" t="s">
        <v>20</v>
      </c>
      <c r="C174">
        <v>41</v>
      </c>
      <c r="D174" t="s">
        <v>1327</v>
      </c>
      <c r="E174" t="s">
        <v>212</v>
      </c>
      <c r="F174" t="s">
        <v>212</v>
      </c>
      <c r="G174" s="1">
        <v>43850</v>
      </c>
      <c r="H174">
        <v>1353</v>
      </c>
      <c r="I174" t="s">
        <v>21</v>
      </c>
      <c r="K174" t="s">
        <v>10</v>
      </c>
      <c r="L174" t="s">
        <v>10</v>
      </c>
    </row>
    <row r="175" spans="1:12">
      <c r="A175" s="2" t="s">
        <v>1326</v>
      </c>
      <c r="B175" t="s">
        <v>20</v>
      </c>
      <c r="C175">
        <v>41</v>
      </c>
      <c r="D175" t="s">
        <v>1327</v>
      </c>
      <c r="E175" t="s">
        <v>213</v>
      </c>
      <c r="F175" t="s">
        <v>213</v>
      </c>
      <c r="G175" s="1">
        <v>43851</v>
      </c>
      <c r="H175">
        <v>1356</v>
      </c>
      <c r="I175" t="s">
        <v>21</v>
      </c>
      <c r="K175" t="s">
        <v>10</v>
      </c>
      <c r="L175" t="s">
        <v>10</v>
      </c>
    </row>
    <row r="176" spans="1:12">
      <c r="A176" s="2" t="s">
        <v>1326</v>
      </c>
      <c r="B176" t="s">
        <v>20</v>
      </c>
      <c r="C176">
        <v>41</v>
      </c>
      <c r="D176" t="s">
        <v>1327</v>
      </c>
      <c r="E176" t="s">
        <v>214</v>
      </c>
      <c r="F176" t="s">
        <v>214</v>
      </c>
      <c r="G176" s="1">
        <v>43852</v>
      </c>
      <c r="H176">
        <v>1361</v>
      </c>
      <c r="I176" t="s">
        <v>21</v>
      </c>
      <c r="K176" t="s">
        <v>10</v>
      </c>
      <c r="L176" t="s">
        <v>10</v>
      </c>
    </row>
    <row r="177" spans="1:12">
      <c r="A177" s="2" t="s">
        <v>1326</v>
      </c>
      <c r="B177" t="s">
        <v>20</v>
      </c>
      <c r="C177">
        <v>41</v>
      </c>
      <c r="D177" t="s">
        <v>1327</v>
      </c>
      <c r="E177" t="s">
        <v>215</v>
      </c>
      <c r="F177" t="s">
        <v>215</v>
      </c>
      <c r="G177" s="1">
        <v>43853</v>
      </c>
      <c r="H177">
        <v>1390</v>
      </c>
      <c r="I177" t="s">
        <v>21</v>
      </c>
      <c r="K177" t="s">
        <v>10</v>
      </c>
      <c r="L177" t="s">
        <v>10</v>
      </c>
    </row>
    <row r="178" spans="1:12">
      <c r="A178" s="2" t="s">
        <v>1326</v>
      </c>
      <c r="B178" t="s">
        <v>20</v>
      </c>
      <c r="C178">
        <v>41</v>
      </c>
      <c r="D178" t="s">
        <v>1327</v>
      </c>
      <c r="E178" t="s">
        <v>216</v>
      </c>
      <c r="F178" t="s">
        <v>216</v>
      </c>
      <c r="G178" s="1">
        <v>43854</v>
      </c>
      <c r="H178">
        <v>1562</v>
      </c>
      <c r="I178" t="s">
        <v>21</v>
      </c>
      <c r="K178" t="s">
        <v>10</v>
      </c>
      <c r="L178" t="s">
        <v>10</v>
      </c>
    </row>
    <row r="179" spans="1:12">
      <c r="A179" s="2" t="s">
        <v>1326</v>
      </c>
      <c r="B179" t="s">
        <v>20</v>
      </c>
      <c r="C179">
        <v>41</v>
      </c>
      <c r="D179" t="s">
        <v>1327</v>
      </c>
      <c r="E179" t="s">
        <v>217</v>
      </c>
      <c r="F179" t="s">
        <v>217</v>
      </c>
      <c r="G179" s="1">
        <v>43855</v>
      </c>
      <c r="H179">
        <v>1559</v>
      </c>
      <c r="I179" t="s">
        <v>21</v>
      </c>
      <c r="K179" t="s">
        <v>10</v>
      </c>
      <c r="L179" t="s">
        <v>10</v>
      </c>
    </row>
    <row r="180" spans="1:12">
      <c r="A180" s="2" t="s">
        <v>1326</v>
      </c>
      <c r="B180" t="s">
        <v>20</v>
      </c>
      <c r="C180">
        <v>41</v>
      </c>
      <c r="D180" t="s">
        <v>1327</v>
      </c>
      <c r="E180" t="s">
        <v>218</v>
      </c>
      <c r="F180" t="s">
        <v>218</v>
      </c>
      <c r="G180" s="1">
        <v>43856</v>
      </c>
      <c r="H180">
        <v>1553</v>
      </c>
      <c r="I180" t="s">
        <v>21</v>
      </c>
      <c r="K180" t="s">
        <v>10</v>
      </c>
      <c r="L180" t="s">
        <v>10</v>
      </c>
    </row>
    <row r="181" spans="1:12">
      <c r="A181" s="2" t="s">
        <v>1326</v>
      </c>
      <c r="B181" t="s">
        <v>20</v>
      </c>
      <c r="C181">
        <v>41</v>
      </c>
      <c r="D181" t="s">
        <v>1327</v>
      </c>
      <c r="E181" t="s">
        <v>219</v>
      </c>
      <c r="F181" t="s">
        <v>219</v>
      </c>
      <c r="G181" s="1">
        <v>43857</v>
      </c>
      <c r="H181">
        <v>1494</v>
      </c>
      <c r="I181" t="s">
        <v>21</v>
      </c>
      <c r="K181" t="s">
        <v>10</v>
      </c>
      <c r="L181" t="s">
        <v>10</v>
      </c>
    </row>
    <row r="182" spans="1:12">
      <c r="A182" s="2" t="s">
        <v>1326</v>
      </c>
      <c r="B182" t="s">
        <v>20</v>
      </c>
      <c r="C182">
        <v>41</v>
      </c>
      <c r="D182" t="s">
        <v>1327</v>
      </c>
      <c r="E182" t="s">
        <v>220</v>
      </c>
      <c r="F182" t="s">
        <v>220</v>
      </c>
      <c r="G182" s="1">
        <v>43858</v>
      </c>
      <c r="H182">
        <v>1334</v>
      </c>
      <c r="I182" t="s">
        <v>21</v>
      </c>
      <c r="K182" t="s">
        <v>10</v>
      </c>
      <c r="L182" t="s">
        <v>10</v>
      </c>
    </row>
    <row r="183" spans="1:12">
      <c r="A183" s="2" t="s">
        <v>1326</v>
      </c>
      <c r="B183" t="s">
        <v>20</v>
      </c>
      <c r="C183">
        <v>41</v>
      </c>
      <c r="D183" t="s">
        <v>1327</v>
      </c>
      <c r="E183" t="s">
        <v>221</v>
      </c>
      <c r="F183" t="s">
        <v>221</v>
      </c>
      <c r="G183" s="1">
        <v>43859</v>
      </c>
      <c r="H183">
        <v>1227</v>
      </c>
      <c r="I183" t="s">
        <v>21</v>
      </c>
      <c r="K183" t="s">
        <v>10</v>
      </c>
      <c r="L183" t="s">
        <v>10</v>
      </c>
    </row>
    <row r="184" spans="1:12">
      <c r="A184" s="2" t="s">
        <v>1326</v>
      </c>
      <c r="B184" t="s">
        <v>20</v>
      </c>
      <c r="C184">
        <v>41</v>
      </c>
      <c r="D184" t="s">
        <v>1327</v>
      </c>
      <c r="E184" t="s">
        <v>222</v>
      </c>
      <c r="F184" t="s">
        <v>222</v>
      </c>
      <c r="G184" s="1">
        <v>43860</v>
      </c>
      <c r="H184">
        <v>1190</v>
      </c>
      <c r="I184" t="s">
        <v>21</v>
      </c>
      <c r="K184" t="s">
        <v>10</v>
      </c>
      <c r="L184" t="s">
        <v>10</v>
      </c>
    </row>
    <row r="185" spans="1:12">
      <c r="A185" s="2" t="s">
        <v>1326</v>
      </c>
      <c r="B185" t="s">
        <v>20</v>
      </c>
      <c r="C185">
        <v>41</v>
      </c>
      <c r="D185" t="s">
        <v>1327</v>
      </c>
      <c r="E185" t="s">
        <v>223</v>
      </c>
      <c r="F185" t="s">
        <v>223</v>
      </c>
      <c r="G185" s="1">
        <v>43861</v>
      </c>
      <c r="H185">
        <v>1190</v>
      </c>
      <c r="I185" t="s">
        <v>21</v>
      </c>
      <c r="K185" t="s">
        <v>10</v>
      </c>
      <c r="L185" t="s">
        <v>10</v>
      </c>
    </row>
    <row r="186" spans="1:12">
      <c r="A186" s="2" t="s">
        <v>1326</v>
      </c>
      <c r="B186" t="s">
        <v>20</v>
      </c>
      <c r="C186">
        <v>41</v>
      </c>
      <c r="D186" t="s">
        <v>1327</v>
      </c>
      <c r="E186" t="s">
        <v>224</v>
      </c>
      <c r="F186" t="s">
        <v>224</v>
      </c>
      <c r="G186" s="1">
        <v>43862</v>
      </c>
      <c r="H186">
        <v>1187</v>
      </c>
      <c r="I186" t="s">
        <v>21</v>
      </c>
      <c r="K186" t="s">
        <v>10</v>
      </c>
      <c r="L186" t="s">
        <v>10</v>
      </c>
    </row>
    <row r="187" spans="1:12">
      <c r="A187" s="2" t="s">
        <v>1326</v>
      </c>
      <c r="B187" t="s">
        <v>20</v>
      </c>
      <c r="C187">
        <v>41</v>
      </c>
      <c r="D187" t="s">
        <v>1327</v>
      </c>
      <c r="E187" t="s">
        <v>225</v>
      </c>
      <c r="F187" t="s">
        <v>225</v>
      </c>
      <c r="G187" s="1">
        <v>43863</v>
      </c>
      <c r="H187">
        <v>1181</v>
      </c>
      <c r="I187" t="s">
        <v>21</v>
      </c>
      <c r="K187" t="s">
        <v>10</v>
      </c>
      <c r="L187" t="s">
        <v>10</v>
      </c>
    </row>
    <row r="188" spans="1:12">
      <c r="A188" s="2" t="s">
        <v>1326</v>
      </c>
      <c r="B188" t="s">
        <v>20</v>
      </c>
      <c r="C188">
        <v>41</v>
      </c>
      <c r="D188" t="s">
        <v>1327</v>
      </c>
      <c r="E188" t="s">
        <v>226</v>
      </c>
      <c r="F188" t="s">
        <v>226</v>
      </c>
      <c r="G188" s="1">
        <v>43864</v>
      </c>
      <c r="H188">
        <v>1175</v>
      </c>
      <c r="I188" t="s">
        <v>21</v>
      </c>
      <c r="K188" t="s">
        <v>10</v>
      </c>
      <c r="L188" t="s">
        <v>10</v>
      </c>
    </row>
    <row r="189" spans="1:12">
      <c r="A189" s="2" t="s">
        <v>1326</v>
      </c>
      <c r="B189" t="s">
        <v>20</v>
      </c>
      <c r="C189">
        <v>41</v>
      </c>
      <c r="D189" t="s">
        <v>1327</v>
      </c>
      <c r="E189" t="s">
        <v>227</v>
      </c>
      <c r="F189" t="s">
        <v>227</v>
      </c>
      <c r="G189" s="1">
        <v>43865</v>
      </c>
      <c r="H189">
        <v>1138</v>
      </c>
      <c r="I189" t="s">
        <v>21</v>
      </c>
      <c r="K189" t="s">
        <v>10</v>
      </c>
      <c r="L189" t="s">
        <v>10</v>
      </c>
    </row>
    <row r="190" spans="1:12">
      <c r="A190" s="2" t="s">
        <v>1326</v>
      </c>
      <c r="B190" t="s">
        <v>20</v>
      </c>
      <c r="C190">
        <v>41</v>
      </c>
      <c r="D190" t="s">
        <v>1327</v>
      </c>
      <c r="E190" t="s">
        <v>228</v>
      </c>
      <c r="F190" t="s">
        <v>228</v>
      </c>
      <c r="G190" s="1">
        <v>43866</v>
      </c>
      <c r="H190">
        <v>1084</v>
      </c>
      <c r="I190" t="s">
        <v>21</v>
      </c>
      <c r="K190" t="s">
        <v>10</v>
      </c>
      <c r="L190" t="s">
        <v>10</v>
      </c>
    </row>
    <row r="191" spans="1:12">
      <c r="A191" s="2" t="s">
        <v>1326</v>
      </c>
      <c r="B191" t="s">
        <v>20</v>
      </c>
      <c r="C191">
        <v>41</v>
      </c>
      <c r="D191" t="s">
        <v>1327</v>
      </c>
      <c r="E191" t="s">
        <v>229</v>
      </c>
      <c r="F191" t="s">
        <v>229</v>
      </c>
      <c r="G191" s="1">
        <v>43867</v>
      </c>
      <c r="H191">
        <v>1029</v>
      </c>
      <c r="I191" t="s">
        <v>21</v>
      </c>
      <c r="K191" t="s">
        <v>10</v>
      </c>
      <c r="L191" t="s">
        <v>10</v>
      </c>
    </row>
    <row r="192" spans="1:12">
      <c r="A192" s="2" t="s">
        <v>1326</v>
      </c>
      <c r="B192" t="s">
        <v>20</v>
      </c>
      <c r="C192">
        <v>41</v>
      </c>
      <c r="D192" t="s">
        <v>1327</v>
      </c>
      <c r="E192" t="s">
        <v>230</v>
      </c>
      <c r="F192" t="s">
        <v>230</v>
      </c>
      <c r="G192" s="1">
        <v>43868</v>
      </c>
      <c r="H192">
        <v>1015</v>
      </c>
      <c r="I192" t="s">
        <v>21</v>
      </c>
      <c r="K192" t="s">
        <v>10</v>
      </c>
      <c r="L192" t="s">
        <v>10</v>
      </c>
    </row>
    <row r="193" spans="1:12">
      <c r="A193" s="2" t="s">
        <v>1326</v>
      </c>
      <c r="B193" t="s">
        <v>20</v>
      </c>
      <c r="C193">
        <v>41</v>
      </c>
      <c r="D193" t="s">
        <v>1327</v>
      </c>
      <c r="E193" t="s">
        <v>231</v>
      </c>
      <c r="F193" t="s">
        <v>231</v>
      </c>
      <c r="G193" s="1">
        <v>43869</v>
      </c>
      <c r="H193">
        <v>1014</v>
      </c>
      <c r="I193" t="s">
        <v>21</v>
      </c>
      <c r="K193" t="s">
        <v>10</v>
      </c>
      <c r="L193" t="s">
        <v>10</v>
      </c>
    </row>
    <row r="194" spans="1:12">
      <c r="A194" s="2" t="s">
        <v>1326</v>
      </c>
      <c r="B194" t="s">
        <v>20</v>
      </c>
      <c r="C194">
        <v>41</v>
      </c>
      <c r="D194" t="s">
        <v>1327</v>
      </c>
      <c r="E194" t="s">
        <v>232</v>
      </c>
      <c r="F194" t="s">
        <v>232</v>
      </c>
      <c r="G194" s="1">
        <v>43870</v>
      </c>
      <c r="H194">
        <v>1010</v>
      </c>
      <c r="I194" t="s">
        <v>21</v>
      </c>
      <c r="K194" t="s">
        <v>10</v>
      </c>
      <c r="L194" t="s">
        <v>10</v>
      </c>
    </row>
    <row r="195" spans="1:12">
      <c r="A195" s="2" t="s">
        <v>1326</v>
      </c>
      <c r="B195" t="s">
        <v>20</v>
      </c>
      <c r="C195">
        <v>41</v>
      </c>
      <c r="D195" t="s">
        <v>1327</v>
      </c>
      <c r="E195" t="s">
        <v>233</v>
      </c>
      <c r="F195" t="s">
        <v>233</v>
      </c>
      <c r="G195" s="1">
        <v>43871</v>
      </c>
      <c r="H195">
        <v>1011</v>
      </c>
      <c r="I195" t="s">
        <v>21</v>
      </c>
      <c r="K195" t="s">
        <v>10</v>
      </c>
      <c r="L195" t="s">
        <v>10</v>
      </c>
    </row>
    <row r="196" spans="1:12">
      <c r="A196" s="2" t="s">
        <v>1326</v>
      </c>
      <c r="B196" t="s">
        <v>20</v>
      </c>
      <c r="C196">
        <v>41</v>
      </c>
      <c r="D196" t="s">
        <v>1327</v>
      </c>
      <c r="E196" t="s">
        <v>234</v>
      </c>
      <c r="F196" t="s">
        <v>234</v>
      </c>
      <c r="G196" s="1">
        <v>43872</v>
      </c>
      <c r="H196">
        <v>1012</v>
      </c>
      <c r="I196" t="s">
        <v>21</v>
      </c>
      <c r="K196" t="s">
        <v>10</v>
      </c>
      <c r="L196" t="s">
        <v>10</v>
      </c>
    </row>
    <row r="197" spans="1:12">
      <c r="A197" s="2" t="s">
        <v>1326</v>
      </c>
      <c r="B197" t="s">
        <v>20</v>
      </c>
      <c r="C197">
        <v>41</v>
      </c>
      <c r="D197" t="s">
        <v>1327</v>
      </c>
      <c r="E197" t="s">
        <v>235</v>
      </c>
      <c r="F197" t="s">
        <v>235</v>
      </c>
      <c r="G197" s="1">
        <v>43873</v>
      </c>
      <c r="H197">
        <v>987</v>
      </c>
      <c r="I197" t="s">
        <v>21</v>
      </c>
      <c r="K197" t="s">
        <v>10</v>
      </c>
      <c r="L197" t="s">
        <v>10</v>
      </c>
    </row>
    <row r="198" spans="1:12">
      <c r="A198" s="2" t="s">
        <v>1326</v>
      </c>
      <c r="B198" t="s">
        <v>20</v>
      </c>
      <c r="C198">
        <v>41</v>
      </c>
      <c r="D198" t="s">
        <v>1327</v>
      </c>
      <c r="E198" t="s">
        <v>236</v>
      </c>
      <c r="F198" t="s">
        <v>236</v>
      </c>
      <c r="G198" s="1">
        <v>43874</v>
      </c>
      <c r="H198">
        <v>974</v>
      </c>
      <c r="I198" t="s">
        <v>21</v>
      </c>
      <c r="K198" t="s">
        <v>10</v>
      </c>
      <c r="L198" t="s">
        <v>10</v>
      </c>
    </row>
    <row r="199" spans="1:12">
      <c r="A199" s="2" t="s">
        <v>1326</v>
      </c>
      <c r="B199" t="s">
        <v>20</v>
      </c>
      <c r="C199">
        <v>41</v>
      </c>
      <c r="D199" t="s">
        <v>1327</v>
      </c>
      <c r="E199" t="s">
        <v>237</v>
      </c>
      <c r="F199" t="s">
        <v>237</v>
      </c>
      <c r="G199" s="1">
        <v>43875</v>
      </c>
      <c r="H199">
        <v>957</v>
      </c>
      <c r="I199" t="s">
        <v>21</v>
      </c>
      <c r="K199" t="s">
        <v>10</v>
      </c>
      <c r="L199" t="s">
        <v>10</v>
      </c>
    </row>
    <row r="200" spans="1:12">
      <c r="A200" s="2" t="s">
        <v>1326</v>
      </c>
      <c r="B200" t="s">
        <v>20</v>
      </c>
      <c r="C200">
        <v>41</v>
      </c>
      <c r="D200" t="s">
        <v>1327</v>
      </c>
      <c r="E200" t="s">
        <v>238</v>
      </c>
      <c r="F200" t="s">
        <v>238</v>
      </c>
      <c r="G200" s="1">
        <v>43876</v>
      </c>
      <c r="H200">
        <v>956</v>
      </c>
      <c r="I200" t="s">
        <v>21</v>
      </c>
      <c r="K200" t="s">
        <v>10</v>
      </c>
      <c r="L200" t="s">
        <v>10</v>
      </c>
    </row>
    <row r="201" spans="1:12">
      <c r="A201" s="2" t="s">
        <v>1326</v>
      </c>
      <c r="B201" t="s">
        <v>20</v>
      </c>
      <c r="C201">
        <v>41</v>
      </c>
      <c r="D201" t="s">
        <v>1327</v>
      </c>
      <c r="E201" t="s">
        <v>239</v>
      </c>
      <c r="F201" t="s">
        <v>239</v>
      </c>
      <c r="G201" s="1">
        <v>43877</v>
      </c>
      <c r="H201">
        <v>966</v>
      </c>
      <c r="I201" t="s">
        <v>21</v>
      </c>
      <c r="K201" t="s">
        <v>10</v>
      </c>
      <c r="L201" t="s">
        <v>10</v>
      </c>
    </row>
    <row r="202" spans="1:12">
      <c r="A202" s="2" t="s">
        <v>1326</v>
      </c>
      <c r="B202" t="s">
        <v>20</v>
      </c>
      <c r="C202">
        <v>41</v>
      </c>
      <c r="D202" t="s">
        <v>1327</v>
      </c>
      <c r="E202" t="s">
        <v>240</v>
      </c>
      <c r="F202" t="s">
        <v>240</v>
      </c>
      <c r="G202" s="1">
        <v>43878</v>
      </c>
      <c r="H202">
        <v>970</v>
      </c>
      <c r="I202" t="s">
        <v>21</v>
      </c>
      <c r="K202" t="s">
        <v>10</v>
      </c>
      <c r="L202" t="s">
        <v>10</v>
      </c>
    </row>
    <row r="203" spans="1:12">
      <c r="A203" s="2" t="s">
        <v>1326</v>
      </c>
      <c r="B203" t="s">
        <v>20</v>
      </c>
      <c r="C203">
        <v>41</v>
      </c>
      <c r="D203" t="s">
        <v>1327</v>
      </c>
      <c r="E203" t="s">
        <v>241</v>
      </c>
      <c r="F203" t="s">
        <v>241</v>
      </c>
      <c r="G203" s="1">
        <v>43879</v>
      </c>
      <c r="H203">
        <v>972</v>
      </c>
      <c r="I203" t="s">
        <v>21</v>
      </c>
      <c r="K203" t="s">
        <v>10</v>
      </c>
      <c r="L203" t="s">
        <v>10</v>
      </c>
    </row>
    <row r="204" spans="1:12">
      <c r="A204" s="2" t="s">
        <v>1326</v>
      </c>
      <c r="B204" t="s">
        <v>20</v>
      </c>
      <c r="C204">
        <v>41</v>
      </c>
      <c r="D204" t="s">
        <v>1327</v>
      </c>
      <c r="E204" t="s">
        <v>242</v>
      </c>
      <c r="F204" t="s">
        <v>242</v>
      </c>
      <c r="G204" s="1">
        <v>43880</v>
      </c>
      <c r="H204">
        <v>973</v>
      </c>
      <c r="I204" t="s">
        <v>21</v>
      </c>
      <c r="K204" t="s">
        <v>10</v>
      </c>
      <c r="L204" t="s">
        <v>10</v>
      </c>
    </row>
    <row r="205" spans="1:12">
      <c r="A205" s="2" t="s">
        <v>1326</v>
      </c>
      <c r="B205" t="s">
        <v>20</v>
      </c>
      <c r="C205">
        <v>41</v>
      </c>
      <c r="D205" t="s">
        <v>1327</v>
      </c>
      <c r="E205" t="s">
        <v>243</v>
      </c>
      <c r="F205" t="s">
        <v>243</v>
      </c>
      <c r="G205" s="1">
        <v>43881</v>
      </c>
      <c r="H205">
        <v>974</v>
      </c>
      <c r="I205" t="s">
        <v>21</v>
      </c>
      <c r="K205" t="s">
        <v>10</v>
      </c>
      <c r="L205" t="s">
        <v>10</v>
      </c>
    </row>
    <row r="206" spans="1:12">
      <c r="A206" s="2" t="s">
        <v>1326</v>
      </c>
      <c r="B206" t="s">
        <v>20</v>
      </c>
      <c r="C206">
        <v>41</v>
      </c>
      <c r="D206" t="s">
        <v>1327</v>
      </c>
      <c r="E206" t="s">
        <v>244</v>
      </c>
      <c r="F206" t="s">
        <v>244</v>
      </c>
      <c r="G206" s="1">
        <v>43882</v>
      </c>
      <c r="H206">
        <v>977</v>
      </c>
      <c r="I206" t="s">
        <v>21</v>
      </c>
      <c r="K206" t="s">
        <v>10</v>
      </c>
      <c r="L206" t="s">
        <v>10</v>
      </c>
    </row>
    <row r="207" spans="1:12">
      <c r="A207" s="2" t="s">
        <v>1326</v>
      </c>
      <c r="B207" t="s">
        <v>20</v>
      </c>
      <c r="C207">
        <v>41</v>
      </c>
      <c r="D207" t="s">
        <v>1327</v>
      </c>
      <c r="E207" t="s">
        <v>245</v>
      </c>
      <c r="F207" t="s">
        <v>245</v>
      </c>
      <c r="G207" s="1">
        <v>43883</v>
      </c>
      <c r="H207">
        <v>977</v>
      </c>
      <c r="I207" t="s">
        <v>21</v>
      </c>
      <c r="K207" t="s">
        <v>10</v>
      </c>
      <c r="L207" t="s">
        <v>10</v>
      </c>
    </row>
    <row r="208" spans="1:12">
      <c r="A208" s="2" t="s">
        <v>1326</v>
      </c>
      <c r="B208" t="s">
        <v>20</v>
      </c>
      <c r="C208">
        <v>41</v>
      </c>
      <c r="D208" t="s">
        <v>1327</v>
      </c>
      <c r="E208" t="s">
        <v>246</v>
      </c>
      <c r="F208" t="s">
        <v>246</v>
      </c>
      <c r="G208" s="1">
        <v>43884</v>
      </c>
      <c r="H208">
        <v>971</v>
      </c>
      <c r="I208" t="s">
        <v>21</v>
      </c>
      <c r="K208" t="s">
        <v>10</v>
      </c>
      <c r="L208" t="s">
        <v>10</v>
      </c>
    </row>
    <row r="209" spans="1:12">
      <c r="A209" s="2" t="s">
        <v>1326</v>
      </c>
      <c r="B209" t="s">
        <v>20</v>
      </c>
      <c r="C209">
        <v>41</v>
      </c>
      <c r="D209" t="s">
        <v>1327</v>
      </c>
      <c r="E209" t="s">
        <v>247</v>
      </c>
      <c r="F209" t="s">
        <v>247</v>
      </c>
      <c r="G209" s="1">
        <v>43885</v>
      </c>
      <c r="H209">
        <v>959</v>
      </c>
      <c r="I209" t="s">
        <v>21</v>
      </c>
      <c r="K209" t="s">
        <v>10</v>
      </c>
      <c r="L209" t="s">
        <v>10</v>
      </c>
    </row>
    <row r="210" spans="1:12">
      <c r="A210" s="2" t="s">
        <v>1326</v>
      </c>
      <c r="B210" t="s">
        <v>20</v>
      </c>
      <c r="C210">
        <v>41</v>
      </c>
      <c r="D210" t="s">
        <v>1327</v>
      </c>
      <c r="E210" t="s">
        <v>248</v>
      </c>
      <c r="F210" t="s">
        <v>248</v>
      </c>
      <c r="G210" s="1">
        <v>43886</v>
      </c>
      <c r="H210">
        <v>957</v>
      </c>
      <c r="I210" t="s">
        <v>21</v>
      </c>
      <c r="K210" t="s">
        <v>10</v>
      </c>
      <c r="L210" t="s">
        <v>10</v>
      </c>
    </row>
    <row r="211" spans="1:12">
      <c r="A211" s="2" t="s">
        <v>1326</v>
      </c>
      <c r="B211" t="s">
        <v>20</v>
      </c>
      <c r="C211">
        <v>41</v>
      </c>
      <c r="D211" t="s">
        <v>1327</v>
      </c>
      <c r="E211" t="s">
        <v>249</v>
      </c>
      <c r="F211" t="s">
        <v>249</v>
      </c>
      <c r="G211" s="1">
        <v>43887</v>
      </c>
      <c r="H211">
        <v>957</v>
      </c>
      <c r="I211" t="s">
        <v>21</v>
      </c>
      <c r="K211" t="s">
        <v>10</v>
      </c>
      <c r="L211" t="s">
        <v>10</v>
      </c>
    </row>
    <row r="212" spans="1:12">
      <c r="A212" s="2" t="s">
        <v>1326</v>
      </c>
      <c r="B212" t="s">
        <v>20</v>
      </c>
      <c r="C212">
        <v>41</v>
      </c>
      <c r="D212" t="s">
        <v>1327</v>
      </c>
      <c r="E212" t="s">
        <v>250</v>
      </c>
      <c r="F212" t="s">
        <v>250</v>
      </c>
      <c r="G212" s="1">
        <v>43888</v>
      </c>
      <c r="H212">
        <v>958</v>
      </c>
      <c r="I212" t="s">
        <v>21</v>
      </c>
      <c r="K212" t="s">
        <v>10</v>
      </c>
      <c r="L212" t="s">
        <v>10</v>
      </c>
    </row>
    <row r="213" spans="1:12">
      <c r="A213" s="2" t="s">
        <v>1326</v>
      </c>
      <c r="B213" t="s">
        <v>20</v>
      </c>
      <c r="C213">
        <v>41</v>
      </c>
      <c r="D213" t="s">
        <v>1327</v>
      </c>
      <c r="E213" t="s">
        <v>251</v>
      </c>
      <c r="F213" t="s">
        <v>251</v>
      </c>
      <c r="G213" s="1">
        <v>43889</v>
      </c>
      <c r="H213">
        <v>957</v>
      </c>
      <c r="I213" t="s">
        <v>21</v>
      </c>
      <c r="K213" t="s">
        <v>10</v>
      </c>
      <c r="L213" t="s">
        <v>10</v>
      </c>
    </row>
    <row r="214" spans="1:12">
      <c r="A214" s="2" t="s">
        <v>1326</v>
      </c>
      <c r="B214" t="s">
        <v>20</v>
      </c>
      <c r="C214">
        <v>41</v>
      </c>
      <c r="D214" t="s">
        <v>1327</v>
      </c>
      <c r="E214" t="s">
        <v>252</v>
      </c>
      <c r="F214" t="s">
        <v>252</v>
      </c>
      <c r="G214" s="1">
        <v>43890</v>
      </c>
      <c r="H214">
        <v>957</v>
      </c>
      <c r="I214" t="s">
        <v>21</v>
      </c>
      <c r="K214" t="s">
        <v>10</v>
      </c>
      <c r="L214" t="s">
        <v>10</v>
      </c>
    </row>
    <row r="215" spans="1:12">
      <c r="A215" s="2" t="s">
        <v>1326</v>
      </c>
      <c r="B215" t="s">
        <v>20</v>
      </c>
      <c r="C215">
        <v>41</v>
      </c>
      <c r="D215" t="s">
        <v>1327</v>
      </c>
      <c r="E215" t="s">
        <v>253</v>
      </c>
      <c r="F215" t="s">
        <v>253</v>
      </c>
      <c r="G215" s="1">
        <v>43891</v>
      </c>
      <c r="H215">
        <v>953</v>
      </c>
      <c r="I215" t="s">
        <v>21</v>
      </c>
      <c r="K215" t="s">
        <v>10</v>
      </c>
      <c r="L215" t="s">
        <v>10</v>
      </c>
    </row>
    <row r="216" spans="1:12">
      <c r="A216" s="2" t="s">
        <v>1326</v>
      </c>
      <c r="B216" t="s">
        <v>20</v>
      </c>
      <c r="C216">
        <v>41</v>
      </c>
      <c r="D216" t="s">
        <v>1327</v>
      </c>
      <c r="E216" t="s">
        <v>254</v>
      </c>
      <c r="F216" t="s">
        <v>254</v>
      </c>
      <c r="G216" s="1">
        <v>43892</v>
      </c>
      <c r="H216">
        <v>955</v>
      </c>
      <c r="I216" t="s">
        <v>21</v>
      </c>
      <c r="K216" t="s">
        <v>10</v>
      </c>
      <c r="L216" t="s">
        <v>10</v>
      </c>
    </row>
    <row r="217" spans="1:12">
      <c r="A217" s="2" t="s">
        <v>1326</v>
      </c>
      <c r="B217" t="s">
        <v>20</v>
      </c>
      <c r="C217">
        <v>41</v>
      </c>
      <c r="D217" t="s">
        <v>1327</v>
      </c>
      <c r="E217" t="s">
        <v>255</v>
      </c>
      <c r="F217" t="s">
        <v>255</v>
      </c>
      <c r="G217" s="1">
        <v>43893</v>
      </c>
      <c r="H217">
        <v>955</v>
      </c>
      <c r="I217" t="s">
        <v>21</v>
      </c>
      <c r="K217" t="s">
        <v>10</v>
      </c>
      <c r="L217" t="s">
        <v>10</v>
      </c>
    </row>
    <row r="218" spans="1:12">
      <c r="A218" s="2" t="s">
        <v>1326</v>
      </c>
      <c r="B218" t="s">
        <v>20</v>
      </c>
      <c r="C218">
        <v>41</v>
      </c>
      <c r="D218" t="s">
        <v>1327</v>
      </c>
      <c r="E218" t="s">
        <v>256</v>
      </c>
      <c r="F218" t="s">
        <v>256</v>
      </c>
      <c r="G218" s="1">
        <v>43894</v>
      </c>
      <c r="H218">
        <v>958</v>
      </c>
      <c r="I218" t="s">
        <v>21</v>
      </c>
      <c r="K218" t="s">
        <v>10</v>
      </c>
      <c r="L218" t="s">
        <v>10</v>
      </c>
    </row>
    <row r="219" spans="1:12">
      <c r="A219" s="2" t="s">
        <v>1326</v>
      </c>
      <c r="B219" t="s">
        <v>20</v>
      </c>
      <c r="C219">
        <v>41</v>
      </c>
      <c r="D219" t="s">
        <v>1327</v>
      </c>
      <c r="E219" t="s">
        <v>257</v>
      </c>
      <c r="F219" t="s">
        <v>257</v>
      </c>
      <c r="G219" s="1">
        <v>43895</v>
      </c>
      <c r="H219">
        <v>959</v>
      </c>
      <c r="I219" t="s">
        <v>21</v>
      </c>
      <c r="K219" t="s">
        <v>10</v>
      </c>
      <c r="L219" t="s">
        <v>10</v>
      </c>
    </row>
    <row r="220" spans="1:12">
      <c r="A220" s="2" t="s">
        <v>1326</v>
      </c>
      <c r="B220" t="s">
        <v>20</v>
      </c>
      <c r="C220">
        <v>41</v>
      </c>
      <c r="D220" t="s">
        <v>1327</v>
      </c>
      <c r="E220" t="s">
        <v>258</v>
      </c>
      <c r="F220" t="s">
        <v>258</v>
      </c>
      <c r="G220" s="1">
        <v>43896</v>
      </c>
      <c r="H220">
        <v>961</v>
      </c>
      <c r="I220" t="s">
        <v>21</v>
      </c>
      <c r="K220" t="s">
        <v>10</v>
      </c>
      <c r="L220" t="s">
        <v>10</v>
      </c>
    </row>
    <row r="221" spans="1:12">
      <c r="A221" s="2" t="s">
        <v>1326</v>
      </c>
      <c r="B221" t="s">
        <v>20</v>
      </c>
      <c r="C221">
        <v>41</v>
      </c>
      <c r="D221" t="s">
        <v>1327</v>
      </c>
      <c r="E221" t="s">
        <v>259</v>
      </c>
      <c r="F221" t="s">
        <v>259</v>
      </c>
      <c r="G221" s="1">
        <v>43897</v>
      </c>
      <c r="H221">
        <v>958</v>
      </c>
      <c r="I221" t="s">
        <v>21</v>
      </c>
      <c r="K221" t="s">
        <v>10</v>
      </c>
      <c r="L221" t="s">
        <v>10</v>
      </c>
    </row>
    <row r="222" spans="1:12">
      <c r="A222" s="2" t="s">
        <v>1326</v>
      </c>
      <c r="B222" t="s">
        <v>20</v>
      </c>
      <c r="C222">
        <v>41</v>
      </c>
      <c r="D222" t="s">
        <v>1327</v>
      </c>
      <c r="E222" t="s">
        <v>260</v>
      </c>
      <c r="F222" t="s">
        <v>260</v>
      </c>
      <c r="G222" s="1">
        <v>43898</v>
      </c>
      <c r="H222">
        <v>958</v>
      </c>
      <c r="I222" t="s">
        <v>21</v>
      </c>
      <c r="K222" t="s">
        <v>10</v>
      </c>
      <c r="L222" t="s">
        <v>10</v>
      </c>
    </row>
    <row r="223" spans="1:12">
      <c r="A223" s="2" t="s">
        <v>1326</v>
      </c>
      <c r="B223" t="s">
        <v>20</v>
      </c>
      <c r="C223">
        <v>41</v>
      </c>
      <c r="D223" t="s">
        <v>1327</v>
      </c>
      <c r="E223" t="s">
        <v>261</v>
      </c>
      <c r="F223" t="s">
        <v>261</v>
      </c>
      <c r="G223" s="1">
        <v>43899</v>
      </c>
      <c r="H223">
        <v>968</v>
      </c>
      <c r="I223" t="s">
        <v>21</v>
      </c>
      <c r="K223" t="s">
        <v>10</v>
      </c>
      <c r="L223" t="s">
        <v>10</v>
      </c>
    </row>
    <row r="224" spans="1:12">
      <c r="A224" s="2" t="s">
        <v>1326</v>
      </c>
      <c r="B224" t="s">
        <v>20</v>
      </c>
      <c r="C224">
        <v>41</v>
      </c>
      <c r="D224" t="s">
        <v>1327</v>
      </c>
      <c r="E224" t="s">
        <v>262</v>
      </c>
      <c r="F224" t="s">
        <v>262</v>
      </c>
      <c r="G224" s="1">
        <v>43900</v>
      </c>
      <c r="H224">
        <v>973</v>
      </c>
      <c r="I224" t="s">
        <v>21</v>
      </c>
      <c r="K224" t="s">
        <v>10</v>
      </c>
      <c r="L224" t="s">
        <v>10</v>
      </c>
    </row>
    <row r="225" spans="1:12">
      <c r="A225" s="2" t="s">
        <v>1326</v>
      </c>
      <c r="B225" t="s">
        <v>20</v>
      </c>
      <c r="C225">
        <v>41</v>
      </c>
      <c r="D225" t="s">
        <v>1327</v>
      </c>
      <c r="E225" t="s">
        <v>263</v>
      </c>
      <c r="F225" t="s">
        <v>263</v>
      </c>
      <c r="G225" s="1">
        <v>43901</v>
      </c>
      <c r="H225">
        <v>971</v>
      </c>
      <c r="I225" t="s">
        <v>21</v>
      </c>
      <c r="K225" t="s">
        <v>10</v>
      </c>
      <c r="L225" t="s">
        <v>10</v>
      </c>
    </row>
    <row r="226" spans="1:12">
      <c r="A226" s="2" t="s">
        <v>1326</v>
      </c>
      <c r="B226" t="s">
        <v>20</v>
      </c>
      <c r="C226">
        <v>41</v>
      </c>
      <c r="D226" t="s">
        <v>1327</v>
      </c>
      <c r="E226" t="s">
        <v>264</v>
      </c>
      <c r="F226" t="s">
        <v>264</v>
      </c>
      <c r="G226" s="1">
        <v>43902</v>
      </c>
      <c r="H226">
        <v>969</v>
      </c>
      <c r="I226" t="s">
        <v>21</v>
      </c>
      <c r="K226" t="s">
        <v>10</v>
      </c>
      <c r="L226" t="s">
        <v>10</v>
      </c>
    </row>
    <row r="227" spans="1:12">
      <c r="A227" s="2" t="s">
        <v>1326</v>
      </c>
      <c r="B227" t="s">
        <v>20</v>
      </c>
      <c r="C227">
        <v>41</v>
      </c>
      <c r="D227" t="s">
        <v>1327</v>
      </c>
      <c r="E227" t="s">
        <v>265</v>
      </c>
      <c r="F227" t="s">
        <v>265</v>
      </c>
      <c r="G227" s="1">
        <v>43903</v>
      </c>
      <c r="H227">
        <v>969</v>
      </c>
      <c r="I227" t="s">
        <v>21</v>
      </c>
      <c r="K227" t="s">
        <v>10</v>
      </c>
      <c r="L227" t="s">
        <v>10</v>
      </c>
    </row>
    <row r="228" spans="1:12">
      <c r="A228" s="2" t="s">
        <v>1326</v>
      </c>
      <c r="B228" t="s">
        <v>20</v>
      </c>
      <c r="C228">
        <v>41</v>
      </c>
      <c r="D228" t="s">
        <v>1327</v>
      </c>
      <c r="E228" t="s">
        <v>266</v>
      </c>
      <c r="F228" t="s">
        <v>266</v>
      </c>
      <c r="G228" s="1">
        <v>43904</v>
      </c>
      <c r="H228">
        <v>964</v>
      </c>
      <c r="I228" t="s">
        <v>21</v>
      </c>
      <c r="K228" t="s">
        <v>10</v>
      </c>
      <c r="L228" t="s">
        <v>10</v>
      </c>
    </row>
    <row r="229" spans="1:12">
      <c r="A229" s="2" t="s">
        <v>1326</v>
      </c>
      <c r="B229" t="s">
        <v>20</v>
      </c>
      <c r="C229">
        <v>41</v>
      </c>
      <c r="D229" t="s">
        <v>1327</v>
      </c>
      <c r="E229" t="s">
        <v>267</v>
      </c>
      <c r="F229" t="s">
        <v>267</v>
      </c>
      <c r="G229" s="1">
        <v>43905</v>
      </c>
      <c r="H229">
        <v>966</v>
      </c>
      <c r="I229" t="s">
        <v>21</v>
      </c>
      <c r="K229" t="s">
        <v>10</v>
      </c>
      <c r="L229" t="s">
        <v>10</v>
      </c>
    </row>
    <row r="230" spans="1:12">
      <c r="A230" s="2" t="s">
        <v>1326</v>
      </c>
      <c r="B230" t="s">
        <v>20</v>
      </c>
      <c r="C230">
        <v>41</v>
      </c>
      <c r="D230" t="s">
        <v>1327</v>
      </c>
      <c r="E230" t="s">
        <v>268</v>
      </c>
      <c r="F230" t="s">
        <v>268</v>
      </c>
      <c r="G230" s="1">
        <v>43906</v>
      </c>
      <c r="H230">
        <v>967</v>
      </c>
      <c r="I230" t="s">
        <v>21</v>
      </c>
      <c r="K230" t="s">
        <v>10</v>
      </c>
      <c r="L230" t="s">
        <v>10</v>
      </c>
    </row>
    <row r="231" spans="1:12">
      <c r="A231" s="2" t="s">
        <v>1326</v>
      </c>
      <c r="B231" t="s">
        <v>20</v>
      </c>
      <c r="C231">
        <v>41</v>
      </c>
      <c r="D231" t="s">
        <v>1327</v>
      </c>
      <c r="E231" t="s">
        <v>269</v>
      </c>
      <c r="F231" t="s">
        <v>269</v>
      </c>
      <c r="G231" s="1">
        <v>43907</v>
      </c>
      <c r="H231">
        <v>971</v>
      </c>
      <c r="I231" t="s">
        <v>21</v>
      </c>
      <c r="K231" t="s">
        <v>10</v>
      </c>
      <c r="L231" t="s">
        <v>10</v>
      </c>
    </row>
    <row r="232" spans="1:12">
      <c r="A232" s="2" t="s">
        <v>1326</v>
      </c>
      <c r="B232" t="s">
        <v>20</v>
      </c>
      <c r="C232">
        <v>41</v>
      </c>
      <c r="D232" t="s">
        <v>1327</v>
      </c>
      <c r="E232" t="s">
        <v>270</v>
      </c>
      <c r="F232" t="s">
        <v>270</v>
      </c>
      <c r="G232" s="1">
        <v>43908</v>
      </c>
      <c r="H232">
        <v>972</v>
      </c>
      <c r="I232" t="s">
        <v>21</v>
      </c>
      <c r="K232" t="s">
        <v>10</v>
      </c>
      <c r="L232" t="s">
        <v>10</v>
      </c>
    </row>
    <row r="233" spans="1:12">
      <c r="A233" s="2" t="s">
        <v>1326</v>
      </c>
      <c r="B233" t="s">
        <v>20</v>
      </c>
      <c r="C233">
        <v>41</v>
      </c>
      <c r="D233" t="s">
        <v>1327</v>
      </c>
      <c r="E233" t="s">
        <v>271</v>
      </c>
      <c r="F233" t="s">
        <v>271</v>
      </c>
      <c r="G233" s="1">
        <v>43909</v>
      </c>
      <c r="H233">
        <v>975</v>
      </c>
      <c r="I233" t="s">
        <v>21</v>
      </c>
      <c r="K233" t="s">
        <v>10</v>
      </c>
      <c r="L233" t="s">
        <v>10</v>
      </c>
    </row>
    <row r="234" spans="1:12">
      <c r="A234" s="2" t="s">
        <v>1326</v>
      </c>
      <c r="B234" t="s">
        <v>20</v>
      </c>
      <c r="C234">
        <v>41</v>
      </c>
      <c r="D234" t="s">
        <v>1327</v>
      </c>
      <c r="E234" t="s">
        <v>272</v>
      </c>
      <c r="F234" t="s">
        <v>272</v>
      </c>
      <c r="G234" s="1">
        <v>43910</v>
      </c>
      <c r="H234">
        <v>976</v>
      </c>
      <c r="I234" t="s">
        <v>21</v>
      </c>
      <c r="K234" t="s">
        <v>10</v>
      </c>
      <c r="L234" t="s">
        <v>10</v>
      </c>
    </row>
    <row r="235" spans="1:12">
      <c r="A235" s="2" t="s">
        <v>1326</v>
      </c>
      <c r="B235" t="s">
        <v>20</v>
      </c>
      <c r="C235">
        <v>41</v>
      </c>
      <c r="D235" t="s">
        <v>1327</v>
      </c>
      <c r="E235" t="s">
        <v>273</v>
      </c>
      <c r="F235" t="s">
        <v>273</v>
      </c>
      <c r="G235" s="1">
        <v>43911</v>
      </c>
      <c r="H235">
        <v>974</v>
      </c>
      <c r="I235" t="s">
        <v>21</v>
      </c>
      <c r="K235" t="s">
        <v>10</v>
      </c>
      <c r="L235" t="s">
        <v>10</v>
      </c>
    </row>
    <row r="236" spans="1:12">
      <c r="A236" s="2" t="s">
        <v>1326</v>
      </c>
      <c r="B236" t="s">
        <v>20</v>
      </c>
      <c r="C236">
        <v>41</v>
      </c>
      <c r="D236" t="s">
        <v>1327</v>
      </c>
      <c r="E236" t="s">
        <v>274</v>
      </c>
      <c r="F236" t="s">
        <v>274</v>
      </c>
      <c r="G236" s="1">
        <v>43912</v>
      </c>
      <c r="H236">
        <v>971</v>
      </c>
      <c r="I236" t="s">
        <v>21</v>
      </c>
      <c r="K236" t="s">
        <v>10</v>
      </c>
      <c r="L236" t="s">
        <v>10</v>
      </c>
    </row>
    <row r="237" spans="1:12">
      <c r="A237" s="2" t="s">
        <v>1326</v>
      </c>
      <c r="B237" t="s">
        <v>20</v>
      </c>
      <c r="C237">
        <v>41</v>
      </c>
      <c r="D237" t="s">
        <v>1327</v>
      </c>
      <c r="E237" t="s">
        <v>275</v>
      </c>
      <c r="F237" t="s">
        <v>275</v>
      </c>
      <c r="G237" s="1">
        <v>43913</v>
      </c>
      <c r="H237">
        <v>968</v>
      </c>
      <c r="I237" t="s">
        <v>21</v>
      </c>
      <c r="K237" t="s">
        <v>10</v>
      </c>
      <c r="L237" t="s">
        <v>10</v>
      </c>
    </row>
    <row r="238" spans="1:12">
      <c r="A238" s="2" t="s">
        <v>1326</v>
      </c>
      <c r="B238" t="s">
        <v>20</v>
      </c>
      <c r="C238">
        <v>41</v>
      </c>
      <c r="D238" t="s">
        <v>1327</v>
      </c>
      <c r="E238" t="s">
        <v>276</v>
      </c>
      <c r="F238" t="s">
        <v>276</v>
      </c>
      <c r="G238" s="1">
        <v>43914</v>
      </c>
      <c r="H238">
        <v>964</v>
      </c>
      <c r="I238" t="s">
        <v>21</v>
      </c>
      <c r="K238" t="s">
        <v>10</v>
      </c>
      <c r="L238" t="s">
        <v>10</v>
      </c>
    </row>
    <row r="239" spans="1:12">
      <c r="A239" s="2" t="s">
        <v>1326</v>
      </c>
      <c r="B239" t="s">
        <v>20</v>
      </c>
      <c r="C239">
        <v>41</v>
      </c>
      <c r="D239" t="s">
        <v>1327</v>
      </c>
      <c r="E239" t="s">
        <v>277</v>
      </c>
      <c r="F239" t="s">
        <v>277</v>
      </c>
      <c r="G239" s="1">
        <v>43915</v>
      </c>
      <c r="H239">
        <v>966</v>
      </c>
      <c r="I239" t="s">
        <v>21</v>
      </c>
      <c r="K239" t="s">
        <v>10</v>
      </c>
      <c r="L239" t="s">
        <v>10</v>
      </c>
    </row>
    <row r="240" spans="1:12">
      <c r="A240" s="2" t="s">
        <v>1326</v>
      </c>
      <c r="B240" t="s">
        <v>20</v>
      </c>
      <c r="C240">
        <v>41</v>
      </c>
      <c r="D240" t="s">
        <v>1327</v>
      </c>
      <c r="E240" t="s">
        <v>278</v>
      </c>
      <c r="F240" t="s">
        <v>278</v>
      </c>
      <c r="G240" s="1">
        <v>43916</v>
      </c>
      <c r="H240">
        <v>962</v>
      </c>
      <c r="I240" t="s">
        <v>21</v>
      </c>
      <c r="K240" t="s">
        <v>10</v>
      </c>
      <c r="L240" t="s">
        <v>10</v>
      </c>
    </row>
    <row r="241" spans="1:12">
      <c r="A241" s="2" t="s">
        <v>1326</v>
      </c>
      <c r="B241" t="s">
        <v>20</v>
      </c>
      <c r="C241">
        <v>41</v>
      </c>
      <c r="D241" t="s">
        <v>1327</v>
      </c>
      <c r="E241" t="s">
        <v>279</v>
      </c>
      <c r="F241" t="s">
        <v>279</v>
      </c>
      <c r="G241" s="1">
        <v>43917</v>
      </c>
      <c r="H241">
        <v>964</v>
      </c>
      <c r="I241" t="s">
        <v>21</v>
      </c>
      <c r="K241" t="s">
        <v>10</v>
      </c>
      <c r="L241" t="s">
        <v>10</v>
      </c>
    </row>
    <row r="242" spans="1:12">
      <c r="A242" s="2" t="s">
        <v>1326</v>
      </c>
      <c r="B242" t="s">
        <v>20</v>
      </c>
      <c r="C242">
        <v>41</v>
      </c>
      <c r="D242" t="s">
        <v>1327</v>
      </c>
      <c r="E242" t="s">
        <v>280</v>
      </c>
      <c r="F242" t="s">
        <v>280</v>
      </c>
      <c r="G242" s="1">
        <v>43918</v>
      </c>
      <c r="H242">
        <v>961</v>
      </c>
      <c r="I242" t="s">
        <v>21</v>
      </c>
      <c r="K242" t="s">
        <v>10</v>
      </c>
      <c r="L242" t="s">
        <v>10</v>
      </c>
    </row>
    <row r="243" spans="1:12">
      <c r="A243" s="2" t="s">
        <v>1326</v>
      </c>
      <c r="B243" t="s">
        <v>20</v>
      </c>
      <c r="C243">
        <v>41</v>
      </c>
      <c r="D243" t="s">
        <v>1327</v>
      </c>
      <c r="E243" t="s">
        <v>281</v>
      </c>
      <c r="F243" t="s">
        <v>281</v>
      </c>
      <c r="G243" s="1">
        <v>43919</v>
      </c>
      <c r="H243">
        <v>961</v>
      </c>
      <c r="I243" t="s">
        <v>21</v>
      </c>
      <c r="K243" t="s">
        <v>10</v>
      </c>
      <c r="L243" t="s">
        <v>10</v>
      </c>
    </row>
    <row r="244" spans="1:12">
      <c r="A244" s="2" t="s">
        <v>1326</v>
      </c>
      <c r="B244" t="s">
        <v>20</v>
      </c>
      <c r="C244">
        <v>41</v>
      </c>
      <c r="D244" t="s">
        <v>1327</v>
      </c>
      <c r="E244" t="s">
        <v>282</v>
      </c>
      <c r="F244" t="s">
        <v>282</v>
      </c>
      <c r="G244" s="1">
        <v>43920</v>
      </c>
      <c r="H244">
        <v>964</v>
      </c>
      <c r="I244" t="s">
        <v>21</v>
      </c>
      <c r="K244" t="s">
        <v>10</v>
      </c>
      <c r="L244" t="s">
        <v>10</v>
      </c>
    </row>
    <row r="245" spans="1:12">
      <c r="A245" s="2" t="s">
        <v>1326</v>
      </c>
      <c r="B245" t="s">
        <v>20</v>
      </c>
      <c r="C245">
        <v>41</v>
      </c>
      <c r="D245" t="s">
        <v>1327</v>
      </c>
      <c r="E245" t="s">
        <v>283</v>
      </c>
      <c r="F245" t="s">
        <v>283</v>
      </c>
      <c r="G245" s="1">
        <v>43921</v>
      </c>
      <c r="H245">
        <v>967</v>
      </c>
      <c r="I245" t="s">
        <v>21</v>
      </c>
      <c r="K245" t="s">
        <v>10</v>
      </c>
      <c r="L245" t="s">
        <v>10</v>
      </c>
    </row>
    <row r="246" spans="1:12">
      <c r="A246" s="2" t="s">
        <v>1326</v>
      </c>
      <c r="B246" t="s">
        <v>20</v>
      </c>
      <c r="C246">
        <v>41</v>
      </c>
      <c r="D246" t="s">
        <v>1327</v>
      </c>
      <c r="E246" t="s">
        <v>284</v>
      </c>
      <c r="F246" t="s">
        <v>284</v>
      </c>
      <c r="G246" s="1">
        <v>43922</v>
      </c>
      <c r="H246">
        <v>874</v>
      </c>
      <c r="I246" t="s">
        <v>21</v>
      </c>
      <c r="K246" t="s">
        <v>10</v>
      </c>
      <c r="L246" t="s">
        <v>10</v>
      </c>
    </row>
    <row r="247" spans="1:12">
      <c r="A247" s="2" t="s">
        <v>1326</v>
      </c>
      <c r="B247" t="s">
        <v>20</v>
      </c>
      <c r="C247">
        <v>41</v>
      </c>
      <c r="D247" t="s">
        <v>1327</v>
      </c>
      <c r="E247" t="s">
        <v>285</v>
      </c>
      <c r="F247" t="s">
        <v>285</v>
      </c>
      <c r="G247" s="1">
        <v>43923</v>
      </c>
      <c r="H247">
        <v>797</v>
      </c>
      <c r="I247" t="s">
        <v>21</v>
      </c>
      <c r="K247" t="s">
        <v>10</v>
      </c>
      <c r="L247" t="s">
        <v>10</v>
      </c>
    </row>
    <row r="248" spans="1:12">
      <c r="A248" s="2" t="s">
        <v>1326</v>
      </c>
      <c r="B248" t="s">
        <v>20</v>
      </c>
      <c r="C248">
        <v>41</v>
      </c>
      <c r="D248" t="s">
        <v>1327</v>
      </c>
      <c r="E248" t="s">
        <v>286</v>
      </c>
      <c r="F248" t="s">
        <v>286</v>
      </c>
      <c r="G248" s="1">
        <v>43924</v>
      </c>
      <c r="H248">
        <v>795</v>
      </c>
      <c r="I248" t="s">
        <v>21</v>
      </c>
      <c r="K248" t="s">
        <v>10</v>
      </c>
      <c r="L248" t="s">
        <v>10</v>
      </c>
    </row>
    <row r="249" spans="1:12">
      <c r="A249" s="2" t="s">
        <v>1326</v>
      </c>
      <c r="B249" t="s">
        <v>20</v>
      </c>
      <c r="C249">
        <v>41</v>
      </c>
      <c r="D249" t="s">
        <v>1327</v>
      </c>
      <c r="E249" t="s">
        <v>287</v>
      </c>
      <c r="F249" t="s">
        <v>287</v>
      </c>
      <c r="G249" s="1">
        <v>43925</v>
      </c>
      <c r="H249">
        <v>791</v>
      </c>
      <c r="I249" t="s">
        <v>21</v>
      </c>
      <c r="K249" t="s">
        <v>10</v>
      </c>
      <c r="L249" t="s">
        <v>10</v>
      </c>
    </row>
    <row r="250" spans="1:12">
      <c r="A250" s="2" t="s">
        <v>1326</v>
      </c>
      <c r="B250" t="s">
        <v>20</v>
      </c>
      <c r="C250">
        <v>41</v>
      </c>
      <c r="D250" t="s">
        <v>1327</v>
      </c>
      <c r="E250" t="s">
        <v>288</v>
      </c>
      <c r="F250" t="s">
        <v>288</v>
      </c>
      <c r="G250" s="1">
        <v>43926</v>
      </c>
      <c r="H250">
        <v>1335</v>
      </c>
      <c r="I250" t="s">
        <v>21</v>
      </c>
      <c r="K250" t="s">
        <v>10</v>
      </c>
      <c r="L250" t="s">
        <v>10</v>
      </c>
    </row>
    <row r="251" spans="1:12">
      <c r="A251" s="2" t="s">
        <v>1326</v>
      </c>
      <c r="B251" t="s">
        <v>20</v>
      </c>
      <c r="C251">
        <v>41</v>
      </c>
      <c r="D251" t="s">
        <v>1327</v>
      </c>
      <c r="E251" t="s">
        <v>289</v>
      </c>
      <c r="F251" t="s">
        <v>289</v>
      </c>
      <c r="G251" s="1">
        <v>43927</v>
      </c>
      <c r="H251">
        <v>2981</v>
      </c>
      <c r="I251" t="s">
        <v>21</v>
      </c>
      <c r="K251" t="s">
        <v>10</v>
      </c>
      <c r="L251" t="s">
        <v>10</v>
      </c>
    </row>
    <row r="252" spans="1:12">
      <c r="A252" s="2" t="s">
        <v>1326</v>
      </c>
      <c r="B252" t="s">
        <v>20</v>
      </c>
      <c r="C252">
        <v>41</v>
      </c>
      <c r="D252" t="s">
        <v>1327</v>
      </c>
      <c r="E252" t="s">
        <v>290</v>
      </c>
      <c r="F252" t="s">
        <v>290</v>
      </c>
      <c r="G252" s="1">
        <v>43928</v>
      </c>
      <c r="H252">
        <v>1345</v>
      </c>
      <c r="I252" t="s">
        <v>21</v>
      </c>
      <c r="K252" t="s">
        <v>10</v>
      </c>
      <c r="L252" t="s">
        <v>10</v>
      </c>
    </row>
    <row r="253" spans="1:12">
      <c r="A253" s="2" t="s">
        <v>1326</v>
      </c>
      <c r="B253" t="s">
        <v>20</v>
      </c>
      <c r="C253">
        <v>41</v>
      </c>
      <c r="D253" t="s">
        <v>1327</v>
      </c>
      <c r="E253" t="s">
        <v>291</v>
      </c>
      <c r="F253" t="s">
        <v>291</v>
      </c>
      <c r="G253" s="1">
        <v>43929</v>
      </c>
      <c r="H253">
        <v>1019</v>
      </c>
      <c r="I253" t="s">
        <v>21</v>
      </c>
      <c r="K253" t="s">
        <v>10</v>
      </c>
      <c r="L253" t="s">
        <v>10</v>
      </c>
    </row>
    <row r="254" spans="1:12">
      <c r="A254" s="2" t="s">
        <v>1326</v>
      </c>
      <c r="B254" t="s">
        <v>20</v>
      </c>
      <c r="C254">
        <v>41</v>
      </c>
      <c r="D254" t="s">
        <v>1327</v>
      </c>
      <c r="E254" t="s">
        <v>292</v>
      </c>
      <c r="F254" t="s">
        <v>292</v>
      </c>
      <c r="G254" s="1">
        <v>43930</v>
      </c>
      <c r="H254">
        <v>1005</v>
      </c>
      <c r="I254" t="s">
        <v>21</v>
      </c>
      <c r="K254" t="s">
        <v>10</v>
      </c>
      <c r="L254" t="s">
        <v>10</v>
      </c>
    </row>
    <row r="255" spans="1:12">
      <c r="A255" s="2" t="s">
        <v>1326</v>
      </c>
      <c r="B255" t="s">
        <v>20</v>
      </c>
      <c r="C255">
        <v>41</v>
      </c>
      <c r="D255" t="s">
        <v>1327</v>
      </c>
      <c r="E255" t="s">
        <v>293</v>
      </c>
      <c r="F255" t="s">
        <v>293</v>
      </c>
      <c r="G255" s="1">
        <v>43931</v>
      </c>
      <c r="H255">
        <v>1004</v>
      </c>
      <c r="I255" t="s">
        <v>21</v>
      </c>
      <c r="K255" t="s">
        <v>10</v>
      </c>
      <c r="L255" t="s">
        <v>10</v>
      </c>
    </row>
    <row r="256" spans="1:12">
      <c r="A256" s="2" t="s">
        <v>1326</v>
      </c>
      <c r="B256" t="s">
        <v>20</v>
      </c>
      <c r="C256">
        <v>41</v>
      </c>
      <c r="D256" t="s">
        <v>1327</v>
      </c>
      <c r="E256" t="s">
        <v>294</v>
      </c>
      <c r="F256" t="s">
        <v>294</v>
      </c>
      <c r="G256" s="1">
        <v>43932</v>
      </c>
      <c r="H256">
        <v>1005</v>
      </c>
      <c r="I256" t="s">
        <v>21</v>
      </c>
      <c r="K256" t="s">
        <v>10</v>
      </c>
      <c r="L256" t="s">
        <v>10</v>
      </c>
    </row>
    <row r="257" spans="1:12">
      <c r="A257" s="2" t="s">
        <v>1326</v>
      </c>
      <c r="B257" t="s">
        <v>20</v>
      </c>
      <c r="C257">
        <v>41</v>
      </c>
      <c r="D257" t="s">
        <v>1327</v>
      </c>
      <c r="E257" t="s">
        <v>295</v>
      </c>
      <c r="F257" t="s">
        <v>295</v>
      </c>
      <c r="G257" s="1">
        <v>43933</v>
      </c>
      <c r="H257">
        <v>1005</v>
      </c>
      <c r="I257" t="s">
        <v>21</v>
      </c>
      <c r="K257" t="s">
        <v>10</v>
      </c>
      <c r="L257" t="s">
        <v>10</v>
      </c>
    </row>
    <row r="258" spans="1:12">
      <c r="A258" s="2" t="s">
        <v>1326</v>
      </c>
      <c r="B258" t="s">
        <v>20</v>
      </c>
      <c r="C258">
        <v>41</v>
      </c>
      <c r="D258" t="s">
        <v>1327</v>
      </c>
      <c r="E258" t="s">
        <v>296</v>
      </c>
      <c r="F258" t="s">
        <v>296</v>
      </c>
      <c r="G258" s="1">
        <v>43934</v>
      </c>
      <c r="H258">
        <v>1004</v>
      </c>
      <c r="I258" t="s">
        <v>21</v>
      </c>
      <c r="K258" t="s">
        <v>10</v>
      </c>
      <c r="L258" t="s">
        <v>10</v>
      </c>
    </row>
    <row r="259" spans="1:12">
      <c r="A259" s="2" t="s">
        <v>1326</v>
      </c>
      <c r="B259" t="s">
        <v>20</v>
      </c>
      <c r="C259">
        <v>41</v>
      </c>
      <c r="D259" t="s">
        <v>1327</v>
      </c>
      <c r="E259" t="s">
        <v>297</v>
      </c>
      <c r="F259" t="s">
        <v>297</v>
      </c>
      <c r="G259" s="1">
        <v>43935</v>
      </c>
      <c r="H259">
        <v>1001</v>
      </c>
      <c r="I259" t="s">
        <v>21</v>
      </c>
      <c r="K259" t="s">
        <v>10</v>
      </c>
      <c r="L259" t="s">
        <v>10</v>
      </c>
    </row>
    <row r="260" spans="1:12">
      <c r="A260" s="2" t="s">
        <v>1326</v>
      </c>
      <c r="B260" t="s">
        <v>20</v>
      </c>
      <c r="C260">
        <v>41</v>
      </c>
      <c r="D260" t="s">
        <v>1327</v>
      </c>
      <c r="E260" t="s">
        <v>298</v>
      </c>
      <c r="F260" t="s">
        <v>298</v>
      </c>
      <c r="G260" s="1">
        <v>43936</v>
      </c>
      <c r="H260">
        <v>1000</v>
      </c>
      <c r="I260" t="s">
        <v>21</v>
      </c>
      <c r="K260" t="s">
        <v>10</v>
      </c>
      <c r="L260" t="s">
        <v>10</v>
      </c>
    </row>
    <row r="261" spans="1:12">
      <c r="A261" s="2" t="s">
        <v>1326</v>
      </c>
      <c r="B261" t="s">
        <v>20</v>
      </c>
      <c r="C261">
        <v>41</v>
      </c>
      <c r="D261" t="s">
        <v>1327</v>
      </c>
      <c r="E261" t="s">
        <v>299</v>
      </c>
      <c r="F261" t="s">
        <v>299</v>
      </c>
      <c r="G261" s="1">
        <v>43937</v>
      </c>
      <c r="H261">
        <v>999</v>
      </c>
      <c r="I261" t="s">
        <v>21</v>
      </c>
      <c r="K261" t="s">
        <v>10</v>
      </c>
      <c r="L261" t="s">
        <v>10</v>
      </c>
    </row>
    <row r="262" spans="1:12">
      <c r="A262" s="2" t="s">
        <v>1326</v>
      </c>
      <c r="B262" t="s">
        <v>20</v>
      </c>
      <c r="C262">
        <v>41</v>
      </c>
      <c r="D262" t="s">
        <v>1327</v>
      </c>
      <c r="E262" t="s">
        <v>300</v>
      </c>
      <c r="F262" t="s">
        <v>300</v>
      </c>
      <c r="G262" s="1">
        <v>43938</v>
      </c>
      <c r="H262">
        <v>998</v>
      </c>
      <c r="I262" t="s">
        <v>21</v>
      </c>
      <c r="K262" t="s">
        <v>10</v>
      </c>
      <c r="L262" t="s">
        <v>10</v>
      </c>
    </row>
    <row r="263" spans="1:12">
      <c r="A263" s="2" t="s">
        <v>1326</v>
      </c>
      <c r="B263" t="s">
        <v>20</v>
      </c>
      <c r="C263">
        <v>41</v>
      </c>
      <c r="D263" t="s">
        <v>1327</v>
      </c>
      <c r="E263" t="s">
        <v>301</v>
      </c>
      <c r="F263" t="s">
        <v>301</v>
      </c>
      <c r="G263" s="1">
        <v>43939</v>
      </c>
      <c r="H263">
        <v>1000</v>
      </c>
      <c r="I263" t="s">
        <v>21</v>
      </c>
      <c r="K263" t="s">
        <v>10</v>
      </c>
      <c r="L263" t="s">
        <v>10</v>
      </c>
    </row>
    <row r="264" spans="1:12">
      <c r="A264" s="2" t="s">
        <v>1326</v>
      </c>
      <c r="B264" t="s">
        <v>20</v>
      </c>
      <c r="C264">
        <v>41</v>
      </c>
      <c r="D264" t="s">
        <v>1327</v>
      </c>
      <c r="E264" t="s">
        <v>302</v>
      </c>
      <c r="F264" t="s">
        <v>302</v>
      </c>
      <c r="G264" s="1">
        <v>43940</v>
      </c>
      <c r="H264">
        <v>1045</v>
      </c>
      <c r="I264" t="s">
        <v>21</v>
      </c>
      <c r="K264" t="s">
        <v>10</v>
      </c>
      <c r="L264" t="s">
        <v>10</v>
      </c>
    </row>
    <row r="265" spans="1:12">
      <c r="A265" s="2" t="s">
        <v>1326</v>
      </c>
      <c r="B265" t="s">
        <v>20</v>
      </c>
      <c r="C265">
        <v>41</v>
      </c>
      <c r="D265" t="s">
        <v>1327</v>
      </c>
      <c r="E265" t="s">
        <v>472</v>
      </c>
      <c r="F265" t="s">
        <v>472</v>
      </c>
      <c r="G265" s="1">
        <v>43941</v>
      </c>
      <c r="H265">
        <v>1118</v>
      </c>
      <c r="I265" t="s">
        <v>21</v>
      </c>
      <c r="K265" t="s">
        <v>10</v>
      </c>
      <c r="L265" t="s">
        <v>10</v>
      </c>
    </row>
    <row r="266" spans="1:12">
      <c r="A266" s="2" t="s">
        <v>1326</v>
      </c>
      <c r="B266" t="s">
        <v>20</v>
      </c>
      <c r="C266">
        <v>41</v>
      </c>
      <c r="D266" t="s">
        <v>1327</v>
      </c>
      <c r="E266" t="s">
        <v>303</v>
      </c>
      <c r="F266" t="s">
        <v>303</v>
      </c>
      <c r="G266" s="1">
        <v>43942</v>
      </c>
      <c r="H266">
        <v>1227</v>
      </c>
      <c r="I266" t="s">
        <v>21</v>
      </c>
      <c r="K266" t="s">
        <v>10</v>
      </c>
      <c r="L266" t="s">
        <v>10</v>
      </c>
    </row>
    <row r="267" spans="1:12">
      <c r="A267" s="2" t="s">
        <v>1326</v>
      </c>
      <c r="B267" t="s">
        <v>20</v>
      </c>
      <c r="C267">
        <v>41</v>
      </c>
      <c r="D267" t="s">
        <v>1327</v>
      </c>
      <c r="E267" t="s">
        <v>304</v>
      </c>
      <c r="F267" t="s">
        <v>304</v>
      </c>
      <c r="G267" s="1">
        <v>43943</v>
      </c>
      <c r="H267">
        <v>1313</v>
      </c>
      <c r="I267" t="s">
        <v>21</v>
      </c>
      <c r="K267" t="s">
        <v>10</v>
      </c>
      <c r="L267" t="s">
        <v>10</v>
      </c>
    </row>
    <row r="268" spans="1:12">
      <c r="A268" s="2" t="s">
        <v>1326</v>
      </c>
      <c r="B268" t="s">
        <v>20</v>
      </c>
      <c r="C268">
        <v>41</v>
      </c>
      <c r="D268" t="s">
        <v>1327</v>
      </c>
      <c r="E268" t="s">
        <v>305</v>
      </c>
      <c r="F268" t="s">
        <v>305</v>
      </c>
      <c r="G268" s="1">
        <v>43944</v>
      </c>
      <c r="H268">
        <v>1352</v>
      </c>
      <c r="I268" t="s">
        <v>21</v>
      </c>
      <c r="K268" t="s">
        <v>10</v>
      </c>
      <c r="L268" t="s">
        <v>10</v>
      </c>
    </row>
    <row r="269" spans="1:12">
      <c r="A269" s="2" t="s">
        <v>1326</v>
      </c>
      <c r="B269" t="s">
        <v>20</v>
      </c>
      <c r="C269">
        <v>41</v>
      </c>
      <c r="D269" t="s">
        <v>1327</v>
      </c>
      <c r="E269" t="s">
        <v>306</v>
      </c>
      <c r="F269" t="s">
        <v>306</v>
      </c>
      <c r="G269" s="1">
        <v>43945</v>
      </c>
      <c r="H269">
        <v>1394</v>
      </c>
      <c r="I269" t="s">
        <v>21</v>
      </c>
      <c r="K269" t="s">
        <v>10</v>
      </c>
      <c r="L269" t="s">
        <v>10</v>
      </c>
    </row>
    <row r="270" spans="1:12">
      <c r="A270" s="2" t="s">
        <v>1326</v>
      </c>
      <c r="B270" t="s">
        <v>20</v>
      </c>
      <c r="C270">
        <v>41</v>
      </c>
      <c r="D270" t="s">
        <v>1327</v>
      </c>
      <c r="E270" t="s">
        <v>473</v>
      </c>
      <c r="F270" t="s">
        <v>473</v>
      </c>
      <c r="G270" s="1">
        <v>43946</v>
      </c>
      <c r="H270">
        <v>1449</v>
      </c>
      <c r="I270" t="s">
        <v>21</v>
      </c>
      <c r="K270" t="s">
        <v>10</v>
      </c>
      <c r="L270" t="s">
        <v>10</v>
      </c>
    </row>
    <row r="271" spans="1:12">
      <c r="A271" s="2" t="s">
        <v>1326</v>
      </c>
      <c r="B271" t="s">
        <v>20</v>
      </c>
      <c r="C271">
        <v>41</v>
      </c>
      <c r="D271" t="s">
        <v>1327</v>
      </c>
      <c r="E271" t="s">
        <v>307</v>
      </c>
      <c r="F271" t="s">
        <v>307</v>
      </c>
      <c r="G271" s="1">
        <v>43947</v>
      </c>
      <c r="H271">
        <v>1516</v>
      </c>
      <c r="I271" t="s">
        <v>21</v>
      </c>
      <c r="K271" t="s">
        <v>10</v>
      </c>
      <c r="L271" t="s">
        <v>10</v>
      </c>
    </row>
    <row r="272" spans="1:12">
      <c r="A272" s="2" t="s">
        <v>1326</v>
      </c>
      <c r="B272" t="s">
        <v>20</v>
      </c>
      <c r="C272">
        <v>41</v>
      </c>
      <c r="D272" t="s">
        <v>1327</v>
      </c>
      <c r="E272" t="s">
        <v>308</v>
      </c>
      <c r="F272" t="s">
        <v>308</v>
      </c>
      <c r="G272" s="1">
        <v>43948</v>
      </c>
      <c r="H272">
        <v>1516</v>
      </c>
      <c r="I272" t="s">
        <v>21</v>
      </c>
      <c r="K272" t="s">
        <v>10</v>
      </c>
      <c r="L272" t="s">
        <v>10</v>
      </c>
    </row>
    <row r="273" spans="1:12">
      <c r="A273" s="2" t="s">
        <v>1326</v>
      </c>
      <c r="B273" t="s">
        <v>20</v>
      </c>
      <c r="C273">
        <v>41</v>
      </c>
      <c r="D273" t="s">
        <v>1327</v>
      </c>
      <c r="E273" t="s">
        <v>309</v>
      </c>
      <c r="F273" t="s">
        <v>309</v>
      </c>
      <c r="G273" s="1">
        <v>43949</v>
      </c>
      <c r="H273">
        <v>1554</v>
      </c>
      <c r="I273" t="s">
        <v>21</v>
      </c>
      <c r="K273" t="s">
        <v>10</v>
      </c>
      <c r="L273" t="s">
        <v>10</v>
      </c>
    </row>
    <row r="274" spans="1:12">
      <c r="A274" s="2" t="s">
        <v>1326</v>
      </c>
      <c r="B274" t="s">
        <v>20</v>
      </c>
      <c r="C274">
        <v>41</v>
      </c>
      <c r="D274" t="s">
        <v>1327</v>
      </c>
      <c r="E274" t="s">
        <v>310</v>
      </c>
      <c r="F274" t="s">
        <v>310</v>
      </c>
      <c r="G274" s="1">
        <v>43950</v>
      </c>
      <c r="H274">
        <v>1562</v>
      </c>
      <c r="I274" t="s">
        <v>21</v>
      </c>
      <c r="K274" t="s">
        <v>10</v>
      </c>
      <c r="L274" t="s">
        <v>10</v>
      </c>
    </row>
    <row r="275" spans="1:12">
      <c r="A275" s="2" t="s">
        <v>1326</v>
      </c>
      <c r="B275" t="s">
        <v>20</v>
      </c>
      <c r="C275">
        <v>41</v>
      </c>
      <c r="D275" t="s">
        <v>1327</v>
      </c>
      <c r="E275" t="s">
        <v>474</v>
      </c>
      <c r="F275" t="s">
        <v>474</v>
      </c>
      <c r="G275" s="1">
        <v>43951</v>
      </c>
      <c r="H275">
        <v>1706</v>
      </c>
      <c r="I275" t="s">
        <v>21</v>
      </c>
      <c r="K275" t="s">
        <v>10</v>
      </c>
      <c r="L275" t="s">
        <v>10</v>
      </c>
    </row>
    <row r="276" spans="1:12">
      <c r="A276" s="2" t="s">
        <v>1326</v>
      </c>
      <c r="B276" t="s">
        <v>20</v>
      </c>
      <c r="C276">
        <v>41</v>
      </c>
      <c r="D276" t="s">
        <v>1327</v>
      </c>
      <c r="E276" t="s">
        <v>311</v>
      </c>
      <c r="F276" t="s">
        <v>311</v>
      </c>
      <c r="G276" s="1">
        <v>43952</v>
      </c>
      <c r="H276">
        <v>1774</v>
      </c>
      <c r="I276" t="s">
        <v>21</v>
      </c>
      <c r="K276" t="s">
        <v>10</v>
      </c>
      <c r="L276" t="s">
        <v>10</v>
      </c>
    </row>
    <row r="277" spans="1:12">
      <c r="A277" s="2" t="s">
        <v>1326</v>
      </c>
      <c r="B277" t="s">
        <v>20</v>
      </c>
      <c r="C277">
        <v>41</v>
      </c>
      <c r="D277" t="s">
        <v>1327</v>
      </c>
      <c r="E277" t="s">
        <v>312</v>
      </c>
      <c r="F277" t="s">
        <v>312</v>
      </c>
      <c r="G277" s="1">
        <v>43953</v>
      </c>
      <c r="H277">
        <v>1736</v>
      </c>
      <c r="I277" t="s">
        <v>21</v>
      </c>
      <c r="K277" t="s">
        <v>10</v>
      </c>
      <c r="L277" t="s">
        <v>10</v>
      </c>
    </row>
    <row r="278" spans="1:12">
      <c r="A278" s="2" t="s">
        <v>1326</v>
      </c>
      <c r="B278" t="s">
        <v>20</v>
      </c>
      <c r="C278">
        <v>41</v>
      </c>
      <c r="D278" t="s">
        <v>1327</v>
      </c>
      <c r="E278" t="s">
        <v>313</v>
      </c>
      <c r="F278" t="s">
        <v>313</v>
      </c>
      <c r="G278" s="1">
        <v>43954</v>
      </c>
      <c r="H278">
        <v>1737</v>
      </c>
      <c r="I278" t="s">
        <v>21</v>
      </c>
      <c r="K278" t="s">
        <v>10</v>
      </c>
      <c r="L278" t="s">
        <v>10</v>
      </c>
    </row>
    <row r="279" spans="1:12">
      <c r="A279" s="2" t="s">
        <v>1326</v>
      </c>
      <c r="B279" t="s">
        <v>20</v>
      </c>
      <c r="C279">
        <v>41</v>
      </c>
      <c r="D279" t="s">
        <v>1327</v>
      </c>
      <c r="E279" t="s">
        <v>475</v>
      </c>
      <c r="F279" t="s">
        <v>475</v>
      </c>
      <c r="G279" s="1">
        <v>43955</v>
      </c>
      <c r="H279">
        <v>1748</v>
      </c>
      <c r="I279" t="s">
        <v>21</v>
      </c>
      <c r="K279" t="s">
        <v>10</v>
      </c>
      <c r="L279" t="s">
        <v>10</v>
      </c>
    </row>
    <row r="280" spans="1:12">
      <c r="A280" s="2" t="s">
        <v>1326</v>
      </c>
      <c r="B280" t="s">
        <v>20</v>
      </c>
      <c r="C280">
        <v>41</v>
      </c>
      <c r="D280" t="s">
        <v>1327</v>
      </c>
      <c r="E280" t="s">
        <v>314</v>
      </c>
      <c r="F280" t="s">
        <v>314</v>
      </c>
      <c r="G280" s="1">
        <v>43956</v>
      </c>
      <c r="H280">
        <v>1763</v>
      </c>
      <c r="I280" t="s">
        <v>21</v>
      </c>
      <c r="K280" t="s">
        <v>10</v>
      </c>
      <c r="L280" t="s">
        <v>10</v>
      </c>
    </row>
    <row r="281" spans="1:12">
      <c r="A281" s="2" t="s">
        <v>1326</v>
      </c>
      <c r="B281" t="s">
        <v>20</v>
      </c>
      <c r="C281">
        <v>41</v>
      </c>
      <c r="D281" t="s">
        <v>1327</v>
      </c>
      <c r="E281" t="s">
        <v>315</v>
      </c>
      <c r="F281" t="s">
        <v>315</v>
      </c>
      <c r="G281" s="1">
        <v>43957</v>
      </c>
      <c r="H281">
        <v>1834</v>
      </c>
      <c r="I281" t="s">
        <v>21</v>
      </c>
      <c r="K281" t="s">
        <v>10</v>
      </c>
      <c r="L281" t="s">
        <v>10</v>
      </c>
    </row>
    <row r="282" spans="1:12">
      <c r="A282" s="2" t="s">
        <v>1326</v>
      </c>
      <c r="B282" t="s">
        <v>20</v>
      </c>
      <c r="C282">
        <v>41</v>
      </c>
      <c r="D282" t="s">
        <v>1327</v>
      </c>
      <c r="E282" t="s">
        <v>316</v>
      </c>
      <c r="F282" t="s">
        <v>316</v>
      </c>
      <c r="G282" s="1">
        <v>43958</v>
      </c>
      <c r="H282">
        <v>1811</v>
      </c>
      <c r="I282" t="s">
        <v>21</v>
      </c>
      <c r="K282" t="s">
        <v>10</v>
      </c>
      <c r="L282" t="s">
        <v>10</v>
      </c>
    </row>
    <row r="283" spans="1:12">
      <c r="A283" s="2" t="s">
        <v>1326</v>
      </c>
      <c r="B283" t="s">
        <v>20</v>
      </c>
      <c r="C283">
        <v>41</v>
      </c>
      <c r="D283" t="s">
        <v>1327</v>
      </c>
      <c r="E283" t="s">
        <v>317</v>
      </c>
      <c r="F283" t="s">
        <v>317</v>
      </c>
      <c r="G283" s="1">
        <v>43959</v>
      </c>
      <c r="H283">
        <v>1794</v>
      </c>
      <c r="I283" t="s">
        <v>21</v>
      </c>
      <c r="K283" t="s">
        <v>10</v>
      </c>
      <c r="L283" t="s">
        <v>10</v>
      </c>
    </row>
    <row r="284" spans="1:12">
      <c r="A284" s="2" t="s">
        <v>1326</v>
      </c>
      <c r="B284" t="s">
        <v>20</v>
      </c>
      <c r="C284">
        <v>41</v>
      </c>
      <c r="D284" t="s">
        <v>1327</v>
      </c>
      <c r="E284" t="s">
        <v>318</v>
      </c>
      <c r="F284" t="s">
        <v>318</v>
      </c>
      <c r="G284" s="1">
        <v>43960</v>
      </c>
      <c r="H284">
        <v>1768</v>
      </c>
      <c r="I284" t="s">
        <v>21</v>
      </c>
      <c r="K284" t="s">
        <v>10</v>
      </c>
      <c r="L284" t="s">
        <v>10</v>
      </c>
    </row>
    <row r="285" spans="1:12">
      <c r="A285" s="2" t="s">
        <v>1326</v>
      </c>
      <c r="B285" t="s">
        <v>20</v>
      </c>
      <c r="C285">
        <v>41</v>
      </c>
      <c r="D285" t="s">
        <v>1327</v>
      </c>
      <c r="E285" t="s">
        <v>319</v>
      </c>
      <c r="F285" t="s">
        <v>319</v>
      </c>
      <c r="G285" s="1">
        <v>43961</v>
      </c>
      <c r="H285">
        <v>1702</v>
      </c>
      <c r="I285" t="s">
        <v>21</v>
      </c>
      <c r="K285" t="s">
        <v>10</v>
      </c>
      <c r="L285" t="s">
        <v>10</v>
      </c>
    </row>
    <row r="286" spans="1:12">
      <c r="A286" s="2" t="s">
        <v>1326</v>
      </c>
      <c r="B286" t="s">
        <v>20</v>
      </c>
      <c r="C286">
        <v>41</v>
      </c>
      <c r="D286" t="s">
        <v>1327</v>
      </c>
      <c r="E286" t="s">
        <v>320</v>
      </c>
      <c r="F286" t="s">
        <v>320</v>
      </c>
      <c r="G286" s="1">
        <v>43962</v>
      </c>
      <c r="H286">
        <v>1616</v>
      </c>
      <c r="I286" t="s">
        <v>21</v>
      </c>
      <c r="K286" t="s">
        <v>10</v>
      </c>
      <c r="L286" t="s">
        <v>10</v>
      </c>
    </row>
    <row r="287" spans="1:12">
      <c r="A287" s="2" t="s">
        <v>1326</v>
      </c>
      <c r="B287" t="s">
        <v>20</v>
      </c>
      <c r="C287">
        <v>41</v>
      </c>
      <c r="D287" t="s">
        <v>1327</v>
      </c>
      <c r="E287" t="s">
        <v>321</v>
      </c>
      <c r="F287" t="s">
        <v>321</v>
      </c>
      <c r="G287" s="1">
        <v>43963</v>
      </c>
      <c r="H287">
        <v>1612</v>
      </c>
      <c r="I287" t="s">
        <v>21</v>
      </c>
      <c r="K287" t="s">
        <v>10</v>
      </c>
      <c r="L287" t="s">
        <v>10</v>
      </c>
    </row>
    <row r="288" spans="1:12">
      <c r="A288" s="2" t="s">
        <v>1326</v>
      </c>
      <c r="B288" t="s">
        <v>20</v>
      </c>
      <c r="C288">
        <v>41</v>
      </c>
      <c r="D288" t="s">
        <v>1327</v>
      </c>
      <c r="E288" t="s">
        <v>322</v>
      </c>
      <c r="F288" t="s">
        <v>322</v>
      </c>
      <c r="G288" s="1">
        <v>43964</v>
      </c>
      <c r="H288">
        <f>H287+(H289-H287)/2</f>
        <v>1568.5</v>
      </c>
      <c r="I288" t="s">
        <v>1330</v>
      </c>
      <c r="K288" t="s">
        <v>10</v>
      </c>
      <c r="L288" t="s">
        <v>10</v>
      </c>
    </row>
    <row r="289" spans="1:12">
      <c r="A289" s="2" t="s">
        <v>1326</v>
      </c>
      <c r="B289" t="s">
        <v>20</v>
      </c>
      <c r="C289">
        <v>41</v>
      </c>
      <c r="D289" t="s">
        <v>1327</v>
      </c>
      <c r="E289" t="s">
        <v>323</v>
      </c>
      <c r="F289" t="s">
        <v>323</v>
      </c>
      <c r="G289" s="1">
        <v>43965</v>
      </c>
      <c r="H289">
        <v>1525</v>
      </c>
      <c r="I289" t="s">
        <v>21</v>
      </c>
      <c r="K289" t="s">
        <v>10</v>
      </c>
      <c r="L289" t="s">
        <v>10</v>
      </c>
    </row>
    <row r="290" spans="1:12">
      <c r="A290" s="2" t="s">
        <v>1326</v>
      </c>
      <c r="B290" t="s">
        <v>20</v>
      </c>
      <c r="C290">
        <v>41</v>
      </c>
      <c r="D290" t="s">
        <v>1327</v>
      </c>
      <c r="E290" t="s">
        <v>324</v>
      </c>
      <c r="F290" t="s">
        <v>324</v>
      </c>
      <c r="G290" s="1">
        <v>43966</v>
      </c>
      <c r="H290">
        <v>1392</v>
      </c>
      <c r="I290" t="s">
        <v>21</v>
      </c>
      <c r="K290" t="s">
        <v>10</v>
      </c>
      <c r="L290" t="s">
        <v>10</v>
      </c>
    </row>
    <row r="291" spans="1:12">
      <c r="A291" s="2" t="s">
        <v>1326</v>
      </c>
      <c r="B291" t="s">
        <v>20</v>
      </c>
      <c r="C291">
        <v>41</v>
      </c>
      <c r="D291" t="s">
        <v>1327</v>
      </c>
      <c r="E291" t="s">
        <v>325</v>
      </c>
      <c r="F291" t="s">
        <v>325</v>
      </c>
      <c r="G291" s="1">
        <v>43967</v>
      </c>
      <c r="H291">
        <v>1348</v>
      </c>
      <c r="I291" t="s">
        <v>21</v>
      </c>
      <c r="K291" t="s">
        <v>10</v>
      </c>
      <c r="L291" t="s">
        <v>10</v>
      </c>
    </row>
    <row r="292" spans="1:12">
      <c r="A292" s="2" t="s">
        <v>1326</v>
      </c>
      <c r="B292" t="s">
        <v>20</v>
      </c>
      <c r="C292">
        <v>41</v>
      </c>
      <c r="D292" t="s">
        <v>1327</v>
      </c>
      <c r="E292" t="s">
        <v>326</v>
      </c>
      <c r="F292" t="s">
        <v>326</v>
      </c>
      <c r="G292" s="1">
        <v>43968</v>
      </c>
      <c r="H292">
        <v>1282</v>
      </c>
      <c r="I292" t="s">
        <v>21</v>
      </c>
      <c r="K292" t="s">
        <v>10</v>
      </c>
      <c r="L292" t="s">
        <v>10</v>
      </c>
    </row>
    <row r="293" spans="1:12">
      <c r="A293" s="2" t="s">
        <v>1326</v>
      </c>
      <c r="B293" t="s">
        <v>20</v>
      </c>
      <c r="C293">
        <v>41</v>
      </c>
      <c r="D293" t="s">
        <v>1327</v>
      </c>
      <c r="E293" t="s">
        <v>327</v>
      </c>
      <c r="F293" t="s">
        <v>327</v>
      </c>
      <c r="G293" s="1">
        <v>43969</v>
      </c>
      <c r="H293">
        <v>1271</v>
      </c>
      <c r="I293" t="s">
        <v>21</v>
      </c>
      <c r="K293" t="s">
        <v>10</v>
      </c>
      <c r="L293" t="s">
        <v>10</v>
      </c>
    </row>
    <row r="294" spans="1:12">
      <c r="A294" s="2" t="s">
        <v>1326</v>
      </c>
      <c r="B294" t="s">
        <v>20</v>
      </c>
      <c r="C294">
        <v>41</v>
      </c>
      <c r="D294" t="s">
        <v>1327</v>
      </c>
      <c r="E294" t="s">
        <v>328</v>
      </c>
      <c r="F294" t="s">
        <v>328</v>
      </c>
      <c r="G294" s="1">
        <v>43970</v>
      </c>
      <c r="H294">
        <v>1296</v>
      </c>
      <c r="I294" t="s">
        <v>21</v>
      </c>
      <c r="K294" t="s">
        <v>10</v>
      </c>
      <c r="L294" t="s">
        <v>10</v>
      </c>
    </row>
    <row r="295" spans="1:12">
      <c r="A295" s="2" t="s">
        <v>1326</v>
      </c>
      <c r="B295" t="s">
        <v>20</v>
      </c>
      <c r="C295">
        <v>41</v>
      </c>
      <c r="D295" t="s">
        <v>1327</v>
      </c>
      <c r="E295" t="s">
        <v>329</v>
      </c>
      <c r="F295" t="s">
        <v>329</v>
      </c>
      <c r="G295" s="1">
        <v>43971</v>
      </c>
      <c r="H295">
        <v>1400</v>
      </c>
      <c r="I295" t="s">
        <v>21</v>
      </c>
      <c r="K295" t="s">
        <v>10</v>
      </c>
      <c r="L295" t="s">
        <v>10</v>
      </c>
    </row>
    <row r="296" spans="1:12">
      <c r="A296" s="2" t="s">
        <v>1326</v>
      </c>
      <c r="B296" t="s">
        <v>20</v>
      </c>
      <c r="C296">
        <v>41</v>
      </c>
      <c r="D296" t="s">
        <v>1327</v>
      </c>
      <c r="E296" t="s">
        <v>330</v>
      </c>
      <c r="F296" t="s">
        <v>330</v>
      </c>
      <c r="G296" s="1">
        <v>43972</v>
      </c>
      <c r="H296">
        <v>1397</v>
      </c>
      <c r="I296" t="s">
        <v>21</v>
      </c>
      <c r="K296" t="s">
        <v>10</v>
      </c>
      <c r="L296" t="s">
        <v>10</v>
      </c>
    </row>
    <row r="297" spans="1:12">
      <c r="A297" s="2" t="s">
        <v>1326</v>
      </c>
      <c r="B297" t="s">
        <v>20</v>
      </c>
      <c r="C297">
        <v>41</v>
      </c>
      <c r="D297" t="s">
        <v>1327</v>
      </c>
      <c r="E297" t="s">
        <v>331</v>
      </c>
      <c r="F297" t="s">
        <v>331</v>
      </c>
      <c r="G297" s="1">
        <v>43973</v>
      </c>
      <c r="H297">
        <v>1396</v>
      </c>
      <c r="I297" t="s">
        <v>21</v>
      </c>
      <c r="K297" t="s">
        <v>10</v>
      </c>
      <c r="L297" t="s">
        <v>10</v>
      </c>
    </row>
    <row r="298" spans="1:12">
      <c r="A298" s="2" t="s">
        <v>1326</v>
      </c>
      <c r="B298" t="s">
        <v>20</v>
      </c>
      <c r="C298">
        <v>41</v>
      </c>
      <c r="D298" t="s">
        <v>1327</v>
      </c>
      <c r="E298" t="s">
        <v>332</v>
      </c>
      <c r="F298" t="s">
        <v>332</v>
      </c>
      <c r="G298" s="1">
        <v>43974</v>
      </c>
      <c r="H298">
        <v>1393</v>
      </c>
      <c r="I298" t="s">
        <v>21</v>
      </c>
      <c r="K298" t="s">
        <v>10</v>
      </c>
      <c r="L298" t="s">
        <v>10</v>
      </c>
    </row>
    <row r="299" spans="1:12">
      <c r="A299" s="2" t="s">
        <v>1326</v>
      </c>
      <c r="B299" t="s">
        <v>20</v>
      </c>
      <c r="C299">
        <v>41</v>
      </c>
      <c r="D299" t="s">
        <v>1327</v>
      </c>
      <c r="E299" t="s">
        <v>333</v>
      </c>
      <c r="F299" t="s">
        <v>333</v>
      </c>
      <c r="G299" s="1">
        <v>43975</v>
      </c>
      <c r="H299">
        <v>1389</v>
      </c>
      <c r="I299" t="s">
        <v>21</v>
      </c>
      <c r="K299" t="s">
        <v>10</v>
      </c>
      <c r="L299" t="s">
        <v>10</v>
      </c>
    </row>
    <row r="300" spans="1:12">
      <c r="A300" s="2" t="s">
        <v>1326</v>
      </c>
      <c r="B300" t="s">
        <v>20</v>
      </c>
      <c r="C300">
        <v>41</v>
      </c>
      <c r="D300" t="s">
        <v>1327</v>
      </c>
      <c r="E300" t="s">
        <v>334</v>
      </c>
      <c r="F300" t="s">
        <v>334</v>
      </c>
      <c r="G300" s="1">
        <v>43976</v>
      </c>
      <c r="H300">
        <v>1393</v>
      </c>
      <c r="I300" t="s">
        <v>21</v>
      </c>
      <c r="K300" t="s">
        <v>10</v>
      </c>
      <c r="L300" t="s">
        <v>10</v>
      </c>
    </row>
    <row r="301" spans="1:12">
      <c r="A301" s="2" t="s">
        <v>1326</v>
      </c>
      <c r="B301" t="s">
        <v>20</v>
      </c>
      <c r="C301">
        <v>41</v>
      </c>
      <c r="D301" t="s">
        <v>1327</v>
      </c>
      <c r="E301" t="s">
        <v>335</v>
      </c>
      <c r="F301" t="s">
        <v>335</v>
      </c>
      <c r="G301" s="1">
        <v>43977</v>
      </c>
      <c r="H301">
        <v>1439</v>
      </c>
      <c r="I301" t="s">
        <v>21</v>
      </c>
      <c r="K301" t="s">
        <v>10</v>
      </c>
      <c r="L301" t="s">
        <v>10</v>
      </c>
    </row>
    <row r="302" spans="1:12">
      <c r="A302" s="2" t="s">
        <v>1326</v>
      </c>
      <c r="B302" t="s">
        <v>20</v>
      </c>
      <c r="C302">
        <v>41</v>
      </c>
      <c r="D302" t="s">
        <v>1327</v>
      </c>
      <c r="E302" t="s">
        <v>336</v>
      </c>
      <c r="F302" t="s">
        <v>336</v>
      </c>
      <c r="G302" s="1">
        <v>43978</v>
      </c>
      <c r="H302">
        <v>1490</v>
      </c>
      <c r="I302" t="s">
        <v>21</v>
      </c>
      <c r="K302" t="s">
        <v>10</v>
      </c>
      <c r="L302" t="s">
        <v>10</v>
      </c>
    </row>
    <row r="303" spans="1:12">
      <c r="A303" s="2" t="s">
        <v>1326</v>
      </c>
      <c r="B303" t="s">
        <v>20</v>
      </c>
      <c r="C303">
        <v>41</v>
      </c>
      <c r="D303" t="s">
        <v>1327</v>
      </c>
      <c r="E303" t="s">
        <v>337</v>
      </c>
      <c r="F303" t="s">
        <v>337</v>
      </c>
      <c r="G303" s="1">
        <v>43979</v>
      </c>
      <c r="H303">
        <v>1582</v>
      </c>
      <c r="I303" t="s">
        <v>21</v>
      </c>
      <c r="K303" t="s">
        <v>10</v>
      </c>
      <c r="L303" t="s">
        <v>10</v>
      </c>
    </row>
    <row r="304" spans="1:12">
      <c r="A304" s="2" t="s">
        <v>1326</v>
      </c>
      <c r="B304" t="s">
        <v>20</v>
      </c>
      <c r="C304">
        <v>41</v>
      </c>
      <c r="D304" t="s">
        <v>1327</v>
      </c>
      <c r="E304" t="s">
        <v>338</v>
      </c>
      <c r="F304" t="s">
        <v>338</v>
      </c>
      <c r="G304" s="1">
        <v>43980</v>
      </c>
      <c r="H304">
        <v>1635</v>
      </c>
      <c r="I304" t="s">
        <v>21</v>
      </c>
      <c r="K304" t="s">
        <v>10</v>
      </c>
      <c r="L304" t="s">
        <v>10</v>
      </c>
    </row>
    <row r="305" spans="1:12">
      <c r="A305" s="2" t="s">
        <v>1326</v>
      </c>
      <c r="B305" t="s">
        <v>20</v>
      </c>
      <c r="C305">
        <v>41</v>
      </c>
      <c r="D305" t="s">
        <v>1327</v>
      </c>
      <c r="E305" t="s">
        <v>339</v>
      </c>
      <c r="F305" t="s">
        <v>339</v>
      </c>
      <c r="G305" s="1">
        <v>43981</v>
      </c>
      <c r="H305">
        <v>1621</v>
      </c>
      <c r="I305" t="s">
        <v>21</v>
      </c>
      <c r="K305" t="s">
        <v>10</v>
      </c>
      <c r="L305" t="s">
        <v>10</v>
      </c>
    </row>
    <row r="306" spans="1:12">
      <c r="A306" s="2" t="s">
        <v>1326</v>
      </c>
      <c r="B306" t="s">
        <v>20</v>
      </c>
      <c r="C306">
        <v>41</v>
      </c>
      <c r="D306" t="s">
        <v>1327</v>
      </c>
      <c r="E306" t="s">
        <v>340</v>
      </c>
      <c r="F306" t="s">
        <v>340</v>
      </c>
      <c r="G306" s="1">
        <v>43982</v>
      </c>
      <c r="H306">
        <v>1607</v>
      </c>
      <c r="I306" t="s">
        <v>21</v>
      </c>
      <c r="K306" t="s">
        <v>10</v>
      </c>
      <c r="L306" t="s">
        <v>10</v>
      </c>
    </row>
    <row r="307" spans="1:12">
      <c r="A307" s="2" t="s">
        <v>1326</v>
      </c>
      <c r="B307" t="s">
        <v>20</v>
      </c>
      <c r="C307">
        <v>41</v>
      </c>
      <c r="D307" t="s">
        <v>1327</v>
      </c>
      <c r="E307" t="s">
        <v>341</v>
      </c>
      <c r="F307" t="s">
        <v>341</v>
      </c>
      <c r="G307" s="1">
        <v>43983</v>
      </c>
      <c r="H307">
        <v>1496</v>
      </c>
      <c r="I307" t="s">
        <v>21</v>
      </c>
      <c r="K307" t="s">
        <v>10</v>
      </c>
      <c r="L307" t="s">
        <v>10</v>
      </c>
    </row>
    <row r="308" spans="1:12">
      <c r="A308" s="2" t="s">
        <v>1326</v>
      </c>
      <c r="B308" t="s">
        <v>20</v>
      </c>
      <c r="C308">
        <v>41</v>
      </c>
      <c r="D308" t="s">
        <v>1327</v>
      </c>
      <c r="E308" t="s">
        <v>342</v>
      </c>
      <c r="F308" t="s">
        <v>342</v>
      </c>
      <c r="G308" s="1">
        <v>43984</v>
      </c>
      <c r="H308">
        <v>1360</v>
      </c>
      <c r="I308" t="s">
        <v>21</v>
      </c>
      <c r="K308" t="s">
        <v>10</v>
      </c>
      <c r="L308" t="s">
        <v>10</v>
      </c>
    </row>
    <row r="309" spans="1:12">
      <c r="A309" s="2" t="s">
        <v>1326</v>
      </c>
      <c r="B309" t="s">
        <v>20</v>
      </c>
      <c r="C309">
        <v>41</v>
      </c>
      <c r="D309" t="s">
        <v>1327</v>
      </c>
      <c r="E309" t="s">
        <v>343</v>
      </c>
      <c r="F309" t="s">
        <v>343</v>
      </c>
      <c r="G309" s="1">
        <v>43985</v>
      </c>
      <c r="H309">
        <v>1366</v>
      </c>
      <c r="I309" t="s">
        <v>21</v>
      </c>
      <c r="K309" t="s">
        <v>10</v>
      </c>
      <c r="L309" t="s">
        <v>10</v>
      </c>
    </row>
    <row r="310" spans="1:12">
      <c r="A310" s="2" t="s">
        <v>1326</v>
      </c>
      <c r="B310" t="s">
        <v>20</v>
      </c>
      <c r="C310">
        <v>41</v>
      </c>
      <c r="D310" t="s">
        <v>1327</v>
      </c>
      <c r="E310" t="s">
        <v>344</v>
      </c>
      <c r="F310" t="s">
        <v>344</v>
      </c>
      <c r="G310" s="1">
        <v>43986</v>
      </c>
      <c r="H310">
        <v>1375</v>
      </c>
      <c r="I310" t="s">
        <v>21</v>
      </c>
      <c r="K310" t="s">
        <v>10</v>
      </c>
      <c r="L310" t="s">
        <v>10</v>
      </c>
    </row>
    <row r="311" spans="1:12">
      <c r="A311" s="2" t="s">
        <v>1326</v>
      </c>
      <c r="B311" t="s">
        <v>20</v>
      </c>
      <c r="C311">
        <v>41</v>
      </c>
      <c r="D311" t="s">
        <v>1327</v>
      </c>
      <c r="E311" t="s">
        <v>345</v>
      </c>
      <c r="F311" t="s">
        <v>345</v>
      </c>
      <c r="G311" s="1">
        <v>43987</v>
      </c>
      <c r="H311">
        <v>1383</v>
      </c>
      <c r="I311" t="s">
        <v>21</v>
      </c>
      <c r="K311" t="s">
        <v>10</v>
      </c>
      <c r="L311" t="s">
        <v>10</v>
      </c>
    </row>
    <row r="312" spans="1:12">
      <c r="A312" s="2" t="s">
        <v>1326</v>
      </c>
      <c r="B312" t="s">
        <v>20</v>
      </c>
      <c r="C312">
        <v>41</v>
      </c>
      <c r="D312" t="s">
        <v>1327</v>
      </c>
      <c r="E312" t="s">
        <v>346</v>
      </c>
      <c r="F312" t="s">
        <v>346</v>
      </c>
      <c r="G312" s="1">
        <v>43988</v>
      </c>
      <c r="H312">
        <v>1374</v>
      </c>
      <c r="I312" t="s">
        <v>21</v>
      </c>
      <c r="K312" t="s">
        <v>10</v>
      </c>
      <c r="L312" t="s">
        <v>10</v>
      </c>
    </row>
    <row r="313" spans="1:12">
      <c r="A313" s="2" t="s">
        <v>1326</v>
      </c>
      <c r="B313" t="s">
        <v>20</v>
      </c>
      <c r="C313">
        <v>41</v>
      </c>
      <c r="D313" t="s">
        <v>1327</v>
      </c>
      <c r="E313" t="s">
        <v>347</v>
      </c>
      <c r="F313" t="s">
        <v>347</v>
      </c>
      <c r="G313" s="1">
        <v>43989</v>
      </c>
      <c r="H313">
        <v>1359</v>
      </c>
      <c r="I313" t="s">
        <v>21</v>
      </c>
      <c r="K313" t="s">
        <v>10</v>
      </c>
      <c r="L313" t="s">
        <v>10</v>
      </c>
    </row>
    <row r="314" spans="1:12">
      <c r="A314" s="2" t="s">
        <v>1326</v>
      </c>
      <c r="B314" t="s">
        <v>20</v>
      </c>
      <c r="C314">
        <v>41</v>
      </c>
      <c r="D314" t="s">
        <v>1327</v>
      </c>
      <c r="E314" t="s">
        <v>348</v>
      </c>
      <c r="F314" t="s">
        <v>348</v>
      </c>
      <c r="G314" s="1">
        <v>43990</v>
      </c>
      <c r="H314">
        <v>1361</v>
      </c>
      <c r="I314" t="s">
        <v>21</v>
      </c>
      <c r="K314" t="s">
        <v>10</v>
      </c>
      <c r="L314" t="s">
        <v>10</v>
      </c>
    </row>
    <row r="315" spans="1:12">
      <c r="A315" s="2" t="s">
        <v>1326</v>
      </c>
      <c r="B315" t="s">
        <v>20</v>
      </c>
      <c r="C315">
        <v>41</v>
      </c>
      <c r="D315" t="s">
        <v>1327</v>
      </c>
      <c r="E315" t="s">
        <v>349</v>
      </c>
      <c r="F315" t="s">
        <v>349</v>
      </c>
      <c r="G315" s="1">
        <v>43991</v>
      </c>
      <c r="H315">
        <v>1396</v>
      </c>
      <c r="I315" t="s">
        <v>21</v>
      </c>
      <c r="K315" t="s">
        <v>10</v>
      </c>
      <c r="L315" t="s">
        <v>10</v>
      </c>
    </row>
    <row r="316" spans="1:12">
      <c r="A316" s="2" t="s">
        <v>1326</v>
      </c>
      <c r="B316" t="s">
        <v>20</v>
      </c>
      <c r="C316">
        <v>41</v>
      </c>
      <c r="D316" t="s">
        <v>1327</v>
      </c>
      <c r="E316" t="s">
        <v>350</v>
      </c>
      <c r="F316" t="s">
        <v>350</v>
      </c>
      <c r="G316" s="1">
        <v>43992</v>
      </c>
      <c r="H316">
        <v>1425</v>
      </c>
      <c r="I316" t="s">
        <v>21</v>
      </c>
      <c r="K316" t="s">
        <v>10</v>
      </c>
      <c r="L316" t="s">
        <v>10</v>
      </c>
    </row>
    <row r="317" spans="1:12">
      <c r="A317" s="2" t="s">
        <v>1326</v>
      </c>
      <c r="B317" t="s">
        <v>20</v>
      </c>
      <c r="C317">
        <v>41</v>
      </c>
      <c r="D317" t="s">
        <v>1327</v>
      </c>
      <c r="E317" t="s">
        <v>351</v>
      </c>
      <c r="F317" t="s">
        <v>351</v>
      </c>
      <c r="G317" s="1">
        <v>43993</v>
      </c>
      <c r="H317">
        <v>1427</v>
      </c>
      <c r="I317" t="s">
        <v>21</v>
      </c>
      <c r="K317" t="s">
        <v>10</v>
      </c>
      <c r="L317" t="s">
        <v>10</v>
      </c>
    </row>
    <row r="318" spans="1:12">
      <c r="A318" s="2" t="s">
        <v>1326</v>
      </c>
      <c r="B318" t="s">
        <v>20</v>
      </c>
      <c r="C318">
        <v>41</v>
      </c>
      <c r="D318" t="s">
        <v>1327</v>
      </c>
      <c r="E318" t="s">
        <v>352</v>
      </c>
      <c r="F318" t="s">
        <v>352</v>
      </c>
      <c r="G318" s="1">
        <v>43994</v>
      </c>
      <c r="H318">
        <v>1440</v>
      </c>
      <c r="I318" t="s">
        <v>21</v>
      </c>
      <c r="K318" t="s">
        <v>10</v>
      </c>
      <c r="L318" t="s">
        <v>10</v>
      </c>
    </row>
    <row r="319" spans="1:12">
      <c r="A319" s="2" t="s">
        <v>1326</v>
      </c>
      <c r="B319" t="s">
        <v>20</v>
      </c>
      <c r="C319">
        <v>41</v>
      </c>
      <c r="D319" t="s">
        <v>1327</v>
      </c>
      <c r="E319" t="s">
        <v>353</v>
      </c>
      <c r="F319" t="s">
        <v>353</v>
      </c>
      <c r="G319" s="1">
        <v>43995</v>
      </c>
      <c r="H319">
        <v>1423</v>
      </c>
      <c r="I319" t="s">
        <v>21</v>
      </c>
      <c r="K319" t="s">
        <v>10</v>
      </c>
      <c r="L319" t="s">
        <v>10</v>
      </c>
    </row>
    <row r="320" spans="1:12">
      <c r="A320" s="2" t="s">
        <v>1326</v>
      </c>
      <c r="B320" t="s">
        <v>20</v>
      </c>
      <c r="C320">
        <v>41</v>
      </c>
      <c r="D320" t="s">
        <v>1327</v>
      </c>
      <c r="E320" t="s">
        <v>354</v>
      </c>
      <c r="F320" t="s">
        <v>354</v>
      </c>
      <c r="G320" s="1">
        <v>43996</v>
      </c>
      <c r="H320">
        <v>1393</v>
      </c>
      <c r="I320" t="s">
        <v>21</v>
      </c>
      <c r="K320" t="s">
        <v>10</v>
      </c>
      <c r="L320" t="s">
        <v>10</v>
      </c>
    </row>
    <row r="321" spans="1:12">
      <c r="A321" s="2" t="s">
        <v>1326</v>
      </c>
      <c r="B321" t="s">
        <v>20</v>
      </c>
      <c r="C321">
        <v>41</v>
      </c>
      <c r="D321" t="s">
        <v>1327</v>
      </c>
      <c r="E321" t="s">
        <v>355</v>
      </c>
      <c r="F321" t="s">
        <v>355</v>
      </c>
      <c r="G321" s="1">
        <v>43997</v>
      </c>
      <c r="H321">
        <v>1406</v>
      </c>
      <c r="I321" t="s">
        <v>21</v>
      </c>
      <c r="K321" t="s">
        <v>10</v>
      </c>
      <c r="L321" t="s">
        <v>10</v>
      </c>
    </row>
    <row r="322" spans="1:12">
      <c r="A322" s="2" t="s">
        <v>1326</v>
      </c>
      <c r="B322" t="s">
        <v>20</v>
      </c>
      <c r="C322">
        <v>41</v>
      </c>
      <c r="D322" t="s">
        <v>1327</v>
      </c>
      <c r="E322" t="s">
        <v>356</v>
      </c>
      <c r="F322" t="s">
        <v>356</v>
      </c>
      <c r="G322" s="1">
        <v>43998</v>
      </c>
      <c r="H322">
        <v>1408</v>
      </c>
      <c r="I322" t="s">
        <v>21</v>
      </c>
      <c r="K322" t="s">
        <v>10</v>
      </c>
      <c r="L322" t="s">
        <v>10</v>
      </c>
    </row>
    <row r="323" spans="1:12">
      <c r="A323" s="2" t="s">
        <v>1326</v>
      </c>
      <c r="B323" t="s">
        <v>20</v>
      </c>
      <c r="C323">
        <v>41</v>
      </c>
      <c r="D323" t="s">
        <v>1327</v>
      </c>
      <c r="E323" t="s">
        <v>357</v>
      </c>
      <c r="F323" t="s">
        <v>357</v>
      </c>
      <c r="G323" s="1">
        <v>43999</v>
      </c>
      <c r="H323">
        <v>1408</v>
      </c>
      <c r="I323" t="s">
        <v>21</v>
      </c>
      <c r="K323" t="s">
        <v>10</v>
      </c>
      <c r="L323" t="s">
        <v>10</v>
      </c>
    </row>
    <row r="324" spans="1:12">
      <c r="A324" s="2" t="s">
        <v>1326</v>
      </c>
      <c r="B324" t="s">
        <v>20</v>
      </c>
      <c r="C324">
        <v>41</v>
      </c>
      <c r="D324" t="s">
        <v>1327</v>
      </c>
      <c r="E324" t="s">
        <v>358</v>
      </c>
      <c r="F324" t="s">
        <v>358</v>
      </c>
      <c r="G324" s="1">
        <v>44000</v>
      </c>
      <c r="H324">
        <v>1422</v>
      </c>
      <c r="I324" t="s">
        <v>21</v>
      </c>
      <c r="K324" t="s">
        <v>10</v>
      </c>
      <c r="L324" t="s">
        <v>10</v>
      </c>
    </row>
    <row r="325" spans="1:12">
      <c r="A325" s="2" t="s">
        <v>1326</v>
      </c>
      <c r="B325" t="s">
        <v>20</v>
      </c>
      <c r="C325">
        <v>41</v>
      </c>
      <c r="D325" t="s">
        <v>1327</v>
      </c>
      <c r="E325" t="s">
        <v>359</v>
      </c>
      <c r="F325" t="s">
        <v>359</v>
      </c>
      <c r="G325" s="1">
        <v>44001</v>
      </c>
      <c r="H325">
        <v>1443</v>
      </c>
      <c r="I325" t="s">
        <v>21</v>
      </c>
      <c r="K325" t="s">
        <v>10</v>
      </c>
      <c r="L325" t="s">
        <v>10</v>
      </c>
    </row>
    <row r="326" spans="1:12">
      <c r="A326" s="2" t="s">
        <v>1326</v>
      </c>
      <c r="B326" t="s">
        <v>20</v>
      </c>
      <c r="C326">
        <v>41</v>
      </c>
      <c r="D326" t="s">
        <v>1327</v>
      </c>
      <c r="E326" t="s">
        <v>360</v>
      </c>
      <c r="F326" t="s">
        <v>360</v>
      </c>
      <c r="G326" s="1">
        <v>44002</v>
      </c>
      <c r="H326">
        <v>1470</v>
      </c>
      <c r="I326" t="s">
        <v>21</v>
      </c>
      <c r="K326" t="s">
        <v>10</v>
      </c>
      <c r="L326" t="s">
        <v>10</v>
      </c>
    </row>
    <row r="327" spans="1:12">
      <c r="A327" s="2" t="s">
        <v>1326</v>
      </c>
      <c r="B327" t="s">
        <v>20</v>
      </c>
      <c r="C327">
        <v>41</v>
      </c>
      <c r="D327" t="s">
        <v>1327</v>
      </c>
      <c r="E327" t="s">
        <v>361</v>
      </c>
      <c r="F327" t="s">
        <v>361</v>
      </c>
      <c r="G327" s="1">
        <v>44003</v>
      </c>
      <c r="H327">
        <v>1487</v>
      </c>
      <c r="I327" t="s">
        <v>21</v>
      </c>
      <c r="K327" t="s">
        <v>10</v>
      </c>
      <c r="L327" t="s">
        <v>10</v>
      </c>
    </row>
    <row r="328" spans="1:12">
      <c r="A328" s="2" t="s">
        <v>1326</v>
      </c>
      <c r="B328" t="s">
        <v>20</v>
      </c>
      <c r="C328">
        <v>41</v>
      </c>
      <c r="D328" t="s">
        <v>1327</v>
      </c>
      <c r="E328" t="s">
        <v>362</v>
      </c>
      <c r="F328" t="s">
        <v>362</v>
      </c>
      <c r="G328" s="1">
        <v>44004</v>
      </c>
      <c r="H328">
        <v>1532</v>
      </c>
      <c r="I328" t="s">
        <v>21</v>
      </c>
      <c r="K328" t="s">
        <v>10</v>
      </c>
      <c r="L328" t="s">
        <v>10</v>
      </c>
    </row>
    <row r="329" spans="1:12">
      <c r="A329" s="2" t="s">
        <v>1326</v>
      </c>
      <c r="B329" t="s">
        <v>20</v>
      </c>
      <c r="C329">
        <v>41</v>
      </c>
      <c r="D329" t="s">
        <v>1327</v>
      </c>
      <c r="E329" t="s">
        <v>363</v>
      </c>
      <c r="F329" t="s">
        <v>363</v>
      </c>
      <c r="G329" s="1">
        <v>44005</v>
      </c>
      <c r="H329">
        <v>1550</v>
      </c>
      <c r="I329" t="s">
        <v>21</v>
      </c>
      <c r="K329" t="s">
        <v>10</v>
      </c>
      <c r="L329" t="s">
        <v>10</v>
      </c>
    </row>
    <row r="330" spans="1:12">
      <c r="A330" s="2" t="s">
        <v>1326</v>
      </c>
      <c r="B330" t="s">
        <v>20</v>
      </c>
      <c r="C330">
        <v>41</v>
      </c>
      <c r="D330" t="s">
        <v>1327</v>
      </c>
      <c r="E330" t="s">
        <v>364</v>
      </c>
      <c r="F330" t="s">
        <v>364</v>
      </c>
      <c r="G330" s="1">
        <v>44006</v>
      </c>
      <c r="H330">
        <v>1547</v>
      </c>
      <c r="I330" t="s">
        <v>21</v>
      </c>
      <c r="K330" t="s">
        <v>10</v>
      </c>
      <c r="L330" t="s">
        <v>10</v>
      </c>
    </row>
    <row r="331" spans="1:12">
      <c r="A331" s="2" t="s">
        <v>1326</v>
      </c>
      <c r="B331" t="s">
        <v>20</v>
      </c>
      <c r="C331">
        <v>41</v>
      </c>
      <c r="D331" t="s">
        <v>1327</v>
      </c>
      <c r="E331" t="s">
        <v>365</v>
      </c>
      <c r="F331" t="s">
        <v>365</v>
      </c>
      <c r="G331" s="1">
        <v>44007</v>
      </c>
      <c r="H331">
        <v>1522</v>
      </c>
      <c r="I331" t="s">
        <v>21</v>
      </c>
      <c r="K331" t="s">
        <v>10</v>
      </c>
      <c r="L331" t="s">
        <v>10</v>
      </c>
    </row>
    <row r="332" spans="1:12">
      <c r="A332" s="2" t="s">
        <v>1326</v>
      </c>
      <c r="B332" t="s">
        <v>20</v>
      </c>
      <c r="C332">
        <v>41</v>
      </c>
      <c r="D332" t="s">
        <v>1327</v>
      </c>
      <c r="E332" t="s">
        <v>366</v>
      </c>
      <c r="F332" t="s">
        <v>366</v>
      </c>
      <c r="G332" s="1">
        <v>44008</v>
      </c>
      <c r="H332">
        <v>1496</v>
      </c>
      <c r="I332" t="s">
        <v>21</v>
      </c>
      <c r="K332" t="s">
        <v>10</v>
      </c>
      <c r="L332" t="s">
        <v>10</v>
      </c>
    </row>
    <row r="333" spans="1:12">
      <c r="A333" s="2" t="s">
        <v>1326</v>
      </c>
      <c r="B333" t="s">
        <v>20</v>
      </c>
      <c r="C333">
        <v>41</v>
      </c>
      <c r="D333" t="s">
        <v>1327</v>
      </c>
      <c r="E333" t="s">
        <v>367</v>
      </c>
      <c r="F333" t="s">
        <v>367</v>
      </c>
      <c r="G333" s="1">
        <v>44009</v>
      </c>
      <c r="H333">
        <v>1492</v>
      </c>
      <c r="I333" t="s">
        <v>21</v>
      </c>
      <c r="K333" t="s">
        <v>10</v>
      </c>
      <c r="L333" t="s">
        <v>10</v>
      </c>
    </row>
    <row r="334" spans="1:12">
      <c r="A334" s="2" t="s">
        <v>1326</v>
      </c>
      <c r="B334" t="s">
        <v>20</v>
      </c>
      <c r="C334">
        <v>41</v>
      </c>
      <c r="D334" t="s">
        <v>1327</v>
      </c>
      <c r="E334" t="s">
        <v>368</v>
      </c>
      <c r="F334" t="s">
        <v>368</v>
      </c>
      <c r="G334" s="1">
        <v>44010</v>
      </c>
      <c r="H334">
        <v>1479</v>
      </c>
      <c r="I334" t="s">
        <v>21</v>
      </c>
      <c r="K334" t="s">
        <v>10</v>
      </c>
      <c r="L334" t="s">
        <v>10</v>
      </c>
    </row>
    <row r="335" spans="1:12">
      <c r="A335" s="2" t="s">
        <v>1326</v>
      </c>
      <c r="B335" t="s">
        <v>20</v>
      </c>
      <c r="C335">
        <v>41</v>
      </c>
      <c r="D335" t="s">
        <v>1327</v>
      </c>
      <c r="E335" t="s">
        <v>369</v>
      </c>
      <c r="F335" t="s">
        <v>369</v>
      </c>
      <c r="G335" s="1">
        <v>44011</v>
      </c>
      <c r="H335">
        <v>1475</v>
      </c>
      <c r="I335" t="s">
        <v>21</v>
      </c>
      <c r="K335" t="s">
        <v>10</v>
      </c>
      <c r="L335" t="s">
        <v>10</v>
      </c>
    </row>
    <row r="336" spans="1:12">
      <c r="A336" s="2" t="s">
        <v>1326</v>
      </c>
      <c r="B336" t="s">
        <v>20</v>
      </c>
      <c r="C336">
        <v>41</v>
      </c>
      <c r="D336" t="s">
        <v>1327</v>
      </c>
      <c r="E336" t="s">
        <v>370</v>
      </c>
      <c r="F336" t="s">
        <v>370</v>
      </c>
      <c r="G336" s="1">
        <v>44012</v>
      </c>
      <c r="H336">
        <v>1519</v>
      </c>
      <c r="I336" t="s">
        <v>21</v>
      </c>
      <c r="K336" t="s">
        <v>10</v>
      </c>
      <c r="L336" t="s">
        <v>10</v>
      </c>
    </row>
    <row r="337" spans="1:12">
      <c r="A337" s="2" t="s">
        <v>1326</v>
      </c>
      <c r="B337" t="s">
        <v>20</v>
      </c>
      <c r="C337">
        <v>41</v>
      </c>
      <c r="D337" t="s">
        <v>1327</v>
      </c>
      <c r="E337" t="s">
        <v>371</v>
      </c>
      <c r="F337" t="s">
        <v>371</v>
      </c>
      <c r="G337" s="1">
        <v>44013</v>
      </c>
      <c r="H337">
        <v>1691</v>
      </c>
      <c r="I337" t="s">
        <v>21</v>
      </c>
      <c r="K337" t="s">
        <v>10</v>
      </c>
      <c r="L337" t="s">
        <v>10</v>
      </c>
    </row>
    <row r="338" spans="1:12">
      <c r="A338" s="2" t="s">
        <v>1326</v>
      </c>
      <c r="B338" t="s">
        <v>20</v>
      </c>
      <c r="C338">
        <v>41</v>
      </c>
      <c r="D338" t="s">
        <v>1327</v>
      </c>
      <c r="E338" t="s">
        <v>372</v>
      </c>
      <c r="F338" t="s">
        <v>372</v>
      </c>
      <c r="G338" s="1">
        <v>44014</v>
      </c>
      <c r="H338">
        <v>1755</v>
      </c>
      <c r="I338" t="s">
        <v>21</v>
      </c>
      <c r="K338" t="s">
        <v>10</v>
      </c>
      <c r="L338" t="s">
        <v>10</v>
      </c>
    </row>
    <row r="339" spans="1:12">
      <c r="A339" s="2" t="s">
        <v>1326</v>
      </c>
      <c r="B339" t="s">
        <v>20</v>
      </c>
      <c r="C339">
        <v>41</v>
      </c>
      <c r="D339" t="s">
        <v>1327</v>
      </c>
      <c r="E339" t="s">
        <v>373</v>
      </c>
      <c r="F339" t="s">
        <v>373</v>
      </c>
      <c r="G339" s="1">
        <v>44015</v>
      </c>
      <c r="H339">
        <v>1737</v>
      </c>
      <c r="I339" t="s">
        <v>21</v>
      </c>
      <c r="K339" t="s">
        <v>10</v>
      </c>
      <c r="L339" t="s">
        <v>10</v>
      </c>
    </row>
    <row r="340" spans="1:12">
      <c r="A340" s="2" t="s">
        <v>1326</v>
      </c>
      <c r="B340" t="s">
        <v>20</v>
      </c>
      <c r="C340">
        <v>41</v>
      </c>
      <c r="D340" t="s">
        <v>1327</v>
      </c>
      <c r="E340" t="s">
        <v>374</v>
      </c>
      <c r="F340" t="s">
        <v>374</v>
      </c>
      <c r="G340" s="1">
        <v>44016</v>
      </c>
      <c r="H340">
        <v>1722</v>
      </c>
      <c r="I340" t="s">
        <v>21</v>
      </c>
      <c r="K340" t="s">
        <v>10</v>
      </c>
      <c r="L340" t="s">
        <v>10</v>
      </c>
    </row>
    <row r="341" spans="1:12">
      <c r="A341" s="2" t="s">
        <v>1326</v>
      </c>
      <c r="B341" t="s">
        <v>20</v>
      </c>
      <c r="C341">
        <v>41</v>
      </c>
      <c r="D341" t="s">
        <v>1327</v>
      </c>
      <c r="E341" t="s">
        <v>375</v>
      </c>
      <c r="F341" t="s">
        <v>375</v>
      </c>
      <c r="G341" s="1">
        <v>44017</v>
      </c>
      <c r="H341">
        <v>1689</v>
      </c>
      <c r="I341" t="s">
        <v>21</v>
      </c>
      <c r="K341" t="s">
        <v>10</v>
      </c>
      <c r="L341" t="s">
        <v>10</v>
      </c>
    </row>
    <row r="342" spans="1:12">
      <c r="A342" s="2" t="s">
        <v>1326</v>
      </c>
      <c r="B342" t="s">
        <v>20</v>
      </c>
      <c r="C342">
        <v>41</v>
      </c>
      <c r="D342" t="s">
        <v>1327</v>
      </c>
      <c r="E342" t="s">
        <v>376</v>
      </c>
      <c r="F342" t="s">
        <v>376</v>
      </c>
      <c r="G342" s="1">
        <v>44018</v>
      </c>
      <c r="H342">
        <v>1651</v>
      </c>
      <c r="I342" t="s">
        <v>21</v>
      </c>
      <c r="K342" t="s">
        <v>10</v>
      </c>
      <c r="L342" t="s">
        <v>10</v>
      </c>
    </row>
    <row r="343" spans="1:12">
      <c r="A343" s="2" t="s">
        <v>1326</v>
      </c>
      <c r="B343" t="s">
        <v>20</v>
      </c>
      <c r="C343">
        <v>41</v>
      </c>
      <c r="D343" t="s">
        <v>1327</v>
      </c>
      <c r="E343" t="s">
        <v>377</v>
      </c>
      <c r="F343" t="s">
        <v>377</v>
      </c>
      <c r="G343" s="1">
        <v>44019</v>
      </c>
      <c r="H343">
        <v>1637</v>
      </c>
      <c r="I343" t="s">
        <v>21</v>
      </c>
      <c r="K343" t="s">
        <v>10</v>
      </c>
      <c r="L343" t="s">
        <v>10</v>
      </c>
    </row>
    <row r="344" spans="1:12">
      <c r="A344" s="2" t="s">
        <v>1326</v>
      </c>
      <c r="B344" t="s">
        <v>20</v>
      </c>
      <c r="C344">
        <v>41</v>
      </c>
      <c r="D344" t="s">
        <v>1327</v>
      </c>
      <c r="E344" t="s">
        <v>378</v>
      </c>
      <c r="F344" t="s">
        <v>378</v>
      </c>
      <c r="G344" s="1">
        <v>44020</v>
      </c>
      <c r="H344">
        <v>1645</v>
      </c>
      <c r="I344" t="s">
        <v>21</v>
      </c>
      <c r="K344" t="s">
        <v>10</v>
      </c>
      <c r="L344" t="s">
        <v>10</v>
      </c>
    </row>
    <row r="345" spans="1:12">
      <c r="A345" s="2" t="s">
        <v>1326</v>
      </c>
      <c r="B345" t="s">
        <v>20</v>
      </c>
      <c r="C345">
        <v>41</v>
      </c>
      <c r="D345" t="s">
        <v>1327</v>
      </c>
      <c r="E345" t="s">
        <v>379</v>
      </c>
      <c r="F345" t="s">
        <v>379</v>
      </c>
      <c r="G345" s="1">
        <v>44021</v>
      </c>
      <c r="H345">
        <v>1650</v>
      </c>
      <c r="I345" t="s">
        <v>21</v>
      </c>
      <c r="K345" t="s">
        <v>10</v>
      </c>
      <c r="L345" t="s">
        <v>10</v>
      </c>
    </row>
    <row r="346" spans="1:12">
      <c r="A346" s="2" t="s">
        <v>1326</v>
      </c>
      <c r="B346" t="s">
        <v>20</v>
      </c>
      <c r="C346">
        <v>41</v>
      </c>
      <c r="D346" t="s">
        <v>1327</v>
      </c>
      <c r="E346" t="s">
        <v>380</v>
      </c>
      <c r="F346" t="s">
        <v>380</v>
      </c>
      <c r="G346" s="1">
        <v>44022</v>
      </c>
      <c r="H346">
        <v>1672</v>
      </c>
      <c r="I346" t="s">
        <v>21</v>
      </c>
      <c r="K346" t="s">
        <v>10</v>
      </c>
      <c r="L346" t="s">
        <v>10</v>
      </c>
    </row>
    <row r="347" spans="1:12">
      <c r="A347" s="2" t="s">
        <v>1326</v>
      </c>
      <c r="B347" t="s">
        <v>20</v>
      </c>
      <c r="C347">
        <v>41</v>
      </c>
      <c r="D347" t="s">
        <v>1327</v>
      </c>
      <c r="E347" t="s">
        <v>381</v>
      </c>
      <c r="F347" t="s">
        <v>381</v>
      </c>
      <c r="G347" s="1">
        <v>44023</v>
      </c>
      <c r="H347">
        <v>1675</v>
      </c>
      <c r="I347" t="s">
        <v>21</v>
      </c>
      <c r="K347" t="s">
        <v>10</v>
      </c>
      <c r="L347" t="s">
        <v>10</v>
      </c>
    </row>
    <row r="348" spans="1:12">
      <c r="A348" s="2" t="s">
        <v>1326</v>
      </c>
      <c r="B348" t="s">
        <v>20</v>
      </c>
      <c r="C348">
        <v>41</v>
      </c>
      <c r="D348" t="s">
        <v>1327</v>
      </c>
      <c r="E348" t="s">
        <v>382</v>
      </c>
      <c r="F348" t="s">
        <v>382</v>
      </c>
      <c r="G348" s="1">
        <v>44024</v>
      </c>
      <c r="H348">
        <v>1665</v>
      </c>
      <c r="I348" t="s">
        <v>21</v>
      </c>
      <c r="K348" t="s">
        <v>10</v>
      </c>
      <c r="L348" t="s">
        <v>10</v>
      </c>
    </row>
    <row r="349" spans="1:12">
      <c r="A349" s="2" t="s">
        <v>1326</v>
      </c>
      <c r="B349" t="s">
        <v>20</v>
      </c>
      <c r="C349">
        <v>41</v>
      </c>
      <c r="D349" t="s">
        <v>1327</v>
      </c>
      <c r="E349" t="s">
        <v>383</v>
      </c>
      <c r="F349" t="s">
        <v>383</v>
      </c>
      <c r="G349" s="1">
        <v>44025</v>
      </c>
      <c r="H349">
        <v>1669</v>
      </c>
      <c r="I349" t="s">
        <v>21</v>
      </c>
      <c r="K349" t="s">
        <v>10</v>
      </c>
      <c r="L349" t="s">
        <v>10</v>
      </c>
    </row>
    <row r="350" spans="1:12">
      <c r="A350" s="2" t="s">
        <v>1326</v>
      </c>
      <c r="B350" t="s">
        <v>20</v>
      </c>
      <c r="C350">
        <v>41</v>
      </c>
      <c r="D350" t="s">
        <v>1327</v>
      </c>
      <c r="E350" t="s">
        <v>384</v>
      </c>
      <c r="F350" t="s">
        <v>384</v>
      </c>
      <c r="G350" s="1">
        <v>44026</v>
      </c>
      <c r="H350">
        <v>1708</v>
      </c>
      <c r="I350" t="s">
        <v>21</v>
      </c>
      <c r="K350" t="s">
        <v>10</v>
      </c>
      <c r="L350" t="s">
        <v>10</v>
      </c>
    </row>
    <row r="351" spans="1:12">
      <c r="A351" s="2" t="s">
        <v>1326</v>
      </c>
      <c r="B351" t="s">
        <v>20</v>
      </c>
      <c r="C351">
        <v>41</v>
      </c>
      <c r="D351" t="s">
        <v>1327</v>
      </c>
      <c r="E351" t="s">
        <v>385</v>
      </c>
      <c r="F351" t="s">
        <v>385</v>
      </c>
      <c r="G351" s="1">
        <v>44027</v>
      </c>
      <c r="H351">
        <v>1715</v>
      </c>
      <c r="I351" t="s">
        <v>21</v>
      </c>
      <c r="K351" t="s">
        <v>10</v>
      </c>
      <c r="L351" t="s">
        <v>10</v>
      </c>
    </row>
    <row r="352" spans="1:12">
      <c r="A352" s="2" t="s">
        <v>1326</v>
      </c>
      <c r="B352" t="s">
        <v>20</v>
      </c>
      <c r="C352">
        <v>41</v>
      </c>
      <c r="D352" t="s">
        <v>1327</v>
      </c>
      <c r="E352" t="s">
        <v>386</v>
      </c>
      <c r="F352" t="s">
        <v>386</v>
      </c>
      <c r="G352" s="1">
        <v>44028</v>
      </c>
      <c r="H352">
        <v>1749</v>
      </c>
      <c r="I352" t="s">
        <v>21</v>
      </c>
      <c r="K352" t="s">
        <v>10</v>
      </c>
      <c r="L352" t="s">
        <v>10</v>
      </c>
    </row>
    <row r="353" spans="1:12">
      <c r="A353" s="2" t="s">
        <v>1326</v>
      </c>
      <c r="B353" t="s">
        <v>20</v>
      </c>
      <c r="C353">
        <v>41</v>
      </c>
      <c r="D353" t="s">
        <v>1327</v>
      </c>
      <c r="E353" t="s">
        <v>387</v>
      </c>
      <c r="F353" t="s">
        <v>387</v>
      </c>
      <c r="G353" s="1">
        <v>44029</v>
      </c>
      <c r="H353">
        <v>1767</v>
      </c>
      <c r="I353" t="s">
        <v>21</v>
      </c>
      <c r="K353" t="s">
        <v>10</v>
      </c>
      <c r="L353" t="s">
        <v>10</v>
      </c>
    </row>
    <row r="354" spans="1:12">
      <c r="A354" s="2" t="s">
        <v>1326</v>
      </c>
      <c r="B354" t="s">
        <v>20</v>
      </c>
      <c r="C354">
        <v>41</v>
      </c>
      <c r="D354" t="s">
        <v>1327</v>
      </c>
      <c r="E354" t="s">
        <v>388</v>
      </c>
      <c r="F354" t="s">
        <v>388</v>
      </c>
      <c r="G354" s="1">
        <v>44030</v>
      </c>
      <c r="H354">
        <v>1737</v>
      </c>
      <c r="I354" t="s">
        <v>21</v>
      </c>
      <c r="K354" t="s">
        <v>10</v>
      </c>
      <c r="L354" t="s">
        <v>10</v>
      </c>
    </row>
    <row r="355" spans="1:12">
      <c r="A355" s="2" t="s">
        <v>1326</v>
      </c>
      <c r="B355" t="s">
        <v>20</v>
      </c>
      <c r="C355">
        <v>41</v>
      </c>
      <c r="D355" t="s">
        <v>1327</v>
      </c>
      <c r="E355" t="s">
        <v>389</v>
      </c>
      <c r="F355" t="s">
        <v>389</v>
      </c>
      <c r="G355" s="1">
        <v>44031</v>
      </c>
      <c r="H355">
        <v>1737</v>
      </c>
      <c r="I355" t="s">
        <v>21</v>
      </c>
      <c r="K355" t="s">
        <v>10</v>
      </c>
      <c r="L355" t="s">
        <v>10</v>
      </c>
    </row>
    <row r="356" spans="1:12">
      <c r="A356" s="2" t="s">
        <v>1326</v>
      </c>
      <c r="B356" t="s">
        <v>20</v>
      </c>
      <c r="C356">
        <v>41</v>
      </c>
      <c r="D356" t="s">
        <v>1327</v>
      </c>
      <c r="E356" t="s">
        <v>390</v>
      </c>
      <c r="F356" t="s">
        <v>390</v>
      </c>
      <c r="G356" s="1">
        <v>44032</v>
      </c>
      <c r="H356">
        <v>1740</v>
      </c>
      <c r="I356" t="s">
        <v>21</v>
      </c>
      <c r="K356" t="s">
        <v>10</v>
      </c>
      <c r="L356" t="s">
        <v>10</v>
      </c>
    </row>
    <row r="357" spans="1:12">
      <c r="A357" s="2" t="s">
        <v>1326</v>
      </c>
      <c r="B357" t="s">
        <v>20</v>
      </c>
      <c r="C357">
        <v>41</v>
      </c>
      <c r="D357" t="s">
        <v>1327</v>
      </c>
      <c r="E357" t="s">
        <v>391</v>
      </c>
      <c r="F357" t="s">
        <v>391</v>
      </c>
      <c r="G357" s="1">
        <v>44033</v>
      </c>
      <c r="H357">
        <v>1779</v>
      </c>
      <c r="I357" t="s">
        <v>21</v>
      </c>
      <c r="K357" t="s">
        <v>10</v>
      </c>
      <c r="L357" t="s">
        <v>10</v>
      </c>
    </row>
    <row r="358" spans="1:12">
      <c r="A358" s="2" t="s">
        <v>1326</v>
      </c>
      <c r="B358" t="s">
        <v>20</v>
      </c>
      <c r="C358">
        <v>41</v>
      </c>
      <c r="D358" t="s">
        <v>1327</v>
      </c>
      <c r="E358" t="s">
        <v>392</v>
      </c>
      <c r="F358" t="s">
        <v>392</v>
      </c>
      <c r="G358" s="1">
        <v>44034</v>
      </c>
      <c r="H358">
        <v>1809</v>
      </c>
      <c r="I358" t="s">
        <v>21</v>
      </c>
      <c r="K358" t="s">
        <v>10</v>
      </c>
      <c r="L358" t="s">
        <v>10</v>
      </c>
    </row>
    <row r="359" spans="1:12">
      <c r="A359" s="2" t="s">
        <v>1326</v>
      </c>
      <c r="B359" t="s">
        <v>20</v>
      </c>
      <c r="C359">
        <v>41</v>
      </c>
      <c r="D359" t="s">
        <v>1327</v>
      </c>
      <c r="E359" t="s">
        <v>393</v>
      </c>
      <c r="F359" t="s">
        <v>393</v>
      </c>
      <c r="G359" s="1">
        <v>44035</v>
      </c>
      <c r="H359">
        <v>1813</v>
      </c>
      <c r="I359" t="s">
        <v>21</v>
      </c>
      <c r="K359" t="s">
        <v>10</v>
      </c>
      <c r="L359" t="s">
        <v>10</v>
      </c>
    </row>
    <row r="360" spans="1:12">
      <c r="A360" s="2" t="s">
        <v>1326</v>
      </c>
      <c r="B360" t="s">
        <v>20</v>
      </c>
      <c r="C360">
        <v>41</v>
      </c>
      <c r="D360" t="s">
        <v>1327</v>
      </c>
      <c r="E360" t="s">
        <v>394</v>
      </c>
      <c r="F360" t="s">
        <v>394</v>
      </c>
      <c r="G360" s="1">
        <v>44036</v>
      </c>
      <c r="H360">
        <v>1845</v>
      </c>
      <c r="I360" t="s">
        <v>21</v>
      </c>
      <c r="K360" t="s">
        <v>10</v>
      </c>
      <c r="L360" t="s">
        <v>10</v>
      </c>
    </row>
    <row r="361" spans="1:12">
      <c r="A361" s="2" t="s">
        <v>1326</v>
      </c>
      <c r="B361" t="s">
        <v>20</v>
      </c>
      <c r="C361">
        <v>41</v>
      </c>
      <c r="D361" t="s">
        <v>1327</v>
      </c>
      <c r="E361" t="s">
        <v>395</v>
      </c>
      <c r="F361" t="s">
        <v>395</v>
      </c>
      <c r="G361" s="1">
        <v>44037</v>
      </c>
      <c r="H361">
        <v>1828</v>
      </c>
      <c r="I361" t="s">
        <v>21</v>
      </c>
      <c r="K361" t="s">
        <v>10</v>
      </c>
      <c r="L361" t="s">
        <v>10</v>
      </c>
    </row>
    <row r="362" spans="1:12">
      <c r="A362" s="2" t="s">
        <v>1326</v>
      </c>
      <c r="B362" t="s">
        <v>20</v>
      </c>
      <c r="C362">
        <v>41</v>
      </c>
      <c r="D362" t="s">
        <v>1327</v>
      </c>
      <c r="E362" t="s">
        <v>396</v>
      </c>
      <c r="F362" t="s">
        <v>396</v>
      </c>
      <c r="G362" s="1">
        <v>44038</v>
      </c>
      <c r="H362">
        <v>1807</v>
      </c>
      <c r="I362" t="s">
        <v>21</v>
      </c>
      <c r="K362" t="s">
        <v>10</v>
      </c>
      <c r="L362" t="s">
        <v>10</v>
      </c>
    </row>
    <row r="363" spans="1:12">
      <c r="A363" s="2" t="s">
        <v>1326</v>
      </c>
      <c r="B363" t="s">
        <v>20</v>
      </c>
      <c r="C363">
        <v>41</v>
      </c>
      <c r="D363" t="s">
        <v>1327</v>
      </c>
      <c r="E363" t="s">
        <v>397</v>
      </c>
      <c r="F363" t="s">
        <v>397</v>
      </c>
      <c r="G363" s="1">
        <v>44039</v>
      </c>
      <c r="H363">
        <v>1806</v>
      </c>
      <c r="I363" t="s">
        <v>21</v>
      </c>
      <c r="K363" t="s">
        <v>10</v>
      </c>
      <c r="L363" t="s">
        <v>10</v>
      </c>
    </row>
    <row r="364" spans="1:12">
      <c r="A364" s="2" t="s">
        <v>1326</v>
      </c>
      <c r="B364" t="s">
        <v>20</v>
      </c>
      <c r="C364">
        <v>41</v>
      </c>
      <c r="D364" t="s">
        <v>1327</v>
      </c>
      <c r="E364" t="s">
        <v>398</v>
      </c>
      <c r="F364" t="s">
        <v>398</v>
      </c>
      <c r="G364" s="1">
        <v>44040</v>
      </c>
      <c r="H364">
        <v>1782</v>
      </c>
      <c r="I364" t="s">
        <v>21</v>
      </c>
      <c r="K364" t="s">
        <v>10</v>
      </c>
      <c r="L364" t="s">
        <v>10</v>
      </c>
    </row>
    <row r="365" spans="1:12">
      <c r="A365" s="2" t="s">
        <v>1326</v>
      </c>
      <c r="B365" t="s">
        <v>20</v>
      </c>
      <c r="C365">
        <v>41</v>
      </c>
      <c r="D365" t="s">
        <v>1327</v>
      </c>
      <c r="E365" t="s">
        <v>399</v>
      </c>
      <c r="F365" t="s">
        <v>399</v>
      </c>
      <c r="G365" s="1">
        <v>44041</v>
      </c>
      <c r="H365">
        <v>1780</v>
      </c>
      <c r="I365" t="s">
        <v>21</v>
      </c>
      <c r="K365" t="s">
        <v>10</v>
      </c>
      <c r="L365" t="s">
        <v>10</v>
      </c>
    </row>
    <row r="366" spans="1:12">
      <c r="A366" s="2" t="s">
        <v>1326</v>
      </c>
      <c r="B366" t="s">
        <v>20</v>
      </c>
      <c r="C366">
        <v>41</v>
      </c>
      <c r="D366" t="s">
        <v>1327</v>
      </c>
      <c r="E366" t="s">
        <v>400</v>
      </c>
      <c r="F366" t="s">
        <v>400</v>
      </c>
      <c r="G366" s="1">
        <v>44042</v>
      </c>
      <c r="H366">
        <v>1787</v>
      </c>
      <c r="I366" t="s">
        <v>21</v>
      </c>
      <c r="K366" t="s">
        <v>10</v>
      </c>
      <c r="L366" t="s">
        <v>10</v>
      </c>
    </row>
    <row r="367" spans="1:12">
      <c r="A367" s="2" t="s">
        <v>1326</v>
      </c>
      <c r="B367" t="s">
        <v>20</v>
      </c>
      <c r="C367">
        <v>41</v>
      </c>
      <c r="D367" t="s">
        <v>1327</v>
      </c>
      <c r="E367" t="s">
        <v>401</v>
      </c>
      <c r="F367" t="s">
        <v>401</v>
      </c>
      <c r="G367" s="1">
        <v>44043</v>
      </c>
      <c r="H367">
        <v>1791</v>
      </c>
      <c r="I367" t="s">
        <v>21</v>
      </c>
      <c r="K367" t="s">
        <v>10</v>
      </c>
      <c r="L367" t="s">
        <v>10</v>
      </c>
    </row>
    <row r="368" spans="1:12">
      <c r="A368" s="2" t="s">
        <v>1326</v>
      </c>
      <c r="B368" t="s">
        <v>20</v>
      </c>
      <c r="C368">
        <v>41</v>
      </c>
      <c r="D368" t="s">
        <v>1327</v>
      </c>
      <c r="E368" t="s">
        <v>402</v>
      </c>
      <c r="F368" t="s">
        <v>402</v>
      </c>
      <c r="G368" s="1">
        <v>44044</v>
      </c>
      <c r="H368">
        <v>1791</v>
      </c>
      <c r="I368" t="s">
        <v>21</v>
      </c>
      <c r="K368" t="s">
        <v>10</v>
      </c>
      <c r="L368" t="s">
        <v>10</v>
      </c>
    </row>
    <row r="369" spans="1:12">
      <c r="A369" s="2" t="s">
        <v>1326</v>
      </c>
      <c r="B369" t="s">
        <v>20</v>
      </c>
      <c r="C369">
        <v>41</v>
      </c>
      <c r="D369" t="s">
        <v>1327</v>
      </c>
      <c r="E369" t="s">
        <v>403</v>
      </c>
      <c r="F369" t="s">
        <v>403</v>
      </c>
      <c r="G369" s="1">
        <v>44045</v>
      </c>
      <c r="H369">
        <v>1771</v>
      </c>
      <c r="I369" t="s">
        <v>21</v>
      </c>
      <c r="K369" t="s">
        <v>10</v>
      </c>
      <c r="L369" t="s">
        <v>10</v>
      </c>
    </row>
    <row r="370" spans="1:12">
      <c r="A370" s="2" t="s">
        <v>1326</v>
      </c>
      <c r="B370" t="s">
        <v>20</v>
      </c>
      <c r="C370">
        <v>41</v>
      </c>
      <c r="D370" t="s">
        <v>1327</v>
      </c>
      <c r="E370" t="s">
        <v>404</v>
      </c>
      <c r="F370" t="s">
        <v>404</v>
      </c>
      <c r="G370" s="1">
        <v>44046</v>
      </c>
      <c r="H370">
        <v>1751</v>
      </c>
      <c r="I370" t="s">
        <v>21</v>
      </c>
      <c r="K370" t="s">
        <v>10</v>
      </c>
      <c r="L370" t="s">
        <v>10</v>
      </c>
    </row>
    <row r="371" spans="1:12">
      <c r="A371" s="2" t="s">
        <v>1326</v>
      </c>
      <c r="B371" t="s">
        <v>20</v>
      </c>
      <c r="C371">
        <v>41</v>
      </c>
      <c r="D371" t="s">
        <v>1327</v>
      </c>
      <c r="E371" t="s">
        <v>405</v>
      </c>
      <c r="F371" t="s">
        <v>405</v>
      </c>
      <c r="G371" s="1">
        <v>44047</v>
      </c>
      <c r="H371">
        <v>1718</v>
      </c>
      <c r="I371" t="s">
        <v>21</v>
      </c>
      <c r="K371" t="s">
        <v>10</v>
      </c>
      <c r="L371" t="s">
        <v>10</v>
      </c>
    </row>
    <row r="372" spans="1:12">
      <c r="A372" s="2" t="s">
        <v>1326</v>
      </c>
      <c r="B372" t="s">
        <v>20</v>
      </c>
      <c r="C372">
        <v>41</v>
      </c>
      <c r="D372" t="s">
        <v>1327</v>
      </c>
      <c r="E372" t="s">
        <v>406</v>
      </c>
      <c r="F372" t="s">
        <v>406</v>
      </c>
      <c r="G372" s="1">
        <v>44048</v>
      </c>
      <c r="H372">
        <v>1690</v>
      </c>
      <c r="I372" t="s">
        <v>21</v>
      </c>
      <c r="K372" t="s">
        <v>10</v>
      </c>
      <c r="L372" t="s">
        <v>10</v>
      </c>
    </row>
    <row r="373" spans="1:12">
      <c r="A373" s="2" t="s">
        <v>1326</v>
      </c>
      <c r="B373" t="s">
        <v>20</v>
      </c>
      <c r="C373">
        <v>41</v>
      </c>
      <c r="D373" t="s">
        <v>1327</v>
      </c>
      <c r="E373" t="s">
        <v>407</v>
      </c>
      <c r="F373" t="s">
        <v>407</v>
      </c>
      <c r="G373" s="1">
        <v>44049</v>
      </c>
      <c r="H373">
        <v>1657</v>
      </c>
      <c r="I373" t="s">
        <v>21</v>
      </c>
      <c r="K373" t="s">
        <v>10</v>
      </c>
      <c r="L373" t="s">
        <v>10</v>
      </c>
    </row>
    <row r="374" spans="1:12">
      <c r="A374" s="2" t="s">
        <v>1326</v>
      </c>
      <c r="B374" t="s">
        <v>20</v>
      </c>
      <c r="C374">
        <v>41</v>
      </c>
      <c r="D374" t="s">
        <v>1327</v>
      </c>
      <c r="E374" t="s">
        <v>408</v>
      </c>
      <c r="F374" t="s">
        <v>408</v>
      </c>
      <c r="G374" s="1">
        <v>44050</v>
      </c>
      <c r="H374">
        <v>1632</v>
      </c>
      <c r="I374" t="s">
        <v>21</v>
      </c>
      <c r="K374" t="s">
        <v>10</v>
      </c>
      <c r="L374" t="s">
        <v>10</v>
      </c>
    </row>
    <row r="375" spans="1:12">
      <c r="A375" s="2" t="s">
        <v>1326</v>
      </c>
      <c r="B375" t="s">
        <v>20</v>
      </c>
      <c r="C375">
        <v>41</v>
      </c>
      <c r="D375" t="s">
        <v>1327</v>
      </c>
      <c r="E375" t="s">
        <v>409</v>
      </c>
      <c r="F375" t="s">
        <v>409</v>
      </c>
      <c r="G375" s="1">
        <v>44051</v>
      </c>
      <c r="H375">
        <v>1626</v>
      </c>
      <c r="I375" t="s">
        <v>21</v>
      </c>
      <c r="K375" t="s">
        <v>10</v>
      </c>
      <c r="L375" t="s">
        <v>10</v>
      </c>
    </row>
    <row r="376" spans="1:12">
      <c r="A376" s="2" t="s">
        <v>1326</v>
      </c>
      <c r="B376" t="s">
        <v>20</v>
      </c>
      <c r="C376">
        <v>41</v>
      </c>
      <c r="D376" t="s">
        <v>1327</v>
      </c>
      <c r="E376" t="s">
        <v>410</v>
      </c>
      <c r="F376" t="s">
        <v>410</v>
      </c>
      <c r="G376" s="1">
        <v>44052</v>
      </c>
      <c r="H376">
        <v>1634</v>
      </c>
      <c r="I376" t="s">
        <v>21</v>
      </c>
      <c r="K376" t="s">
        <v>10</v>
      </c>
      <c r="L376" t="s">
        <v>10</v>
      </c>
    </row>
    <row r="377" spans="1:12">
      <c r="A377" s="2" t="s">
        <v>1326</v>
      </c>
      <c r="B377" t="s">
        <v>20</v>
      </c>
      <c r="C377">
        <v>41</v>
      </c>
      <c r="D377" t="s">
        <v>1327</v>
      </c>
      <c r="E377" t="s">
        <v>411</v>
      </c>
      <c r="F377" t="s">
        <v>411</v>
      </c>
      <c r="G377" s="1">
        <v>44053</v>
      </c>
      <c r="H377">
        <v>1643</v>
      </c>
      <c r="I377" t="s">
        <v>21</v>
      </c>
      <c r="K377" t="s">
        <v>10</v>
      </c>
      <c r="L377" t="s">
        <v>10</v>
      </c>
    </row>
    <row r="378" spans="1:12">
      <c r="A378" s="2" t="s">
        <v>1326</v>
      </c>
      <c r="B378" t="s">
        <v>20</v>
      </c>
      <c r="C378">
        <v>41</v>
      </c>
      <c r="D378" t="s">
        <v>1327</v>
      </c>
      <c r="E378" t="s">
        <v>412</v>
      </c>
      <c r="F378" t="s">
        <v>412</v>
      </c>
      <c r="G378" s="1">
        <v>44054</v>
      </c>
      <c r="H378">
        <v>1627</v>
      </c>
      <c r="I378" t="s">
        <v>21</v>
      </c>
      <c r="K378" t="s">
        <v>10</v>
      </c>
      <c r="L378" t="s">
        <v>10</v>
      </c>
    </row>
    <row r="379" spans="1:12">
      <c r="A379" s="2" t="s">
        <v>1326</v>
      </c>
      <c r="B379" t="s">
        <v>20</v>
      </c>
      <c r="C379">
        <v>41</v>
      </c>
      <c r="D379" t="s">
        <v>1327</v>
      </c>
      <c r="E379" t="s">
        <v>413</v>
      </c>
      <c r="F379" t="s">
        <v>413</v>
      </c>
      <c r="G379" s="1">
        <v>44055</v>
      </c>
      <c r="H379">
        <v>1587</v>
      </c>
      <c r="I379" t="s">
        <v>21</v>
      </c>
      <c r="K379" t="s">
        <v>10</v>
      </c>
      <c r="L379" t="s">
        <v>10</v>
      </c>
    </row>
    <row r="380" spans="1:12">
      <c r="A380" s="2" t="s">
        <v>1326</v>
      </c>
      <c r="B380" t="s">
        <v>20</v>
      </c>
      <c r="C380">
        <v>41</v>
      </c>
      <c r="D380" t="s">
        <v>1327</v>
      </c>
      <c r="E380" t="s">
        <v>414</v>
      </c>
      <c r="F380" t="s">
        <v>414</v>
      </c>
      <c r="G380" s="1">
        <v>44056</v>
      </c>
      <c r="H380">
        <v>1568</v>
      </c>
      <c r="I380" t="s">
        <v>21</v>
      </c>
      <c r="K380" t="s">
        <v>10</v>
      </c>
      <c r="L380" t="s">
        <v>10</v>
      </c>
    </row>
    <row r="381" spans="1:12">
      <c r="A381" s="2" t="s">
        <v>1326</v>
      </c>
      <c r="B381" t="s">
        <v>20</v>
      </c>
      <c r="C381">
        <v>41</v>
      </c>
      <c r="D381" t="s">
        <v>1327</v>
      </c>
      <c r="E381" t="s">
        <v>415</v>
      </c>
      <c r="F381" t="s">
        <v>415</v>
      </c>
      <c r="G381" s="1">
        <v>44057</v>
      </c>
      <c r="H381">
        <v>1580</v>
      </c>
      <c r="I381" t="s">
        <v>21</v>
      </c>
      <c r="K381" t="s">
        <v>10</v>
      </c>
      <c r="L381" t="s">
        <v>10</v>
      </c>
    </row>
    <row r="382" spans="1:12">
      <c r="A382" s="2" t="s">
        <v>1326</v>
      </c>
      <c r="B382" t="s">
        <v>20</v>
      </c>
      <c r="C382">
        <v>41</v>
      </c>
      <c r="D382" t="s">
        <v>1327</v>
      </c>
      <c r="E382" t="s">
        <v>416</v>
      </c>
      <c r="F382" t="s">
        <v>416</v>
      </c>
      <c r="G382" s="1">
        <v>44058</v>
      </c>
      <c r="H382">
        <v>1586</v>
      </c>
      <c r="I382" t="s">
        <v>21</v>
      </c>
      <c r="K382" t="s">
        <v>10</v>
      </c>
      <c r="L382" t="s">
        <v>10</v>
      </c>
    </row>
    <row r="383" spans="1:12">
      <c r="A383" s="2" t="s">
        <v>1326</v>
      </c>
      <c r="B383" t="s">
        <v>20</v>
      </c>
      <c r="C383">
        <v>41</v>
      </c>
      <c r="D383" t="s">
        <v>1327</v>
      </c>
      <c r="E383" t="s">
        <v>417</v>
      </c>
      <c r="F383" t="s">
        <v>417</v>
      </c>
      <c r="G383" s="1">
        <v>44059</v>
      </c>
      <c r="H383">
        <v>1578</v>
      </c>
      <c r="I383" t="s">
        <v>21</v>
      </c>
      <c r="K383" t="s">
        <v>10</v>
      </c>
      <c r="L383" t="s">
        <v>10</v>
      </c>
    </row>
    <row r="384" spans="1:12">
      <c r="A384" s="2" t="s">
        <v>1326</v>
      </c>
      <c r="B384" t="s">
        <v>20</v>
      </c>
      <c r="C384">
        <v>41</v>
      </c>
      <c r="D384" t="s">
        <v>1327</v>
      </c>
      <c r="E384" t="s">
        <v>418</v>
      </c>
      <c r="F384" t="s">
        <v>418</v>
      </c>
      <c r="G384" s="1">
        <v>44060</v>
      </c>
      <c r="H384">
        <v>1584</v>
      </c>
      <c r="I384" t="s">
        <v>21</v>
      </c>
      <c r="K384" t="s">
        <v>10</v>
      </c>
      <c r="L384" t="s">
        <v>10</v>
      </c>
    </row>
    <row r="385" spans="1:12">
      <c r="A385" s="2" t="s">
        <v>1326</v>
      </c>
      <c r="B385" t="s">
        <v>20</v>
      </c>
      <c r="C385">
        <v>41</v>
      </c>
      <c r="D385" t="s">
        <v>1327</v>
      </c>
      <c r="E385" t="s">
        <v>419</v>
      </c>
      <c r="F385" t="s">
        <v>419</v>
      </c>
      <c r="G385" s="1">
        <v>44061</v>
      </c>
      <c r="H385">
        <v>2233</v>
      </c>
      <c r="I385" t="s">
        <v>21</v>
      </c>
      <c r="K385" t="s">
        <v>10</v>
      </c>
      <c r="L385" t="s">
        <v>10</v>
      </c>
    </row>
    <row r="386" spans="1:12">
      <c r="A386" s="2" t="s">
        <v>1326</v>
      </c>
      <c r="B386" t="s">
        <v>20</v>
      </c>
      <c r="C386">
        <v>41</v>
      </c>
      <c r="D386" t="s">
        <v>1327</v>
      </c>
      <c r="E386" t="s">
        <v>420</v>
      </c>
      <c r="F386" t="s">
        <v>420</v>
      </c>
      <c r="G386" s="1">
        <v>44062</v>
      </c>
      <c r="H386">
        <v>2597</v>
      </c>
      <c r="I386" t="s">
        <v>21</v>
      </c>
      <c r="K386" t="s">
        <v>10</v>
      </c>
      <c r="L386" t="s">
        <v>10</v>
      </c>
    </row>
    <row r="387" spans="1:12">
      <c r="A387" s="2" t="s">
        <v>1326</v>
      </c>
      <c r="B387" t="s">
        <v>20</v>
      </c>
      <c r="C387">
        <v>41</v>
      </c>
      <c r="D387" t="s">
        <v>1327</v>
      </c>
      <c r="E387" t="s">
        <v>421</v>
      </c>
      <c r="F387" t="s">
        <v>421</v>
      </c>
      <c r="G387" s="1">
        <v>44063</v>
      </c>
      <c r="H387">
        <v>2592</v>
      </c>
      <c r="I387" t="s">
        <v>21</v>
      </c>
      <c r="K387" t="s">
        <v>10</v>
      </c>
      <c r="L387" t="s">
        <v>10</v>
      </c>
    </row>
    <row r="388" spans="1:12">
      <c r="A388" s="2" t="s">
        <v>1326</v>
      </c>
      <c r="B388" t="s">
        <v>20</v>
      </c>
      <c r="C388">
        <v>41</v>
      </c>
      <c r="D388" t="s">
        <v>1327</v>
      </c>
      <c r="E388" t="s">
        <v>422</v>
      </c>
      <c r="F388" t="s">
        <v>422</v>
      </c>
      <c r="G388" s="1">
        <v>44064</v>
      </c>
      <c r="H388">
        <v>2599</v>
      </c>
      <c r="I388" t="s">
        <v>21</v>
      </c>
      <c r="K388" t="s">
        <v>10</v>
      </c>
      <c r="L388" t="s">
        <v>10</v>
      </c>
    </row>
    <row r="389" spans="1:12">
      <c r="A389" s="2" t="s">
        <v>1326</v>
      </c>
      <c r="B389" t="s">
        <v>20</v>
      </c>
      <c r="C389">
        <v>41</v>
      </c>
      <c r="D389" t="s">
        <v>1327</v>
      </c>
      <c r="E389" t="s">
        <v>423</v>
      </c>
      <c r="F389" t="s">
        <v>423</v>
      </c>
      <c r="G389" s="1">
        <v>44065</v>
      </c>
      <c r="H389">
        <v>2491</v>
      </c>
      <c r="I389" t="s">
        <v>21</v>
      </c>
      <c r="K389" t="s">
        <v>10</v>
      </c>
      <c r="L389" t="s">
        <v>10</v>
      </c>
    </row>
    <row r="390" spans="1:12">
      <c r="A390" s="2" t="s">
        <v>1326</v>
      </c>
      <c r="B390" t="s">
        <v>20</v>
      </c>
      <c r="C390">
        <v>41</v>
      </c>
      <c r="D390" t="s">
        <v>1327</v>
      </c>
      <c r="E390" t="s">
        <v>424</v>
      </c>
      <c r="F390" t="s">
        <v>424</v>
      </c>
      <c r="G390" s="1">
        <v>44066</v>
      </c>
      <c r="H390">
        <v>2314</v>
      </c>
      <c r="I390" t="s">
        <v>21</v>
      </c>
      <c r="K390" t="s">
        <v>10</v>
      </c>
      <c r="L390" t="s">
        <v>10</v>
      </c>
    </row>
    <row r="391" spans="1:12">
      <c r="A391" s="2" t="s">
        <v>1326</v>
      </c>
      <c r="B391" t="s">
        <v>20</v>
      </c>
      <c r="C391">
        <v>41</v>
      </c>
      <c r="D391" t="s">
        <v>1327</v>
      </c>
      <c r="E391" t="s">
        <v>425</v>
      </c>
      <c r="F391" t="s">
        <v>425</v>
      </c>
      <c r="G391" s="1">
        <v>44067</v>
      </c>
      <c r="H391">
        <v>2113</v>
      </c>
      <c r="I391" t="s">
        <v>21</v>
      </c>
      <c r="K391" t="s">
        <v>10</v>
      </c>
      <c r="L391" t="s">
        <v>10</v>
      </c>
    </row>
    <row r="392" spans="1:12">
      <c r="A392" s="2" t="s">
        <v>1326</v>
      </c>
      <c r="B392" t="s">
        <v>20</v>
      </c>
      <c r="C392">
        <v>41</v>
      </c>
      <c r="D392" t="s">
        <v>1327</v>
      </c>
      <c r="E392" t="s">
        <v>426</v>
      </c>
      <c r="F392" t="s">
        <v>426</v>
      </c>
      <c r="G392" s="1">
        <v>44068</v>
      </c>
      <c r="H392">
        <v>1914</v>
      </c>
      <c r="I392" t="s">
        <v>21</v>
      </c>
      <c r="K392" t="s">
        <v>10</v>
      </c>
      <c r="L392" t="s">
        <v>10</v>
      </c>
    </row>
    <row r="393" spans="1:12">
      <c r="A393" s="2" t="s">
        <v>1326</v>
      </c>
      <c r="B393" t="s">
        <v>20</v>
      </c>
      <c r="C393">
        <v>41</v>
      </c>
      <c r="D393" t="s">
        <v>1327</v>
      </c>
      <c r="E393" t="s">
        <v>427</v>
      </c>
      <c r="F393" t="s">
        <v>427</v>
      </c>
      <c r="G393" s="1">
        <v>44069</v>
      </c>
      <c r="H393">
        <v>1726</v>
      </c>
      <c r="I393" t="s">
        <v>21</v>
      </c>
      <c r="K393" t="s">
        <v>10</v>
      </c>
      <c r="L393" t="s">
        <v>10</v>
      </c>
    </row>
    <row r="394" spans="1:12">
      <c r="A394" s="2" t="s">
        <v>1326</v>
      </c>
      <c r="B394" t="s">
        <v>20</v>
      </c>
      <c r="C394">
        <v>41</v>
      </c>
      <c r="D394" t="s">
        <v>1327</v>
      </c>
      <c r="E394" t="s">
        <v>428</v>
      </c>
      <c r="F394" t="s">
        <v>428</v>
      </c>
      <c r="G394" s="1">
        <v>44070</v>
      </c>
      <c r="H394">
        <v>1537</v>
      </c>
      <c r="I394" t="s">
        <v>21</v>
      </c>
      <c r="K394" t="s">
        <v>10</v>
      </c>
      <c r="L394" t="s">
        <v>10</v>
      </c>
    </row>
    <row r="395" spans="1:12">
      <c r="A395" s="2" t="s">
        <v>1326</v>
      </c>
      <c r="B395" t="s">
        <v>20</v>
      </c>
      <c r="C395">
        <v>41</v>
      </c>
      <c r="D395" t="s">
        <v>1327</v>
      </c>
      <c r="E395" t="s">
        <v>429</v>
      </c>
      <c r="F395" t="s">
        <v>429</v>
      </c>
      <c r="G395" s="1">
        <v>44071</v>
      </c>
      <c r="H395">
        <v>1363</v>
      </c>
      <c r="I395" t="s">
        <v>21</v>
      </c>
      <c r="K395" t="s">
        <v>10</v>
      </c>
      <c r="L395" t="s">
        <v>10</v>
      </c>
    </row>
    <row r="396" spans="1:12">
      <c r="A396" s="2" t="s">
        <v>1326</v>
      </c>
      <c r="B396" t="s">
        <v>20</v>
      </c>
      <c r="C396">
        <v>41</v>
      </c>
      <c r="D396" t="s">
        <v>1327</v>
      </c>
      <c r="E396" t="s">
        <v>430</v>
      </c>
      <c r="F396" t="s">
        <v>430</v>
      </c>
      <c r="G396" s="1">
        <v>44072</v>
      </c>
      <c r="H396">
        <v>1223</v>
      </c>
      <c r="I396" t="s">
        <v>21</v>
      </c>
      <c r="K396" t="s">
        <v>10</v>
      </c>
      <c r="L396" t="s">
        <v>10</v>
      </c>
    </row>
    <row r="397" spans="1:12">
      <c r="A397" s="2" t="s">
        <v>1326</v>
      </c>
      <c r="B397" t="s">
        <v>20</v>
      </c>
      <c r="C397">
        <v>41</v>
      </c>
      <c r="D397" t="s">
        <v>1327</v>
      </c>
      <c r="E397" t="s">
        <v>431</v>
      </c>
      <c r="F397" t="s">
        <v>431</v>
      </c>
      <c r="G397" s="1">
        <v>44073</v>
      </c>
      <c r="H397">
        <v>1091</v>
      </c>
      <c r="I397" t="s">
        <v>21</v>
      </c>
      <c r="K397" t="s">
        <v>10</v>
      </c>
      <c r="L397" t="s">
        <v>10</v>
      </c>
    </row>
    <row r="398" spans="1:12">
      <c r="A398" s="2" t="s">
        <v>1326</v>
      </c>
      <c r="B398" t="s">
        <v>20</v>
      </c>
      <c r="C398">
        <v>41</v>
      </c>
      <c r="D398" t="s">
        <v>1327</v>
      </c>
      <c r="E398" t="s">
        <v>432</v>
      </c>
      <c r="F398" t="s">
        <v>432</v>
      </c>
      <c r="G398" s="1">
        <v>44074</v>
      </c>
      <c r="H398">
        <v>903</v>
      </c>
      <c r="I398" t="s">
        <v>21</v>
      </c>
      <c r="K398" t="s">
        <v>10</v>
      </c>
      <c r="L398" t="s">
        <v>10</v>
      </c>
    </row>
    <row r="399" spans="1:12">
      <c r="A399" s="2" t="s">
        <v>1326</v>
      </c>
      <c r="B399" t="s">
        <v>20</v>
      </c>
      <c r="C399">
        <v>41</v>
      </c>
      <c r="D399" t="s">
        <v>1327</v>
      </c>
      <c r="E399" t="s">
        <v>433</v>
      </c>
      <c r="F399" t="s">
        <v>433</v>
      </c>
      <c r="G399" s="1">
        <v>44075</v>
      </c>
      <c r="H399">
        <v>780</v>
      </c>
      <c r="I399" t="s">
        <v>21</v>
      </c>
      <c r="K399" t="s">
        <v>10</v>
      </c>
      <c r="L399" t="s">
        <v>10</v>
      </c>
    </row>
    <row r="400" spans="1:12">
      <c r="A400" s="2" t="s">
        <v>1326</v>
      </c>
      <c r="B400" t="s">
        <v>20</v>
      </c>
      <c r="C400">
        <v>41</v>
      </c>
      <c r="D400" t="s">
        <v>1327</v>
      </c>
      <c r="E400" t="s">
        <v>434</v>
      </c>
      <c r="F400" t="s">
        <v>434</v>
      </c>
      <c r="G400" s="1">
        <v>44076</v>
      </c>
      <c r="H400">
        <v>760</v>
      </c>
      <c r="I400" t="s">
        <v>21</v>
      </c>
      <c r="K400" t="s">
        <v>10</v>
      </c>
      <c r="L400" t="s">
        <v>10</v>
      </c>
    </row>
    <row r="401" spans="1:12">
      <c r="A401" s="2" t="s">
        <v>1326</v>
      </c>
      <c r="B401" t="s">
        <v>20</v>
      </c>
      <c r="C401">
        <v>41</v>
      </c>
      <c r="D401" t="s">
        <v>1327</v>
      </c>
      <c r="E401" t="s">
        <v>1298</v>
      </c>
      <c r="F401" t="s">
        <v>1298</v>
      </c>
      <c r="G401" s="1">
        <v>44077</v>
      </c>
      <c r="H401">
        <v>756</v>
      </c>
      <c r="I401" t="s">
        <v>21</v>
      </c>
      <c r="K401" t="s">
        <v>10</v>
      </c>
      <c r="L401" t="s">
        <v>10</v>
      </c>
    </row>
    <row r="402" spans="1:12">
      <c r="A402" s="2" t="s">
        <v>1326</v>
      </c>
      <c r="B402" t="s">
        <v>20</v>
      </c>
      <c r="C402">
        <v>41</v>
      </c>
      <c r="D402" t="s">
        <v>1327</v>
      </c>
      <c r="E402" t="s">
        <v>1299</v>
      </c>
      <c r="F402" t="s">
        <v>1299</v>
      </c>
      <c r="G402" s="1">
        <v>44078</v>
      </c>
      <c r="H402">
        <v>757</v>
      </c>
      <c r="I402" t="s">
        <v>21</v>
      </c>
      <c r="K402" t="s">
        <v>10</v>
      </c>
      <c r="L402" t="s">
        <v>10</v>
      </c>
    </row>
    <row r="403" spans="1:12">
      <c r="A403" s="2" t="s">
        <v>1326</v>
      </c>
      <c r="B403" t="s">
        <v>20</v>
      </c>
      <c r="C403">
        <v>41</v>
      </c>
      <c r="D403" t="s">
        <v>1327</v>
      </c>
      <c r="E403" t="s">
        <v>1300</v>
      </c>
      <c r="F403" t="s">
        <v>1300</v>
      </c>
      <c r="G403" s="1">
        <v>44079</v>
      </c>
      <c r="H403">
        <v>751</v>
      </c>
      <c r="I403" t="s">
        <v>21</v>
      </c>
      <c r="K403" t="s">
        <v>10</v>
      </c>
      <c r="L403" t="s">
        <v>10</v>
      </c>
    </row>
    <row r="404" spans="1:12">
      <c r="A404" s="2" t="s">
        <v>1326</v>
      </c>
      <c r="B404" t="s">
        <v>20</v>
      </c>
      <c r="C404">
        <v>41</v>
      </c>
      <c r="D404" t="s">
        <v>1327</v>
      </c>
      <c r="E404" t="s">
        <v>1301</v>
      </c>
      <c r="F404" t="s">
        <v>1301</v>
      </c>
      <c r="G404" s="1">
        <v>44080</v>
      </c>
      <c r="H404">
        <v>746</v>
      </c>
      <c r="I404" t="s">
        <v>21</v>
      </c>
      <c r="K404" t="s">
        <v>10</v>
      </c>
      <c r="L404" t="s">
        <v>10</v>
      </c>
    </row>
    <row r="405" spans="1:12">
      <c r="A405" s="2" t="s">
        <v>1326</v>
      </c>
      <c r="B405" t="s">
        <v>20</v>
      </c>
      <c r="C405">
        <v>41</v>
      </c>
      <c r="D405" t="s">
        <v>1327</v>
      </c>
      <c r="E405" t="s">
        <v>1302</v>
      </c>
      <c r="F405" t="s">
        <v>1302</v>
      </c>
      <c r="G405" s="1">
        <v>44081</v>
      </c>
      <c r="H405">
        <v>751</v>
      </c>
      <c r="I405" t="s">
        <v>21</v>
      </c>
      <c r="K405" t="s">
        <v>10</v>
      </c>
      <c r="L405" t="s">
        <v>10</v>
      </c>
    </row>
    <row r="406" spans="1:12">
      <c r="A406" s="2" t="s">
        <v>1326</v>
      </c>
      <c r="B406" t="s">
        <v>20</v>
      </c>
      <c r="C406">
        <v>41</v>
      </c>
      <c r="D406" t="s">
        <v>1327</v>
      </c>
      <c r="E406" t="s">
        <v>1303</v>
      </c>
      <c r="F406" t="s">
        <v>1303</v>
      </c>
      <c r="G406" s="1">
        <v>44082</v>
      </c>
      <c r="H406">
        <v>753</v>
      </c>
      <c r="I406" t="s">
        <v>21</v>
      </c>
      <c r="K406" t="s">
        <v>10</v>
      </c>
      <c r="L406" t="s">
        <v>10</v>
      </c>
    </row>
    <row r="407" spans="1:12">
      <c r="A407" s="2" t="s">
        <v>1326</v>
      </c>
      <c r="B407" t="s">
        <v>20</v>
      </c>
      <c r="C407">
        <v>41</v>
      </c>
      <c r="D407" t="s">
        <v>1327</v>
      </c>
      <c r="E407" t="s">
        <v>1304</v>
      </c>
      <c r="F407" t="s">
        <v>1304</v>
      </c>
      <c r="G407" s="1">
        <v>44083</v>
      </c>
      <c r="H407">
        <v>754</v>
      </c>
      <c r="I407" t="s">
        <v>21</v>
      </c>
      <c r="K407" t="s">
        <v>10</v>
      </c>
      <c r="L407" t="s">
        <v>10</v>
      </c>
    </row>
    <row r="408" spans="1:12">
      <c r="A408" s="2" t="s">
        <v>1326</v>
      </c>
      <c r="B408" t="s">
        <v>20</v>
      </c>
      <c r="C408">
        <v>41</v>
      </c>
      <c r="D408" t="s">
        <v>1327</v>
      </c>
      <c r="E408" t="s">
        <v>1305</v>
      </c>
      <c r="F408" t="s">
        <v>1305</v>
      </c>
      <c r="G408" s="1">
        <v>44084</v>
      </c>
      <c r="H408">
        <v>754</v>
      </c>
      <c r="I408" t="s">
        <v>21</v>
      </c>
      <c r="K408" t="s">
        <v>10</v>
      </c>
      <c r="L408" t="s">
        <v>10</v>
      </c>
    </row>
    <row r="409" spans="1:12">
      <c r="A409" s="2" t="s">
        <v>1326</v>
      </c>
      <c r="B409" t="s">
        <v>20</v>
      </c>
      <c r="C409">
        <v>41</v>
      </c>
      <c r="D409" t="s">
        <v>1327</v>
      </c>
      <c r="E409" t="s">
        <v>1306</v>
      </c>
      <c r="F409" t="s">
        <v>1306</v>
      </c>
      <c r="G409" s="1">
        <v>44085</v>
      </c>
      <c r="H409">
        <v>752</v>
      </c>
      <c r="I409" t="s">
        <v>21</v>
      </c>
      <c r="K409" t="s">
        <v>10</v>
      </c>
      <c r="L409" t="s">
        <v>10</v>
      </c>
    </row>
    <row r="410" spans="1:12">
      <c r="A410" s="2" t="s">
        <v>1326</v>
      </c>
      <c r="B410" t="s">
        <v>20</v>
      </c>
      <c r="C410">
        <v>41</v>
      </c>
      <c r="D410" t="s">
        <v>1327</v>
      </c>
      <c r="E410" t="s">
        <v>1307</v>
      </c>
      <c r="F410" t="s">
        <v>1307</v>
      </c>
      <c r="G410" s="1">
        <v>44086</v>
      </c>
      <c r="H410">
        <v>752</v>
      </c>
      <c r="I410" t="s">
        <v>21</v>
      </c>
      <c r="K410" t="s">
        <v>10</v>
      </c>
      <c r="L410" t="s">
        <v>10</v>
      </c>
    </row>
    <row r="411" spans="1:12">
      <c r="A411" s="2" t="s">
        <v>1326</v>
      </c>
      <c r="B411" t="s">
        <v>20</v>
      </c>
      <c r="C411">
        <v>41</v>
      </c>
      <c r="D411" t="s">
        <v>1327</v>
      </c>
      <c r="E411" t="s">
        <v>1308</v>
      </c>
      <c r="F411" t="s">
        <v>1308</v>
      </c>
      <c r="G411" s="1">
        <v>44087</v>
      </c>
      <c r="H411">
        <v>753</v>
      </c>
      <c r="I411" t="s">
        <v>21</v>
      </c>
      <c r="K411" t="s">
        <v>10</v>
      </c>
      <c r="L411" t="s">
        <v>10</v>
      </c>
    </row>
    <row r="412" spans="1:12">
      <c r="A412" s="2" t="s">
        <v>1326</v>
      </c>
      <c r="B412" t="s">
        <v>20</v>
      </c>
      <c r="C412">
        <v>41</v>
      </c>
      <c r="D412" t="s">
        <v>1327</v>
      </c>
      <c r="E412" t="s">
        <v>1309</v>
      </c>
      <c r="F412" t="s">
        <v>1309</v>
      </c>
      <c r="G412" s="1">
        <v>44088</v>
      </c>
      <c r="H412">
        <v>754</v>
      </c>
      <c r="I412" t="s">
        <v>21</v>
      </c>
      <c r="K412" t="s">
        <v>10</v>
      </c>
      <c r="L412" t="s">
        <v>10</v>
      </c>
    </row>
    <row r="413" spans="1:12">
      <c r="A413" s="2" t="s">
        <v>1326</v>
      </c>
      <c r="B413" t="s">
        <v>20</v>
      </c>
      <c r="C413">
        <v>41</v>
      </c>
      <c r="D413" t="s">
        <v>1327</v>
      </c>
      <c r="E413" t="s">
        <v>1310</v>
      </c>
      <c r="F413" t="s">
        <v>1310</v>
      </c>
      <c r="G413" s="1">
        <v>44089</v>
      </c>
      <c r="H413">
        <v>759</v>
      </c>
      <c r="I413" t="s">
        <v>21</v>
      </c>
      <c r="K413" t="s">
        <v>10</v>
      </c>
      <c r="L413" t="s">
        <v>10</v>
      </c>
    </row>
    <row r="414" spans="1:12">
      <c r="A414" s="2" t="s">
        <v>1326</v>
      </c>
      <c r="B414" t="s">
        <v>20</v>
      </c>
      <c r="C414">
        <v>41</v>
      </c>
      <c r="D414" t="s">
        <v>1327</v>
      </c>
      <c r="E414" t="s">
        <v>1311</v>
      </c>
      <c r="F414" t="s">
        <v>1311</v>
      </c>
      <c r="G414" s="1">
        <v>44090</v>
      </c>
      <c r="H414">
        <v>759</v>
      </c>
      <c r="I414" t="s">
        <v>21</v>
      </c>
      <c r="K414" t="s">
        <v>10</v>
      </c>
      <c r="L414" t="s">
        <v>10</v>
      </c>
    </row>
    <row r="415" spans="1:12">
      <c r="A415" s="2" t="s">
        <v>1326</v>
      </c>
      <c r="B415" t="s">
        <v>20</v>
      </c>
      <c r="C415">
        <v>41</v>
      </c>
      <c r="D415" t="s">
        <v>1327</v>
      </c>
      <c r="E415" t="s">
        <v>1312</v>
      </c>
      <c r="F415" t="s">
        <v>1312</v>
      </c>
      <c r="G415" s="1">
        <v>44091</v>
      </c>
      <c r="H415">
        <v>764</v>
      </c>
      <c r="I415" t="s">
        <v>21</v>
      </c>
      <c r="K415" t="s">
        <v>10</v>
      </c>
      <c r="L415" t="s">
        <v>10</v>
      </c>
    </row>
    <row r="416" spans="1:12">
      <c r="A416" s="2" t="s">
        <v>1326</v>
      </c>
      <c r="B416" t="s">
        <v>20</v>
      </c>
      <c r="C416">
        <v>41</v>
      </c>
      <c r="D416" t="s">
        <v>1327</v>
      </c>
      <c r="E416" t="s">
        <v>1313</v>
      </c>
      <c r="F416" t="s">
        <v>1313</v>
      </c>
      <c r="G416" s="1">
        <v>44092</v>
      </c>
      <c r="H416">
        <v>773</v>
      </c>
      <c r="I416" t="s">
        <v>21</v>
      </c>
      <c r="K416" t="s">
        <v>10</v>
      </c>
      <c r="L416" t="s">
        <v>10</v>
      </c>
    </row>
    <row r="417" spans="1:12">
      <c r="A417" s="2" t="s">
        <v>1326</v>
      </c>
      <c r="B417" t="s">
        <v>20</v>
      </c>
      <c r="C417">
        <v>41</v>
      </c>
      <c r="D417" t="s">
        <v>1327</v>
      </c>
      <c r="E417" t="s">
        <v>1314</v>
      </c>
      <c r="F417" t="s">
        <v>1314</v>
      </c>
      <c r="G417" s="1">
        <v>44093</v>
      </c>
      <c r="H417">
        <v>763</v>
      </c>
      <c r="I417" t="s">
        <v>21</v>
      </c>
      <c r="K417" t="s">
        <v>10</v>
      </c>
      <c r="L417" t="s">
        <v>10</v>
      </c>
    </row>
    <row r="418" spans="1:12">
      <c r="A418" s="2" t="s">
        <v>1326</v>
      </c>
      <c r="B418" t="s">
        <v>20</v>
      </c>
      <c r="C418">
        <v>41</v>
      </c>
      <c r="D418" t="s">
        <v>1327</v>
      </c>
      <c r="E418" t="s">
        <v>1315</v>
      </c>
      <c r="F418" t="s">
        <v>1315</v>
      </c>
      <c r="G418" s="1">
        <v>44094</v>
      </c>
      <c r="H418">
        <v>740</v>
      </c>
      <c r="I418" t="s">
        <v>21</v>
      </c>
      <c r="K418" t="s">
        <v>10</v>
      </c>
      <c r="L418" t="s">
        <v>10</v>
      </c>
    </row>
    <row r="419" spans="1:12">
      <c r="A419" s="2" t="s">
        <v>1326</v>
      </c>
      <c r="B419" t="s">
        <v>20</v>
      </c>
      <c r="C419">
        <v>41</v>
      </c>
      <c r="D419" t="s">
        <v>1327</v>
      </c>
      <c r="E419" t="s">
        <v>1316</v>
      </c>
      <c r="F419" t="s">
        <v>1316</v>
      </c>
      <c r="G419" s="1">
        <v>44095</v>
      </c>
      <c r="H419">
        <v>753</v>
      </c>
      <c r="I419" t="s">
        <v>21</v>
      </c>
      <c r="K419" t="s">
        <v>10</v>
      </c>
      <c r="L419" t="s">
        <v>10</v>
      </c>
    </row>
    <row r="420" spans="1:12">
      <c r="A420" s="2" t="s">
        <v>1326</v>
      </c>
      <c r="B420" t="s">
        <v>20</v>
      </c>
      <c r="C420">
        <v>41</v>
      </c>
      <c r="D420" t="s">
        <v>1327</v>
      </c>
      <c r="E420" t="s">
        <v>1317</v>
      </c>
      <c r="F420" t="s">
        <v>1317</v>
      </c>
      <c r="G420" s="1">
        <v>44096</v>
      </c>
      <c r="H420">
        <v>782</v>
      </c>
      <c r="I420" t="s">
        <v>21</v>
      </c>
      <c r="K420" t="s">
        <v>10</v>
      </c>
      <c r="L420" t="s">
        <v>10</v>
      </c>
    </row>
    <row r="421" spans="1:12">
      <c r="A421" s="2" t="s">
        <v>1326</v>
      </c>
      <c r="B421" t="s">
        <v>20</v>
      </c>
      <c r="C421">
        <v>41</v>
      </c>
      <c r="D421" t="s">
        <v>1327</v>
      </c>
      <c r="E421" t="s">
        <v>1318</v>
      </c>
      <c r="F421" t="s">
        <v>1318</v>
      </c>
      <c r="G421" s="1">
        <v>44097</v>
      </c>
      <c r="H421">
        <v>764</v>
      </c>
      <c r="I421" t="s">
        <v>21</v>
      </c>
      <c r="K421" t="s">
        <v>10</v>
      </c>
      <c r="L421" t="s">
        <v>10</v>
      </c>
    </row>
    <row r="422" spans="1:12">
      <c r="A422" s="2" t="s">
        <v>1326</v>
      </c>
      <c r="B422" t="s">
        <v>20</v>
      </c>
      <c r="C422">
        <v>41</v>
      </c>
      <c r="D422" t="s">
        <v>1327</v>
      </c>
      <c r="E422" t="s">
        <v>1319</v>
      </c>
      <c r="F422" t="s">
        <v>1319</v>
      </c>
      <c r="G422" s="1">
        <v>44098</v>
      </c>
      <c r="H422">
        <v>762</v>
      </c>
      <c r="I422" t="s">
        <v>21</v>
      </c>
      <c r="K422" t="s">
        <v>10</v>
      </c>
      <c r="L422" t="s">
        <v>10</v>
      </c>
    </row>
    <row r="423" spans="1:12">
      <c r="A423" s="2" t="s">
        <v>1326</v>
      </c>
      <c r="B423" t="s">
        <v>20</v>
      </c>
      <c r="C423">
        <v>41</v>
      </c>
      <c r="D423" t="s">
        <v>1327</v>
      </c>
      <c r="E423" t="s">
        <v>1320</v>
      </c>
      <c r="F423" t="s">
        <v>1320</v>
      </c>
      <c r="G423" s="1">
        <v>44099</v>
      </c>
      <c r="H423">
        <v>762</v>
      </c>
      <c r="I423" t="s">
        <v>21</v>
      </c>
      <c r="K423" t="s">
        <v>10</v>
      </c>
      <c r="L423" t="s">
        <v>10</v>
      </c>
    </row>
    <row r="424" spans="1:12">
      <c r="A424" s="2" t="s">
        <v>1326</v>
      </c>
      <c r="B424" t="s">
        <v>20</v>
      </c>
      <c r="C424">
        <v>41</v>
      </c>
      <c r="D424" t="s">
        <v>1327</v>
      </c>
      <c r="E424" t="s">
        <v>1321</v>
      </c>
      <c r="F424" t="s">
        <v>1321</v>
      </c>
      <c r="G424" s="1">
        <v>44100</v>
      </c>
      <c r="H424">
        <v>762</v>
      </c>
      <c r="I424" t="s">
        <v>21</v>
      </c>
      <c r="K424" t="s">
        <v>10</v>
      </c>
      <c r="L424" t="s">
        <v>10</v>
      </c>
    </row>
    <row r="425" spans="1:12">
      <c r="A425" s="2" t="s">
        <v>1326</v>
      </c>
      <c r="B425" t="s">
        <v>20</v>
      </c>
      <c r="C425">
        <v>41</v>
      </c>
      <c r="D425" t="s">
        <v>1327</v>
      </c>
      <c r="E425" t="s">
        <v>1322</v>
      </c>
      <c r="F425" t="s">
        <v>1322</v>
      </c>
      <c r="G425" s="1">
        <v>44101</v>
      </c>
      <c r="H425">
        <v>779</v>
      </c>
      <c r="I425" t="s">
        <v>21</v>
      </c>
      <c r="K425" t="s">
        <v>10</v>
      </c>
      <c r="L425" t="s">
        <v>10</v>
      </c>
    </row>
    <row r="426" spans="1:12">
      <c r="A426" s="2" t="s">
        <v>1326</v>
      </c>
      <c r="B426" t="s">
        <v>20</v>
      </c>
      <c r="C426">
        <v>41</v>
      </c>
      <c r="D426" t="s">
        <v>1327</v>
      </c>
      <c r="E426" t="s">
        <v>1323</v>
      </c>
      <c r="F426" t="s">
        <v>1323</v>
      </c>
      <c r="G426" s="1">
        <v>44102</v>
      </c>
      <c r="H426">
        <v>797</v>
      </c>
      <c r="I426" t="s">
        <v>21</v>
      </c>
      <c r="K426" t="s">
        <v>10</v>
      </c>
      <c r="L426" t="s">
        <v>10</v>
      </c>
    </row>
    <row r="427" spans="1:12">
      <c r="A427" s="2" t="s">
        <v>1326</v>
      </c>
      <c r="B427" t="s">
        <v>20</v>
      </c>
      <c r="C427">
        <v>41</v>
      </c>
      <c r="D427" t="s">
        <v>1327</v>
      </c>
      <c r="E427" t="s">
        <v>1324</v>
      </c>
      <c r="F427" t="s">
        <v>1324</v>
      </c>
      <c r="G427" s="1">
        <v>44103</v>
      </c>
      <c r="H427">
        <v>859</v>
      </c>
      <c r="I427" t="s">
        <v>21</v>
      </c>
      <c r="K427" t="s">
        <v>10</v>
      </c>
      <c r="L427" t="s">
        <v>10</v>
      </c>
    </row>
    <row r="428" spans="1:12">
      <c r="A428" s="2" t="s">
        <v>1326</v>
      </c>
      <c r="B428" t="s">
        <v>20</v>
      </c>
      <c r="C428">
        <v>41</v>
      </c>
      <c r="D428" t="s">
        <v>1327</v>
      </c>
      <c r="E428" t="s">
        <v>1325</v>
      </c>
      <c r="F428" t="s">
        <v>1325</v>
      </c>
      <c r="G428" s="1">
        <v>44104</v>
      </c>
      <c r="H428">
        <v>876</v>
      </c>
      <c r="I428" t="s">
        <v>21</v>
      </c>
      <c r="K428" t="s">
        <v>10</v>
      </c>
      <c r="L428" t="s">
        <v>10</v>
      </c>
    </row>
  </sheetData>
  <autoFilter ref="A1:L398" xr:uid="{7376ADC1-3553-4DC5-9C7C-1582CC95EC7D}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0DC2-CA14-4615-9CD9-7C9C5175DE1F}">
  <sheetPr>
    <tabColor theme="5"/>
  </sheetPr>
  <dimension ref="A1:L428"/>
  <sheetViews>
    <sheetView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6.7109375" bestFit="1" customWidth="1"/>
    <col min="8" max="8" width="11.28515625" bestFit="1" customWidth="1"/>
    <col min="9" max="9" width="11.28515625" customWidth="1"/>
    <col min="10" max="10" width="6.28515625" bestFit="1" customWidth="1"/>
  </cols>
  <sheetData>
    <row r="1" spans="1:12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17</v>
      </c>
      <c r="I1" t="s">
        <v>1221</v>
      </c>
      <c r="J1" t="s">
        <v>18</v>
      </c>
      <c r="L1" t="s">
        <v>1217</v>
      </c>
    </row>
    <row r="2" spans="1:12">
      <c r="A2" s="2" t="s">
        <v>1216</v>
      </c>
      <c r="B2" t="s">
        <v>20</v>
      </c>
      <c r="C2">
        <v>76</v>
      </c>
      <c r="D2" t="s">
        <v>4</v>
      </c>
      <c r="E2" t="s">
        <v>26</v>
      </c>
      <c r="F2" t="s">
        <v>26</v>
      </c>
      <c r="G2">
        <v>3594</v>
      </c>
      <c r="H2">
        <f>IF(G2&lt;0,1,0)</f>
        <v>0</v>
      </c>
      <c r="I2">
        <f>ABS(G2)</f>
        <v>3594</v>
      </c>
      <c r="J2" t="s">
        <v>10</v>
      </c>
    </row>
    <row r="3" spans="1:12">
      <c r="A3" s="2" t="s">
        <v>1216</v>
      </c>
      <c r="B3" t="s">
        <v>20</v>
      </c>
      <c r="C3">
        <v>76</v>
      </c>
      <c r="D3" t="s">
        <v>4</v>
      </c>
      <c r="E3" t="s">
        <v>28</v>
      </c>
      <c r="F3" t="s">
        <v>28</v>
      </c>
      <c r="G3">
        <v>3306</v>
      </c>
      <c r="H3">
        <f t="shared" ref="H3:H66" si="0">IF(G3&lt;0,1,0)</f>
        <v>0</v>
      </c>
      <c r="I3">
        <f t="shared" ref="I3:I66" si="1">ABS(G3)</f>
        <v>3306</v>
      </c>
      <c r="J3" t="s">
        <v>10</v>
      </c>
    </row>
    <row r="4" spans="1:12">
      <c r="A4" s="2" t="s">
        <v>1216</v>
      </c>
      <c r="B4" t="s">
        <v>20</v>
      </c>
      <c r="C4">
        <v>76</v>
      </c>
      <c r="D4" t="s">
        <v>4</v>
      </c>
      <c r="E4" t="s">
        <v>43</v>
      </c>
      <c r="F4" t="s">
        <v>43</v>
      </c>
      <c r="G4">
        <v>3989</v>
      </c>
      <c r="H4">
        <f t="shared" si="0"/>
        <v>0</v>
      </c>
      <c r="I4">
        <f t="shared" si="1"/>
        <v>3989</v>
      </c>
      <c r="J4" t="s">
        <v>10</v>
      </c>
    </row>
    <row r="5" spans="1:12">
      <c r="A5" s="2" t="s">
        <v>1216</v>
      </c>
      <c r="B5" t="s">
        <v>20</v>
      </c>
      <c r="C5">
        <v>76</v>
      </c>
      <c r="D5" t="s">
        <v>4</v>
      </c>
      <c r="E5" t="s">
        <v>44</v>
      </c>
      <c r="F5" t="s">
        <v>44</v>
      </c>
      <c r="G5">
        <v>3293</v>
      </c>
      <c r="H5">
        <f t="shared" si="0"/>
        <v>0</v>
      </c>
      <c r="I5">
        <f t="shared" si="1"/>
        <v>3293</v>
      </c>
      <c r="J5" t="s">
        <v>10</v>
      </c>
    </row>
    <row r="6" spans="1:12">
      <c r="A6" s="2" t="s">
        <v>1216</v>
      </c>
      <c r="B6" t="s">
        <v>20</v>
      </c>
      <c r="C6">
        <v>76</v>
      </c>
      <c r="D6" t="s">
        <v>4</v>
      </c>
      <c r="E6" t="s">
        <v>45</v>
      </c>
      <c r="F6" t="s">
        <v>45</v>
      </c>
      <c r="G6">
        <v>5071</v>
      </c>
      <c r="H6">
        <f t="shared" si="0"/>
        <v>0</v>
      </c>
      <c r="I6">
        <f t="shared" si="1"/>
        <v>5071</v>
      </c>
      <c r="J6" t="s">
        <v>10</v>
      </c>
    </row>
    <row r="7" spans="1:12">
      <c r="A7" s="2" t="s">
        <v>1216</v>
      </c>
      <c r="B7" t="s">
        <v>20</v>
      </c>
      <c r="C7">
        <v>76</v>
      </c>
      <c r="D7" t="s">
        <v>4</v>
      </c>
      <c r="E7" t="s">
        <v>46</v>
      </c>
      <c r="F7" t="s">
        <v>46</v>
      </c>
      <c r="G7">
        <v>4260</v>
      </c>
      <c r="H7">
        <f t="shared" si="0"/>
        <v>0</v>
      </c>
      <c r="I7">
        <f t="shared" si="1"/>
        <v>4260</v>
      </c>
      <c r="J7" t="s">
        <v>10</v>
      </c>
    </row>
    <row r="8" spans="1:12">
      <c r="A8" s="2" t="s">
        <v>1216</v>
      </c>
      <c r="B8" t="s">
        <v>20</v>
      </c>
      <c r="C8">
        <v>76</v>
      </c>
      <c r="D8" t="s">
        <v>4</v>
      </c>
      <c r="E8" t="s">
        <v>47</v>
      </c>
      <c r="F8" t="s">
        <v>47</v>
      </c>
      <c r="G8">
        <v>4185</v>
      </c>
      <c r="H8">
        <f t="shared" si="0"/>
        <v>0</v>
      </c>
      <c r="I8">
        <f t="shared" si="1"/>
        <v>4185</v>
      </c>
      <c r="J8" t="s">
        <v>10</v>
      </c>
    </row>
    <row r="9" spans="1:12">
      <c r="A9" s="2" t="s">
        <v>1216</v>
      </c>
      <c r="B9" t="s">
        <v>20</v>
      </c>
      <c r="C9">
        <v>76</v>
      </c>
      <c r="D9" t="s">
        <v>4</v>
      </c>
      <c r="E9" t="s">
        <v>48</v>
      </c>
      <c r="F9" t="s">
        <v>48</v>
      </c>
      <c r="G9">
        <v>3548</v>
      </c>
      <c r="H9">
        <f t="shared" si="0"/>
        <v>0</v>
      </c>
      <c r="I9">
        <f t="shared" si="1"/>
        <v>3548</v>
      </c>
      <c r="J9" t="s">
        <v>10</v>
      </c>
    </row>
    <row r="10" spans="1:12">
      <c r="A10" s="2" t="s">
        <v>1216</v>
      </c>
      <c r="B10" t="s">
        <v>20</v>
      </c>
      <c r="C10">
        <v>76</v>
      </c>
      <c r="D10" t="s">
        <v>4</v>
      </c>
      <c r="E10" t="s">
        <v>49</v>
      </c>
      <c r="F10" t="s">
        <v>49</v>
      </c>
      <c r="G10">
        <v>2829</v>
      </c>
      <c r="H10">
        <f t="shared" si="0"/>
        <v>0</v>
      </c>
      <c r="I10">
        <f t="shared" si="1"/>
        <v>2829</v>
      </c>
      <c r="J10" t="s">
        <v>10</v>
      </c>
    </row>
    <row r="11" spans="1:12">
      <c r="A11" s="2" t="s">
        <v>1216</v>
      </c>
      <c r="B11" t="s">
        <v>20</v>
      </c>
      <c r="C11">
        <v>76</v>
      </c>
      <c r="D11" t="s">
        <v>4</v>
      </c>
      <c r="E11" t="s">
        <v>50</v>
      </c>
      <c r="F11" t="s">
        <v>50</v>
      </c>
      <c r="G11">
        <v>4725</v>
      </c>
      <c r="H11">
        <f t="shared" si="0"/>
        <v>0</v>
      </c>
      <c r="I11">
        <f t="shared" si="1"/>
        <v>4725</v>
      </c>
      <c r="J11" t="s">
        <v>10</v>
      </c>
    </row>
    <row r="12" spans="1:12">
      <c r="A12" s="2" t="s">
        <v>1216</v>
      </c>
      <c r="B12" t="s">
        <v>20</v>
      </c>
      <c r="C12">
        <v>76</v>
      </c>
      <c r="D12" t="s">
        <v>4</v>
      </c>
      <c r="E12" t="s">
        <v>51</v>
      </c>
      <c r="F12" t="s">
        <v>51</v>
      </c>
      <c r="G12">
        <v>3153</v>
      </c>
      <c r="H12">
        <f t="shared" si="0"/>
        <v>0</v>
      </c>
      <c r="I12">
        <f t="shared" si="1"/>
        <v>3153</v>
      </c>
      <c r="J12" t="s">
        <v>10</v>
      </c>
    </row>
    <row r="13" spans="1:12">
      <c r="A13" s="2" t="s">
        <v>1216</v>
      </c>
      <c r="B13" t="s">
        <v>20</v>
      </c>
      <c r="C13">
        <v>76</v>
      </c>
      <c r="D13" t="s">
        <v>4</v>
      </c>
      <c r="E13" t="s">
        <v>52</v>
      </c>
      <c r="F13" t="s">
        <v>52</v>
      </c>
      <c r="G13">
        <v>3459</v>
      </c>
      <c r="H13">
        <f t="shared" si="0"/>
        <v>0</v>
      </c>
      <c r="I13">
        <f t="shared" si="1"/>
        <v>3459</v>
      </c>
      <c r="J13" t="s">
        <v>10</v>
      </c>
    </row>
    <row r="14" spans="1:12">
      <c r="A14" s="2" t="s">
        <v>1216</v>
      </c>
      <c r="B14" t="s">
        <v>20</v>
      </c>
      <c r="C14">
        <v>76</v>
      </c>
      <c r="D14" t="s">
        <v>4</v>
      </c>
      <c r="E14" t="s">
        <v>53</v>
      </c>
      <c r="F14" t="s">
        <v>53</v>
      </c>
      <c r="G14">
        <v>2597</v>
      </c>
      <c r="H14">
        <f t="shared" si="0"/>
        <v>0</v>
      </c>
      <c r="I14">
        <f t="shared" si="1"/>
        <v>2597</v>
      </c>
      <c r="J14" t="s">
        <v>10</v>
      </c>
    </row>
    <row r="15" spans="1:12">
      <c r="A15" s="2" t="s">
        <v>1216</v>
      </c>
      <c r="B15" t="s">
        <v>20</v>
      </c>
      <c r="C15">
        <v>76</v>
      </c>
      <c r="D15" t="s">
        <v>4</v>
      </c>
      <c r="E15" t="s">
        <v>54</v>
      </c>
      <c r="F15" t="s">
        <v>54</v>
      </c>
      <c r="G15">
        <v>-3170</v>
      </c>
      <c r="H15">
        <f t="shared" si="0"/>
        <v>1</v>
      </c>
      <c r="I15">
        <f t="shared" si="1"/>
        <v>3170</v>
      </c>
      <c r="J15" t="s">
        <v>10</v>
      </c>
    </row>
    <row r="16" spans="1:12">
      <c r="A16" s="2" t="s">
        <v>1216</v>
      </c>
      <c r="B16" t="s">
        <v>20</v>
      </c>
      <c r="C16">
        <v>76</v>
      </c>
      <c r="D16" t="s">
        <v>4</v>
      </c>
      <c r="E16" t="s">
        <v>55</v>
      </c>
      <c r="F16" t="s">
        <v>55</v>
      </c>
      <c r="G16">
        <v>5219</v>
      </c>
      <c r="H16">
        <f t="shared" si="0"/>
        <v>0</v>
      </c>
      <c r="I16">
        <f t="shared" si="1"/>
        <v>5219</v>
      </c>
      <c r="J16" t="s">
        <v>10</v>
      </c>
    </row>
    <row r="17" spans="1:10">
      <c r="A17" s="2" t="s">
        <v>1216</v>
      </c>
      <c r="B17" t="s">
        <v>20</v>
      </c>
      <c r="C17">
        <v>76</v>
      </c>
      <c r="D17" t="s">
        <v>4</v>
      </c>
      <c r="E17" t="s">
        <v>56</v>
      </c>
      <c r="F17" t="s">
        <v>56</v>
      </c>
      <c r="G17">
        <v>5107</v>
      </c>
      <c r="H17">
        <f t="shared" si="0"/>
        <v>0</v>
      </c>
      <c r="I17">
        <f t="shared" si="1"/>
        <v>5107</v>
      </c>
      <c r="J17" t="s">
        <v>10</v>
      </c>
    </row>
    <row r="18" spans="1:10">
      <c r="A18" s="2" t="s">
        <v>1216</v>
      </c>
      <c r="B18" t="s">
        <v>20</v>
      </c>
      <c r="C18">
        <v>76</v>
      </c>
      <c r="D18" t="s">
        <v>4</v>
      </c>
      <c r="E18" t="s">
        <v>57</v>
      </c>
      <c r="F18" t="s">
        <v>57</v>
      </c>
      <c r="G18">
        <v>3636</v>
      </c>
      <c r="H18">
        <f t="shared" si="0"/>
        <v>0</v>
      </c>
      <c r="I18">
        <f t="shared" si="1"/>
        <v>3636</v>
      </c>
      <c r="J18" t="s">
        <v>10</v>
      </c>
    </row>
    <row r="19" spans="1:10">
      <c r="A19" s="2" t="s">
        <v>1216</v>
      </c>
      <c r="B19" t="s">
        <v>20</v>
      </c>
      <c r="C19">
        <v>76</v>
      </c>
      <c r="D19" t="s">
        <v>4</v>
      </c>
      <c r="E19" t="s">
        <v>58</v>
      </c>
      <c r="F19" t="s">
        <v>58</v>
      </c>
      <c r="G19">
        <v>2540</v>
      </c>
      <c r="H19">
        <f t="shared" si="0"/>
        <v>0</v>
      </c>
      <c r="I19">
        <f t="shared" si="1"/>
        <v>2540</v>
      </c>
      <c r="J19" t="s">
        <v>10</v>
      </c>
    </row>
    <row r="20" spans="1:10">
      <c r="A20" s="2" t="s">
        <v>1216</v>
      </c>
      <c r="B20" t="s">
        <v>20</v>
      </c>
      <c r="C20">
        <v>76</v>
      </c>
      <c r="D20" t="s">
        <v>4</v>
      </c>
      <c r="E20" t="s">
        <v>59</v>
      </c>
      <c r="F20" t="s">
        <v>59</v>
      </c>
      <c r="G20">
        <v>3303</v>
      </c>
      <c r="H20">
        <f t="shared" si="0"/>
        <v>0</v>
      </c>
      <c r="I20">
        <f t="shared" si="1"/>
        <v>3303</v>
      </c>
      <c r="J20" t="s">
        <v>10</v>
      </c>
    </row>
    <row r="21" spans="1:10">
      <c r="A21" s="2" t="s">
        <v>1216</v>
      </c>
      <c r="B21" t="s">
        <v>20</v>
      </c>
      <c r="C21">
        <v>76</v>
      </c>
      <c r="D21" t="s">
        <v>4</v>
      </c>
      <c r="E21" t="s">
        <v>60</v>
      </c>
      <c r="F21" t="s">
        <v>60</v>
      </c>
      <c r="G21">
        <v>3248</v>
      </c>
      <c r="H21">
        <f t="shared" si="0"/>
        <v>0</v>
      </c>
      <c r="I21">
        <f t="shared" si="1"/>
        <v>3248</v>
      </c>
      <c r="J21" t="s">
        <v>10</v>
      </c>
    </row>
    <row r="22" spans="1:10">
      <c r="A22" s="2" t="s">
        <v>1216</v>
      </c>
      <c r="B22" t="s">
        <v>20</v>
      </c>
      <c r="C22">
        <v>76</v>
      </c>
      <c r="D22" t="s">
        <v>4</v>
      </c>
      <c r="E22" t="s">
        <v>61</v>
      </c>
      <c r="F22" t="s">
        <v>61</v>
      </c>
      <c r="G22">
        <v>3449</v>
      </c>
      <c r="H22">
        <f t="shared" si="0"/>
        <v>0</v>
      </c>
      <c r="I22">
        <f t="shared" si="1"/>
        <v>3449</v>
      </c>
      <c r="J22" t="s">
        <v>10</v>
      </c>
    </row>
    <row r="23" spans="1:10">
      <c r="A23" s="2" t="s">
        <v>1216</v>
      </c>
      <c r="B23" t="s">
        <v>20</v>
      </c>
      <c r="C23">
        <v>76</v>
      </c>
      <c r="D23" t="s">
        <v>4</v>
      </c>
      <c r="E23" t="s">
        <v>62</v>
      </c>
      <c r="F23" t="s">
        <v>62</v>
      </c>
      <c r="G23">
        <v>3633</v>
      </c>
      <c r="H23">
        <f t="shared" si="0"/>
        <v>0</v>
      </c>
      <c r="I23">
        <f t="shared" si="1"/>
        <v>3633</v>
      </c>
      <c r="J23" t="s">
        <v>10</v>
      </c>
    </row>
    <row r="24" spans="1:10">
      <c r="A24" s="2" t="s">
        <v>1216</v>
      </c>
      <c r="B24" t="s">
        <v>20</v>
      </c>
      <c r="C24">
        <v>76</v>
      </c>
      <c r="D24" t="s">
        <v>4</v>
      </c>
      <c r="E24" t="s">
        <v>63</v>
      </c>
      <c r="F24" t="s">
        <v>63</v>
      </c>
      <c r="G24">
        <v>4086</v>
      </c>
      <c r="H24">
        <f t="shared" si="0"/>
        <v>0</v>
      </c>
      <c r="I24">
        <f t="shared" si="1"/>
        <v>4086</v>
      </c>
      <c r="J24" t="s">
        <v>10</v>
      </c>
    </row>
    <row r="25" spans="1:10">
      <c r="A25" s="2" t="s">
        <v>1216</v>
      </c>
      <c r="B25" t="s">
        <v>20</v>
      </c>
      <c r="C25">
        <v>76</v>
      </c>
      <c r="D25" t="s">
        <v>4</v>
      </c>
      <c r="E25" t="s">
        <v>64</v>
      </c>
      <c r="F25" t="s">
        <v>64</v>
      </c>
      <c r="G25">
        <v>3490</v>
      </c>
      <c r="H25">
        <f t="shared" si="0"/>
        <v>0</v>
      </c>
      <c r="I25">
        <f t="shared" si="1"/>
        <v>3490</v>
      </c>
      <c r="J25" t="s">
        <v>10</v>
      </c>
    </row>
    <row r="26" spans="1:10">
      <c r="A26" s="2" t="s">
        <v>1216</v>
      </c>
      <c r="B26" t="s">
        <v>20</v>
      </c>
      <c r="C26">
        <v>76</v>
      </c>
      <c r="D26" t="s">
        <v>4</v>
      </c>
      <c r="E26" t="s">
        <v>65</v>
      </c>
      <c r="F26" t="s">
        <v>65</v>
      </c>
      <c r="G26">
        <v>4021</v>
      </c>
      <c r="H26">
        <f t="shared" si="0"/>
        <v>0</v>
      </c>
      <c r="I26">
        <f t="shared" si="1"/>
        <v>4021</v>
      </c>
      <c r="J26" t="s">
        <v>10</v>
      </c>
    </row>
    <row r="27" spans="1:10">
      <c r="A27" s="2" t="s">
        <v>1216</v>
      </c>
      <c r="B27" t="s">
        <v>20</v>
      </c>
      <c r="C27">
        <v>76</v>
      </c>
      <c r="D27" t="s">
        <v>4</v>
      </c>
      <c r="E27" t="s">
        <v>66</v>
      </c>
      <c r="F27" t="s">
        <v>66</v>
      </c>
      <c r="G27">
        <v>4308</v>
      </c>
      <c r="H27">
        <f t="shared" si="0"/>
        <v>0</v>
      </c>
      <c r="I27">
        <f t="shared" si="1"/>
        <v>4308</v>
      </c>
      <c r="J27" t="s">
        <v>10</v>
      </c>
    </row>
    <row r="28" spans="1:10">
      <c r="A28" s="2" t="s">
        <v>1216</v>
      </c>
      <c r="B28" t="s">
        <v>20</v>
      </c>
      <c r="C28">
        <v>76</v>
      </c>
      <c r="D28" t="s">
        <v>4</v>
      </c>
      <c r="E28" t="s">
        <v>67</v>
      </c>
      <c r="F28" t="s">
        <v>67</v>
      </c>
      <c r="G28">
        <v>4874</v>
      </c>
      <c r="H28">
        <f t="shared" si="0"/>
        <v>0</v>
      </c>
      <c r="I28">
        <f t="shared" si="1"/>
        <v>4874</v>
      </c>
      <c r="J28" t="s">
        <v>10</v>
      </c>
    </row>
    <row r="29" spans="1:10">
      <c r="A29" s="2" t="s">
        <v>1216</v>
      </c>
      <c r="B29" t="s">
        <v>20</v>
      </c>
      <c r="C29">
        <v>76</v>
      </c>
      <c r="D29" t="s">
        <v>4</v>
      </c>
      <c r="E29" t="s">
        <v>68</v>
      </c>
      <c r="F29" t="s">
        <v>68</v>
      </c>
      <c r="G29">
        <v>2481</v>
      </c>
      <c r="H29">
        <f t="shared" si="0"/>
        <v>0</v>
      </c>
      <c r="I29">
        <f t="shared" si="1"/>
        <v>2481</v>
      </c>
      <c r="J29" t="s">
        <v>10</v>
      </c>
    </row>
    <row r="30" spans="1:10">
      <c r="A30" s="2" t="s">
        <v>1216</v>
      </c>
      <c r="B30" t="s">
        <v>20</v>
      </c>
      <c r="C30">
        <v>76</v>
      </c>
      <c r="D30" t="s">
        <v>4</v>
      </c>
      <c r="E30" t="s">
        <v>69</v>
      </c>
      <c r="F30" t="s">
        <v>69</v>
      </c>
      <c r="G30">
        <v>2320</v>
      </c>
      <c r="H30">
        <f t="shared" si="0"/>
        <v>0</v>
      </c>
      <c r="I30">
        <f t="shared" si="1"/>
        <v>2320</v>
      </c>
      <c r="J30" t="s">
        <v>10</v>
      </c>
    </row>
    <row r="31" spans="1:10">
      <c r="A31" s="2" t="s">
        <v>1216</v>
      </c>
      <c r="B31" t="s">
        <v>20</v>
      </c>
      <c r="C31">
        <v>76</v>
      </c>
      <c r="D31" t="s">
        <v>4</v>
      </c>
      <c r="E31" t="s">
        <v>70</v>
      </c>
      <c r="F31" t="s">
        <v>70</v>
      </c>
      <c r="G31">
        <v>2996</v>
      </c>
      <c r="H31">
        <f t="shared" si="0"/>
        <v>0</v>
      </c>
      <c r="I31">
        <f t="shared" si="1"/>
        <v>2996</v>
      </c>
      <c r="J31" t="s">
        <v>10</v>
      </c>
    </row>
    <row r="32" spans="1:10">
      <c r="A32" s="2" t="s">
        <v>1216</v>
      </c>
      <c r="B32" t="s">
        <v>20</v>
      </c>
      <c r="C32">
        <v>76</v>
      </c>
      <c r="D32" t="s">
        <v>4</v>
      </c>
      <c r="E32" t="s">
        <v>71</v>
      </c>
      <c r="F32" t="s">
        <v>71</v>
      </c>
      <c r="G32">
        <v>4347</v>
      </c>
      <c r="H32">
        <f t="shared" si="0"/>
        <v>0</v>
      </c>
      <c r="I32">
        <f t="shared" si="1"/>
        <v>4347</v>
      </c>
      <c r="J32" t="s">
        <v>10</v>
      </c>
    </row>
    <row r="33" spans="1:10">
      <c r="A33" s="2" t="s">
        <v>1216</v>
      </c>
      <c r="B33" t="s">
        <v>20</v>
      </c>
      <c r="C33">
        <v>76</v>
      </c>
      <c r="D33" t="s">
        <v>4</v>
      </c>
      <c r="E33" t="s">
        <v>72</v>
      </c>
      <c r="F33" t="s">
        <v>72</v>
      </c>
      <c r="G33">
        <v>3965</v>
      </c>
      <c r="H33">
        <f t="shared" si="0"/>
        <v>0</v>
      </c>
      <c r="I33">
        <f t="shared" si="1"/>
        <v>3965</v>
      </c>
      <c r="J33" t="s">
        <v>10</v>
      </c>
    </row>
    <row r="34" spans="1:10">
      <c r="A34" s="2" t="s">
        <v>1216</v>
      </c>
      <c r="B34" t="s">
        <v>20</v>
      </c>
      <c r="C34">
        <v>76</v>
      </c>
      <c r="D34" t="s">
        <v>4</v>
      </c>
      <c r="E34" t="s">
        <v>73</v>
      </c>
      <c r="F34" t="s">
        <v>73</v>
      </c>
      <c r="G34">
        <v>3664</v>
      </c>
      <c r="H34">
        <f t="shared" si="0"/>
        <v>0</v>
      </c>
      <c r="I34">
        <f t="shared" si="1"/>
        <v>3664</v>
      </c>
      <c r="J34" t="s">
        <v>10</v>
      </c>
    </row>
    <row r="35" spans="1:10">
      <c r="A35" s="2" t="s">
        <v>1216</v>
      </c>
      <c r="B35" t="s">
        <v>20</v>
      </c>
      <c r="C35">
        <v>76</v>
      </c>
      <c r="D35" t="s">
        <v>4</v>
      </c>
      <c r="E35" t="s">
        <v>74</v>
      </c>
      <c r="F35" t="s">
        <v>74</v>
      </c>
      <c r="G35">
        <v>4141</v>
      </c>
      <c r="H35">
        <f t="shared" si="0"/>
        <v>0</v>
      </c>
      <c r="I35">
        <f t="shared" si="1"/>
        <v>4141</v>
      </c>
      <c r="J35" t="s">
        <v>10</v>
      </c>
    </row>
    <row r="36" spans="1:10">
      <c r="A36" s="2" t="s">
        <v>1216</v>
      </c>
      <c r="B36" t="s">
        <v>20</v>
      </c>
      <c r="C36">
        <v>76</v>
      </c>
      <c r="D36" t="s">
        <v>4</v>
      </c>
      <c r="E36" t="s">
        <v>75</v>
      </c>
      <c r="F36" t="s">
        <v>75</v>
      </c>
      <c r="G36">
        <v>3924</v>
      </c>
      <c r="H36">
        <f t="shared" si="0"/>
        <v>0</v>
      </c>
      <c r="I36">
        <f t="shared" si="1"/>
        <v>3924</v>
      </c>
      <c r="J36" t="s">
        <v>10</v>
      </c>
    </row>
    <row r="37" spans="1:10">
      <c r="A37" s="2" t="s">
        <v>1216</v>
      </c>
      <c r="B37" t="s">
        <v>20</v>
      </c>
      <c r="C37">
        <v>76</v>
      </c>
      <c r="D37" t="s">
        <v>4</v>
      </c>
      <c r="E37" t="s">
        <v>76</v>
      </c>
      <c r="F37" t="s">
        <v>76</v>
      </c>
      <c r="G37">
        <v>5609</v>
      </c>
      <c r="H37">
        <f t="shared" si="0"/>
        <v>0</v>
      </c>
      <c r="I37">
        <f t="shared" si="1"/>
        <v>5609</v>
      </c>
      <c r="J37" t="s">
        <v>10</v>
      </c>
    </row>
    <row r="38" spans="1:10">
      <c r="A38" s="2" t="s">
        <v>1216</v>
      </c>
      <c r="B38" t="s">
        <v>20</v>
      </c>
      <c r="C38">
        <v>76</v>
      </c>
      <c r="D38" t="s">
        <v>4</v>
      </c>
      <c r="E38" t="s">
        <v>77</v>
      </c>
      <c r="F38" t="s">
        <v>77</v>
      </c>
      <c r="G38">
        <v>4997</v>
      </c>
      <c r="H38">
        <f t="shared" si="0"/>
        <v>0</v>
      </c>
      <c r="I38">
        <f t="shared" si="1"/>
        <v>4997</v>
      </c>
      <c r="J38" t="s">
        <v>10</v>
      </c>
    </row>
    <row r="39" spans="1:10">
      <c r="A39" s="2" t="s">
        <v>1216</v>
      </c>
      <c r="B39" t="s">
        <v>20</v>
      </c>
      <c r="C39">
        <v>76</v>
      </c>
      <c r="D39" t="s">
        <v>4</v>
      </c>
      <c r="E39" t="s">
        <v>78</v>
      </c>
      <c r="F39" t="s">
        <v>78</v>
      </c>
      <c r="G39">
        <v>4600</v>
      </c>
      <c r="H39">
        <f t="shared" si="0"/>
        <v>0</v>
      </c>
      <c r="I39">
        <f t="shared" si="1"/>
        <v>4600</v>
      </c>
      <c r="J39" t="s">
        <v>10</v>
      </c>
    </row>
    <row r="40" spans="1:10">
      <c r="A40" s="2" t="s">
        <v>1216</v>
      </c>
      <c r="B40" t="s">
        <v>20</v>
      </c>
      <c r="C40">
        <v>76</v>
      </c>
      <c r="D40" t="s">
        <v>4</v>
      </c>
      <c r="E40" t="s">
        <v>79</v>
      </c>
      <c r="F40" t="s">
        <v>79</v>
      </c>
      <c r="G40">
        <v>3742</v>
      </c>
      <c r="H40">
        <f t="shared" si="0"/>
        <v>0</v>
      </c>
      <c r="I40">
        <f t="shared" si="1"/>
        <v>3742</v>
      </c>
      <c r="J40" t="s">
        <v>10</v>
      </c>
    </row>
    <row r="41" spans="1:10">
      <c r="A41" s="2" t="s">
        <v>1216</v>
      </c>
      <c r="B41" t="s">
        <v>20</v>
      </c>
      <c r="C41">
        <v>76</v>
      </c>
      <c r="D41" t="s">
        <v>4</v>
      </c>
      <c r="E41" t="s">
        <v>80</v>
      </c>
      <c r="F41" t="s">
        <v>80</v>
      </c>
      <c r="G41">
        <v>3100</v>
      </c>
      <c r="H41">
        <f t="shared" si="0"/>
        <v>0</v>
      </c>
      <c r="I41">
        <f t="shared" si="1"/>
        <v>3100</v>
      </c>
      <c r="J41" t="s">
        <v>10</v>
      </c>
    </row>
    <row r="42" spans="1:10">
      <c r="A42" s="2" t="s">
        <v>1216</v>
      </c>
      <c r="B42" t="s">
        <v>20</v>
      </c>
      <c r="C42">
        <v>76</v>
      </c>
      <c r="D42" t="s">
        <v>4</v>
      </c>
      <c r="E42" t="s">
        <v>81</v>
      </c>
      <c r="F42" t="s">
        <v>81</v>
      </c>
      <c r="G42">
        <v>3333</v>
      </c>
      <c r="H42">
        <f t="shared" si="0"/>
        <v>0</v>
      </c>
      <c r="I42">
        <f t="shared" si="1"/>
        <v>3333</v>
      </c>
      <c r="J42" t="s">
        <v>10</v>
      </c>
    </row>
    <row r="43" spans="1:10">
      <c r="A43" s="2" t="s">
        <v>1216</v>
      </c>
      <c r="B43" t="s">
        <v>20</v>
      </c>
      <c r="C43">
        <v>76</v>
      </c>
      <c r="D43" t="s">
        <v>4</v>
      </c>
      <c r="E43" t="s">
        <v>82</v>
      </c>
      <c r="F43" t="s">
        <v>82</v>
      </c>
      <c r="G43">
        <v>3664</v>
      </c>
      <c r="H43">
        <f t="shared" si="0"/>
        <v>0</v>
      </c>
      <c r="I43">
        <f t="shared" si="1"/>
        <v>3664</v>
      </c>
      <c r="J43" t="s">
        <v>10</v>
      </c>
    </row>
    <row r="44" spans="1:10">
      <c r="A44" s="2" t="s">
        <v>1216</v>
      </c>
      <c r="B44" t="s">
        <v>20</v>
      </c>
      <c r="C44">
        <v>76</v>
      </c>
      <c r="D44" t="s">
        <v>4</v>
      </c>
      <c r="E44" t="s">
        <v>83</v>
      </c>
      <c r="F44" t="s">
        <v>83</v>
      </c>
      <c r="G44">
        <v>2320</v>
      </c>
      <c r="H44">
        <f t="shared" si="0"/>
        <v>0</v>
      </c>
      <c r="I44">
        <f t="shared" si="1"/>
        <v>2320</v>
      </c>
      <c r="J44" t="s">
        <v>10</v>
      </c>
    </row>
    <row r="45" spans="1:10">
      <c r="A45" s="2" t="s">
        <v>1216</v>
      </c>
      <c r="B45" t="s">
        <v>20</v>
      </c>
      <c r="C45">
        <v>76</v>
      </c>
      <c r="D45" t="s">
        <v>4</v>
      </c>
      <c r="E45" t="s">
        <v>84</v>
      </c>
      <c r="F45" t="s">
        <v>84</v>
      </c>
      <c r="G45">
        <v>1734</v>
      </c>
      <c r="H45">
        <f t="shared" si="0"/>
        <v>0</v>
      </c>
      <c r="I45">
        <f t="shared" si="1"/>
        <v>1734</v>
      </c>
      <c r="J45" t="s">
        <v>10</v>
      </c>
    </row>
    <row r="46" spans="1:10">
      <c r="A46" s="2" t="s">
        <v>1216</v>
      </c>
      <c r="B46" t="s">
        <v>20</v>
      </c>
      <c r="C46">
        <v>76</v>
      </c>
      <c r="D46" t="s">
        <v>4</v>
      </c>
      <c r="E46" t="s">
        <v>85</v>
      </c>
      <c r="F46" t="s">
        <v>85</v>
      </c>
      <c r="G46">
        <v>1600</v>
      </c>
      <c r="H46">
        <f t="shared" si="0"/>
        <v>0</v>
      </c>
      <c r="I46">
        <f t="shared" si="1"/>
        <v>1600</v>
      </c>
      <c r="J46" t="s">
        <v>10</v>
      </c>
    </row>
    <row r="47" spans="1:10">
      <c r="A47" s="2" t="s">
        <v>1216</v>
      </c>
      <c r="B47" t="s">
        <v>20</v>
      </c>
      <c r="C47">
        <v>76</v>
      </c>
      <c r="D47" t="s">
        <v>4</v>
      </c>
      <c r="E47" t="s">
        <v>86</v>
      </c>
      <c r="F47" t="s">
        <v>86</v>
      </c>
      <c r="G47">
        <v>2727</v>
      </c>
      <c r="H47">
        <f t="shared" si="0"/>
        <v>0</v>
      </c>
      <c r="I47">
        <f t="shared" si="1"/>
        <v>2727</v>
      </c>
      <c r="J47" t="s">
        <v>10</v>
      </c>
    </row>
    <row r="48" spans="1:10">
      <c r="A48" s="2" t="s">
        <v>1216</v>
      </c>
      <c r="B48" t="s">
        <v>20</v>
      </c>
      <c r="C48">
        <v>76</v>
      </c>
      <c r="D48" t="s">
        <v>4</v>
      </c>
      <c r="E48" t="s">
        <v>87</v>
      </c>
      <c r="F48" t="s">
        <v>87</v>
      </c>
      <c r="G48">
        <v>3948</v>
      </c>
      <c r="H48">
        <f t="shared" si="0"/>
        <v>0</v>
      </c>
      <c r="I48">
        <f t="shared" si="1"/>
        <v>3948</v>
      </c>
      <c r="J48" t="s">
        <v>10</v>
      </c>
    </row>
    <row r="49" spans="1:10">
      <c r="A49" s="2" t="s">
        <v>1216</v>
      </c>
      <c r="B49" t="s">
        <v>20</v>
      </c>
      <c r="C49">
        <v>76</v>
      </c>
      <c r="D49" t="s">
        <v>4</v>
      </c>
      <c r="E49" t="s">
        <v>88</v>
      </c>
      <c r="F49" t="s">
        <v>88</v>
      </c>
      <c r="G49">
        <v>3453</v>
      </c>
      <c r="H49">
        <f t="shared" si="0"/>
        <v>0</v>
      </c>
      <c r="I49">
        <f t="shared" si="1"/>
        <v>3453</v>
      </c>
      <c r="J49" t="s">
        <v>10</v>
      </c>
    </row>
    <row r="50" spans="1:10">
      <c r="A50" s="2" t="s">
        <v>1216</v>
      </c>
      <c r="B50" t="s">
        <v>20</v>
      </c>
      <c r="C50">
        <v>76</v>
      </c>
      <c r="D50" t="s">
        <v>4</v>
      </c>
      <c r="E50" t="s">
        <v>89</v>
      </c>
      <c r="F50" t="s">
        <v>89</v>
      </c>
      <c r="G50">
        <v>5017</v>
      </c>
      <c r="H50">
        <f t="shared" si="0"/>
        <v>0</v>
      </c>
      <c r="I50">
        <f t="shared" si="1"/>
        <v>5017</v>
      </c>
      <c r="J50" t="s">
        <v>10</v>
      </c>
    </row>
    <row r="51" spans="1:10">
      <c r="A51" s="2" t="s">
        <v>1216</v>
      </c>
      <c r="B51" t="s">
        <v>20</v>
      </c>
      <c r="C51">
        <v>76</v>
      </c>
      <c r="D51" t="s">
        <v>4</v>
      </c>
      <c r="E51" t="s">
        <v>90</v>
      </c>
      <c r="F51" t="s">
        <v>90</v>
      </c>
      <c r="G51">
        <v>4489</v>
      </c>
      <c r="H51">
        <f t="shared" si="0"/>
        <v>0</v>
      </c>
      <c r="I51">
        <f t="shared" si="1"/>
        <v>4489</v>
      </c>
      <c r="J51" t="s">
        <v>10</v>
      </c>
    </row>
    <row r="52" spans="1:10">
      <c r="A52" s="2" t="s">
        <v>1216</v>
      </c>
      <c r="B52" t="s">
        <v>20</v>
      </c>
      <c r="C52">
        <v>76</v>
      </c>
      <c r="D52" t="s">
        <v>4</v>
      </c>
      <c r="E52" t="s">
        <v>91</v>
      </c>
      <c r="F52" t="s">
        <v>91</v>
      </c>
      <c r="G52">
        <v>1889</v>
      </c>
      <c r="H52">
        <f t="shared" si="0"/>
        <v>0</v>
      </c>
      <c r="I52">
        <f t="shared" si="1"/>
        <v>1889</v>
      </c>
      <c r="J52" t="s">
        <v>10</v>
      </c>
    </row>
    <row r="53" spans="1:10">
      <c r="A53" s="2" t="s">
        <v>1216</v>
      </c>
      <c r="B53" t="s">
        <v>20</v>
      </c>
      <c r="C53">
        <v>76</v>
      </c>
      <c r="D53" t="s">
        <v>4</v>
      </c>
      <c r="E53" t="s">
        <v>92</v>
      </c>
      <c r="F53" t="s">
        <v>92</v>
      </c>
      <c r="G53">
        <v>2594</v>
      </c>
      <c r="H53">
        <f t="shared" si="0"/>
        <v>0</v>
      </c>
      <c r="I53">
        <f t="shared" si="1"/>
        <v>2594</v>
      </c>
      <c r="J53" t="s">
        <v>10</v>
      </c>
    </row>
    <row r="54" spans="1:10">
      <c r="A54" s="2" t="s">
        <v>1216</v>
      </c>
      <c r="B54" t="s">
        <v>20</v>
      </c>
      <c r="C54">
        <v>76</v>
      </c>
      <c r="D54" t="s">
        <v>4</v>
      </c>
      <c r="E54" t="s">
        <v>93</v>
      </c>
      <c r="F54" t="s">
        <v>93</v>
      </c>
      <c r="G54">
        <v>2224</v>
      </c>
      <c r="H54">
        <f t="shared" si="0"/>
        <v>0</v>
      </c>
      <c r="I54">
        <f t="shared" si="1"/>
        <v>2224</v>
      </c>
      <c r="J54" t="s">
        <v>10</v>
      </c>
    </row>
    <row r="55" spans="1:10">
      <c r="A55" s="2" t="s">
        <v>1216</v>
      </c>
      <c r="B55" t="s">
        <v>20</v>
      </c>
      <c r="C55">
        <v>76</v>
      </c>
      <c r="D55" t="s">
        <v>4</v>
      </c>
      <c r="E55" t="s">
        <v>94</v>
      </c>
      <c r="F55" t="s">
        <v>94</v>
      </c>
      <c r="G55">
        <v>2481</v>
      </c>
      <c r="H55">
        <f t="shared" si="0"/>
        <v>0</v>
      </c>
      <c r="I55">
        <f t="shared" si="1"/>
        <v>2481</v>
      </c>
      <c r="J55" t="s">
        <v>10</v>
      </c>
    </row>
    <row r="56" spans="1:10">
      <c r="A56" s="2" t="s">
        <v>1216</v>
      </c>
      <c r="B56" t="s">
        <v>20</v>
      </c>
      <c r="C56">
        <v>76</v>
      </c>
      <c r="D56" t="s">
        <v>4</v>
      </c>
      <c r="E56" t="s">
        <v>95</v>
      </c>
      <c r="F56" t="s">
        <v>95</v>
      </c>
      <c r="G56">
        <v>3590</v>
      </c>
      <c r="H56">
        <f t="shared" si="0"/>
        <v>0</v>
      </c>
      <c r="I56">
        <f t="shared" si="1"/>
        <v>3590</v>
      </c>
      <c r="J56" t="s">
        <v>10</v>
      </c>
    </row>
    <row r="57" spans="1:10">
      <c r="A57" s="2" t="s">
        <v>1216</v>
      </c>
      <c r="B57" t="s">
        <v>20</v>
      </c>
      <c r="C57">
        <v>76</v>
      </c>
      <c r="D57" t="s">
        <v>4</v>
      </c>
      <c r="E57" t="s">
        <v>96</v>
      </c>
      <c r="F57" t="s">
        <v>96</v>
      </c>
      <c r="G57">
        <v>3690</v>
      </c>
      <c r="H57">
        <f t="shared" si="0"/>
        <v>0</v>
      </c>
      <c r="I57">
        <f t="shared" si="1"/>
        <v>3690</v>
      </c>
      <c r="J57" t="s">
        <v>10</v>
      </c>
    </row>
    <row r="58" spans="1:10">
      <c r="A58" s="2" t="s">
        <v>1216</v>
      </c>
      <c r="B58" t="s">
        <v>20</v>
      </c>
      <c r="C58">
        <v>76</v>
      </c>
      <c r="D58" t="s">
        <v>4</v>
      </c>
      <c r="E58" t="s">
        <v>97</v>
      </c>
      <c r="F58" t="s">
        <v>97</v>
      </c>
      <c r="G58">
        <v>5118</v>
      </c>
      <c r="H58">
        <f t="shared" si="0"/>
        <v>0</v>
      </c>
      <c r="I58">
        <f t="shared" si="1"/>
        <v>5118</v>
      </c>
      <c r="J58" t="s">
        <v>10</v>
      </c>
    </row>
    <row r="59" spans="1:10">
      <c r="A59" s="2" t="s">
        <v>1216</v>
      </c>
      <c r="B59" t="s">
        <v>20</v>
      </c>
      <c r="C59">
        <v>76</v>
      </c>
      <c r="D59" t="s">
        <v>4</v>
      </c>
      <c r="E59" t="s">
        <v>98</v>
      </c>
      <c r="F59" t="s">
        <v>98</v>
      </c>
      <c r="G59">
        <v>4744</v>
      </c>
      <c r="H59">
        <f t="shared" si="0"/>
        <v>0</v>
      </c>
      <c r="I59">
        <f t="shared" si="1"/>
        <v>4744</v>
      </c>
      <c r="J59" t="s">
        <v>10</v>
      </c>
    </row>
    <row r="60" spans="1:10">
      <c r="A60" s="2" t="s">
        <v>1216</v>
      </c>
      <c r="B60" t="s">
        <v>20</v>
      </c>
      <c r="C60">
        <v>76</v>
      </c>
      <c r="D60" t="s">
        <v>4</v>
      </c>
      <c r="E60" t="s">
        <v>99</v>
      </c>
      <c r="F60" t="s">
        <v>99</v>
      </c>
      <c r="G60">
        <v>4040</v>
      </c>
      <c r="H60">
        <f t="shared" si="0"/>
        <v>0</v>
      </c>
      <c r="I60">
        <f t="shared" si="1"/>
        <v>4040</v>
      </c>
      <c r="J60" t="s">
        <v>10</v>
      </c>
    </row>
    <row r="61" spans="1:10">
      <c r="A61" s="2" t="s">
        <v>1216</v>
      </c>
      <c r="B61" t="s">
        <v>20</v>
      </c>
      <c r="C61">
        <v>76</v>
      </c>
      <c r="D61" t="s">
        <v>4</v>
      </c>
      <c r="E61" t="s">
        <v>100</v>
      </c>
      <c r="F61" t="s">
        <v>100</v>
      </c>
      <c r="G61">
        <v>3053</v>
      </c>
      <c r="H61">
        <f t="shared" si="0"/>
        <v>0</v>
      </c>
      <c r="I61">
        <f t="shared" si="1"/>
        <v>3053</v>
      </c>
      <c r="J61" t="s">
        <v>10</v>
      </c>
    </row>
    <row r="62" spans="1:10">
      <c r="A62" s="2" t="s">
        <v>1216</v>
      </c>
      <c r="B62" t="s">
        <v>20</v>
      </c>
      <c r="C62">
        <v>76</v>
      </c>
      <c r="D62" t="s">
        <v>4</v>
      </c>
      <c r="E62" t="s">
        <v>101</v>
      </c>
      <c r="F62" t="s">
        <v>101</v>
      </c>
      <c r="G62">
        <v>4847</v>
      </c>
      <c r="H62">
        <f t="shared" si="0"/>
        <v>0</v>
      </c>
      <c r="I62">
        <f t="shared" si="1"/>
        <v>4847</v>
      </c>
      <c r="J62" t="s">
        <v>10</v>
      </c>
    </row>
    <row r="63" spans="1:10">
      <c r="A63" s="2" t="s">
        <v>1216</v>
      </c>
      <c r="B63" t="s">
        <v>20</v>
      </c>
      <c r="C63">
        <v>76</v>
      </c>
      <c r="D63" t="s">
        <v>4</v>
      </c>
      <c r="E63" t="s">
        <v>102</v>
      </c>
      <c r="F63" t="s">
        <v>102</v>
      </c>
      <c r="G63">
        <v>4158</v>
      </c>
      <c r="H63">
        <f t="shared" si="0"/>
        <v>0</v>
      </c>
      <c r="I63">
        <f t="shared" si="1"/>
        <v>4158</v>
      </c>
      <c r="J63" t="s">
        <v>10</v>
      </c>
    </row>
    <row r="64" spans="1:10">
      <c r="A64" s="2" t="s">
        <v>1216</v>
      </c>
      <c r="B64" t="s">
        <v>20</v>
      </c>
      <c r="C64">
        <v>76</v>
      </c>
      <c r="D64" t="s">
        <v>4</v>
      </c>
      <c r="E64" t="s">
        <v>103</v>
      </c>
      <c r="F64" t="s">
        <v>103</v>
      </c>
      <c r="G64">
        <v>2301</v>
      </c>
      <c r="H64">
        <f t="shared" si="0"/>
        <v>0</v>
      </c>
      <c r="I64">
        <f t="shared" si="1"/>
        <v>2301</v>
      </c>
      <c r="J64" t="s">
        <v>10</v>
      </c>
    </row>
    <row r="65" spans="1:10">
      <c r="A65" s="2" t="s">
        <v>1216</v>
      </c>
      <c r="B65" t="s">
        <v>20</v>
      </c>
      <c r="C65">
        <v>76</v>
      </c>
      <c r="D65" t="s">
        <v>4</v>
      </c>
      <c r="E65" t="s">
        <v>104</v>
      </c>
      <c r="F65" t="s">
        <v>104</v>
      </c>
      <c r="G65">
        <v>2589</v>
      </c>
      <c r="H65">
        <f t="shared" si="0"/>
        <v>0</v>
      </c>
      <c r="I65">
        <f t="shared" si="1"/>
        <v>2589</v>
      </c>
      <c r="J65" t="s">
        <v>10</v>
      </c>
    </row>
    <row r="66" spans="1:10">
      <c r="A66" s="2" t="s">
        <v>1216</v>
      </c>
      <c r="B66" t="s">
        <v>20</v>
      </c>
      <c r="C66">
        <v>76</v>
      </c>
      <c r="D66" t="s">
        <v>4</v>
      </c>
      <c r="E66" t="s">
        <v>105</v>
      </c>
      <c r="F66" t="s">
        <v>105</v>
      </c>
      <c r="G66">
        <v>3276</v>
      </c>
      <c r="H66">
        <f t="shared" si="0"/>
        <v>0</v>
      </c>
      <c r="I66">
        <f t="shared" si="1"/>
        <v>3276</v>
      </c>
      <c r="J66" t="s">
        <v>10</v>
      </c>
    </row>
    <row r="67" spans="1:10">
      <c r="A67" s="2" t="s">
        <v>1216</v>
      </c>
      <c r="B67" t="s">
        <v>20</v>
      </c>
      <c r="C67">
        <v>76</v>
      </c>
      <c r="D67" t="s">
        <v>4</v>
      </c>
      <c r="E67" t="s">
        <v>106</v>
      </c>
      <c r="F67" t="s">
        <v>106</v>
      </c>
      <c r="G67">
        <v>2476</v>
      </c>
      <c r="H67">
        <f t="shared" ref="H67:H130" si="2">IF(G67&lt;0,1,0)</f>
        <v>0</v>
      </c>
      <c r="I67">
        <f t="shared" ref="I67:I130" si="3">ABS(G67)</f>
        <v>2476</v>
      </c>
      <c r="J67" t="s">
        <v>10</v>
      </c>
    </row>
    <row r="68" spans="1:10">
      <c r="A68" s="2" t="s">
        <v>1216</v>
      </c>
      <c r="B68" t="s">
        <v>20</v>
      </c>
      <c r="C68">
        <v>76</v>
      </c>
      <c r="D68" t="s">
        <v>4</v>
      </c>
      <c r="E68" t="s">
        <v>107</v>
      </c>
      <c r="F68" t="s">
        <v>107</v>
      </c>
      <c r="G68">
        <v>2603</v>
      </c>
      <c r="H68">
        <f t="shared" si="2"/>
        <v>0</v>
      </c>
      <c r="I68">
        <f t="shared" si="3"/>
        <v>2603</v>
      </c>
      <c r="J68" t="s">
        <v>10</v>
      </c>
    </row>
    <row r="69" spans="1:10">
      <c r="A69" s="2" t="s">
        <v>1216</v>
      </c>
      <c r="B69" t="s">
        <v>20</v>
      </c>
      <c r="C69">
        <v>76</v>
      </c>
      <c r="D69" t="s">
        <v>4</v>
      </c>
      <c r="E69" t="s">
        <v>108</v>
      </c>
      <c r="F69" t="s">
        <v>108</v>
      </c>
      <c r="G69">
        <v>4399</v>
      </c>
      <c r="H69">
        <f t="shared" si="2"/>
        <v>0</v>
      </c>
      <c r="I69">
        <f t="shared" si="3"/>
        <v>4399</v>
      </c>
      <c r="J69" t="s">
        <v>10</v>
      </c>
    </row>
    <row r="70" spans="1:10">
      <c r="A70" s="2" t="s">
        <v>1216</v>
      </c>
      <c r="B70" t="s">
        <v>20</v>
      </c>
      <c r="C70">
        <v>76</v>
      </c>
      <c r="D70" t="s">
        <v>4</v>
      </c>
      <c r="E70" t="s">
        <v>109</v>
      </c>
      <c r="F70" t="s">
        <v>109</v>
      </c>
      <c r="G70">
        <v>3476</v>
      </c>
      <c r="H70">
        <f t="shared" si="2"/>
        <v>0</v>
      </c>
      <c r="I70">
        <f t="shared" si="3"/>
        <v>3476</v>
      </c>
      <c r="J70" t="s">
        <v>10</v>
      </c>
    </row>
    <row r="71" spans="1:10">
      <c r="A71" s="2" t="s">
        <v>1216</v>
      </c>
      <c r="B71" t="s">
        <v>20</v>
      </c>
      <c r="C71">
        <v>76</v>
      </c>
      <c r="D71" t="s">
        <v>4</v>
      </c>
      <c r="E71" t="s">
        <v>110</v>
      </c>
      <c r="F71" t="s">
        <v>110</v>
      </c>
      <c r="G71">
        <v>4607</v>
      </c>
      <c r="H71">
        <f t="shared" si="2"/>
        <v>0</v>
      </c>
      <c r="I71">
        <f t="shared" si="3"/>
        <v>4607</v>
      </c>
      <c r="J71" t="s">
        <v>10</v>
      </c>
    </row>
    <row r="72" spans="1:10">
      <c r="A72" s="2" t="s">
        <v>1216</v>
      </c>
      <c r="B72" t="s">
        <v>20</v>
      </c>
      <c r="C72">
        <v>76</v>
      </c>
      <c r="D72" t="s">
        <v>4</v>
      </c>
      <c r="E72" t="s">
        <v>111</v>
      </c>
      <c r="F72" t="s">
        <v>111</v>
      </c>
      <c r="G72">
        <v>3922</v>
      </c>
      <c r="H72">
        <f t="shared" si="2"/>
        <v>0</v>
      </c>
      <c r="I72">
        <f t="shared" si="3"/>
        <v>3922</v>
      </c>
      <c r="J72" t="s">
        <v>10</v>
      </c>
    </row>
    <row r="73" spans="1:10">
      <c r="A73" s="2" t="s">
        <v>1216</v>
      </c>
      <c r="B73" t="s">
        <v>20</v>
      </c>
      <c r="C73">
        <v>76</v>
      </c>
      <c r="D73" t="s">
        <v>4</v>
      </c>
      <c r="E73" t="s">
        <v>112</v>
      </c>
      <c r="F73" t="s">
        <v>112</v>
      </c>
      <c r="G73">
        <v>4369</v>
      </c>
      <c r="H73">
        <f t="shared" si="2"/>
        <v>0</v>
      </c>
      <c r="I73">
        <f t="shared" si="3"/>
        <v>4369</v>
      </c>
      <c r="J73" t="s">
        <v>10</v>
      </c>
    </row>
    <row r="74" spans="1:10">
      <c r="A74" s="2" t="s">
        <v>1216</v>
      </c>
      <c r="B74" t="s">
        <v>20</v>
      </c>
      <c r="C74">
        <v>76</v>
      </c>
      <c r="D74" t="s">
        <v>4</v>
      </c>
      <c r="E74" t="s">
        <v>113</v>
      </c>
      <c r="F74" t="s">
        <v>113</v>
      </c>
      <c r="G74">
        <v>2430</v>
      </c>
      <c r="H74">
        <f t="shared" si="2"/>
        <v>0</v>
      </c>
      <c r="I74">
        <f t="shared" si="3"/>
        <v>2430</v>
      </c>
      <c r="J74" t="s">
        <v>10</v>
      </c>
    </row>
    <row r="75" spans="1:10">
      <c r="A75" s="2" t="s">
        <v>1216</v>
      </c>
      <c r="B75" t="s">
        <v>20</v>
      </c>
      <c r="C75">
        <v>76</v>
      </c>
      <c r="D75" t="s">
        <v>4</v>
      </c>
      <c r="E75" t="s">
        <v>114</v>
      </c>
      <c r="F75" t="s">
        <v>114</v>
      </c>
      <c r="G75">
        <v>2593</v>
      </c>
      <c r="H75">
        <f t="shared" si="2"/>
        <v>0</v>
      </c>
      <c r="I75">
        <f t="shared" si="3"/>
        <v>2593</v>
      </c>
      <c r="J75" t="s">
        <v>10</v>
      </c>
    </row>
    <row r="76" spans="1:10">
      <c r="A76" s="2" t="s">
        <v>1216</v>
      </c>
      <c r="B76" t="s">
        <v>20</v>
      </c>
      <c r="C76">
        <v>76</v>
      </c>
      <c r="D76" t="s">
        <v>4</v>
      </c>
      <c r="E76" t="s">
        <v>115</v>
      </c>
      <c r="F76" t="s">
        <v>115</v>
      </c>
      <c r="G76">
        <v>4636</v>
      </c>
      <c r="H76">
        <f t="shared" si="2"/>
        <v>0</v>
      </c>
      <c r="I76">
        <f t="shared" si="3"/>
        <v>4636</v>
      </c>
      <c r="J76" t="s">
        <v>10</v>
      </c>
    </row>
    <row r="77" spans="1:10">
      <c r="A77" s="2" t="s">
        <v>1216</v>
      </c>
      <c r="B77" t="s">
        <v>20</v>
      </c>
      <c r="C77">
        <v>76</v>
      </c>
      <c r="D77" t="s">
        <v>4</v>
      </c>
      <c r="E77" t="s">
        <v>116</v>
      </c>
      <c r="F77" t="s">
        <v>116</v>
      </c>
      <c r="G77">
        <v>3859</v>
      </c>
      <c r="H77">
        <f t="shared" si="2"/>
        <v>0</v>
      </c>
      <c r="I77">
        <f t="shared" si="3"/>
        <v>3859</v>
      </c>
      <c r="J77" t="s">
        <v>10</v>
      </c>
    </row>
    <row r="78" spans="1:10">
      <c r="A78" s="2" t="s">
        <v>1216</v>
      </c>
      <c r="B78" t="s">
        <v>20</v>
      </c>
      <c r="C78">
        <v>76</v>
      </c>
      <c r="D78" t="s">
        <v>4</v>
      </c>
      <c r="E78" t="s">
        <v>117</v>
      </c>
      <c r="F78" t="s">
        <v>117</v>
      </c>
      <c r="G78">
        <v>4716</v>
      </c>
      <c r="H78">
        <f t="shared" si="2"/>
        <v>0</v>
      </c>
      <c r="I78">
        <f t="shared" si="3"/>
        <v>4716</v>
      </c>
      <c r="J78" t="s">
        <v>10</v>
      </c>
    </row>
    <row r="79" spans="1:10">
      <c r="A79" s="2" t="s">
        <v>1216</v>
      </c>
      <c r="B79" t="s">
        <v>20</v>
      </c>
      <c r="C79">
        <v>76</v>
      </c>
      <c r="D79" t="s">
        <v>4</v>
      </c>
      <c r="E79" t="s">
        <v>118</v>
      </c>
      <c r="F79" t="s">
        <v>118</v>
      </c>
      <c r="G79">
        <v>4947</v>
      </c>
      <c r="H79">
        <f t="shared" si="2"/>
        <v>0</v>
      </c>
      <c r="I79">
        <f t="shared" si="3"/>
        <v>4947</v>
      </c>
      <c r="J79" t="s">
        <v>10</v>
      </c>
    </row>
    <row r="80" spans="1:10">
      <c r="A80" s="2" t="s">
        <v>1216</v>
      </c>
      <c r="B80" t="s">
        <v>20</v>
      </c>
      <c r="C80">
        <v>76</v>
      </c>
      <c r="D80" t="s">
        <v>4</v>
      </c>
      <c r="E80" t="s">
        <v>119</v>
      </c>
      <c r="F80" t="s">
        <v>119</v>
      </c>
      <c r="G80">
        <v>6930</v>
      </c>
      <c r="H80">
        <f t="shared" si="2"/>
        <v>0</v>
      </c>
      <c r="I80">
        <f t="shared" si="3"/>
        <v>6930</v>
      </c>
      <c r="J80" t="s">
        <v>10</v>
      </c>
    </row>
    <row r="81" spans="1:10">
      <c r="A81" s="2" t="s">
        <v>1216</v>
      </c>
      <c r="B81" t="s">
        <v>20</v>
      </c>
      <c r="C81">
        <v>76</v>
      </c>
      <c r="D81" t="s">
        <v>4</v>
      </c>
      <c r="E81" t="s">
        <v>120</v>
      </c>
      <c r="F81" t="s">
        <v>120</v>
      </c>
      <c r="G81">
        <v>7790</v>
      </c>
      <c r="H81">
        <f t="shared" si="2"/>
        <v>0</v>
      </c>
      <c r="I81">
        <f t="shared" si="3"/>
        <v>7790</v>
      </c>
      <c r="J81" t="s">
        <v>10</v>
      </c>
    </row>
    <row r="82" spans="1:10">
      <c r="A82" s="2" t="s">
        <v>1216</v>
      </c>
      <c r="B82" t="s">
        <v>20</v>
      </c>
      <c r="C82">
        <v>76</v>
      </c>
      <c r="D82" t="s">
        <v>4</v>
      </c>
      <c r="E82" t="s">
        <v>121</v>
      </c>
      <c r="F82" t="s">
        <v>121</v>
      </c>
      <c r="G82">
        <v>6037</v>
      </c>
      <c r="H82">
        <f t="shared" si="2"/>
        <v>0</v>
      </c>
      <c r="I82">
        <f t="shared" si="3"/>
        <v>6037</v>
      </c>
      <c r="J82" t="s">
        <v>10</v>
      </c>
    </row>
    <row r="83" spans="1:10">
      <c r="A83" s="2" t="s">
        <v>1216</v>
      </c>
      <c r="B83" t="s">
        <v>20</v>
      </c>
      <c r="C83">
        <v>76</v>
      </c>
      <c r="D83" t="s">
        <v>4</v>
      </c>
      <c r="E83" t="s">
        <v>122</v>
      </c>
      <c r="F83" t="s">
        <v>122</v>
      </c>
      <c r="G83">
        <v>3404</v>
      </c>
      <c r="H83">
        <f t="shared" si="2"/>
        <v>0</v>
      </c>
      <c r="I83">
        <f t="shared" si="3"/>
        <v>3404</v>
      </c>
      <c r="J83" t="s">
        <v>10</v>
      </c>
    </row>
    <row r="84" spans="1:10">
      <c r="A84" s="2" t="s">
        <v>1216</v>
      </c>
      <c r="B84" t="s">
        <v>20</v>
      </c>
      <c r="C84">
        <v>76</v>
      </c>
      <c r="D84" t="s">
        <v>4</v>
      </c>
      <c r="E84" t="s">
        <v>123</v>
      </c>
      <c r="F84" t="s">
        <v>123</v>
      </c>
      <c r="G84">
        <v>2048</v>
      </c>
      <c r="H84">
        <f t="shared" si="2"/>
        <v>0</v>
      </c>
      <c r="I84">
        <f t="shared" si="3"/>
        <v>2048</v>
      </c>
      <c r="J84" t="s">
        <v>10</v>
      </c>
    </row>
    <row r="85" spans="1:10">
      <c r="A85" s="2" t="s">
        <v>1216</v>
      </c>
      <c r="B85" t="s">
        <v>20</v>
      </c>
      <c r="C85">
        <v>76</v>
      </c>
      <c r="D85" t="s">
        <v>4</v>
      </c>
      <c r="E85" t="s">
        <v>124</v>
      </c>
      <c r="F85" t="s">
        <v>124</v>
      </c>
      <c r="G85">
        <v>2695</v>
      </c>
      <c r="H85">
        <f t="shared" si="2"/>
        <v>0</v>
      </c>
      <c r="I85">
        <f t="shared" si="3"/>
        <v>2695</v>
      </c>
      <c r="J85" t="s">
        <v>10</v>
      </c>
    </row>
    <row r="86" spans="1:10">
      <c r="A86" s="2" t="s">
        <v>1216</v>
      </c>
      <c r="B86" t="s">
        <v>20</v>
      </c>
      <c r="C86">
        <v>76</v>
      </c>
      <c r="D86" t="s">
        <v>4</v>
      </c>
      <c r="E86" t="s">
        <v>125</v>
      </c>
      <c r="F86" t="s">
        <v>125</v>
      </c>
      <c r="G86">
        <v>3434</v>
      </c>
      <c r="H86">
        <f t="shared" si="2"/>
        <v>0</v>
      </c>
      <c r="I86">
        <f t="shared" si="3"/>
        <v>3434</v>
      </c>
      <c r="J86" t="s">
        <v>10</v>
      </c>
    </row>
    <row r="87" spans="1:10">
      <c r="A87" s="2" t="s">
        <v>1216</v>
      </c>
      <c r="B87" t="s">
        <v>20</v>
      </c>
      <c r="C87">
        <v>76</v>
      </c>
      <c r="D87" t="s">
        <v>4</v>
      </c>
      <c r="E87" t="s">
        <v>126</v>
      </c>
      <c r="F87" t="s">
        <v>126</v>
      </c>
      <c r="G87">
        <v>4154</v>
      </c>
      <c r="H87">
        <f t="shared" si="2"/>
        <v>0</v>
      </c>
      <c r="I87">
        <f t="shared" si="3"/>
        <v>4154</v>
      </c>
      <c r="J87" t="s">
        <v>10</v>
      </c>
    </row>
    <row r="88" spans="1:10">
      <c r="A88" s="2" t="s">
        <v>1216</v>
      </c>
      <c r="B88" t="s">
        <v>20</v>
      </c>
      <c r="C88">
        <v>76</v>
      </c>
      <c r="D88" t="s">
        <v>4</v>
      </c>
      <c r="E88" t="s">
        <v>127</v>
      </c>
      <c r="F88" t="s">
        <v>127</v>
      </c>
      <c r="G88">
        <v>4247</v>
      </c>
      <c r="H88">
        <f t="shared" si="2"/>
        <v>0</v>
      </c>
      <c r="I88">
        <f t="shared" si="3"/>
        <v>4247</v>
      </c>
      <c r="J88" t="s">
        <v>10</v>
      </c>
    </row>
    <row r="89" spans="1:10">
      <c r="A89" s="2" t="s">
        <v>1216</v>
      </c>
      <c r="B89" t="s">
        <v>20</v>
      </c>
      <c r="C89">
        <v>76</v>
      </c>
      <c r="D89" t="s">
        <v>4</v>
      </c>
      <c r="E89" t="s">
        <v>128</v>
      </c>
      <c r="F89" t="s">
        <v>128</v>
      </c>
      <c r="G89">
        <v>1725</v>
      </c>
      <c r="H89">
        <f t="shared" si="2"/>
        <v>0</v>
      </c>
      <c r="I89">
        <f t="shared" si="3"/>
        <v>1725</v>
      </c>
      <c r="J89" t="s">
        <v>10</v>
      </c>
    </row>
    <row r="90" spans="1:10">
      <c r="A90" s="2" t="s">
        <v>1216</v>
      </c>
      <c r="B90" t="s">
        <v>20</v>
      </c>
      <c r="C90">
        <v>76</v>
      </c>
      <c r="D90" t="s">
        <v>4</v>
      </c>
      <c r="E90" t="s">
        <v>129</v>
      </c>
      <c r="F90" t="s">
        <v>129</v>
      </c>
      <c r="G90">
        <v>3710</v>
      </c>
      <c r="H90">
        <f t="shared" si="2"/>
        <v>0</v>
      </c>
      <c r="I90">
        <f t="shared" si="3"/>
        <v>3710</v>
      </c>
      <c r="J90" t="s">
        <v>10</v>
      </c>
    </row>
    <row r="91" spans="1:10">
      <c r="A91" s="2" t="s">
        <v>1216</v>
      </c>
      <c r="B91" t="s">
        <v>20</v>
      </c>
      <c r="C91">
        <v>76</v>
      </c>
      <c r="D91" t="s">
        <v>4</v>
      </c>
      <c r="E91" t="s">
        <v>130</v>
      </c>
      <c r="F91" t="s">
        <v>130</v>
      </c>
      <c r="G91">
        <v>4797</v>
      </c>
      <c r="H91">
        <f t="shared" si="2"/>
        <v>0</v>
      </c>
      <c r="I91">
        <f t="shared" si="3"/>
        <v>4797</v>
      </c>
      <c r="J91" t="s">
        <v>10</v>
      </c>
    </row>
    <row r="92" spans="1:10">
      <c r="A92" s="2" t="s">
        <v>1216</v>
      </c>
      <c r="B92" t="s">
        <v>20</v>
      </c>
      <c r="C92">
        <v>76</v>
      </c>
      <c r="D92" t="s">
        <v>4</v>
      </c>
      <c r="E92" t="s">
        <v>131</v>
      </c>
      <c r="F92" t="s">
        <v>131</v>
      </c>
      <c r="G92">
        <v>3749</v>
      </c>
      <c r="H92">
        <f t="shared" si="2"/>
        <v>0</v>
      </c>
      <c r="I92">
        <f t="shared" si="3"/>
        <v>3749</v>
      </c>
      <c r="J92" t="s">
        <v>10</v>
      </c>
    </row>
    <row r="93" spans="1:10">
      <c r="A93" s="2" t="s">
        <v>1216</v>
      </c>
      <c r="B93" t="s">
        <v>20</v>
      </c>
      <c r="C93">
        <v>76</v>
      </c>
      <c r="D93" t="s">
        <v>4</v>
      </c>
      <c r="E93" t="s">
        <v>132</v>
      </c>
      <c r="F93" t="s">
        <v>132</v>
      </c>
      <c r="G93">
        <v>2303</v>
      </c>
      <c r="H93">
        <f t="shared" si="2"/>
        <v>0</v>
      </c>
      <c r="I93">
        <f t="shared" si="3"/>
        <v>2303</v>
      </c>
      <c r="J93" t="s">
        <v>10</v>
      </c>
    </row>
    <row r="94" spans="1:10">
      <c r="A94" s="2" t="s">
        <v>1216</v>
      </c>
      <c r="B94" t="s">
        <v>20</v>
      </c>
      <c r="C94">
        <v>76</v>
      </c>
      <c r="D94" t="s">
        <v>4</v>
      </c>
      <c r="E94" t="s">
        <v>133</v>
      </c>
      <c r="F94" t="s">
        <v>133</v>
      </c>
      <c r="G94">
        <v>1871</v>
      </c>
      <c r="H94">
        <f t="shared" si="2"/>
        <v>0</v>
      </c>
      <c r="I94">
        <f t="shared" si="3"/>
        <v>1871</v>
      </c>
      <c r="J94" t="s">
        <v>10</v>
      </c>
    </row>
    <row r="95" spans="1:10">
      <c r="A95" s="2" t="s">
        <v>1216</v>
      </c>
      <c r="B95" t="s">
        <v>20</v>
      </c>
      <c r="C95">
        <v>76</v>
      </c>
      <c r="D95" t="s">
        <v>4</v>
      </c>
      <c r="E95" t="s">
        <v>134</v>
      </c>
      <c r="F95" t="s">
        <v>134</v>
      </c>
      <c r="G95">
        <v>2359</v>
      </c>
      <c r="H95">
        <f t="shared" si="2"/>
        <v>0</v>
      </c>
      <c r="I95">
        <f t="shared" si="3"/>
        <v>2359</v>
      </c>
      <c r="J95" t="s">
        <v>10</v>
      </c>
    </row>
    <row r="96" spans="1:10">
      <c r="A96" s="2" t="s">
        <v>1216</v>
      </c>
      <c r="B96" t="s">
        <v>20</v>
      </c>
      <c r="C96">
        <v>76</v>
      </c>
      <c r="D96" t="s">
        <v>4</v>
      </c>
      <c r="E96" t="s">
        <v>135</v>
      </c>
      <c r="F96" t="s">
        <v>135</v>
      </c>
      <c r="G96">
        <v>2620</v>
      </c>
      <c r="H96">
        <f t="shared" si="2"/>
        <v>0</v>
      </c>
      <c r="I96">
        <f t="shared" si="3"/>
        <v>2620</v>
      </c>
      <c r="J96" t="s">
        <v>10</v>
      </c>
    </row>
    <row r="97" spans="1:10">
      <c r="A97" s="2" t="s">
        <v>1216</v>
      </c>
      <c r="B97" t="s">
        <v>20</v>
      </c>
      <c r="C97">
        <v>76</v>
      </c>
      <c r="D97" t="s">
        <v>4</v>
      </c>
      <c r="E97" t="s">
        <v>136</v>
      </c>
      <c r="F97" t="s">
        <v>136</v>
      </c>
      <c r="G97">
        <v>2914</v>
      </c>
      <c r="H97">
        <f t="shared" si="2"/>
        <v>0</v>
      </c>
      <c r="I97">
        <f t="shared" si="3"/>
        <v>2914</v>
      </c>
      <c r="J97" t="s">
        <v>10</v>
      </c>
    </row>
    <row r="98" spans="1:10">
      <c r="A98" s="2" t="s">
        <v>1216</v>
      </c>
      <c r="B98" t="s">
        <v>20</v>
      </c>
      <c r="C98">
        <v>76</v>
      </c>
      <c r="D98" t="s">
        <v>4</v>
      </c>
      <c r="E98" t="s">
        <v>137</v>
      </c>
      <c r="F98" t="s">
        <v>137</v>
      </c>
      <c r="G98">
        <v>2298</v>
      </c>
      <c r="H98">
        <f t="shared" si="2"/>
        <v>0</v>
      </c>
      <c r="I98">
        <f t="shared" si="3"/>
        <v>2298</v>
      </c>
      <c r="J98" t="s">
        <v>10</v>
      </c>
    </row>
    <row r="99" spans="1:10">
      <c r="A99" s="2" t="s">
        <v>1216</v>
      </c>
      <c r="B99" t="s">
        <v>20</v>
      </c>
      <c r="C99">
        <v>76</v>
      </c>
      <c r="D99" t="s">
        <v>4</v>
      </c>
      <c r="E99" t="s">
        <v>138</v>
      </c>
      <c r="F99" t="s">
        <v>138</v>
      </c>
      <c r="G99">
        <v>2170</v>
      </c>
      <c r="H99">
        <f t="shared" si="2"/>
        <v>0</v>
      </c>
      <c r="I99">
        <f t="shared" si="3"/>
        <v>2170</v>
      </c>
      <c r="J99" t="s">
        <v>10</v>
      </c>
    </row>
    <row r="100" spans="1:10">
      <c r="A100" s="2" t="s">
        <v>1216</v>
      </c>
      <c r="B100" t="s">
        <v>20</v>
      </c>
      <c r="C100">
        <v>76</v>
      </c>
      <c r="D100" t="s">
        <v>4</v>
      </c>
      <c r="E100" t="s">
        <v>139</v>
      </c>
      <c r="F100" t="s">
        <v>139</v>
      </c>
      <c r="G100">
        <v>2166</v>
      </c>
      <c r="H100">
        <f t="shared" si="2"/>
        <v>0</v>
      </c>
      <c r="I100">
        <f t="shared" si="3"/>
        <v>2166</v>
      </c>
      <c r="J100" t="s">
        <v>10</v>
      </c>
    </row>
    <row r="101" spans="1:10">
      <c r="A101" s="2" t="s">
        <v>1216</v>
      </c>
      <c r="B101" t="s">
        <v>20</v>
      </c>
      <c r="C101">
        <v>76</v>
      </c>
      <c r="D101" t="s">
        <v>4</v>
      </c>
      <c r="E101" t="s">
        <v>140</v>
      </c>
      <c r="F101" t="s">
        <v>140</v>
      </c>
      <c r="G101">
        <v>2536</v>
      </c>
      <c r="H101">
        <f t="shared" si="2"/>
        <v>0</v>
      </c>
      <c r="I101">
        <f t="shared" si="3"/>
        <v>2536</v>
      </c>
      <c r="J101" t="s">
        <v>10</v>
      </c>
    </row>
    <row r="102" spans="1:10">
      <c r="A102" s="2" t="s">
        <v>1216</v>
      </c>
      <c r="B102" t="s">
        <v>20</v>
      </c>
      <c r="C102">
        <v>76</v>
      </c>
      <c r="D102" t="s">
        <v>4</v>
      </c>
      <c r="E102" t="s">
        <v>141</v>
      </c>
      <c r="F102" t="s">
        <v>141</v>
      </c>
      <c r="G102">
        <v>4080</v>
      </c>
      <c r="H102">
        <f t="shared" si="2"/>
        <v>0</v>
      </c>
      <c r="I102">
        <f t="shared" si="3"/>
        <v>4080</v>
      </c>
      <c r="J102" t="s">
        <v>10</v>
      </c>
    </row>
    <row r="103" spans="1:10">
      <c r="A103" s="2" t="s">
        <v>1216</v>
      </c>
      <c r="B103" t="s">
        <v>20</v>
      </c>
      <c r="C103">
        <v>76</v>
      </c>
      <c r="D103" t="s">
        <v>4</v>
      </c>
      <c r="E103" t="s">
        <v>142</v>
      </c>
      <c r="F103" t="s">
        <v>142</v>
      </c>
      <c r="G103">
        <v>3998</v>
      </c>
      <c r="H103">
        <f t="shared" si="2"/>
        <v>0</v>
      </c>
      <c r="I103">
        <f t="shared" si="3"/>
        <v>3998</v>
      </c>
      <c r="J103" t="s">
        <v>10</v>
      </c>
    </row>
    <row r="104" spans="1:10">
      <c r="A104" s="2" t="s">
        <v>1216</v>
      </c>
      <c r="B104" t="s">
        <v>20</v>
      </c>
      <c r="C104">
        <v>76</v>
      </c>
      <c r="D104" t="s">
        <v>4</v>
      </c>
      <c r="E104" t="s">
        <v>143</v>
      </c>
      <c r="F104" t="s">
        <v>143</v>
      </c>
      <c r="G104">
        <v>3618</v>
      </c>
      <c r="H104">
        <f t="shared" si="2"/>
        <v>0</v>
      </c>
      <c r="I104">
        <f t="shared" si="3"/>
        <v>3618</v>
      </c>
      <c r="J104" t="s">
        <v>10</v>
      </c>
    </row>
    <row r="105" spans="1:10">
      <c r="A105" s="2" t="s">
        <v>1216</v>
      </c>
      <c r="B105" t="s">
        <v>20</v>
      </c>
      <c r="C105">
        <v>76</v>
      </c>
      <c r="D105" t="s">
        <v>4</v>
      </c>
      <c r="E105" t="s">
        <v>144</v>
      </c>
      <c r="F105" t="s">
        <v>144</v>
      </c>
      <c r="G105">
        <v>3743</v>
      </c>
      <c r="H105">
        <f t="shared" si="2"/>
        <v>0</v>
      </c>
      <c r="I105">
        <f t="shared" si="3"/>
        <v>3743</v>
      </c>
      <c r="J105" t="s">
        <v>10</v>
      </c>
    </row>
    <row r="106" spans="1:10">
      <c r="A106" s="2" t="s">
        <v>1216</v>
      </c>
      <c r="B106" t="s">
        <v>20</v>
      </c>
      <c r="C106">
        <v>76</v>
      </c>
      <c r="D106" t="s">
        <v>4</v>
      </c>
      <c r="E106" t="s">
        <v>145</v>
      </c>
      <c r="F106" t="s">
        <v>145</v>
      </c>
      <c r="G106">
        <v>3599</v>
      </c>
      <c r="H106">
        <f t="shared" si="2"/>
        <v>0</v>
      </c>
      <c r="I106">
        <f t="shared" si="3"/>
        <v>3599</v>
      </c>
      <c r="J106" t="s">
        <v>10</v>
      </c>
    </row>
    <row r="107" spans="1:10">
      <c r="A107" s="2" t="s">
        <v>1216</v>
      </c>
      <c r="B107" t="s">
        <v>20</v>
      </c>
      <c r="C107">
        <v>76</v>
      </c>
      <c r="D107" t="s">
        <v>4</v>
      </c>
      <c r="E107" t="s">
        <v>146</v>
      </c>
      <c r="F107" t="s">
        <v>146</v>
      </c>
      <c r="G107">
        <v>3628</v>
      </c>
      <c r="H107">
        <f t="shared" si="2"/>
        <v>0</v>
      </c>
      <c r="I107">
        <f t="shared" si="3"/>
        <v>3628</v>
      </c>
      <c r="J107" t="s">
        <v>10</v>
      </c>
    </row>
    <row r="108" spans="1:10">
      <c r="A108" s="2" t="s">
        <v>1216</v>
      </c>
      <c r="B108" t="s">
        <v>20</v>
      </c>
      <c r="C108">
        <v>76</v>
      </c>
      <c r="D108" t="s">
        <v>4</v>
      </c>
      <c r="E108" t="s">
        <v>147</v>
      </c>
      <c r="F108" t="s">
        <v>147</v>
      </c>
      <c r="G108">
        <v>3482</v>
      </c>
      <c r="H108">
        <f t="shared" si="2"/>
        <v>0</v>
      </c>
      <c r="I108">
        <f t="shared" si="3"/>
        <v>3482</v>
      </c>
      <c r="J108" t="s">
        <v>10</v>
      </c>
    </row>
    <row r="109" spans="1:10">
      <c r="A109" s="2" t="s">
        <v>1216</v>
      </c>
      <c r="B109" t="s">
        <v>20</v>
      </c>
      <c r="C109">
        <v>76</v>
      </c>
      <c r="D109" t="s">
        <v>4</v>
      </c>
      <c r="E109" t="s">
        <v>148</v>
      </c>
      <c r="F109" t="s">
        <v>148</v>
      </c>
      <c r="G109">
        <v>3179</v>
      </c>
      <c r="H109">
        <f t="shared" si="2"/>
        <v>0</v>
      </c>
      <c r="I109">
        <f t="shared" si="3"/>
        <v>3179</v>
      </c>
      <c r="J109" t="s">
        <v>10</v>
      </c>
    </row>
    <row r="110" spans="1:10">
      <c r="A110" s="2" t="s">
        <v>1216</v>
      </c>
      <c r="B110" t="s">
        <v>20</v>
      </c>
      <c r="C110">
        <v>76</v>
      </c>
      <c r="D110" t="s">
        <v>4</v>
      </c>
      <c r="E110" t="s">
        <v>149</v>
      </c>
      <c r="F110" t="s">
        <v>149</v>
      </c>
      <c r="G110">
        <v>3395</v>
      </c>
      <c r="H110">
        <f t="shared" si="2"/>
        <v>0</v>
      </c>
      <c r="I110">
        <f t="shared" si="3"/>
        <v>3395</v>
      </c>
      <c r="J110" t="s">
        <v>10</v>
      </c>
    </row>
    <row r="111" spans="1:10">
      <c r="A111" s="2" t="s">
        <v>1216</v>
      </c>
      <c r="B111" t="s">
        <v>20</v>
      </c>
      <c r="C111">
        <v>76</v>
      </c>
      <c r="D111" t="s">
        <v>4</v>
      </c>
      <c r="E111" t="s">
        <v>150</v>
      </c>
      <c r="F111" t="s">
        <v>150</v>
      </c>
      <c r="G111">
        <v>3622</v>
      </c>
      <c r="H111">
        <f t="shared" si="2"/>
        <v>0</v>
      </c>
      <c r="I111">
        <f t="shared" si="3"/>
        <v>3622</v>
      </c>
      <c r="J111" t="s">
        <v>10</v>
      </c>
    </row>
    <row r="112" spans="1:10">
      <c r="A112" s="2" t="s">
        <v>1216</v>
      </c>
      <c r="B112" t="s">
        <v>20</v>
      </c>
      <c r="C112">
        <v>76</v>
      </c>
      <c r="D112" t="s">
        <v>4</v>
      </c>
      <c r="E112" t="s">
        <v>151</v>
      </c>
      <c r="F112" t="s">
        <v>151</v>
      </c>
      <c r="G112">
        <v>3660</v>
      </c>
      <c r="H112">
        <f t="shared" si="2"/>
        <v>0</v>
      </c>
      <c r="I112">
        <f t="shared" si="3"/>
        <v>3660</v>
      </c>
      <c r="J112" t="s">
        <v>10</v>
      </c>
    </row>
    <row r="113" spans="1:10">
      <c r="A113" s="2" t="s">
        <v>1216</v>
      </c>
      <c r="B113" t="s">
        <v>20</v>
      </c>
      <c r="C113">
        <v>76</v>
      </c>
      <c r="D113" t="s">
        <v>4</v>
      </c>
      <c r="E113" t="s">
        <v>152</v>
      </c>
      <c r="F113" t="s">
        <v>152</v>
      </c>
      <c r="G113">
        <v>4316</v>
      </c>
      <c r="H113">
        <f t="shared" si="2"/>
        <v>0</v>
      </c>
      <c r="I113">
        <f t="shared" si="3"/>
        <v>4316</v>
      </c>
      <c r="J113" t="s">
        <v>10</v>
      </c>
    </row>
    <row r="114" spans="1:10">
      <c r="A114" s="2" t="s">
        <v>1216</v>
      </c>
      <c r="B114" t="s">
        <v>20</v>
      </c>
      <c r="C114">
        <v>76</v>
      </c>
      <c r="D114" t="s">
        <v>4</v>
      </c>
      <c r="E114" t="s">
        <v>153</v>
      </c>
      <c r="F114" t="s">
        <v>153</v>
      </c>
      <c r="G114">
        <v>3973</v>
      </c>
      <c r="H114">
        <f t="shared" si="2"/>
        <v>0</v>
      </c>
      <c r="I114">
        <f t="shared" si="3"/>
        <v>3973</v>
      </c>
      <c r="J114" t="s">
        <v>10</v>
      </c>
    </row>
    <row r="115" spans="1:10">
      <c r="A115" s="2" t="s">
        <v>1216</v>
      </c>
      <c r="B115" t="s">
        <v>20</v>
      </c>
      <c r="C115">
        <v>76</v>
      </c>
      <c r="D115" t="s">
        <v>4</v>
      </c>
      <c r="E115" t="s">
        <v>154</v>
      </c>
      <c r="F115" t="s">
        <v>154</v>
      </c>
      <c r="G115">
        <v>3496</v>
      </c>
      <c r="H115">
        <f t="shared" si="2"/>
        <v>0</v>
      </c>
      <c r="I115">
        <f t="shared" si="3"/>
        <v>3496</v>
      </c>
      <c r="J115" t="s">
        <v>10</v>
      </c>
    </row>
    <row r="116" spans="1:10">
      <c r="A116" s="2" t="s">
        <v>1216</v>
      </c>
      <c r="B116" t="s">
        <v>20</v>
      </c>
      <c r="C116">
        <v>76</v>
      </c>
      <c r="D116" t="s">
        <v>4</v>
      </c>
      <c r="E116" t="s">
        <v>155</v>
      </c>
      <c r="F116" t="s">
        <v>155</v>
      </c>
      <c r="G116">
        <v>3956</v>
      </c>
      <c r="H116">
        <f t="shared" si="2"/>
        <v>0</v>
      </c>
      <c r="I116">
        <f t="shared" si="3"/>
        <v>3956</v>
      </c>
      <c r="J116" t="s">
        <v>10</v>
      </c>
    </row>
    <row r="117" spans="1:10">
      <c r="A117" s="2" t="s">
        <v>1216</v>
      </c>
      <c r="B117" t="s">
        <v>20</v>
      </c>
      <c r="C117">
        <v>76</v>
      </c>
      <c r="D117" t="s">
        <v>4</v>
      </c>
      <c r="E117" t="s">
        <v>156</v>
      </c>
      <c r="F117" t="s">
        <v>156</v>
      </c>
      <c r="G117">
        <v>3220</v>
      </c>
      <c r="H117">
        <f t="shared" si="2"/>
        <v>0</v>
      </c>
      <c r="I117">
        <f t="shared" si="3"/>
        <v>3220</v>
      </c>
      <c r="J117" t="s">
        <v>10</v>
      </c>
    </row>
    <row r="118" spans="1:10">
      <c r="A118" s="2" t="s">
        <v>1216</v>
      </c>
      <c r="B118" t="s">
        <v>20</v>
      </c>
      <c r="C118">
        <v>76</v>
      </c>
      <c r="D118" t="s">
        <v>4</v>
      </c>
      <c r="E118" t="s">
        <v>157</v>
      </c>
      <c r="F118" t="s">
        <v>157</v>
      </c>
      <c r="G118">
        <v>2927</v>
      </c>
      <c r="H118">
        <f t="shared" si="2"/>
        <v>0</v>
      </c>
      <c r="I118">
        <f t="shared" si="3"/>
        <v>2927</v>
      </c>
      <c r="J118" t="s">
        <v>10</v>
      </c>
    </row>
    <row r="119" spans="1:10">
      <c r="A119" s="2" t="s">
        <v>1216</v>
      </c>
      <c r="B119" t="s">
        <v>20</v>
      </c>
      <c r="C119">
        <v>76</v>
      </c>
      <c r="D119" t="s">
        <v>4</v>
      </c>
      <c r="E119" t="s">
        <v>158</v>
      </c>
      <c r="F119" t="s">
        <v>158</v>
      </c>
      <c r="G119">
        <v>5400</v>
      </c>
      <c r="H119">
        <f t="shared" si="2"/>
        <v>0</v>
      </c>
      <c r="I119">
        <f t="shared" si="3"/>
        <v>5400</v>
      </c>
      <c r="J119" t="s">
        <v>10</v>
      </c>
    </row>
    <row r="120" spans="1:10">
      <c r="A120" s="2" t="s">
        <v>1216</v>
      </c>
      <c r="B120" t="s">
        <v>20</v>
      </c>
      <c r="C120">
        <v>76</v>
      </c>
      <c r="D120" t="s">
        <v>4</v>
      </c>
      <c r="E120" t="s">
        <v>159</v>
      </c>
      <c r="F120" t="s">
        <v>159</v>
      </c>
      <c r="G120">
        <v>5842</v>
      </c>
      <c r="H120">
        <f t="shared" si="2"/>
        <v>0</v>
      </c>
      <c r="I120">
        <f t="shared" si="3"/>
        <v>5842</v>
      </c>
      <c r="J120" t="s">
        <v>10</v>
      </c>
    </row>
    <row r="121" spans="1:10">
      <c r="A121" s="2" t="s">
        <v>1216</v>
      </c>
      <c r="B121" t="s">
        <v>20</v>
      </c>
      <c r="C121">
        <v>76</v>
      </c>
      <c r="D121" t="s">
        <v>4</v>
      </c>
      <c r="E121" t="s">
        <v>160</v>
      </c>
      <c r="F121" t="s">
        <v>160</v>
      </c>
      <c r="G121">
        <v>4683</v>
      </c>
      <c r="H121">
        <f t="shared" si="2"/>
        <v>0</v>
      </c>
      <c r="I121">
        <f t="shared" si="3"/>
        <v>4683</v>
      </c>
      <c r="J121" t="s">
        <v>10</v>
      </c>
    </row>
    <row r="122" spans="1:10">
      <c r="A122" s="2" t="s">
        <v>1216</v>
      </c>
      <c r="B122" t="s">
        <v>20</v>
      </c>
      <c r="C122">
        <v>76</v>
      </c>
      <c r="D122" t="s">
        <v>4</v>
      </c>
      <c r="E122" t="s">
        <v>161</v>
      </c>
      <c r="F122" t="s">
        <v>161</v>
      </c>
      <c r="G122">
        <v>4130</v>
      </c>
      <c r="H122">
        <f t="shared" si="2"/>
        <v>0</v>
      </c>
      <c r="I122">
        <f t="shared" si="3"/>
        <v>4130</v>
      </c>
      <c r="J122" t="s">
        <v>10</v>
      </c>
    </row>
    <row r="123" spans="1:10">
      <c r="A123" s="2" t="s">
        <v>1216</v>
      </c>
      <c r="B123" t="s">
        <v>20</v>
      </c>
      <c r="C123">
        <v>76</v>
      </c>
      <c r="D123" t="s">
        <v>4</v>
      </c>
      <c r="E123" t="s">
        <v>162</v>
      </c>
      <c r="F123" t="s">
        <v>162</v>
      </c>
      <c r="G123">
        <v>4705</v>
      </c>
      <c r="H123">
        <f t="shared" si="2"/>
        <v>0</v>
      </c>
      <c r="I123">
        <f t="shared" si="3"/>
        <v>4705</v>
      </c>
      <c r="J123" t="s">
        <v>10</v>
      </c>
    </row>
    <row r="124" spans="1:10">
      <c r="A124" s="2" t="s">
        <v>1216</v>
      </c>
      <c r="B124" t="s">
        <v>20</v>
      </c>
      <c r="C124">
        <v>76</v>
      </c>
      <c r="D124" t="s">
        <v>4</v>
      </c>
      <c r="E124" t="s">
        <v>163</v>
      </c>
      <c r="F124" t="s">
        <v>163</v>
      </c>
      <c r="G124">
        <v>5257</v>
      </c>
      <c r="H124">
        <f t="shared" si="2"/>
        <v>0</v>
      </c>
      <c r="I124">
        <f t="shared" si="3"/>
        <v>5257</v>
      </c>
      <c r="J124" t="s">
        <v>10</v>
      </c>
    </row>
    <row r="125" spans="1:10">
      <c r="A125" s="2" t="s">
        <v>1216</v>
      </c>
      <c r="B125" t="s">
        <v>20</v>
      </c>
      <c r="C125">
        <v>76</v>
      </c>
      <c r="D125" t="s">
        <v>4</v>
      </c>
      <c r="E125" t="s">
        <v>164</v>
      </c>
      <c r="F125" t="s">
        <v>164</v>
      </c>
      <c r="G125">
        <v>3308</v>
      </c>
      <c r="H125">
        <f t="shared" si="2"/>
        <v>0</v>
      </c>
      <c r="I125">
        <f t="shared" si="3"/>
        <v>3308</v>
      </c>
      <c r="J125" t="s">
        <v>10</v>
      </c>
    </row>
    <row r="126" spans="1:10">
      <c r="A126" s="2" t="s">
        <v>1216</v>
      </c>
      <c r="B126" t="s">
        <v>20</v>
      </c>
      <c r="C126">
        <v>76</v>
      </c>
      <c r="D126" t="s">
        <v>4</v>
      </c>
      <c r="E126" t="s">
        <v>165</v>
      </c>
      <c r="F126" t="s">
        <v>165</v>
      </c>
      <c r="G126">
        <v>3865</v>
      </c>
      <c r="H126">
        <f t="shared" si="2"/>
        <v>0</v>
      </c>
      <c r="I126">
        <f t="shared" si="3"/>
        <v>3865</v>
      </c>
      <c r="J126" t="s">
        <v>10</v>
      </c>
    </row>
    <row r="127" spans="1:10">
      <c r="A127" s="2" t="s">
        <v>1216</v>
      </c>
      <c r="B127" t="s">
        <v>20</v>
      </c>
      <c r="C127">
        <v>76</v>
      </c>
      <c r="D127" t="s">
        <v>4</v>
      </c>
      <c r="E127" t="s">
        <v>166</v>
      </c>
      <c r="F127" t="s">
        <v>166</v>
      </c>
      <c r="G127">
        <v>2970</v>
      </c>
      <c r="H127">
        <f t="shared" si="2"/>
        <v>0</v>
      </c>
      <c r="I127">
        <f t="shared" si="3"/>
        <v>2970</v>
      </c>
      <c r="J127" t="s">
        <v>10</v>
      </c>
    </row>
    <row r="128" spans="1:10">
      <c r="A128" s="2" t="s">
        <v>1216</v>
      </c>
      <c r="B128" t="s">
        <v>20</v>
      </c>
      <c r="C128">
        <v>76</v>
      </c>
      <c r="D128" t="s">
        <v>4</v>
      </c>
      <c r="E128" t="s">
        <v>167</v>
      </c>
      <c r="F128" t="s">
        <v>167</v>
      </c>
      <c r="G128">
        <v>4509</v>
      </c>
      <c r="H128">
        <f t="shared" si="2"/>
        <v>0</v>
      </c>
      <c r="I128">
        <f t="shared" si="3"/>
        <v>4509</v>
      </c>
      <c r="J128" t="s">
        <v>10</v>
      </c>
    </row>
    <row r="129" spans="1:10">
      <c r="A129" s="2" t="s">
        <v>1216</v>
      </c>
      <c r="B129" t="s">
        <v>20</v>
      </c>
      <c r="C129">
        <v>76</v>
      </c>
      <c r="D129" t="s">
        <v>4</v>
      </c>
      <c r="E129" t="s">
        <v>168</v>
      </c>
      <c r="F129" t="s">
        <v>168</v>
      </c>
      <c r="G129">
        <v>5814</v>
      </c>
      <c r="H129">
        <f t="shared" si="2"/>
        <v>0</v>
      </c>
      <c r="I129">
        <f t="shared" si="3"/>
        <v>5814</v>
      </c>
      <c r="J129" t="s">
        <v>10</v>
      </c>
    </row>
    <row r="130" spans="1:10">
      <c r="A130" s="2" t="s">
        <v>1216</v>
      </c>
      <c r="B130" t="s">
        <v>20</v>
      </c>
      <c r="C130">
        <v>76</v>
      </c>
      <c r="D130" t="s">
        <v>4</v>
      </c>
      <c r="E130" t="s">
        <v>169</v>
      </c>
      <c r="F130" t="s">
        <v>169</v>
      </c>
      <c r="G130">
        <v>20322</v>
      </c>
      <c r="H130">
        <f t="shared" si="2"/>
        <v>0</v>
      </c>
      <c r="I130">
        <f t="shared" si="3"/>
        <v>20322</v>
      </c>
      <c r="J130" t="s">
        <v>10</v>
      </c>
    </row>
    <row r="131" spans="1:10">
      <c r="A131" s="2" t="s">
        <v>1216</v>
      </c>
      <c r="B131" t="s">
        <v>20</v>
      </c>
      <c r="C131">
        <v>76</v>
      </c>
      <c r="D131" t="s">
        <v>4</v>
      </c>
      <c r="E131" t="s">
        <v>170</v>
      </c>
      <c r="F131" t="s">
        <v>170</v>
      </c>
      <c r="G131">
        <v>13724</v>
      </c>
      <c r="H131">
        <f t="shared" ref="H131:H194" si="4">IF(G131&lt;0,1,0)</f>
        <v>0</v>
      </c>
      <c r="I131">
        <f t="shared" ref="I131:I194" si="5">ABS(G131)</f>
        <v>13724</v>
      </c>
      <c r="J131" t="s">
        <v>10</v>
      </c>
    </row>
    <row r="132" spans="1:10">
      <c r="A132" s="2" t="s">
        <v>1216</v>
      </c>
      <c r="B132" t="s">
        <v>20</v>
      </c>
      <c r="C132">
        <v>76</v>
      </c>
      <c r="D132" t="s">
        <v>4</v>
      </c>
      <c r="E132" t="s">
        <v>171</v>
      </c>
      <c r="F132" t="s">
        <v>171</v>
      </c>
      <c r="G132">
        <v>7000</v>
      </c>
      <c r="H132">
        <f t="shared" si="4"/>
        <v>0</v>
      </c>
      <c r="I132">
        <f t="shared" si="5"/>
        <v>7000</v>
      </c>
      <c r="J132" t="s">
        <v>10</v>
      </c>
    </row>
    <row r="133" spans="1:10">
      <c r="A133" s="2" t="s">
        <v>1216</v>
      </c>
      <c r="B133" t="s">
        <v>20</v>
      </c>
      <c r="C133">
        <v>76</v>
      </c>
      <c r="D133" t="s">
        <v>4</v>
      </c>
      <c r="E133" t="s">
        <v>172</v>
      </c>
      <c r="F133" t="s">
        <v>172</v>
      </c>
      <c r="G133">
        <v>6400</v>
      </c>
      <c r="H133">
        <f t="shared" si="4"/>
        <v>0</v>
      </c>
      <c r="I133">
        <f t="shared" si="5"/>
        <v>6400</v>
      </c>
      <c r="J133" t="s">
        <v>10</v>
      </c>
    </row>
    <row r="134" spans="1:10">
      <c r="A134" s="2" t="s">
        <v>1216</v>
      </c>
      <c r="B134" t="s">
        <v>20</v>
      </c>
      <c r="C134">
        <v>76</v>
      </c>
      <c r="D134" t="s">
        <v>4</v>
      </c>
      <c r="E134" t="s">
        <v>173</v>
      </c>
      <c r="F134" t="s">
        <v>173</v>
      </c>
      <c r="G134">
        <v>5597</v>
      </c>
      <c r="H134">
        <f t="shared" si="4"/>
        <v>0</v>
      </c>
      <c r="I134">
        <f t="shared" si="5"/>
        <v>5597</v>
      </c>
      <c r="J134" t="s">
        <v>10</v>
      </c>
    </row>
    <row r="135" spans="1:10">
      <c r="A135" s="2" t="s">
        <v>1216</v>
      </c>
      <c r="B135" t="s">
        <v>20</v>
      </c>
      <c r="C135">
        <v>76</v>
      </c>
      <c r="D135" t="s">
        <v>4</v>
      </c>
      <c r="E135" t="s">
        <v>174</v>
      </c>
      <c r="F135" t="s">
        <v>174</v>
      </c>
      <c r="G135">
        <v>6931</v>
      </c>
      <c r="H135">
        <f t="shared" si="4"/>
        <v>0</v>
      </c>
      <c r="I135">
        <f t="shared" si="5"/>
        <v>6931</v>
      </c>
      <c r="J135" t="s">
        <v>10</v>
      </c>
    </row>
    <row r="136" spans="1:10">
      <c r="A136" s="2" t="s">
        <v>1216</v>
      </c>
      <c r="B136" t="s">
        <v>20</v>
      </c>
      <c r="C136">
        <v>76</v>
      </c>
      <c r="D136" t="s">
        <v>4</v>
      </c>
      <c r="E136" t="s">
        <v>175</v>
      </c>
      <c r="F136" t="s">
        <v>175</v>
      </c>
      <c r="G136">
        <v>9675</v>
      </c>
      <c r="H136">
        <f t="shared" si="4"/>
        <v>0</v>
      </c>
      <c r="I136">
        <f t="shared" si="5"/>
        <v>9675</v>
      </c>
      <c r="J136" t="s">
        <v>10</v>
      </c>
    </row>
    <row r="137" spans="1:10">
      <c r="A137" s="2" t="s">
        <v>1216</v>
      </c>
      <c r="B137" t="s">
        <v>20</v>
      </c>
      <c r="C137">
        <v>76</v>
      </c>
      <c r="D137" t="s">
        <v>4</v>
      </c>
      <c r="E137" t="s">
        <v>176</v>
      </c>
      <c r="F137" t="s">
        <v>176</v>
      </c>
      <c r="G137">
        <v>7757</v>
      </c>
      <c r="H137">
        <f t="shared" si="4"/>
        <v>0</v>
      </c>
      <c r="I137">
        <f t="shared" si="5"/>
        <v>7757</v>
      </c>
      <c r="J137" t="s">
        <v>10</v>
      </c>
    </row>
    <row r="138" spans="1:10">
      <c r="A138" s="2" t="s">
        <v>1216</v>
      </c>
      <c r="B138" t="s">
        <v>20</v>
      </c>
      <c r="C138">
        <v>76</v>
      </c>
      <c r="D138" t="s">
        <v>4</v>
      </c>
      <c r="E138" t="s">
        <v>177</v>
      </c>
      <c r="F138" t="s">
        <v>177</v>
      </c>
      <c r="G138">
        <v>6353</v>
      </c>
      <c r="H138">
        <f t="shared" si="4"/>
        <v>0</v>
      </c>
      <c r="I138">
        <f t="shared" si="5"/>
        <v>6353</v>
      </c>
      <c r="J138" t="s">
        <v>10</v>
      </c>
    </row>
    <row r="139" spans="1:10">
      <c r="A139" s="2" t="s">
        <v>1216</v>
      </c>
      <c r="B139" t="s">
        <v>20</v>
      </c>
      <c r="C139">
        <v>76</v>
      </c>
      <c r="D139" t="s">
        <v>4</v>
      </c>
      <c r="E139" t="s">
        <v>178</v>
      </c>
      <c r="F139" t="s">
        <v>178</v>
      </c>
      <c r="G139">
        <v>6053</v>
      </c>
      <c r="H139">
        <f t="shared" si="4"/>
        <v>0</v>
      </c>
      <c r="I139">
        <f t="shared" si="5"/>
        <v>6053</v>
      </c>
      <c r="J139" t="s">
        <v>10</v>
      </c>
    </row>
    <row r="140" spans="1:10">
      <c r="A140" s="2" t="s">
        <v>1216</v>
      </c>
      <c r="B140" t="s">
        <v>20</v>
      </c>
      <c r="C140">
        <v>76</v>
      </c>
      <c r="D140" t="s">
        <v>4</v>
      </c>
      <c r="E140" t="s">
        <v>179</v>
      </c>
      <c r="F140" t="s">
        <v>179</v>
      </c>
      <c r="G140">
        <v>5247</v>
      </c>
      <c r="H140">
        <f t="shared" si="4"/>
        <v>0</v>
      </c>
      <c r="I140">
        <f t="shared" si="5"/>
        <v>5247</v>
      </c>
      <c r="J140" t="s">
        <v>10</v>
      </c>
    </row>
    <row r="141" spans="1:10">
      <c r="A141" s="2" t="s">
        <v>1216</v>
      </c>
      <c r="B141" t="s">
        <v>20</v>
      </c>
      <c r="C141">
        <v>76</v>
      </c>
      <c r="D141" t="s">
        <v>4</v>
      </c>
      <c r="E141" t="s">
        <v>180</v>
      </c>
      <c r="F141" t="s">
        <v>180</v>
      </c>
      <c r="G141">
        <v>6950</v>
      </c>
      <c r="H141">
        <f t="shared" si="4"/>
        <v>0</v>
      </c>
      <c r="I141">
        <f t="shared" si="5"/>
        <v>6950</v>
      </c>
      <c r="J141" t="s">
        <v>10</v>
      </c>
    </row>
    <row r="142" spans="1:10">
      <c r="A142" s="2" t="s">
        <v>1216</v>
      </c>
      <c r="B142" t="s">
        <v>20</v>
      </c>
      <c r="C142">
        <v>76</v>
      </c>
      <c r="D142" t="s">
        <v>4</v>
      </c>
      <c r="E142" t="s">
        <v>181</v>
      </c>
      <c r="F142" t="s">
        <v>181</v>
      </c>
      <c r="G142">
        <v>6299</v>
      </c>
      <c r="H142">
        <f t="shared" si="4"/>
        <v>0</v>
      </c>
      <c r="I142">
        <f t="shared" si="5"/>
        <v>6299</v>
      </c>
      <c r="J142" t="s">
        <v>10</v>
      </c>
    </row>
    <row r="143" spans="1:10">
      <c r="A143" s="2" t="s">
        <v>1216</v>
      </c>
      <c r="B143" t="s">
        <v>20</v>
      </c>
      <c r="C143">
        <v>76</v>
      </c>
      <c r="D143" t="s">
        <v>4</v>
      </c>
      <c r="E143" t="s">
        <v>182</v>
      </c>
      <c r="F143" t="s">
        <v>182</v>
      </c>
      <c r="G143">
        <v>5353</v>
      </c>
      <c r="H143">
        <f t="shared" si="4"/>
        <v>0</v>
      </c>
      <c r="I143">
        <f t="shared" si="5"/>
        <v>5353</v>
      </c>
      <c r="J143" t="s">
        <v>10</v>
      </c>
    </row>
    <row r="144" spans="1:10">
      <c r="A144" s="2" t="s">
        <v>1216</v>
      </c>
      <c r="B144" t="s">
        <v>20</v>
      </c>
      <c r="C144">
        <v>76</v>
      </c>
      <c r="D144" t="s">
        <v>4</v>
      </c>
      <c r="E144" t="s">
        <v>183</v>
      </c>
      <c r="F144" t="s">
        <v>183</v>
      </c>
      <c r="G144">
        <v>5881</v>
      </c>
      <c r="H144">
        <f t="shared" si="4"/>
        <v>0</v>
      </c>
      <c r="I144">
        <f t="shared" si="5"/>
        <v>5881</v>
      </c>
      <c r="J144" t="s">
        <v>10</v>
      </c>
    </row>
    <row r="145" spans="1:10">
      <c r="A145" s="2" t="s">
        <v>1216</v>
      </c>
      <c r="B145" t="s">
        <v>20</v>
      </c>
      <c r="C145">
        <v>76</v>
      </c>
      <c r="D145" t="s">
        <v>4</v>
      </c>
      <c r="E145" t="s">
        <v>184</v>
      </c>
      <c r="F145" t="s">
        <v>184</v>
      </c>
      <c r="G145">
        <v>8672</v>
      </c>
      <c r="H145">
        <f t="shared" si="4"/>
        <v>0</v>
      </c>
      <c r="I145">
        <f t="shared" si="5"/>
        <v>8672</v>
      </c>
      <c r="J145" t="s">
        <v>10</v>
      </c>
    </row>
    <row r="146" spans="1:10">
      <c r="A146" s="2" t="s">
        <v>1216</v>
      </c>
      <c r="B146" t="s">
        <v>20</v>
      </c>
      <c r="C146">
        <v>76</v>
      </c>
      <c r="D146" t="s">
        <v>4</v>
      </c>
      <c r="E146" t="s">
        <v>185</v>
      </c>
      <c r="F146" t="s">
        <v>185</v>
      </c>
      <c r="G146">
        <v>7917</v>
      </c>
      <c r="H146">
        <f t="shared" si="4"/>
        <v>0</v>
      </c>
      <c r="I146">
        <f t="shared" si="5"/>
        <v>7917</v>
      </c>
      <c r="J146" t="s">
        <v>10</v>
      </c>
    </row>
    <row r="147" spans="1:10">
      <c r="A147" s="2" t="s">
        <v>1216</v>
      </c>
      <c r="B147" t="s">
        <v>20</v>
      </c>
      <c r="C147">
        <v>76</v>
      </c>
      <c r="D147" t="s">
        <v>4</v>
      </c>
      <c r="E147" t="s">
        <v>186</v>
      </c>
      <c r="F147" t="s">
        <v>186</v>
      </c>
      <c r="G147">
        <v>6696</v>
      </c>
      <c r="H147">
        <f t="shared" si="4"/>
        <v>0</v>
      </c>
      <c r="I147">
        <f t="shared" si="5"/>
        <v>6696</v>
      </c>
      <c r="J147" t="s">
        <v>10</v>
      </c>
    </row>
    <row r="148" spans="1:10">
      <c r="A148" s="2" t="s">
        <v>1216</v>
      </c>
      <c r="B148" t="s">
        <v>20</v>
      </c>
      <c r="C148">
        <v>76</v>
      </c>
      <c r="D148" t="s">
        <v>4</v>
      </c>
      <c r="E148" t="s">
        <v>187</v>
      </c>
      <c r="F148" t="s">
        <v>187</v>
      </c>
      <c r="G148">
        <v>7150</v>
      </c>
      <c r="H148">
        <f t="shared" si="4"/>
        <v>0</v>
      </c>
      <c r="I148">
        <f t="shared" si="5"/>
        <v>7150</v>
      </c>
      <c r="J148" t="s">
        <v>10</v>
      </c>
    </row>
    <row r="149" spans="1:10">
      <c r="A149" s="2" t="s">
        <v>1216</v>
      </c>
      <c r="B149" t="s">
        <v>20</v>
      </c>
      <c r="C149">
        <v>76</v>
      </c>
      <c r="D149" t="s">
        <v>4</v>
      </c>
      <c r="E149" t="s">
        <v>188</v>
      </c>
      <c r="F149" t="s">
        <v>188</v>
      </c>
      <c r="G149">
        <v>5852</v>
      </c>
      <c r="H149">
        <f t="shared" si="4"/>
        <v>0</v>
      </c>
      <c r="I149">
        <f t="shared" si="5"/>
        <v>5852</v>
      </c>
      <c r="J149" t="s">
        <v>10</v>
      </c>
    </row>
    <row r="150" spans="1:10">
      <c r="A150" s="2" t="s">
        <v>1216</v>
      </c>
      <c r="B150" t="s">
        <v>20</v>
      </c>
      <c r="C150">
        <v>76</v>
      </c>
      <c r="D150" t="s">
        <v>4</v>
      </c>
      <c r="E150" t="s">
        <v>189</v>
      </c>
      <c r="F150" t="s">
        <v>189</v>
      </c>
      <c r="G150">
        <v>6418</v>
      </c>
      <c r="H150">
        <f t="shared" si="4"/>
        <v>0</v>
      </c>
      <c r="I150">
        <f t="shared" si="5"/>
        <v>6418</v>
      </c>
      <c r="J150" t="s">
        <v>10</v>
      </c>
    </row>
    <row r="151" spans="1:10">
      <c r="A151" s="2" t="s">
        <v>1216</v>
      </c>
      <c r="B151" t="s">
        <v>20</v>
      </c>
      <c r="C151">
        <v>76</v>
      </c>
      <c r="D151" t="s">
        <v>4</v>
      </c>
      <c r="E151" t="s">
        <v>190</v>
      </c>
      <c r="F151" t="s">
        <v>190</v>
      </c>
      <c r="G151">
        <v>5167</v>
      </c>
      <c r="H151">
        <f t="shared" si="4"/>
        <v>0</v>
      </c>
      <c r="I151">
        <f t="shared" si="5"/>
        <v>5167</v>
      </c>
      <c r="J151" t="s">
        <v>10</v>
      </c>
    </row>
    <row r="152" spans="1:10">
      <c r="A152" s="2" t="s">
        <v>1216</v>
      </c>
      <c r="B152" t="s">
        <v>20</v>
      </c>
      <c r="C152">
        <v>76</v>
      </c>
      <c r="D152" t="s">
        <v>4</v>
      </c>
      <c r="E152" t="s">
        <v>191</v>
      </c>
      <c r="F152" t="s">
        <v>191</v>
      </c>
      <c r="G152">
        <v>5507</v>
      </c>
      <c r="H152">
        <f t="shared" si="4"/>
        <v>0</v>
      </c>
      <c r="I152">
        <f t="shared" si="5"/>
        <v>5507</v>
      </c>
      <c r="J152" t="s">
        <v>10</v>
      </c>
    </row>
    <row r="153" spans="1:10">
      <c r="A153" s="2" t="s">
        <v>1216</v>
      </c>
      <c r="B153" t="s">
        <v>20</v>
      </c>
      <c r="C153">
        <v>76</v>
      </c>
      <c r="D153" t="s">
        <v>4</v>
      </c>
      <c r="E153" t="s">
        <v>192</v>
      </c>
      <c r="F153" t="s">
        <v>192</v>
      </c>
      <c r="G153">
        <v>4661</v>
      </c>
      <c r="H153">
        <f t="shared" si="4"/>
        <v>0</v>
      </c>
      <c r="I153">
        <f t="shared" si="5"/>
        <v>4661</v>
      </c>
      <c r="J153" t="s">
        <v>10</v>
      </c>
    </row>
    <row r="154" spans="1:10">
      <c r="A154" s="2" t="s">
        <v>1216</v>
      </c>
      <c r="B154" t="s">
        <v>20</v>
      </c>
      <c r="C154">
        <v>76</v>
      </c>
      <c r="D154" t="s">
        <v>4</v>
      </c>
      <c r="E154" t="s">
        <v>193</v>
      </c>
      <c r="F154" t="s">
        <v>193</v>
      </c>
      <c r="G154">
        <v>5102</v>
      </c>
      <c r="H154">
        <f t="shared" si="4"/>
        <v>0</v>
      </c>
      <c r="I154">
        <f t="shared" si="5"/>
        <v>5102</v>
      </c>
      <c r="J154" t="s">
        <v>10</v>
      </c>
    </row>
    <row r="155" spans="1:10">
      <c r="A155" s="2" t="s">
        <v>1216</v>
      </c>
      <c r="B155" t="s">
        <v>20</v>
      </c>
      <c r="C155">
        <v>76</v>
      </c>
      <c r="D155" t="s">
        <v>4</v>
      </c>
      <c r="E155" t="s">
        <v>471</v>
      </c>
      <c r="F155" t="s">
        <v>471</v>
      </c>
      <c r="G155">
        <v>4583</v>
      </c>
      <c r="H155">
        <f t="shared" si="4"/>
        <v>0</v>
      </c>
      <c r="I155">
        <f t="shared" si="5"/>
        <v>4583</v>
      </c>
      <c r="J155" t="s">
        <v>10</v>
      </c>
    </row>
    <row r="156" spans="1:10">
      <c r="A156" s="2" t="s">
        <v>1216</v>
      </c>
      <c r="B156" t="s">
        <v>20</v>
      </c>
      <c r="C156">
        <v>76</v>
      </c>
      <c r="D156" t="s">
        <v>4</v>
      </c>
      <c r="E156" t="s">
        <v>194</v>
      </c>
      <c r="F156" t="s">
        <v>194</v>
      </c>
      <c r="G156">
        <v>5055</v>
      </c>
      <c r="H156">
        <f t="shared" si="4"/>
        <v>0</v>
      </c>
      <c r="I156">
        <f t="shared" si="5"/>
        <v>5055</v>
      </c>
      <c r="J156" t="s">
        <v>10</v>
      </c>
    </row>
    <row r="157" spans="1:10">
      <c r="A157" s="2" t="s">
        <v>1216</v>
      </c>
      <c r="B157" t="s">
        <v>20</v>
      </c>
      <c r="C157">
        <v>76</v>
      </c>
      <c r="D157" t="s">
        <v>4</v>
      </c>
      <c r="E157" t="s">
        <v>195</v>
      </c>
      <c r="F157" t="s">
        <v>195</v>
      </c>
      <c r="G157">
        <v>4258</v>
      </c>
      <c r="H157">
        <f t="shared" si="4"/>
        <v>0</v>
      </c>
      <c r="I157">
        <f t="shared" si="5"/>
        <v>4258</v>
      </c>
      <c r="J157" t="s">
        <v>10</v>
      </c>
    </row>
    <row r="158" spans="1:10">
      <c r="A158" s="2" t="s">
        <v>1216</v>
      </c>
      <c r="B158" t="s">
        <v>20</v>
      </c>
      <c r="C158">
        <v>76</v>
      </c>
      <c r="D158" t="s">
        <v>4</v>
      </c>
      <c r="E158" t="s">
        <v>196</v>
      </c>
      <c r="F158" t="s">
        <v>196</v>
      </c>
      <c r="G158">
        <v>4646</v>
      </c>
      <c r="H158">
        <f t="shared" si="4"/>
        <v>0</v>
      </c>
      <c r="I158">
        <f t="shared" si="5"/>
        <v>4646</v>
      </c>
      <c r="J158" t="s">
        <v>10</v>
      </c>
    </row>
    <row r="159" spans="1:10">
      <c r="A159" s="2" t="s">
        <v>1216</v>
      </c>
      <c r="B159" t="s">
        <v>20</v>
      </c>
      <c r="C159">
        <v>76</v>
      </c>
      <c r="D159" t="s">
        <v>4</v>
      </c>
      <c r="E159" t="s">
        <v>197</v>
      </c>
      <c r="F159" t="s">
        <v>197</v>
      </c>
      <c r="G159">
        <v>4694</v>
      </c>
      <c r="H159">
        <f t="shared" si="4"/>
        <v>0</v>
      </c>
      <c r="I159">
        <f t="shared" si="5"/>
        <v>4694</v>
      </c>
      <c r="J159" t="s">
        <v>10</v>
      </c>
    </row>
    <row r="160" spans="1:10">
      <c r="A160" s="2" t="s">
        <v>1216</v>
      </c>
      <c r="B160" t="s">
        <v>20</v>
      </c>
      <c r="C160">
        <v>76</v>
      </c>
      <c r="D160" t="s">
        <v>4</v>
      </c>
      <c r="E160" t="s">
        <v>198</v>
      </c>
      <c r="F160" t="s">
        <v>198</v>
      </c>
      <c r="G160">
        <v>4093</v>
      </c>
      <c r="H160">
        <f t="shared" si="4"/>
        <v>0</v>
      </c>
      <c r="I160">
        <f t="shared" si="5"/>
        <v>4093</v>
      </c>
      <c r="J160" t="s">
        <v>10</v>
      </c>
    </row>
    <row r="161" spans="1:10">
      <c r="A161" s="2" t="s">
        <v>1216</v>
      </c>
      <c r="B161" t="s">
        <v>20</v>
      </c>
      <c r="C161">
        <v>76</v>
      </c>
      <c r="D161" t="s">
        <v>4</v>
      </c>
      <c r="E161" t="s">
        <v>199</v>
      </c>
      <c r="F161" t="s">
        <v>199</v>
      </c>
      <c r="G161">
        <v>3974</v>
      </c>
      <c r="H161">
        <f t="shared" si="4"/>
        <v>0</v>
      </c>
      <c r="I161">
        <f t="shared" si="5"/>
        <v>3974</v>
      </c>
      <c r="J161" t="s">
        <v>10</v>
      </c>
    </row>
    <row r="162" spans="1:10">
      <c r="A162" s="2" t="s">
        <v>1216</v>
      </c>
      <c r="B162" t="s">
        <v>20</v>
      </c>
      <c r="C162">
        <v>76</v>
      </c>
      <c r="D162" t="s">
        <v>4</v>
      </c>
      <c r="E162" t="s">
        <v>200</v>
      </c>
      <c r="F162" t="s">
        <v>200</v>
      </c>
      <c r="G162">
        <v>4413</v>
      </c>
      <c r="H162">
        <f t="shared" si="4"/>
        <v>0</v>
      </c>
      <c r="I162">
        <f t="shared" si="5"/>
        <v>4413</v>
      </c>
      <c r="J162" t="s">
        <v>10</v>
      </c>
    </row>
    <row r="163" spans="1:10">
      <c r="A163" s="2" t="s">
        <v>1216</v>
      </c>
      <c r="B163" t="s">
        <v>20</v>
      </c>
      <c r="C163">
        <v>76</v>
      </c>
      <c r="D163" t="s">
        <v>4</v>
      </c>
      <c r="E163" t="s">
        <v>201</v>
      </c>
      <c r="F163" t="s">
        <v>201</v>
      </c>
      <c r="G163">
        <v>5548</v>
      </c>
      <c r="H163">
        <f t="shared" si="4"/>
        <v>0</v>
      </c>
      <c r="I163">
        <f t="shared" si="5"/>
        <v>5548</v>
      </c>
      <c r="J163" t="s">
        <v>10</v>
      </c>
    </row>
    <row r="164" spans="1:10">
      <c r="A164" s="2" t="s">
        <v>1216</v>
      </c>
      <c r="B164" t="s">
        <v>20</v>
      </c>
      <c r="C164">
        <v>76</v>
      </c>
      <c r="D164" t="s">
        <v>4</v>
      </c>
      <c r="E164" t="s">
        <v>202</v>
      </c>
      <c r="F164" t="s">
        <v>202</v>
      </c>
      <c r="G164">
        <v>4607</v>
      </c>
      <c r="H164">
        <f t="shared" si="4"/>
        <v>0</v>
      </c>
      <c r="I164">
        <f t="shared" si="5"/>
        <v>4607</v>
      </c>
      <c r="J164" t="s">
        <v>10</v>
      </c>
    </row>
    <row r="165" spans="1:10">
      <c r="A165" s="2" t="s">
        <v>1216</v>
      </c>
      <c r="B165" t="s">
        <v>20</v>
      </c>
      <c r="C165">
        <v>76</v>
      </c>
      <c r="D165" t="s">
        <v>4</v>
      </c>
      <c r="E165" t="s">
        <v>203</v>
      </c>
      <c r="F165" t="s">
        <v>203</v>
      </c>
      <c r="G165">
        <v>4830</v>
      </c>
      <c r="H165">
        <f t="shared" si="4"/>
        <v>0</v>
      </c>
      <c r="I165">
        <f t="shared" si="5"/>
        <v>4830</v>
      </c>
      <c r="J165" t="s">
        <v>10</v>
      </c>
    </row>
    <row r="166" spans="1:10">
      <c r="A166" s="2" t="s">
        <v>1216</v>
      </c>
      <c r="B166" t="s">
        <v>20</v>
      </c>
      <c r="C166">
        <v>76</v>
      </c>
      <c r="D166" t="s">
        <v>4</v>
      </c>
      <c r="E166" t="s">
        <v>204</v>
      </c>
      <c r="F166" t="s">
        <v>204</v>
      </c>
      <c r="G166">
        <v>5071</v>
      </c>
      <c r="H166">
        <f t="shared" si="4"/>
        <v>0</v>
      </c>
      <c r="I166">
        <f t="shared" si="5"/>
        <v>5071</v>
      </c>
      <c r="J166" t="s">
        <v>10</v>
      </c>
    </row>
    <row r="167" spans="1:10">
      <c r="A167" s="2" t="s">
        <v>1216</v>
      </c>
      <c r="B167" t="s">
        <v>20</v>
      </c>
      <c r="C167">
        <v>76</v>
      </c>
      <c r="D167" t="s">
        <v>4</v>
      </c>
      <c r="E167" t="s">
        <v>205</v>
      </c>
      <c r="F167" t="s">
        <v>205</v>
      </c>
      <c r="G167">
        <v>5345</v>
      </c>
      <c r="H167">
        <f t="shared" si="4"/>
        <v>0</v>
      </c>
      <c r="I167">
        <f t="shared" si="5"/>
        <v>5345</v>
      </c>
      <c r="J167" t="s">
        <v>10</v>
      </c>
    </row>
    <row r="168" spans="1:10">
      <c r="A168" s="2" t="s">
        <v>1216</v>
      </c>
      <c r="B168" t="s">
        <v>20</v>
      </c>
      <c r="C168">
        <v>76</v>
      </c>
      <c r="D168" t="s">
        <v>4</v>
      </c>
      <c r="E168" t="s">
        <v>206</v>
      </c>
      <c r="F168" t="s">
        <v>206</v>
      </c>
      <c r="G168">
        <v>5235</v>
      </c>
      <c r="H168">
        <f t="shared" si="4"/>
        <v>0</v>
      </c>
      <c r="I168">
        <f t="shared" si="5"/>
        <v>5235</v>
      </c>
      <c r="J168" t="s">
        <v>10</v>
      </c>
    </row>
    <row r="169" spans="1:10">
      <c r="A169" s="2" t="s">
        <v>1216</v>
      </c>
      <c r="B169" t="s">
        <v>20</v>
      </c>
      <c r="C169">
        <v>76</v>
      </c>
      <c r="D169" t="s">
        <v>4</v>
      </c>
      <c r="E169" t="s">
        <v>207</v>
      </c>
      <c r="F169" t="s">
        <v>207</v>
      </c>
      <c r="G169">
        <v>5074</v>
      </c>
      <c r="H169">
        <f t="shared" si="4"/>
        <v>0</v>
      </c>
      <c r="I169">
        <f t="shared" si="5"/>
        <v>5074</v>
      </c>
      <c r="J169" t="s">
        <v>10</v>
      </c>
    </row>
    <row r="170" spans="1:10">
      <c r="A170" s="2" t="s">
        <v>1216</v>
      </c>
      <c r="B170" t="s">
        <v>20</v>
      </c>
      <c r="C170">
        <v>76</v>
      </c>
      <c r="D170" t="s">
        <v>4</v>
      </c>
      <c r="E170" t="s">
        <v>208</v>
      </c>
      <c r="F170" t="s">
        <v>208</v>
      </c>
      <c r="G170">
        <v>8216</v>
      </c>
      <c r="H170">
        <f t="shared" si="4"/>
        <v>0</v>
      </c>
      <c r="I170">
        <f t="shared" si="5"/>
        <v>8216</v>
      </c>
      <c r="J170" t="s">
        <v>10</v>
      </c>
    </row>
    <row r="171" spans="1:10">
      <c r="A171" s="2" t="s">
        <v>1216</v>
      </c>
      <c r="B171" t="s">
        <v>20</v>
      </c>
      <c r="C171">
        <v>76</v>
      </c>
      <c r="D171" t="s">
        <v>4</v>
      </c>
      <c r="E171" t="s">
        <v>209</v>
      </c>
      <c r="F171" t="s">
        <v>209</v>
      </c>
      <c r="G171">
        <v>5750</v>
      </c>
      <c r="H171">
        <f t="shared" si="4"/>
        <v>0</v>
      </c>
      <c r="I171">
        <f t="shared" si="5"/>
        <v>5750</v>
      </c>
      <c r="J171" t="s">
        <v>10</v>
      </c>
    </row>
    <row r="172" spans="1:10">
      <c r="A172" s="2" t="s">
        <v>1216</v>
      </c>
      <c r="B172" t="s">
        <v>20</v>
      </c>
      <c r="C172">
        <v>76</v>
      </c>
      <c r="D172" t="s">
        <v>4</v>
      </c>
      <c r="E172" t="s">
        <v>210</v>
      </c>
      <c r="F172" t="s">
        <v>210</v>
      </c>
      <c r="G172">
        <v>6241</v>
      </c>
      <c r="H172">
        <f t="shared" si="4"/>
        <v>0</v>
      </c>
      <c r="I172">
        <f t="shared" si="5"/>
        <v>6241</v>
      </c>
      <c r="J172" t="s">
        <v>10</v>
      </c>
    </row>
    <row r="173" spans="1:10">
      <c r="A173" s="2" t="s">
        <v>1216</v>
      </c>
      <c r="B173" t="s">
        <v>20</v>
      </c>
      <c r="C173">
        <v>76</v>
      </c>
      <c r="D173" t="s">
        <v>4</v>
      </c>
      <c r="E173" t="s">
        <v>211</v>
      </c>
      <c r="F173" t="s">
        <v>211</v>
      </c>
      <c r="G173">
        <v>6826</v>
      </c>
      <c r="H173">
        <f t="shared" si="4"/>
        <v>0</v>
      </c>
      <c r="I173">
        <f t="shared" si="5"/>
        <v>6826</v>
      </c>
      <c r="J173" t="s">
        <v>10</v>
      </c>
    </row>
    <row r="174" spans="1:10">
      <c r="A174" s="2" t="s">
        <v>1216</v>
      </c>
      <c r="B174" t="s">
        <v>20</v>
      </c>
      <c r="C174">
        <v>76</v>
      </c>
      <c r="D174" t="s">
        <v>4</v>
      </c>
      <c r="E174" t="s">
        <v>212</v>
      </c>
      <c r="F174" t="s">
        <v>212</v>
      </c>
      <c r="G174">
        <v>5514</v>
      </c>
      <c r="H174">
        <f t="shared" si="4"/>
        <v>0</v>
      </c>
      <c r="I174">
        <f t="shared" si="5"/>
        <v>5514</v>
      </c>
      <c r="J174" t="s">
        <v>10</v>
      </c>
    </row>
    <row r="175" spans="1:10">
      <c r="A175" s="2" t="s">
        <v>1216</v>
      </c>
      <c r="B175" t="s">
        <v>20</v>
      </c>
      <c r="C175">
        <v>76</v>
      </c>
      <c r="D175" t="s">
        <v>4</v>
      </c>
      <c r="E175" t="s">
        <v>213</v>
      </c>
      <c r="F175" t="s">
        <v>213</v>
      </c>
      <c r="G175">
        <v>7429</v>
      </c>
      <c r="H175">
        <f t="shared" si="4"/>
        <v>0</v>
      </c>
      <c r="I175">
        <f t="shared" si="5"/>
        <v>7429</v>
      </c>
      <c r="J175" t="s">
        <v>10</v>
      </c>
    </row>
    <row r="176" spans="1:10">
      <c r="A176" s="2" t="s">
        <v>1216</v>
      </c>
      <c r="B176" t="s">
        <v>20</v>
      </c>
      <c r="C176">
        <v>76</v>
      </c>
      <c r="D176" t="s">
        <v>4</v>
      </c>
      <c r="E176" t="s">
        <v>214</v>
      </c>
      <c r="F176" t="s">
        <v>214</v>
      </c>
      <c r="G176">
        <v>7403</v>
      </c>
      <c r="H176">
        <f t="shared" si="4"/>
        <v>0</v>
      </c>
      <c r="I176">
        <f t="shared" si="5"/>
        <v>7403</v>
      </c>
      <c r="J176" t="s">
        <v>10</v>
      </c>
    </row>
    <row r="177" spans="1:10">
      <c r="A177" s="2" t="s">
        <v>1216</v>
      </c>
      <c r="B177" t="s">
        <v>20</v>
      </c>
      <c r="C177">
        <v>76</v>
      </c>
      <c r="D177" t="s">
        <v>4</v>
      </c>
      <c r="E177" t="s">
        <v>215</v>
      </c>
      <c r="F177" t="s">
        <v>215</v>
      </c>
      <c r="G177">
        <v>7438</v>
      </c>
      <c r="H177">
        <f t="shared" si="4"/>
        <v>0</v>
      </c>
      <c r="I177">
        <f t="shared" si="5"/>
        <v>7438</v>
      </c>
      <c r="J177" t="s">
        <v>10</v>
      </c>
    </row>
    <row r="178" spans="1:10">
      <c r="A178" s="2" t="s">
        <v>1216</v>
      </c>
      <c r="B178" t="s">
        <v>20</v>
      </c>
      <c r="C178">
        <v>76</v>
      </c>
      <c r="D178" t="s">
        <v>4</v>
      </c>
      <c r="E178" t="s">
        <v>216</v>
      </c>
      <c r="F178" t="s">
        <v>216</v>
      </c>
      <c r="G178">
        <v>8161</v>
      </c>
      <c r="H178">
        <f t="shared" si="4"/>
        <v>0</v>
      </c>
      <c r="I178">
        <f t="shared" si="5"/>
        <v>8161</v>
      </c>
      <c r="J178" t="s">
        <v>10</v>
      </c>
    </row>
    <row r="179" spans="1:10">
      <c r="A179" s="2" t="s">
        <v>1216</v>
      </c>
      <c r="B179" t="s">
        <v>20</v>
      </c>
      <c r="C179">
        <v>76</v>
      </c>
      <c r="D179" t="s">
        <v>4</v>
      </c>
      <c r="E179" t="s">
        <v>217</v>
      </c>
      <c r="F179" t="s">
        <v>217</v>
      </c>
      <c r="G179">
        <v>11400</v>
      </c>
      <c r="H179">
        <f t="shared" si="4"/>
        <v>0</v>
      </c>
      <c r="I179">
        <f t="shared" si="5"/>
        <v>11400</v>
      </c>
      <c r="J179" t="s">
        <v>10</v>
      </c>
    </row>
    <row r="180" spans="1:10">
      <c r="A180" s="2" t="s">
        <v>1216</v>
      </c>
      <c r="B180" t="s">
        <v>20</v>
      </c>
      <c r="C180">
        <v>76</v>
      </c>
      <c r="D180" t="s">
        <v>4</v>
      </c>
      <c r="E180" t="s">
        <v>218</v>
      </c>
      <c r="F180" t="s">
        <v>218</v>
      </c>
      <c r="G180">
        <v>14629</v>
      </c>
      <c r="H180">
        <f t="shared" si="4"/>
        <v>0</v>
      </c>
      <c r="I180">
        <f t="shared" si="5"/>
        <v>14629</v>
      </c>
      <c r="J180" t="s">
        <v>10</v>
      </c>
    </row>
    <row r="181" spans="1:10">
      <c r="A181" s="2" t="s">
        <v>1216</v>
      </c>
      <c r="B181" t="s">
        <v>20</v>
      </c>
      <c r="C181">
        <v>76</v>
      </c>
      <c r="D181" t="s">
        <v>4</v>
      </c>
      <c r="E181" t="s">
        <v>219</v>
      </c>
      <c r="F181" t="s">
        <v>219</v>
      </c>
      <c r="G181">
        <v>13518</v>
      </c>
      <c r="H181">
        <f t="shared" si="4"/>
        <v>0</v>
      </c>
      <c r="I181">
        <f t="shared" si="5"/>
        <v>13518</v>
      </c>
      <c r="J181" t="s">
        <v>10</v>
      </c>
    </row>
    <row r="182" spans="1:10">
      <c r="A182" s="2" t="s">
        <v>1216</v>
      </c>
      <c r="B182" t="s">
        <v>20</v>
      </c>
      <c r="C182">
        <v>76</v>
      </c>
      <c r="D182" t="s">
        <v>4</v>
      </c>
      <c r="E182" t="s">
        <v>220</v>
      </c>
      <c r="F182" t="s">
        <v>220</v>
      </c>
      <c r="G182">
        <v>13235</v>
      </c>
      <c r="H182">
        <f t="shared" si="4"/>
        <v>0</v>
      </c>
      <c r="I182">
        <f t="shared" si="5"/>
        <v>13235</v>
      </c>
      <c r="J182" t="s">
        <v>10</v>
      </c>
    </row>
    <row r="183" spans="1:10">
      <c r="A183" s="2" t="s">
        <v>1216</v>
      </c>
      <c r="B183" t="s">
        <v>20</v>
      </c>
      <c r="C183">
        <v>76</v>
      </c>
      <c r="D183" t="s">
        <v>4</v>
      </c>
      <c r="E183" t="s">
        <v>221</v>
      </c>
      <c r="F183" t="s">
        <v>221</v>
      </c>
      <c r="G183">
        <v>10475</v>
      </c>
      <c r="H183">
        <f t="shared" si="4"/>
        <v>0</v>
      </c>
      <c r="I183">
        <f t="shared" si="5"/>
        <v>10475</v>
      </c>
      <c r="J183" t="s">
        <v>10</v>
      </c>
    </row>
    <row r="184" spans="1:10">
      <c r="A184" s="2" t="s">
        <v>1216</v>
      </c>
      <c r="B184" t="s">
        <v>20</v>
      </c>
      <c r="C184">
        <v>76</v>
      </c>
      <c r="D184" t="s">
        <v>4</v>
      </c>
      <c r="E184" t="s">
        <v>222</v>
      </c>
      <c r="F184" t="s">
        <v>222</v>
      </c>
      <c r="G184">
        <v>11514</v>
      </c>
      <c r="H184">
        <f t="shared" si="4"/>
        <v>0</v>
      </c>
      <c r="I184">
        <f t="shared" si="5"/>
        <v>11514</v>
      </c>
      <c r="J184" t="s">
        <v>10</v>
      </c>
    </row>
    <row r="185" spans="1:10">
      <c r="A185" s="2" t="s">
        <v>1216</v>
      </c>
      <c r="B185" t="s">
        <v>20</v>
      </c>
      <c r="C185">
        <v>76</v>
      </c>
      <c r="D185" t="s">
        <v>4</v>
      </c>
      <c r="E185" t="s">
        <v>223</v>
      </c>
      <c r="F185" t="s">
        <v>223</v>
      </c>
      <c r="G185">
        <v>9048</v>
      </c>
      <c r="H185">
        <f t="shared" si="4"/>
        <v>0</v>
      </c>
      <c r="I185">
        <f t="shared" si="5"/>
        <v>9048</v>
      </c>
      <c r="J185" t="s">
        <v>10</v>
      </c>
    </row>
    <row r="186" spans="1:10">
      <c r="A186" s="2" t="s">
        <v>1216</v>
      </c>
      <c r="B186" t="s">
        <v>20</v>
      </c>
      <c r="C186">
        <v>76</v>
      </c>
      <c r="D186" t="s">
        <v>4</v>
      </c>
      <c r="E186" t="s">
        <v>224</v>
      </c>
      <c r="F186" t="s">
        <v>224</v>
      </c>
      <c r="G186">
        <v>7699</v>
      </c>
      <c r="H186">
        <f t="shared" si="4"/>
        <v>0</v>
      </c>
      <c r="I186">
        <f t="shared" si="5"/>
        <v>7699</v>
      </c>
      <c r="J186" t="s">
        <v>10</v>
      </c>
    </row>
    <row r="187" spans="1:10">
      <c r="A187" s="2" t="s">
        <v>1216</v>
      </c>
      <c r="B187" t="s">
        <v>20</v>
      </c>
      <c r="C187">
        <v>76</v>
      </c>
      <c r="D187" t="s">
        <v>4</v>
      </c>
      <c r="E187" t="s">
        <v>225</v>
      </c>
      <c r="F187" t="s">
        <v>225</v>
      </c>
      <c r="G187">
        <v>7589</v>
      </c>
      <c r="H187">
        <f t="shared" si="4"/>
        <v>0</v>
      </c>
      <c r="I187">
        <f t="shared" si="5"/>
        <v>7589</v>
      </c>
      <c r="J187" t="s">
        <v>10</v>
      </c>
    </row>
    <row r="188" spans="1:10">
      <c r="A188" s="2" t="s">
        <v>1216</v>
      </c>
      <c r="B188" t="s">
        <v>20</v>
      </c>
      <c r="C188">
        <v>76</v>
      </c>
      <c r="D188" t="s">
        <v>4</v>
      </c>
      <c r="E188" t="s">
        <v>226</v>
      </c>
      <c r="F188" t="s">
        <v>226</v>
      </c>
      <c r="G188">
        <v>6319</v>
      </c>
      <c r="H188">
        <f t="shared" si="4"/>
        <v>0</v>
      </c>
      <c r="I188">
        <f t="shared" si="5"/>
        <v>6319</v>
      </c>
      <c r="J188" t="s">
        <v>10</v>
      </c>
    </row>
    <row r="189" spans="1:10">
      <c r="A189" s="2" t="s">
        <v>1216</v>
      </c>
      <c r="B189" t="s">
        <v>20</v>
      </c>
      <c r="C189">
        <v>76</v>
      </c>
      <c r="D189" t="s">
        <v>4</v>
      </c>
      <c r="E189" t="s">
        <v>227</v>
      </c>
      <c r="F189" t="s">
        <v>227</v>
      </c>
      <c r="G189">
        <v>5653</v>
      </c>
      <c r="H189">
        <f t="shared" si="4"/>
        <v>0</v>
      </c>
      <c r="I189">
        <f t="shared" si="5"/>
        <v>5653</v>
      </c>
      <c r="J189" t="s">
        <v>10</v>
      </c>
    </row>
    <row r="190" spans="1:10">
      <c r="A190" s="2" t="s">
        <v>1216</v>
      </c>
      <c r="B190" t="s">
        <v>20</v>
      </c>
      <c r="C190">
        <v>76</v>
      </c>
      <c r="D190" t="s">
        <v>4</v>
      </c>
      <c r="E190" t="s">
        <v>228</v>
      </c>
      <c r="F190" t="s">
        <v>228</v>
      </c>
      <c r="G190">
        <v>6260</v>
      </c>
      <c r="H190">
        <f t="shared" si="4"/>
        <v>0</v>
      </c>
      <c r="I190">
        <f t="shared" si="5"/>
        <v>6260</v>
      </c>
      <c r="J190" t="s">
        <v>10</v>
      </c>
    </row>
    <row r="191" spans="1:10">
      <c r="A191" s="2" t="s">
        <v>1216</v>
      </c>
      <c r="B191" t="s">
        <v>20</v>
      </c>
      <c r="C191">
        <v>76</v>
      </c>
      <c r="D191" t="s">
        <v>4</v>
      </c>
      <c r="E191" t="s">
        <v>229</v>
      </c>
      <c r="F191" t="s">
        <v>229</v>
      </c>
      <c r="G191">
        <v>6258</v>
      </c>
      <c r="H191">
        <f t="shared" si="4"/>
        <v>0</v>
      </c>
      <c r="I191">
        <f t="shared" si="5"/>
        <v>6258</v>
      </c>
      <c r="J191" t="s">
        <v>10</v>
      </c>
    </row>
    <row r="192" spans="1:10">
      <c r="A192" s="2" t="s">
        <v>1216</v>
      </c>
      <c r="B192" t="s">
        <v>20</v>
      </c>
      <c r="C192">
        <v>76</v>
      </c>
      <c r="D192" t="s">
        <v>4</v>
      </c>
      <c r="E192" t="s">
        <v>230</v>
      </c>
      <c r="F192" t="s">
        <v>230</v>
      </c>
      <c r="G192">
        <v>5069</v>
      </c>
      <c r="H192">
        <f t="shared" si="4"/>
        <v>0</v>
      </c>
      <c r="I192">
        <f t="shared" si="5"/>
        <v>5069</v>
      </c>
      <c r="J192" t="s">
        <v>10</v>
      </c>
    </row>
    <row r="193" spans="1:10">
      <c r="A193" s="2" t="s">
        <v>1216</v>
      </c>
      <c r="B193" t="s">
        <v>20</v>
      </c>
      <c r="C193">
        <v>76</v>
      </c>
      <c r="D193" t="s">
        <v>4</v>
      </c>
      <c r="E193" t="s">
        <v>231</v>
      </c>
      <c r="F193" t="s">
        <v>231</v>
      </c>
      <c r="G193">
        <v>6446</v>
      </c>
      <c r="H193">
        <f t="shared" si="4"/>
        <v>0</v>
      </c>
      <c r="I193">
        <f t="shared" si="5"/>
        <v>6446</v>
      </c>
      <c r="J193" t="s">
        <v>10</v>
      </c>
    </row>
    <row r="194" spans="1:10">
      <c r="A194" s="2" t="s">
        <v>1216</v>
      </c>
      <c r="B194" t="s">
        <v>20</v>
      </c>
      <c r="C194">
        <v>76</v>
      </c>
      <c r="D194" t="s">
        <v>4</v>
      </c>
      <c r="E194" t="s">
        <v>232</v>
      </c>
      <c r="F194" t="s">
        <v>232</v>
      </c>
      <c r="G194">
        <v>5799</v>
      </c>
      <c r="H194">
        <f t="shared" si="4"/>
        <v>0</v>
      </c>
      <c r="I194">
        <f t="shared" si="5"/>
        <v>5799</v>
      </c>
      <c r="J194" t="s">
        <v>10</v>
      </c>
    </row>
    <row r="195" spans="1:10">
      <c r="A195" s="2" t="s">
        <v>1216</v>
      </c>
      <c r="B195" t="s">
        <v>20</v>
      </c>
      <c r="C195">
        <v>76</v>
      </c>
      <c r="D195" t="s">
        <v>4</v>
      </c>
      <c r="E195" t="s">
        <v>233</v>
      </c>
      <c r="F195" t="s">
        <v>233</v>
      </c>
      <c r="G195">
        <v>5236</v>
      </c>
      <c r="H195">
        <f t="shared" ref="H195:H258" si="6">IF(G195&lt;0,1,0)</f>
        <v>0</v>
      </c>
      <c r="I195">
        <f t="shared" ref="I195:I258" si="7">ABS(G195)</f>
        <v>5236</v>
      </c>
      <c r="J195" t="s">
        <v>10</v>
      </c>
    </row>
    <row r="196" spans="1:10">
      <c r="A196" s="2" t="s">
        <v>1216</v>
      </c>
      <c r="B196" t="s">
        <v>20</v>
      </c>
      <c r="C196">
        <v>76</v>
      </c>
      <c r="D196" t="s">
        <v>4</v>
      </c>
      <c r="E196" t="s">
        <v>234</v>
      </c>
      <c r="F196" t="s">
        <v>234</v>
      </c>
      <c r="G196">
        <v>4605</v>
      </c>
      <c r="H196">
        <f t="shared" si="6"/>
        <v>0</v>
      </c>
      <c r="I196">
        <f t="shared" si="7"/>
        <v>4605</v>
      </c>
      <c r="J196" t="s">
        <v>10</v>
      </c>
    </row>
    <row r="197" spans="1:10">
      <c r="A197" s="2" t="s">
        <v>1216</v>
      </c>
      <c r="B197" t="s">
        <v>20</v>
      </c>
      <c r="C197">
        <v>76</v>
      </c>
      <c r="D197" t="s">
        <v>4</v>
      </c>
      <c r="E197" t="s">
        <v>235</v>
      </c>
      <c r="F197" t="s">
        <v>235</v>
      </c>
      <c r="G197">
        <v>4600</v>
      </c>
      <c r="H197">
        <f t="shared" si="6"/>
        <v>0</v>
      </c>
      <c r="I197">
        <f t="shared" si="7"/>
        <v>4600</v>
      </c>
      <c r="J197" t="s">
        <v>10</v>
      </c>
    </row>
    <row r="198" spans="1:10">
      <c r="A198" s="2" t="s">
        <v>1216</v>
      </c>
      <c r="B198" t="s">
        <v>20</v>
      </c>
      <c r="C198">
        <v>76</v>
      </c>
      <c r="D198" t="s">
        <v>4</v>
      </c>
      <c r="E198" t="s">
        <v>236</v>
      </c>
      <c r="F198" t="s">
        <v>236</v>
      </c>
      <c r="G198">
        <v>5565</v>
      </c>
      <c r="H198">
        <f t="shared" si="6"/>
        <v>0</v>
      </c>
      <c r="I198">
        <f t="shared" si="7"/>
        <v>5565</v>
      </c>
      <c r="J198" t="s">
        <v>10</v>
      </c>
    </row>
    <row r="199" spans="1:10">
      <c r="A199" s="2" t="s">
        <v>1216</v>
      </c>
      <c r="B199" t="s">
        <v>20</v>
      </c>
      <c r="C199">
        <v>76</v>
      </c>
      <c r="D199" t="s">
        <v>4</v>
      </c>
      <c r="E199" t="s">
        <v>237</v>
      </c>
      <c r="F199" t="s">
        <v>237</v>
      </c>
      <c r="G199">
        <v>4121</v>
      </c>
      <c r="H199">
        <f t="shared" si="6"/>
        <v>0</v>
      </c>
      <c r="I199">
        <f t="shared" si="7"/>
        <v>4121</v>
      </c>
      <c r="J199" t="s">
        <v>10</v>
      </c>
    </row>
    <row r="200" spans="1:10">
      <c r="A200" s="2" t="s">
        <v>1216</v>
      </c>
      <c r="B200" t="s">
        <v>20</v>
      </c>
      <c r="C200">
        <v>76</v>
      </c>
      <c r="D200" t="s">
        <v>4</v>
      </c>
      <c r="E200" t="s">
        <v>238</v>
      </c>
      <c r="F200" t="s">
        <v>238</v>
      </c>
      <c r="G200">
        <v>5676</v>
      </c>
      <c r="H200">
        <f t="shared" si="6"/>
        <v>0</v>
      </c>
      <c r="I200">
        <f t="shared" si="7"/>
        <v>5676</v>
      </c>
      <c r="J200" t="s">
        <v>10</v>
      </c>
    </row>
    <row r="201" spans="1:10">
      <c r="A201" s="2" t="s">
        <v>1216</v>
      </c>
      <c r="B201" t="s">
        <v>20</v>
      </c>
      <c r="C201">
        <v>76</v>
      </c>
      <c r="D201" t="s">
        <v>4</v>
      </c>
      <c r="E201" t="s">
        <v>239</v>
      </c>
      <c r="F201" t="s">
        <v>239</v>
      </c>
      <c r="G201">
        <v>4972</v>
      </c>
      <c r="H201">
        <f t="shared" si="6"/>
        <v>0</v>
      </c>
      <c r="I201">
        <f t="shared" si="7"/>
        <v>4972</v>
      </c>
      <c r="J201" t="s">
        <v>10</v>
      </c>
    </row>
    <row r="202" spans="1:10">
      <c r="A202" s="2" t="s">
        <v>1216</v>
      </c>
      <c r="B202" t="s">
        <v>20</v>
      </c>
      <c r="C202">
        <v>76</v>
      </c>
      <c r="D202" t="s">
        <v>4</v>
      </c>
      <c r="E202" t="s">
        <v>240</v>
      </c>
      <c r="F202" t="s">
        <v>240</v>
      </c>
      <c r="G202">
        <v>4804</v>
      </c>
      <c r="H202">
        <f t="shared" si="6"/>
        <v>0</v>
      </c>
      <c r="I202">
        <f t="shared" si="7"/>
        <v>4804</v>
      </c>
      <c r="J202" t="s">
        <v>10</v>
      </c>
    </row>
    <row r="203" spans="1:10">
      <c r="A203" s="2" t="s">
        <v>1216</v>
      </c>
      <c r="B203" t="s">
        <v>20</v>
      </c>
      <c r="C203">
        <v>76</v>
      </c>
      <c r="D203" t="s">
        <v>4</v>
      </c>
      <c r="E203" t="s">
        <v>241</v>
      </c>
      <c r="F203" t="s">
        <v>241</v>
      </c>
      <c r="G203">
        <v>4646</v>
      </c>
      <c r="H203">
        <f t="shared" si="6"/>
        <v>0</v>
      </c>
      <c r="I203">
        <f t="shared" si="7"/>
        <v>4646</v>
      </c>
      <c r="J203" t="s">
        <v>10</v>
      </c>
    </row>
    <row r="204" spans="1:10">
      <c r="A204" s="2" t="s">
        <v>1216</v>
      </c>
      <c r="B204" t="s">
        <v>20</v>
      </c>
      <c r="C204">
        <v>76</v>
      </c>
      <c r="D204" t="s">
        <v>4</v>
      </c>
      <c r="E204" t="s">
        <v>242</v>
      </c>
      <c r="F204" t="s">
        <v>242</v>
      </c>
      <c r="G204">
        <v>4769</v>
      </c>
      <c r="H204">
        <f t="shared" si="6"/>
        <v>0</v>
      </c>
      <c r="I204">
        <f t="shared" si="7"/>
        <v>4769</v>
      </c>
      <c r="J204" t="s">
        <v>10</v>
      </c>
    </row>
    <row r="205" spans="1:10">
      <c r="A205" s="2" t="s">
        <v>1216</v>
      </c>
      <c r="B205" t="s">
        <v>20</v>
      </c>
      <c r="C205">
        <v>76</v>
      </c>
      <c r="D205" t="s">
        <v>4</v>
      </c>
      <c r="E205" t="s">
        <v>243</v>
      </c>
      <c r="F205" t="s">
        <v>243</v>
      </c>
      <c r="G205">
        <v>4721</v>
      </c>
      <c r="H205">
        <f t="shared" si="6"/>
        <v>0</v>
      </c>
      <c r="I205">
        <f t="shared" si="7"/>
        <v>4721</v>
      </c>
      <c r="J205" t="s">
        <v>10</v>
      </c>
    </row>
    <row r="206" spans="1:10">
      <c r="A206" s="2" t="s">
        <v>1216</v>
      </c>
      <c r="B206" t="s">
        <v>20</v>
      </c>
      <c r="C206">
        <v>76</v>
      </c>
      <c r="D206" t="s">
        <v>4</v>
      </c>
      <c r="E206" t="s">
        <v>244</v>
      </c>
      <c r="F206" t="s">
        <v>244</v>
      </c>
      <c r="G206">
        <v>4440</v>
      </c>
      <c r="H206">
        <f t="shared" si="6"/>
        <v>0</v>
      </c>
      <c r="I206">
        <f t="shared" si="7"/>
        <v>4440</v>
      </c>
      <c r="J206" t="s">
        <v>10</v>
      </c>
    </row>
    <row r="207" spans="1:10">
      <c r="A207" s="2" t="s">
        <v>1216</v>
      </c>
      <c r="B207" t="s">
        <v>20</v>
      </c>
      <c r="C207">
        <v>76</v>
      </c>
      <c r="D207" t="s">
        <v>4</v>
      </c>
      <c r="E207" t="s">
        <v>245</v>
      </c>
      <c r="F207" t="s">
        <v>245</v>
      </c>
      <c r="G207">
        <v>4640</v>
      </c>
      <c r="H207">
        <f t="shared" si="6"/>
        <v>0</v>
      </c>
      <c r="I207">
        <f t="shared" si="7"/>
        <v>4640</v>
      </c>
      <c r="J207" t="s">
        <v>10</v>
      </c>
    </row>
    <row r="208" spans="1:10">
      <c r="A208" s="2" t="s">
        <v>1216</v>
      </c>
      <c r="B208" t="s">
        <v>20</v>
      </c>
      <c r="C208">
        <v>76</v>
      </c>
      <c r="D208" t="s">
        <v>4</v>
      </c>
      <c r="E208" t="s">
        <v>246</v>
      </c>
      <c r="F208" t="s">
        <v>246</v>
      </c>
      <c r="G208">
        <v>4340</v>
      </c>
      <c r="H208">
        <f t="shared" si="6"/>
        <v>0</v>
      </c>
      <c r="I208">
        <f t="shared" si="7"/>
        <v>4340</v>
      </c>
      <c r="J208" t="s">
        <v>10</v>
      </c>
    </row>
    <row r="209" spans="1:10">
      <c r="A209" s="2" t="s">
        <v>1216</v>
      </c>
      <c r="B209" t="s">
        <v>20</v>
      </c>
      <c r="C209">
        <v>76</v>
      </c>
      <c r="D209" t="s">
        <v>4</v>
      </c>
      <c r="E209" t="s">
        <v>247</v>
      </c>
      <c r="F209" t="s">
        <v>247</v>
      </c>
      <c r="G209">
        <v>4843</v>
      </c>
      <c r="H209">
        <f t="shared" si="6"/>
        <v>0</v>
      </c>
      <c r="I209">
        <f t="shared" si="7"/>
        <v>4843</v>
      </c>
      <c r="J209" t="s">
        <v>10</v>
      </c>
    </row>
    <row r="210" spans="1:10">
      <c r="A210" s="2" t="s">
        <v>1216</v>
      </c>
      <c r="B210" t="s">
        <v>20</v>
      </c>
      <c r="C210">
        <v>76</v>
      </c>
      <c r="D210" t="s">
        <v>4</v>
      </c>
      <c r="E210" t="s">
        <v>248</v>
      </c>
      <c r="F210" t="s">
        <v>248</v>
      </c>
      <c r="G210">
        <v>4651</v>
      </c>
      <c r="H210">
        <f t="shared" si="6"/>
        <v>0</v>
      </c>
      <c r="I210">
        <f t="shared" si="7"/>
        <v>4651</v>
      </c>
      <c r="J210" t="s">
        <v>10</v>
      </c>
    </row>
    <row r="211" spans="1:10">
      <c r="A211" s="2" t="s">
        <v>1216</v>
      </c>
      <c r="B211" t="s">
        <v>20</v>
      </c>
      <c r="C211">
        <v>76</v>
      </c>
      <c r="D211" t="s">
        <v>4</v>
      </c>
      <c r="E211" t="s">
        <v>249</v>
      </c>
      <c r="F211" t="s">
        <v>249</v>
      </c>
      <c r="G211">
        <v>3158</v>
      </c>
      <c r="H211">
        <f t="shared" si="6"/>
        <v>0</v>
      </c>
      <c r="I211">
        <f t="shared" si="7"/>
        <v>3158</v>
      </c>
      <c r="J211" t="s">
        <v>10</v>
      </c>
    </row>
    <row r="212" spans="1:10">
      <c r="A212" s="2" t="s">
        <v>1216</v>
      </c>
      <c r="B212" t="s">
        <v>20</v>
      </c>
      <c r="C212">
        <v>76</v>
      </c>
      <c r="D212" t="s">
        <v>4</v>
      </c>
      <c r="E212" t="s">
        <v>250</v>
      </c>
      <c r="F212" t="s">
        <v>250</v>
      </c>
      <c r="G212">
        <v>4738</v>
      </c>
      <c r="H212">
        <f t="shared" si="6"/>
        <v>0</v>
      </c>
      <c r="I212">
        <f t="shared" si="7"/>
        <v>4738</v>
      </c>
      <c r="J212" t="s">
        <v>10</v>
      </c>
    </row>
    <row r="213" spans="1:10">
      <c r="A213" s="2" t="s">
        <v>1216</v>
      </c>
      <c r="B213" t="s">
        <v>20</v>
      </c>
      <c r="C213">
        <v>76</v>
      </c>
      <c r="D213" t="s">
        <v>4</v>
      </c>
      <c r="E213" t="s">
        <v>251</v>
      </c>
      <c r="F213" t="s">
        <v>251</v>
      </c>
      <c r="G213">
        <v>4680</v>
      </c>
      <c r="H213">
        <f t="shared" si="6"/>
        <v>0</v>
      </c>
      <c r="I213">
        <f t="shared" si="7"/>
        <v>4680</v>
      </c>
      <c r="J213" t="s">
        <v>10</v>
      </c>
    </row>
    <row r="214" spans="1:10">
      <c r="A214" s="2" t="s">
        <v>1216</v>
      </c>
      <c r="B214" t="s">
        <v>20</v>
      </c>
      <c r="C214">
        <v>76</v>
      </c>
      <c r="D214" t="s">
        <v>4</v>
      </c>
      <c r="E214" t="s">
        <v>252</v>
      </c>
      <c r="F214" t="s">
        <v>252</v>
      </c>
      <c r="G214">
        <v>4253</v>
      </c>
      <c r="H214">
        <f t="shared" si="6"/>
        <v>0</v>
      </c>
      <c r="I214">
        <f t="shared" si="7"/>
        <v>4253</v>
      </c>
      <c r="J214" t="s">
        <v>10</v>
      </c>
    </row>
    <row r="215" spans="1:10">
      <c r="A215" s="2" t="s">
        <v>1216</v>
      </c>
      <c r="B215" t="s">
        <v>20</v>
      </c>
      <c r="C215">
        <v>76</v>
      </c>
      <c r="D215" t="s">
        <v>4</v>
      </c>
      <c r="E215" t="s">
        <v>253</v>
      </c>
      <c r="F215" t="s">
        <v>253</v>
      </c>
      <c r="G215">
        <v>5569</v>
      </c>
      <c r="H215">
        <f t="shared" si="6"/>
        <v>0</v>
      </c>
      <c r="I215">
        <f t="shared" si="7"/>
        <v>5569</v>
      </c>
      <c r="J215" t="s">
        <v>10</v>
      </c>
    </row>
    <row r="216" spans="1:10">
      <c r="A216" s="2" t="s">
        <v>1216</v>
      </c>
      <c r="B216" t="s">
        <v>20</v>
      </c>
      <c r="C216">
        <v>76</v>
      </c>
      <c r="D216" t="s">
        <v>4</v>
      </c>
      <c r="E216" t="s">
        <v>254</v>
      </c>
      <c r="F216" t="s">
        <v>254</v>
      </c>
      <c r="G216">
        <v>3673</v>
      </c>
      <c r="H216">
        <f t="shared" si="6"/>
        <v>0</v>
      </c>
      <c r="I216">
        <f t="shared" si="7"/>
        <v>3673</v>
      </c>
      <c r="J216" t="s">
        <v>10</v>
      </c>
    </row>
    <row r="217" spans="1:10">
      <c r="A217" s="2" t="s">
        <v>1216</v>
      </c>
      <c r="B217" t="s">
        <v>20</v>
      </c>
      <c r="C217">
        <v>76</v>
      </c>
      <c r="D217" t="s">
        <v>4</v>
      </c>
      <c r="E217" t="s">
        <v>255</v>
      </c>
      <c r="F217" t="s">
        <v>255</v>
      </c>
      <c r="G217">
        <v>5179</v>
      </c>
      <c r="H217">
        <f t="shared" si="6"/>
        <v>0</v>
      </c>
      <c r="I217">
        <f t="shared" si="7"/>
        <v>5179</v>
      </c>
      <c r="J217" t="s">
        <v>10</v>
      </c>
    </row>
    <row r="218" spans="1:10">
      <c r="A218" s="2" t="s">
        <v>1216</v>
      </c>
      <c r="B218" t="s">
        <v>20</v>
      </c>
      <c r="C218">
        <v>76</v>
      </c>
      <c r="D218" t="s">
        <v>4</v>
      </c>
      <c r="E218" t="s">
        <v>256</v>
      </c>
      <c r="F218" t="s">
        <v>256</v>
      </c>
      <c r="G218">
        <v>3542</v>
      </c>
      <c r="H218">
        <f t="shared" si="6"/>
        <v>0</v>
      </c>
      <c r="I218">
        <f t="shared" si="7"/>
        <v>3542</v>
      </c>
      <c r="J218" t="s">
        <v>10</v>
      </c>
    </row>
    <row r="219" spans="1:10">
      <c r="A219" s="2" t="s">
        <v>1216</v>
      </c>
      <c r="B219" t="s">
        <v>20</v>
      </c>
      <c r="C219">
        <v>76</v>
      </c>
      <c r="D219" t="s">
        <v>4</v>
      </c>
      <c r="E219" t="s">
        <v>257</v>
      </c>
      <c r="F219" t="s">
        <v>257</v>
      </c>
      <c r="G219">
        <v>3379</v>
      </c>
      <c r="H219">
        <f t="shared" si="6"/>
        <v>0</v>
      </c>
      <c r="I219">
        <f t="shared" si="7"/>
        <v>3379</v>
      </c>
      <c r="J219" t="s">
        <v>10</v>
      </c>
    </row>
    <row r="220" spans="1:10">
      <c r="A220" s="2" t="s">
        <v>1216</v>
      </c>
      <c r="B220" t="s">
        <v>20</v>
      </c>
      <c r="C220">
        <v>76</v>
      </c>
      <c r="D220" t="s">
        <v>4</v>
      </c>
      <c r="E220" t="s">
        <v>258</v>
      </c>
      <c r="F220" t="s">
        <v>258</v>
      </c>
      <c r="G220">
        <v>3725</v>
      </c>
      <c r="H220">
        <f t="shared" si="6"/>
        <v>0</v>
      </c>
      <c r="I220">
        <f t="shared" si="7"/>
        <v>3725</v>
      </c>
      <c r="J220" t="s">
        <v>10</v>
      </c>
    </row>
    <row r="221" spans="1:10">
      <c r="A221" s="2" t="s">
        <v>1216</v>
      </c>
      <c r="B221" t="s">
        <v>20</v>
      </c>
      <c r="C221">
        <v>76</v>
      </c>
      <c r="D221" t="s">
        <v>4</v>
      </c>
      <c r="E221" t="s">
        <v>259</v>
      </c>
      <c r="F221" t="s">
        <v>259</v>
      </c>
      <c r="G221">
        <v>5100</v>
      </c>
      <c r="H221">
        <f t="shared" si="6"/>
        <v>0</v>
      </c>
      <c r="I221">
        <f t="shared" si="7"/>
        <v>5100</v>
      </c>
      <c r="J221" t="s">
        <v>10</v>
      </c>
    </row>
    <row r="222" spans="1:10">
      <c r="A222" s="2" t="s">
        <v>1216</v>
      </c>
      <c r="B222" t="s">
        <v>20</v>
      </c>
      <c r="C222">
        <v>76</v>
      </c>
      <c r="D222" t="s">
        <v>4</v>
      </c>
      <c r="E222" t="s">
        <v>260</v>
      </c>
      <c r="F222" t="s">
        <v>260</v>
      </c>
      <c r="G222">
        <v>2580</v>
      </c>
      <c r="H222">
        <f t="shared" si="6"/>
        <v>0</v>
      </c>
      <c r="I222">
        <f t="shared" si="7"/>
        <v>2580</v>
      </c>
      <c r="J222" t="s">
        <v>10</v>
      </c>
    </row>
    <row r="223" spans="1:10">
      <c r="A223" s="2" t="s">
        <v>1216</v>
      </c>
      <c r="B223" t="s">
        <v>20</v>
      </c>
      <c r="C223">
        <v>76</v>
      </c>
      <c r="D223" t="s">
        <v>4</v>
      </c>
      <c r="E223" t="s">
        <v>261</v>
      </c>
      <c r="F223" t="s">
        <v>261</v>
      </c>
      <c r="G223">
        <v>4089</v>
      </c>
      <c r="H223">
        <f t="shared" si="6"/>
        <v>0</v>
      </c>
      <c r="I223">
        <f t="shared" si="7"/>
        <v>4089</v>
      </c>
      <c r="J223" t="s">
        <v>10</v>
      </c>
    </row>
    <row r="224" spans="1:10">
      <c r="A224" s="2" t="s">
        <v>1216</v>
      </c>
      <c r="B224" t="s">
        <v>20</v>
      </c>
      <c r="C224">
        <v>76</v>
      </c>
      <c r="D224" t="s">
        <v>4</v>
      </c>
      <c r="E224" t="s">
        <v>262</v>
      </c>
      <c r="F224" t="s">
        <v>262</v>
      </c>
      <c r="G224">
        <v>5699</v>
      </c>
      <c r="H224">
        <f t="shared" si="6"/>
        <v>0</v>
      </c>
      <c r="I224">
        <f t="shared" si="7"/>
        <v>5699</v>
      </c>
      <c r="J224" t="s">
        <v>10</v>
      </c>
    </row>
    <row r="225" spans="1:10">
      <c r="A225" s="2" t="s">
        <v>1216</v>
      </c>
      <c r="B225" t="s">
        <v>20</v>
      </c>
      <c r="C225">
        <v>76</v>
      </c>
      <c r="D225" t="s">
        <v>4</v>
      </c>
      <c r="E225" t="s">
        <v>263</v>
      </c>
      <c r="F225" t="s">
        <v>263</v>
      </c>
      <c r="G225">
        <v>2646</v>
      </c>
      <c r="H225">
        <f t="shared" si="6"/>
        <v>0</v>
      </c>
      <c r="I225">
        <f t="shared" si="7"/>
        <v>2646</v>
      </c>
      <c r="J225" t="s">
        <v>10</v>
      </c>
    </row>
    <row r="226" spans="1:10">
      <c r="A226" s="2" t="s">
        <v>1216</v>
      </c>
      <c r="B226" t="s">
        <v>20</v>
      </c>
      <c r="C226">
        <v>76</v>
      </c>
      <c r="D226" t="s">
        <v>4</v>
      </c>
      <c r="E226" t="s">
        <v>264</v>
      </c>
      <c r="F226" t="s">
        <v>264</v>
      </c>
      <c r="G226">
        <v>5176</v>
      </c>
      <c r="H226">
        <f t="shared" si="6"/>
        <v>0</v>
      </c>
      <c r="I226">
        <f t="shared" si="7"/>
        <v>5176</v>
      </c>
      <c r="J226" t="s">
        <v>10</v>
      </c>
    </row>
    <row r="227" spans="1:10">
      <c r="A227" s="2" t="s">
        <v>1216</v>
      </c>
      <c r="B227" t="s">
        <v>20</v>
      </c>
      <c r="C227">
        <v>76</v>
      </c>
      <c r="D227" t="s">
        <v>4</v>
      </c>
      <c r="E227" t="s">
        <v>265</v>
      </c>
      <c r="F227" t="s">
        <v>265</v>
      </c>
      <c r="G227">
        <v>4891</v>
      </c>
      <c r="H227">
        <f t="shared" si="6"/>
        <v>0</v>
      </c>
      <c r="I227">
        <f t="shared" si="7"/>
        <v>4891</v>
      </c>
      <c r="J227" t="s">
        <v>10</v>
      </c>
    </row>
    <row r="228" spans="1:10">
      <c r="A228" s="2" t="s">
        <v>1216</v>
      </c>
      <c r="B228" t="s">
        <v>20</v>
      </c>
      <c r="C228">
        <v>76</v>
      </c>
      <c r="D228" t="s">
        <v>4</v>
      </c>
      <c r="E228" t="s">
        <v>266</v>
      </c>
      <c r="F228" t="s">
        <v>266</v>
      </c>
      <c r="G228">
        <v>2464</v>
      </c>
      <c r="H228">
        <f t="shared" si="6"/>
        <v>0</v>
      </c>
      <c r="I228">
        <f t="shared" si="7"/>
        <v>2464</v>
      </c>
      <c r="J228" t="s">
        <v>10</v>
      </c>
    </row>
    <row r="229" spans="1:10">
      <c r="A229" s="2" t="s">
        <v>1216</v>
      </c>
      <c r="B229" t="s">
        <v>20</v>
      </c>
      <c r="C229">
        <v>76</v>
      </c>
      <c r="D229" t="s">
        <v>4</v>
      </c>
      <c r="E229" t="s">
        <v>267</v>
      </c>
      <c r="F229" t="s">
        <v>267</v>
      </c>
      <c r="G229">
        <v>4783</v>
      </c>
      <c r="H229">
        <f t="shared" si="6"/>
        <v>0</v>
      </c>
      <c r="I229">
        <f t="shared" si="7"/>
        <v>4783</v>
      </c>
      <c r="J229" t="s">
        <v>10</v>
      </c>
    </row>
    <row r="230" spans="1:10">
      <c r="A230" s="2" t="s">
        <v>1216</v>
      </c>
      <c r="B230" t="s">
        <v>20</v>
      </c>
      <c r="C230">
        <v>76</v>
      </c>
      <c r="D230" t="s">
        <v>4</v>
      </c>
      <c r="E230" t="s">
        <v>268</v>
      </c>
      <c r="F230" t="s">
        <v>268</v>
      </c>
      <c r="G230">
        <v>3951</v>
      </c>
      <c r="H230">
        <f t="shared" si="6"/>
        <v>0</v>
      </c>
      <c r="I230">
        <f t="shared" si="7"/>
        <v>3951</v>
      </c>
      <c r="J230" t="s">
        <v>10</v>
      </c>
    </row>
    <row r="231" spans="1:10">
      <c r="A231" s="2" t="s">
        <v>1216</v>
      </c>
      <c r="B231" t="s">
        <v>20</v>
      </c>
      <c r="C231">
        <v>76</v>
      </c>
      <c r="D231" t="s">
        <v>4</v>
      </c>
      <c r="E231" t="s">
        <v>269</v>
      </c>
      <c r="F231" t="s">
        <v>269</v>
      </c>
      <c r="G231">
        <v>6190</v>
      </c>
      <c r="H231">
        <f t="shared" si="6"/>
        <v>0</v>
      </c>
      <c r="I231">
        <f t="shared" si="7"/>
        <v>6190</v>
      </c>
      <c r="J231" t="s">
        <v>10</v>
      </c>
    </row>
    <row r="232" spans="1:10">
      <c r="A232" s="2" t="s">
        <v>1216</v>
      </c>
      <c r="B232" t="s">
        <v>20</v>
      </c>
      <c r="C232">
        <v>76</v>
      </c>
      <c r="D232" t="s">
        <v>4</v>
      </c>
      <c r="E232" t="s">
        <v>270</v>
      </c>
      <c r="F232" t="s">
        <v>270</v>
      </c>
      <c r="G232">
        <v>5661</v>
      </c>
      <c r="H232">
        <f t="shared" si="6"/>
        <v>0</v>
      </c>
      <c r="I232">
        <f t="shared" si="7"/>
        <v>5661</v>
      </c>
      <c r="J232" t="s">
        <v>10</v>
      </c>
    </row>
    <row r="233" spans="1:10">
      <c r="A233" s="2" t="s">
        <v>1216</v>
      </c>
      <c r="B233" t="s">
        <v>20</v>
      </c>
      <c r="C233">
        <v>76</v>
      </c>
      <c r="D233" t="s">
        <v>4</v>
      </c>
      <c r="E233" t="s">
        <v>271</v>
      </c>
      <c r="F233" t="s">
        <v>271</v>
      </c>
      <c r="G233">
        <v>5059</v>
      </c>
      <c r="H233">
        <f t="shared" si="6"/>
        <v>0</v>
      </c>
      <c r="I233">
        <f t="shared" si="7"/>
        <v>5059</v>
      </c>
      <c r="J233" t="s">
        <v>10</v>
      </c>
    </row>
    <row r="234" spans="1:10">
      <c r="A234" s="2" t="s">
        <v>1216</v>
      </c>
      <c r="B234" t="s">
        <v>20</v>
      </c>
      <c r="C234">
        <v>76</v>
      </c>
      <c r="D234" t="s">
        <v>4</v>
      </c>
      <c r="E234" t="s">
        <v>272</v>
      </c>
      <c r="F234" t="s">
        <v>272</v>
      </c>
      <c r="G234">
        <v>4363</v>
      </c>
      <c r="H234">
        <f t="shared" si="6"/>
        <v>0</v>
      </c>
      <c r="I234">
        <f t="shared" si="7"/>
        <v>4363</v>
      </c>
      <c r="J234" t="s">
        <v>10</v>
      </c>
    </row>
    <row r="235" spans="1:10">
      <c r="A235" s="2" t="s">
        <v>1216</v>
      </c>
      <c r="B235" t="s">
        <v>20</v>
      </c>
      <c r="C235">
        <v>76</v>
      </c>
      <c r="D235" t="s">
        <v>4</v>
      </c>
      <c r="E235" t="s">
        <v>273</v>
      </c>
      <c r="F235" t="s">
        <v>273</v>
      </c>
      <c r="G235">
        <v>4753</v>
      </c>
      <c r="H235">
        <f t="shared" si="6"/>
        <v>0</v>
      </c>
      <c r="I235">
        <f t="shared" si="7"/>
        <v>4753</v>
      </c>
      <c r="J235" t="s">
        <v>10</v>
      </c>
    </row>
    <row r="236" spans="1:10">
      <c r="A236" s="2" t="s">
        <v>1216</v>
      </c>
      <c r="B236" t="s">
        <v>20</v>
      </c>
      <c r="C236">
        <v>76</v>
      </c>
      <c r="D236" t="s">
        <v>4</v>
      </c>
      <c r="E236" t="s">
        <v>274</v>
      </c>
      <c r="F236" t="s">
        <v>274</v>
      </c>
      <c r="G236">
        <v>4489</v>
      </c>
      <c r="H236">
        <f t="shared" si="6"/>
        <v>0</v>
      </c>
      <c r="I236">
        <f t="shared" si="7"/>
        <v>4489</v>
      </c>
      <c r="J236" t="s">
        <v>10</v>
      </c>
    </row>
    <row r="237" spans="1:10">
      <c r="A237" s="2" t="s">
        <v>1216</v>
      </c>
      <c r="B237" t="s">
        <v>20</v>
      </c>
      <c r="C237">
        <v>76</v>
      </c>
      <c r="D237" t="s">
        <v>4</v>
      </c>
      <c r="E237" t="s">
        <v>275</v>
      </c>
      <c r="F237" t="s">
        <v>275</v>
      </c>
      <c r="G237">
        <v>4683</v>
      </c>
      <c r="H237">
        <f t="shared" si="6"/>
        <v>0</v>
      </c>
      <c r="I237">
        <f t="shared" si="7"/>
        <v>4683</v>
      </c>
      <c r="J237" t="s">
        <v>10</v>
      </c>
    </row>
    <row r="238" spans="1:10">
      <c r="A238" s="2" t="s">
        <v>1216</v>
      </c>
      <c r="B238" t="s">
        <v>20</v>
      </c>
      <c r="C238">
        <v>76</v>
      </c>
      <c r="D238" t="s">
        <v>4</v>
      </c>
      <c r="E238" t="s">
        <v>276</v>
      </c>
      <c r="F238" t="s">
        <v>276</v>
      </c>
      <c r="G238">
        <v>5287</v>
      </c>
      <c r="H238">
        <f t="shared" si="6"/>
        <v>0</v>
      </c>
      <c r="I238">
        <f t="shared" si="7"/>
        <v>5287</v>
      </c>
      <c r="J238" t="s">
        <v>10</v>
      </c>
    </row>
    <row r="239" spans="1:10">
      <c r="A239" s="2" t="s">
        <v>1216</v>
      </c>
      <c r="B239" t="s">
        <v>20</v>
      </c>
      <c r="C239">
        <v>76</v>
      </c>
      <c r="D239" t="s">
        <v>4</v>
      </c>
      <c r="E239" t="s">
        <v>277</v>
      </c>
      <c r="F239" t="s">
        <v>277</v>
      </c>
      <c r="G239">
        <v>4721</v>
      </c>
      <c r="H239">
        <f t="shared" si="6"/>
        <v>0</v>
      </c>
      <c r="I239">
        <f t="shared" si="7"/>
        <v>4721</v>
      </c>
      <c r="J239" t="s">
        <v>10</v>
      </c>
    </row>
    <row r="240" spans="1:10">
      <c r="A240" s="2" t="s">
        <v>1216</v>
      </c>
      <c r="B240" t="s">
        <v>20</v>
      </c>
      <c r="C240">
        <v>76</v>
      </c>
      <c r="D240" t="s">
        <v>4</v>
      </c>
      <c r="E240" t="s">
        <v>278</v>
      </c>
      <c r="F240" t="s">
        <v>278</v>
      </c>
      <c r="G240">
        <v>5157</v>
      </c>
      <c r="H240">
        <f t="shared" si="6"/>
        <v>0</v>
      </c>
      <c r="I240">
        <f t="shared" si="7"/>
        <v>5157</v>
      </c>
      <c r="J240" t="s">
        <v>10</v>
      </c>
    </row>
    <row r="241" spans="1:10">
      <c r="A241" s="2" t="s">
        <v>1216</v>
      </c>
      <c r="B241" t="s">
        <v>20</v>
      </c>
      <c r="C241">
        <v>76</v>
      </c>
      <c r="D241" t="s">
        <v>4</v>
      </c>
      <c r="E241" t="s">
        <v>279</v>
      </c>
      <c r="F241" t="s">
        <v>279</v>
      </c>
      <c r="G241">
        <v>4199</v>
      </c>
      <c r="H241">
        <f t="shared" si="6"/>
        <v>0</v>
      </c>
      <c r="I241">
        <f t="shared" si="7"/>
        <v>4199</v>
      </c>
      <c r="J241" t="s">
        <v>10</v>
      </c>
    </row>
    <row r="242" spans="1:10">
      <c r="A242" s="2" t="s">
        <v>1216</v>
      </c>
      <c r="B242" t="s">
        <v>20</v>
      </c>
      <c r="C242">
        <v>76</v>
      </c>
      <c r="D242" t="s">
        <v>4</v>
      </c>
      <c r="E242" t="s">
        <v>280</v>
      </c>
      <c r="F242" t="s">
        <v>280</v>
      </c>
      <c r="G242">
        <v>5008</v>
      </c>
      <c r="H242">
        <f t="shared" si="6"/>
        <v>0</v>
      </c>
      <c r="I242">
        <f t="shared" si="7"/>
        <v>5008</v>
      </c>
      <c r="J242" t="s">
        <v>10</v>
      </c>
    </row>
    <row r="243" spans="1:10">
      <c r="A243" s="2" t="s">
        <v>1216</v>
      </c>
      <c r="B243" t="s">
        <v>20</v>
      </c>
      <c r="C243">
        <v>76</v>
      </c>
      <c r="D243" t="s">
        <v>4</v>
      </c>
      <c r="E243" t="s">
        <v>281</v>
      </c>
      <c r="F243" t="s">
        <v>281</v>
      </c>
      <c r="G243">
        <v>5351</v>
      </c>
      <c r="H243">
        <f t="shared" si="6"/>
        <v>0</v>
      </c>
      <c r="I243">
        <f t="shared" si="7"/>
        <v>5351</v>
      </c>
      <c r="J243" t="s">
        <v>10</v>
      </c>
    </row>
    <row r="244" spans="1:10">
      <c r="A244" s="2" t="s">
        <v>1216</v>
      </c>
      <c r="B244" t="s">
        <v>20</v>
      </c>
      <c r="C244">
        <v>76</v>
      </c>
      <c r="D244" t="s">
        <v>4</v>
      </c>
      <c r="E244" t="s">
        <v>282</v>
      </c>
      <c r="F244" t="s">
        <v>282</v>
      </c>
      <c r="G244">
        <v>6035</v>
      </c>
      <c r="H244">
        <f t="shared" si="6"/>
        <v>0</v>
      </c>
      <c r="I244">
        <f t="shared" si="7"/>
        <v>6035</v>
      </c>
      <c r="J244" t="s">
        <v>10</v>
      </c>
    </row>
    <row r="245" spans="1:10">
      <c r="A245" s="2" t="s">
        <v>1216</v>
      </c>
      <c r="B245" t="s">
        <v>20</v>
      </c>
      <c r="C245">
        <v>76</v>
      </c>
      <c r="D245" t="s">
        <v>4</v>
      </c>
      <c r="E245" t="s">
        <v>283</v>
      </c>
      <c r="F245" t="s">
        <v>283</v>
      </c>
      <c r="G245">
        <v>6359</v>
      </c>
      <c r="H245">
        <f t="shared" si="6"/>
        <v>0</v>
      </c>
      <c r="I245">
        <f t="shared" si="7"/>
        <v>6359</v>
      </c>
      <c r="J245" t="s">
        <v>10</v>
      </c>
    </row>
    <row r="246" spans="1:10">
      <c r="A246" s="2" t="s">
        <v>1216</v>
      </c>
      <c r="B246" t="s">
        <v>20</v>
      </c>
      <c r="C246">
        <v>76</v>
      </c>
      <c r="D246" t="s">
        <v>4</v>
      </c>
      <c r="E246" t="s">
        <v>284</v>
      </c>
      <c r="F246" t="s">
        <v>284</v>
      </c>
      <c r="G246">
        <v>7356</v>
      </c>
      <c r="H246">
        <f t="shared" si="6"/>
        <v>0</v>
      </c>
      <c r="I246">
        <f t="shared" si="7"/>
        <v>7356</v>
      </c>
      <c r="J246" t="s">
        <v>10</v>
      </c>
    </row>
    <row r="247" spans="1:10">
      <c r="A247" s="2" t="s">
        <v>1216</v>
      </c>
      <c r="B247" t="s">
        <v>20</v>
      </c>
      <c r="C247">
        <v>76</v>
      </c>
      <c r="D247" t="s">
        <v>4</v>
      </c>
      <c r="E247" t="s">
        <v>285</v>
      </c>
      <c r="F247" t="s">
        <v>285</v>
      </c>
      <c r="G247">
        <v>6759</v>
      </c>
      <c r="H247">
        <f t="shared" si="6"/>
        <v>0</v>
      </c>
      <c r="I247">
        <f t="shared" si="7"/>
        <v>6759</v>
      </c>
      <c r="J247" t="s">
        <v>10</v>
      </c>
    </row>
    <row r="248" spans="1:10">
      <c r="A248" s="2" t="s">
        <v>1216</v>
      </c>
      <c r="B248" t="s">
        <v>20</v>
      </c>
      <c r="C248">
        <v>76</v>
      </c>
      <c r="D248" t="s">
        <v>4</v>
      </c>
      <c r="E248" t="s">
        <v>286</v>
      </c>
      <c r="F248" t="s">
        <v>286</v>
      </c>
      <c r="G248">
        <v>7333</v>
      </c>
      <c r="H248">
        <f t="shared" si="6"/>
        <v>0</v>
      </c>
      <c r="I248">
        <f t="shared" si="7"/>
        <v>7333</v>
      </c>
      <c r="J248" t="s">
        <v>10</v>
      </c>
    </row>
    <row r="249" spans="1:10">
      <c r="A249" s="2" t="s">
        <v>1216</v>
      </c>
      <c r="B249" t="s">
        <v>20</v>
      </c>
      <c r="C249">
        <v>76</v>
      </c>
      <c r="D249" t="s">
        <v>4</v>
      </c>
      <c r="E249" t="s">
        <v>287</v>
      </c>
      <c r="F249" t="s">
        <v>287</v>
      </c>
      <c r="G249">
        <v>7901</v>
      </c>
      <c r="H249">
        <f t="shared" si="6"/>
        <v>0</v>
      </c>
      <c r="I249">
        <f t="shared" si="7"/>
        <v>7901</v>
      </c>
      <c r="J249" t="s">
        <v>10</v>
      </c>
    </row>
    <row r="250" spans="1:10">
      <c r="A250" s="2" t="s">
        <v>1216</v>
      </c>
      <c r="B250" t="s">
        <v>20</v>
      </c>
      <c r="C250">
        <v>76</v>
      </c>
      <c r="D250" t="s">
        <v>4</v>
      </c>
      <c r="E250" t="s">
        <v>288</v>
      </c>
      <c r="F250" t="s">
        <v>288</v>
      </c>
      <c r="G250">
        <v>9780</v>
      </c>
      <c r="H250">
        <f t="shared" si="6"/>
        <v>0</v>
      </c>
      <c r="I250">
        <f t="shared" si="7"/>
        <v>9780</v>
      </c>
      <c r="J250" t="s">
        <v>10</v>
      </c>
    </row>
    <row r="251" spans="1:10">
      <c r="A251" s="2" t="s">
        <v>1216</v>
      </c>
      <c r="B251" t="s">
        <v>20</v>
      </c>
      <c r="C251">
        <v>76</v>
      </c>
      <c r="D251" t="s">
        <v>4</v>
      </c>
      <c r="E251" t="s">
        <v>289</v>
      </c>
      <c r="F251" t="s">
        <v>289</v>
      </c>
      <c r="G251">
        <v>10593</v>
      </c>
      <c r="H251">
        <f t="shared" si="6"/>
        <v>0</v>
      </c>
      <c r="I251">
        <f t="shared" si="7"/>
        <v>10593</v>
      </c>
      <c r="J251" t="s">
        <v>10</v>
      </c>
    </row>
    <row r="252" spans="1:10">
      <c r="A252" s="2" t="s">
        <v>1216</v>
      </c>
      <c r="B252" t="s">
        <v>20</v>
      </c>
      <c r="C252">
        <v>76</v>
      </c>
      <c r="D252" t="s">
        <v>4</v>
      </c>
      <c r="E252" t="s">
        <v>290</v>
      </c>
      <c r="F252" t="s">
        <v>290</v>
      </c>
      <c r="G252">
        <v>7906</v>
      </c>
      <c r="H252">
        <f t="shared" si="6"/>
        <v>0</v>
      </c>
      <c r="I252">
        <f t="shared" si="7"/>
        <v>7906</v>
      </c>
      <c r="J252" t="s">
        <v>10</v>
      </c>
    </row>
    <row r="253" spans="1:10">
      <c r="A253" s="2" t="s">
        <v>1216</v>
      </c>
      <c r="B253" t="s">
        <v>20</v>
      </c>
      <c r="C253">
        <v>76</v>
      </c>
      <c r="D253" t="s">
        <v>4</v>
      </c>
      <c r="E253" t="s">
        <v>291</v>
      </c>
      <c r="F253" t="s">
        <v>291</v>
      </c>
      <c r="G253">
        <v>8388</v>
      </c>
      <c r="H253">
        <f t="shared" si="6"/>
        <v>0</v>
      </c>
      <c r="I253">
        <f t="shared" si="7"/>
        <v>8388</v>
      </c>
      <c r="J253" t="s">
        <v>10</v>
      </c>
    </row>
    <row r="254" spans="1:10">
      <c r="A254" s="2" t="s">
        <v>1216</v>
      </c>
      <c r="B254" t="s">
        <v>20</v>
      </c>
      <c r="C254">
        <v>76</v>
      </c>
      <c r="D254" t="s">
        <v>4</v>
      </c>
      <c r="E254" t="s">
        <v>292</v>
      </c>
      <c r="F254" t="s">
        <v>292</v>
      </c>
      <c r="G254">
        <v>8782</v>
      </c>
      <c r="H254">
        <f t="shared" si="6"/>
        <v>0</v>
      </c>
      <c r="I254">
        <f t="shared" si="7"/>
        <v>8782</v>
      </c>
      <c r="J254" t="s">
        <v>10</v>
      </c>
    </row>
    <row r="255" spans="1:10">
      <c r="A255" s="2" t="s">
        <v>1216</v>
      </c>
      <c r="B255" t="s">
        <v>20</v>
      </c>
      <c r="C255">
        <v>76</v>
      </c>
      <c r="D255" t="s">
        <v>4</v>
      </c>
      <c r="E255" t="s">
        <v>293</v>
      </c>
      <c r="F255" t="s">
        <v>293</v>
      </c>
      <c r="G255">
        <v>6510</v>
      </c>
      <c r="H255">
        <f t="shared" si="6"/>
        <v>0</v>
      </c>
      <c r="I255">
        <f t="shared" si="7"/>
        <v>6510</v>
      </c>
      <c r="J255" t="s">
        <v>10</v>
      </c>
    </row>
    <row r="256" spans="1:10">
      <c r="A256" s="2" t="s">
        <v>1216</v>
      </c>
      <c r="B256" t="s">
        <v>20</v>
      </c>
      <c r="C256">
        <v>76</v>
      </c>
      <c r="D256" t="s">
        <v>4</v>
      </c>
      <c r="E256" t="s">
        <v>294</v>
      </c>
      <c r="F256" t="s">
        <v>294</v>
      </c>
      <c r="G256">
        <v>6762</v>
      </c>
      <c r="H256">
        <f t="shared" si="6"/>
        <v>0</v>
      </c>
      <c r="I256">
        <f t="shared" si="7"/>
        <v>6762</v>
      </c>
      <c r="J256" t="s">
        <v>10</v>
      </c>
    </row>
    <row r="257" spans="1:10">
      <c r="A257" s="2" t="s">
        <v>1216</v>
      </c>
      <c r="B257" t="s">
        <v>20</v>
      </c>
      <c r="C257">
        <v>76</v>
      </c>
      <c r="D257" t="s">
        <v>4</v>
      </c>
      <c r="E257" t="s">
        <v>295</v>
      </c>
      <c r="F257" t="s">
        <v>295</v>
      </c>
      <c r="G257">
        <v>6987</v>
      </c>
      <c r="H257">
        <f t="shared" si="6"/>
        <v>0</v>
      </c>
      <c r="I257">
        <f t="shared" si="7"/>
        <v>6987</v>
      </c>
      <c r="J257" t="s">
        <v>10</v>
      </c>
    </row>
    <row r="258" spans="1:10">
      <c r="A258" s="2" t="s">
        <v>1216</v>
      </c>
      <c r="B258" t="s">
        <v>20</v>
      </c>
      <c r="C258">
        <v>76</v>
      </c>
      <c r="D258" t="s">
        <v>4</v>
      </c>
      <c r="E258" t="s">
        <v>296</v>
      </c>
      <c r="F258" t="s">
        <v>296</v>
      </c>
      <c r="G258">
        <v>6485</v>
      </c>
      <c r="H258">
        <f t="shared" si="6"/>
        <v>0</v>
      </c>
      <c r="I258">
        <f t="shared" si="7"/>
        <v>6485</v>
      </c>
      <c r="J258" t="s">
        <v>10</v>
      </c>
    </row>
    <row r="259" spans="1:10">
      <c r="A259" s="2" t="s">
        <v>1216</v>
      </c>
      <c r="B259" t="s">
        <v>20</v>
      </c>
      <c r="C259">
        <v>76</v>
      </c>
      <c r="D259" t="s">
        <v>4</v>
      </c>
      <c r="E259" t="s">
        <v>297</v>
      </c>
      <c r="F259" t="s">
        <v>297</v>
      </c>
      <c r="G259">
        <v>5352</v>
      </c>
      <c r="H259">
        <f t="shared" ref="H259:H322" si="8">IF(G259&lt;0,1,0)</f>
        <v>0</v>
      </c>
      <c r="I259">
        <f t="shared" ref="I259:I322" si="9">ABS(G259)</f>
        <v>5352</v>
      </c>
      <c r="J259" t="s">
        <v>10</v>
      </c>
    </row>
    <row r="260" spans="1:10">
      <c r="A260" s="2" t="s">
        <v>1216</v>
      </c>
      <c r="B260" t="s">
        <v>20</v>
      </c>
      <c r="C260">
        <v>76</v>
      </c>
      <c r="D260" t="s">
        <v>4</v>
      </c>
      <c r="E260" t="s">
        <v>298</v>
      </c>
      <c r="F260" t="s">
        <v>298</v>
      </c>
      <c r="G260">
        <v>5753</v>
      </c>
      <c r="H260">
        <f t="shared" si="8"/>
        <v>0</v>
      </c>
      <c r="I260">
        <f t="shared" si="9"/>
        <v>5753</v>
      </c>
      <c r="J260" t="s">
        <v>10</v>
      </c>
    </row>
    <row r="261" spans="1:10">
      <c r="A261" s="2" t="s">
        <v>1216</v>
      </c>
      <c r="B261" t="s">
        <v>20</v>
      </c>
      <c r="C261">
        <v>76</v>
      </c>
      <c r="D261" t="s">
        <v>4</v>
      </c>
      <c r="E261" t="s">
        <v>299</v>
      </c>
      <c r="F261" t="s">
        <v>299</v>
      </c>
      <c r="G261">
        <v>6186</v>
      </c>
      <c r="H261">
        <f t="shared" si="8"/>
        <v>0</v>
      </c>
      <c r="I261">
        <f t="shared" si="9"/>
        <v>6186</v>
      </c>
      <c r="J261" t="s">
        <v>10</v>
      </c>
    </row>
    <row r="262" spans="1:10">
      <c r="A262" s="2" t="s">
        <v>1216</v>
      </c>
      <c r="B262" t="s">
        <v>20</v>
      </c>
      <c r="C262">
        <v>76</v>
      </c>
      <c r="D262" t="s">
        <v>4</v>
      </c>
      <c r="E262" t="s">
        <v>300</v>
      </c>
      <c r="F262" t="s">
        <v>300</v>
      </c>
      <c r="G262">
        <v>5492</v>
      </c>
      <c r="H262">
        <f t="shared" si="8"/>
        <v>0</v>
      </c>
      <c r="I262">
        <f t="shared" si="9"/>
        <v>5492</v>
      </c>
      <c r="J262" t="s">
        <v>10</v>
      </c>
    </row>
    <row r="263" spans="1:10">
      <c r="A263" s="2" t="s">
        <v>1216</v>
      </c>
      <c r="B263" t="s">
        <v>20</v>
      </c>
      <c r="C263">
        <v>76</v>
      </c>
      <c r="D263" t="s">
        <v>4</v>
      </c>
      <c r="E263" t="s">
        <v>301</v>
      </c>
      <c r="F263" t="s">
        <v>301</v>
      </c>
      <c r="G263">
        <v>5531</v>
      </c>
      <c r="H263">
        <f t="shared" si="8"/>
        <v>0</v>
      </c>
      <c r="I263">
        <f t="shared" si="9"/>
        <v>5531</v>
      </c>
      <c r="J263" t="s">
        <v>10</v>
      </c>
    </row>
    <row r="264" spans="1:10">
      <c r="A264" s="2" t="s">
        <v>1216</v>
      </c>
      <c r="B264" t="s">
        <v>20</v>
      </c>
      <c r="C264">
        <v>76</v>
      </c>
      <c r="D264" t="s">
        <v>4</v>
      </c>
      <c r="E264" t="s">
        <v>302</v>
      </c>
      <c r="F264" t="s">
        <v>302</v>
      </c>
      <c r="G264">
        <v>5744</v>
      </c>
      <c r="H264">
        <f t="shared" si="8"/>
        <v>0</v>
      </c>
      <c r="I264">
        <f t="shared" si="9"/>
        <v>5744</v>
      </c>
      <c r="J264" t="s">
        <v>10</v>
      </c>
    </row>
    <row r="265" spans="1:10">
      <c r="A265" s="2" t="s">
        <v>1216</v>
      </c>
      <c r="B265" t="s">
        <v>20</v>
      </c>
      <c r="C265">
        <v>76</v>
      </c>
      <c r="D265" t="s">
        <v>4</v>
      </c>
      <c r="E265" t="s">
        <v>472</v>
      </c>
      <c r="F265" t="s">
        <v>472</v>
      </c>
      <c r="G265">
        <v>5009</v>
      </c>
      <c r="H265">
        <f t="shared" si="8"/>
        <v>0</v>
      </c>
      <c r="I265">
        <f t="shared" si="9"/>
        <v>5009</v>
      </c>
      <c r="J265" t="s">
        <v>10</v>
      </c>
    </row>
    <row r="266" spans="1:10">
      <c r="A266" s="2" t="s">
        <v>1216</v>
      </c>
      <c r="B266" t="s">
        <v>20</v>
      </c>
      <c r="C266">
        <v>76</v>
      </c>
      <c r="D266" t="s">
        <v>4</v>
      </c>
      <c r="E266" t="s">
        <v>303</v>
      </c>
      <c r="F266" t="s">
        <v>303</v>
      </c>
      <c r="G266">
        <v>5509</v>
      </c>
      <c r="H266">
        <f t="shared" si="8"/>
        <v>0</v>
      </c>
      <c r="I266">
        <f t="shared" si="9"/>
        <v>5509</v>
      </c>
      <c r="J266" t="s">
        <v>10</v>
      </c>
    </row>
    <row r="267" spans="1:10">
      <c r="A267" s="2" t="s">
        <v>1216</v>
      </c>
      <c r="B267" t="s">
        <v>20</v>
      </c>
      <c r="C267">
        <v>76</v>
      </c>
      <c r="D267" t="s">
        <v>4</v>
      </c>
      <c r="E267" t="s">
        <v>304</v>
      </c>
      <c r="F267" t="s">
        <v>304</v>
      </c>
      <c r="G267">
        <v>4779</v>
      </c>
      <c r="H267">
        <f t="shared" si="8"/>
        <v>0</v>
      </c>
      <c r="I267">
        <f t="shared" si="9"/>
        <v>4779</v>
      </c>
      <c r="J267" t="s">
        <v>10</v>
      </c>
    </row>
    <row r="268" spans="1:10">
      <c r="A268" s="2" t="s">
        <v>1216</v>
      </c>
      <c r="B268" t="s">
        <v>20</v>
      </c>
      <c r="C268">
        <v>76</v>
      </c>
      <c r="D268" t="s">
        <v>4</v>
      </c>
      <c r="E268" t="s">
        <v>305</v>
      </c>
      <c r="F268" t="s">
        <v>305</v>
      </c>
      <c r="G268">
        <v>5107</v>
      </c>
      <c r="H268">
        <f t="shared" si="8"/>
        <v>0</v>
      </c>
      <c r="I268">
        <f t="shared" si="9"/>
        <v>5107</v>
      </c>
      <c r="J268" t="s">
        <v>10</v>
      </c>
    </row>
    <row r="269" spans="1:10">
      <c r="A269" s="2" t="s">
        <v>1216</v>
      </c>
      <c r="B269" t="s">
        <v>20</v>
      </c>
      <c r="C269">
        <v>76</v>
      </c>
      <c r="D269" t="s">
        <v>4</v>
      </c>
      <c r="E269" t="s">
        <v>306</v>
      </c>
      <c r="F269" t="s">
        <v>306</v>
      </c>
      <c r="G269">
        <v>4794</v>
      </c>
      <c r="H269">
        <f t="shared" si="8"/>
        <v>0</v>
      </c>
      <c r="I269">
        <f t="shared" si="9"/>
        <v>4794</v>
      </c>
      <c r="J269" t="s">
        <v>10</v>
      </c>
    </row>
    <row r="270" spans="1:10">
      <c r="A270" s="2" t="s">
        <v>1216</v>
      </c>
      <c r="B270" t="s">
        <v>20</v>
      </c>
      <c r="C270">
        <v>76</v>
      </c>
      <c r="D270" t="s">
        <v>4</v>
      </c>
      <c r="E270" t="s">
        <v>473</v>
      </c>
      <c r="F270" t="s">
        <v>473</v>
      </c>
      <c r="G270">
        <v>5058</v>
      </c>
      <c r="H270">
        <f t="shared" si="8"/>
        <v>0</v>
      </c>
      <c r="I270">
        <f t="shared" si="9"/>
        <v>5058</v>
      </c>
      <c r="J270" t="s">
        <v>10</v>
      </c>
    </row>
    <row r="271" spans="1:10">
      <c r="A271" s="2" t="s">
        <v>1216</v>
      </c>
      <c r="B271" t="s">
        <v>20</v>
      </c>
      <c r="C271">
        <v>76</v>
      </c>
      <c r="D271" t="s">
        <v>4</v>
      </c>
      <c r="E271" t="s">
        <v>307</v>
      </c>
      <c r="F271" t="s">
        <v>307</v>
      </c>
      <c r="G271">
        <v>4707</v>
      </c>
      <c r="H271">
        <f t="shared" si="8"/>
        <v>0</v>
      </c>
      <c r="I271">
        <f t="shared" si="9"/>
        <v>4707</v>
      </c>
      <c r="J271" t="s">
        <v>10</v>
      </c>
    </row>
    <row r="272" spans="1:10">
      <c r="A272" s="2" t="s">
        <v>1216</v>
      </c>
      <c r="B272" t="s">
        <v>20</v>
      </c>
      <c r="C272">
        <v>76</v>
      </c>
      <c r="D272" t="s">
        <v>4</v>
      </c>
      <c r="E272" t="s">
        <v>308</v>
      </c>
      <c r="F272" t="s">
        <v>308</v>
      </c>
      <c r="G272">
        <v>5070</v>
      </c>
      <c r="H272">
        <f t="shared" si="8"/>
        <v>0</v>
      </c>
      <c r="I272">
        <f t="shared" si="9"/>
        <v>5070</v>
      </c>
      <c r="J272" t="s">
        <v>10</v>
      </c>
    </row>
    <row r="273" spans="1:10">
      <c r="A273" s="2" t="s">
        <v>1216</v>
      </c>
      <c r="B273" t="s">
        <v>20</v>
      </c>
      <c r="C273">
        <v>76</v>
      </c>
      <c r="D273" t="s">
        <v>4</v>
      </c>
      <c r="E273" t="s">
        <v>309</v>
      </c>
      <c r="F273" t="s">
        <v>309</v>
      </c>
      <c r="G273">
        <v>3747</v>
      </c>
      <c r="H273">
        <f t="shared" si="8"/>
        <v>0</v>
      </c>
      <c r="I273">
        <f t="shared" si="9"/>
        <v>3747</v>
      </c>
      <c r="J273" t="s">
        <v>10</v>
      </c>
    </row>
    <row r="274" spans="1:10">
      <c r="A274" s="2" t="s">
        <v>1216</v>
      </c>
      <c r="B274" t="s">
        <v>20</v>
      </c>
      <c r="C274">
        <v>76</v>
      </c>
      <c r="D274" t="s">
        <v>4</v>
      </c>
      <c r="E274" t="s">
        <v>310</v>
      </c>
      <c r="F274" t="s">
        <v>310</v>
      </c>
      <c r="G274">
        <v>6830</v>
      </c>
      <c r="H274">
        <f t="shared" si="8"/>
        <v>0</v>
      </c>
      <c r="I274">
        <f t="shared" si="9"/>
        <v>6830</v>
      </c>
      <c r="J274" t="s">
        <v>10</v>
      </c>
    </row>
    <row r="275" spans="1:10">
      <c r="A275" s="2" t="s">
        <v>1216</v>
      </c>
      <c r="B275" t="s">
        <v>20</v>
      </c>
      <c r="C275">
        <v>76</v>
      </c>
      <c r="D275" t="s">
        <v>4</v>
      </c>
      <c r="E275" t="s">
        <v>474</v>
      </c>
      <c r="F275" t="s">
        <v>474</v>
      </c>
      <c r="G275">
        <v>3518</v>
      </c>
      <c r="H275">
        <f t="shared" si="8"/>
        <v>0</v>
      </c>
      <c r="I275">
        <f t="shared" si="9"/>
        <v>3518</v>
      </c>
      <c r="J275" t="s">
        <v>10</v>
      </c>
    </row>
    <row r="276" spans="1:10">
      <c r="A276" s="2" t="s">
        <v>1216</v>
      </c>
      <c r="B276" t="s">
        <v>20</v>
      </c>
      <c r="C276">
        <v>76</v>
      </c>
      <c r="D276" t="s">
        <v>4</v>
      </c>
      <c r="E276" t="s">
        <v>311</v>
      </c>
      <c r="F276" t="s">
        <v>311</v>
      </c>
      <c r="G276">
        <v>4361</v>
      </c>
      <c r="H276">
        <f t="shared" si="8"/>
        <v>0</v>
      </c>
      <c r="I276">
        <f t="shared" si="9"/>
        <v>4361</v>
      </c>
      <c r="J276" t="s">
        <v>10</v>
      </c>
    </row>
    <row r="277" spans="1:10">
      <c r="A277" s="2" t="s">
        <v>1216</v>
      </c>
      <c r="B277" t="s">
        <v>20</v>
      </c>
      <c r="C277">
        <v>76</v>
      </c>
      <c r="D277" t="s">
        <v>4</v>
      </c>
      <c r="E277" t="s">
        <v>312</v>
      </c>
      <c r="F277" t="s">
        <v>312</v>
      </c>
      <c r="G277">
        <v>4668</v>
      </c>
      <c r="H277">
        <f t="shared" si="8"/>
        <v>0</v>
      </c>
      <c r="I277">
        <f t="shared" si="9"/>
        <v>4668</v>
      </c>
      <c r="J277" t="s">
        <v>10</v>
      </c>
    </row>
    <row r="278" spans="1:10">
      <c r="A278" s="2" t="s">
        <v>1216</v>
      </c>
      <c r="B278" t="s">
        <v>20</v>
      </c>
      <c r="C278">
        <v>76</v>
      </c>
      <c r="D278" t="s">
        <v>4</v>
      </c>
      <c r="E278" t="s">
        <v>313</v>
      </c>
      <c r="F278" t="s">
        <v>313</v>
      </c>
      <c r="G278">
        <v>5047</v>
      </c>
      <c r="H278">
        <f t="shared" si="8"/>
        <v>0</v>
      </c>
      <c r="I278">
        <f t="shared" si="9"/>
        <v>5047</v>
      </c>
      <c r="J278" t="s">
        <v>10</v>
      </c>
    </row>
    <row r="279" spans="1:10">
      <c r="A279" s="2" t="s">
        <v>1216</v>
      </c>
      <c r="B279" t="s">
        <v>20</v>
      </c>
      <c r="C279">
        <v>76</v>
      </c>
      <c r="D279" t="s">
        <v>4</v>
      </c>
      <c r="E279" t="s">
        <v>475</v>
      </c>
      <c r="F279" t="s">
        <v>475</v>
      </c>
      <c r="G279">
        <v>3369</v>
      </c>
      <c r="H279">
        <f t="shared" si="8"/>
        <v>0</v>
      </c>
      <c r="I279">
        <f t="shared" si="9"/>
        <v>3369</v>
      </c>
      <c r="J279" t="s">
        <v>10</v>
      </c>
    </row>
    <row r="280" spans="1:10">
      <c r="A280" s="2" t="s">
        <v>1216</v>
      </c>
      <c r="B280" t="s">
        <v>20</v>
      </c>
      <c r="C280">
        <v>76</v>
      </c>
      <c r="D280" t="s">
        <v>4</v>
      </c>
      <c r="E280" t="s">
        <v>314</v>
      </c>
      <c r="F280" t="s">
        <v>314</v>
      </c>
      <c r="G280">
        <v>3307</v>
      </c>
      <c r="H280">
        <f t="shared" si="8"/>
        <v>0</v>
      </c>
      <c r="I280">
        <f t="shared" si="9"/>
        <v>3307</v>
      </c>
      <c r="J280" t="s">
        <v>10</v>
      </c>
    </row>
    <row r="281" spans="1:10">
      <c r="A281" s="2" t="s">
        <v>1216</v>
      </c>
      <c r="B281" t="s">
        <v>20</v>
      </c>
      <c r="C281">
        <v>76</v>
      </c>
      <c r="D281" t="s">
        <v>4</v>
      </c>
      <c r="E281" t="s">
        <v>315</v>
      </c>
      <c r="F281" t="s">
        <v>315</v>
      </c>
      <c r="G281">
        <v>4222</v>
      </c>
      <c r="H281">
        <f t="shared" si="8"/>
        <v>0</v>
      </c>
      <c r="I281">
        <f t="shared" si="9"/>
        <v>4222</v>
      </c>
      <c r="J281" t="s">
        <v>10</v>
      </c>
    </row>
    <row r="282" spans="1:10">
      <c r="A282" s="2" t="s">
        <v>1216</v>
      </c>
      <c r="B282" t="s">
        <v>20</v>
      </c>
      <c r="C282">
        <v>76</v>
      </c>
      <c r="D282" t="s">
        <v>4</v>
      </c>
      <c r="E282" t="s">
        <v>316</v>
      </c>
      <c r="F282" t="s">
        <v>316</v>
      </c>
      <c r="G282">
        <v>5632</v>
      </c>
      <c r="H282">
        <f t="shared" si="8"/>
        <v>0</v>
      </c>
      <c r="I282">
        <f t="shared" si="9"/>
        <v>5632</v>
      </c>
      <c r="J282" t="s">
        <v>10</v>
      </c>
    </row>
    <row r="283" spans="1:10">
      <c r="A283" s="2" t="s">
        <v>1216</v>
      </c>
      <c r="B283" t="s">
        <v>20</v>
      </c>
      <c r="C283">
        <v>76</v>
      </c>
      <c r="D283" t="s">
        <v>4</v>
      </c>
      <c r="E283" t="s">
        <v>317</v>
      </c>
      <c r="F283" t="s">
        <v>317</v>
      </c>
      <c r="G283">
        <v>3794</v>
      </c>
      <c r="H283">
        <f t="shared" si="8"/>
        <v>0</v>
      </c>
      <c r="I283">
        <f t="shared" si="9"/>
        <v>3794</v>
      </c>
      <c r="J283" t="s">
        <v>10</v>
      </c>
    </row>
    <row r="284" spans="1:10">
      <c r="A284" s="2" t="s">
        <v>1216</v>
      </c>
      <c r="B284" t="s">
        <v>20</v>
      </c>
      <c r="C284">
        <v>76</v>
      </c>
      <c r="D284" t="s">
        <v>4</v>
      </c>
      <c r="E284" t="s">
        <v>318</v>
      </c>
      <c r="F284" t="s">
        <v>318</v>
      </c>
      <c r="G284">
        <v>3988</v>
      </c>
      <c r="H284">
        <f t="shared" si="8"/>
        <v>0</v>
      </c>
      <c r="I284">
        <f t="shared" si="9"/>
        <v>3988</v>
      </c>
      <c r="J284" t="s">
        <v>10</v>
      </c>
    </row>
    <row r="285" spans="1:10">
      <c r="A285" s="2" t="s">
        <v>1216</v>
      </c>
      <c r="B285" t="s">
        <v>20</v>
      </c>
      <c r="C285">
        <v>76</v>
      </c>
      <c r="D285" t="s">
        <v>4</v>
      </c>
      <c r="E285" t="s">
        <v>319</v>
      </c>
      <c r="F285" t="s">
        <v>319</v>
      </c>
      <c r="G285">
        <v>3292</v>
      </c>
      <c r="H285">
        <f t="shared" si="8"/>
        <v>0</v>
      </c>
      <c r="I285">
        <f t="shared" si="9"/>
        <v>3292</v>
      </c>
      <c r="J285" t="s">
        <v>10</v>
      </c>
    </row>
    <row r="286" spans="1:10">
      <c r="A286" s="2" t="s">
        <v>1216</v>
      </c>
      <c r="B286" t="s">
        <v>20</v>
      </c>
      <c r="C286">
        <v>76</v>
      </c>
      <c r="D286" t="s">
        <v>4</v>
      </c>
      <c r="E286" t="s">
        <v>320</v>
      </c>
      <c r="F286" t="s">
        <v>320</v>
      </c>
      <c r="G286">
        <v>4383</v>
      </c>
      <c r="H286">
        <f t="shared" si="8"/>
        <v>0</v>
      </c>
      <c r="I286">
        <f t="shared" si="9"/>
        <v>4383</v>
      </c>
      <c r="J286" t="s">
        <v>10</v>
      </c>
    </row>
    <row r="287" spans="1:10">
      <c r="A287" s="2" t="s">
        <v>1216</v>
      </c>
      <c r="B287" t="s">
        <v>20</v>
      </c>
      <c r="C287">
        <v>76</v>
      </c>
      <c r="D287" t="s">
        <v>4</v>
      </c>
      <c r="E287" t="s">
        <v>321</v>
      </c>
      <c r="F287" t="s">
        <v>321</v>
      </c>
      <c r="G287">
        <v>5608</v>
      </c>
      <c r="H287">
        <f t="shared" si="8"/>
        <v>0</v>
      </c>
      <c r="I287">
        <f t="shared" si="9"/>
        <v>5608</v>
      </c>
      <c r="J287" t="s">
        <v>10</v>
      </c>
    </row>
    <row r="288" spans="1:10">
      <c r="A288" s="2" t="s">
        <v>1216</v>
      </c>
      <c r="B288" t="s">
        <v>20</v>
      </c>
      <c r="C288">
        <v>76</v>
      </c>
      <c r="D288" t="s">
        <v>4</v>
      </c>
      <c r="E288" t="s">
        <v>322</v>
      </c>
      <c r="F288" t="s">
        <v>322</v>
      </c>
      <c r="G288">
        <v>4007</v>
      </c>
      <c r="H288">
        <f t="shared" si="8"/>
        <v>0</v>
      </c>
      <c r="I288">
        <f t="shared" si="9"/>
        <v>4007</v>
      </c>
      <c r="J288" t="s">
        <v>10</v>
      </c>
    </row>
    <row r="289" spans="1:10">
      <c r="A289" s="2" t="s">
        <v>1216</v>
      </c>
      <c r="B289" t="s">
        <v>20</v>
      </c>
      <c r="C289">
        <v>76</v>
      </c>
      <c r="D289" t="s">
        <v>4</v>
      </c>
      <c r="E289" t="s">
        <v>323</v>
      </c>
      <c r="F289" t="s">
        <v>323</v>
      </c>
      <c r="G289">
        <v>6482</v>
      </c>
      <c r="H289">
        <f t="shared" si="8"/>
        <v>0</v>
      </c>
      <c r="I289">
        <f t="shared" si="9"/>
        <v>6482</v>
      </c>
      <c r="J289" t="s">
        <v>10</v>
      </c>
    </row>
    <row r="290" spans="1:10">
      <c r="A290" s="2" t="s">
        <v>1216</v>
      </c>
      <c r="B290" t="s">
        <v>20</v>
      </c>
      <c r="C290">
        <v>76</v>
      </c>
      <c r="D290" t="s">
        <v>4</v>
      </c>
      <c r="E290" t="s">
        <v>324</v>
      </c>
      <c r="F290" t="s">
        <v>324</v>
      </c>
      <c r="G290">
        <v>2371</v>
      </c>
      <c r="H290">
        <f t="shared" si="8"/>
        <v>0</v>
      </c>
      <c r="I290">
        <f t="shared" si="9"/>
        <v>2371</v>
      </c>
      <c r="J290" t="s">
        <v>10</v>
      </c>
    </row>
    <row r="291" spans="1:10">
      <c r="A291" s="2" t="s">
        <v>1216</v>
      </c>
      <c r="B291" t="s">
        <v>20</v>
      </c>
      <c r="C291">
        <v>76</v>
      </c>
      <c r="D291" t="s">
        <v>4</v>
      </c>
      <c r="E291" t="s">
        <v>325</v>
      </c>
      <c r="F291" t="s">
        <v>325</v>
      </c>
      <c r="G291">
        <v>5984</v>
      </c>
      <c r="H291">
        <f t="shared" si="8"/>
        <v>0</v>
      </c>
      <c r="I291">
        <f t="shared" si="9"/>
        <v>5984</v>
      </c>
      <c r="J291" t="s">
        <v>10</v>
      </c>
    </row>
    <row r="292" spans="1:10">
      <c r="A292" s="2" t="s">
        <v>1216</v>
      </c>
      <c r="B292" t="s">
        <v>20</v>
      </c>
      <c r="C292">
        <v>76</v>
      </c>
      <c r="D292" t="s">
        <v>4</v>
      </c>
      <c r="E292" t="s">
        <v>326</v>
      </c>
      <c r="F292" t="s">
        <v>326</v>
      </c>
      <c r="G292">
        <v>7321</v>
      </c>
      <c r="H292">
        <f t="shared" si="8"/>
        <v>0</v>
      </c>
      <c r="I292">
        <f t="shared" si="9"/>
        <v>7321</v>
      </c>
      <c r="J292" t="s">
        <v>10</v>
      </c>
    </row>
    <row r="293" spans="1:10">
      <c r="A293" s="2" t="s">
        <v>1216</v>
      </c>
      <c r="B293" t="s">
        <v>20</v>
      </c>
      <c r="C293">
        <v>76</v>
      </c>
      <c r="D293" t="s">
        <v>4</v>
      </c>
      <c r="E293" t="s">
        <v>327</v>
      </c>
      <c r="F293" t="s">
        <v>327</v>
      </c>
      <c r="G293">
        <v>10240</v>
      </c>
      <c r="H293">
        <f t="shared" si="8"/>
        <v>0</v>
      </c>
      <c r="I293">
        <f t="shared" si="9"/>
        <v>10240</v>
      </c>
      <c r="J293" t="s">
        <v>10</v>
      </c>
    </row>
    <row r="294" spans="1:10">
      <c r="A294" s="2" t="s">
        <v>1216</v>
      </c>
      <c r="B294" t="s">
        <v>20</v>
      </c>
      <c r="C294">
        <v>76</v>
      </c>
      <c r="D294" t="s">
        <v>4</v>
      </c>
      <c r="E294" t="s">
        <v>328</v>
      </c>
      <c r="F294" t="s">
        <v>328</v>
      </c>
      <c r="G294">
        <v>8383</v>
      </c>
      <c r="H294">
        <f t="shared" si="8"/>
        <v>0</v>
      </c>
      <c r="I294">
        <f t="shared" si="9"/>
        <v>8383</v>
      </c>
      <c r="J294" t="s">
        <v>10</v>
      </c>
    </row>
    <row r="295" spans="1:10">
      <c r="A295" s="2" t="s">
        <v>1216</v>
      </c>
      <c r="B295" t="s">
        <v>20</v>
      </c>
      <c r="C295">
        <v>76</v>
      </c>
      <c r="D295" t="s">
        <v>4</v>
      </c>
      <c r="E295" t="s">
        <v>329</v>
      </c>
      <c r="F295" t="s">
        <v>329</v>
      </c>
      <c r="G295">
        <v>8568</v>
      </c>
      <c r="H295">
        <f t="shared" si="8"/>
        <v>0</v>
      </c>
      <c r="I295">
        <f t="shared" si="9"/>
        <v>8568</v>
      </c>
      <c r="J295" t="s">
        <v>10</v>
      </c>
    </row>
    <row r="296" spans="1:10">
      <c r="A296" s="2" t="s">
        <v>1216</v>
      </c>
      <c r="B296" t="s">
        <v>20</v>
      </c>
      <c r="C296">
        <v>76</v>
      </c>
      <c r="D296" t="s">
        <v>4</v>
      </c>
      <c r="E296" t="s">
        <v>330</v>
      </c>
      <c r="F296" t="s">
        <v>330</v>
      </c>
      <c r="G296">
        <v>4809</v>
      </c>
      <c r="H296">
        <f t="shared" si="8"/>
        <v>0</v>
      </c>
      <c r="I296">
        <f t="shared" si="9"/>
        <v>4809</v>
      </c>
      <c r="J296" t="s">
        <v>10</v>
      </c>
    </row>
    <row r="297" spans="1:10">
      <c r="A297" s="2" t="s">
        <v>1216</v>
      </c>
      <c r="B297" t="s">
        <v>20</v>
      </c>
      <c r="C297">
        <v>76</v>
      </c>
      <c r="D297" t="s">
        <v>4</v>
      </c>
      <c r="E297" t="s">
        <v>331</v>
      </c>
      <c r="F297" t="s">
        <v>331</v>
      </c>
      <c r="G297">
        <v>5924</v>
      </c>
      <c r="H297">
        <f t="shared" si="8"/>
        <v>0</v>
      </c>
      <c r="I297">
        <f t="shared" si="9"/>
        <v>5924</v>
      </c>
      <c r="J297" t="s">
        <v>10</v>
      </c>
    </row>
    <row r="298" spans="1:10">
      <c r="A298" s="2" t="s">
        <v>1216</v>
      </c>
      <c r="B298" t="s">
        <v>20</v>
      </c>
      <c r="C298">
        <v>76</v>
      </c>
      <c r="D298" t="s">
        <v>4</v>
      </c>
      <c r="E298" t="s">
        <v>332</v>
      </c>
      <c r="F298" t="s">
        <v>332</v>
      </c>
      <c r="G298">
        <v>3959</v>
      </c>
      <c r="H298">
        <f t="shared" si="8"/>
        <v>0</v>
      </c>
      <c r="I298">
        <f t="shared" si="9"/>
        <v>3959</v>
      </c>
      <c r="J298" t="s">
        <v>10</v>
      </c>
    </row>
    <row r="299" spans="1:10">
      <c r="A299" s="2" t="s">
        <v>1216</v>
      </c>
      <c r="B299" t="s">
        <v>20</v>
      </c>
      <c r="C299">
        <v>76</v>
      </c>
      <c r="D299" t="s">
        <v>4</v>
      </c>
      <c r="E299" t="s">
        <v>333</v>
      </c>
      <c r="F299" t="s">
        <v>333</v>
      </c>
      <c r="G299">
        <v>5577</v>
      </c>
      <c r="H299">
        <f t="shared" si="8"/>
        <v>0</v>
      </c>
      <c r="I299">
        <f t="shared" si="9"/>
        <v>5577</v>
      </c>
      <c r="J299" t="s">
        <v>10</v>
      </c>
    </row>
    <row r="300" spans="1:10">
      <c r="A300" s="2" t="s">
        <v>1216</v>
      </c>
      <c r="B300" t="s">
        <v>20</v>
      </c>
      <c r="C300">
        <v>76</v>
      </c>
      <c r="D300" t="s">
        <v>4</v>
      </c>
      <c r="E300" t="s">
        <v>334</v>
      </c>
      <c r="F300" t="s">
        <v>334</v>
      </c>
      <c r="G300">
        <v>5987</v>
      </c>
      <c r="H300">
        <f t="shared" si="8"/>
        <v>0</v>
      </c>
      <c r="I300">
        <f t="shared" si="9"/>
        <v>5987</v>
      </c>
      <c r="J300" t="s">
        <v>10</v>
      </c>
    </row>
    <row r="301" spans="1:10">
      <c r="A301" s="2" t="s">
        <v>1216</v>
      </c>
      <c r="B301" t="s">
        <v>20</v>
      </c>
      <c r="C301">
        <v>76</v>
      </c>
      <c r="D301" t="s">
        <v>4</v>
      </c>
      <c r="E301" t="s">
        <v>335</v>
      </c>
      <c r="F301" t="s">
        <v>335</v>
      </c>
      <c r="G301">
        <v>4644</v>
      </c>
      <c r="H301">
        <f t="shared" si="8"/>
        <v>0</v>
      </c>
      <c r="I301">
        <f t="shared" si="9"/>
        <v>4644</v>
      </c>
      <c r="J301" t="s">
        <v>10</v>
      </c>
    </row>
    <row r="302" spans="1:10">
      <c r="A302" s="2" t="s">
        <v>1216</v>
      </c>
      <c r="B302" t="s">
        <v>20</v>
      </c>
      <c r="C302">
        <v>76</v>
      </c>
      <c r="D302" t="s">
        <v>4</v>
      </c>
      <c r="E302" t="s">
        <v>336</v>
      </c>
      <c r="F302" t="s">
        <v>336</v>
      </c>
      <c r="G302">
        <v>3903</v>
      </c>
      <c r="H302">
        <f t="shared" si="8"/>
        <v>0</v>
      </c>
      <c r="I302">
        <f t="shared" si="9"/>
        <v>3903</v>
      </c>
      <c r="J302" t="s">
        <v>10</v>
      </c>
    </row>
    <row r="303" spans="1:10">
      <c r="A303" s="2" t="s">
        <v>1216</v>
      </c>
      <c r="B303" t="s">
        <v>20</v>
      </c>
      <c r="C303">
        <v>76</v>
      </c>
      <c r="D303" t="s">
        <v>4</v>
      </c>
      <c r="E303" t="s">
        <v>337</v>
      </c>
      <c r="F303" t="s">
        <v>337</v>
      </c>
      <c r="G303">
        <v>5200</v>
      </c>
      <c r="H303">
        <f t="shared" si="8"/>
        <v>0</v>
      </c>
      <c r="I303">
        <f t="shared" si="9"/>
        <v>5200</v>
      </c>
      <c r="J303" t="s">
        <v>10</v>
      </c>
    </row>
    <row r="304" spans="1:10">
      <c r="A304" s="2" t="s">
        <v>1216</v>
      </c>
      <c r="B304" t="s">
        <v>20</v>
      </c>
      <c r="C304">
        <v>76</v>
      </c>
      <c r="D304" t="s">
        <v>4</v>
      </c>
      <c r="E304" t="s">
        <v>338</v>
      </c>
      <c r="F304" t="s">
        <v>338</v>
      </c>
      <c r="G304">
        <v>5732</v>
      </c>
      <c r="H304">
        <f t="shared" si="8"/>
        <v>0</v>
      </c>
      <c r="I304">
        <f t="shared" si="9"/>
        <v>5732</v>
      </c>
      <c r="J304" t="s">
        <v>10</v>
      </c>
    </row>
    <row r="305" spans="1:10">
      <c r="A305" s="2" t="s">
        <v>1216</v>
      </c>
      <c r="B305" t="s">
        <v>20</v>
      </c>
      <c r="C305">
        <v>76</v>
      </c>
      <c r="D305" t="s">
        <v>4</v>
      </c>
      <c r="E305" t="s">
        <v>339</v>
      </c>
      <c r="F305" t="s">
        <v>339</v>
      </c>
      <c r="G305">
        <v>5358</v>
      </c>
      <c r="H305">
        <f t="shared" si="8"/>
        <v>0</v>
      </c>
      <c r="I305">
        <f t="shared" si="9"/>
        <v>5358</v>
      </c>
      <c r="J305" t="s">
        <v>10</v>
      </c>
    </row>
    <row r="306" spans="1:10">
      <c r="A306" s="2" t="s">
        <v>1216</v>
      </c>
      <c r="B306" t="s">
        <v>20</v>
      </c>
      <c r="C306">
        <v>76</v>
      </c>
      <c r="D306" t="s">
        <v>4</v>
      </c>
      <c r="E306" t="s">
        <v>340</v>
      </c>
      <c r="F306" t="s">
        <v>340</v>
      </c>
      <c r="G306">
        <v>3860</v>
      </c>
      <c r="H306">
        <f t="shared" si="8"/>
        <v>0</v>
      </c>
      <c r="I306">
        <f t="shared" si="9"/>
        <v>3860</v>
      </c>
      <c r="J306" t="s">
        <v>10</v>
      </c>
    </row>
    <row r="307" spans="1:10">
      <c r="A307" s="2" t="s">
        <v>1216</v>
      </c>
      <c r="B307" t="s">
        <v>20</v>
      </c>
      <c r="C307">
        <v>76</v>
      </c>
      <c r="D307" t="s">
        <v>4</v>
      </c>
      <c r="E307" t="s">
        <v>341</v>
      </c>
      <c r="F307" t="s">
        <v>341</v>
      </c>
      <c r="G307">
        <v>4568</v>
      </c>
      <c r="H307">
        <f t="shared" si="8"/>
        <v>0</v>
      </c>
      <c r="I307">
        <f t="shared" si="9"/>
        <v>4568</v>
      </c>
      <c r="J307" t="s">
        <v>10</v>
      </c>
    </row>
    <row r="308" spans="1:10">
      <c r="A308" s="2" t="s">
        <v>1216</v>
      </c>
      <c r="B308" t="s">
        <v>20</v>
      </c>
      <c r="C308">
        <v>76</v>
      </c>
      <c r="D308" t="s">
        <v>4</v>
      </c>
      <c r="E308" t="s">
        <v>342</v>
      </c>
      <c r="F308" t="s">
        <v>342</v>
      </c>
      <c r="G308">
        <v>3884</v>
      </c>
      <c r="H308">
        <f t="shared" si="8"/>
        <v>0</v>
      </c>
      <c r="I308">
        <f t="shared" si="9"/>
        <v>3884</v>
      </c>
      <c r="J308" t="s">
        <v>10</v>
      </c>
    </row>
    <row r="309" spans="1:10">
      <c r="A309" s="2" t="s">
        <v>1216</v>
      </c>
      <c r="B309" t="s">
        <v>20</v>
      </c>
      <c r="C309">
        <v>76</v>
      </c>
      <c r="D309" t="s">
        <v>4</v>
      </c>
      <c r="E309" t="s">
        <v>343</v>
      </c>
      <c r="F309" t="s">
        <v>343</v>
      </c>
      <c r="G309">
        <v>4249</v>
      </c>
      <c r="H309">
        <f t="shared" si="8"/>
        <v>0</v>
      </c>
      <c r="I309">
        <f t="shared" si="9"/>
        <v>4249</v>
      </c>
      <c r="J309" t="s">
        <v>10</v>
      </c>
    </row>
    <row r="310" spans="1:10">
      <c r="A310" s="2" t="s">
        <v>1216</v>
      </c>
      <c r="B310" t="s">
        <v>20</v>
      </c>
      <c r="C310">
        <v>76</v>
      </c>
      <c r="D310" t="s">
        <v>4</v>
      </c>
      <c r="E310" t="s">
        <v>344</v>
      </c>
      <c r="F310" t="s">
        <v>344</v>
      </c>
      <c r="G310">
        <v>5282</v>
      </c>
      <c r="H310">
        <f t="shared" si="8"/>
        <v>0</v>
      </c>
      <c r="I310">
        <f t="shared" si="9"/>
        <v>5282</v>
      </c>
      <c r="J310" t="s">
        <v>10</v>
      </c>
    </row>
    <row r="311" spans="1:10">
      <c r="A311" s="2" t="s">
        <v>1216</v>
      </c>
      <c r="B311" t="s">
        <v>20</v>
      </c>
      <c r="C311">
        <v>76</v>
      </c>
      <c r="D311" t="s">
        <v>4</v>
      </c>
      <c r="E311" t="s">
        <v>345</v>
      </c>
      <c r="F311" t="s">
        <v>345</v>
      </c>
      <c r="G311">
        <v>3654</v>
      </c>
      <c r="H311">
        <f t="shared" si="8"/>
        <v>0</v>
      </c>
      <c r="I311">
        <f t="shared" si="9"/>
        <v>3654</v>
      </c>
      <c r="J311" t="s">
        <v>10</v>
      </c>
    </row>
    <row r="312" spans="1:10">
      <c r="A312" s="2" t="s">
        <v>1216</v>
      </c>
      <c r="B312" t="s">
        <v>20</v>
      </c>
      <c r="C312">
        <v>76</v>
      </c>
      <c r="D312" t="s">
        <v>4</v>
      </c>
      <c r="E312" t="s">
        <v>346</v>
      </c>
      <c r="F312" t="s">
        <v>346</v>
      </c>
      <c r="G312">
        <v>2472</v>
      </c>
      <c r="H312">
        <f t="shared" si="8"/>
        <v>0</v>
      </c>
      <c r="I312">
        <f t="shared" si="9"/>
        <v>2472</v>
      </c>
      <c r="J312" t="s">
        <v>10</v>
      </c>
    </row>
    <row r="313" spans="1:10">
      <c r="A313" s="2" t="s">
        <v>1216</v>
      </c>
      <c r="B313" t="s">
        <v>20</v>
      </c>
      <c r="C313">
        <v>76</v>
      </c>
      <c r="D313" t="s">
        <v>4</v>
      </c>
      <c r="E313" t="s">
        <v>347</v>
      </c>
      <c r="F313" t="s">
        <v>347</v>
      </c>
      <c r="G313">
        <v>3099</v>
      </c>
      <c r="H313">
        <f t="shared" si="8"/>
        <v>0</v>
      </c>
      <c r="I313">
        <f t="shared" si="9"/>
        <v>3099</v>
      </c>
      <c r="J313" t="s">
        <v>10</v>
      </c>
    </row>
    <row r="314" spans="1:10">
      <c r="A314" s="2" t="s">
        <v>1216</v>
      </c>
      <c r="B314" t="s">
        <v>20</v>
      </c>
      <c r="C314">
        <v>76</v>
      </c>
      <c r="D314" t="s">
        <v>4</v>
      </c>
      <c r="E314" t="s">
        <v>348</v>
      </c>
      <c r="F314" t="s">
        <v>348</v>
      </c>
      <c r="G314">
        <v>2926</v>
      </c>
      <c r="H314">
        <f t="shared" si="8"/>
        <v>0</v>
      </c>
      <c r="I314">
        <f t="shared" si="9"/>
        <v>2926</v>
      </c>
      <c r="J314" t="s">
        <v>10</v>
      </c>
    </row>
    <row r="315" spans="1:10">
      <c r="A315" s="2" t="s">
        <v>1216</v>
      </c>
      <c r="B315" t="s">
        <v>20</v>
      </c>
      <c r="C315">
        <v>76</v>
      </c>
      <c r="D315" t="s">
        <v>4</v>
      </c>
      <c r="E315" t="s">
        <v>349</v>
      </c>
      <c r="F315" t="s">
        <v>349</v>
      </c>
      <c r="G315">
        <v>3990</v>
      </c>
      <c r="H315">
        <f t="shared" si="8"/>
        <v>0</v>
      </c>
      <c r="I315">
        <f t="shared" si="9"/>
        <v>3990</v>
      </c>
      <c r="J315" t="s">
        <v>10</v>
      </c>
    </row>
    <row r="316" spans="1:10">
      <c r="A316" s="2" t="s">
        <v>1216</v>
      </c>
      <c r="B316" t="s">
        <v>20</v>
      </c>
      <c r="C316">
        <v>76</v>
      </c>
      <c r="D316" t="s">
        <v>4</v>
      </c>
      <c r="E316" t="s">
        <v>350</v>
      </c>
      <c r="F316" t="s">
        <v>350</v>
      </c>
      <c r="G316">
        <v>3058</v>
      </c>
      <c r="H316">
        <f t="shared" si="8"/>
        <v>0</v>
      </c>
      <c r="I316">
        <f t="shared" si="9"/>
        <v>3058</v>
      </c>
      <c r="J316" t="s">
        <v>10</v>
      </c>
    </row>
    <row r="317" spans="1:10">
      <c r="A317" s="2" t="s">
        <v>1216</v>
      </c>
      <c r="B317" t="s">
        <v>20</v>
      </c>
      <c r="C317">
        <v>76</v>
      </c>
      <c r="D317" t="s">
        <v>4</v>
      </c>
      <c r="E317" t="s">
        <v>351</v>
      </c>
      <c r="F317" t="s">
        <v>351</v>
      </c>
      <c r="G317">
        <v>6701</v>
      </c>
      <c r="H317">
        <f t="shared" si="8"/>
        <v>0</v>
      </c>
      <c r="I317">
        <f t="shared" si="9"/>
        <v>6701</v>
      </c>
      <c r="J317" t="s">
        <v>10</v>
      </c>
    </row>
    <row r="318" spans="1:10">
      <c r="A318" s="2" t="s">
        <v>1216</v>
      </c>
      <c r="B318" t="s">
        <v>20</v>
      </c>
      <c r="C318">
        <v>76</v>
      </c>
      <c r="D318" t="s">
        <v>4</v>
      </c>
      <c r="E318" t="s">
        <v>352</v>
      </c>
      <c r="F318" t="s">
        <v>352</v>
      </c>
      <c r="G318">
        <v>2473</v>
      </c>
      <c r="H318">
        <f t="shared" si="8"/>
        <v>0</v>
      </c>
      <c r="I318">
        <f t="shared" si="9"/>
        <v>2473</v>
      </c>
      <c r="J318" t="s">
        <v>10</v>
      </c>
    </row>
    <row r="319" spans="1:10">
      <c r="A319" s="2" t="s">
        <v>1216</v>
      </c>
      <c r="B319" t="s">
        <v>20</v>
      </c>
      <c r="C319">
        <v>76</v>
      </c>
      <c r="D319" t="s">
        <v>4</v>
      </c>
      <c r="E319" t="s">
        <v>353</v>
      </c>
      <c r="F319" t="s">
        <v>353</v>
      </c>
      <c r="G319">
        <v>3231</v>
      </c>
      <c r="H319">
        <f t="shared" si="8"/>
        <v>0</v>
      </c>
      <c r="I319">
        <f t="shared" si="9"/>
        <v>3231</v>
      </c>
      <c r="J319" t="s">
        <v>10</v>
      </c>
    </row>
    <row r="320" spans="1:10">
      <c r="A320" s="2" t="s">
        <v>1216</v>
      </c>
      <c r="B320" t="s">
        <v>20</v>
      </c>
      <c r="C320">
        <v>76</v>
      </c>
      <c r="D320" t="s">
        <v>4</v>
      </c>
      <c r="E320" t="s">
        <v>354</v>
      </c>
      <c r="F320" t="s">
        <v>354</v>
      </c>
      <c r="G320">
        <v>3282</v>
      </c>
      <c r="H320">
        <f t="shared" si="8"/>
        <v>0</v>
      </c>
      <c r="I320">
        <f t="shared" si="9"/>
        <v>3282</v>
      </c>
      <c r="J320" t="s">
        <v>10</v>
      </c>
    </row>
    <row r="321" spans="1:10">
      <c r="A321" s="2" t="s">
        <v>1216</v>
      </c>
      <c r="B321" t="s">
        <v>20</v>
      </c>
      <c r="C321">
        <v>76</v>
      </c>
      <c r="D321" t="s">
        <v>4</v>
      </c>
      <c r="E321" t="s">
        <v>355</v>
      </c>
      <c r="F321" t="s">
        <v>355</v>
      </c>
      <c r="G321">
        <v>3523</v>
      </c>
      <c r="H321">
        <f t="shared" si="8"/>
        <v>0</v>
      </c>
      <c r="I321">
        <f t="shared" si="9"/>
        <v>3523</v>
      </c>
      <c r="J321" t="s">
        <v>10</v>
      </c>
    </row>
    <row r="322" spans="1:10">
      <c r="A322" s="2" t="s">
        <v>1216</v>
      </c>
      <c r="B322" t="s">
        <v>20</v>
      </c>
      <c r="C322">
        <v>76</v>
      </c>
      <c r="D322" t="s">
        <v>4</v>
      </c>
      <c r="E322" t="s">
        <v>356</v>
      </c>
      <c r="F322" t="s">
        <v>356</v>
      </c>
      <c r="G322">
        <v>2856</v>
      </c>
      <c r="H322">
        <f t="shared" si="8"/>
        <v>0</v>
      </c>
      <c r="I322">
        <f t="shared" si="9"/>
        <v>2856</v>
      </c>
      <c r="J322" t="s">
        <v>10</v>
      </c>
    </row>
    <row r="323" spans="1:10">
      <c r="A323" s="2" t="s">
        <v>1216</v>
      </c>
      <c r="B323" t="s">
        <v>20</v>
      </c>
      <c r="C323">
        <v>76</v>
      </c>
      <c r="D323" t="s">
        <v>4</v>
      </c>
      <c r="E323" t="s">
        <v>357</v>
      </c>
      <c r="F323" t="s">
        <v>357</v>
      </c>
      <c r="G323">
        <v>6564</v>
      </c>
      <c r="H323">
        <f t="shared" ref="H323:H386" si="10">IF(G323&lt;0,1,0)</f>
        <v>0</v>
      </c>
      <c r="I323">
        <f t="shared" ref="I323:I386" si="11">ABS(G323)</f>
        <v>6564</v>
      </c>
      <c r="J323" t="s">
        <v>10</v>
      </c>
    </row>
    <row r="324" spans="1:10">
      <c r="A324" s="2" t="s">
        <v>1216</v>
      </c>
      <c r="B324" t="s">
        <v>20</v>
      </c>
      <c r="C324">
        <v>76</v>
      </c>
      <c r="D324" t="s">
        <v>4</v>
      </c>
      <c r="E324" t="s">
        <v>358</v>
      </c>
      <c r="F324" t="s">
        <v>358</v>
      </c>
      <c r="G324">
        <v>2238</v>
      </c>
      <c r="H324">
        <f t="shared" si="10"/>
        <v>0</v>
      </c>
      <c r="I324">
        <f t="shared" si="11"/>
        <v>2238</v>
      </c>
      <c r="J324" t="s">
        <v>10</v>
      </c>
    </row>
    <row r="325" spans="1:10">
      <c r="A325" s="2" t="s">
        <v>1216</v>
      </c>
      <c r="B325" t="s">
        <v>20</v>
      </c>
      <c r="C325">
        <v>76</v>
      </c>
      <c r="D325" t="s">
        <v>4</v>
      </c>
      <c r="E325" t="s">
        <v>359</v>
      </c>
      <c r="F325" t="s">
        <v>359</v>
      </c>
      <c r="G325">
        <v>3254</v>
      </c>
      <c r="H325">
        <f t="shared" si="10"/>
        <v>0</v>
      </c>
      <c r="I325">
        <f t="shared" si="11"/>
        <v>3254</v>
      </c>
      <c r="J325" t="s">
        <v>10</v>
      </c>
    </row>
    <row r="326" spans="1:10">
      <c r="A326" s="2" t="s">
        <v>1216</v>
      </c>
      <c r="B326" t="s">
        <v>20</v>
      </c>
      <c r="C326">
        <v>76</v>
      </c>
      <c r="D326" t="s">
        <v>4</v>
      </c>
      <c r="E326" t="s">
        <v>360</v>
      </c>
      <c r="F326" t="s">
        <v>360</v>
      </c>
      <c r="G326">
        <v>4506</v>
      </c>
      <c r="H326">
        <f t="shared" si="10"/>
        <v>0</v>
      </c>
      <c r="I326">
        <f t="shared" si="11"/>
        <v>4506</v>
      </c>
      <c r="J326" t="s">
        <v>10</v>
      </c>
    </row>
    <row r="327" spans="1:10">
      <c r="A327" s="2" t="s">
        <v>1216</v>
      </c>
      <c r="B327" t="s">
        <v>20</v>
      </c>
      <c r="C327">
        <v>76</v>
      </c>
      <c r="D327" t="s">
        <v>4</v>
      </c>
      <c r="E327" t="s">
        <v>361</v>
      </c>
      <c r="F327" t="s">
        <v>361</v>
      </c>
      <c r="G327">
        <v>2913</v>
      </c>
      <c r="H327">
        <f t="shared" si="10"/>
        <v>0</v>
      </c>
      <c r="I327">
        <f t="shared" si="11"/>
        <v>2913</v>
      </c>
      <c r="J327" t="s">
        <v>10</v>
      </c>
    </row>
    <row r="328" spans="1:10">
      <c r="A328" s="2" t="s">
        <v>1216</v>
      </c>
      <c r="B328" t="s">
        <v>20</v>
      </c>
      <c r="C328">
        <v>76</v>
      </c>
      <c r="D328" t="s">
        <v>4</v>
      </c>
      <c r="E328" t="s">
        <v>362</v>
      </c>
      <c r="F328" t="s">
        <v>362</v>
      </c>
      <c r="G328">
        <v>3560</v>
      </c>
      <c r="H328">
        <f t="shared" si="10"/>
        <v>0</v>
      </c>
      <c r="I328">
        <f t="shared" si="11"/>
        <v>3560</v>
      </c>
      <c r="J328" t="s">
        <v>10</v>
      </c>
    </row>
    <row r="329" spans="1:10">
      <c r="A329" s="2" t="s">
        <v>1216</v>
      </c>
      <c r="B329" t="s">
        <v>20</v>
      </c>
      <c r="C329">
        <v>76</v>
      </c>
      <c r="D329" t="s">
        <v>4</v>
      </c>
      <c r="E329" t="s">
        <v>363</v>
      </c>
      <c r="F329" t="s">
        <v>363</v>
      </c>
      <c r="G329">
        <v>4171</v>
      </c>
      <c r="H329">
        <f t="shared" si="10"/>
        <v>0</v>
      </c>
      <c r="I329">
        <f t="shared" si="11"/>
        <v>4171</v>
      </c>
      <c r="J329" t="s">
        <v>10</v>
      </c>
    </row>
    <row r="330" spans="1:10">
      <c r="A330" s="2" t="s">
        <v>1216</v>
      </c>
      <c r="B330" t="s">
        <v>20</v>
      </c>
      <c r="C330">
        <v>76</v>
      </c>
      <c r="D330" t="s">
        <v>4</v>
      </c>
      <c r="E330" t="s">
        <v>364</v>
      </c>
      <c r="F330" t="s">
        <v>364</v>
      </c>
      <c r="G330">
        <v>3615</v>
      </c>
      <c r="H330">
        <f t="shared" si="10"/>
        <v>0</v>
      </c>
      <c r="I330">
        <f t="shared" si="11"/>
        <v>3615</v>
      </c>
      <c r="J330" t="s">
        <v>10</v>
      </c>
    </row>
    <row r="331" spans="1:10">
      <c r="A331" s="2" t="s">
        <v>1216</v>
      </c>
      <c r="B331" t="s">
        <v>20</v>
      </c>
      <c r="C331">
        <v>76</v>
      </c>
      <c r="D331" t="s">
        <v>4</v>
      </c>
      <c r="E331" t="s">
        <v>365</v>
      </c>
      <c r="F331" t="s">
        <v>365</v>
      </c>
      <c r="G331">
        <v>3595</v>
      </c>
      <c r="H331">
        <f t="shared" si="10"/>
        <v>0</v>
      </c>
      <c r="I331">
        <f t="shared" si="11"/>
        <v>3595</v>
      </c>
      <c r="J331" t="s">
        <v>10</v>
      </c>
    </row>
    <row r="332" spans="1:10">
      <c r="A332" s="2" t="s">
        <v>1216</v>
      </c>
      <c r="B332" t="s">
        <v>20</v>
      </c>
      <c r="C332">
        <v>76</v>
      </c>
      <c r="D332" t="s">
        <v>4</v>
      </c>
      <c r="E332" t="s">
        <v>366</v>
      </c>
      <c r="F332" t="s">
        <v>366</v>
      </c>
      <c r="G332">
        <v>3375</v>
      </c>
      <c r="H332">
        <f t="shared" si="10"/>
        <v>0</v>
      </c>
      <c r="I332">
        <f t="shared" si="11"/>
        <v>3375</v>
      </c>
      <c r="J332" t="s">
        <v>10</v>
      </c>
    </row>
    <row r="333" spans="1:10">
      <c r="A333" s="2" t="s">
        <v>1216</v>
      </c>
      <c r="B333" t="s">
        <v>20</v>
      </c>
      <c r="C333">
        <v>76</v>
      </c>
      <c r="D333" t="s">
        <v>4</v>
      </c>
      <c r="E333" t="s">
        <v>367</v>
      </c>
      <c r="F333" t="s">
        <v>367</v>
      </c>
      <c r="G333">
        <v>2769</v>
      </c>
      <c r="H333">
        <f t="shared" si="10"/>
        <v>0</v>
      </c>
      <c r="I333">
        <f t="shared" si="11"/>
        <v>2769</v>
      </c>
      <c r="J333" t="s">
        <v>10</v>
      </c>
    </row>
    <row r="334" spans="1:10">
      <c r="A334" s="2" t="s">
        <v>1216</v>
      </c>
      <c r="B334" t="s">
        <v>20</v>
      </c>
      <c r="C334">
        <v>76</v>
      </c>
      <c r="D334" t="s">
        <v>4</v>
      </c>
      <c r="E334" t="s">
        <v>368</v>
      </c>
      <c r="F334" t="s">
        <v>368</v>
      </c>
      <c r="G334">
        <v>1564</v>
      </c>
      <c r="H334">
        <f t="shared" si="10"/>
        <v>0</v>
      </c>
      <c r="I334">
        <f t="shared" si="11"/>
        <v>1564</v>
      </c>
      <c r="J334" t="s">
        <v>10</v>
      </c>
    </row>
    <row r="335" spans="1:10">
      <c r="A335" s="2" t="s">
        <v>1216</v>
      </c>
      <c r="B335" t="s">
        <v>20</v>
      </c>
      <c r="C335">
        <v>76</v>
      </c>
      <c r="D335" t="s">
        <v>4</v>
      </c>
      <c r="E335" t="s">
        <v>369</v>
      </c>
      <c r="F335" t="s">
        <v>369</v>
      </c>
      <c r="G335">
        <v>3764</v>
      </c>
      <c r="H335">
        <f t="shared" si="10"/>
        <v>0</v>
      </c>
      <c r="I335">
        <f t="shared" si="11"/>
        <v>3764</v>
      </c>
      <c r="J335" t="s">
        <v>10</v>
      </c>
    </row>
    <row r="336" spans="1:10">
      <c r="A336" s="2" t="s">
        <v>1216</v>
      </c>
      <c r="B336" t="s">
        <v>20</v>
      </c>
      <c r="C336">
        <v>76</v>
      </c>
      <c r="D336" t="s">
        <v>4</v>
      </c>
      <c r="E336" t="s">
        <v>370</v>
      </c>
      <c r="F336" t="s">
        <v>370</v>
      </c>
      <c r="G336">
        <v>2489</v>
      </c>
      <c r="H336">
        <f t="shared" si="10"/>
        <v>0</v>
      </c>
      <c r="I336">
        <f t="shared" si="11"/>
        <v>2489</v>
      </c>
      <c r="J336" t="s">
        <v>10</v>
      </c>
    </row>
    <row r="337" spans="1:10">
      <c r="A337" s="2" t="s">
        <v>1216</v>
      </c>
      <c r="B337" t="s">
        <v>20</v>
      </c>
      <c r="C337">
        <v>76</v>
      </c>
      <c r="D337" t="s">
        <v>4</v>
      </c>
      <c r="E337" t="s">
        <v>371</v>
      </c>
      <c r="F337" t="s">
        <v>371</v>
      </c>
      <c r="G337">
        <v>3206</v>
      </c>
      <c r="H337">
        <f t="shared" si="10"/>
        <v>0</v>
      </c>
      <c r="I337">
        <f t="shared" si="11"/>
        <v>3206</v>
      </c>
      <c r="J337" t="s">
        <v>10</v>
      </c>
    </row>
    <row r="338" spans="1:10">
      <c r="A338" s="2" t="s">
        <v>1216</v>
      </c>
      <c r="B338" t="s">
        <v>20</v>
      </c>
      <c r="C338">
        <v>76</v>
      </c>
      <c r="D338" t="s">
        <v>4</v>
      </c>
      <c r="E338" t="s">
        <v>372</v>
      </c>
      <c r="F338" t="s">
        <v>372</v>
      </c>
      <c r="G338">
        <v>3321</v>
      </c>
      <c r="H338">
        <f t="shared" si="10"/>
        <v>0</v>
      </c>
      <c r="I338">
        <f t="shared" si="11"/>
        <v>3321</v>
      </c>
      <c r="J338" t="s">
        <v>10</v>
      </c>
    </row>
    <row r="339" spans="1:10">
      <c r="A339" s="2" t="s">
        <v>1216</v>
      </c>
      <c r="B339" t="s">
        <v>20</v>
      </c>
      <c r="C339">
        <v>76</v>
      </c>
      <c r="D339" t="s">
        <v>4</v>
      </c>
      <c r="E339" t="s">
        <v>373</v>
      </c>
      <c r="F339" t="s">
        <v>373</v>
      </c>
      <c r="G339">
        <v>2430</v>
      </c>
      <c r="H339">
        <f t="shared" si="10"/>
        <v>0</v>
      </c>
      <c r="I339">
        <f t="shared" si="11"/>
        <v>2430</v>
      </c>
      <c r="J339" t="s">
        <v>10</v>
      </c>
    </row>
    <row r="340" spans="1:10">
      <c r="A340" s="2" t="s">
        <v>1216</v>
      </c>
      <c r="B340" t="s">
        <v>20</v>
      </c>
      <c r="C340">
        <v>76</v>
      </c>
      <c r="D340" t="s">
        <v>4</v>
      </c>
      <c r="E340" t="s">
        <v>374</v>
      </c>
      <c r="F340" t="s">
        <v>374</v>
      </c>
      <c r="G340">
        <v>2667</v>
      </c>
      <c r="H340">
        <f t="shared" si="10"/>
        <v>0</v>
      </c>
      <c r="I340">
        <f t="shared" si="11"/>
        <v>2667</v>
      </c>
      <c r="J340" t="s">
        <v>10</v>
      </c>
    </row>
    <row r="341" spans="1:10">
      <c r="A341" s="2" t="s">
        <v>1216</v>
      </c>
      <c r="B341" t="s">
        <v>20</v>
      </c>
      <c r="C341">
        <v>76</v>
      </c>
      <c r="D341" t="s">
        <v>4</v>
      </c>
      <c r="E341" t="s">
        <v>375</v>
      </c>
      <c r="F341" t="s">
        <v>375</v>
      </c>
      <c r="G341">
        <v>2023</v>
      </c>
      <c r="H341">
        <f t="shared" si="10"/>
        <v>0</v>
      </c>
      <c r="I341">
        <f t="shared" si="11"/>
        <v>2023</v>
      </c>
      <c r="J341" t="s">
        <v>10</v>
      </c>
    </row>
    <row r="342" spans="1:10">
      <c r="A342" s="2" t="s">
        <v>1216</v>
      </c>
      <c r="B342" t="s">
        <v>20</v>
      </c>
      <c r="C342">
        <v>76</v>
      </c>
      <c r="D342" t="s">
        <v>4</v>
      </c>
      <c r="E342" t="s">
        <v>376</v>
      </c>
      <c r="F342" t="s">
        <v>376</v>
      </c>
      <c r="G342">
        <v>2791</v>
      </c>
      <c r="H342">
        <f t="shared" si="10"/>
        <v>0</v>
      </c>
      <c r="I342">
        <f t="shared" si="11"/>
        <v>2791</v>
      </c>
      <c r="J342" t="s">
        <v>10</v>
      </c>
    </row>
    <row r="343" spans="1:10">
      <c r="A343" s="2" t="s">
        <v>1216</v>
      </c>
      <c r="B343" t="s">
        <v>20</v>
      </c>
      <c r="C343">
        <v>76</v>
      </c>
      <c r="D343" t="s">
        <v>4</v>
      </c>
      <c r="E343" t="s">
        <v>377</v>
      </c>
      <c r="F343" t="s">
        <v>377</v>
      </c>
      <c r="G343">
        <v>3301</v>
      </c>
      <c r="H343">
        <f t="shared" si="10"/>
        <v>0</v>
      </c>
      <c r="I343">
        <f t="shared" si="11"/>
        <v>3301</v>
      </c>
      <c r="J343" t="s">
        <v>10</v>
      </c>
    </row>
    <row r="344" spans="1:10">
      <c r="A344" s="2" t="s">
        <v>1216</v>
      </c>
      <c r="B344" t="s">
        <v>20</v>
      </c>
      <c r="C344">
        <v>76</v>
      </c>
      <c r="D344" t="s">
        <v>4</v>
      </c>
      <c r="E344" t="s">
        <v>378</v>
      </c>
      <c r="F344" t="s">
        <v>378</v>
      </c>
      <c r="G344">
        <v>2648</v>
      </c>
      <c r="H344">
        <f t="shared" si="10"/>
        <v>0</v>
      </c>
      <c r="I344">
        <f t="shared" si="11"/>
        <v>2648</v>
      </c>
      <c r="J344" t="s">
        <v>10</v>
      </c>
    </row>
    <row r="345" spans="1:10">
      <c r="A345" s="2" t="s">
        <v>1216</v>
      </c>
      <c r="B345" t="s">
        <v>20</v>
      </c>
      <c r="C345">
        <v>76</v>
      </c>
      <c r="D345" t="s">
        <v>4</v>
      </c>
      <c r="E345" t="s">
        <v>379</v>
      </c>
      <c r="F345" t="s">
        <v>379</v>
      </c>
      <c r="G345">
        <v>3318</v>
      </c>
      <c r="H345">
        <f t="shared" si="10"/>
        <v>0</v>
      </c>
      <c r="I345">
        <f t="shared" si="11"/>
        <v>3318</v>
      </c>
      <c r="J345" t="s">
        <v>10</v>
      </c>
    </row>
    <row r="346" spans="1:10">
      <c r="A346" s="2" t="s">
        <v>1216</v>
      </c>
      <c r="B346" t="s">
        <v>20</v>
      </c>
      <c r="C346">
        <v>76</v>
      </c>
      <c r="D346" t="s">
        <v>4</v>
      </c>
      <c r="E346" t="s">
        <v>380</v>
      </c>
      <c r="F346" t="s">
        <v>380</v>
      </c>
      <c r="G346">
        <v>3359</v>
      </c>
      <c r="H346">
        <f t="shared" si="10"/>
        <v>0</v>
      </c>
      <c r="I346">
        <f t="shared" si="11"/>
        <v>3359</v>
      </c>
      <c r="J346" t="s">
        <v>10</v>
      </c>
    </row>
    <row r="347" spans="1:10">
      <c r="A347" s="2" t="s">
        <v>1216</v>
      </c>
      <c r="B347" t="s">
        <v>20</v>
      </c>
      <c r="C347">
        <v>76</v>
      </c>
      <c r="D347" t="s">
        <v>4</v>
      </c>
      <c r="E347" t="s">
        <v>381</v>
      </c>
      <c r="F347" t="s">
        <v>381</v>
      </c>
      <c r="G347">
        <v>3094</v>
      </c>
      <c r="H347">
        <f t="shared" si="10"/>
        <v>0</v>
      </c>
      <c r="I347">
        <f t="shared" si="11"/>
        <v>3094</v>
      </c>
      <c r="J347" t="s">
        <v>10</v>
      </c>
    </row>
    <row r="348" spans="1:10">
      <c r="A348" s="2" t="s">
        <v>1216</v>
      </c>
      <c r="B348" t="s">
        <v>20</v>
      </c>
      <c r="C348">
        <v>76</v>
      </c>
      <c r="D348" t="s">
        <v>4</v>
      </c>
      <c r="E348" t="s">
        <v>382</v>
      </c>
      <c r="F348" t="s">
        <v>382</v>
      </c>
      <c r="G348">
        <v>2561</v>
      </c>
      <c r="H348">
        <f t="shared" si="10"/>
        <v>0</v>
      </c>
      <c r="I348">
        <f t="shared" si="11"/>
        <v>2561</v>
      </c>
      <c r="J348" t="s">
        <v>10</v>
      </c>
    </row>
    <row r="349" spans="1:10">
      <c r="A349" s="2" t="s">
        <v>1216</v>
      </c>
      <c r="B349" t="s">
        <v>20</v>
      </c>
      <c r="C349">
        <v>76</v>
      </c>
      <c r="D349" t="s">
        <v>4</v>
      </c>
      <c r="E349" t="s">
        <v>383</v>
      </c>
      <c r="F349" t="s">
        <v>383</v>
      </c>
      <c r="G349">
        <v>3152</v>
      </c>
      <c r="H349">
        <f t="shared" si="10"/>
        <v>0</v>
      </c>
      <c r="I349">
        <f t="shared" si="11"/>
        <v>3152</v>
      </c>
      <c r="J349" t="s">
        <v>10</v>
      </c>
    </row>
    <row r="350" spans="1:10">
      <c r="A350" s="2" t="s">
        <v>1216</v>
      </c>
      <c r="B350" t="s">
        <v>20</v>
      </c>
      <c r="C350">
        <v>76</v>
      </c>
      <c r="D350" t="s">
        <v>4</v>
      </c>
      <c r="E350" t="s">
        <v>384</v>
      </c>
      <c r="F350" t="s">
        <v>384</v>
      </c>
      <c r="G350">
        <v>3370</v>
      </c>
      <c r="H350">
        <f t="shared" si="10"/>
        <v>0</v>
      </c>
      <c r="I350">
        <f t="shared" si="11"/>
        <v>3370</v>
      </c>
      <c r="J350" t="s">
        <v>10</v>
      </c>
    </row>
    <row r="351" spans="1:10">
      <c r="A351" s="2" t="s">
        <v>1216</v>
      </c>
      <c r="B351" t="s">
        <v>20</v>
      </c>
      <c r="C351">
        <v>76</v>
      </c>
      <c r="D351" t="s">
        <v>4</v>
      </c>
      <c r="E351" t="s">
        <v>385</v>
      </c>
      <c r="F351" t="s">
        <v>385</v>
      </c>
      <c r="G351">
        <v>1917</v>
      </c>
      <c r="H351">
        <f t="shared" si="10"/>
        <v>0</v>
      </c>
      <c r="I351">
        <f t="shared" si="11"/>
        <v>1917</v>
      </c>
      <c r="J351" t="s">
        <v>10</v>
      </c>
    </row>
    <row r="352" spans="1:10">
      <c r="A352" s="2" t="s">
        <v>1216</v>
      </c>
      <c r="B352" t="s">
        <v>20</v>
      </c>
      <c r="C352">
        <v>76</v>
      </c>
      <c r="D352" t="s">
        <v>4</v>
      </c>
      <c r="E352" t="s">
        <v>386</v>
      </c>
      <c r="F352" t="s">
        <v>386</v>
      </c>
      <c r="G352">
        <v>2410</v>
      </c>
      <c r="H352">
        <f t="shared" si="10"/>
        <v>0</v>
      </c>
      <c r="I352">
        <f t="shared" si="11"/>
        <v>2410</v>
      </c>
      <c r="J352" t="s">
        <v>10</v>
      </c>
    </row>
    <row r="353" spans="1:10">
      <c r="A353" s="2" t="s">
        <v>1216</v>
      </c>
      <c r="B353" t="s">
        <v>20</v>
      </c>
      <c r="C353">
        <v>76</v>
      </c>
      <c r="D353" t="s">
        <v>4</v>
      </c>
      <c r="E353" t="s">
        <v>387</v>
      </c>
      <c r="F353" t="s">
        <v>387</v>
      </c>
      <c r="G353">
        <v>3029</v>
      </c>
      <c r="H353">
        <f t="shared" si="10"/>
        <v>0</v>
      </c>
      <c r="I353">
        <f t="shared" si="11"/>
        <v>3029</v>
      </c>
      <c r="J353" t="s">
        <v>10</v>
      </c>
    </row>
    <row r="354" spans="1:10">
      <c r="A354" s="2" t="s">
        <v>1216</v>
      </c>
      <c r="B354" t="s">
        <v>20</v>
      </c>
      <c r="C354">
        <v>76</v>
      </c>
      <c r="D354" t="s">
        <v>4</v>
      </c>
      <c r="E354" t="s">
        <v>388</v>
      </c>
      <c r="F354" t="s">
        <v>388</v>
      </c>
      <c r="G354">
        <v>3480</v>
      </c>
      <c r="H354">
        <f t="shared" si="10"/>
        <v>0</v>
      </c>
      <c r="I354">
        <f t="shared" si="11"/>
        <v>3480</v>
      </c>
      <c r="J354" t="s">
        <v>10</v>
      </c>
    </row>
    <row r="355" spans="1:10">
      <c r="A355" s="2" t="s">
        <v>1216</v>
      </c>
      <c r="B355" t="s">
        <v>20</v>
      </c>
      <c r="C355">
        <v>76</v>
      </c>
      <c r="D355" t="s">
        <v>4</v>
      </c>
      <c r="E355" t="s">
        <v>389</v>
      </c>
      <c r="F355" t="s">
        <v>389</v>
      </c>
      <c r="G355">
        <v>2827</v>
      </c>
      <c r="H355">
        <f t="shared" si="10"/>
        <v>0</v>
      </c>
      <c r="I355">
        <f t="shared" si="11"/>
        <v>2827</v>
      </c>
      <c r="J355" t="s">
        <v>10</v>
      </c>
    </row>
    <row r="356" spans="1:10">
      <c r="A356" s="2" t="s">
        <v>1216</v>
      </c>
      <c r="B356" t="s">
        <v>20</v>
      </c>
      <c r="C356">
        <v>76</v>
      </c>
      <c r="D356" t="s">
        <v>4</v>
      </c>
      <c r="E356" t="s">
        <v>390</v>
      </c>
      <c r="F356" t="s">
        <v>390</v>
      </c>
      <c r="G356">
        <v>3794</v>
      </c>
      <c r="H356">
        <f t="shared" si="10"/>
        <v>0</v>
      </c>
      <c r="I356">
        <f t="shared" si="11"/>
        <v>3794</v>
      </c>
      <c r="J356" t="s">
        <v>10</v>
      </c>
    </row>
    <row r="357" spans="1:10">
      <c r="A357" s="2" t="s">
        <v>1216</v>
      </c>
      <c r="B357" t="s">
        <v>20</v>
      </c>
      <c r="C357">
        <v>76</v>
      </c>
      <c r="D357" t="s">
        <v>4</v>
      </c>
      <c r="E357" t="s">
        <v>391</v>
      </c>
      <c r="F357" t="s">
        <v>391</v>
      </c>
      <c r="G357">
        <v>3105</v>
      </c>
      <c r="H357">
        <f t="shared" si="10"/>
        <v>0</v>
      </c>
      <c r="I357">
        <f t="shared" si="11"/>
        <v>3105</v>
      </c>
      <c r="J357" t="s">
        <v>10</v>
      </c>
    </row>
    <row r="358" spans="1:10">
      <c r="A358" s="2" t="s">
        <v>1216</v>
      </c>
      <c r="B358" t="s">
        <v>20</v>
      </c>
      <c r="C358">
        <v>76</v>
      </c>
      <c r="D358" t="s">
        <v>4</v>
      </c>
      <c r="E358" t="s">
        <v>392</v>
      </c>
      <c r="F358" t="s">
        <v>392</v>
      </c>
      <c r="G358">
        <v>2438</v>
      </c>
      <c r="H358">
        <f t="shared" si="10"/>
        <v>0</v>
      </c>
      <c r="I358">
        <f t="shared" si="11"/>
        <v>2438</v>
      </c>
      <c r="J358" t="s">
        <v>10</v>
      </c>
    </row>
    <row r="359" spans="1:10">
      <c r="A359" s="2" t="s">
        <v>1216</v>
      </c>
      <c r="B359" t="s">
        <v>20</v>
      </c>
      <c r="C359">
        <v>76</v>
      </c>
      <c r="D359" t="s">
        <v>4</v>
      </c>
      <c r="E359" t="s">
        <v>393</v>
      </c>
      <c r="F359" t="s">
        <v>393</v>
      </c>
      <c r="G359">
        <v>2086</v>
      </c>
      <c r="H359">
        <f t="shared" si="10"/>
        <v>0</v>
      </c>
      <c r="I359">
        <f t="shared" si="11"/>
        <v>2086</v>
      </c>
      <c r="J359" t="s">
        <v>10</v>
      </c>
    </row>
    <row r="360" spans="1:10">
      <c r="A360" s="2" t="s">
        <v>1216</v>
      </c>
      <c r="B360" t="s">
        <v>20</v>
      </c>
      <c r="C360">
        <v>76</v>
      </c>
      <c r="D360" t="s">
        <v>4</v>
      </c>
      <c r="E360" t="s">
        <v>394</v>
      </c>
      <c r="F360" t="s">
        <v>394</v>
      </c>
      <c r="G360">
        <v>3083</v>
      </c>
      <c r="H360">
        <f t="shared" si="10"/>
        <v>0</v>
      </c>
      <c r="I360">
        <f t="shared" si="11"/>
        <v>3083</v>
      </c>
      <c r="J360" t="s">
        <v>10</v>
      </c>
    </row>
    <row r="361" spans="1:10">
      <c r="A361" s="2" t="s">
        <v>1216</v>
      </c>
      <c r="B361" t="s">
        <v>20</v>
      </c>
      <c r="C361">
        <v>76</v>
      </c>
      <c r="D361" t="s">
        <v>4</v>
      </c>
      <c r="E361" t="s">
        <v>395</v>
      </c>
      <c r="F361" t="s">
        <v>395</v>
      </c>
      <c r="G361">
        <v>2254</v>
      </c>
      <c r="H361">
        <f t="shared" si="10"/>
        <v>0</v>
      </c>
      <c r="I361">
        <f t="shared" si="11"/>
        <v>2254</v>
      </c>
      <c r="J361" t="s">
        <v>10</v>
      </c>
    </row>
    <row r="362" spans="1:10">
      <c r="A362" s="2" t="s">
        <v>1216</v>
      </c>
      <c r="B362" t="s">
        <v>20</v>
      </c>
      <c r="C362">
        <v>76</v>
      </c>
      <c r="D362" t="s">
        <v>4</v>
      </c>
      <c r="E362" t="s">
        <v>396</v>
      </c>
      <c r="F362" t="s">
        <v>396</v>
      </c>
      <c r="G362">
        <v>2089</v>
      </c>
      <c r="H362">
        <f t="shared" si="10"/>
        <v>0</v>
      </c>
      <c r="I362">
        <f t="shared" si="11"/>
        <v>2089</v>
      </c>
      <c r="J362" t="s">
        <v>10</v>
      </c>
    </row>
    <row r="363" spans="1:10">
      <c r="A363" s="2" t="s">
        <v>1216</v>
      </c>
      <c r="B363" t="s">
        <v>20</v>
      </c>
      <c r="C363">
        <v>76</v>
      </c>
      <c r="D363" t="s">
        <v>4</v>
      </c>
      <c r="E363" t="s">
        <v>397</v>
      </c>
      <c r="F363" t="s">
        <v>397</v>
      </c>
      <c r="G363">
        <v>2533</v>
      </c>
      <c r="H363">
        <f t="shared" si="10"/>
        <v>0</v>
      </c>
      <c r="I363">
        <f t="shared" si="11"/>
        <v>2533</v>
      </c>
      <c r="J363" t="s">
        <v>10</v>
      </c>
    </row>
    <row r="364" spans="1:10">
      <c r="A364" s="2" t="s">
        <v>1216</v>
      </c>
      <c r="B364" t="s">
        <v>20</v>
      </c>
      <c r="C364">
        <v>76</v>
      </c>
      <c r="D364" t="s">
        <v>4</v>
      </c>
      <c r="E364" t="s">
        <v>398</v>
      </c>
      <c r="F364" t="s">
        <v>398</v>
      </c>
      <c r="G364">
        <v>3454</v>
      </c>
      <c r="H364">
        <f t="shared" si="10"/>
        <v>0</v>
      </c>
      <c r="I364">
        <f t="shared" si="11"/>
        <v>3454</v>
      </c>
      <c r="J364" t="s">
        <v>10</v>
      </c>
    </row>
    <row r="365" spans="1:10">
      <c r="A365" s="2" t="s">
        <v>1216</v>
      </c>
      <c r="B365" t="s">
        <v>20</v>
      </c>
      <c r="C365">
        <v>76</v>
      </c>
      <c r="D365" t="s">
        <v>4</v>
      </c>
      <c r="E365" t="s">
        <v>399</v>
      </c>
      <c r="F365" t="s">
        <v>399</v>
      </c>
      <c r="G365">
        <v>2471</v>
      </c>
      <c r="H365">
        <f t="shared" si="10"/>
        <v>0</v>
      </c>
      <c r="I365">
        <f t="shared" si="11"/>
        <v>2471</v>
      </c>
      <c r="J365" t="s">
        <v>10</v>
      </c>
    </row>
    <row r="366" spans="1:10">
      <c r="A366" s="2" t="s">
        <v>1216</v>
      </c>
      <c r="B366" t="s">
        <v>20</v>
      </c>
      <c r="C366">
        <v>76</v>
      </c>
      <c r="D366" t="s">
        <v>4</v>
      </c>
      <c r="E366" t="s">
        <v>400</v>
      </c>
      <c r="F366" t="s">
        <v>400</v>
      </c>
      <c r="G366">
        <v>3247</v>
      </c>
      <c r="H366">
        <f t="shared" si="10"/>
        <v>0</v>
      </c>
      <c r="I366">
        <f t="shared" si="11"/>
        <v>3247</v>
      </c>
      <c r="J366" t="s">
        <v>10</v>
      </c>
    </row>
    <row r="367" spans="1:10">
      <c r="A367" s="2" t="s">
        <v>1216</v>
      </c>
      <c r="B367" t="s">
        <v>20</v>
      </c>
      <c r="C367">
        <v>76</v>
      </c>
      <c r="D367" t="s">
        <v>4</v>
      </c>
      <c r="E367" t="s">
        <v>401</v>
      </c>
      <c r="F367" t="s">
        <v>401</v>
      </c>
      <c r="G367">
        <v>2726</v>
      </c>
      <c r="H367">
        <f t="shared" si="10"/>
        <v>0</v>
      </c>
      <c r="I367">
        <f t="shared" si="11"/>
        <v>2726</v>
      </c>
      <c r="J367" t="s">
        <v>10</v>
      </c>
    </row>
    <row r="368" spans="1:10">
      <c r="A368" s="2" t="s">
        <v>1216</v>
      </c>
      <c r="B368" t="s">
        <v>20</v>
      </c>
      <c r="C368">
        <v>76</v>
      </c>
      <c r="D368" t="s">
        <v>4</v>
      </c>
      <c r="E368" t="s">
        <v>402</v>
      </c>
      <c r="F368" t="s">
        <v>402</v>
      </c>
      <c r="G368">
        <v>2338</v>
      </c>
      <c r="H368">
        <f t="shared" si="10"/>
        <v>0</v>
      </c>
      <c r="I368">
        <f t="shared" si="11"/>
        <v>2338</v>
      </c>
      <c r="J368" t="s">
        <v>10</v>
      </c>
    </row>
    <row r="369" spans="1:10">
      <c r="A369" s="2" t="s">
        <v>1216</v>
      </c>
      <c r="B369" t="s">
        <v>20</v>
      </c>
      <c r="C369">
        <v>76</v>
      </c>
      <c r="D369" t="s">
        <v>4</v>
      </c>
      <c r="E369" t="s">
        <v>403</v>
      </c>
      <c r="F369" t="s">
        <v>403</v>
      </c>
      <c r="G369">
        <v>3498</v>
      </c>
      <c r="H369">
        <f t="shared" si="10"/>
        <v>0</v>
      </c>
      <c r="I369">
        <f t="shared" si="11"/>
        <v>3498</v>
      </c>
      <c r="J369" t="s">
        <v>10</v>
      </c>
    </row>
    <row r="370" spans="1:10">
      <c r="A370" s="2" t="s">
        <v>1216</v>
      </c>
      <c r="B370" t="s">
        <v>20</v>
      </c>
      <c r="C370">
        <v>76</v>
      </c>
      <c r="D370" t="s">
        <v>4</v>
      </c>
      <c r="E370" t="s">
        <v>404</v>
      </c>
      <c r="F370" t="s">
        <v>404</v>
      </c>
      <c r="G370">
        <v>2505</v>
      </c>
      <c r="H370">
        <f t="shared" si="10"/>
        <v>0</v>
      </c>
      <c r="I370">
        <f t="shared" si="11"/>
        <v>2505</v>
      </c>
      <c r="J370" t="s">
        <v>10</v>
      </c>
    </row>
    <row r="371" spans="1:10">
      <c r="A371" s="2" t="s">
        <v>1216</v>
      </c>
      <c r="B371" t="s">
        <v>20</v>
      </c>
      <c r="C371">
        <v>76</v>
      </c>
      <c r="D371" t="s">
        <v>4</v>
      </c>
      <c r="E371" t="s">
        <v>405</v>
      </c>
      <c r="F371" t="s">
        <v>405</v>
      </c>
      <c r="G371">
        <v>2593</v>
      </c>
      <c r="H371">
        <f t="shared" si="10"/>
        <v>0</v>
      </c>
      <c r="I371">
        <f t="shared" si="11"/>
        <v>2593</v>
      </c>
      <c r="J371" t="s">
        <v>10</v>
      </c>
    </row>
    <row r="372" spans="1:10">
      <c r="A372" s="2" t="s">
        <v>1216</v>
      </c>
      <c r="B372" t="s">
        <v>20</v>
      </c>
      <c r="C372">
        <v>76</v>
      </c>
      <c r="D372" t="s">
        <v>4</v>
      </c>
      <c r="E372" t="s">
        <v>406</v>
      </c>
      <c r="F372" t="s">
        <v>406</v>
      </c>
      <c r="G372">
        <v>3015</v>
      </c>
      <c r="H372">
        <f t="shared" si="10"/>
        <v>0</v>
      </c>
      <c r="I372">
        <f t="shared" si="11"/>
        <v>3015</v>
      </c>
      <c r="J372" t="s">
        <v>10</v>
      </c>
    </row>
    <row r="373" spans="1:10">
      <c r="A373" s="2" t="s">
        <v>1216</v>
      </c>
      <c r="B373" t="s">
        <v>20</v>
      </c>
      <c r="C373">
        <v>76</v>
      </c>
      <c r="D373" t="s">
        <v>4</v>
      </c>
      <c r="E373" t="s">
        <v>407</v>
      </c>
      <c r="F373" t="s">
        <v>407</v>
      </c>
      <c r="G373">
        <v>3154</v>
      </c>
      <c r="H373">
        <f t="shared" si="10"/>
        <v>0</v>
      </c>
      <c r="I373">
        <f t="shared" si="11"/>
        <v>3154</v>
      </c>
      <c r="J373" t="s">
        <v>10</v>
      </c>
    </row>
    <row r="374" spans="1:10">
      <c r="A374" s="2" t="s">
        <v>1216</v>
      </c>
      <c r="B374" t="s">
        <v>20</v>
      </c>
      <c r="C374">
        <v>76</v>
      </c>
      <c r="D374" t="s">
        <v>4</v>
      </c>
      <c r="E374" t="s">
        <v>408</v>
      </c>
      <c r="F374" t="s">
        <v>408</v>
      </c>
      <c r="G374">
        <v>2267</v>
      </c>
      <c r="H374">
        <f t="shared" si="10"/>
        <v>0</v>
      </c>
      <c r="I374">
        <f t="shared" si="11"/>
        <v>2267</v>
      </c>
      <c r="J374" t="s">
        <v>10</v>
      </c>
    </row>
    <row r="375" spans="1:10">
      <c r="A375" s="2" t="s">
        <v>1216</v>
      </c>
      <c r="B375" t="s">
        <v>20</v>
      </c>
      <c r="C375">
        <v>76</v>
      </c>
      <c r="D375" t="s">
        <v>4</v>
      </c>
      <c r="E375" t="s">
        <v>409</v>
      </c>
      <c r="F375" t="s">
        <v>409</v>
      </c>
      <c r="G375">
        <v>1995</v>
      </c>
      <c r="H375">
        <f t="shared" si="10"/>
        <v>0</v>
      </c>
      <c r="I375">
        <f t="shared" si="11"/>
        <v>1995</v>
      </c>
      <c r="J375" t="s">
        <v>10</v>
      </c>
    </row>
    <row r="376" spans="1:10">
      <c r="A376" s="2" t="s">
        <v>1216</v>
      </c>
      <c r="B376" t="s">
        <v>20</v>
      </c>
      <c r="C376">
        <v>76</v>
      </c>
      <c r="D376" t="s">
        <v>4</v>
      </c>
      <c r="E376" t="s">
        <v>410</v>
      </c>
      <c r="F376" t="s">
        <v>410</v>
      </c>
      <c r="G376">
        <v>2192</v>
      </c>
      <c r="H376">
        <f t="shared" si="10"/>
        <v>0</v>
      </c>
      <c r="I376">
        <f t="shared" si="11"/>
        <v>2192</v>
      </c>
      <c r="J376" t="s">
        <v>10</v>
      </c>
    </row>
    <row r="377" spans="1:10">
      <c r="A377" s="2" t="s">
        <v>1216</v>
      </c>
      <c r="B377" t="s">
        <v>20</v>
      </c>
      <c r="C377">
        <v>76</v>
      </c>
      <c r="D377" t="s">
        <v>4</v>
      </c>
      <c r="E377" t="s">
        <v>411</v>
      </c>
      <c r="F377" t="s">
        <v>411</v>
      </c>
      <c r="G377">
        <v>3099</v>
      </c>
      <c r="H377">
        <f t="shared" si="10"/>
        <v>0</v>
      </c>
      <c r="I377">
        <f t="shared" si="11"/>
        <v>3099</v>
      </c>
      <c r="J377" t="s">
        <v>10</v>
      </c>
    </row>
    <row r="378" spans="1:10">
      <c r="A378" s="2" t="s">
        <v>1216</v>
      </c>
      <c r="B378" t="s">
        <v>20</v>
      </c>
      <c r="C378">
        <v>76</v>
      </c>
      <c r="D378" t="s">
        <v>4</v>
      </c>
      <c r="E378" t="s">
        <v>412</v>
      </c>
      <c r="F378" t="s">
        <v>412</v>
      </c>
      <c r="G378">
        <v>2446</v>
      </c>
      <c r="H378">
        <f t="shared" si="10"/>
        <v>0</v>
      </c>
      <c r="I378">
        <f t="shared" si="11"/>
        <v>2446</v>
      </c>
      <c r="J378" t="s">
        <v>10</v>
      </c>
    </row>
    <row r="379" spans="1:10">
      <c r="A379" s="2" t="s">
        <v>1216</v>
      </c>
      <c r="B379" t="s">
        <v>20</v>
      </c>
      <c r="C379">
        <v>76</v>
      </c>
      <c r="D379" t="s">
        <v>4</v>
      </c>
      <c r="E379" t="s">
        <v>413</v>
      </c>
      <c r="F379" t="s">
        <v>413</v>
      </c>
      <c r="G379">
        <v>3926</v>
      </c>
      <c r="H379">
        <f t="shared" si="10"/>
        <v>0</v>
      </c>
      <c r="I379">
        <f t="shared" si="11"/>
        <v>3926</v>
      </c>
      <c r="J379" t="s">
        <v>10</v>
      </c>
    </row>
    <row r="380" spans="1:10">
      <c r="A380" s="2" t="s">
        <v>1216</v>
      </c>
      <c r="B380" t="s">
        <v>20</v>
      </c>
      <c r="C380">
        <v>76</v>
      </c>
      <c r="D380" t="s">
        <v>4</v>
      </c>
      <c r="E380" t="s">
        <v>414</v>
      </c>
      <c r="F380" t="s">
        <v>414</v>
      </c>
      <c r="G380">
        <v>2902</v>
      </c>
      <c r="H380">
        <f t="shared" si="10"/>
        <v>0</v>
      </c>
      <c r="I380">
        <f t="shared" si="11"/>
        <v>2902</v>
      </c>
      <c r="J380" t="s">
        <v>10</v>
      </c>
    </row>
    <row r="381" spans="1:10">
      <c r="A381" s="2" t="s">
        <v>1216</v>
      </c>
      <c r="B381" t="s">
        <v>20</v>
      </c>
      <c r="C381">
        <v>76</v>
      </c>
      <c r="D381" t="s">
        <v>4</v>
      </c>
      <c r="E381" t="s">
        <v>415</v>
      </c>
      <c r="F381" t="s">
        <v>415</v>
      </c>
      <c r="G381">
        <v>-951</v>
      </c>
      <c r="H381">
        <f t="shared" si="10"/>
        <v>1</v>
      </c>
      <c r="I381">
        <f t="shared" si="11"/>
        <v>951</v>
      </c>
      <c r="J381" t="s">
        <v>10</v>
      </c>
    </row>
    <row r="382" spans="1:10">
      <c r="A382" s="2" t="s">
        <v>1216</v>
      </c>
      <c r="B382" t="s">
        <v>20</v>
      </c>
      <c r="C382">
        <v>76</v>
      </c>
      <c r="D382" t="s">
        <v>4</v>
      </c>
      <c r="E382" t="s">
        <v>416</v>
      </c>
      <c r="F382" t="s">
        <v>416</v>
      </c>
      <c r="G382">
        <v>3987</v>
      </c>
      <c r="H382">
        <f t="shared" si="10"/>
        <v>0</v>
      </c>
      <c r="I382">
        <f t="shared" si="11"/>
        <v>3987</v>
      </c>
      <c r="J382" t="s">
        <v>10</v>
      </c>
    </row>
    <row r="383" spans="1:10">
      <c r="A383" s="2" t="s">
        <v>1216</v>
      </c>
      <c r="B383" t="s">
        <v>20</v>
      </c>
      <c r="C383">
        <v>76</v>
      </c>
      <c r="D383" t="s">
        <v>4</v>
      </c>
      <c r="E383" t="s">
        <v>417</v>
      </c>
      <c r="F383" t="s">
        <v>417</v>
      </c>
      <c r="G383">
        <v>2916</v>
      </c>
      <c r="H383">
        <f t="shared" si="10"/>
        <v>0</v>
      </c>
      <c r="I383">
        <f t="shared" si="11"/>
        <v>2916</v>
      </c>
      <c r="J383" t="s">
        <v>10</v>
      </c>
    </row>
    <row r="384" spans="1:10">
      <c r="A384" s="2" t="s">
        <v>1216</v>
      </c>
      <c r="B384" t="s">
        <v>20</v>
      </c>
      <c r="C384">
        <v>76</v>
      </c>
      <c r="D384" t="s">
        <v>4</v>
      </c>
      <c r="E384" t="s">
        <v>418</v>
      </c>
      <c r="F384" t="s">
        <v>418</v>
      </c>
      <c r="G384">
        <v>2473</v>
      </c>
      <c r="H384">
        <f t="shared" si="10"/>
        <v>0</v>
      </c>
      <c r="I384">
        <f t="shared" si="11"/>
        <v>2473</v>
      </c>
      <c r="J384" t="s">
        <v>10</v>
      </c>
    </row>
    <row r="385" spans="1:10">
      <c r="A385" s="2" t="s">
        <v>1216</v>
      </c>
      <c r="B385" t="s">
        <v>20</v>
      </c>
      <c r="C385">
        <v>76</v>
      </c>
      <c r="D385" t="s">
        <v>4</v>
      </c>
      <c r="E385" t="s">
        <v>419</v>
      </c>
      <c r="F385" t="s">
        <v>419</v>
      </c>
      <c r="G385">
        <v>1629</v>
      </c>
      <c r="H385">
        <f t="shared" si="10"/>
        <v>0</v>
      </c>
      <c r="I385">
        <f t="shared" si="11"/>
        <v>1629</v>
      </c>
      <c r="J385" t="s">
        <v>10</v>
      </c>
    </row>
    <row r="386" spans="1:10">
      <c r="A386" s="2" t="s">
        <v>1216</v>
      </c>
      <c r="B386" t="s">
        <v>20</v>
      </c>
      <c r="C386">
        <v>76</v>
      </c>
      <c r="D386" t="s">
        <v>4</v>
      </c>
      <c r="E386" t="s">
        <v>420</v>
      </c>
      <c r="F386" t="s">
        <v>420</v>
      </c>
      <c r="G386">
        <v>1423</v>
      </c>
      <c r="H386">
        <f t="shared" si="10"/>
        <v>0</v>
      </c>
      <c r="I386">
        <f t="shared" si="11"/>
        <v>1423</v>
      </c>
      <c r="J386" t="s">
        <v>10</v>
      </c>
    </row>
    <row r="387" spans="1:10">
      <c r="A387" s="2" t="s">
        <v>1216</v>
      </c>
      <c r="B387" t="s">
        <v>20</v>
      </c>
      <c r="C387">
        <v>76</v>
      </c>
      <c r="D387" t="s">
        <v>4</v>
      </c>
      <c r="E387" t="s">
        <v>421</v>
      </c>
      <c r="F387" t="s">
        <v>421</v>
      </c>
      <c r="G387">
        <v>3890</v>
      </c>
      <c r="H387">
        <f t="shared" ref="H387:H428" si="12">IF(G387&lt;0,1,0)</f>
        <v>0</v>
      </c>
      <c r="I387">
        <f t="shared" ref="I387:I397" si="13">ABS(G387)</f>
        <v>3890</v>
      </c>
      <c r="J387" t="s">
        <v>10</v>
      </c>
    </row>
    <row r="388" spans="1:10">
      <c r="A388" s="2" t="s">
        <v>1216</v>
      </c>
      <c r="B388" t="s">
        <v>20</v>
      </c>
      <c r="C388">
        <v>76</v>
      </c>
      <c r="D388" t="s">
        <v>4</v>
      </c>
      <c r="E388" t="s">
        <v>422</v>
      </c>
      <c r="F388" t="s">
        <v>422</v>
      </c>
      <c r="G388">
        <v>2842</v>
      </c>
      <c r="H388">
        <f t="shared" si="12"/>
        <v>0</v>
      </c>
      <c r="I388">
        <f t="shared" si="13"/>
        <v>2842</v>
      </c>
      <c r="J388" t="s">
        <v>10</v>
      </c>
    </row>
    <row r="389" spans="1:10">
      <c r="A389" s="2" t="s">
        <v>1216</v>
      </c>
      <c r="B389" t="s">
        <v>20</v>
      </c>
      <c r="C389">
        <v>76</v>
      </c>
      <c r="D389" t="s">
        <v>4</v>
      </c>
      <c r="E389" t="s">
        <v>423</v>
      </c>
      <c r="F389" t="s">
        <v>423</v>
      </c>
      <c r="G389">
        <v>2421</v>
      </c>
      <c r="H389">
        <f t="shared" si="12"/>
        <v>0</v>
      </c>
      <c r="I389">
        <f t="shared" si="13"/>
        <v>2421</v>
      </c>
      <c r="J389" t="s">
        <v>10</v>
      </c>
    </row>
    <row r="390" spans="1:10">
      <c r="A390" s="2" t="s">
        <v>1216</v>
      </c>
      <c r="B390" t="s">
        <v>20</v>
      </c>
      <c r="C390">
        <v>76</v>
      </c>
      <c r="D390" t="s">
        <v>4</v>
      </c>
      <c r="E390" t="s">
        <v>424</v>
      </c>
      <c r="F390" t="s">
        <v>424</v>
      </c>
      <c r="G390">
        <v>3348</v>
      </c>
      <c r="H390">
        <f t="shared" si="12"/>
        <v>0</v>
      </c>
      <c r="I390">
        <f t="shared" si="13"/>
        <v>3348</v>
      </c>
      <c r="J390" t="s">
        <v>10</v>
      </c>
    </row>
    <row r="391" spans="1:10">
      <c r="A391" s="2" t="s">
        <v>1216</v>
      </c>
      <c r="B391" t="s">
        <v>20</v>
      </c>
      <c r="C391">
        <v>76</v>
      </c>
      <c r="D391" t="s">
        <v>4</v>
      </c>
      <c r="E391" t="s">
        <v>425</v>
      </c>
      <c r="F391" t="s">
        <v>425</v>
      </c>
      <c r="G391">
        <v>2178</v>
      </c>
      <c r="H391">
        <f t="shared" si="12"/>
        <v>0</v>
      </c>
      <c r="I391">
        <f t="shared" si="13"/>
        <v>2178</v>
      </c>
      <c r="J391" t="s">
        <v>10</v>
      </c>
    </row>
    <row r="392" spans="1:10">
      <c r="A392" s="2" t="s">
        <v>1216</v>
      </c>
      <c r="B392" t="s">
        <v>20</v>
      </c>
      <c r="C392">
        <v>76</v>
      </c>
      <c r="D392" t="s">
        <v>4</v>
      </c>
      <c r="E392" t="s">
        <v>426</v>
      </c>
      <c r="F392" t="s">
        <v>426</v>
      </c>
      <c r="G392">
        <v>2351</v>
      </c>
      <c r="H392">
        <f t="shared" si="12"/>
        <v>0</v>
      </c>
      <c r="I392">
        <f t="shared" si="13"/>
        <v>2351</v>
      </c>
      <c r="J392" t="s">
        <v>10</v>
      </c>
    </row>
    <row r="393" spans="1:10">
      <c r="A393" s="2" t="s">
        <v>1216</v>
      </c>
      <c r="B393" t="s">
        <v>20</v>
      </c>
      <c r="C393">
        <v>76</v>
      </c>
      <c r="D393" t="s">
        <v>4</v>
      </c>
      <c r="E393" t="s">
        <v>427</v>
      </c>
      <c r="F393" t="s">
        <v>427</v>
      </c>
      <c r="G393">
        <v>2156</v>
      </c>
      <c r="H393">
        <f t="shared" si="12"/>
        <v>0</v>
      </c>
      <c r="I393">
        <f t="shared" si="13"/>
        <v>2156</v>
      </c>
      <c r="J393" t="s">
        <v>10</v>
      </c>
    </row>
    <row r="394" spans="1:10">
      <c r="A394" s="2" t="s">
        <v>1216</v>
      </c>
      <c r="B394" t="s">
        <v>20</v>
      </c>
      <c r="C394">
        <v>76</v>
      </c>
      <c r="D394" t="s">
        <v>4</v>
      </c>
      <c r="E394" t="s">
        <v>428</v>
      </c>
      <c r="F394" t="s">
        <v>428</v>
      </c>
      <c r="G394">
        <v>2130</v>
      </c>
      <c r="H394">
        <f t="shared" si="12"/>
        <v>0</v>
      </c>
      <c r="I394">
        <f t="shared" si="13"/>
        <v>2130</v>
      </c>
      <c r="J394" t="s">
        <v>10</v>
      </c>
    </row>
    <row r="395" spans="1:10">
      <c r="A395" s="2" t="s">
        <v>1216</v>
      </c>
      <c r="B395" t="s">
        <v>20</v>
      </c>
      <c r="C395">
        <v>76</v>
      </c>
      <c r="D395" t="s">
        <v>4</v>
      </c>
      <c r="E395" t="s">
        <v>429</v>
      </c>
      <c r="F395" t="s">
        <v>429</v>
      </c>
      <c r="G395">
        <v>2242</v>
      </c>
      <c r="H395">
        <f t="shared" si="12"/>
        <v>0</v>
      </c>
      <c r="I395">
        <f t="shared" si="13"/>
        <v>2242</v>
      </c>
      <c r="J395" t="s">
        <v>10</v>
      </c>
    </row>
    <row r="396" spans="1:10">
      <c r="A396" s="2" t="s">
        <v>1216</v>
      </c>
      <c r="B396" t="s">
        <v>20</v>
      </c>
      <c r="C396">
        <v>76</v>
      </c>
      <c r="D396" t="s">
        <v>4</v>
      </c>
      <c r="E396" t="s">
        <v>430</v>
      </c>
      <c r="F396" t="s">
        <v>430</v>
      </c>
      <c r="G396">
        <v>1900</v>
      </c>
      <c r="H396">
        <f t="shared" si="12"/>
        <v>0</v>
      </c>
      <c r="I396">
        <f t="shared" si="13"/>
        <v>1900</v>
      </c>
      <c r="J396" t="s">
        <v>10</v>
      </c>
    </row>
    <row r="397" spans="1:10">
      <c r="A397" s="2" t="s">
        <v>1216</v>
      </c>
      <c r="B397" t="s">
        <v>20</v>
      </c>
      <c r="C397">
        <v>76</v>
      </c>
      <c r="D397" t="s">
        <v>4</v>
      </c>
      <c r="E397" t="s">
        <v>431</v>
      </c>
      <c r="F397" t="s">
        <v>431</v>
      </c>
      <c r="G397">
        <v>3085</v>
      </c>
      <c r="H397">
        <f t="shared" si="12"/>
        <v>0</v>
      </c>
      <c r="I397">
        <f t="shared" si="13"/>
        <v>3085</v>
      </c>
      <c r="J397" t="s">
        <v>10</v>
      </c>
    </row>
    <row r="398" spans="1:10">
      <c r="A398" s="2" t="s">
        <v>1216</v>
      </c>
      <c r="B398" t="s">
        <v>20</v>
      </c>
      <c r="C398">
        <v>76</v>
      </c>
      <c r="D398" t="s">
        <v>4</v>
      </c>
      <c r="E398" t="s">
        <v>432</v>
      </c>
      <c r="F398" t="s">
        <v>432</v>
      </c>
      <c r="G398">
        <v>3198</v>
      </c>
      <c r="H398">
        <f t="shared" si="12"/>
        <v>0</v>
      </c>
      <c r="I398">
        <f>ABS(G398)</f>
        <v>3198</v>
      </c>
      <c r="J398" t="s">
        <v>10</v>
      </c>
    </row>
    <row r="399" spans="1:10">
      <c r="A399" s="2" t="s">
        <v>1216</v>
      </c>
      <c r="B399" t="s">
        <v>20</v>
      </c>
      <c r="C399">
        <v>76</v>
      </c>
      <c r="D399" t="s">
        <v>4</v>
      </c>
      <c r="E399" t="s">
        <v>433</v>
      </c>
      <c r="F399" t="s">
        <v>433</v>
      </c>
      <c r="G399">
        <v>2302</v>
      </c>
      <c r="H399">
        <f t="shared" si="12"/>
        <v>0</v>
      </c>
      <c r="I399">
        <f t="shared" ref="I399:I428" si="14">ABS(G399)</f>
        <v>2302</v>
      </c>
      <c r="J399" t="s">
        <v>10</v>
      </c>
    </row>
    <row r="400" spans="1:10">
      <c r="A400" s="2" t="s">
        <v>1216</v>
      </c>
      <c r="B400" t="s">
        <v>20</v>
      </c>
      <c r="C400">
        <v>76</v>
      </c>
      <c r="D400" t="s">
        <v>4</v>
      </c>
      <c r="E400" t="s">
        <v>434</v>
      </c>
      <c r="F400" t="s">
        <v>434</v>
      </c>
      <c r="G400">
        <v>3495</v>
      </c>
      <c r="H400">
        <f t="shared" si="12"/>
        <v>0</v>
      </c>
      <c r="I400">
        <f t="shared" si="14"/>
        <v>3495</v>
      </c>
      <c r="J400" t="s">
        <v>10</v>
      </c>
    </row>
    <row r="401" spans="1:10">
      <c r="A401" s="2" t="s">
        <v>1216</v>
      </c>
      <c r="B401" t="s">
        <v>20</v>
      </c>
      <c r="C401">
        <v>76</v>
      </c>
      <c r="D401" t="s">
        <v>4</v>
      </c>
      <c r="E401" t="s">
        <v>1298</v>
      </c>
      <c r="F401" t="s">
        <v>1298</v>
      </c>
      <c r="G401">
        <v>3020</v>
      </c>
      <c r="H401">
        <f t="shared" si="12"/>
        <v>0</v>
      </c>
      <c r="I401">
        <f t="shared" si="14"/>
        <v>3020</v>
      </c>
      <c r="J401" t="s">
        <v>10</v>
      </c>
    </row>
    <row r="402" spans="1:10">
      <c r="A402" s="2" t="s">
        <v>1216</v>
      </c>
      <c r="B402" t="s">
        <v>20</v>
      </c>
      <c r="C402">
        <v>76</v>
      </c>
      <c r="D402" t="s">
        <v>4</v>
      </c>
      <c r="E402" t="s">
        <v>1299</v>
      </c>
      <c r="F402" t="s">
        <v>1299</v>
      </c>
      <c r="G402">
        <v>3307</v>
      </c>
      <c r="H402">
        <f t="shared" si="12"/>
        <v>0</v>
      </c>
      <c r="I402">
        <f t="shared" si="14"/>
        <v>3307</v>
      </c>
      <c r="J402" t="s">
        <v>10</v>
      </c>
    </row>
    <row r="403" spans="1:10">
      <c r="A403" s="2" t="s">
        <v>1216</v>
      </c>
      <c r="B403" t="s">
        <v>20</v>
      </c>
      <c r="C403">
        <v>76</v>
      </c>
      <c r="D403" t="s">
        <v>4</v>
      </c>
      <c r="E403" t="s">
        <v>1300</v>
      </c>
      <c r="F403" t="s">
        <v>1300</v>
      </c>
      <c r="G403">
        <v>2185</v>
      </c>
      <c r="H403">
        <f t="shared" si="12"/>
        <v>0</v>
      </c>
      <c r="I403">
        <f t="shared" si="14"/>
        <v>2185</v>
      </c>
      <c r="J403" t="s">
        <v>10</v>
      </c>
    </row>
    <row r="404" spans="1:10">
      <c r="A404" s="2" t="s">
        <v>1216</v>
      </c>
      <c r="B404" t="s">
        <v>20</v>
      </c>
      <c r="C404">
        <v>76</v>
      </c>
      <c r="D404" t="s">
        <v>4</v>
      </c>
      <c r="E404" t="s">
        <v>1301</v>
      </c>
      <c r="F404" t="s">
        <v>1301</v>
      </c>
      <c r="G404">
        <v>2646</v>
      </c>
      <c r="H404">
        <f t="shared" si="12"/>
        <v>0</v>
      </c>
      <c r="I404">
        <f t="shared" si="14"/>
        <v>2646</v>
      </c>
      <c r="J404" t="s">
        <v>10</v>
      </c>
    </row>
    <row r="405" spans="1:10">
      <c r="A405" s="2" t="s">
        <v>1216</v>
      </c>
      <c r="B405" t="s">
        <v>20</v>
      </c>
      <c r="C405">
        <v>76</v>
      </c>
      <c r="D405" t="s">
        <v>4</v>
      </c>
      <c r="E405" t="s">
        <v>1302</v>
      </c>
      <c r="F405" t="s">
        <v>1302</v>
      </c>
      <c r="G405">
        <v>2995</v>
      </c>
      <c r="H405">
        <f t="shared" si="12"/>
        <v>0</v>
      </c>
      <c r="I405">
        <f t="shared" si="14"/>
        <v>2995</v>
      </c>
      <c r="J405" t="s">
        <v>10</v>
      </c>
    </row>
    <row r="406" spans="1:10">
      <c r="A406" s="2" t="s">
        <v>1216</v>
      </c>
      <c r="B406" t="s">
        <v>20</v>
      </c>
      <c r="C406">
        <v>76</v>
      </c>
      <c r="D406" t="s">
        <v>4</v>
      </c>
      <c r="E406" t="s">
        <v>1303</v>
      </c>
      <c r="F406" t="s">
        <v>1303</v>
      </c>
      <c r="G406">
        <v>2074</v>
      </c>
      <c r="H406">
        <f t="shared" si="12"/>
        <v>0</v>
      </c>
      <c r="I406">
        <f t="shared" si="14"/>
        <v>2074</v>
      </c>
      <c r="J406" t="s">
        <v>10</v>
      </c>
    </row>
    <row r="407" spans="1:10">
      <c r="A407" s="2" t="s">
        <v>1216</v>
      </c>
      <c r="B407" t="s">
        <v>20</v>
      </c>
      <c r="C407">
        <v>76</v>
      </c>
      <c r="D407" t="s">
        <v>4</v>
      </c>
      <c r="E407" t="s">
        <v>1304</v>
      </c>
      <c r="F407" t="s">
        <v>1304</v>
      </c>
      <c r="G407">
        <v>4350</v>
      </c>
      <c r="H407">
        <f t="shared" si="12"/>
        <v>0</v>
      </c>
      <c r="I407">
        <f t="shared" si="14"/>
        <v>4350</v>
      </c>
      <c r="J407" t="s">
        <v>10</v>
      </c>
    </row>
    <row r="408" spans="1:10">
      <c r="A408" s="2" t="s">
        <v>1216</v>
      </c>
      <c r="B408" t="s">
        <v>20</v>
      </c>
      <c r="C408">
        <v>76</v>
      </c>
      <c r="D408" t="s">
        <v>4</v>
      </c>
      <c r="E408" t="s">
        <v>1305</v>
      </c>
      <c r="F408" t="s">
        <v>1305</v>
      </c>
      <c r="G408">
        <v>2366</v>
      </c>
      <c r="H408">
        <f t="shared" si="12"/>
        <v>0</v>
      </c>
      <c r="I408">
        <f t="shared" si="14"/>
        <v>2366</v>
      </c>
      <c r="J408" t="s">
        <v>10</v>
      </c>
    </row>
    <row r="409" spans="1:10">
      <c r="A409" s="2" t="s">
        <v>1216</v>
      </c>
      <c r="B409" t="s">
        <v>20</v>
      </c>
      <c r="C409">
        <v>76</v>
      </c>
      <c r="D409" t="s">
        <v>4</v>
      </c>
      <c r="E409" t="s">
        <v>1306</v>
      </c>
      <c r="F409" t="s">
        <v>1306</v>
      </c>
      <c r="G409">
        <v>2178</v>
      </c>
      <c r="H409">
        <f t="shared" si="12"/>
        <v>0</v>
      </c>
      <c r="I409">
        <f t="shared" si="14"/>
        <v>2178</v>
      </c>
      <c r="J409" t="s">
        <v>10</v>
      </c>
    </row>
    <row r="410" spans="1:10">
      <c r="A410" s="2" t="s">
        <v>1216</v>
      </c>
      <c r="B410" t="s">
        <v>20</v>
      </c>
      <c r="C410">
        <v>76</v>
      </c>
      <c r="D410" t="s">
        <v>4</v>
      </c>
      <c r="E410" t="s">
        <v>1307</v>
      </c>
      <c r="F410" t="s">
        <v>1307</v>
      </c>
      <c r="G410">
        <v>2251</v>
      </c>
      <c r="H410">
        <f t="shared" si="12"/>
        <v>0</v>
      </c>
      <c r="I410">
        <f t="shared" si="14"/>
        <v>2251</v>
      </c>
      <c r="J410" t="s">
        <v>10</v>
      </c>
    </row>
    <row r="411" spans="1:10">
      <c r="A411" s="2" t="s">
        <v>1216</v>
      </c>
      <c r="B411" t="s">
        <v>20</v>
      </c>
      <c r="C411">
        <v>76</v>
      </c>
      <c r="D411" t="s">
        <v>4</v>
      </c>
      <c r="E411" t="s">
        <v>1308</v>
      </c>
      <c r="F411" t="s">
        <v>1308</v>
      </c>
      <c r="G411">
        <v>2693</v>
      </c>
      <c r="H411">
        <f t="shared" si="12"/>
        <v>0</v>
      </c>
      <c r="I411">
        <f t="shared" si="14"/>
        <v>2693</v>
      </c>
      <c r="J411" t="s">
        <v>10</v>
      </c>
    </row>
    <row r="412" spans="1:10">
      <c r="A412" s="2" t="s">
        <v>1216</v>
      </c>
      <c r="B412" t="s">
        <v>20</v>
      </c>
      <c r="C412">
        <v>76</v>
      </c>
      <c r="D412" t="s">
        <v>4</v>
      </c>
      <c r="E412" t="s">
        <v>1309</v>
      </c>
      <c r="F412" t="s">
        <v>1309</v>
      </c>
      <c r="G412">
        <v>2423</v>
      </c>
      <c r="H412">
        <f t="shared" si="12"/>
        <v>0</v>
      </c>
      <c r="I412">
        <f t="shared" si="14"/>
        <v>2423</v>
      </c>
      <c r="J412" t="s">
        <v>10</v>
      </c>
    </row>
    <row r="413" spans="1:10">
      <c r="A413" s="2" t="s">
        <v>1216</v>
      </c>
      <c r="B413" t="s">
        <v>20</v>
      </c>
      <c r="C413">
        <v>76</v>
      </c>
      <c r="D413" t="s">
        <v>4</v>
      </c>
      <c r="E413" t="s">
        <v>1310</v>
      </c>
      <c r="F413" t="s">
        <v>1310</v>
      </c>
      <c r="G413">
        <v>2333</v>
      </c>
      <c r="H413">
        <f t="shared" si="12"/>
        <v>0</v>
      </c>
      <c r="I413">
        <f t="shared" si="14"/>
        <v>2333</v>
      </c>
      <c r="J413" t="s">
        <v>10</v>
      </c>
    </row>
    <row r="414" spans="1:10">
      <c r="A414" s="2" t="s">
        <v>1216</v>
      </c>
      <c r="B414" t="s">
        <v>20</v>
      </c>
      <c r="C414">
        <v>76</v>
      </c>
      <c r="D414" t="s">
        <v>4</v>
      </c>
      <c r="E414" t="s">
        <v>1311</v>
      </c>
      <c r="F414" t="s">
        <v>1311</v>
      </c>
      <c r="G414">
        <v>2852</v>
      </c>
      <c r="H414">
        <f t="shared" si="12"/>
        <v>0</v>
      </c>
      <c r="I414">
        <f t="shared" si="14"/>
        <v>2852</v>
      </c>
      <c r="J414" t="s">
        <v>10</v>
      </c>
    </row>
    <row r="415" spans="1:10">
      <c r="A415" s="2" t="s">
        <v>1216</v>
      </c>
      <c r="B415" t="s">
        <v>20</v>
      </c>
      <c r="C415">
        <v>76</v>
      </c>
      <c r="D415" t="s">
        <v>4</v>
      </c>
      <c r="E415" t="s">
        <v>1312</v>
      </c>
      <c r="F415" t="s">
        <v>1312</v>
      </c>
      <c r="G415">
        <v>2962</v>
      </c>
      <c r="H415">
        <f t="shared" si="12"/>
        <v>0</v>
      </c>
      <c r="I415">
        <f t="shared" si="14"/>
        <v>2962</v>
      </c>
      <c r="J415" t="s">
        <v>10</v>
      </c>
    </row>
    <row r="416" spans="1:10">
      <c r="A416" s="2" t="s">
        <v>1216</v>
      </c>
      <c r="B416" t="s">
        <v>20</v>
      </c>
      <c r="C416">
        <v>76</v>
      </c>
      <c r="D416" t="s">
        <v>4</v>
      </c>
      <c r="E416" t="s">
        <v>1313</v>
      </c>
      <c r="F416" t="s">
        <v>1313</v>
      </c>
      <c r="G416">
        <v>3063</v>
      </c>
      <c r="H416">
        <f t="shared" si="12"/>
        <v>0</v>
      </c>
      <c r="I416">
        <f t="shared" si="14"/>
        <v>3063</v>
      </c>
      <c r="J416" t="s">
        <v>10</v>
      </c>
    </row>
    <row r="417" spans="1:10">
      <c r="A417" s="2" t="s">
        <v>1216</v>
      </c>
      <c r="B417" t="s">
        <v>20</v>
      </c>
      <c r="C417">
        <v>76</v>
      </c>
      <c r="D417" t="s">
        <v>4</v>
      </c>
      <c r="E417" t="s">
        <v>1314</v>
      </c>
      <c r="F417" t="s">
        <v>1314</v>
      </c>
      <c r="G417">
        <v>2840</v>
      </c>
      <c r="H417">
        <f t="shared" si="12"/>
        <v>0</v>
      </c>
      <c r="I417">
        <f t="shared" si="14"/>
        <v>2840</v>
      </c>
      <c r="J417" t="s">
        <v>10</v>
      </c>
    </row>
    <row r="418" spans="1:10">
      <c r="A418" s="2" t="s">
        <v>1216</v>
      </c>
      <c r="B418" t="s">
        <v>20</v>
      </c>
      <c r="C418">
        <v>76</v>
      </c>
      <c r="D418" t="s">
        <v>4</v>
      </c>
      <c r="E418" t="s">
        <v>1315</v>
      </c>
      <c r="F418" t="s">
        <v>1315</v>
      </c>
      <c r="G418">
        <v>2023</v>
      </c>
      <c r="H418">
        <f t="shared" si="12"/>
        <v>0</v>
      </c>
      <c r="I418">
        <f t="shared" si="14"/>
        <v>2023</v>
      </c>
      <c r="J418" t="s">
        <v>10</v>
      </c>
    </row>
    <row r="419" spans="1:10">
      <c r="A419" s="2" t="s">
        <v>1216</v>
      </c>
      <c r="B419" t="s">
        <v>20</v>
      </c>
      <c r="C419">
        <v>76</v>
      </c>
      <c r="D419" t="s">
        <v>4</v>
      </c>
      <c r="E419" t="s">
        <v>1316</v>
      </c>
      <c r="F419" t="s">
        <v>1316</v>
      </c>
      <c r="G419">
        <v>3007</v>
      </c>
      <c r="H419">
        <f t="shared" si="12"/>
        <v>0</v>
      </c>
      <c r="I419">
        <f t="shared" si="14"/>
        <v>3007</v>
      </c>
      <c r="J419" t="s">
        <v>10</v>
      </c>
    </row>
    <row r="420" spans="1:10">
      <c r="A420" s="2" t="s">
        <v>1216</v>
      </c>
      <c r="B420" t="s">
        <v>20</v>
      </c>
      <c r="C420">
        <v>76</v>
      </c>
      <c r="D420" t="s">
        <v>4</v>
      </c>
      <c r="E420" t="s">
        <v>1317</v>
      </c>
      <c r="F420" t="s">
        <v>1317</v>
      </c>
      <c r="G420">
        <v>2973</v>
      </c>
      <c r="H420">
        <f t="shared" si="12"/>
        <v>0</v>
      </c>
      <c r="I420">
        <f t="shared" si="14"/>
        <v>2973</v>
      </c>
      <c r="J420" t="s">
        <v>10</v>
      </c>
    </row>
    <row r="421" spans="1:10">
      <c r="A421" s="2" t="s">
        <v>1216</v>
      </c>
      <c r="B421" t="s">
        <v>20</v>
      </c>
      <c r="C421">
        <v>76</v>
      </c>
      <c r="D421" t="s">
        <v>4</v>
      </c>
      <c r="E421" t="s">
        <v>1318</v>
      </c>
      <c r="F421" t="s">
        <v>1318</v>
      </c>
      <c r="G421">
        <v>3083</v>
      </c>
      <c r="H421">
        <f t="shared" si="12"/>
        <v>0</v>
      </c>
      <c r="I421">
        <f t="shared" si="14"/>
        <v>3083</v>
      </c>
      <c r="J421" t="s">
        <v>10</v>
      </c>
    </row>
    <row r="422" spans="1:10">
      <c r="A422" s="2" t="s">
        <v>1216</v>
      </c>
      <c r="B422" t="s">
        <v>20</v>
      </c>
      <c r="C422">
        <v>76</v>
      </c>
      <c r="D422" t="s">
        <v>4</v>
      </c>
      <c r="E422" t="s">
        <v>1319</v>
      </c>
      <c r="F422" t="s">
        <v>1319</v>
      </c>
      <c r="G422">
        <v>2685</v>
      </c>
      <c r="H422">
        <f t="shared" si="12"/>
        <v>0</v>
      </c>
      <c r="I422">
        <f t="shared" si="14"/>
        <v>2685</v>
      </c>
      <c r="J422" t="s">
        <v>10</v>
      </c>
    </row>
    <row r="423" spans="1:10">
      <c r="A423" s="2" t="s">
        <v>1216</v>
      </c>
      <c r="B423" t="s">
        <v>20</v>
      </c>
      <c r="C423">
        <v>76</v>
      </c>
      <c r="D423" t="s">
        <v>4</v>
      </c>
      <c r="E423" t="s">
        <v>1320</v>
      </c>
      <c r="F423" t="s">
        <v>1320</v>
      </c>
      <c r="G423">
        <v>2934</v>
      </c>
      <c r="H423">
        <f t="shared" si="12"/>
        <v>0</v>
      </c>
      <c r="I423">
        <f t="shared" si="14"/>
        <v>2934</v>
      </c>
      <c r="J423" t="s">
        <v>10</v>
      </c>
    </row>
    <row r="424" spans="1:10">
      <c r="A424" s="2" t="s">
        <v>1216</v>
      </c>
      <c r="B424" t="s">
        <v>20</v>
      </c>
      <c r="C424">
        <v>76</v>
      </c>
      <c r="D424" t="s">
        <v>4</v>
      </c>
      <c r="E424" t="s">
        <v>1321</v>
      </c>
      <c r="F424" t="s">
        <v>1321</v>
      </c>
      <c r="G424">
        <v>2314</v>
      </c>
      <c r="H424">
        <f t="shared" si="12"/>
        <v>0</v>
      </c>
      <c r="I424">
        <f t="shared" si="14"/>
        <v>2314</v>
      </c>
      <c r="J424" t="s">
        <v>10</v>
      </c>
    </row>
    <row r="425" spans="1:10">
      <c r="A425" s="2" t="s">
        <v>1216</v>
      </c>
      <c r="B425" t="s">
        <v>20</v>
      </c>
      <c r="C425">
        <v>76</v>
      </c>
      <c r="D425" t="s">
        <v>4</v>
      </c>
      <c r="E425" t="s">
        <v>1322</v>
      </c>
      <c r="F425" t="s">
        <v>1322</v>
      </c>
      <c r="G425">
        <v>2239</v>
      </c>
      <c r="H425">
        <f t="shared" si="12"/>
        <v>0</v>
      </c>
      <c r="I425">
        <f t="shared" si="14"/>
        <v>2239</v>
      </c>
      <c r="J425" t="s">
        <v>10</v>
      </c>
    </row>
    <row r="426" spans="1:10">
      <c r="A426" s="2" t="s">
        <v>1216</v>
      </c>
      <c r="B426" t="s">
        <v>20</v>
      </c>
      <c r="C426">
        <v>76</v>
      </c>
      <c r="D426" t="s">
        <v>4</v>
      </c>
      <c r="E426" t="s">
        <v>1323</v>
      </c>
      <c r="F426" t="s">
        <v>1323</v>
      </c>
      <c r="G426">
        <v>2836</v>
      </c>
      <c r="H426">
        <f t="shared" si="12"/>
        <v>0</v>
      </c>
      <c r="I426">
        <f t="shared" si="14"/>
        <v>2836</v>
      </c>
      <c r="J426" t="s">
        <v>10</v>
      </c>
    </row>
    <row r="427" spans="1:10">
      <c r="A427" s="2" t="s">
        <v>1216</v>
      </c>
      <c r="B427" t="s">
        <v>20</v>
      </c>
      <c r="C427">
        <v>76</v>
      </c>
      <c r="D427" t="s">
        <v>4</v>
      </c>
      <c r="E427" t="s">
        <v>1324</v>
      </c>
      <c r="F427" t="s">
        <v>1324</v>
      </c>
      <c r="G427">
        <v>2182</v>
      </c>
      <c r="H427">
        <f t="shared" si="12"/>
        <v>0</v>
      </c>
      <c r="I427">
        <f t="shared" si="14"/>
        <v>2182</v>
      </c>
      <c r="J427" t="s">
        <v>10</v>
      </c>
    </row>
    <row r="428" spans="1:10">
      <c r="A428" s="2" t="s">
        <v>1216</v>
      </c>
      <c r="B428" t="s">
        <v>20</v>
      </c>
      <c r="C428">
        <v>76</v>
      </c>
      <c r="D428" t="s">
        <v>4</v>
      </c>
      <c r="E428" t="s">
        <v>1325</v>
      </c>
      <c r="F428" t="s">
        <v>1325</v>
      </c>
      <c r="G428">
        <v>2317</v>
      </c>
      <c r="H428">
        <f t="shared" si="12"/>
        <v>0</v>
      </c>
      <c r="I428">
        <f t="shared" si="14"/>
        <v>2317</v>
      </c>
      <c r="J428" t="s">
        <v>10</v>
      </c>
    </row>
  </sheetData>
  <autoFilter ref="A1:J398" xr:uid="{7376ADC1-3553-4DC5-9C7C-1582CC95EC7D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/>
  </sheetPr>
  <dimension ref="A1:J399"/>
  <sheetViews>
    <sheetView workbookViewId="0"/>
  </sheetViews>
  <sheetFormatPr defaultRowHeight="15"/>
  <cols>
    <col min="1" max="1" width="13.7109375" bestFit="1" customWidth="1"/>
    <col min="2" max="2" width="12.7109375" bestFit="1" customWidth="1"/>
    <col min="3" max="3" width="19.140625" bestFit="1" customWidth="1"/>
    <col min="4" max="4" width="15.5703125" bestFit="1" customWidth="1"/>
    <col min="5" max="5" width="13.5703125" style="1" bestFit="1" customWidth="1"/>
    <col min="6" max="6" width="9" bestFit="1" customWidth="1"/>
    <col min="7" max="7" width="8.5703125" bestFit="1" customWidth="1"/>
    <col min="9" max="9" width="8.42578125" bestFit="1" customWidth="1"/>
  </cols>
  <sheetData>
    <row r="1" spans="1:10">
      <c r="A1" s="2" t="s">
        <v>479</v>
      </c>
      <c r="B1" t="s">
        <v>12</v>
      </c>
      <c r="C1" t="s">
        <v>13</v>
      </c>
      <c r="D1" t="s">
        <v>14</v>
      </c>
      <c r="E1" s="1" t="s">
        <v>15</v>
      </c>
      <c r="F1" t="s">
        <v>16</v>
      </c>
      <c r="G1" t="s">
        <v>17</v>
      </c>
      <c r="H1" t="s">
        <v>18</v>
      </c>
      <c r="J1" s="3" t="s">
        <v>23</v>
      </c>
    </row>
    <row r="2" spans="1:10">
      <c r="A2" s="2" t="s">
        <v>846</v>
      </c>
      <c r="B2" t="s">
        <v>20</v>
      </c>
      <c r="C2">
        <v>76</v>
      </c>
      <c r="D2" t="s">
        <v>4</v>
      </c>
      <c r="E2" s="1">
        <v>43678</v>
      </c>
      <c r="F2">
        <v>3228</v>
      </c>
      <c r="G2" t="s">
        <v>21</v>
      </c>
      <c r="H2" t="s">
        <v>10</v>
      </c>
    </row>
    <row r="3" spans="1:10">
      <c r="A3" s="2" t="s">
        <v>847</v>
      </c>
      <c r="B3" t="s">
        <v>20</v>
      </c>
      <c r="C3">
        <v>76</v>
      </c>
      <c r="D3" t="s">
        <v>4</v>
      </c>
      <c r="E3" s="1">
        <v>43679</v>
      </c>
      <c r="F3">
        <v>2881</v>
      </c>
      <c r="G3" t="s">
        <v>21</v>
      </c>
      <c r="H3" t="s">
        <v>10</v>
      </c>
    </row>
    <row r="4" spans="1:10">
      <c r="A4" s="2" t="s">
        <v>848</v>
      </c>
      <c r="B4" t="s">
        <v>20</v>
      </c>
      <c r="C4">
        <v>76</v>
      </c>
      <c r="D4" t="s">
        <v>4</v>
      </c>
      <c r="E4" s="1">
        <v>43680</v>
      </c>
      <c r="F4">
        <v>3074</v>
      </c>
      <c r="G4" t="s">
        <v>21</v>
      </c>
      <c r="H4" t="s">
        <v>10</v>
      </c>
    </row>
    <row r="5" spans="1:10">
      <c r="A5" s="2" t="s">
        <v>849</v>
      </c>
      <c r="B5" t="s">
        <v>20</v>
      </c>
      <c r="C5">
        <v>76</v>
      </c>
      <c r="D5" t="s">
        <v>4</v>
      </c>
      <c r="E5" s="1">
        <v>43681</v>
      </c>
      <c r="F5">
        <v>2687</v>
      </c>
      <c r="G5" t="s">
        <v>21</v>
      </c>
      <c r="H5" t="s">
        <v>10</v>
      </c>
    </row>
    <row r="6" spans="1:10">
      <c r="A6" s="2" t="s">
        <v>850</v>
      </c>
      <c r="B6" t="s">
        <v>20</v>
      </c>
      <c r="C6">
        <v>76</v>
      </c>
      <c r="D6" t="s">
        <v>4</v>
      </c>
      <c r="E6" s="1">
        <v>43682</v>
      </c>
      <c r="F6">
        <v>3844</v>
      </c>
      <c r="G6" t="s">
        <v>21</v>
      </c>
      <c r="H6" t="s">
        <v>10</v>
      </c>
    </row>
    <row r="7" spans="1:10">
      <c r="A7" s="2" t="s">
        <v>851</v>
      </c>
      <c r="B7" t="s">
        <v>20</v>
      </c>
      <c r="C7">
        <v>76</v>
      </c>
      <c r="D7" t="s">
        <v>4</v>
      </c>
      <c r="E7" s="1">
        <v>43683</v>
      </c>
      <c r="F7">
        <v>3944</v>
      </c>
      <c r="G7" t="s">
        <v>21</v>
      </c>
      <c r="H7" t="s">
        <v>10</v>
      </c>
    </row>
    <row r="8" spans="1:10">
      <c r="A8" s="2" t="s">
        <v>852</v>
      </c>
      <c r="B8" t="s">
        <v>20</v>
      </c>
      <c r="C8">
        <v>76</v>
      </c>
      <c r="D8" t="s">
        <v>4</v>
      </c>
      <c r="E8" s="1">
        <v>43684</v>
      </c>
      <c r="F8">
        <v>3811</v>
      </c>
      <c r="G8" t="s">
        <v>21</v>
      </c>
      <c r="H8" t="s">
        <v>10</v>
      </c>
    </row>
    <row r="9" spans="1:10">
      <c r="A9" s="2" t="s">
        <v>853</v>
      </c>
      <c r="B9" t="s">
        <v>20</v>
      </c>
      <c r="C9">
        <v>76</v>
      </c>
      <c r="D9" t="s">
        <v>4</v>
      </c>
      <c r="E9" s="1">
        <v>43685</v>
      </c>
      <c r="F9">
        <v>3109</v>
      </c>
      <c r="G9" t="s">
        <v>21</v>
      </c>
      <c r="H9" t="s">
        <v>10</v>
      </c>
    </row>
    <row r="10" spans="1:10">
      <c r="A10" s="2" t="s">
        <v>854</v>
      </c>
      <c r="B10" t="s">
        <v>20</v>
      </c>
      <c r="C10">
        <v>76</v>
      </c>
      <c r="D10" t="s">
        <v>4</v>
      </c>
      <c r="E10" s="1">
        <v>43686</v>
      </c>
      <c r="F10">
        <v>3192</v>
      </c>
      <c r="G10" t="s">
        <v>21</v>
      </c>
      <c r="H10" t="s">
        <v>10</v>
      </c>
    </row>
    <row r="11" spans="1:10">
      <c r="A11" s="2" t="s">
        <v>855</v>
      </c>
      <c r="B11" t="s">
        <v>20</v>
      </c>
      <c r="C11">
        <v>76</v>
      </c>
      <c r="D11" t="s">
        <v>4</v>
      </c>
      <c r="E11" s="1">
        <v>43687</v>
      </c>
      <c r="F11">
        <v>1437</v>
      </c>
      <c r="G11" t="s">
        <v>21</v>
      </c>
      <c r="H11" t="s">
        <v>10</v>
      </c>
    </row>
    <row r="12" spans="1:10">
      <c r="A12" s="2" t="s">
        <v>856</v>
      </c>
      <c r="B12" t="s">
        <v>20</v>
      </c>
      <c r="C12">
        <v>76</v>
      </c>
      <c r="D12" t="s">
        <v>4</v>
      </c>
      <c r="E12" s="1">
        <v>43688</v>
      </c>
      <c r="F12">
        <v>2817</v>
      </c>
      <c r="G12" t="s">
        <v>21</v>
      </c>
      <c r="H12" t="s">
        <v>10</v>
      </c>
    </row>
    <row r="13" spans="1:10">
      <c r="A13" s="2" t="s">
        <v>857</v>
      </c>
      <c r="B13" t="s">
        <v>20</v>
      </c>
      <c r="C13">
        <v>76</v>
      </c>
      <c r="D13" t="s">
        <v>4</v>
      </c>
      <c r="E13" s="1">
        <v>43689</v>
      </c>
      <c r="F13">
        <v>3159</v>
      </c>
      <c r="G13" t="s">
        <v>21</v>
      </c>
      <c r="H13" t="s">
        <v>10</v>
      </c>
    </row>
    <row r="14" spans="1:10">
      <c r="A14" s="2" t="s">
        <v>858</v>
      </c>
      <c r="B14" t="s">
        <v>20</v>
      </c>
      <c r="C14">
        <v>76</v>
      </c>
      <c r="D14" t="s">
        <v>4</v>
      </c>
      <c r="E14" s="1">
        <v>43690</v>
      </c>
      <c r="F14">
        <v>2699</v>
      </c>
      <c r="G14" t="s">
        <v>21</v>
      </c>
      <c r="H14" t="s">
        <v>10</v>
      </c>
    </row>
    <row r="15" spans="1:10">
      <c r="A15" s="2" t="s">
        <v>859</v>
      </c>
      <c r="B15" t="s">
        <v>20</v>
      </c>
      <c r="C15">
        <v>76</v>
      </c>
      <c r="D15" t="s">
        <v>4</v>
      </c>
      <c r="E15" s="1">
        <v>43691</v>
      </c>
      <c r="F15">
        <v>3135</v>
      </c>
      <c r="G15" t="s">
        <v>21</v>
      </c>
      <c r="H15" t="s">
        <v>10</v>
      </c>
    </row>
    <row r="16" spans="1:10">
      <c r="A16" s="2" t="s">
        <v>860</v>
      </c>
      <c r="B16" t="s">
        <v>20</v>
      </c>
      <c r="C16">
        <v>76</v>
      </c>
      <c r="D16" t="s">
        <v>4</v>
      </c>
      <c r="E16" s="1">
        <v>43692</v>
      </c>
      <c r="F16">
        <v>3094</v>
      </c>
      <c r="G16" t="s">
        <v>21</v>
      </c>
      <c r="H16" t="s">
        <v>10</v>
      </c>
    </row>
    <row r="17" spans="1:8">
      <c r="A17" s="2" t="s">
        <v>861</v>
      </c>
      <c r="B17" t="s">
        <v>20</v>
      </c>
      <c r="C17">
        <v>76</v>
      </c>
      <c r="D17" t="s">
        <v>4</v>
      </c>
      <c r="E17" s="1">
        <v>43693</v>
      </c>
      <c r="F17">
        <v>3487</v>
      </c>
      <c r="G17" t="s">
        <v>21</v>
      </c>
      <c r="H17" t="s">
        <v>10</v>
      </c>
    </row>
    <row r="18" spans="1:8">
      <c r="A18" s="2" t="s">
        <v>862</v>
      </c>
      <c r="B18" t="s">
        <v>20</v>
      </c>
      <c r="C18">
        <v>76</v>
      </c>
      <c r="D18" t="s">
        <v>4</v>
      </c>
      <c r="E18" s="1">
        <v>43694</v>
      </c>
      <c r="F18">
        <v>2649</v>
      </c>
      <c r="G18" t="s">
        <v>21</v>
      </c>
      <c r="H18" t="s">
        <v>10</v>
      </c>
    </row>
    <row r="19" spans="1:8">
      <c r="A19" s="2" t="s">
        <v>863</v>
      </c>
      <c r="B19" t="s">
        <v>20</v>
      </c>
      <c r="C19">
        <v>76</v>
      </c>
      <c r="D19" t="s">
        <v>4</v>
      </c>
      <c r="E19" s="1">
        <v>43695</v>
      </c>
      <c r="F19">
        <v>2479</v>
      </c>
      <c r="G19" t="s">
        <v>21</v>
      </c>
      <c r="H19" t="s">
        <v>10</v>
      </c>
    </row>
    <row r="20" spans="1:8">
      <c r="A20" s="2" t="s">
        <v>864</v>
      </c>
      <c r="B20" t="s">
        <v>20</v>
      </c>
      <c r="C20">
        <v>76</v>
      </c>
      <c r="D20" t="s">
        <v>4</v>
      </c>
      <c r="E20" s="1">
        <v>43696</v>
      </c>
      <c r="F20">
        <v>1769</v>
      </c>
      <c r="G20" t="s">
        <v>21</v>
      </c>
      <c r="H20" t="s">
        <v>10</v>
      </c>
    </row>
    <row r="21" spans="1:8">
      <c r="A21" s="2" t="s">
        <v>865</v>
      </c>
      <c r="B21" t="s">
        <v>20</v>
      </c>
      <c r="C21">
        <v>76</v>
      </c>
      <c r="D21" t="s">
        <v>4</v>
      </c>
      <c r="E21" s="1">
        <v>43697</v>
      </c>
      <c r="F21">
        <v>1847</v>
      </c>
      <c r="G21" t="s">
        <v>21</v>
      </c>
      <c r="H21" t="s">
        <v>10</v>
      </c>
    </row>
    <row r="22" spans="1:8">
      <c r="A22" s="2" t="s">
        <v>866</v>
      </c>
      <c r="B22" t="s">
        <v>20</v>
      </c>
      <c r="C22">
        <v>76</v>
      </c>
      <c r="D22" t="s">
        <v>4</v>
      </c>
      <c r="E22" s="1">
        <v>43698</v>
      </c>
      <c r="F22">
        <v>2301</v>
      </c>
      <c r="G22" t="s">
        <v>21</v>
      </c>
      <c r="H22" t="s">
        <v>10</v>
      </c>
    </row>
    <row r="23" spans="1:8">
      <c r="A23" s="2" t="s">
        <v>867</v>
      </c>
      <c r="B23" t="s">
        <v>20</v>
      </c>
      <c r="C23">
        <v>76</v>
      </c>
      <c r="D23" t="s">
        <v>4</v>
      </c>
      <c r="E23" s="1">
        <v>43699</v>
      </c>
      <c r="F23">
        <v>2347</v>
      </c>
      <c r="G23" t="s">
        <v>21</v>
      </c>
      <c r="H23" t="s">
        <v>10</v>
      </c>
    </row>
    <row r="24" spans="1:8">
      <c r="A24" s="2" t="s">
        <v>868</v>
      </c>
      <c r="B24" t="s">
        <v>20</v>
      </c>
      <c r="C24">
        <v>76</v>
      </c>
      <c r="D24" t="s">
        <v>4</v>
      </c>
      <c r="E24" s="1">
        <v>43700</v>
      </c>
      <c r="F24">
        <v>1976</v>
      </c>
      <c r="G24" t="s">
        <v>21</v>
      </c>
      <c r="H24" t="s">
        <v>10</v>
      </c>
    </row>
    <row r="25" spans="1:8">
      <c r="A25" s="2" t="s">
        <v>869</v>
      </c>
      <c r="B25" t="s">
        <v>20</v>
      </c>
      <c r="C25">
        <v>76</v>
      </c>
      <c r="D25" t="s">
        <v>4</v>
      </c>
      <c r="E25" s="1">
        <v>43701</v>
      </c>
      <c r="F25">
        <v>1593</v>
      </c>
      <c r="G25" t="s">
        <v>21</v>
      </c>
      <c r="H25" t="s">
        <v>10</v>
      </c>
    </row>
    <row r="26" spans="1:8">
      <c r="A26" s="2" t="s">
        <v>870</v>
      </c>
      <c r="B26" t="s">
        <v>20</v>
      </c>
      <c r="C26">
        <v>76</v>
      </c>
      <c r="D26" t="s">
        <v>4</v>
      </c>
      <c r="E26" s="1">
        <v>43702</v>
      </c>
      <c r="F26">
        <v>1922</v>
      </c>
      <c r="G26" t="s">
        <v>21</v>
      </c>
      <c r="H26" t="s">
        <v>10</v>
      </c>
    </row>
    <row r="27" spans="1:8">
      <c r="A27" s="2" t="s">
        <v>871</v>
      </c>
      <c r="B27" t="s">
        <v>20</v>
      </c>
      <c r="C27">
        <v>76</v>
      </c>
      <c r="D27" t="s">
        <v>4</v>
      </c>
      <c r="E27" s="1">
        <v>43703</v>
      </c>
      <c r="F27">
        <v>1668</v>
      </c>
      <c r="G27" t="s">
        <v>21</v>
      </c>
      <c r="H27" t="s">
        <v>10</v>
      </c>
    </row>
    <row r="28" spans="1:8">
      <c r="A28" s="2" t="s">
        <v>872</v>
      </c>
      <c r="B28" t="s">
        <v>20</v>
      </c>
      <c r="C28">
        <v>76</v>
      </c>
      <c r="D28" t="s">
        <v>4</v>
      </c>
      <c r="E28" s="1">
        <v>43704</v>
      </c>
      <c r="F28">
        <v>2025</v>
      </c>
      <c r="G28" t="s">
        <v>21</v>
      </c>
      <c r="H28" t="s">
        <v>10</v>
      </c>
    </row>
    <row r="29" spans="1:8">
      <c r="A29" s="2" t="s">
        <v>873</v>
      </c>
      <c r="B29" t="s">
        <v>20</v>
      </c>
      <c r="C29">
        <v>76</v>
      </c>
      <c r="D29" t="s">
        <v>4</v>
      </c>
      <c r="E29" s="1">
        <v>43705</v>
      </c>
      <c r="F29">
        <v>2504</v>
      </c>
      <c r="G29" t="s">
        <v>21</v>
      </c>
      <c r="H29" t="s">
        <v>10</v>
      </c>
    </row>
    <row r="30" spans="1:8">
      <c r="A30" s="2" t="s">
        <v>874</v>
      </c>
      <c r="B30" t="s">
        <v>20</v>
      </c>
      <c r="C30">
        <v>76</v>
      </c>
      <c r="D30" t="s">
        <v>4</v>
      </c>
      <c r="E30" s="1">
        <v>43706</v>
      </c>
      <c r="F30">
        <v>2189</v>
      </c>
      <c r="G30" t="s">
        <v>21</v>
      </c>
      <c r="H30" t="s">
        <v>10</v>
      </c>
    </row>
    <row r="31" spans="1:8">
      <c r="A31" s="2" t="s">
        <v>875</v>
      </c>
      <c r="B31" t="s">
        <v>20</v>
      </c>
      <c r="C31">
        <v>76</v>
      </c>
      <c r="D31" t="s">
        <v>4</v>
      </c>
      <c r="E31" s="1">
        <v>43707</v>
      </c>
      <c r="F31">
        <v>1680</v>
      </c>
      <c r="G31" t="s">
        <v>21</v>
      </c>
      <c r="H31" t="s">
        <v>10</v>
      </c>
    </row>
    <row r="32" spans="1:8">
      <c r="A32" s="2" t="s">
        <v>876</v>
      </c>
      <c r="B32" t="s">
        <v>20</v>
      </c>
      <c r="C32">
        <v>76</v>
      </c>
      <c r="D32" t="s">
        <v>4</v>
      </c>
      <c r="E32" s="1">
        <v>43708</v>
      </c>
      <c r="F32">
        <v>1659</v>
      </c>
      <c r="G32" t="s">
        <v>21</v>
      </c>
      <c r="H32" t="s">
        <v>10</v>
      </c>
    </row>
    <row r="33" spans="1:8">
      <c r="A33" s="2" t="s">
        <v>877</v>
      </c>
      <c r="B33" t="s">
        <v>20</v>
      </c>
      <c r="C33">
        <v>76</v>
      </c>
      <c r="D33" t="s">
        <v>4</v>
      </c>
      <c r="E33" s="1">
        <v>43709</v>
      </c>
      <c r="F33">
        <v>615</v>
      </c>
      <c r="G33" t="s">
        <v>21</v>
      </c>
      <c r="H33" t="s">
        <v>10</v>
      </c>
    </row>
    <row r="34" spans="1:8">
      <c r="A34" s="2" t="s">
        <v>878</v>
      </c>
      <c r="B34" t="s">
        <v>20</v>
      </c>
      <c r="C34">
        <v>76</v>
      </c>
      <c r="D34" t="s">
        <v>4</v>
      </c>
      <c r="E34" s="1">
        <v>43710</v>
      </c>
      <c r="F34">
        <v>1714</v>
      </c>
      <c r="G34" t="s">
        <v>21</v>
      </c>
      <c r="H34" t="s">
        <v>10</v>
      </c>
    </row>
    <row r="35" spans="1:8">
      <c r="A35" s="2" t="s">
        <v>879</v>
      </c>
      <c r="B35" t="s">
        <v>20</v>
      </c>
      <c r="C35">
        <v>76</v>
      </c>
      <c r="D35" t="s">
        <v>4</v>
      </c>
      <c r="E35" s="1">
        <v>43711</v>
      </c>
      <c r="F35">
        <v>2146</v>
      </c>
      <c r="G35" t="s">
        <v>21</v>
      </c>
      <c r="H35" t="s">
        <v>10</v>
      </c>
    </row>
    <row r="36" spans="1:8">
      <c r="A36" s="2" t="s">
        <v>880</v>
      </c>
      <c r="B36" t="s">
        <v>20</v>
      </c>
      <c r="C36">
        <v>76</v>
      </c>
      <c r="D36" t="s">
        <v>4</v>
      </c>
      <c r="E36" s="1">
        <v>43712</v>
      </c>
      <c r="F36">
        <v>2884</v>
      </c>
      <c r="G36" t="s">
        <v>21</v>
      </c>
      <c r="H36" t="s">
        <v>10</v>
      </c>
    </row>
    <row r="37" spans="1:8">
      <c r="A37" s="2" t="s">
        <v>881</v>
      </c>
      <c r="B37" t="s">
        <v>20</v>
      </c>
      <c r="C37">
        <v>76</v>
      </c>
      <c r="D37" t="s">
        <v>4</v>
      </c>
      <c r="E37" s="1">
        <v>43713</v>
      </c>
      <c r="F37">
        <v>3448</v>
      </c>
      <c r="G37" t="s">
        <v>21</v>
      </c>
      <c r="H37" t="s">
        <v>10</v>
      </c>
    </row>
    <row r="38" spans="1:8">
      <c r="A38" s="2" t="s">
        <v>882</v>
      </c>
      <c r="B38" t="s">
        <v>20</v>
      </c>
      <c r="C38">
        <v>76</v>
      </c>
      <c r="D38" t="s">
        <v>4</v>
      </c>
      <c r="E38" s="1">
        <v>43714</v>
      </c>
      <c r="F38">
        <v>2092</v>
      </c>
      <c r="G38" t="s">
        <v>21</v>
      </c>
      <c r="H38" t="s">
        <v>10</v>
      </c>
    </row>
    <row r="39" spans="1:8">
      <c r="A39" s="2" t="s">
        <v>883</v>
      </c>
      <c r="B39" t="s">
        <v>20</v>
      </c>
      <c r="C39">
        <v>76</v>
      </c>
      <c r="D39" t="s">
        <v>4</v>
      </c>
      <c r="E39" s="1">
        <v>43715</v>
      </c>
      <c r="F39">
        <v>1434</v>
      </c>
      <c r="G39" t="s">
        <v>21</v>
      </c>
      <c r="H39" t="s">
        <v>10</v>
      </c>
    </row>
    <row r="40" spans="1:8">
      <c r="A40" s="2" t="s">
        <v>884</v>
      </c>
      <c r="B40" t="s">
        <v>20</v>
      </c>
      <c r="C40">
        <v>76</v>
      </c>
      <c r="D40" t="s">
        <v>4</v>
      </c>
      <c r="E40" s="1">
        <v>43716</v>
      </c>
      <c r="F40">
        <v>1082</v>
      </c>
      <c r="G40" t="s">
        <v>21</v>
      </c>
      <c r="H40" t="s">
        <v>10</v>
      </c>
    </row>
    <row r="41" spans="1:8">
      <c r="A41" s="2" t="s">
        <v>885</v>
      </c>
      <c r="B41" t="s">
        <v>20</v>
      </c>
      <c r="C41">
        <v>76</v>
      </c>
      <c r="D41" t="s">
        <v>4</v>
      </c>
      <c r="E41" s="1">
        <v>43717</v>
      </c>
      <c r="F41">
        <v>471</v>
      </c>
      <c r="G41" t="s">
        <v>21</v>
      </c>
      <c r="H41" t="s">
        <v>10</v>
      </c>
    </row>
    <row r="42" spans="1:8">
      <c r="A42" s="2" t="s">
        <v>886</v>
      </c>
      <c r="B42" t="s">
        <v>20</v>
      </c>
      <c r="C42">
        <v>76</v>
      </c>
      <c r="D42" t="s">
        <v>4</v>
      </c>
      <c r="E42" s="1">
        <v>43718</v>
      </c>
      <c r="F42">
        <v>1123</v>
      </c>
      <c r="G42" t="s">
        <v>21</v>
      </c>
      <c r="H42" t="s">
        <v>10</v>
      </c>
    </row>
    <row r="43" spans="1:8">
      <c r="A43" s="2" t="s">
        <v>887</v>
      </c>
      <c r="B43" t="s">
        <v>20</v>
      </c>
      <c r="C43">
        <v>76</v>
      </c>
      <c r="D43" t="s">
        <v>4</v>
      </c>
      <c r="E43" s="1">
        <v>43719</v>
      </c>
      <c r="F43">
        <v>1695</v>
      </c>
      <c r="G43" t="s">
        <v>21</v>
      </c>
      <c r="H43" t="s">
        <v>10</v>
      </c>
    </row>
    <row r="44" spans="1:8">
      <c r="A44" s="2" t="s">
        <v>888</v>
      </c>
      <c r="B44" t="s">
        <v>20</v>
      </c>
      <c r="C44">
        <v>76</v>
      </c>
      <c r="D44" t="s">
        <v>4</v>
      </c>
      <c r="E44" s="1">
        <v>43720</v>
      </c>
      <c r="F44">
        <v>605</v>
      </c>
      <c r="G44" t="s">
        <v>21</v>
      </c>
      <c r="H44" t="s">
        <v>10</v>
      </c>
    </row>
    <row r="45" spans="1:8">
      <c r="A45" s="2" t="s">
        <v>889</v>
      </c>
      <c r="B45" t="s">
        <v>20</v>
      </c>
      <c r="C45">
        <v>76</v>
      </c>
      <c r="D45" t="s">
        <v>4</v>
      </c>
      <c r="E45" s="1">
        <v>43721</v>
      </c>
      <c r="F45">
        <v>1901</v>
      </c>
      <c r="G45" t="s">
        <v>21</v>
      </c>
      <c r="H45" t="s">
        <v>10</v>
      </c>
    </row>
    <row r="46" spans="1:8">
      <c r="A46" s="2" t="s">
        <v>890</v>
      </c>
      <c r="B46" t="s">
        <v>20</v>
      </c>
      <c r="C46">
        <v>76</v>
      </c>
      <c r="D46" t="s">
        <v>4</v>
      </c>
      <c r="E46" s="1">
        <v>43722</v>
      </c>
      <c r="F46">
        <v>3237</v>
      </c>
      <c r="G46" t="s">
        <v>21</v>
      </c>
      <c r="H46" t="s">
        <v>10</v>
      </c>
    </row>
    <row r="47" spans="1:8">
      <c r="A47" s="2" t="s">
        <v>891</v>
      </c>
      <c r="B47" t="s">
        <v>20</v>
      </c>
      <c r="C47">
        <v>76</v>
      </c>
      <c r="D47" t="s">
        <v>4</v>
      </c>
      <c r="E47" s="1">
        <v>43723</v>
      </c>
      <c r="F47">
        <v>888</v>
      </c>
      <c r="G47" t="s">
        <v>21</v>
      </c>
      <c r="H47" t="s">
        <v>10</v>
      </c>
    </row>
    <row r="48" spans="1:8">
      <c r="A48" s="2" t="s">
        <v>892</v>
      </c>
      <c r="B48" t="s">
        <v>20</v>
      </c>
      <c r="C48">
        <v>76</v>
      </c>
      <c r="D48" t="s">
        <v>4</v>
      </c>
      <c r="E48" s="1">
        <v>43724</v>
      </c>
      <c r="F48">
        <v>3769</v>
      </c>
      <c r="G48" t="s">
        <v>21</v>
      </c>
      <c r="H48" t="s">
        <v>10</v>
      </c>
    </row>
    <row r="49" spans="1:8">
      <c r="A49" s="2" t="s">
        <v>893</v>
      </c>
      <c r="B49" t="s">
        <v>20</v>
      </c>
      <c r="C49">
        <v>76</v>
      </c>
      <c r="D49" t="s">
        <v>4</v>
      </c>
      <c r="E49" s="1">
        <v>43725</v>
      </c>
      <c r="F49">
        <v>2860</v>
      </c>
      <c r="G49" t="s">
        <v>21</v>
      </c>
      <c r="H49" t="s">
        <v>10</v>
      </c>
    </row>
    <row r="50" spans="1:8">
      <c r="A50" s="2" t="s">
        <v>894</v>
      </c>
      <c r="B50" t="s">
        <v>20</v>
      </c>
      <c r="C50">
        <v>76</v>
      </c>
      <c r="D50" t="s">
        <v>4</v>
      </c>
      <c r="E50" s="1">
        <v>43726</v>
      </c>
      <c r="F50">
        <v>3213</v>
      </c>
      <c r="G50" t="s">
        <v>21</v>
      </c>
      <c r="H50" t="s">
        <v>10</v>
      </c>
    </row>
    <row r="51" spans="1:8">
      <c r="A51" s="2" t="s">
        <v>895</v>
      </c>
      <c r="B51" t="s">
        <v>20</v>
      </c>
      <c r="C51">
        <v>76</v>
      </c>
      <c r="D51" t="s">
        <v>4</v>
      </c>
      <c r="E51" s="1">
        <v>43727</v>
      </c>
      <c r="F51">
        <v>3214</v>
      </c>
      <c r="G51" t="s">
        <v>21</v>
      </c>
      <c r="H51" t="s">
        <v>10</v>
      </c>
    </row>
    <row r="52" spans="1:8">
      <c r="A52" s="2" t="s">
        <v>896</v>
      </c>
      <c r="B52" t="s">
        <v>20</v>
      </c>
      <c r="C52">
        <v>76</v>
      </c>
      <c r="D52" t="s">
        <v>4</v>
      </c>
      <c r="E52" s="1">
        <v>43728</v>
      </c>
      <c r="F52">
        <v>2363</v>
      </c>
      <c r="G52" t="s">
        <v>21</v>
      </c>
      <c r="H52" t="s">
        <v>10</v>
      </c>
    </row>
    <row r="53" spans="1:8">
      <c r="A53" s="2" t="s">
        <v>897</v>
      </c>
      <c r="B53" t="s">
        <v>20</v>
      </c>
      <c r="C53">
        <v>76</v>
      </c>
      <c r="D53" t="s">
        <v>4</v>
      </c>
      <c r="E53" s="1">
        <v>43729</v>
      </c>
      <c r="F53">
        <v>2923</v>
      </c>
      <c r="G53" t="s">
        <v>21</v>
      </c>
      <c r="H53" t="s">
        <v>10</v>
      </c>
    </row>
    <row r="54" spans="1:8">
      <c r="A54" s="2" t="s">
        <v>898</v>
      </c>
      <c r="B54" t="s">
        <v>20</v>
      </c>
      <c r="C54">
        <v>76</v>
      </c>
      <c r="D54" t="s">
        <v>4</v>
      </c>
      <c r="E54" s="1">
        <v>43730</v>
      </c>
      <c r="F54">
        <v>2303</v>
      </c>
      <c r="G54" t="s">
        <v>21</v>
      </c>
      <c r="H54" t="s">
        <v>10</v>
      </c>
    </row>
    <row r="55" spans="1:8">
      <c r="A55" s="2" t="s">
        <v>899</v>
      </c>
      <c r="B55" t="s">
        <v>20</v>
      </c>
      <c r="C55">
        <v>76</v>
      </c>
      <c r="D55" t="s">
        <v>4</v>
      </c>
      <c r="E55" s="1">
        <v>43731</v>
      </c>
      <c r="F55">
        <v>3062</v>
      </c>
      <c r="G55" t="s">
        <v>21</v>
      </c>
      <c r="H55" t="s">
        <v>10</v>
      </c>
    </row>
    <row r="56" spans="1:8">
      <c r="A56" s="2" t="s">
        <v>900</v>
      </c>
      <c r="B56" t="s">
        <v>20</v>
      </c>
      <c r="C56">
        <v>76</v>
      </c>
      <c r="D56" t="s">
        <v>4</v>
      </c>
      <c r="E56" s="1">
        <v>43732</v>
      </c>
      <c r="F56">
        <v>3214</v>
      </c>
      <c r="G56" t="s">
        <v>21</v>
      </c>
      <c r="H56" t="s">
        <v>10</v>
      </c>
    </row>
    <row r="57" spans="1:8">
      <c r="A57" s="2" t="s">
        <v>901</v>
      </c>
      <c r="B57" t="s">
        <v>20</v>
      </c>
      <c r="C57">
        <v>76</v>
      </c>
      <c r="D57" t="s">
        <v>4</v>
      </c>
      <c r="E57" s="1">
        <v>43733</v>
      </c>
      <c r="F57">
        <v>2728</v>
      </c>
      <c r="G57" t="s">
        <v>21</v>
      </c>
      <c r="H57" t="s">
        <v>10</v>
      </c>
    </row>
    <row r="58" spans="1:8">
      <c r="A58" s="2" t="s">
        <v>902</v>
      </c>
      <c r="B58" t="s">
        <v>20</v>
      </c>
      <c r="C58">
        <v>76</v>
      </c>
      <c r="D58" t="s">
        <v>4</v>
      </c>
      <c r="E58" s="1">
        <v>43734</v>
      </c>
      <c r="F58">
        <v>2610</v>
      </c>
      <c r="G58" t="s">
        <v>21</v>
      </c>
      <c r="H58" t="s">
        <v>10</v>
      </c>
    </row>
    <row r="59" spans="1:8">
      <c r="A59" s="2" t="s">
        <v>903</v>
      </c>
      <c r="B59" t="s">
        <v>20</v>
      </c>
      <c r="C59">
        <v>76</v>
      </c>
      <c r="D59" t="s">
        <v>4</v>
      </c>
      <c r="E59" s="1">
        <v>43735</v>
      </c>
      <c r="F59">
        <v>2883</v>
      </c>
      <c r="G59" t="s">
        <v>21</v>
      </c>
      <c r="H59" t="s">
        <v>10</v>
      </c>
    </row>
    <row r="60" spans="1:8">
      <c r="A60" s="2" t="s">
        <v>904</v>
      </c>
      <c r="B60" t="s">
        <v>20</v>
      </c>
      <c r="C60">
        <v>76</v>
      </c>
      <c r="D60" t="s">
        <v>4</v>
      </c>
      <c r="E60" s="1">
        <v>43736</v>
      </c>
      <c r="F60">
        <v>2674</v>
      </c>
      <c r="G60" t="s">
        <v>21</v>
      </c>
      <c r="H60" t="s">
        <v>10</v>
      </c>
    </row>
    <row r="61" spans="1:8">
      <c r="A61" s="2" t="s">
        <v>905</v>
      </c>
      <c r="B61" t="s">
        <v>20</v>
      </c>
      <c r="C61">
        <v>76</v>
      </c>
      <c r="D61" t="s">
        <v>4</v>
      </c>
      <c r="E61" s="1">
        <v>43737</v>
      </c>
      <c r="F61">
        <v>2960</v>
      </c>
      <c r="G61" t="s">
        <v>21</v>
      </c>
      <c r="H61" t="s">
        <v>10</v>
      </c>
    </row>
    <row r="62" spans="1:8">
      <c r="A62" s="2" t="s">
        <v>906</v>
      </c>
      <c r="B62" t="s">
        <v>20</v>
      </c>
      <c r="C62">
        <v>76</v>
      </c>
      <c r="D62" t="s">
        <v>4</v>
      </c>
      <c r="E62" s="1">
        <v>43738</v>
      </c>
      <c r="F62">
        <v>3015</v>
      </c>
      <c r="G62" t="s">
        <v>21</v>
      </c>
      <c r="H62" t="s">
        <v>10</v>
      </c>
    </row>
    <row r="63" spans="1:8">
      <c r="A63" s="2" t="s">
        <v>907</v>
      </c>
      <c r="B63" t="s">
        <v>20</v>
      </c>
      <c r="C63">
        <v>76</v>
      </c>
      <c r="D63" t="s">
        <v>4</v>
      </c>
      <c r="E63" s="1">
        <v>43739</v>
      </c>
      <c r="F63">
        <v>2911</v>
      </c>
      <c r="G63" t="s">
        <v>21</v>
      </c>
      <c r="H63" t="s">
        <v>10</v>
      </c>
    </row>
    <row r="64" spans="1:8">
      <c r="A64" s="2" t="s">
        <v>908</v>
      </c>
      <c r="B64" t="s">
        <v>20</v>
      </c>
      <c r="C64">
        <v>76</v>
      </c>
      <c r="D64" t="s">
        <v>4</v>
      </c>
      <c r="E64" s="1">
        <v>43740</v>
      </c>
      <c r="F64">
        <v>2951</v>
      </c>
      <c r="G64" t="s">
        <v>21</v>
      </c>
      <c r="H64" t="s">
        <v>10</v>
      </c>
    </row>
    <row r="65" spans="1:8">
      <c r="A65" s="2" t="s">
        <v>909</v>
      </c>
      <c r="B65" t="s">
        <v>20</v>
      </c>
      <c r="C65">
        <v>76</v>
      </c>
      <c r="D65" t="s">
        <v>4</v>
      </c>
      <c r="E65" s="1">
        <v>43741</v>
      </c>
      <c r="F65">
        <v>2952</v>
      </c>
      <c r="G65" t="s">
        <v>21</v>
      </c>
      <c r="H65" t="s">
        <v>10</v>
      </c>
    </row>
    <row r="66" spans="1:8">
      <c r="A66" s="2" t="s">
        <v>910</v>
      </c>
      <c r="B66" t="s">
        <v>20</v>
      </c>
      <c r="C66">
        <v>76</v>
      </c>
      <c r="D66" t="s">
        <v>4</v>
      </c>
      <c r="E66" s="1">
        <v>43742</v>
      </c>
      <c r="F66">
        <v>3112</v>
      </c>
      <c r="G66" t="s">
        <v>21</v>
      </c>
      <c r="H66" t="s">
        <v>10</v>
      </c>
    </row>
    <row r="67" spans="1:8">
      <c r="A67" s="2" t="s">
        <v>911</v>
      </c>
      <c r="B67" t="s">
        <v>20</v>
      </c>
      <c r="C67">
        <v>76</v>
      </c>
      <c r="D67" t="s">
        <v>4</v>
      </c>
      <c r="E67" s="1">
        <v>43743</v>
      </c>
      <c r="F67">
        <v>2354</v>
      </c>
      <c r="G67" t="s">
        <v>21</v>
      </c>
      <c r="H67" t="s">
        <v>10</v>
      </c>
    </row>
    <row r="68" spans="1:8">
      <c r="A68" s="2" t="s">
        <v>912</v>
      </c>
      <c r="B68" t="s">
        <v>20</v>
      </c>
      <c r="C68">
        <v>76</v>
      </c>
      <c r="D68" t="s">
        <v>4</v>
      </c>
      <c r="E68" s="1">
        <v>43744</v>
      </c>
      <c r="F68">
        <v>2061</v>
      </c>
      <c r="G68" t="s">
        <v>21</v>
      </c>
      <c r="H68" t="s">
        <v>10</v>
      </c>
    </row>
    <row r="69" spans="1:8">
      <c r="A69" s="2" t="s">
        <v>913</v>
      </c>
      <c r="B69" t="s">
        <v>20</v>
      </c>
      <c r="C69">
        <v>76</v>
      </c>
      <c r="D69" t="s">
        <v>4</v>
      </c>
      <c r="E69" s="1">
        <v>43745</v>
      </c>
      <c r="F69">
        <v>3325</v>
      </c>
      <c r="G69" t="s">
        <v>21</v>
      </c>
      <c r="H69" t="s">
        <v>10</v>
      </c>
    </row>
    <row r="70" spans="1:8">
      <c r="A70" s="2" t="s">
        <v>914</v>
      </c>
      <c r="B70" t="s">
        <v>20</v>
      </c>
      <c r="C70">
        <v>76</v>
      </c>
      <c r="D70" t="s">
        <v>4</v>
      </c>
      <c r="E70" s="1">
        <v>43746</v>
      </c>
      <c r="F70">
        <v>2841</v>
      </c>
      <c r="G70" t="s">
        <v>21</v>
      </c>
      <c r="H70" t="s">
        <v>10</v>
      </c>
    </row>
    <row r="71" spans="1:8">
      <c r="A71" s="2" t="s">
        <v>915</v>
      </c>
      <c r="B71" t="s">
        <v>20</v>
      </c>
      <c r="C71">
        <v>76</v>
      </c>
      <c r="D71" t="s">
        <v>4</v>
      </c>
      <c r="E71" s="1">
        <v>43747</v>
      </c>
      <c r="F71">
        <v>2692</v>
      </c>
      <c r="G71" t="s">
        <v>21</v>
      </c>
      <c r="H71" t="s">
        <v>10</v>
      </c>
    </row>
    <row r="72" spans="1:8">
      <c r="A72" s="2" t="s">
        <v>916</v>
      </c>
      <c r="B72" t="s">
        <v>20</v>
      </c>
      <c r="C72">
        <v>76</v>
      </c>
      <c r="D72" t="s">
        <v>4</v>
      </c>
      <c r="E72" s="1">
        <v>43748</v>
      </c>
      <c r="F72">
        <v>2628</v>
      </c>
      <c r="G72" t="s">
        <v>21</v>
      </c>
      <c r="H72" t="s">
        <v>10</v>
      </c>
    </row>
    <row r="73" spans="1:8">
      <c r="A73" s="2" t="s">
        <v>917</v>
      </c>
      <c r="B73" t="s">
        <v>20</v>
      </c>
      <c r="C73">
        <v>76</v>
      </c>
      <c r="D73" t="s">
        <v>4</v>
      </c>
      <c r="E73" s="1">
        <v>43749</v>
      </c>
      <c r="F73">
        <v>2719</v>
      </c>
      <c r="G73" t="s">
        <v>21</v>
      </c>
      <c r="H73" t="s">
        <v>10</v>
      </c>
    </row>
    <row r="74" spans="1:8">
      <c r="A74" s="2" t="s">
        <v>918</v>
      </c>
      <c r="B74" t="s">
        <v>20</v>
      </c>
      <c r="C74">
        <v>76</v>
      </c>
      <c r="D74" t="s">
        <v>4</v>
      </c>
      <c r="E74" s="1">
        <v>43750</v>
      </c>
      <c r="F74">
        <v>2179</v>
      </c>
      <c r="G74" t="s">
        <v>21</v>
      </c>
      <c r="H74" t="s">
        <v>10</v>
      </c>
    </row>
    <row r="75" spans="1:8">
      <c r="A75" s="2" t="s">
        <v>919</v>
      </c>
      <c r="B75" t="s">
        <v>20</v>
      </c>
      <c r="C75">
        <v>76</v>
      </c>
      <c r="D75" t="s">
        <v>4</v>
      </c>
      <c r="E75" s="1">
        <v>43751</v>
      </c>
      <c r="F75">
        <v>2353</v>
      </c>
      <c r="G75" t="s">
        <v>21</v>
      </c>
      <c r="H75" t="s">
        <v>10</v>
      </c>
    </row>
    <row r="76" spans="1:8">
      <c r="A76" s="2" t="s">
        <v>920</v>
      </c>
      <c r="B76" t="s">
        <v>20</v>
      </c>
      <c r="C76">
        <v>76</v>
      </c>
      <c r="D76" t="s">
        <v>4</v>
      </c>
      <c r="E76" s="1">
        <v>43752</v>
      </c>
      <c r="F76">
        <v>2025</v>
      </c>
      <c r="G76" t="s">
        <v>21</v>
      </c>
      <c r="H76" t="s">
        <v>10</v>
      </c>
    </row>
    <row r="77" spans="1:8">
      <c r="A77" s="2" t="s">
        <v>921</v>
      </c>
      <c r="B77" t="s">
        <v>20</v>
      </c>
      <c r="C77">
        <v>76</v>
      </c>
      <c r="D77" t="s">
        <v>4</v>
      </c>
      <c r="E77" s="1">
        <v>43753</v>
      </c>
      <c r="F77">
        <v>1837</v>
      </c>
      <c r="G77" t="s">
        <v>21</v>
      </c>
      <c r="H77" t="s">
        <v>10</v>
      </c>
    </row>
    <row r="78" spans="1:8">
      <c r="A78" s="2" t="s">
        <v>922</v>
      </c>
      <c r="B78" t="s">
        <v>20</v>
      </c>
      <c r="C78">
        <v>76</v>
      </c>
      <c r="D78" t="s">
        <v>4</v>
      </c>
      <c r="E78" s="1">
        <v>43754</v>
      </c>
      <c r="F78">
        <v>1124</v>
      </c>
      <c r="G78" t="s">
        <v>21</v>
      </c>
      <c r="H78" t="s">
        <v>10</v>
      </c>
    </row>
    <row r="79" spans="1:8">
      <c r="A79" s="2" t="s">
        <v>923</v>
      </c>
      <c r="B79" t="s">
        <v>20</v>
      </c>
      <c r="C79">
        <v>76</v>
      </c>
      <c r="D79" t="s">
        <v>4</v>
      </c>
      <c r="E79" s="1">
        <v>43755</v>
      </c>
      <c r="F79">
        <v>2018</v>
      </c>
      <c r="G79" t="s">
        <v>21</v>
      </c>
      <c r="H79" t="s">
        <v>10</v>
      </c>
    </row>
    <row r="80" spans="1:8">
      <c r="A80" s="2" t="s">
        <v>924</v>
      </c>
      <c r="B80" t="s">
        <v>20</v>
      </c>
      <c r="C80">
        <v>76</v>
      </c>
      <c r="D80" t="s">
        <v>4</v>
      </c>
      <c r="E80" s="1">
        <v>43756</v>
      </c>
      <c r="F80">
        <v>1142</v>
      </c>
      <c r="G80" t="s">
        <v>21</v>
      </c>
      <c r="H80" t="s">
        <v>10</v>
      </c>
    </row>
    <row r="81" spans="1:8">
      <c r="A81" s="2" t="s">
        <v>925</v>
      </c>
      <c r="B81" t="s">
        <v>20</v>
      </c>
      <c r="C81">
        <v>76</v>
      </c>
      <c r="D81" t="s">
        <v>4</v>
      </c>
      <c r="E81" s="1">
        <v>43757</v>
      </c>
      <c r="F81">
        <v>1964</v>
      </c>
      <c r="G81" t="s">
        <v>21</v>
      </c>
      <c r="H81" t="s">
        <v>10</v>
      </c>
    </row>
    <row r="82" spans="1:8">
      <c r="A82" s="2" t="s">
        <v>926</v>
      </c>
      <c r="B82" t="s">
        <v>20</v>
      </c>
      <c r="C82">
        <v>76</v>
      </c>
      <c r="D82" t="s">
        <v>4</v>
      </c>
      <c r="E82" s="1">
        <v>43758</v>
      </c>
      <c r="F82">
        <v>2337</v>
      </c>
      <c r="G82" t="s">
        <v>21</v>
      </c>
      <c r="H82" t="s">
        <v>10</v>
      </c>
    </row>
    <row r="83" spans="1:8">
      <c r="A83" s="2" t="s">
        <v>927</v>
      </c>
      <c r="B83" t="s">
        <v>20</v>
      </c>
      <c r="C83">
        <v>76</v>
      </c>
      <c r="D83" t="s">
        <v>4</v>
      </c>
      <c r="E83" s="1">
        <v>43759</v>
      </c>
      <c r="F83">
        <v>2490</v>
      </c>
      <c r="G83" t="s">
        <v>21</v>
      </c>
      <c r="H83" t="s">
        <v>10</v>
      </c>
    </row>
    <row r="84" spans="1:8">
      <c r="A84" s="2" t="s">
        <v>928</v>
      </c>
      <c r="B84" t="s">
        <v>20</v>
      </c>
      <c r="C84">
        <v>76</v>
      </c>
      <c r="D84" t="s">
        <v>4</v>
      </c>
      <c r="E84" s="1">
        <v>43760</v>
      </c>
      <c r="F84">
        <v>1829</v>
      </c>
      <c r="G84" t="s">
        <v>21</v>
      </c>
      <c r="H84" t="s">
        <v>10</v>
      </c>
    </row>
    <row r="85" spans="1:8">
      <c r="A85" s="2" t="s">
        <v>929</v>
      </c>
      <c r="B85" t="s">
        <v>20</v>
      </c>
      <c r="C85">
        <v>76</v>
      </c>
      <c r="D85" t="s">
        <v>4</v>
      </c>
      <c r="E85" s="1">
        <v>43761</v>
      </c>
      <c r="F85">
        <v>1660</v>
      </c>
      <c r="G85" t="s">
        <v>21</v>
      </c>
      <c r="H85" t="s">
        <v>10</v>
      </c>
    </row>
    <row r="86" spans="1:8">
      <c r="A86" s="2" t="s">
        <v>930</v>
      </c>
      <c r="B86" t="s">
        <v>20</v>
      </c>
      <c r="C86">
        <v>76</v>
      </c>
      <c r="D86" t="s">
        <v>4</v>
      </c>
      <c r="E86" s="1">
        <v>43762</v>
      </c>
      <c r="F86">
        <v>2113</v>
      </c>
      <c r="G86" t="s">
        <v>21</v>
      </c>
      <c r="H86" t="s">
        <v>10</v>
      </c>
    </row>
    <row r="87" spans="1:8">
      <c r="A87" s="2" t="s">
        <v>931</v>
      </c>
      <c r="B87" t="s">
        <v>20</v>
      </c>
      <c r="C87">
        <v>76</v>
      </c>
      <c r="D87" t="s">
        <v>4</v>
      </c>
      <c r="E87" s="1">
        <v>43763</v>
      </c>
      <c r="F87">
        <v>2125</v>
      </c>
      <c r="G87" t="s">
        <v>21</v>
      </c>
      <c r="H87" t="s">
        <v>10</v>
      </c>
    </row>
    <row r="88" spans="1:8">
      <c r="A88" s="2" t="s">
        <v>932</v>
      </c>
      <c r="B88" t="s">
        <v>20</v>
      </c>
      <c r="C88">
        <v>76</v>
      </c>
      <c r="D88" t="s">
        <v>4</v>
      </c>
      <c r="E88" s="1">
        <v>43764</v>
      </c>
      <c r="F88">
        <v>1785</v>
      </c>
      <c r="G88" t="s">
        <v>21</v>
      </c>
      <c r="H88" t="s">
        <v>10</v>
      </c>
    </row>
    <row r="89" spans="1:8">
      <c r="A89" s="2" t="s">
        <v>933</v>
      </c>
      <c r="B89" t="s">
        <v>20</v>
      </c>
      <c r="C89">
        <v>76</v>
      </c>
      <c r="D89" t="s">
        <v>4</v>
      </c>
      <c r="E89" s="1">
        <v>43765</v>
      </c>
      <c r="F89">
        <v>2191</v>
      </c>
      <c r="G89" t="s">
        <v>21</v>
      </c>
      <c r="H89" t="s">
        <v>10</v>
      </c>
    </row>
    <row r="90" spans="1:8">
      <c r="A90" s="2" t="s">
        <v>934</v>
      </c>
      <c r="B90" t="s">
        <v>20</v>
      </c>
      <c r="C90">
        <v>76</v>
      </c>
      <c r="D90" t="s">
        <v>4</v>
      </c>
      <c r="E90" s="1">
        <v>43766</v>
      </c>
      <c r="F90">
        <v>1940</v>
      </c>
      <c r="G90" t="s">
        <v>21</v>
      </c>
      <c r="H90" t="s">
        <v>10</v>
      </c>
    </row>
    <row r="91" spans="1:8">
      <c r="A91" s="2" t="s">
        <v>935</v>
      </c>
      <c r="B91" t="s">
        <v>20</v>
      </c>
      <c r="C91">
        <v>76</v>
      </c>
      <c r="D91" t="s">
        <v>4</v>
      </c>
      <c r="E91" s="1">
        <v>43767</v>
      </c>
      <c r="F91">
        <v>1129</v>
      </c>
      <c r="G91" t="s">
        <v>21</v>
      </c>
      <c r="H91" t="s">
        <v>10</v>
      </c>
    </row>
    <row r="92" spans="1:8">
      <c r="A92" s="2" t="s">
        <v>936</v>
      </c>
      <c r="B92" t="s">
        <v>20</v>
      </c>
      <c r="C92">
        <v>76</v>
      </c>
      <c r="D92" t="s">
        <v>4</v>
      </c>
      <c r="E92" s="1">
        <v>43768</v>
      </c>
      <c r="F92">
        <v>1536</v>
      </c>
      <c r="G92" t="s">
        <v>21</v>
      </c>
      <c r="H92" t="s">
        <v>10</v>
      </c>
    </row>
    <row r="93" spans="1:8">
      <c r="A93" s="2" t="s">
        <v>937</v>
      </c>
      <c r="B93" t="s">
        <v>20</v>
      </c>
      <c r="C93">
        <v>76</v>
      </c>
      <c r="D93" t="s">
        <v>4</v>
      </c>
      <c r="E93" s="1">
        <v>43769</v>
      </c>
      <c r="F93">
        <v>1076</v>
      </c>
      <c r="G93" t="s">
        <v>21</v>
      </c>
      <c r="H93" t="s">
        <v>10</v>
      </c>
    </row>
    <row r="94" spans="1:8">
      <c r="A94" s="2" t="s">
        <v>938</v>
      </c>
      <c r="B94" t="s">
        <v>20</v>
      </c>
      <c r="C94">
        <v>76</v>
      </c>
      <c r="D94" t="s">
        <v>4</v>
      </c>
      <c r="E94" s="1">
        <v>43770</v>
      </c>
      <c r="F94">
        <v>1464</v>
      </c>
      <c r="G94" t="s">
        <v>21</v>
      </c>
      <c r="H94" t="s">
        <v>10</v>
      </c>
    </row>
    <row r="95" spans="1:8">
      <c r="A95" s="2" t="s">
        <v>939</v>
      </c>
      <c r="B95" t="s">
        <v>20</v>
      </c>
      <c r="C95">
        <v>76</v>
      </c>
      <c r="D95" t="s">
        <v>4</v>
      </c>
      <c r="E95" s="1">
        <v>43771</v>
      </c>
      <c r="F95">
        <v>1241</v>
      </c>
      <c r="G95" t="s">
        <v>21</v>
      </c>
      <c r="H95" t="s">
        <v>10</v>
      </c>
    </row>
    <row r="96" spans="1:8">
      <c r="A96" s="2" t="s">
        <v>940</v>
      </c>
      <c r="B96" t="s">
        <v>20</v>
      </c>
      <c r="C96">
        <v>76</v>
      </c>
      <c r="D96" t="s">
        <v>4</v>
      </c>
      <c r="E96" s="1">
        <v>43772</v>
      </c>
      <c r="F96">
        <v>979</v>
      </c>
      <c r="G96" t="s">
        <v>21</v>
      </c>
      <c r="H96" t="s">
        <v>10</v>
      </c>
    </row>
    <row r="97" spans="1:8">
      <c r="A97" s="2" t="s">
        <v>941</v>
      </c>
      <c r="B97" t="s">
        <v>20</v>
      </c>
      <c r="C97">
        <v>76</v>
      </c>
      <c r="D97" t="s">
        <v>4</v>
      </c>
      <c r="E97" s="1">
        <v>43773</v>
      </c>
      <c r="F97">
        <v>1500</v>
      </c>
      <c r="G97" t="s">
        <v>21</v>
      </c>
      <c r="H97" t="s">
        <v>10</v>
      </c>
    </row>
    <row r="98" spans="1:8">
      <c r="A98" s="2" t="s">
        <v>942</v>
      </c>
      <c r="B98" t="s">
        <v>20</v>
      </c>
      <c r="C98">
        <v>76</v>
      </c>
      <c r="D98" t="s">
        <v>4</v>
      </c>
      <c r="E98" s="1">
        <v>43774</v>
      </c>
      <c r="F98">
        <v>1471</v>
      </c>
      <c r="G98" t="s">
        <v>21</v>
      </c>
      <c r="H98" t="s">
        <v>10</v>
      </c>
    </row>
    <row r="99" spans="1:8">
      <c r="A99" s="2" t="s">
        <v>943</v>
      </c>
      <c r="B99" t="s">
        <v>20</v>
      </c>
      <c r="C99">
        <v>76</v>
      </c>
      <c r="D99" t="s">
        <v>4</v>
      </c>
      <c r="E99" s="1">
        <v>43775</v>
      </c>
      <c r="F99">
        <v>1606</v>
      </c>
      <c r="G99" t="s">
        <v>21</v>
      </c>
      <c r="H99" t="s">
        <v>10</v>
      </c>
    </row>
    <row r="100" spans="1:8">
      <c r="A100" s="2" t="s">
        <v>944</v>
      </c>
      <c r="B100" t="s">
        <v>20</v>
      </c>
      <c r="C100">
        <v>76</v>
      </c>
      <c r="D100" t="s">
        <v>4</v>
      </c>
      <c r="E100" s="1">
        <v>43776</v>
      </c>
      <c r="F100">
        <v>2243</v>
      </c>
      <c r="G100" t="s">
        <v>21</v>
      </c>
      <c r="H100" t="s">
        <v>10</v>
      </c>
    </row>
    <row r="101" spans="1:8">
      <c r="A101" s="2" t="s">
        <v>945</v>
      </c>
      <c r="B101" t="s">
        <v>20</v>
      </c>
      <c r="C101">
        <v>76</v>
      </c>
      <c r="D101" t="s">
        <v>4</v>
      </c>
      <c r="E101" s="1">
        <v>43777</v>
      </c>
      <c r="F101">
        <v>2201</v>
      </c>
      <c r="G101" t="s">
        <v>21</v>
      </c>
      <c r="H101" t="s">
        <v>10</v>
      </c>
    </row>
    <row r="102" spans="1:8">
      <c r="A102" s="2" t="s">
        <v>946</v>
      </c>
      <c r="B102" t="s">
        <v>20</v>
      </c>
      <c r="C102">
        <v>76</v>
      </c>
      <c r="D102" t="s">
        <v>4</v>
      </c>
      <c r="E102" s="1">
        <v>43778</v>
      </c>
      <c r="F102">
        <v>2075</v>
      </c>
      <c r="G102" t="s">
        <v>21</v>
      </c>
      <c r="H102" t="s">
        <v>10</v>
      </c>
    </row>
    <row r="103" spans="1:8">
      <c r="A103" s="2" t="s">
        <v>947</v>
      </c>
      <c r="B103" t="s">
        <v>20</v>
      </c>
      <c r="C103">
        <v>76</v>
      </c>
      <c r="D103" t="s">
        <v>4</v>
      </c>
      <c r="E103" s="1">
        <v>43779</v>
      </c>
      <c r="F103">
        <v>1862</v>
      </c>
      <c r="G103" t="s">
        <v>21</v>
      </c>
      <c r="H103" t="s">
        <v>10</v>
      </c>
    </row>
    <row r="104" spans="1:8">
      <c r="A104" s="2" t="s">
        <v>948</v>
      </c>
      <c r="B104" t="s">
        <v>20</v>
      </c>
      <c r="C104">
        <v>76</v>
      </c>
      <c r="D104" t="s">
        <v>4</v>
      </c>
      <c r="E104" s="1">
        <v>43780</v>
      </c>
      <c r="F104">
        <v>2008</v>
      </c>
      <c r="G104" t="s">
        <v>21</v>
      </c>
      <c r="H104" t="s">
        <v>10</v>
      </c>
    </row>
    <row r="105" spans="1:8">
      <c r="A105" s="2" t="s">
        <v>949</v>
      </c>
      <c r="B105" t="s">
        <v>20</v>
      </c>
      <c r="C105">
        <v>76</v>
      </c>
      <c r="D105" t="s">
        <v>4</v>
      </c>
      <c r="E105" s="1">
        <v>43781</v>
      </c>
      <c r="F105">
        <v>2112</v>
      </c>
      <c r="G105" t="s">
        <v>21</v>
      </c>
      <c r="H105" t="s">
        <v>10</v>
      </c>
    </row>
    <row r="106" spans="1:8">
      <c r="A106" s="2" t="s">
        <v>950</v>
      </c>
      <c r="B106" t="s">
        <v>20</v>
      </c>
      <c r="C106">
        <v>76</v>
      </c>
      <c r="D106" t="s">
        <v>4</v>
      </c>
      <c r="E106" s="1">
        <v>43782</v>
      </c>
      <c r="F106">
        <v>1821</v>
      </c>
      <c r="G106" t="s">
        <v>21</v>
      </c>
      <c r="H106" t="s">
        <v>10</v>
      </c>
    </row>
    <row r="107" spans="1:8">
      <c r="A107" s="2" t="s">
        <v>951</v>
      </c>
      <c r="B107" t="s">
        <v>20</v>
      </c>
      <c r="C107">
        <v>76</v>
      </c>
      <c r="D107" t="s">
        <v>4</v>
      </c>
      <c r="E107" s="1">
        <v>43783</v>
      </c>
      <c r="F107">
        <v>1715</v>
      </c>
      <c r="G107" t="s">
        <v>21</v>
      </c>
      <c r="H107" t="s">
        <v>10</v>
      </c>
    </row>
    <row r="108" spans="1:8">
      <c r="A108" s="2" t="s">
        <v>952</v>
      </c>
      <c r="B108" t="s">
        <v>20</v>
      </c>
      <c r="C108">
        <v>76</v>
      </c>
      <c r="D108" t="s">
        <v>4</v>
      </c>
      <c r="E108" s="1">
        <v>43784</v>
      </c>
      <c r="F108">
        <v>1606</v>
      </c>
      <c r="G108" t="s">
        <v>21</v>
      </c>
      <c r="H108" t="s">
        <v>10</v>
      </c>
    </row>
    <row r="109" spans="1:8">
      <c r="A109" s="2" t="s">
        <v>953</v>
      </c>
      <c r="B109" t="s">
        <v>20</v>
      </c>
      <c r="C109">
        <v>76</v>
      </c>
      <c r="D109" t="s">
        <v>4</v>
      </c>
      <c r="E109" s="1">
        <v>43785</v>
      </c>
      <c r="F109">
        <v>3386</v>
      </c>
      <c r="G109" t="s">
        <v>21</v>
      </c>
      <c r="H109" t="s">
        <v>10</v>
      </c>
    </row>
    <row r="110" spans="1:8">
      <c r="A110" s="2" t="s">
        <v>954</v>
      </c>
      <c r="B110" t="s">
        <v>20</v>
      </c>
      <c r="C110">
        <v>76</v>
      </c>
      <c r="D110" t="s">
        <v>4</v>
      </c>
      <c r="E110" s="1">
        <v>43786</v>
      </c>
      <c r="F110">
        <v>2756</v>
      </c>
      <c r="G110" t="s">
        <v>21</v>
      </c>
      <c r="H110" t="s">
        <v>10</v>
      </c>
    </row>
    <row r="111" spans="1:8">
      <c r="A111" s="2" t="s">
        <v>955</v>
      </c>
      <c r="B111" t="s">
        <v>20</v>
      </c>
      <c r="C111">
        <v>76</v>
      </c>
      <c r="D111" t="s">
        <v>4</v>
      </c>
      <c r="E111" s="1">
        <v>43787</v>
      </c>
      <c r="F111">
        <v>1838</v>
      </c>
      <c r="G111" t="s">
        <v>21</v>
      </c>
      <c r="H111" t="s">
        <v>10</v>
      </c>
    </row>
    <row r="112" spans="1:8">
      <c r="A112" s="2" t="s">
        <v>956</v>
      </c>
      <c r="B112" t="s">
        <v>20</v>
      </c>
      <c r="C112">
        <v>76</v>
      </c>
      <c r="D112" t="s">
        <v>4</v>
      </c>
      <c r="E112" s="1">
        <v>43788</v>
      </c>
      <c r="F112">
        <v>1662</v>
      </c>
      <c r="G112" t="s">
        <v>21</v>
      </c>
      <c r="H112" t="s">
        <v>10</v>
      </c>
    </row>
    <row r="113" spans="1:8">
      <c r="A113" s="2" t="s">
        <v>957</v>
      </c>
      <c r="B113" t="s">
        <v>20</v>
      </c>
      <c r="C113">
        <v>76</v>
      </c>
      <c r="D113" t="s">
        <v>4</v>
      </c>
      <c r="E113" s="1">
        <v>43789</v>
      </c>
      <c r="F113">
        <v>2331</v>
      </c>
      <c r="G113" t="s">
        <v>21</v>
      </c>
      <c r="H113" t="s">
        <v>10</v>
      </c>
    </row>
    <row r="114" spans="1:8">
      <c r="A114" s="2" t="s">
        <v>958</v>
      </c>
      <c r="B114" t="s">
        <v>20</v>
      </c>
      <c r="C114">
        <v>76</v>
      </c>
      <c r="D114" t="s">
        <v>4</v>
      </c>
      <c r="E114" s="1">
        <v>43790</v>
      </c>
      <c r="F114">
        <v>1656</v>
      </c>
      <c r="G114" t="s">
        <v>21</v>
      </c>
      <c r="H114" t="s">
        <v>10</v>
      </c>
    </row>
    <row r="115" spans="1:8">
      <c r="A115" s="2" t="s">
        <v>959</v>
      </c>
      <c r="B115" t="s">
        <v>20</v>
      </c>
      <c r="C115">
        <v>76</v>
      </c>
      <c r="D115" t="s">
        <v>4</v>
      </c>
      <c r="E115" s="1">
        <v>43791</v>
      </c>
      <c r="F115">
        <v>2032</v>
      </c>
      <c r="G115" t="s">
        <v>21</v>
      </c>
      <c r="H115" t="s">
        <v>10</v>
      </c>
    </row>
    <row r="116" spans="1:8">
      <c r="A116" s="2" t="s">
        <v>960</v>
      </c>
      <c r="B116" t="s">
        <v>20</v>
      </c>
      <c r="C116">
        <v>76</v>
      </c>
      <c r="D116" t="s">
        <v>4</v>
      </c>
      <c r="E116" s="1">
        <v>43792</v>
      </c>
      <c r="F116">
        <v>1980</v>
      </c>
      <c r="G116" t="s">
        <v>21</v>
      </c>
      <c r="H116" t="s">
        <v>10</v>
      </c>
    </row>
    <row r="117" spans="1:8">
      <c r="A117" s="2" t="s">
        <v>961</v>
      </c>
      <c r="B117" t="s">
        <v>20</v>
      </c>
      <c r="C117">
        <v>76</v>
      </c>
      <c r="D117" t="s">
        <v>4</v>
      </c>
      <c r="E117" s="1">
        <v>43793</v>
      </c>
      <c r="F117">
        <v>2093</v>
      </c>
      <c r="G117" t="s">
        <v>21</v>
      </c>
      <c r="H117" t="s">
        <v>10</v>
      </c>
    </row>
    <row r="118" spans="1:8">
      <c r="A118" s="2" t="s">
        <v>962</v>
      </c>
      <c r="B118" t="s">
        <v>20</v>
      </c>
      <c r="C118">
        <v>76</v>
      </c>
      <c r="D118" t="s">
        <v>4</v>
      </c>
      <c r="E118" s="1">
        <v>43794</v>
      </c>
      <c r="F118">
        <v>1948</v>
      </c>
      <c r="G118" t="s">
        <v>21</v>
      </c>
      <c r="H118" t="s">
        <v>10</v>
      </c>
    </row>
    <row r="119" spans="1:8">
      <c r="A119" s="2" t="s">
        <v>963</v>
      </c>
      <c r="B119" t="s">
        <v>20</v>
      </c>
      <c r="C119">
        <v>76</v>
      </c>
      <c r="D119" t="s">
        <v>4</v>
      </c>
      <c r="E119" s="1">
        <v>43795</v>
      </c>
      <c r="F119">
        <v>2171</v>
      </c>
      <c r="G119" t="s">
        <v>21</v>
      </c>
      <c r="H119" t="s">
        <v>10</v>
      </c>
    </row>
    <row r="120" spans="1:8">
      <c r="A120" s="2" t="s">
        <v>964</v>
      </c>
      <c r="B120" t="s">
        <v>20</v>
      </c>
      <c r="C120">
        <v>76</v>
      </c>
      <c r="D120" t="s">
        <v>4</v>
      </c>
      <c r="E120" s="1">
        <v>43796</v>
      </c>
      <c r="F120">
        <v>2203</v>
      </c>
      <c r="G120" t="s">
        <v>21</v>
      </c>
      <c r="H120" t="s">
        <v>10</v>
      </c>
    </row>
    <row r="121" spans="1:8">
      <c r="A121" s="2" t="s">
        <v>965</v>
      </c>
      <c r="B121" t="s">
        <v>20</v>
      </c>
      <c r="C121">
        <v>76</v>
      </c>
      <c r="D121" t="s">
        <v>4</v>
      </c>
      <c r="E121" s="1">
        <v>43797</v>
      </c>
      <c r="F121">
        <v>2116</v>
      </c>
      <c r="G121" t="s">
        <v>21</v>
      </c>
      <c r="H121" t="s">
        <v>10</v>
      </c>
    </row>
    <row r="122" spans="1:8">
      <c r="A122" s="2" t="s">
        <v>966</v>
      </c>
      <c r="B122" t="s">
        <v>20</v>
      </c>
      <c r="C122">
        <v>76</v>
      </c>
      <c r="D122" t="s">
        <v>4</v>
      </c>
      <c r="E122" s="1">
        <v>43798</v>
      </c>
      <c r="F122">
        <v>2033</v>
      </c>
      <c r="G122" t="s">
        <v>21</v>
      </c>
      <c r="H122" t="s">
        <v>10</v>
      </c>
    </row>
    <row r="123" spans="1:8">
      <c r="A123" s="2" t="s">
        <v>967</v>
      </c>
      <c r="B123" t="s">
        <v>20</v>
      </c>
      <c r="C123">
        <v>76</v>
      </c>
      <c r="D123" t="s">
        <v>4</v>
      </c>
      <c r="E123" s="1">
        <v>43799</v>
      </c>
      <c r="F123">
        <v>2167</v>
      </c>
      <c r="G123" t="s">
        <v>21</v>
      </c>
      <c r="H123" t="s">
        <v>10</v>
      </c>
    </row>
    <row r="124" spans="1:8">
      <c r="A124" s="2" t="s">
        <v>968</v>
      </c>
      <c r="B124" t="s">
        <v>20</v>
      </c>
      <c r="C124">
        <v>76</v>
      </c>
      <c r="D124" t="s">
        <v>4</v>
      </c>
      <c r="E124" s="1">
        <v>43800</v>
      </c>
      <c r="F124">
        <v>3849</v>
      </c>
      <c r="G124" t="s">
        <v>21</v>
      </c>
      <c r="H124" t="s">
        <v>10</v>
      </c>
    </row>
    <row r="125" spans="1:8">
      <c r="A125" s="2" t="s">
        <v>969</v>
      </c>
      <c r="B125" t="s">
        <v>20</v>
      </c>
      <c r="C125">
        <v>76</v>
      </c>
      <c r="D125" t="s">
        <v>4</v>
      </c>
      <c r="E125" s="1">
        <v>43801</v>
      </c>
      <c r="F125">
        <v>6320</v>
      </c>
      <c r="G125" t="s">
        <v>21</v>
      </c>
      <c r="H125" t="s">
        <v>10</v>
      </c>
    </row>
    <row r="126" spans="1:8">
      <c r="A126" s="2" t="s">
        <v>970</v>
      </c>
      <c r="B126" t="s">
        <v>20</v>
      </c>
      <c r="C126">
        <v>76</v>
      </c>
      <c r="D126" t="s">
        <v>4</v>
      </c>
      <c r="E126" s="1">
        <v>43802</v>
      </c>
      <c r="F126">
        <v>4453</v>
      </c>
      <c r="G126" t="s">
        <v>21</v>
      </c>
      <c r="H126" t="s">
        <v>10</v>
      </c>
    </row>
    <row r="127" spans="1:8">
      <c r="A127" s="2" t="s">
        <v>971</v>
      </c>
      <c r="B127" t="s">
        <v>20</v>
      </c>
      <c r="C127">
        <v>76</v>
      </c>
      <c r="D127" t="s">
        <v>4</v>
      </c>
      <c r="E127" s="1">
        <v>43803</v>
      </c>
      <c r="F127">
        <v>3678</v>
      </c>
      <c r="G127" t="s">
        <v>21</v>
      </c>
      <c r="H127" t="s">
        <v>10</v>
      </c>
    </row>
    <row r="128" spans="1:8">
      <c r="A128" s="2" t="s">
        <v>972</v>
      </c>
      <c r="B128" t="s">
        <v>20</v>
      </c>
      <c r="C128">
        <v>76</v>
      </c>
      <c r="D128" t="s">
        <v>4</v>
      </c>
      <c r="E128" s="1">
        <v>43804</v>
      </c>
      <c r="F128">
        <v>3149</v>
      </c>
      <c r="G128" t="s">
        <v>21</v>
      </c>
      <c r="H128" t="s">
        <v>10</v>
      </c>
    </row>
    <row r="129" spans="1:8">
      <c r="A129" s="2" t="s">
        <v>973</v>
      </c>
      <c r="B129" t="s">
        <v>20</v>
      </c>
      <c r="C129">
        <v>76</v>
      </c>
      <c r="D129" t="s">
        <v>4</v>
      </c>
      <c r="E129" s="1">
        <v>43805</v>
      </c>
      <c r="F129">
        <v>3972</v>
      </c>
      <c r="G129" t="s">
        <v>21</v>
      </c>
      <c r="H129" t="s">
        <v>10</v>
      </c>
    </row>
    <row r="130" spans="1:8">
      <c r="A130" s="2" t="s">
        <v>974</v>
      </c>
      <c r="B130" t="s">
        <v>20</v>
      </c>
      <c r="C130">
        <v>76</v>
      </c>
      <c r="D130" t="s">
        <v>4</v>
      </c>
      <c r="E130" s="1">
        <v>43806</v>
      </c>
      <c r="F130">
        <v>9296</v>
      </c>
      <c r="G130" t="s">
        <v>21</v>
      </c>
      <c r="H130" t="s">
        <v>10</v>
      </c>
    </row>
    <row r="131" spans="1:8">
      <c r="A131" s="2" t="s">
        <v>975</v>
      </c>
      <c r="B131" t="s">
        <v>20</v>
      </c>
      <c r="C131">
        <v>76</v>
      </c>
      <c r="D131" t="s">
        <v>4</v>
      </c>
      <c r="E131" s="1">
        <v>43807</v>
      </c>
      <c r="F131">
        <v>11267</v>
      </c>
      <c r="G131" t="s">
        <v>21</v>
      </c>
      <c r="H131" t="s">
        <v>10</v>
      </c>
    </row>
    <row r="132" spans="1:8">
      <c r="A132" s="2" t="s">
        <v>976</v>
      </c>
      <c r="B132" t="s">
        <v>20</v>
      </c>
      <c r="C132">
        <v>76</v>
      </c>
      <c r="D132" t="s">
        <v>4</v>
      </c>
      <c r="E132" s="1">
        <v>43808</v>
      </c>
      <c r="F132">
        <v>6225</v>
      </c>
      <c r="G132" t="s">
        <v>21</v>
      </c>
      <c r="H132" t="s">
        <v>10</v>
      </c>
    </row>
    <row r="133" spans="1:8">
      <c r="A133" s="2" t="s">
        <v>977</v>
      </c>
      <c r="B133" t="s">
        <v>20</v>
      </c>
      <c r="C133">
        <v>76</v>
      </c>
      <c r="D133" t="s">
        <v>4</v>
      </c>
      <c r="E133" s="1">
        <v>43809</v>
      </c>
      <c r="F133">
        <v>4887</v>
      </c>
      <c r="G133" t="s">
        <v>21</v>
      </c>
      <c r="H133" t="s">
        <v>10</v>
      </c>
    </row>
    <row r="134" spans="1:8">
      <c r="A134" s="2" t="s">
        <v>978</v>
      </c>
      <c r="B134" t="s">
        <v>20</v>
      </c>
      <c r="C134">
        <v>76</v>
      </c>
      <c r="D134" t="s">
        <v>4</v>
      </c>
      <c r="E134" s="1">
        <v>43810</v>
      </c>
      <c r="F134">
        <v>5117</v>
      </c>
      <c r="G134" t="s">
        <v>21</v>
      </c>
      <c r="H134" t="s">
        <v>10</v>
      </c>
    </row>
    <row r="135" spans="1:8">
      <c r="A135" s="2" t="s">
        <v>979</v>
      </c>
      <c r="B135" t="s">
        <v>20</v>
      </c>
      <c r="C135">
        <v>76</v>
      </c>
      <c r="D135" t="s">
        <v>4</v>
      </c>
      <c r="E135" s="1">
        <v>43811</v>
      </c>
      <c r="F135">
        <v>7839</v>
      </c>
      <c r="G135" t="s">
        <v>21</v>
      </c>
      <c r="H135" t="s">
        <v>10</v>
      </c>
    </row>
    <row r="136" spans="1:8">
      <c r="A136" s="2" t="s">
        <v>980</v>
      </c>
      <c r="B136" t="s">
        <v>20</v>
      </c>
      <c r="C136">
        <v>76</v>
      </c>
      <c r="D136" t="s">
        <v>4</v>
      </c>
      <c r="E136" s="1">
        <v>43812</v>
      </c>
      <c r="F136">
        <v>7737</v>
      </c>
      <c r="G136" t="s">
        <v>21</v>
      </c>
      <c r="H136" t="s">
        <v>10</v>
      </c>
    </row>
    <row r="137" spans="1:8">
      <c r="A137" s="2" t="s">
        <v>981</v>
      </c>
      <c r="B137" t="s">
        <v>20</v>
      </c>
      <c r="C137">
        <v>76</v>
      </c>
      <c r="D137" t="s">
        <v>4</v>
      </c>
      <c r="E137" s="1">
        <v>43813</v>
      </c>
      <c r="F137">
        <v>9344</v>
      </c>
      <c r="G137" t="s">
        <v>21</v>
      </c>
      <c r="H137" t="s">
        <v>10</v>
      </c>
    </row>
    <row r="138" spans="1:8">
      <c r="A138" s="2" t="s">
        <v>982</v>
      </c>
      <c r="B138" t="s">
        <v>20</v>
      </c>
      <c r="C138">
        <v>76</v>
      </c>
      <c r="D138" t="s">
        <v>4</v>
      </c>
      <c r="E138" s="1">
        <v>43814</v>
      </c>
      <c r="F138">
        <v>7511</v>
      </c>
      <c r="G138" t="s">
        <v>21</v>
      </c>
      <c r="H138" t="s">
        <v>10</v>
      </c>
    </row>
    <row r="139" spans="1:8">
      <c r="A139" s="2" t="s">
        <v>983</v>
      </c>
      <c r="B139" t="s">
        <v>20</v>
      </c>
      <c r="C139">
        <v>76</v>
      </c>
      <c r="D139" t="s">
        <v>4</v>
      </c>
      <c r="E139" s="1">
        <v>43815</v>
      </c>
      <c r="F139">
        <v>5213</v>
      </c>
      <c r="G139" t="s">
        <v>21</v>
      </c>
      <c r="H139" t="s">
        <v>10</v>
      </c>
    </row>
    <row r="140" spans="1:8">
      <c r="A140" s="2" t="s">
        <v>984</v>
      </c>
      <c r="B140" t="s">
        <v>20</v>
      </c>
      <c r="C140">
        <v>76</v>
      </c>
      <c r="D140" t="s">
        <v>4</v>
      </c>
      <c r="E140" s="1">
        <v>43816</v>
      </c>
      <c r="F140">
        <v>4988</v>
      </c>
      <c r="G140" t="s">
        <v>21</v>
      </c>
      <c r="H140" t="s">
        <v>10</v>
      </c>
    </row>
    <row r="141" spans="1:8">
      <c r="A141" s="2" t="s">
        <v>985</v>
      </c>
      <c r="B141" t="s">
        <v>20</v>
      </c>
      <c r="C141">
        <v>76</v>
      </c>
      <c r="D141" t="s">
        <v>4</v>
      </c>
      <c r="E141" s="1">
        <v>43817</v>
      </c>
      <c r="F141">
        <v>3416</v>
      </c>
      <c r="G141" t="s">
        <v>21</v>
      </c>
      <c r="H141" t="s">
        <v>10</v>
      </c>
    </row>
    <row r="142" spans="1:8">
      <c r="A142" s="2" t="s">
        <v>986</v>
      </c>
      <c r="B142" t="s">
        <v>20</v>
      </c>
      <c r="C142">
        <v>76</v>
      </c>
      <c r="D142" t="s">
        <v>4</v>
      </c>
      <c r="E142" s="1">
        <v>43818</v>
      </c>
      <c r="F142">
        <v>4431</v>
      </c>
      <c r="G142" t="s">
        <v>21</v>
      </c>
      <c r="H142" t="s">
        <v>10</v>
      </c>
    </row>
    <row r="143" spans="1:8">
      <c r="A143" s="2" t="s">
        <v>987</v>
      </c>
      <c r="B143" t="s">
        <v>20</v>
      </c>
      <c r="C143">
        <v>76</v>
      </c>
      <c r="D143" t="s">
        <v>4</v>
      </c>
      <c r="E143" s="1">
        <v>43819</v>
      </c>
      <c r="F143">
        <v>5071</v>
      </c>
      <c r="G143" t="s">
        <v>21</v>
      </c>
      <c r="H143" t="s">
        <v>10</v>
      </c>
    </row>
    <row r="144" spans="1:8">
      <c r="A144" s="2" t="s">
        <v>988</v>
      </c>
      <c r="B144" t="s">
        <v>20</v>
      </c>
      <c r="C144">
        <v>76</v>
      </c>
      <c r="D144" t="s">
        <v>4</v>
      </c>
      <c r="E144" s="1">
        <v>43820</v>
      </c>
      <c r="F144">
        <v>4872</v>
      </c>
      <c r="G144" t="s">
        <v>21</v>
      </c>
      <c r="H144" t="s">
        <v>10</v>
      </c>
    </row>
    <row r="145" spans="1:8">
      <c r="A145" s="2" t="s">
        <v>989</v>
      </c>
      <c r="B145" t="s">
        <v>20</v>
      </c>
      <c r="C145">
        <v>76</v>
      </c>
      <c r="D145" t="s">
        <v>4</v>
      </c>
      <c r="E145" s="1">
        <v>43821</v>
      </c>
      <c r="F145">
        <v>5504</v>
      </c>
      <c r="G145" t="s">
        <v>21</v>
      </c>
      <c r="H145" t="s">
        <v>10</v>
      </c>
    </row>
    <row r="146" spans="1:8">
      <c r="A146" s="2" t="s">
        <v>990</v>
      </c>
      <c r="B146" t="s">
        <v>20</v>
      </c>
      <c r="C146">
        <v>76</v>
      </c>
      <c r="D146" t="s">
        <v>4</v>
      </c>
      <c r="E146" s="1">
        <v>43822</v>
      </c>
      <c r="F146">
        <v>6065</v>
      </c>
      <c r="G146" t="s">
        <v>21</v>
      </c>
      <c r="H146" t="s">
        <v>10</v>
      </c>
    </row>
    <row r="147" spans="1:8">
      <c r="A147" s="2" t="s">
        <v>991</v>
      </c>
      <c r="B147" t="s">
        <v>20</v>
      </c>
      <c r="C147">
        <v>76</v>
      </c>
      <c r="D147" t="s">
        <v>4</v>
      </c>
      <c r="E147" s="1">
        <v>43823</v>
      </c>
      <c r="F147">
        <v>5357</v>
      </c>
      <c r="G147" t="s">
        <v>21</v>
      </c>
      <c r="H147" t="s">
        <v>10</v>
      </c>
    </row>
    <row r="148" spans="1:8">
      <c r="A148" s="2" t="s">
        <v>992</v>
      </c>
      <c r="B148" t="s">
        <v>20</v>
      </c>
      <c r="C148">
        <v>76</v>
      </c>
      <c r="D148" t="s">
        <v>4</v>
      </c>
      <c r="E148" s="1">
        <v>43824</v>
      </c>
      <c r="F148">
        <v>5069</v>
      </c>
      <c r="G148" t="s">
        <v>21</v>
      </c>
      <c r="H148" t="s">
        <v>10</v>
      </c>
    </row>
    <row r="149" spans="1:8">
      <c r="A149" s="2" t="s">
        <v>993</v>
      </c>
      <c r="B149" t="s">
        <v>20</v>
      </c>
      <c r="C149">
        <v>76</v>
      </c>
      <c r="D149" t="s">
        <v>4</v>
      </c>
      <c r="E149" s="1">
        <v>43825</v>
      </c>
      <c r="F149">
        <v>4876</v>
      </c>
      <c r="G149" t="s">
        <v>21</v>
      </c>
      <c r="H149" t="s">
        <v>10</v>
      </c>
    </row>
    <row r="150" spans="1:8">
      <c r="A150" s="2" t="s">
        <v>994</v>
      </c>
      <c r="B150" t="s">
        <v>20</v>
      </c>
      <c r="C150">
        <v>76</v>
      </c>
      <c r="D150" t="s">
        <v>4</v>
      </c>
      <c r="E150" s="1">
        <v>43826</v>
      </c>
      <c r="F150">
        <v>4516</v>
      </c>
      <c r="G150" t="s">
        <v>21</v>
      </c>
      <c r="H150" t="s">
        <v>10</v>
      </c>
    </row>
    <row r="151" spans="1:8">
      <c r="A151" s="2" t="s">
        <v>995</v>
      </c>
      <c r="B151" t="s">
        <v>20</v>
      </c>
      <c r="C151">
        <v>76</v>
      </c>
      <c r="D151" t="s">
        <v>4</v>
      </c>
      <c r="E151" s="1">
        <v>43827</v>
      </c>
      <c r="F151">
        <v>4166</v>
      </c>
      <c r="G151" t="s">
        <v>21</v>
      </c>
      <c r="H151" t="s">
        <v>10</v>
      </c>
    </row>
    <row r="152" spans="1:8">
      <c r="A152" s="2" t="s">
        <v>996</v>
      </c>
      <c r="B152" t="s">
        <v>20</v>
      </c>
      <c r="C152">
        <v>76</v>
      </c>
      <c r="D152" t="s">
        <v>4</v>
      </c>
      <c r="E152" s="1">
        <v>43828</v>
      </c>
      <c r="F152">
        <v>4140</v>
      </c>
      <c r="G152" t="s">
        <v>21</v>
      </c>
      <c r="H152" t="s">
        <v>10</v>
      </c>
    </row>
    <row r="153" spans="1:8">
      <c r="A153" s="2" t="s">
        <v>997</v>
      </c>
      <c r="B153" t="s">
        <v>20</v>
      </c>
      <c r="C153">
        <v>76</v>
      </c>
      <c r="D153" t="s">
        <v>4</v>
      </c>
      <c r="E153" s="1">
        <v>43829</v>
      </c>
      <c r="F153">
        <v>4059</v>
      </c>
      <c r="G153" t="s">
        <v>21</v>
      </c>
      <c r="H153" t="s">
        <v>10</v>
      </c>
    </row>
    <row r="154" spans="1:8">
      <c r="A154" s="2" t="s">
        <v>998</v>
      </c>
      <c r="B154" t="s">
        <v>20</v>
      </c>
      <c r="C154">
        <v>76</v>
      </c>
      <c r="D154" t="s">
        <v>4</v>
      </c>
      <c r="E154" s="1">
        <v>43830</v>
      </c>
      <c r="F154">
        <v>3913</v>
      </c>
      <c r="G154" t="s">
        <v>21</v>
      </c>
      <c r="H154" t="s">
        <v>10</v>
      </c>
    </row>
    <row r="155" spans="1:8">
      <c r="A155" s="2" t="s">
        <v>999</v>
      </c>
      <c r="B155" t="s">
        <v>20</v>
      </c>
      <c r="C155">
        <v>76</v>
      </c>
      <c r="D155" t="s">
        <v>4</v>
      </c>
      <c r="E155" s="1">
        <v>43831</v>
      </c>
      <c r="F155">
        <v>3732</v>
      </c>
      <c r="G155" t="s">
        <v>21</v>
      </c>
      <c r="H155" t="s">
        <v>10</v>
      </c>
    </row>
    <row r="156" spans="1:8">
      <c r="A156" s="2" t="s">
        <v>1000</v>
      </c>
      <c r="B156" t="s">
        <v>20</v>
      </c>
      <c r="C156">
        <v>76</v>
      </c>
      <c r="D156" t="s">
        <v>4</v>
      </c>
      <c r="E156" s="1">
        <v>43832</v>
      </c>
      <c r="F156">
        <v>3940</v>
      </c>
      <c r="G156" t="s">
        <v>21</v>
      </c>
      <c r="H156" t="s">
        <v>10</v>
      </c>
    </row>
    <row r="157" spans="1:8">
      <c r="A157" s="2" t="s">
        <v>1001</v>
      </c>
      <c r="B157" t="s">
        <v>20</v>
      </c>
      <c r="C157">
        <v>76</v>
      </c>
      <c r="D157" t="s">
        <v>4</v>
      </c>
      <c r="E157" s="1">
        <v>43833</v>
      </c>
      <c r="F157">
        <v>4145</v>
      </c>
      <c r="G157" t="s">
        <v>21</v>
      </c>
      <c r="H157" t="s">
        <v>10</v>
      </c>
    </row>
    <row r="158" spans="1:8">
      <c r="A158" s="2" t="s">
        <v>1002</v>
      </c>
      <c r="B158" t="s">
        <v>20</v>
      </c>
      <c r="C158">
        <v>76</v>
      </c>
      <c r="D158" t="s">
        <v>4</v>
      </c>
      <c r="E158" s="1">
        <v>43834</v>
      </c>
      <c r="F158">
        <v>3961</v>
      </c>
      <c r="G158" t="s">
        <v>21</v>
      </c>
      <c r="H158" t="s">
        <v>10</v>
      </c>
    </row>
    <row r="159" spans="1:8">
      <c r="A159" s="2" t="s">
        <v>1003</v>
      </c>
      <c r="B159" t="s">
        <v>20</v>
      </c>
      <c r="C159">
        <v>76</v>
      </c>
      <c r="D159" t="s">
        <v>4</v>
      </c>
      <c r="E159" s="1">
        <v>43835</v>
      </c>
      <c r="F159">
        <v>3680</v>
      </c>
      <c r="G159" t="s">
        <v>21</v>
      </c>
      <c r="H159" t="s">
        <v>10</v>
      </c>
    </row>
    <row r="160" spans="1:8">
      <c r="A160" s="2" t="s">
        <v>1004</v>
      </c>
      <c r="B160" t="s">
        <v>20</v>
      </c>
      <c r="C160">
        <v>76</v>
      </c>
      <c r="D160" t="s">
        <v>4</v>
      </c>
      <c r="E160" s="1">
        <v>43836</v>
      </c>
      <c r="F160">
        <v>3461</v>
      </c>
      <c r="G160" t="s">
        <v>21</v>
      </c>
      <c r="H160" t="s">
        <v>10</v>
      </c>
    </row>
    <row r="161" spans="1:8">
      <c r="A161" s="2" t="s">
        <v>1005</v>
      </c>
      <c r="B161" t="s">
        <v>20</v>
      </c>
      <c r="C161">
        <v>76</v>
      </c>
      <c r="D161" t="s">
        <v>4</v>
      </c>
      <c r="E161" s="1">
        <v>43837</v>
      </c>
      <c r="F161">
        <v>3674</v>
      </c>
      <c r="G161" t="s">
        <v>21</v>
      </c>
      <c r="H161" t="s">
        <v>10</v>
      </c>
    </row>
    <row r="162" spans="1:8">
      <c r="A162" s="2" t="s">
        <v>1006</v>
      </c>
      <c r="B162" t="s">
        <v>20</v>
      </c>
      <c r="C162">
        <v>76</v>
      </c>
      <c r="D162" t="s">
        <v>4</v>
      </c>
      <c r="E162" s="1">
        <v>43838</v>
      </c>
      <c r="F162">
        <v>3365</v>
      </c>
      <c r="G162" t="s">
        <v>21</v>
      </c>
      <c r="H162" t="s">
        <v>10</v>
      </c>
    </row>
    <row r="163" spans="1:8">
      <c r="A163" s="2" t="s">
        <v>1007</v>
      </c>
      <c r="B163" t="s">
        <v>20</v>
      </c>
      <c r="C163">
        <v>76</v>
      </c>
      <c r="D163" t="s">
        <v>4</v>
      </c>
      <c r="E163" s="1">
        <v>43839</v>
      </c>
      <c r="F163">
        <v>4190</v>
      </c>
      <c r="G163" t="s">
        <v>21</v>
      </c>
      <c r="H163" t="s">
        <v>10</v>
      </c>
    </row>
    <row r="164" spans="1:8">
      <c r="A164" s="2" t="s">
        <v>1008</v>
      </c>
      <c r="B164" t="s">
        <v>20</v>
      </c>
      <c r="C164">
        <v>76</v>
      </c>
      <c r="D164" t="s">
        <v>4</v>
      </c>
      <c r="E164" s="1">
        <v>43840</v>
      </c>
      <c r="F164">
        <v>3901</v>
      </c>
      <c r="G164" t="s">
        <v>21</v>
      </c>
      <c r="H164" t="s">
        <v>10</v>
      </c>
    </row>
    <row r="165" spans="1:8">
      <c r="A165" s="2" t="s">
        <v>1009</v>
      </c>
      <c r="B165" t="s">
        <v>20</v>
      </c>
      <c r="C165">
        <v>76</v>
      </c>
      <c r="D165" t="s">
        <v>4</v>
      </c>
      <c r="E165" s="1">
        <v>43841</v>
      </c>
      <c r="F165">
        <v>3177</v>
      </c>
      <c r="G165" t="s">
        <v>21</v>
      </c>
      <c r="H165" t="s">
        <v>10</v>
      </c>
    </row>
    <row r="166" spans="1:8">
      <c r="A166" s="2" t="s">
        <v>1010</v>
      </c>
      <c r="B166" t="s">
        <v>20</v>
      </c>
      <c r="C166">
        <v>76</v>
      </c>
      <c r="D166" t="s">
        <v>4</v>
      </c>
      <c r="E166" s="1">
        <v>43842</v>
      </c>
      <c r="F166">
        <v>2744</v>
      </c>
      <c r="G166" t="s">
        <v>21</v>
      </c>
      <c r="H166" t="s">
        <v>10</v>
      </c>
    </row>
    <row r="167" spans="1:8">
      <c r="A167" s="2" t="s">
        <v>1011</v>
      </c>
      <c r="B167" t="s">
        <v>20</v>
      </c>
      <c r="C167">
        <v>76</v>
      </c>
      <c r="D167" t="s">
        <v>4</v>
      </c>
      <c r="E167" s="1">
        <v>43843</v>
      </c>
      <c r="F167">
        <v>3824</v>
      </c>
      <c r="G167" t="s">
        <v>21</v>
      </c>
      <c r="H167" t="s">
        <v>10</v>
      </c>
    </row>
    <row r="168" spans="1:8">
      <c r="A168" s="2" t="s">
        <v>1012</v>
      </c>
      <c r="B168" t="s">
        <v>20</v>
      </c>
      <c r="C168">
        <v>76</v>
      </c>
      <c r="D168" t="s">
        <v>4</v>
      </c>
      <c r="E168" s="1">
        <v>43844</v>
      </c>
      <c r="F168">
        <v>4419</v>
      </c>
      <c r="G168" t="s">
        <v>21</v>
      </c>
      <c r="H168" t="s">
        <v>10</v>
      </c>
    </row>
    <row r="169" spans="1:8">
      <c r="A169" s="2" t="s">
        <v>1013</v>
      </c>
      <c r="B169" t="s">
        <v>20</v>
      </c>
      <c r="C169">
        <v>76</v>
      </c>
      <c r="D169" t="s">
        <v>4</v>
      </c>
      <c r="E169" s="1">
        <v>43845</v>
      </c>
      <c r="F169">
        <v>4079</v>
      </c>
      <c r="G169" t="s">
        <v>21</v>
      </c>
      <c r="H169" t="s">
        <v>10</v>
      </c>
    </row>
    <row r="170" spans="1:8">
      <c r="A170" s="2" t="s">
        <v>1014</v>
      </c>
      <c r="B170" t="s">
        <v>20</v>
      </c>
      <c r="C170">
        <v>76</v>
      </c>
      <c r="D170" t="s">
        <v>4</v>
      </c>
      <c r="E170" s="1">
        <v>43846</v>
      </c>
      <c r="F170">
        <v>4290</v>
      </c>
      <c r="G170" t="s">
        <v>21</v>
      </c>
      <c r="H170" t="s">
        <v>10</v>
      </c>
    </row>
    <row r="171" spans="1:8">
      <c r="A171" s="2" t="s">
        <v>1015</v>
      </c>
      <c r="B171" t="s">
        <v>20</v>
      </c>
      <c r="C171">
        <v>76</v>
      </c>
      <c r="D171" t="s">
        <v>4</v>
      </c>
      <c r="E171" s="1">
        <v>43847</v>
      </c>
      <c r="F171">
        <v>3858</v>
      </c>
      <c r="G171" t="s">
        <v>21</v>
      </c>
      <c r="H171" t="s">
        <v>10</v>
      </c>
    </row>
    <row r="172" spans="1:8">
      <c r="A172" s="2" t="s">
        <v>1016</v>
      </c>
      <c r="B172" t="s">
        <v>20</v>
      </c>
      <c r="C172">
        <v>76</v>
      </c>
      <c r="D172" t="s">
        <v>4</v>
      </c>
      <c r="E172" s="1">
        <v>43848</v>
      </c>
      <c r="F172">
        <v>3051</v>
      </c>
      <c r="G172" t="s">
        <v>21</v>
      </c>
      <c r="H172" t="s">
        <v>10</v>
      </c>
    </row>
    <row r="173" spans="1:8">
      <c r="A173" s="2" t="s">
        <v>1017</v>
      </c>
      <c r="B173" t="s">
        <v>20</v>
      </c>
      <c r="C173">
        <v>76</v>
      </c>
      <c r="D173" t="s">
        <v>4</v>
      </c>
      <c r="E173" s="1">
        <v>43849</v>
      </c>
      <c r="F173">
        <v>3726</v>
      </c>
      <c r="G173" t="s">
        <v>21</v>
      </c>
      <c r="H173" t="s">
        <v>10</v>
      </c>
    </row>
    <row r="174" spans="1:8">
      <c r="A174" s="2" t="s">
        <v>1018</v>
      </c>
      <c r="B174" t="s">
        <v>20</v>
      </c>
      <c r="C174">
        <v>76</v>
      </c>
      <c r="D174" t="s">
        <v>4</v>
      </c>
      <c r="E174" s="1">
        <v>43850</v>
      </c>
      <c r="F174">
        <v>3374</v>
      </c>
      <c r="G174" t="s">
        <v>21</v>
      </c>
      <c r="H174" t="s">
        <v>10</v>
      </c>
    </row>
    <row r="175" spans="1:8">
      <c r="A175" s="2" t="s">
        <v>1019</v>
      </c>
      <c r="B175" t="s">
        <v>20</v>
      </c>
      <c r="C175">
        <v>76</v>
      </c>
      <c r="D175" t="s">
        <v>4</v>
      </c>
      <c r="E175" s="1">
        <v>43851</v>
      </c>
      <c r="F175">
        <v>3920</v>
      </c>
      <c r="G175" t="s">
        <v>21</v>
      </c>
      <c r="H175" t="s">
        <v>10</v>
      </c>
    </row>
    <row r="176" spans="1:8">
      <c r="A176" s="2" t="s">
        <v>1020</v>
      </c>
      <c r="B176" t="s">
        <v>20</v>
      </c>
      <c r="C176">
        <v>76</v>
      </c>
      <c r="D176" t="s">
        <v>4</v>
      </c>
      <c r="E176" s="1">
        <v>43852</v>
      </c>
      <c r="F176">
        <v>4690</v>
      </c>
      <c r="G176" t="s">
        <v>21</v>
      </c>
      <c r="H176" t="s">
        <v>10</v>
      </c>
    </row>
    <row r="177" spans="1:8">
      <c r="A177" s="2" t="s">
        <v>1021</v>
      </c>
      <c r="B177" t="s">
        <v>20</v>
      </c>
      <c r="C177">
        <v>76</v>
      </c>
      <c r="D177" t="s">
        <v>4</v>
      </c>
      <c r="E177" s="1">
        <v>43853</v>
      </c>
      <c r="F177">
        <v>3846</v>
      </c>
      <c r="G177" t="s">
        <v>21</v>
      </c>
      <c r="H177" t="s">
        <v>10</v>
      </c>
    </row>
    <row r="178" spans="1:8">
      <c r="A178" s="2" t="s">
        <v>1022</v>
      </c>
      <c r="B178" t="s">
        <v>20</v>
      </c>
      <c r="C178">
        <v>76</v>
      </c>
      <c r="D178" t="s">
        <v>4</v>
      </c>
      <c r="E178" s="1">
        <v>43854</v>
      </c>
      <c r="F178">
        <v>3578</v>
      </c>
      <c r="G178" t="s">
        <v>21</v>
      </c>
      <c r="H178" t="s">
        <v>10</v>
      </c>
    </row>
    <row r="179" spans="1:8">
      <c r="A179" s="2" t="s">
        <v>1023</v>
      </c>
      <c r="B179" t="s">
        <v>20</v>
      </c>
      <c r="C179">
        <v>76</v>
      </c>
      <c r="D179" t="s">
        <v>4</v>
      </c>
      <c r="E179" s="1">
        <v>43855</v>
      </c>
      <c r="F179">
        <v>4017</v>
      </c>
      <c r="G179" t="s">
        <v>21</v>
      </c>
      <c r="H179" t="s">
        <v>10</v>
      </c>
    </row>
    <row r="180" spans="1:8">
      <c r="A180" s="2" t="s">
        <v>1024</v>
      </c>
      <c r="B180" t="s">
        <v>20</v>
      </c>
      <c r="C180">
        <v>76</v>
      </c>
      <c r="D180" t="s">
        <v>4</v>
      </c>
      <c r="E180" s="1">
        <v>43856</v>
      </c>
      <c r="F180">
        <v>9565</v>
      </c>
      <c r="G180" t="s">
        <v>21</v>
      </c>
      <c r="H180" t="s">
        <v>10</v>
      </c>
    </row>
    <row r="181" spans="1:8">
      <c r="A181" s="2" t="s">
        <v>1025</v>
      </c>
      <c r="B181" t="s">
        <v>20</v>
      </c>
      <c r="C181">
        <v>76</v>
      </c>
      <c r="D181" t="s">
        <v>4</v>
      </c>
      <c r="E181" s="1">
        <v>43857</v>
      </c>
      <c r="F181">
        <v>8610</v>
      </c>
      <c r="G181" t="s">
        <v>21</v>
      </c>
      <c r="H181" t="s">
        <v>10</v>
      </c>
    </row>
    <row r="182" spans="1:8">
      <c r="A182" s="2" t="s">
        <v>1026</v>
      </c>
      <c r="B182" t="s">
        <v>20</v>
      </c>
      <c r="C182">
        <v>76</v>
      </c>
      <c r="D182" t="s">
        <v>4</v>
      </c>
      <c r="E182" s="1">
        <v>43858</v>
      </c>
      <c r="F182">
        <v>6519</v>
      </c>
      <c r="G182" t="s">
        <v>21</v>
      </c>
      <c r="H182" t="s">
        <v>10</v>
      </c>
    </row>
    <row r="183" spans="1:8">
      <c r="A183" s="2" t="s">
        <v>1027</v>
      </c>
      <c r="B183" t="s">
        <v>20</v>
      </c>
      <c r="C183">
        <v>76</v>
      </c>
      <c r="D183" t="s">
        <v>4</v>
      </c>
      <c r="E183" s="1">
        <v>43859</v>
      </c>
      <c r="F183">
        <v>5274</v>
      </c>
      <c r="G183" t="s">
        <v>21</v>
      </c>
      <c r="H183" t="s">
        <v>10</v>
      </c>
    </row>
    <row r="184" spans="1:8">
      <c r="A184" s="2" t="s">
        <v>1028</v>
      </c>
      <c r="B184" t="s">
        <v>20</v>
      </c>
      <c r="C184">
        <v>76</v>
      </c>
      <c r="D184" t="s">
        <v>4</v>
      </c>
      <c r="E184" s="1">
        <v>43860</v>
      </c>
      <c r="F184">
        <v>4617</v>
      </c>
      <c r="G184" t="s">
        <v>21</v>
      </c>
      <c r="H184" t="s">
        <v>10</v>
      </c>
    </row>
    <row r="185" spans="1:8">
      <c r="A185" s="2" t="s">
        <v>1029</v>
      </c>
      <c r="B185" t="s">
        <v>20</v>
      </c>
      <c r="C185">
        <v>76</v>
      </c>
      <c r="D185" t="s">
        <v>4</v>
      </c>
      <c r="E185" s="1">
        <v>43861</v>
      </c>
      <c r="F185">
        <v>4057</v>
      </c>
      <c r="G185" t="s">
        <v>21</v>
      </c>
      <c r="H185" t="s">
        <v>10</v>
      </c>
    </row>
    <row r="186" spans="1:8">
      <c r="A186" s="2" t="s">
        <v>1030</v>
      </c>
      <c r="B186" t="s">
        <v>20</v>
      </c>
      <c r="C186">
        <v>76</v>
      </c>
      <c r="D186" t="s">
        <v>4</v>
      </c>
      <c r="E186" s="1">
        <v>43862</v>
      </c>
      <c r="F186">
        <v>3820</v>
      </c>
      <c r="G186" t="s">
        <v>21</v>
      </c>
      <c r="H186" t="s">
        <v>10</v>
      </c>
    </row>
    <row r="187" spans="1:8">
      <c r="A187" s="2" t="s">
        <v>1031</v>
      </c>
      <c r="B187" t="s">
        <v>20</v>
      </c>
      <c r="C187">
        <v>76</v>
      </c>
      <c r="D187" t="s">
        <v>4</v>
      </c>
      <c r="E187" s="1">
        <v>43863</v>
      </c>
      <c r="F187">
        <v>3824</v>
      </c>
      <c r="G187" t="s">
        <v>21</v>
      </c>
      <c r="H187" t="s">
        <v>10</v>
      </c>
    </row>
    <row r="188" spans="1:8">
      <c r="A188" s="2" t="s">
        <v>1032</v>
      </c>
      <c r="B188" t="s">
        <v>20</v>
      </c>
      <c r="C188">
        <v>76</v>
      </c>
      <c r="D188" t="s">
        <v>4</v>
      </c>
      <c r="E188" s="1">
        <v>43864</v>
      </c>
      <c r="F188">
        <v>4093</v>
      </c>
      <c r="G188" t="s">
        <v>21</v>
      </c>
      <c r="H188" t="s">
        <v>10</v>
      </c>
    </row>
    <row r="189" spans="1:8">
      <c r="A189" s="2" t="s">
        <v>1033</v>
      </c>
      <c r="B189" t="s">
        <v>20</v>
      </c>
      <c r="C189">
        <v>76</v>
      </c>
      <c r="D189" t="s">
        <v>4</v>
      </c>
      <c r="E189" s="1">
        <v>43865</v>
      </c>
      <c r="F189">
        <v>3431</v>
      </c>
      <c r="G189" t="s">
        <v>21</v>
      </c>
      <c r="H189" t="s">
        <v>10</v>
      </c>
    </row>
    <row r="190" spans="1:8">
      <c r="A190" s="2" t="s">
        <v>1034</v>
      </c>
      <c r="B190" t="s">
        <v>20</v>
      </c>
      <c r="C190">
        <v>76</v>
      </c>
      <c r="D190" t="s">
        <v>4</v>
      </c>
      <c r="E190" s="1">
        <v>43866</v>
      </c>
      <c r="F190">
        <v>3402</v>
      </c>
      <c r="G190" t="s">
        <v>21</v>
      </c>
      <c r="H190" t="s">
        <v>10</v>
      </c>
    </row>
    <row r="191" spans="1:8">
      <c r="A191" s="2" t="s">
        <v>1035</v>
      </c>
      <c r="B191" t="s">
        <v>20</v>
      </c>
      <c r="C191">
        <v>76</v>
      </c>
      <c r="D191" t="s">
        <v>4</v>
      </c>
      <c r="E191" s="1">
        <v>43867</v>
      </c>
      <c r="F191">
        <v>3435</v>
      </c>
      <c r="G191" t="s">
        <v>21</v>
      </c>
      <c r="H191" t="s">
        <v>10</v>
      </c>
    </row>
    <row r="192" spans="1:8">
      <c r="A192" s="2" t="s">
        <v>1036</v>
      </c>
      <c r="B192" t="s">
        <v>20</v>
      </c>
      <c r="C192">
        <v>76</v>
      </c>
      <c r="D192" t="s">
        <v>4</v>
      </c>
      <c r="E192" s="1">
        <v>43868</v>
      </c>
      <c r="F192">
        <v>2750</v>
      </c>
      <c r="G192" t="s">
        <v>21</v>
      </c>
      <c r="H192" t="s">
        <v>10</v>
      </c>
    </row>
    <row r="193" spans="1:8">
      <c r="A193" s="2" t="s">
        <v>1037</v>
      </c>
      <c r="B193" t="s">
        <v>20</v>
      </c>
      <c r="C193">
        <v>76</v>
      </c>
      <c r="D193" t="s">
        <v>4</v>
      </c>
      <c r="E193" s="1">
        <v>43869</v>
      </c>
      <c r="F193">
        <v>2113</v>
      </c>
      <c r="G193" t="s">
        <v>21</v>
      </c>
      <c r="H193" t="s">
        <v>10</v>
      </c>
    </row>
    <row r="194" spans="1:8">
      <c r="A194" s="2" t="s">
        <v>1038</v>
      </c>
      <c r="B194" t="s">
        <v>20</v>
      </c>
      <c r="C194">
        <v>76</v>
      </c>
      <c r="D194" t="s">
        <v>4</v>
      </c>
      <c r="E194" s="1">
        <v>43870</v>
      </c>
      <c r="F194">
        <v>2636</v>
      </c>
      <c r="G194" t="s">
        <v>21</v>
      </c>
      <c r="H194" t="s">
        <v>10</v>
      </c>
    </row>
    <row r="195" spans="1:8">
      <c r="A195" s="2" t="s">
        <v>1039</v>
      </c>
      <c r="B195" t="s">
        <v>20</v>
      </c>
      <c r="C195">
        <v>76</v>
      </c>
      <c r="D195" t="s">
        <v>4</v>
      </c>
      <c r="E195" s="1">
        <v>43871</v>
      </c>
      <c r="F195">
        <v>2595</v>
      </c>
      <c r="G195" t="s">
        <v>21</v>
      </c>
      <c r="H195" t="s">
        <v>10</v>
      </c>
    </row>
    <row r="196" spans="1:8">
      <c r="A196" s="2" t="s">
        <v>1040</v>
      </c>
      <c r="B196" t="s">
        <v>20</v>
      </c>
      <c r="C196">
        <v>76</v>
      </c>
      <c r="D196" t="s">
        <v>4</v>
      </c>
      <c r="E196" s="1">
        <v>43872</v>
      </c>
      <c r="F196">
        <v>3013</v>
      </c>
      <c r="G196" t="s">
        <v>21</v>
      </c>
      <c r="H196" t="s">
        <v>10</v>
      </c>
    </row>
    <row r="197" spans="1:8">
      <c r="A197" s="2" t="s">
        <v>1041</v>
      </c>
      <c r="B197" t="s">
        <v>20</v>
      </c>
      <c r="C197">
        <v>76</v>
      </c>
      <c r="D197" t="s">
        <v>4</v>
      </c>
      <c r="E197" s="1">
        <v>43873</v>
      </c>
      <c r="F197">
        <v>1686</v>
      </c>
      <c r="G197" t="s">
        <v>21</v>
      </c>
      <c r="H197" t="s">
        <v>10</v>
      </c>
    </row>
    <row r="198" spans="1:8">
      <c r="A198" s="2" t="s">
        <v>1042</v>
      </c>
      <c r="B198" t="s">
        <v>20</v>
      </c>
      <c r="C198">
        <v>76</v>
      </c>
      <c r="D198" t="s">
        <v>4</v>
      </c>
      <c r="E198" s="1">
        <v>43874</v>
      </c>
      <c r="F198">
        <v>2731</v>
      </c>
      <c r="G198" t="s">
        <v>21</v>
      </c>
      <c r="H198" t="s">
        <v>10</v>
      </c>
    </row>
    <row r="199" spans="1:8">
      <c r="A199" s="2" t="s">
        <v>1043</v>
      </c>
      <c r="B199" t="s">
        <v>20</v>
      </c>
      <c r="C199">
        <v>76</v>
      </c>
      <c r="D199" t="s">
        <v>4</v>
      </c>
      <c r="E199" s="1">
        <v>43875</v>
      </c>
      <c r="F199">
        <v>2218</v>
      </c>
      <c r="G199" t="s">
        <v>21</v>
      </c>
      <c r="H199" t="s">
        <v>10</v>
      </c>
    </row>
    <row r="200" spans="1:8">
      <c r="A200" s="2" t="s">
        <v>1044</v>
      </c>
      <c r="B200" t="s">
        <v>20</v>
      </c>
      <c r="C200">
        <v>76</v>
      </c>
      <c r="D200" t="s">
        <v>4</v>
      </c>
      <c r="E200" s="1">
        <v>43876</v>
      </c>
      <c r="F200">
        <v>1967</v>
      </c>
      <c r="G200" t="s">
        <v>21</v>
      </c>
      <c r="H200" t="s">
        <v>10</v>
      </c>
    </row>
    <row r="201" spans="1:8">
      <c r="A201" s="2" t="s">
        <v>1045</v>
      </c>
      <c r="B201" t="s">
        <v>20</v>
      </c>
      <c r="C201">
        <v>76</v>
      </c>
      <c r="D201" t="s">
        <v>4</v>
      </c>
      <c r="E201" s="1">
        <v>43877</v>
      </c>
      <c r="F201">
        <v>3150</v>
      </c>
      <c r="G201" t="s">
        <v>21</v>
      </c>
      <c r="H201" t="s">
        <v>10</v>
      </c>
    </row>
    <row r="202" spans="1:8">
      <c r="A202" s="2" t="s">
        <v>1046</v>
      </c>
      <c r="B202" t="s">
        <v>20</v>
      </c>
      <c r="C202">
        <v>76</v>
      </c>
      <c r="D202" t="s">
        <v>4</v>
      </c>
      <c r="E202" s="1">
        <v>43878</v>
      </c>
      <c r="F202">
        <v>2729</v>
      </c>
      <c r="G202" t="s">
        <v>21</v>
      </c>
      <c r="H202" t="s">
        <v>10</v>
      </c>
    </row>
    <row r="203" spans="1:8">
      <c r="A203" s="2" t="s">
        <v>1047</v>
      </c>
      <c r="B203" t="s">
        <v>20</v>
      </c>
      <c r="C203">
        <v>76</v>
      </c>
      <c r="D203" t="s">
        <v>4</v>
      </c>
      <c r="E203" s="1">
        <v>43879</v>
      </c>
      <c r="F203">
        <v>1844</v>
      </c>
      <c r="G203" t="s">
        <v>21</v>
      </c>
      <c r="H203" t="s">
        <v>10</v>
      </c>
    </row>
    <row r="204" spans="1:8">
      <c r="A204" s="2" t="s">
        <v>1048</v>
      </c>
      <c r="B204" t="s">
        <v>20</v>
      </c>
      <c r="C204">
        <v>76</v>
      </c>
      <c r="D204" t="s">
        <v>4</v>
      </c>
      <c r="E204" s="1">
        <v>43880</v>
      </c>
      <c r="F204">
        <v>2002</v>
      </c>
      <c r="G204" t="s">
        <v>21</v>
      </c>
      <c r="H204" t="s">
        <v>10</v>
      </c>
    </row>
    <row r="205" spans="1:8">
      <c r="A205" s="2" t="s">
        <v>1049</v>
      </c>
      <c r="B205" t="s">
        <v>20</v>
      </c>
      <c r="C205">
        <v>76</v>
      </c>
      <c r="D205" t="s">
        <v>4</v>
      </c>
      <c r="E205" s="1">
        <v>43881</v>
      </c>
      <c r="F205">
        <v>2071</v>
      </c>
      <c r="G205" t="s">
        <v>21</v>
      </c>
      <c r="H205" t="s">
        <v>10</v>
      </c>
    </row>
    <row r="206" spans="1:8">
      <c r="A206" s="2" t="s">
        <v>1050</v>
      </c>
      <c r="B206" t="s">
        <v>20</v>
      </c>
      <c r="C206">
        <v>76</v>
      </c>
      <c r="D206" t="s">
        <v>4</v>
      </c>
      <c r="E206" s="1">
        <v>43882</v>
      </c>
      <c r="F206">
        <v>2255</v>
      </c>
      <c r="G206" t="s">
        <v>21</v>
      </c>
      <c r="H206" t="s">
        <v>10</v>
      </c>
    </row>
    <row r="207" spans="1:8">
      <c r="A207" s="2" t="s">
        <v>1051</v>
      </c>
      <c r="B207" t="s">
        <v>20</v>
      </c>
      <c r="C207">
        <v>76</v>
      </c>
      <c r="D207" t="s">
        <v>4</v>
      </c>
      <c r="E207" s="1">
        <v>43883</v>
      </c>
      <c r="F207">
        <v>1667</v>
      </c>
      <c r="G207" t="s">
        <v>21</v>
      </c>
      <c r="H207" t="s">
        <v>10</v>
      </c>
    </row>
    <row r="208" spans="1:8">
      <c r="A208" s="2" t="s">
        <v>1052</v>
      </c>
      <c r="B208" t="s">
        <v>20</v>
      </c>
      <c r="C208">
        <v>76</v>
      </c>
      <c r="D208" t="s">
        <v>4</v>
      </c>
      <c r="E208" s="1">
        <v>43884</v>
      </c>
      <c r="F208">
        <v>2810</v>
      </c>
      <c r="G208" t="s">
        <v>21</v>
      </c>
      <c r="H208" t="s">
        <v>10</v>
      </c>
    </row>
    <row r="209" spans="1:8">
      <c r="A209" s="2" t="s">
        <v>1053</v>
      </c>
      <c r="B209" t="s">
        <v>20</v>
      </c>
      <c r="C209">
        <v>76</v>
      </c>
      <c r="D209" t="s">
        <v>4</v>
      </c>
      <c r="E209" s="1">
        <v>43885</v>
      </c>
      <c r="F209">
        <v>2502</v>
      </c>
      <c r="G209" t="s">
        <v>21</v>
      </c>
      <c r="H209" t="s">
        <v>10</v>
      </c>
    </row>
    <row r="210" spans="1:8">
      <c r="A210" s="2" t="s">
        <v>1054</v>
      </c>
      <c r="B210" t="s">
        <v>20</v>
      </c>
      <c r="C210">
        <v>76</v>
      </c>
      <c r="D210" t="s">
        <v>4</v>
      </c>
      <c r="E210" s="1">
        <v>43886</v>
      </c>
      <c r="F210">
        <v>2095</v>
      </c>
      <c r="G210" t="s">
        <v>21</v>
      </c>
      <c r="H210" t="s">
        <v>10</v>
      </c>
    </row>
    <row r="211" spans="1:8">
      <c r="A211" s="2" t="s">
        <v>1055</v>
      </c>
      <c r="B211" t="s">
        <v>20</v>
      </c>
      <c r="C211">
        <v>76</v>
      </c>
      <c r="D211" t="s">
        <v>4</v>
      </c>
      <c r="E211" s="1">
        <v>43887</v>
      </c>
      <c r="F211">
        <v>1556</v>
      </c>
      <c r="G211" t="s">
        <v>21</v>
      </c>
      <c r="H211" t="s">
        <v>10</v>
      </c>
    </row>
    <row r="212" spans="1:8">
      <c r="A212" s="2" t="s">
        <v>1056</v>
      </c>
      <c r="B212" t="s">
        <v>20</v>
      </c>
      <c r="C212">
        <v>76</v>
      </c>
      <c r="D212" t="s">
        <v>4</v>
      </c>
      <c r="E212" s="1">
        <v>43888</v>
      </c>
      <c r="F212">
        <v>2131</v>
      </c>
      <c r="G212" t="s">
        <v>21</v>
      </c>
      <c r="H212" t="s">
        <v>10</v>
      </c>
    </row>
    <row r="213" spans="1:8">
      <c r="A213" s="2" t="s">
        <v>1057</v>
      </c>
      <c r="B213" t="s">
        <v>20</v>
      </c>
      <c r="C213">
        <v>76</v>
      </c>
      <c r="D213" t="s">
        <v>4</v>
      </c>
      <c r="E213" s="1">
        <v>43889</v>
      </c>
      <c r="F213">
        <v>1772</v>
      </c>
      <c r="G213" t="s">
        <v>21</v>
      </c>
      <c r="H213" t="s">
        <v>10</v>
      </c>
    </row>
    <row r="214" spans="1:8">
      <c r="A214" s="2" t="s">
        <v>1058</v>
      </c>
      <c r="B214" t="s">
        <v>20</v>
      </c>
      <c r="C214">
        <v>76</v>
      </c>
      <c r="D214" t="s">
        <v>4</v>
      </c>
      <c r="E214" s="1">
        <v>43890</v>
      </c>
      <c r="F214">
        <v>1961</v>
      </c>
      <c r="G214" t="s">
        <v>21</v>
      </c>
      <c r="H214" t="s">
        <v>10</v>
      </c>
    </row>
    <row r="215" spans="1:8">
      <c r="A215" s="2" t="s">
        <v>1059</v>
      </c>
      <c r="B215" t="s">
        <v>20</v>
      </c>
      <c r="C215">
        <v>76</v>
      </c>
      <c r="D215" t="s">
        <v>4</v>
      </c>
      <c r="E215" s="1">
        <v>43891</v>
      </c>
      <c r="F215">
        <v>1960</v>
      </c>
      <c r="G215" t="s">
        <v>21</v>
      </c>
      <c r="H215" t="s">
        <v>10</v>
      </c>
    </row>
    <row r="216" spans="1:8">
      <c r="A216" s="2" t="s">
        <v>1060</v>
      </c>
      <c r="B216" t="s">
        <v>20</v>
      </c>
      <c r="C216">
        <v>76</v>
      </c>
      <c r="D216" t="s">
        <v>4</v>
      </c>
      <c r="E216" s="1">
        <v>43892</v>
      </c>
      <c r="F216">
        <v>1759</v>
      </c>
      <c r="G216" t="s">
        <v>21</v>
      </c>
      <c r="H216" t="s">
        <v>10</v>
      </c>
    </row>
    <row r="217" spans="1:8">
      <c r="A217" s="2" t="s">
        <v>1061</v>
      </c>
      <c r="B217" t="s">
        <v>20</v>
      </c>
      <c r="C217">
        <v>76</v>
      </c>
      <c r="D217" t="s">
        <v>4</v>
      </c>
      <c r="E217" s="1">
        <v>43893</v>
      </c>
      <c r="F217">
        <v>2022</v>
      </c>
      <c r="G217" t="s">
        <v>21</v>
      </c>
      <c r="H217" t="s">
        <v>10</v>
      </c>
    </row>
    <row r="218" spans="1:8">
      <c r="A218" s="2" t="s">
        <v>1062</v>
      </c>
      <c r="B218" t="s">
        <v>20</v>
      </c>
      <c r="C218">
        <v>76</v>
      </c>
      <c r="D218" t="s">
        <v>4</v>
      </c>
      <c r="E218" s="1">
        <v>43894</v>
      </c>
      <c r="F218">
        <v>1878</v>
      </c>
      <c r="G218" t="s">
        <v>21</v>
      </c>
      <c r="H218" t="s">
        <v>10</v>
      </c>
    </row>
    <row r="219" spans="1:8">
      <c r="A219" s="2" t="s">
        <v>1063</v>
      </c>
      <c r="B219" t="s">
        <v>20</v>
      </c>
      <c r="C219">
        <v>76</v>
      </c>
      <c r="D219" t="s">
        <v>4</v>
      </c>
      <c r="E219" s="1">
        <v>43895</v>
      </c>
      <c r="F219">
        <v>1928</v>
      </c>
      <c r="G219" t="s">
        <v>21</v>
      </c>
      <c r="H219" t="s">
        <v>10</v>
      </c>
    </row>
    <row r="220" spans="1:8">
      <c r="A220" s="2" t="s">
        <v>1064</v>
      </c>
      <c r="B220" t="s">
        <v>20</v>
      </c>
      <c r="C220">
        <v>76</v>
      </c>
      <c r="D220" t="s">
        <v>4</v>
      </c>
      <c r="E220" s="1">
        <v>43896</v>
      </c>
      <c r="F220">
        <v>1742</v>
      </c>
      <c r="G220" t="s">
        <v>21</v>
      </c>
      <c r="H220" t="s">
        <v>10</v>
      </c>
    </row>
    <row r="221" spans="1:8">
      <c r="A221" s="2" t="s">
        <v>1065</v>
      </c>
      <c r="B221" t="s">
        <v>20</v>
      </c>
      <c r="C221">
        <v>76</v>
      </c>
      <c r="D221" t="s">
        <v>4</v>
      </c>
      <c r="E221" s="1">
        <v>43897</v>
      </c>
      <c r="F221">
        <v>1970</v>
      </c>
      <c r="G221" t="s">
        <v>21</v>
      </c>
      <c r="H221" t="s">
        <v>10</v>
      </c>
    </row>
    <row r="222" spans="1:8">
      <c r="A222" s="2" t="s">
        <v>1066</v>
      </c>
      <c r="B222" t="s">
        <v>20</v>
      </c>
      <c r="C222">
        <v>76</v>
      </c>
      <c r="D222" t="s">
        <v>4</v>
      </c>
      <c r="E222" s="1">
        <v>43898</v>
      </c>
      <c r="F222">
        <v>1753</v>
      </c>
      <c r="G222" t="s">
        <v>21</v>
      </c>
      <c r="H222" t="s">
        <v>10</v>
      </c>
    </row>
    <row r="223" spans="1:8">
      <c r="A223" s="2" t="s">
        <v>1067</v>
      </c>
      <c r="B223" t="s">
        <v>20</v>
      </c>
      <c r="C223">
        <v>76</v>
      </c>
      <c r="D223" t="s">
        <v>4</v>
      </c>
      <c r="E223" s="1">
        <v>43899</v>
      </c>
      <c r="F223">
        <v>2348</v>
      </c>
      <c r="G223" t="s">
        <v>21</v>
      </c>
      <c r="H223" t="s">
        <v>10</v>
      </c>
    </row>
    <row r="224" spans="1:8">
      <c r="A224" s="2" t="s">
        <v>1068</v>
      </c>
      <c r="B224" t="s">
        <v>20</v>
      </c>
      <c r="C224">
        <v>76</v>
      </c>
      <c r="D224" t="s">
        <v>4</v>
      </c>
      <c r="E224" s="1">
        <v>43900</v>
      </c>
      <c r="F224">
        <v>2166</v>
      </c>
      <c r="G224" t="s">
        <v>21</v>
      </c>
      <c r="H224" t="s">
        <v>10</v>
      </c>
    </row>
    <row r="225" spans="1:8">
      <c r="A225" s="2" t="s">
        <v>1069</v>
      </c>
      <c r="B225" t="s">
        <v>20</v>
      </c>
      <c r="C225">
        <v>76</v>
      </c>
      <c r="D225" t="s">
        <v>4</v>
      </c>
      <c r="E225" s="1">
        <v>43901</v>
      </c>
      <c r="F225">
        <v>2070</v>
      </c>
      <c r="G225" t="s">
        <v>21</v>
      </c>
      <c r="H225" t="s">
        <v>10</v>
      </c>
    </row>
    <row r="226" spans="1:8">
      <c r="A226" s="2" t="s">
        <v>1070</v>
      </c>
      <c r="B226" t="s">
        <v>20</v>
      </c>
      <c r="C226">
        <v>76</v>
      </c>
      <c r="D226" t="s">
        <v>4</v>
      </c>
      <c r="E226" s="1">
        <v>43902</v>
      </c>
      <c r="F226">
        <v>1501</v>
      </c>
      <c r="G226" t="s">
        <v>21</v>
      </c>
      <c r="H226" t="s">
        <v>10</v>
      </c>
    </row>
    <row r="227" spans="1:8">
      <c r="A227" s="2" t="s">
        <v>1071</v>
      </c>
      <c r="B227" t="s">
        <v>20</v>
      </c>
      <c r="C227">
        <v>76</v>
      </c>
      <c r="D227" t="s">
        <v>4</v>
      </c>
      <c r="E227" s="1">
        <v>43903</v>
      </c>
      <c r="F227">
        <v>1510</v>
      </c>
      <c r="G227" t="s">
        <v>21</v>
      </c>
      <c r="H227" t="s">
        <v>10</v>
      </c>
    </row>
    <row r="228" spans="1:8">
      <c r="A228" s="2" t="s">
        <v>1072</v>
      </c>
      <c r="B228" t="s">
        <v>20</v>
      </c>
      <c r="C228">
        <v>76</v>
      </c>
      <c r="D228" t="s">
        <v>4</v>
      </c>
      <c r="E228" s="1">
        <v>43904</v>
      </c>
      <c r="F228">
        <v>2057</v>
      </c>
      <c r="G228" t="s">
        <v>21</v>
      </c>
      <c r="H228" t="s">
        <v>10</v>
      </c>
    </row>
    <row r="229" spans="1:8">
      <c r="A229" s="2" t="s">
        <v>1073</v>
      </c>
      <c r="B229" t="s">
        <v>20</v>
      </c>
      <c r="C229">
        <v>76</v>
      </c>
      <c r="D229" t="s">
        <v>4</v>
      </c>
      <c r="E229" s="1">
        <v>43905</v>
      </c>
      <c r="F229">
        <v>2868</v>
      </c>
      <c r="G229" t="s">
        <v>21</v>
      </c>
      <c r="H229" t="s">
        <v>10</v>
      </c>
    </row>
    <row r="230" spans="1:8">
      <c r="A230" s="2" t="s">
        <v>1074</v>
      </c>
      <c r="B230" t="s">
        <v>20</v>
      </c>
      <c r="C230">
        <v>76</v>
      </c>
      <c r="D230" t="s">
        <v>4</v>
      </c>
      <c r="E230" s="1">
        <v>43906</v>
      </c>
      <c r="F230">
        <v>2273</v>
      </c>
      <c r="G230" t="s">
        <v>21</v>
      </c>
      <c r="H230" t="s">
        <v>10</v>
      </c>
    </row>
    <row r="231" spans="1:8">
      <c r="A231" s="2" t="s">
        <v>1075</v>
      </c>
      <c r="B231" t="s">
        <v>20</v>
      </c>
      <c r="C231">
        <v>76</v>
      </c>
      <c r="D231" t="s">
        <v>4</v>
      </c>
      <c r="E231" s="1">
        <v>43907</v>
      </c>
      <c r="F231">
        <v>2655</v>
      </c>
      <c r="G231" t="s">
        <v>21</v>
      </c>
      <c r="H231" t="s">
        <v>10</v>
      </c>
    </row>
    <row r="232" spans="1:8">
      <c r="A232" s="2" t="s">
        <v>1076</v>
      </c>
      <c r="B232" t="s">
        <v>20</v>
      </c>
      <c r="C232">
        <v>76</v>
      </c>
      <c r="D232" t="s">
        <v>4</v>
      </c>
      <c r="E232" s="1">
        <v>43908</v>
      </c>
      <c r="F232">
        <v>2432</v>
      </c>
      <c r="G232" t="s">
        <v>21</v>
      </c>
      <c r="H232" t="s">
        <v>10</v>
      </c>
    </row>
    <row r="233" spans="1:8">
      <c r="A233" s="2" t="s">
        <v>1077</v>
      </c>
      <c r="B233" t="s">
        <v>20</v>
      </c>
      <c r="C233">
        <v>76</v>
      </c>
      <c r="D233" t="s">
        <v>4</v>
      </c>
      <c r="E233" s="1">
        <v>43909</v>
      </c>
      <c r="F233">
        <v>2299</v>
      </c>
      <c r="G233" t="s">
        <v>21</v>
      </c>
      <c r="H233" t="s">
        <v>10</v>
      </c>
    </row>
    <row r="234" spans="1:8">
      <c r="A234" s="2" t="s">
        <v>1078</v>
      </c>
      <c r="B234" t="s">
        <v>20</v>
      </c>
      <c r="C234">
        <v>76</v>
      </c>
      <c r="D234" t="s">
        <v>4</v>
      </c>
      <c r="E234" s="1">
        <v>43910</v>
      </c>
      <c r="F234">
        <v>2211</v>
      </c>
      <c r="G234" t="s">
        <v>21</v>
      </c>
      <c r="H234" t="s">
        <v>10</v>
      </c>
    </row>
    <row r="235" spans="1:8">
      <c r="A235" s="2" t="s">
        <v>1079</v>
      </c>
      <c r="B235" t="s">
        <v>20</v>
      </c>
      <c r="C235">
        <v>76</v>
      </c>
      <c r="D235" t="s">
        <v>4</v>
      </c>
      <c r="E235" s="1">
        <v>43911</v>
      </c>
      <c r="F235">
        <v>2428</v>
      </c>
      <c r="G235" t="s">
        <v>21</v>
      </c>
      <c r="H235" t="s">
        <v>10</v>
      </c>
    </row>
    <row r="236" spans="1:8">
      <c r="A236" s="2" t="s">
        <v>1080</v>
      </c>
      <c r="B236" t="s">
        <v>20</v>
      </c>
      <c r="C236">
        <v>76</v>
      </c>
      <c r="D236" t="s">
        <v>4</v>
      </c>
      <c r="E236" s="1">
        <v>43912</v>
      </c>
      <c r="F236">
        <v>2390</v>
      </c>
      <c r="G236" t="s">
        <v>21</v>
      </c>
      <c r="H236" t="s">
        <v>10</v>
      </c>
    </row>
    <row r="237" spans="1:8">
      <c r="A237" s="2" t="s">
        <v>1081</v>
      </c>
      <c r="B237" t="s">
        <v>20</v>
      </c>
      <c r="C237">
        <v>76</v>
      </c>
      <c r="D237" t="s">
        <v>4</v>
      </c>
      <c r="E237" s="1">
        <v>43913</v>
      </c>
      <c r="F237">
        <v>2689</v>
      </c>
      <c r="G237" t="s">
        <v>21</v>
      </c>
      <c r="H237" t="s">
        <v>10</v>
      </c>
    </row>
    <row r="238" spans="1:8">
      <c r="A238" s="2" t="s">
        <v>1082</v>
      </c>
      <c r="B238" t="s">
        <v>20</v>
      </c>
      <c r="C238">
        <v>76</v>
      </c>
      <c r="D238" t="s">
        <v>4</v>
      </c>
      <c r="E238" s="1">
        <v>43914</v>
      </c>
      <c r="F238">
        <v>2883</v>
      </c>
      <c r="G238" t="s">
        <v>21</v>
      </c>
      <c r="H238" t="s">
        <v>10</v>
      </c>
    </row>
    <row r="239" spans="1:8">
      <c r="A239" s="2" t="s">
        <v>1083</v>
      </c>
      <c r="B239" t="s">
        <v>20</v>
      </c>
      <c r="C239">
        <v>76</v>
      </c>
      <c r="D239" t="s">
        <v>4</v>
      </c>
      <c r="E239" s="1">
        <v>43915</v>
      </c>
      <c r="F239">
        <v>2695</v>
      </c>
      <c r="G239" t="s">
        <v>21</v>
      </c>
      <c r="H239" t="s">
        <v>10</v>
      </c>
    </row>
    <row r="240" spans="1:8">
      <c r="A240" s="2" t="s">
        <v>1084</v>
      </c>
      <c r="B240" t="s">
        <v>20</v>
      </c>
      <c r="C240">
        <v>76</v>
      </c>
      <c r="D240" t="s">
        <v>4</v>
      </c>
      <c r="E240" s="1">
        <v>43916</v>
      </c>
      <c r="F240">
        <v>2620</v>
      </c>
      <c r="G240" t="s">
        <v>21</v>
      </c>
      <c r="H240" t="s">
        <v>10</v>
      </c>
    </row>
    <row r="241" spans="1:8">
      <c r="A241" s="2" t="s">
        <v>1085</v>
      </c>
      <c r="B241" t="s">
        <v>20</v>
      </c>
      <c r="C241">
        <v>76</v>
      </c>
      <c r="D241" t="s">
        <v>4</v>
      </c>
      <c r="E241" s="1">
        <v>43917</v>
      </c>
      <c r="F241">
        <v>2383</v>
      </c>
      <c r="G241" t="s">
        <v>21</v>
      </c>
      <c r="H241" t="s">
        <v>10</v>
      </c>
    </row>
    <row r="242" spans="1:8">
      <c r="A242" s="2" t="s">
        <v>1086</v>
      </c>
      <c r="B242" t="s">
        <v>20</v>
      </c>
      <c r="C242">
        <v>76</v>
      </c>
      <c r="D242" t="s">
        <v>4</v>
      </c>
      <c r="E242" s="1">
        <v>43918</v>
      </c>
      <c r="F242">
        <v>2484</v>
      </c>
      <c r="G242" t="s">
        <v>21</v>
      </c>
      <c r="H242" t="s">
        <v>10</v>
      </c>
    </row>
    <row r="243" spans="1:8">
      <c r="A243" s="2" t="s">
        <v>1087</v>
      </c>
      <c r="B243" t="s">
        <v>20</v>
      </c>
      <c r="C243">
        <v>76</v>
      </c>
      <c r="D243" t="s">
        <v>4</v>
      </c>
      <c r="E243" s="1">
        <v>43919</v>
      </c>
      <c r="F243">
        <v>2589</v>
      </c>
      <c r="G243" t="s">
        <v>21</v>
      </c>
      <c r="H243" t="s">
        <v>10</v>
      </c>
    </row>
    <row r="244" spans="1:8">
      <c r="A244" s="2" t="s">
        <v>1088</v>
      </c>
      <c r="B244" t="s">
        <v>20</v>
      </c>
      <c r="C244">
        <v>76</v>
      </c>
      <c r="D244" t="s">
        <v>4</v>
      </c>
      <c r="E244" s="1">
        <v>43920</v>
      </c>
      <c r="F244">
        <v>3313</v>
      </c>
      <c r="G244" t="s">
        <v>21</v>
      </c>
      <c r="H244" t="s">
        <v>10</v>
      </c>
    </row>
    <row r="245" spans="1:8">
      <c r="A245" s="2" t="s">
        <v>1089</v>
      </c>
      <c r="B245" t="s">
        <v>20</v>
      </c>
      <c r="C245">
        <v>76</v>
      </c>
      <c r="D245" t="s">
        <v>4</v>
      </c>
      <c r="E245" s="1">
        <v>43921</v>
      </c>
      <c r="F245">
        <v>3191</v>
      </c>
      <c r="G245" t="s">
        <v>21</v>
      </c>
      <c r="H245" t="s">
        <v>10</v>
      </c>
    </row>
    <row r="246" spans="1:8">
      <c r="A246" s="2" t="s">
        <v>1090</v>
      </c>
      <c r="B246" t="s">
        <v>20</v>
      </c>
      <c r="C246">
        <v>76</v>
      </c>
      <c r="D246" t="s">
        <v>4</v>
      </c>
      <c r="E246" s="1">
        <v>43922</v>
      </c>
      <c r="F246">
        <v>3684</v>
      </c>
      <c r="G246" t="s">
        <v>21</v>
      </c>
      <c r="H246" t="s">
        <v>10</v>
      </c>
    </row>
    <row r="247" spans="1:8">
      <c r="A247" s="2" t="s">
        <v>1091</v>
      </c>
      <c r="B247" t="s">
        <v>20</v>
      </c>
      <c r="C247">
        <v>76</v>
      </c>
      <c r="D247" t="s">
        <v>4</v>
      </c>
      <c r="E247" s="1">
        <v>43923</v>
      </c>
      <c r="F247">
        <v>4216</v>
      </c>
      <c r="G247" t="s">
        <v>21</v>
      </c>
      <c r="H247" t="s">
        <v>10</v>
      </c>
    </row>
    <row r="248" spans="1:8">
      <c r="A248" s="2" t="s">
        <v>1092</v>
      </c>
      <c r="B248" t="s">
        <v>20</v>
      </c>
      <c r="C248">
        <v>76</v>
      </c>
      <c r="D248" t="s">
        <v>4</v>
      </c>
      <c r="E248" s="1">
        <v>43924</v>
      </c>
      <c r="F248">
        <v>3605</v>
      </c>
      <c r="G248" t="s">
        <v>21</v>
      </c>
      <c r="H248" t="s">
        <v>10</v>
      </c>
    </row>
    <row r="249" spans="1:8">
      <c r="A249" s="2" t="s">
        <v>1093</v>
      </c>
      <c r="B249" t="s">
        <v>20</v>
      </c>
      <c r="C249">
        <v>76</v>
      </c>
      <c r="D249" t="s">
        <v>4</v>
      </c>
      <c r="E249" s="1">
        <v>43925</v>
      </c>
      <c r="F249">
        <v>3942</v>
      </c>
      <c r="G249" t="s">
        <v>21</v>
      </c>
      <c r="H249" t="s">
        <v>10</v>
      </c>
    </row>
    <row r="250" spans="1:8">
      <c r="A250" s="2" t="s">
        <v>1094</v>
      </c>
      <c r="B250" t="s">
        <v>20</v>
      </c>
      <c r="C250">
        <v>76</v>
      </c>
      <c r="D250" t="s">
        <v>4</v>
      </c>
      <c r="E250" s="1">
        <v>43926</v>
      </c>
      <c r="F250">
        <v>5640</v>
      </c>
      <c r="G250" t="s">
        <v>21</v>
      </c>
      <c r="H250" t="s">
        <v>10</v>
      </c>
    </row>
    <row r="251" spans="1:8">
      <c r="A251" s="2" t="s">
        <v>1095</v>
      </c>
      <c r="B251" t="s">
        <v>20</v>
      </c>
      <c r="C251">
        <v>76</v>
      </c>
      <c r="D251" t="s">
        <v>4</v>
      </c>
      <c r="E251" s="1">
        <v>43927</v>
      </c>
      <c r="F251">
        <v>5816</v>
      </c>
      <c r="G251" t="s">
        <v>21</v>
      </c>
      <c r="H251" t="s">
        <v>10</v>
      </c>
    </row>
    <row r="252" spans="1:8">
      <c r="A252" s="2" t="s">
        <v>1096</v>
      </c>
      <c r="B252" t="s">
        <v>20</v>
      </c>
      <c r="C252">
        <v>76</v>
      </c>
      <c r="D252" t="s">
        <v>4</v>
      </c>
      <c r="E252" s="1">
        <v>43928</v>
      </c>
      <c r="F252">
        <v>5025</v>
      </c>
      <c r="G252" t="s">
        <v>21</v>
      </c>
      <c r="H252" t="s">
        <v>10</v>
      </c>
    </row>
    <row r="253" spans="1:8">
      <c r="A253" s="2" t="s">
        <v>1097</v>
      </c>
      <c r="B253" t="s">
        <v>20</v>
      </c>
      <c r="C253">
        <v>76</v>
      </c>
      <c r="D253" t="s">
        <v>4</v>
      </c>
      <c r="E253" s="1">
        <v>43929</v>
      </c>
      <c r="F253">
        <v>5215</v>
      </c>
      <c r="G253" t="s">
        <v>21</v>
      </c>
      <c r="H253" t="s">
        <v>10</v>
      </c>
    </row>
    <row r="254" spans="1:8">
      <c r="A254" s="2" t="s">
        <v>1098</v>
      </c>
      <c r="B254" t="s">
        <v>20</v>
      </c>
      <c r="C254">
        <v>76</v>
      </c>
      <c r="D254" t="s">
        <v>4</v>
      </c>
      <c r="E254" s="1">
        <v>43930</v>
      </c>
      <c r="F254">
        <v>5405</v>
      </c>
      <c r="G254" t="s">
        <v>21</v>
      </c>
      <c r="H254" t="s">
        <v>10</v>
      </c>
    </row>
    <row r="255" spans="1:8">
      <c r="A255" s="2" t="s">
        <v>1099</v>
      </c>
      <c r="B255" t="s">
        <v>20</v>
      </c>
      <c r="C255">
        <v>76</v>
      </c>
      <c r="D255" t="s">
        <v>4</v>
      </c>
      <c r="E255" s="1">
        <v>43931</v>
      </c>
      <c r="F255">
        <v>5879</v>
      </c>
      <c r="G255" t="s">
        <v>21</v>
      </c>
      <c r="H255" t="s">
        <v>10</v>
      </c>
    </row>
    <row r="256" spans="1:8">
      <c r="A256" s="2" t="s">
        <v>1100</v>
      </c>
      <c r="B256" t="s">
        <v>20</v>
      </c>
      <c r="C256">
        <v>76</v>
      </c>
      <c r="D256" t="s">
        <v>4</v>
      </c>
      <c r="E256" s="1">
        <v>43932</v>
      </c>
      <c r="F256">
        <v>6111</v>
      </c>
      <c r="G256" t="s">
        <v>21</v>
      </c>
      <c r="H256" t="s">
        <v>10</v>
      </c>
    </row>
    <row r="257" spans="1:8">
      <c r="A257" s="2" t="s">
        <v>1101</v>
      </c>
      <c r="B257" t="s">
        <v>20</v>
      </c>
      <c r="C257">
        <v>76</v>
      </c>
      <c r="D257" t="s">
        <v>4</v>
      </c>
      <c r="E257" s="1">
        <v>43933</v>
      </c>
      <c r="F257">
        <v>6471</v>
      </c>
      <c r="G257" t="s">
        <v>21</v>
      </c>
      <c r="H257" t="s">
        <v>10</v>
      </c>
    </row>
    <row r="258" spans="1:8">
      <c r="A258" s="2" t="s">
        <v>1102</v>
      </c>
      <c r="B258" t="s">
        <v>20</v>
      </c>
      <c r="C258">
        <v>76</v>
      </c>
      <c r="D258" t="s">
        <v>4</v>
      </c>
      <c r="E258" s="1">
        <v>43934</v>
      </c>
      <c r="F258">
        <v>6020</v>
      </c>
      <c r="G258" t="s">
        <v>21</v>
      </c>
      <c r="H258" t="s">
        <v>10</v>
      </c>
    </row>
    <row r="259" spans="1:8">
      <c r="A259" s="2" t="s">
        <v>1103</v>
      </c>
      <c r="B259" t="s">
        <v>20</v>
      </c>
      <c r="C259">
        <v>76</v>
      </c>
      <c r="D259" t="s">
        <v>4</v>
      </c>
      <c r="E259" s="1">
        <v>43935</v>
      </c>
      <c r="F259">
        <v>5374</v>
      </c>
      <c r="G259" t="s">
        <v>21</v>
      </c>
      <c r="H259" t="s">
        <v>10</v>
      </c>
    </row>
    <row r="260" spans="1:8">
      <c r="A260" s="2" t="s">
        <v>1104</v>
      </c>
      <c r="B260" t="s">
        <v>20</v>
      </c>
      <c r="C260">
        <v>76</v>
      </c>
      <c r="D260" t="s">
        <v>4</v>
      </c>
      <c r="E260" s="1">
        <v>43936</v>
      </c>
      <c r="F260">
        <v>5394</v>
      </c>
      <c r="G260" t="s">
        <v>21</v>
      </c>
      <c r="H260" t="s">
        <v>10</v>
      </c>
    </row>
    <row r="261" spans="1:8">
      <c r="A261" s="2" t="s">
        <v>1105</v>
      </c>
      <c r="B261" t="s">
        <v>20</v>
      </c>
      <c r="C261">
        <v>76</v>
      </c>
      <c r="D261" t="s">
        <v>4</v>
      </c>
      <c r="E261" s="1">
        <v>43937</v>
      </c>
      <c r="F261">
        <v>5366</v>
      </c>
      <c r="G261" t="s">
        <v>21</v>
      </c>
      <c r="H261" t="s">
        <v>10</v>
      </c>
    </row>
    <row r="262" spans="1:8">
      <c r="A262" s="2" t="s">
        <v>1106</v>
      </c>
      <c r="B262" t="s">
        <v>20</v>
      </c>
      <c r="C262">
        <v>76</v>
      </c>
      <c r="D262" t="s">
        <v>4</v>
      </c>
      <c r="E262" s="1">
        <v>43938</v>
      </c>
      <c r="F262">
        <v>5514</v>
      </c>
      <c r="G262" t="s">
        <v>21</v>
      </c>
      <c r="H262" t="s">
        <v>10</v>
      </c>
    </row>
    <row r="263" spans="1:8">
      <c r="A263" s="2" t="s">
        <v>1107</v>
      </c>
      <c r="B263" t="s">
        <v>20</v>
      </c>
      <c r="C263">
        <v>76</v>
      </c>
      <c r="D263" t="s">
        <v>4</v>
      </c>
      <c r="E263" s="1">
        <v>43939</v>
      </c>
      <c r="F263">
        <v>5130</v>
      </c>
      <c r="G263" t="s">
        <v>21</v>
      </c>
      <c r="H263" t="s">
        <v>10</v>
      </c>
    </row>
    <row r="264" spans="1:8">
      <c r="A264" s="2" t="s">
        <v>1108</v>
      </c>
      <c r="B264" t="s">
        <v>20</v>
      </c>
      <c r="C264">
        <v>76</v>
      </c>
      <c r="D264" t="s">
        <v>4</v>
      </c>
      <c r="E264" s="1">
        <v>43940</v>
      </c>
      <c r="F264">
        <v>5279</v>
      </c>
      <c r="G264" t="s">
        <v>21</v>
      </c>
      <c r="H264" t="s">
        <v>10</v>
      </c>
    </row>
    <row r="265" spans="1:8">
      <c r="A265" s="2" t="s">
        <v>1109</v>
      </c>
      <c r="B265" t="s">
        <v>20</v>
      </c>
      <c r="C265">
        <v>76</v>
      </c>
      <c r="D265" t="s">
        <v>4</v>
      </c>
      <c r="E265" s="1">
        <v>43941</v>
      </c>
      <c r="F265">
        <v>5347</v>
      </c>
      <c r="G265" t="s">
        <v>21</v>
      </c>
      <c r="H265" t="s">
        <v>10</v>
      </c>
    </row>
    <row r="266" spans="1:8">
      <c r="A266" s="2" t="s">
        <v>1110</v>
      </c>
      <c r="B266" t="s">
        <v>20</v>
      </c>
      <c r="C266">
        <v>76</v>
      </c>
      <c r="D266" t="s">
        <v>4</v>
      </c>
      <c r="E266" s="1">
        <v>43942</v>
      </c>
      <c r="F266">
        <v>4869</v>
      </c>
      <c r="G266" t="s">
        <v>21</v>
      </c>
      <c r="H266" t="s">
        <v>10</v>
      </c>
    </row>
    <row r="267" spans="1:8">
      <c r="A267" s="2" t="s">
        <v>1111</v>
      </c>
      <c r="B267" t="s">
        <v>20</v>
      </c>
      <c r="C267">
        <v>76</v>
      </c>
      <c r="D267" t="s">
        <v>4</v>
      </c>
      <c r="E267" s="1">
        <v>43943</v>
      </c>
      <c r="F267">
        <v>5089</v>
      </c>
      <c r="G267" t="s">
        <v>21</v>
      </c>
      <c r="H267" t="s">
        <v>10</v>
      </c>
    </row>
    <row r="268" spans="1:8">
      <c r="A268" s="2" t="s">
        <v>1112</v>
      </c>
      <c r="B268" t="s">
        <v>20</v>
      </c>
      <c r="C268">
        <v>76</v>
      </c>
      <c r="D268" t="s">
        <v>4</v>
      </c>
      <c r="E268" s="1">
        <v>43944</v>
      </c>
      <c r="F268">
        <v>5400</v>
      </c>
      <c r="G268" t="s">
        <v>21</v>
      </c>
      <c r="H268" t="s">
        <v>10</v>
      </c>
    </row>
    <row r="269" spans="1:8">
      <c r="A269" s="2" t="s">
        <v>1113</v>
      </c>
      <c r="B269" t="s">
        <v>20</v>
      </c>
      <c r="C269">
        <v>76</v>
      </c>
      <c r="D269" t="s">
        <v>4</v>
      </c>
      <c r="E269" s="1">
        <v>43945</v>
      </c>
      <c r="F269">
        <v>5608</v>
      </c>
      <c r="G269" t="s">
        <v>21</v>
      </c>
      <c r="H269" t="s">
        <v>10</v>
      </c>
    </row>
    <row r="270" spans="1:8">
      <c r="A270" s="2" t="s">
        <v>1114</v>
      </c>
      <c r="B270" t="s">
        <v>20</v>
      </c>
      <c r="C270">
        <v>76</v>
      </c>
      <c r="D270" t="s">
        <v>4</v>
      </c>
      <c r="E270" s="1">
        <v>43946</v>
      </c>
      <c r="F270">
        <v>5730</v>
      </c>
      <c r="G270" t="s">
        <v>21</v>
      </c>
      <c r="H270" t="s">
        <v>10</v>
      </c>
    </row>
    <row r="271" spans="1:8">
      <c r="A271" s="2" t="s">
        <v>1115</v>
      </c>
      <c r="B271" t="s">
        <v>20</v>
      </c>
      <c r="C271">
        <v>76</v>
      </c>
      <c r="D271" t="s">
        <v>4</v>
      </c>
      <c r="E271" s="1">
        <v>43947</v>
      </c>
      <c r="F271">
        <v>4845</v>
      </c>
      <c r="G271" t="s">
        <v>21</v>
      </c>
      <c r="H271" t="s">
        <v>10</v>
      </c>
    </row>
    <row r="272" spans="1:8">
      <c r="A272" s="2" t="s">
        <v>1116</v>
      </c>
      <c r="B272" t="s">
        <v>20</v>
      </c>
      <c r="C272">
        <v>76</v>
      </c>
      <c r="D272" t="s">
        <v>4</v>
      </c>
      <c r="E272" s="1">
        <v>43948</v>
      </c>
      <c r="F272">
        <v>5251</v>
      </c>
      <c r="G272" t="s">
        <v>21</v>
      </c>
      <c r="H272" t="s">
        <v>10</v>
      </c>
    </row>
    <row r="273" spans="1:8">
      <c r="A273" s="2" t="s">
        <v>1117</v>
      </c>
      <c r="B273" t="s">
        <v>20</v>
      </c>
      <c r="C273">
        <v>76</v>
      </c>
      <c r="D273" t="s">
        <v>4</v>
      </c>
      <c r="E273" s="1">
        <v>43949</v>
      </c>
      <c r="F273">
        <v>5359</v>
      </c>
      <c r="G273" t="s">
        <v>21</v>
      </c>
      <c r="H273" t="s">
        <v>10</v>
      </c>
    </row>
    <row r="274" spans="1:8">
      <c r="A274" s="2" t="s">
        <v>1118</v>
      </c>
      <c r="B274" t="s">
        <v>20</v>
      </c>
      <c r="C274">
        <v>76</v>
      </c>
      <c r="D274" t="s">
        <v>4</v>
      </c>
      <c r="E274" s="1">
        <v>43950</v>
      </c>
      <c r="F274">
        <v>5548</v>
      </c>
      <c r="G274" t="s">
        <v>21</v>
      </c>
      <c r="H274" t="s">
        <v>10</v>
      </c>
    </row>
    <row r="275" spans="1:8">
      <c r="A275" s="2" t="s">
        <v>1119</v>
      </c>
      <c r="B275" t="s">
        <v>20</v>
      </c>
      <c r="C275">
        <v>76</v>
      </c>
      <c r="D275" t="s">
        <v>4</v>
      </c>
      <c r="E275" s="1">
        <v>43951</v>
      </c>
      <c r="F275">
        <v>5250</v>
      </c>
      <c r="G275" t="s">
        <v>21</v>
      </c>
      <c r="H275" t="s">
        <v>10</v>
      </c>
    </row>
    <row r="276" spans="1:8">
      <c r="A276" s="2" t="s">
        <v>1120</v>
      </c>
      <c r="B276" t="s">
        <v>20</v>
      </c>
      <c r="C276">
        <v>76</v>
      </c>
      <c r="D276" t="s">
        <v>4</v>
      </c>
      <c r="E276" s="1">
        <v>43952</v>
      </c>
      <c r="F276">
        <v>5302</v>
      </c>
      <c r="G276" t="s">
        <v>21</v>
      </c>
      <c r="H276" t="s">
        <v>10</v>
      </c>
    </row>
    <row r="277" spans="1:8">
      <c r="A277" s="2" t="s">
        <v>1121</v>
      </c>
      <c r="B277" t="s">
        <v>20</v>
      </c>
      <c r="C277">
        <v>76</v>
      </c>
      <c r="D277" t="s">
        <v>4</v>
      </c>
      <c r="E277" s="1">
        <v>43953</v>
      </c>
      <c r="F277">
        <v>3943</v>
      </c>
      <c r="G277" t="s">
        <v>21</v>
      </c>
      <c r="H277" t="s">
        <v>10</v>
      </c>
    </row>
    <row r="278" spans="1:8">
      <c r="A278" s="2" t="s">
        <v>1122</v>
      </c>
      <c r="B278" t="s">
        <v>20</v>
      </c>
      <c r="C278">
        <v>76</v>
      </c>
      <c r="D278" t="s">
        <v>4</v>
      </c>
      <c r="E278" s="1">
        <v>43954</v>
      </c>
      <c r="F278">
        <v>3858</v>
      </c>
      <c r="G278" t="s">
        <v>21</v>
      </c>
      <c r="H278" t="s">
        <v>10</v>
      </c>
    </row>
    <row r="279" spans="1:8">
      <c r="A279" s="2" t="s">
        <v>1123</v>
      </c>
      <c r="B279" t="s">
        <v>20</v>
      </c>
      <c r="C279">
        <v>76</v>
      </c>
      <c r="D279" t="s">
        <v>4</v>
      </c>
      <c r="E279" s="1">
        <v>43955</v>
      </c>
      <c r="F279">
        <v>4144</v>
      </c>
      <c r="G279" t="s">
        <v>21</v>
      </c>
      <c r="H279" t="s">
        <v>10</v>
      </c>
    </row>
    <row r="280" spans="1:8">
      <c r="A280" s="2" t="s">
        <v>1124</v>
      </c>
      <c r="B280" t="s">
        <v>20</v>
      </c>
      <c r="C280">
        <v>76</v>
      </c>
      <c r="D280" t="s">
        <v>4</v>
      </c>
      <c r="E280" s="1">
        <v>43956</v>
      </c>
      <c r="F280">
        <v>3627</v>
      </c>
      <c r="G280" t="s">
        <v>21</v>
      </c>
      <c r="H280" t="s">
        <v>10</v>
      </c>
    </row>
    <row r="281" spans="1:8">
      <c r="A281" s="2" t="s">
        <v>1125</v>
      </c>
      <c r="B281" t="s">
        <v>20</v>
      </c>
      <c r="C281">
        <v>76</v>
      </c>
      <c r="D281" t="s">
        <v>4</v>
      </c>
      <c r="E281" s="1">
        <v>43957</v>
      </c>
      <c r="F281">
        <v>3561</v>
      </c>
      <c r="G281" t="s">
        <v>21</v>
      </c>
      <c r="H281" t="s">
        <v>10</v>
      </c>
    </row>
    <row r="282" spans="1:8">
      <c r="A282" s="2" t="s">
        <v>1126</v>
      </c>
      <c r="B282" t="s">
        <v>20</v>
      </c>
      <c r="C282">
        <v>76</v>
      </c>
      <c r="D282" t="s">
        <v>4</v>
      </c>
      <c r="E282" s="1">
        <v>43958</v>
      </c>
      <c r="F282">
        <v>3217</v>
      </c>
      <c r="G282" t="s">
        <v>21</v>
      </c>
      <c r="H282" t="s">
        <v>10</v>
      </c>
    </row>
    <row r="283" spans="1:8">
      <c r="A283" s="2" t="s">
        <v>1127</v>
      </c>
      <c r="B283" t="s">
        <v>20</v>
      </c>
      <c r="C283">
        <v>76</v>
      </c>
      <c r="D283" t="s">
        <v>4</v>
      </c>
      <c r="E283" s="1">
        <v>43959</v>
      </c>
      <c r="F283">
        <v>3479</v>
      </c>
      <c r="G283" t="s">
        <v>21</v>
      </c>
      <c r="H283" t="s">
        <v>10</v>
      </c>
    </row>
    <row r="284" spans="1:8">
      <c r="A284" s="2" t="s">
        <v>1128</v>
      </c>
      <c r="B284" t="s">
        <v>20</v>
      </c>
      <c r="C284">
        <v>76</v>
      </c>
      <c r="D284" t="s">
        <v>4</v>
      </c>
      <c r="E284" s="1">
        <v>43960</v>
      </c>
      <c r="F284">
        <v>3071</v>
      </c>
      <c r="G284" t="s">
        <v>21</v>
      </c>
      <c r="H284" t="s">
        <v>10</v>
      </c>
    </row>
    <row r="285" spans="1:8">
      <c r="A285" s="2" t="s">
        <v>1129</v>
      </c>
      <c r="B285" t="s">
        <v>20</v>
      </c>
      <c r="C285">
        <v>76</v>
      </c>
      <c r="D285" t="s">
        <v>4</v>
      </c>
      <c r="E285" s="1">
        <v>43961</v>
      </c>
      <c r="F285">
        <v>2784</v>
      </c>
      <c r="G285" t="s">
        <v>21</v>
      </c>
      <c r="H285" t="s">
        <v>10</v>
      </c>
    </row>
    <row r="286" spans="1:8">
      <c r="A286" s="2" t="s">
        <v>1130</v>
      </c>
      <c r="B286" t="s">
        <v>20</v>
      </c>
      <c r="C286">
        <v>76</v>
      </c>
      <c r="D286" t="s">
        <v>4</v>
      </c>
      <c r="E286" s="1">
        <v>43962</v>
      </c>
      <c r="F286">
        <v>3175</v>
      </c>
      <c r="G286" t="s">
        <v>21</v>
      </c>
      <c r="H286" t="s">
        <v>10</v>
      </c>
    </row>
    <row r="287" spans="1:8">
      <c r="A287" s="2" t="s">
        <v>1131</v>
      </c>
      <c r="B287" t="s">
        <v>20</v>
      </c>
      <c r="C287">
        <v>76</v>
      </c>
      <c r="D287" t="s">
        <v>4</v>
      </c>
      <c r="E287" s="1">
        <v>43963</v>
      </c>
      <c r="F287">
        <v>3258</v>
      </c>
      <c r="G287" t="s">
        <v>21</v>
      </c>
      <c r="H287" t="s">
        <v>10</v>
      </c>
    </row>
    <row r="288" spans="1:8">
      <c r="A288" s="2" t="s">
        <v>1132</v>
      </c>
      <c r="B288" t="s">
        <v>20</v>
      </c>
      <c r="C288">
        <v>76</v>
      </c>
      <c r="D288" t="s">
        <v>4</v>
      </c>
      <c r="E288" s="1">
        <v>43964</v>
      </c>
      <c r="F288">
        <v>3629</v>
      </c>
      <c r="G288" t="s">
        <v>21</v>
      </c>
      <c r="H288" t="s">
        <v>10</v>
      </c>
    </row>
    <row r="289" spans="1:8">
      <c r="A289" s="2" t="s">
        <v>1133</v>
      </c>
      <c r="B289" t="s">
        <v>20</v>
      </c>
      <c r="C289">
        <v>76</v>
      </c>
      <c r="D289" t="s">
        <v>4</v>
      </c>
      <c r="E289" s="1">
        <v>43965</v>
      </c>
      <c r="F289">
        <v>3677</v>
      </c>
      <c r="G289" t="s">
        <v>21</v>
      </c>
      <c r="H289" t="s">
        <v>10</v>
      </c>
    </row>
    <row r="290" spans="1:8">
      <c r="A290" s="2" t="s">
        <v>1134</v>
      </c>
      <c r="B290" t="s">
        <v>20</v>
      </c>
      <c r="C290">
        <v>76</v>
      </c>
      <c r="D290" t="s">
        <v>4</v>
      </c>
      <c r="E290" s="1">
        <v>43966</v>
      </c>
      <c r="F290">
        <v>3184</v>
      </c>
      <c r="G290" t="s">
        <v>21</v>
      </c>
      <c r="H290" t="s">
        <v>10</v>
      </c>
    </row>
    <row r="291" spans="1:8">
      <c r="A291" s="2" t="s">
        <v>1135</v>
      </c>
      <c r="B291" t="s">
        <v>20</v>
      </c>
      <c r="C291">
        <v>76</v>
      </c>
      <c r="D291" t="s">
        <v>4</v>
      </c>
      <c r="E291" s="1">
        <v>43967</v>
      </c>
      <c r="F291">
        <v>2975</v>
      </c>
      <c r="G291" t="s">
        <v>21</v>
      </c>
      <c r="H291" t="s">
        <v>10</v>
      </c>
    </row>
    <row r="292" spans="1:8">
      <c r="A292" s="2" t="s">
        <v>1136</v>
      </c>
      <c r="B292" t="s">
        <v>20</v>
      </c>
      <c r="C292">
        <v>76</v>
      </c>
      <c r="D292" t="s">
        <v>4</v>
      </c>
      <c r="E292" s="1">
        <v>43968</v>
      </c>
      <c r="F292">
        <v>5783</v>
      </c>
      <c r="G292" t="s">
        <v>21</v>
      </c>
      <c r="H292" t="s">
        <v>10</v>
      </c>
    </row>
    <row r="293" spans="1:8">
      <c r="A293" s="2" t="s">
        <v>1137</v>
      </c>
      <c r="B293" t="s">
        <v>20</v>
      </c>
      <c r="C293">
        <v>76</v>
      </c>
      <c r="D293" t="s">
        <v>4</v>
      </c>
      <c r="E293" s="1">
        <v>43969</v>
      </c>
      <c r="F293">
        <v>7787</v>
      </c>
      <c r="G293" t="s">
        <v>21</v>
      </c>
      <c r="H293" t="s">
        <v>10</v>
      </c>
    </row>
    <row r="294" spans="1:8">
      <c r="A294" s="2" t="s">
        <v>1138</v>
      </c>
      <c r="B294" t="s">
        <v>20</v>
      </c>
      <c r="C294">
        <v>76</v>
      </c>
      <c r="D294" t="s">
        <v>4</v>
      </c>
      <c r="E294" s="1">
        <v>43970</v>
      </c>
      <c r="F294">
        <v>5672</v>
      </c>
      <c r="G294" t="s">
        <v>21</v>
      </c>
      <c r="H294" t="s">
        <v>10</v>
      </c>
    </row>
    <row r="295" spans="1:8">
      <c r="A295" s="2" t="s">
        <v>1139</v>
      </c>
      <c r="B295" t="s">
        <v>20</v>
      </c>
      <c r="C295">
        <v>76</v>
      </c>
      <c r="D295" t="s">
        <v>4</v>
      </c>
      <c r="E295" s="1">
        <v>43971</v>
      </c>
      <c r="F295">
        <v>5428</v>
      </c>
      <c r="G295" t="s">
        <v>21</v>
      </c>
      <c r="H295" t="s">
        <v>10</v>
      </c>
    </row>
    <row r="296" spans="1:8">
      <c r="A296" s="2" t="s">
        <v>1140</v>
      </c>
      <c r="B296" t="s">
        <v>20</v>
      </c>
      <c r="C296">
        <v>76</v>
      </c>
      <c r="D296" t="s">
        <v>4</v>
      </c>
      <c r="E296" s="1">
        <v>43972</v>
      </c>
      <c r="F296">
        <v>4145</v>
      </c>
      <c r="G296" t="s">
        <v>21</v>
      </c>
      <c r="H296" t="s">
        <v>10</v>
      </c>
    </row>
    <row r="297" spans="1:8">
      <c r="A297" s="2" t="s">
        <v>1141</v>
      </c>
      <c r="B297" t="s">
        <v>20</v>
      </c>
      <c r="C297">
        <v>76</v>
      </c>
      <c r="D297" t="s">
        <v>4</v>
      </c>
      <c r="E297" s="1">
        <v>43973</v>
      </c>
      <c r="F297">
        <v>4211</v>
      </c>
      <c r="G297" t="s">
        <v>21</v>
      </c>
      <c r="H297" t="s">
        <v>10</v>
      </c>
    </row>
    <row r="298" spans="1:8">
      <c r="A298" s="2" t="s">
        <v>1142</v>
      </c>
      <c r="B298" t="s">
        <v>20</v>
      </c>
      <c r="C298">
        <v>76</v>
      </c>
      <c r="D298" t="s">
        <v>4</v>
      </c>
      <c r="E298" s="1">
        <v>43974</v>
      </c>
      <c r="F298">
        <v>3093</v>
      </c>
      <c r="G298" t="s">
        <v>21</v>
      </c>
      <c r="H298" t="s">
        <v>10</v>
      </c>
    </row>
    <row r="299" spans="1:8">
      <c r="A299" s="2" t="s">
        <v>1143</v>
      </c>
      <c r="B299" t="s">
        <v>20</v>
      </c>
      <c r="C299">
        <v>76</v>
      </c>
      <c r="D299" t="s">
        <v>4</v>
      </c>
      <c r="E299" s="1">
        <v>43975</v>
      </c>
      <c r="F299">
        <v>2934</v>
      </c>
      <c r="G299" t="s">
        <v>21</v>
      </c>
      <c r="H299" t="s">
        <v>10</v>
      </c>
    </row>
    <row r="300" spans="1:8">
      <c r="A300" s="2" t="s">
        <v>1144</v>
      </c>
      <c r="B300" t="s">
        <v>20</v>
      </c>
      <c r="C300">
        <v>76</v>
      </c>
      <c r="D300" t="s">
        <v>4</v>
      </c>
      <c r="E300" s="1">
        <v>43976</v>
      </c>
      <c r="F300">
        <v>3235</v>
      </c>
      <c r="G300" t="s">
        <v>21</v>
      </c>
      <c r="H300" t="s">
        <v>10</v>
      </c>
    </row>
    <row r="301" spans="1:8">
      <c r="A301" s="2" t="s">
        <v>1145</v>
      </c>
      <c r="B301" t="s">
        <v>20</v>
      </c>
      <c r="C301">
        <v>76</v>
      </c>
      <c r="D301" t="s">
        <v>4</v>
      </c>
      <c r="E301" s="1">
        <v>43977</v>
      </c>
      <c r="F301">
        <v>3188</v>
      </c>
      <c r="G301" t="s">
        <v>21</v>
      </c>
      <c r="H301" t="s">
        <v>10</v>
      </c>
    </row>
    <row r="302" spans="1:8">
      <c r="A302" s="2" t="s">
        <v>1146</v>
      </c>
      <c r="B302" t="s">
        <v>20</v>
      </c>
      <c r="C302">
        <v>76</v>
      </c>
      <c r="D302" t="s">
        <v>4</v>
      </c>
      <c r="E302" s="1">
        <v>43978</v>
      </c>
      <c r="F302">
        <v>3055</v>
      </c>
      <c r="G302" t="s">
        <v>21</v>
      </c>
      <c r="H302" t="s">
        <v>10</v>
      </c>
    </row>
    <row r="303" spans="1:8">
      <c r="A303" s="2" t="s">
        <v>1147</v>
      </c>
      <c r="B303" t="s">
        <v>20</v>
      </c>
      <c r="C303">
        <v>76</v>
      </c>
      <c r="D303" t="s">
        <v>4</v>
      </c>
      <c r="E303" s="1">
        <v>43979</v>
      </c>
      <c r="F303">
        <v>2942</v>
      </c>
      <c r="G303" t="s">
        <v>21</v>
      </c>
      <c r="H303" t="s">
        <v>10</v>
      </c>
    </row>
    <row r="304" spans="1:8">
      <c r="A304" s="2" t="s">
        <v>1148</v>
      </c>
      <c r="B304" t="s">
        <v>20</v>
      </c>
      <c r="C304">
        <v>76</v>
      </c>
      <c r="D304" t="s">
        <v>4</v>
      </c>
      <c r="E304" s="1">
        <v>43980</v>
      </c>
      <c r="F304">
        <v>2353</v>
      </c>
      <c r="G304" t="s">
        <v>21</v>
      </c>
      <c r="H304" t="s">
        <v>10</v>
      </c>
    </row>
    <row r="305" spans="1:8">
      <c r="A305" s="2" t="s">
        <v>1149</v>
      </c>
      <c r="B305" t="s">
        <v>20</v>
      </c>
      <c r="C305">
        <v>76</v>
      </c>
      <c r="D305" t="s">
        <v>4</v>
      </c>
      <c r="E305" s="1">
        <v>43981</v>
      </c>
      <c r="F305">
        <v>2455</v>
      </c>
      <c r="G305" t="s">
        <v>21</v>
      </c>
      <c r="H305" t="s">
        <v>10</v>
      </c>
    </row>
    <row r="306" spans="1:8">
      <c r="A306" s="2" t="s">
        <v>1150</v>
      </c>
      <c r="B306" t="s">
        <v>20</v>
      </c>
      <c r="C306">
        <v>76</v>
      </c>
      <c r="D306" t="s">
        <v>4</v>
      </c>
      <c r="E306" s="1">
        <v>43982</v>
      </c>
      <c r="F306">
        <v>2312</v>
      </c>
      <c r="G306" t="s">
        <v>21</v>
      </c>
      <c r="H306" t="s">
        <v>10</v>
      </c>
    </row>
    <row r="307" spans="1:8">
      <c r="A307" s="2" t="s">
        <v>1151</v>
      </c>
      <c r="B307" t="s">
        <v>20</v>
      </c>
      <c r="C307">
        <v>76</v>
      </c>
      <c r="D307" t="s">
        <v>4</v>
      </c>
      <c r="E307" s="1">
        <v>43983</v>
      </c>
      <c r="F307">
        <v>2517</v>
      </c>
      <c r="G307" t="s">
        <v>21</v>
      </c>
      <c r="H307" t="s">
        <v>10</v>
      </c>
    </row>
    <row r="308" spans="1:8">
      <c r="A308" s="2" t="s">
        <v>1152</v>
      </c>
      <c r="B308" t="s">
        <v>20</v>
      </c>
      <c r="C308">
        <v>76</v>
      </c>
      <c r="D308" t="s">
        <v>4</v>
      </c>
      <c r="E308" s="1">
        <v>43984</v>
      </c>
      <c r="F308">
        <v>2456</v>
      </c>
      <c r="G308" t="s">
        <v>21</v>
      </c>
      <c r="H308" t="s">
        <v>10</v>
      </c>
    </row>
    <row r="309" spans="1:8">
      <c r="A309" s="2" t="s">
        <v>1153</v>
      </c>
      <c r="B309" t="s">
        <v>20</v>
      </c>
      <c r="C309">
        <v>76</v>
      </c>
      <c r="D309" t="s">
        <v>4</v>
      </c>
      <c r="E309" s="1">
        <v>43985</v>
      </c>
      <c r="F309">
        <v>2814</v>
      </c>
      <c r="G309" t="s">
        <v>21</v>
      </c>
      <c r="H309" t="s">
        <v>10</v>
      </c>
    </row>
    <row r="310" spans="1:8">
      <c r="A310" s="2" t="s">
        <v>1154</v>
      </c>
      <c r="B310" t="s">
        <v>20</v>
      </c>
      <c r="C310">
        <v>76</v>
      </c>
      <c r="D310" t="s">
        <v>4</v>
      </c>
      <c r="E310" s="1">
        <v>43986</v>
      </c>
      <c r="F310">
        <v>2700</v>
      </c>
      <c r="G310" t="s">
        <v>21</v>
      </c>
      <c r="H310" t="s">
        <v>10</v>
      </c>
    </row>
    <row r="311" spans="1:8">
      <c r="A311" s="2" t="s">
        <v>1155</v>
      </c>
      <c r="B311" t="s">
        <v>20</v>
      </c>
      <c r="C311">
        <v>76</v>
      </c>
      <c r="D311" t="s">
        <v>4</v>
      </c>
      <c r="E311" s="1">
        <v>43987</v>
      </c>
      <c r="F311">
        <v>2086</v>
      </c>
      <c r="G311" t="s">
        <v>21</v>
      </c>
      <c r="H311" t="s">
        <v>10</v>
      </c>
    </row>
    <row r="312" spans="1:8">
      <c r="A312" s="2" t="s">
        <v>1156</v>
      </c>
      <c r="B312" t="s">
        <v>20</v>
      </c>
      <c r="C312">
        <v>76</v>
      </c>
      <c r="D312" t="s">
        <v>4</v>
      </c>
      <c r="E312" s="1">
        <v>43988</v>
      </c>
      <c r="F312">
        <v>1884</v>
      </c>
      <c r="G312" t="s">
        <v>21</v>
      </c>
      <c r="H312" t="s">
        <v>10</v>
      </c>
    </row>
    <row r="313" spans="1:8">
      <c r="A313" s="2" t="s">
        <v>1157</v>
      </c>
      <c r="B313" t="s">
        <v>20</v>
      </c>
      <c r="C313">
        <v>76</v>
      </c>
      <c r="D313" t="s">
        <v>4</v>
      </c>
      <c r="E313" s="1">
        <v>43989</v>
      </c>
      <c r="F313">
        <v>1597</v>
      </c>
      <c r="G313" t="s">
        <v>21</v>
      </c>
      <c r="H313" t="s">
        <v>10</v>
      </c>
    </row>
    <row r="314" spans="1:8">
      <c r="A314" s="2" t="s">
        <v>1158</v>
      </c>
      <c r="B314" t="s">
        <v>20</v>
      </c>
      <c r="C314">
        <v>76</v>
      </c>
      <c r="D314" t="s">
        <v>4</v>
      </c>
      <c r="E314" s="1">
        <v>43990</v>
      </c>
      <c r="F314">
        <v>2487</v>
      </c>
      <c r="G314" t="s">
        <v>21</v>
      </c>
      <c r="H314" t="s">
        <v>10</v>
      </c>
    </row>
    <row r="315" spans="1:8">
      <c r="A315" s="2" t="s">
        <v>1159</v>
      </c>
      <c r="B315" t="s">
        <v>20</v>
      </c>
      <c r="C315">
        <v>76</v>
      </c>
      <c r="D315" t="s">
        <v>4</v>
      </c>
      <c r="E315" s="1">
        <v>43991</v>
      </c>
      <c r="F315">
        <v>2286</v>
      </c>
      <c r="G315" t="s">
        <v>21</v>
      </c>
      <c r="H315" t="s">
        <v>10</v>
      </c>
    </row>
    <row r="316" spans="1:8">
      <c r="A316" s="2" t="s">
        <v>1160</v>
      </c>
      <c r="B316" t="s">
        <v>20</v>
      </c>
      <c r="C316">
        <v>76</v>
      </c>
      <c r="D316" t="s">
        <v>4</v>
      </c>
      <c r="E316" s="1">
        <v>43992</v>
      </c>
      <c r="F316">
        <v>2178</v>
      </c>
      <c r="G316" t="s">
        <v>21</v>
      </c>
      <c r="H316" t="s">
        <v>10</v>
      </c>
    </row>
    <row r="317" spans="1:8">
      <c r="A317" s="2" t="s">
        <v>1161</v>
      </c>
      <c r="B317" t="s">
        <v>20</v>
      </c>
      <c r="C317">
        <v>76</v>
      </c>
      <c r="D317" t="s">
        <v>4</v>
      </c>
      <c r="E317" s="1">
        <v>43993</v>
      </c>
      <c r="F317">
        <v>2311</v>
      </c>
      <c r="G317" t="s">
        <v>21</v>
      </c>
      <c r="H317" t="s">
        <v>10</v>
      </c>
    </row>
    <row r="318" spans="1:8">
      <c r="A318" s="2" t="s">
        <v>1162</v>
      </c>
      <c r="B318" t="s">
        <v>20</v>
      </c>
      <c r="C318">
        <v>76</v>
      </c>
      <c r="D318" t="s">
        <v>4</v>
      </c>
      <c r="E318" s="1">
        <v>43994</v>
      </c>
      <c r="F318">
        <v>2911</v>
      </c>
      <c r="G318" t="s">
        <v>21</v>
      </c>
      <c r="H318" t="s">
        <v>10</v>
      </c>
    </row>
    <row r="319" spans="1:8">
      <c r="A319" s="2" t="s">
        <v>1163</v>
      </c>
      <c r="B319" t="s">
        <v>20</v>
      </c>
      <c r="C319">
        <v>76</v>
      </c>
      <c r="D319" t="s">
        <v>4</v>
      </c>
      <c r="E319" s="1">
        <v>43995</v>
      </c>
      <c r="F319">
        <v>1683</v>
      </c>
      <c r="G319" t="s">
        <v>21</v>
      </c>
      <c r="H319" t="s">
        <v>10</v>
      </c>
    </row>
    <row r="320" spans="1:8">
      <c r="A320" s="2" t="s">
        <v>1164</v>
      </c>
      <c r="B320" t="s">
        <v>20</v>
      </c>
      <c r="C320">
        <v>76</v>
      </c>
      <c r="D320" t="s">
        <v>4</v>
      </c>
      <c r="E320" s="1">
        <v>43996</v>
      </c>
      <c r="F320">
        <v>1784</v>
      </c>
      <c r="G320" t="s">
        <v>21</v>
      </c>
      <c r="H320" t="s">
        <v>10</v>
      </c>
    </row>
    <row r="321" spans="1:8">
      <c r="A321" s="2" t="s">
        <v>1165</v>
      </c>
      <c r="B321" t="s">
        <v>20</v>
      </c>
      <c r="C321">
        <v>76</v>
      </c>
      <c r="D321" t="s">
        <v>4</v>
      </c>
      <c r="E321" s="1">
        <v>43997</v>
      </c>
      <c r="F321">
        <v>1235</v>
      </c>
      <c r="G321" t="s">
        <v>21</v>
      </c>
      <c r="H321" t="s">
        <v>10</v>
      </c>
    </row>
    <row r="322" spans="1:8">
      <c r="A322" s="2" t="s">
        <v>1166</v>
      </c>
      <c r="B322" t="s">
        <v>20</v>
      </c>
      <c r="C322">
        <v>76</v>
      </c>
      <c r="D322" t="s">
        <v>4</v>
      </c>
      <c r="E322" s="1">
        <v>43998</v>
      </c>
      <c r="F322">
        <v>2043</v>
      </c>
      <c r="G322" t="s">
        <v>21</v>
      </c>
      <c r="H322" t="s">
        <v>10</v>
      </c>
    </row>
    <row r="323" spans="1:8">
      <c r="A323" s="2" t="s">
        <v>1167</v>
      </c>
      <c r="B323" t="s">
        <v>20</v>
      </c>
      <c r="C323">
        <v>76</v>
      </c>
      <c r="D323" t="s">
        <v>4</v>
      </c>
      <c r="E323" s="1">
        <v>43999</v>
      </c>
      <c r="F323">
        <v>2019</v>
      </c>
      <c r="G323" t="s">
        <v>21</v>
      </c>
      <c r="H323" t="s">
        <v>10</v>
      </c>
    </row>
    <row r="324" spans="1:8">
      <c r="A324" s="2" t="s">
        <v>1168</v>
      </c>
      <c r="B324" t="s">
        <v>20</v>
      </c>
      <c r="C324">
        <v>76</v>
      </c>
      <c r="D324" t="s">
        <v>4</v>
      </c>
      <c r="E324" s="1">
        <v>44000</v>
      </c>
      <c r="F324">
        <v>1646</v>
      </c>
      <c r="G324" t="s">
        <v>21</v>
      </c>
      <c r="H324" t="s">
        <v>10</v>
      </c>
    </row>
    <row r="325" spans="1:8">
      <c r="A325" s="2" t="s">
        <v>1169</v>
      </c>
      <c r="B325" t="s">
        <v>20</v>
      </c>
      <c r="C325">
        <v>76</v>
      </c>
      <c r="D325" t="s">
        <v>4</v>
      </c>
      <c r="E325" s="1">
        <v>44001</v>
      </c>
      <c r="F325">
        <v>1956</v>
      </c>
      <c r="G325" t="s">
        <v>21</v>
      </c>
      <c r="H325" t="s">
        <v>10</v>
      </c>
    </row>
    <row r="326" spans="1:8">
      <c r="A326" s="2" t="s">
        <v>1170</v>
      </c>
      <c r="B326" t="s">
        <v>20</v>
      </c>
      <c r="C326">
        <v>76</v>
      </c>
      <c r="D326" t="s">
        <v>4</v>
      </c>
      <c r="E326" s="1">
        <v>44002</v>
      </c>
      <c r="F326">
        <v>1535</v>
      </c>
      <c r="G326" t="s">
        <v>21</v>
      </c>
      <c r="H326" t="s">
        <v>10</v>
      </c>
    </row>
    <row r="327" spans="1:8">
      <c r="A327" s="2" t="s">
        <v>1171</v>
      </c>
      <c r="B327" t="s">
        <v>20</v>
      </c>
      <c r="C327">
        <v>76</v>
      </c>
      <c r="D327" t="s">
        <v>4</v>
      </c>
      <c r="E327" s="1">
        <v>44003</v>
      </c>
      <c r="F327">
        <v>1279</v>
      </c>
      <c r="G327" t="s">
        <v>21</v>
      </c>
      <c r="H327" t="s">
        <v>10</v>
      </c>
    </row>
    <row r="328" spans="1:8">
      <c r="A328" s="2" t="s">
        <v>1172</v>
      </c>
      <c r="B328" t="s">
        <v>20</v>
      </c>
      <c r="C328">
        <v>76</v>
      </c>
      <c r="D328" t="s">
        <v>4</v>
      </c>
      <c r="E328" s="1">
        <v>44004</v>
      </c>
      <c r="F328">
        <v>1852</v>
      </c>
      <c r="G328" t="s">
        <v>21</v>
      </c>
      <c r="H328" t="s">
        <v>10</v>
      </c>
    </row>
    <row r="329" spans="1:8">
      <c r="A329" s="2" t="s">
        <v>1173</v>
      </c>
      <c r="B329" t="s">
        <v>20</v>
      </c>
      <c r="C329">
        <v>76</v>
      </c>
      <c r="D329" t="s">
        <v>4</v>
      </c>
      <c r="E329" s="1">
        <v>44005</v>
      </c>
      <c r="F329">
        <v>1617</v>
      </c>
      <c r="G329" t="s">
        <v>21</v>
      </c>
      <c r="H329" t="s">
        <v>10</v>
      </c>
    </row>
    <row r="330" spans="1:8">
      <c r="A330" s="2" t="s">
        <v>1174</v>
      </c>
      <c r="B330" t="s">
        <v>20</v>
      </c>
      <c r="C330">
        <v>76</v>
      </c>
      <c r="D330" t="s">
        <v>4</v>
      </c>
      <c r="E330" s="1">
        <v>44006</v>
      </c>
      <c r="F330">
        <v>1955</v>
      </c>
      <c r="G330" t="s">
        <v>21</v>
      </c>
      <c r="H330" t="s">
        <v>10</v>
      </c>
    </row>
    <row r="331" spans="1:8">
      <c r="A331" s="2" t="s">
        <v>1175</v>
      </c>
      <c r="B331" t="s">
        <v>20</v>
      </c>
      <c r="C331">
        <v>76</v>
      </c>
      <c r="D331" t="s">
        <v>4</v>
      </c>
      <c r="E331" s="1">
        <v>44007</v>
      </c>
      <c r="F331">
        <v>2481</v>
      </c>
      <c r="G331" t="s">
        <v>21</v>
      </c>
      <c r="H331" t="s">
        <v>10</v>
      </c>
    </row>
    <row r="332" spans="1:8">
      <c r="A332" s="2" t="s">
        <v>1176</v>
      </c>
      <c r="B332" t="s">
        <v>20</v>
      </c>
      <c r="C332">
        <v>76</v>
      </c>
      <c r="D332" t="s">
        <v>4</v>
      </c>
      <c r="E332" s="1">
        <v>44008</v>
      </c>
      <c r="F332">
        <v>2433</v>
      </c>
      <c r="G332" t="s">
        <v>21</v>
      </c>
      <c r="H332" t="s">
        <v>10</v>
      </c>
    </row>
    <row r="333" spans="1:8">
      <c r="A333" s="2" t="s">
        <v>1177</v>
      </c>
      <c r="B333" t="s">
        <v>20</v>
      </c>
      <c r="C333">
        <v>76</v>
      </c>
      <c r="D333" t="s">
        <v>4</v>
      </c>
      <c r="E333" s="1">
        <v>44009</v>
      </c>
      <c r="F333">
        <v>1844</v>
      </c>
      <c r="G333" t="s">
        <v>21</v>
      </c>
      <c r="H333" t="s">
        <v>10</v>
      </c>
    </row>
    <row r="334" spans="1:8">
      <c r="A334" s="2" t="s">
        <v>1178</v>
      </c>
      <c r="B334" t="s">
        <v>20</v>
      </c>
      <c r="C334">
        <v>76</v>
      </c>
      <c r="D334" t="s">
        <v>4</v>
      </c>
      <c r="E334" s="1">
        <v>44010</v>
      </c>
      <c r="F334">
        <v>1625</v>
      </c>
      <c r="G334" t="s">
        <v>21</v>
      </c>
      <c r="H334" t="s">
        <v>10</v>
      </c>
    </row>
    <row r="335" spans="1:8">
      <c r="A335" s="2" t="s">
        <v>1179</v>
      </c>
      <c r="B335" t="s">
        <v>20</v>
      </c>
      <c r="C335">
        <v>76</v>
      </c>
      <c r="D335" t="s">
        <v>4</v>
      </c>
      <c r="E335" s="1">
        <v>44011</v>
      </c>
      <c r="F335">
        <v>2242</v>
      </c>
      <c r="G335" t="s">
        <v>21</v>
      </c>
      <c r="H335" t="s">
        <v>10</v>
      </c>
    </row>
    <row r="336" spans="1:8">
      <c r="A336" s="2" t="s">
        <v>1180</v>
      </c>
      <c r="B336" t="s">
        <v>20</v>
      </c>
      <c r="C336">
        <v>76</v>
      </c>
      <c r="D336" t="s">
        <v>4</v>
      </c>
      <c r="E336" s="1">
        <v>44012</v>
      </c>
      <c r="F336">
        <v>1690</v>
      </c>
      <c r="G336" t="s">
        <v>21</v>
      </c>
      <c r="H336" t="s">
        <v>10</v>
      </c>
    </row>
    <row r="337" spans="1:8">
      <c r="A337" s="2" t="s">
        <v>1181</v>
      </c>
      <c r="B337" t="s">
        <v>20</v>
      </c>
      <c r="C337">
        <v>76</v>
      </c>
      <c r="D337" t="s">
        <v>4</v>
      </c>
      <c r="E337" s="1">
        <v>44013</v>
      </c>
      <c r="F337">
        <v>2100</v>
      </c>
      <c r="G337" t="s">
        <v>21</v>
      </c>
      <c r="H337" t="s">
        <v>10</v>
      </c>
    </row>
    <row r="338" spans="1:8">
      <c r="A338" s="2" t="s">
        <v>1182</v>
      </c>
      <c r="B338" t="s">
        <v>20</v>
      </c>
      <c r="C338">
        <v>76</v>
      </c>
      <c r="D338" t="s">
        <v>4</v>
      </c>
      <c r="E338" s="1">
        <v>44014</v>
      </c>
      <c r="F338">
        <v>1996</v>
      </c>
      <c r="G338" t="s">
        <v>21</v>
      </c>
      <c r="H338" t="s">
        <v>10</v>
      </c>
    </row>
    <row r="339" spans="1:8">
      <c r="A339" s="2" t="s">
        <v>1183</v>
      </c>
      <c r="B339" t="s">
        <v>20</v>
      </c>
      <c r="C339">
        <v>76</v>
      </c>
      <c r="D339" t="s">
        <v>4</v>
      </c>
      <c r="E339" s="1">
        <v>44015</v>
      </c>
      <c r="F339">
        <v>1774</v>
      </c>
      <c r="G339" t="s">
        <v>21</v>
      </c>
      <c r="H339" t="s">
        <v>10</v>
      </c>
    </row>
    <row r="340" spans="1:8">
      <c r="A340" s="2" t="s">
        <v>1184</v>
      </c>
      <c r="B340" t="s">
        <v>20</v>
      </c>
      <c r="C340">
        <v>76</v>
      </c>
      <c r="D340" t="s">
        <v>4</v>
      </c>
      <c r="E340" s="1">
        <v>44016</v>
      </c>
      <c r="F340">
        <v>1940</v>
      </c>
      <c r="G340" t="s">
        <v>21</v>
      </c>
      <c r="H340" t="s">
        <v>10</v>
      </c>
    </row>
    <row r="341" spans="1:8">
      <c r="A341" s="2" t="s">
        <v>1185</v>
      </c>
      <c r="B341" t="s">
        <v>20</v>
      </c>
      <c r="C341">
        <v>76</v>
      </c>
      <c r="D341" t="s">
        <v>4</v>
      </c>
      <c r="E341" s="1">
        <v>44017</v>
      </c>
      <c r="F341">
        <v>1351</v>
      </c>
      <c r="G341" t="s">
        <v>21</v>
      </c>
      <c r="H341" t="s">
        <v>10</v>
      </c>
    </row>
    <row r="342" spans="1:8">
      <c r="A342" s="2" t="s">
        <v>1186</v>
      </c>
      <c r="B342" t="s">
        <v>20</v>
      </c>
      <c r="C342">
        <v>76</v>
      </c>
      <c r="D342" t="s">
        <v>4</v>
      </c>
      <c r="E342" s="1">
        <v>44018</v>
      </c>
      <c r="F342">
        <v>1607</v>
      </c>
      <c r="G342" t="s">
        <v>21</v>
      </c>
      <c r="H342" t="s">
        <v>10</v>
      </c>
    </row>
    <row r="343" spans="1:8">
      <c r="A343" s="2" t="s">
        <v>1187</v>
      </c>
      <c r="B343" t="s">
        <v>20</v>
      </c>
      <c r="C343">
        <v>76</v>
      </c>
      <c r="D343" t="s">
        <v>4</v>
      </c>
      <c r="E343" s="1">
        <v>44019</v>
      </c>
      <c r="F343">
        <v>1423</v>
      </c>
      <c r="G343" t="s">
        <v>21</v>
      </c>
      <c r="H343" t="s">
        <v>10</v>
      </c>
    </row>
    <row r="344" spans="1:8">
      <c r="A344" s="2" t="s">
        <v>1188</v>
      </c>
      <c r="B344" t="s">
        <v>20</v>
      </c>
      <c r="C344">
        <v>76</v>
      </c>
      <c r="D344" t="s">
        <v>4</v>
      </c>
      <c r="E344" s="1">
        <v>44020</v>
      </c>
      <c r="F344">
        <v>1372</v>
      </c>
      <c r="G344" t="s">
        <v>21</v>
      </c>
      <c r="H344" t="s">
        <v>10</v>
      </c>
    </row>
    <row r="345" spans="1:8">
      <c r="A345" s="2" t="s">
        <v>1189</v>
      </c>
      <c r="B345" t="s">
        <v>20</v>
      </c>
      <c r="C345">
        <v>76</v>
      </c>
      <c r="D345" t="s">
        <v>4</v>
      </c>
      <c r="E345" s="1">
        <v>44021</v>
      </c>
      <c r="F345">
        <v>1296</v>
      </c>
      <c r="G345" t="s">
        <v>21</v>
      </c>
      <c r="H345" t="s">
        <v>10</v>
      </c>
    </row>
    <row r="346" spans="1:8">
      <c r="A346" s="2" t="s">
        <v>1190</v>
      </c>
      <c r="B346" t="s">
        <v>20</v>
      </c>
      <c r="C346">
        <v>76</v>
      </c>
      <c r="D346" t="s">
        <v>4</v>
      </c>
      <c r="E346" s="1">
        <v>44022</v>
      </c>
      <c r="F346">
        <v>1125</v>
      </c>
      <c r="G346" t="s">
        <v>21</v>
      </c>
      <c r="H346" t="s">
        <v>10</v>
      </c>
    </row>
    <row r="347" spans="1:8">
      <c r="A347" s="2" t="s">
        <v>1191</v>
      </c>
      <c r="B347" t="s">
        <v>20</v>
      </c>
      <c r="C347">
        <v>76</v>
      </c>
      <c r="D347" t="s">
        <v>4</v>
      </c>
      <c r="E347" s="1">
        <v>44023</v>
      </c>
      <c r="F347">
        <v>1382</v>
      </c>
      <c r="G347" t="s">
        <v>21</v>
      </c>
      <c r="H347" t="s">
        <v>10</v>
      </c>
    </row>
    <row r="348" spans="1:8">
      <c r="A348" s="2" t="s">
        <v>1192</v>
      </c>
      <c r="B348" t="s">
        <v>20</v>
      </c>
      <c r="C348">
        <v>76</v>
      </c>
      <c r="D348" t="s">
        <v>4</v>
      </c>
      <c r="E348" s="1">
        <v>44024</v>
      </c>
      <c r="F348">
        <v>1048</v>
      </c>
      <c r="G348" t="s">
        <v>21</v>
      </c>
      <c r="H348" t="s">
        <v>10</v>
      </c>
    </row>
    <row r="349" spans="1:8">
      <c r="A349" s="2" t="s">
        <v>1193</v>
      </c>
      <c r="B349" t="s">
        <v>20</v>
      </c>
      <c r="C349">
        <v>76</v>
      </c>
      <c r="D349" t="s">
        <v>4</v>
      </c>
      <c r="E349" s="1">
        <v>44025</v>
      </c>
      <c r="F349">
        <v>1262</v>
      </c>
      <c r="G349" t="s">
        <v>21</v>
      </c>
      <c r="H349" t="s">
        <v>10</v>
      </c>
    </row>
    <row r="350" spans="1:8">
      <c r="A350" s="2" t="s">
        <v>1194</v>
      </c>
      <c r="B350" t="s">
        <v>20</v>
      </c>
      <c r="C350">
        <v>76</v>
      </c>
      <c r="D350" t="s">
        <v>4</v>
      </c>
      <c r="E350" s="1">
        <v>44026</v>
      </c>
      <c r="F350">
        <v>1132</v>
      </c>
      <c r="G350" t="s">
        <v>21</v>
      </c>
      <c r="H350" t="s">
        <v>10</v>
      </c>
    </row>
    <row r="351" spans="1:8">
      <c r="A351" s="2" t="s">
        <v>1195</v>
      </c>
      <c r="B351" t="s">
        <v>20</v>
      </c>
      <c r="C351">
        <v>76</v>
      </c>
      <c r="D351" t="s">
        <v>4</v>
      </c>
      <c r="E351" s="1">
        <v>44027</v>
      </c>
      <c r="F351">
        <v>1606</v>
      </c>
      <c r="G351" t="s">
        <v>21</v>
      </c>
      <c r="H351" t="s">
        <v>10</v>
      </c>
    </row>
    <row r="352" spans="1:8">
      <c r="A352" s="2" t="s">
        <v>1196</v>
      </c>
      <c r="B352" t="s">
        <v>20</v>
      </c>
      <c r="C352">
        <v>76</v>
      </c>
      <c r="D352" t="s">
        <v>4</v>
      </c>
      <c r="E352" s="1">
        <v>44028</v>
      </c>
      <c r="F352">
        <v>1620</v>
      </c>
      <c r="G352" t="s">
        <v>21</v>
      </c>
      <c r="H352" t="s">
        <v>10</v>
      </c>
    </row>
    <row r="353" spans="1:8">
      <c r="A353" s="2" t="s">
        <v>1197</v>
      </c>
      <c r="B353" t="s">
        <v>20</v>
      </c>
      <c r="C353">
        <v>76</v>
      </c>
      <c r="D353" t="s">
        <v>4</v>
      </c>
      <c r="E353" s="1">
        <v>44029</v>
      </c>
      <c r="F353">
        <v>2112</v>
      </c>
      <c r="G353" t="s">
        <v>21</v>
      </c>
      <c r="H353" t="s">
        <v>10</v>
      </c>
    </row>
    <row r="354" spans="1:8">
      <c r="A354" s="2" t="s">
        <v>1198</v>
      </c>
      <c r="B354" t="s">
        <v>20</v>
      </c>
      <c r="C354">
        <v>76</v>
      </c>
      <c r="D354" t="s">
        <v>4</v>
      </c>
      <c r="E354" s="1">
        <v>44030</v>
      </c>
      <c r="F354">
        <v>1754</v>
      </c>
      <c r="G354" t="s">
        <v>21</v>
      </c>
      <c r="H354" t="s">
        <v>10</v>
      </c>
    </row>
    <row r="355" spans="1:8">
      <c r="A355" s="2" t="s">
        <v>1199</v>
      </c>
      <c r="B355" t="s">
        <v>20</v>
      </c>
      <c r="C355">
        <v>76</v>
      </c>
      <c r="D355" t="s">
        <v>4</v>
      </c>
      <c r="E355" s="1">
        <v>44031</v>
      </c>
      <c r="F355">
        <v>1577</v>
      </c>
      <c r="G355" t="s">
        <v>21</v>
      </c>
      <c r="H355" t="s">
        <v>10</v>
      </c>
    </row>
    <row r="356" spans="1:8">
      <c r="A356" s="2" t="s">
        <v>1200</v>
      </c>
      <c r="B356" t="s">
        <v>20</v>
      </c>
      <c r="C356">
        <v>76</v>
      </c>
      <c r="D356" t="s">
        <v>4</v>
      </c>
      <c r="E356" s="1">
        <v>44032</v>
      </c>
      <c r="F356">
        <v>2050</v>
      </c>
      <c r="G356" t="s">
        <v>21</v>
      </c>
      <c r="H356" t="s">
        <v>10</v>
      </c>
    </row>
    <row r="357" spans="1:8">
      <c r="A357" s="2" t="s">
        <v>1201</v>
      </c>
      <c r="B357" t="s">
        <v>20</v>
      </c>
      <c r="C357">
        <v>76</v>
      </c>
      <c r="D357" t="s">
        <v>4</v>
      </c>
      <c r="E357" s="1">
        <v>44033</v>
      </c>
      <c r="F357">
        <v>2159</v>
      </c>
      <c r="G357" t="s">
        <v>21</v>
      </c>
      <c r="H357" t="s">
        <v>10</v>
      </c>
    </row>
    <row r="358" spans="1:8">
      <c r="A358" s="2" t="s">
        <v>1202</v>
      </c>
      <c r="B358" t="s">
        <v>20</v>
      </c>
      <c r="C358">
        <v>76</v>
      </c>
      <c r="D358" t="s">
        <v>4</v>
      </c>
      <c r="E358" s="1">
        <v>44034</v>
      </c>
      <c r="F358">
        <v>2222</v>
      </c>
      <c r="G358" t="s">
        <v>21</v>
      </c>
      <c r="H358" t="s">
        <v>10</v>
      </c>
    </row>
    <row r="359" spans="1:8">
      <c r="A359" s="2" t="s">
        <v>1203</v>
      </c>
      <c r="B359" t="s">
        <v>20</v>
      </c>
      <c r="C359">
        <v>76</v>
      </c>
      <c r="D359" t="s">
        <v>4</v>
      </c>
      <c r="E359" s="1">
        <v>44035</v>
      </c>
      <c r="F359">
        <v>2313</v>
      </c>
      <c r="G359" t="s">
        <v>21</v>
      </c>
      <c r="H359" t="s">
        <v>10</v>
      </c>
    </row>
    <row r="360" spans="1:8">
      <c r="A360" s="2" t="s">
        <v>1204</v>
      </c>
      <c r="B360" t="s">
        <v>20</v>
      </c>
      <c r="C360">
        <v>76</v>
      </c>
      <c r="D360" t="s">
        <v>4</v>
      </c>
      <c r="E360" s="1">
        <v>44036</v>
      </c>
      <c r="F360">
        <v>1407</v>
      </c>
      <c r="G360" t="s">
        <v>21</v>
      </c>
      <c r="H360" t="s">
        <v>10</v>
      </c>
    </row>
    <row r="361" spans="1:8">
      <c r="A361" s="2" t="s">
        <v>1205</v>
      </c>
      <c r="B361" t="s">
        <v>20</v>
      </c>
      <c r="C361">
        <v>76</v>
      </c>
      <c r="D361" t="s">
        <v>4</v>
      </c>
      <c r="E361" s="1">
        <v>44037</v>
      </c>
      <c r="F361">
        <v>1828</v>
      </c>
      <c r="G361" t="s">
        <v>21</v>
      </c>
      <c r="H361" t="s">
        <v>10</v>
      </c>
    </row>
    <row r="362" spans="1:8">
      <c r="A362" s="2" t="s">
        <v>1206</v>
      </c>
      <c r="B362" t="s">
        <v>20</v>
      </c>
      <c r="C362">
        <v>76</v>
      </c>
      <c r="D362" t="s">
        <v>4</v>
      </c>
      <c r="E362" s="1">
        <v>44038</v>
      </c>
      <c r="F362">
        <v>1248</v>
      </c>
      <c r="G362" t="s">
        <v>21</v>
      </c>
      <c r="H362" t="s">
        <v>10</v>
      </c>
    </row>
    <row r="363" spans="1:8">
      <c r="A363" s="2" t="s">
        <v>1207</v>
      </c>
      <c r="B363" t="s">
        <v>20</v>
      </c>
      <c r="C363">
        <v>76</v>
      </c>
      <c r="D363" t="s">
        <v>4</v>
      </c>
      <c r="E363" s="1">
        <v>44039</v>
      </c>
      <c r="F363">
        <v>1851</v>
      </c>
      <c r="G363" t="s">
        <v>21</v>
      </c>
      <c r="H363" t="s">
        <v>10</v>
      </c>
    </row>
    <row r="364" spans="1:8">
      <c r="A364" s="2" t="s">
        <v>1208</v>
      </c>
      <c r="B364" t="s">
        <v>20</v>
      </c>
      <c r="C364">
        <v>76</v>
      </c>
      <c r="D364" t="s">
        <v>4</v>
      </c>
      <c r="E364" s="1">
        <v>44040</v>
      </c>
      <c r="F364">
        <v>1748</v>
      </c>
      <c r="G364" t="s">
        <v>21</v>
      </c>
      <c r="H364" t="s">
        <v>10</v>
      </c>
    </row>
    <row r="365" spans="1:8">
      <c r="A365" s="2" t="s">
        <v>1209</v>
      </c>
      <c r="B365" t="s">
        <v>20</v>
      </c>
      <c r="C365">
        <v>76</v>
      </c>
      <c r="D365" t="s">
        <v>4</v>
      </c>
      <c r="E365" s="1">
        <v>44041</v>
      </c>
      <c r="F365">
        <v>1674</v>
      </c>
      <c r="G365" t="s">
        <v>21</v>
      </c>
      <c r="H365" t="s">
        <v>10</v>
      </c>
    </row>
    <row r="366" spans="1:8">
      <c r="A366" s="2" t="s">
        <v>1210</v>
      </c>
      <c r="B366" t="s">
        <v>20</v>
      </c>
      <c r="C366">
        <v>76</v>
      </c>
      <c r="D366" t="s">
        <v>4</v>
      </c>
      <c r="E366" s="1">
        <v>44042</v>
      </c>
      <c r="F366">
        <v>2621</v>
      </c>
      <c r="G366" t="s">
        <v>21</v>
      </c>
      <c r="H366" t="s">
        <v>10</v>
      </c>
    </row>
    <row r="367" spans="1:8">
      <c r="A367" s="2" t="s">
        <v>1211</v>
      </c>
      <c r="B367" t="s">
        <v>20</v>
      </c>
      <c r="C367">
        <v>76</v>
      </c>
      <c r="D367" t="s">
        <v>4</v>
      </c>
      <c r="E367" s="1">
        <v>44043</v>
      </c>
      <c r="F367">
        <v>2211</v>
      </c>
      <c r="G367" t="s">
        <v>21</v>
      </c>
      <c r="H367" t="s">
        <v>10</v>
      </c>
    </row>
    <row r="368" spans="1:8">
      <c r="A368" s="2" t="s">
        <v>19</v>
      </c>
      <c r="B368" t="s">
        <v>20</v>
      </c>
      <c r="C368">
        <v>76</v>
      </c>
      <c r="D368" t="s">
        <v>4</v>
      </c>
      <c r="E368" s="1">
        <v>44044</v>
      </c>
      <c r="F368">
        <v>1740</v>
      </c>
      <c r="G368" t="s">
        <v>21</v>
      </c>
      <c r="H368" t="s">
        <v>10</v>
      </c>
    </row>
    <row r="369" spans="1:8">
      <c r="A369" s="2" t="s">
        <v>19</v>
      </c>
      <c r="B369" t="s">
        <v>20</v>
      </c>
      <c r="C369">
        <v>76</v>
      </c>
      <c r="D369" t="s">
        <v>4</v>
      </c>
      <c r="E369" s="1">
        <v>44045</v>
      </c>
      <c r="F369">
        <v>1438</v>
      </c>
      <c r="G369" t="s">
        <v>21</v>
      </c>
      <c r="H369" t="s">
        <v>10</v>
      </c>
    </row>
    <row r="370" spans="1:8">
      <c r="A370" s="2" t="s">
        <v>19</v>
      </c>
      <c r="B370" t="s">
        <v>20</v>
      </c>
      <c r="C370">
        <v>76</v>
      </c>
      <c r="D370" t="s">
        <v>4</v>
      </c>
      <c r="E370" s="1">
        <v>44046</v>
      </c>
      <c r="F370">
        <v>1744</v>
      </c>
      <c r="G370" t="s">
        <v>21</v>
      </c>
      <c r="H370" t="s">
        <v>10</v>
      </c>
    </row>
    <row r="371" spans="1:8">
      <c r="A371" s="2" t="s">
        <v>19</v>
      </c>
      <c r="B371" t="s">
        <v>20</v>
      </c>
      <c r="C371">
        <v>76</v>
      </c>
      <c r="D371" t="s">
        <v>4</v>
      </c>
      <c r="E371" s="1">
        <v>44047</v>
      </c>
      <c r="F371">
        <v>1993</v>
      </c>
      <c r="G371" t="s">
        <v>21</v>
      </c>
      <c r="H371" t="s">
        <v>10</v>
      </c>
    </row>
    <row r="372" spans="1:8">
      <c r="A372" s="2" t="s">
        <v>19</v>
      </c>
      <c r="B372" t="s">
        <v>20</v>
      </c>
      <c r="C372">
        <v>76</v>
      </c>
      <c r="D372" t="s">
        <v>4</v>
      </c>
      <c r="E372" s="1">
        <v>44048</v>
      </c>
      <c r="F372">
        <v>859</v>
      </c>
      <c r="G372" t="s">
        <v>21</v>
      </c>
      <c r="H372" t="s">
        <v>10</v>
      </c>
    </row>
    <row r="373" spans="1:8">
      <c r="A373" s="2" t="s">
        <v>19</v>
      </c>
      <c r="B373" t="s">
        <v>20</v>
      </c>
      <c r="C373">
        <v>76</v>
      </c>
      <c r="D373" t="s">
        <v>4</v>
      </c>
      <c r="E373" s="1">
        <v>44049</v>
      </c>
      <c r="F373">
        <v>1548</v>
      </c>
      <c r="G373" t="s">
        <v>21</v>
      </c>
      <c r="H373" t="s">
        <v>10</v>
      </c>
    </row>
    <row r="374" spans="1:8">
      <c r="A374" s="2" t="s">
        <v>19</v>
      </c>
      <c r="B374" t="s">
        <v>20</v>
      </c>
      <c r="C374">
        <v>76</v>
      </c>
      <c r="D374" t="s">
        <v>4</v>
      </c>
      <c r="E374" s="1">
        <v>44050</v>
      </c>
      <c r="F374">
        <v>990</v>
      </c>
      <c r="G374" t="s">
        <v>21</v>
      </c>
      <c r="H374" t="s">
        <v>10</v>
      </c>
    </row>
    <row r="375" spans="1:8">
      <c r="A375" s="2" t="s">
        <v>19</v>
      </c>
      <c r="B375" t="s">
        <v>20</v>
      </c>
      <c r="C375">
        <v>76</v>
      </c>
      <c r="D375" t="s">
        <v>4</v>
      </c>
      <c r="E375" s="1">
        <v>44051</v>
      </c>
      <c r="F375">
        <v>1635</v>
      </c>
      <c r="G375" t="s">
        <v>21</v>
      </c>
      <c r="H375" t="s">
        <v>10</v>
      </c>
    </row>
    <row r="376" spans="1:8">
      <c r="A376" s="2" t="s">
        <v>19</v>
      </c>
      <c r="B376" t="s">
        <v>20</v>
      </c>
      <c r="C376">
        <v>76</v>
      </c>
      <c r="D376" t="s">
        <v>4</v>
      </c>
      <c r="E376" s="1">
        <v>44052</v>
      </c>
      <c r="F376">
        <v>1365</v>
      </c>
      <c r="G376" t="s">
        <v>21</v>
      </c>
      <c r="H376" t="s">
        <v>10</v>
      </c>
    </row>
    <row r="377" spans="1:8">
      <c r="A377" s="2" t="s">
        <v>19</v>
      </c>
      <c r="B377" t="s">
        <v>20</v>
      </c>
      <c r="C377">
        <v>76</v>
      </c>
      <c r="D377" t="s">
        <v>4</v>
      </c>
      <c r="E377" s="1">
        <v>44053</v>
      </c>
      <c r="F377">
        <v>2025</v>
      </c>
      <c r="G377" t="s">
        <v>21</v>
      </c>
      <c r="H377" t="s">
        <v>10</v>
      </c>
    </row>
    <row r="378" spans="1:8">
      <c r="A378" s="2" t="s">
        <v>19</v>
      </c>
      <c r="B378" t="s">
        <v>20</v>
      </c>
      <c r="C378">
        <v>76</v>
      </c>
      <c r="D378" t="s">
        <v>4</v>
      </c>
      <c r="E378" s="1">
        <v>44054</v>
      </c>
      <c r="F378">
        <v>1776</v>
      </c>
      <c r="G378" t="s">
        <v>21</v>
      </c>
      <c r="H378" t="s">
        <v>10</v>
      </c>
    </row>
    <row r="379" spans="1:8">
      <c r="A379" s="2" t="s">
        <v>19</v>
      </c>
      <c r="B379" t="s">
        <v>20</v>
      </c>
      <c r="C379">
        <v>76</v>
      </c>
      <c r="D379" t="s">
        <v>4</v>
      </c>
      <c r="E379" s="1">
        <v>44055</v>
      </c>
      <c r="F379">
        <v>1763</v>
      </c>
      <c r="G379" t="s">
        <v>21</v>
      </c>
      <c r="H379" t="s">
        <v>10</v>
      </c>
    </row>
    <row r="380" spans="1:8">
      <c r="A380" s="2" t="s">
        <v>19</v>
      </c>
      <c r="B380" t="s">
        <v>20</v>
      </c>
      <c r="C380">
        <v>76</v>
      </c>
      <c r="D380" t="s">
        <v>4</v>
      </c>
      <c r="E380" s="1">
        <v>44056</v>
      </c>
      <c r="F380">
        <v>1976</v>
      </c>
      <c r="G380" t="s">
        <v>21</v>
      </c>
      <c r="H380" t="s">
        <v>10</v>
      </c>
    </row>
    <row r="381" spans="1:8">
      <c r="A381" s="2" t="s">
        <v>19</v>
      </c>
      <c r="B381" t="s">
        <v>20</v>
      </c>
      <c r="C381">
        <v>76</v>
      </c>
      <c r="D381" t="s">
        <v>4</v>
      </c>
      <c r="E381" s="1">
        <v>44057</v>
      </c>
      <c r="F381">
        <v>2025</v>
      </c>
      <c r="G381" t="s">
        <v>21</v>
      </c>
      <c r="H381" t="s">
        <v>10</v>
      </c>
    </row>
    <row r="382" spans="1:8">
      <c r="A382" s="2" t="s">
        <v>19</v>
      </c>
      <c r="B382" t="s">
        <v>20</v>
      </c>
      <c r="C382">
        <v>76</v>
      </c>
      <c r="D382" t="s">
        <v>4</v>
      </c>
      <c r="E382" s="1">
        <v>44058</v>
      </c>
      <c r="F382">
        <v>2249</v>
      </c>
      <c r="G382" t="s">
        <v>21</v>
      </c>
      <c r="H382" t="s">
        <v>10</v>
      </c>
    </row>
    <row r="383" spans="1:8">
      <c r="A383" s="2" t="s">
        <v>19</v>
      </c>
      <c r="B383" t="s">
        <v>20</v>
      </c>
      <c r="C383">
        <v>76</v>
      </c>
      <c r="D383" t="s">
        <v>4</v>
      </c>
      <c r="E383" s="1">
        <v>44059</v>
      </c>
      <c r="F383">
        <v>2068</v>
      </c>
      <c r="G383" t="s">
        <v>21</v>
      </c>
      <c r="H383" t="s">
        <v>10</v>
      </c>
    </row>
    <row r="384" spans="1:8">
      <c r="A384" s="2" t="s">
        <v>19</v>
      </c>
      <c r="B384" t="s">
        <v>20</v>
      </c>
      <c r="C384">
        <v>76</v>
      </c>
      <c r="D384" t="s">
        <v>4</v>
      </c>
      <c r="E384" s="1">
        <v>44060</v>
      </c>
      <c r="F384">
        <v>1485</v>
      </c>
      <c r="G384" t="s">
        <v>21</v>
      </c>
      <c r="H384" t="s">
        <v>10</v>
      </c>
    </row>
    <row r="385" spans="1:8">
      <c r="A385" s="2" t="s">
        <v>19</v>
      </c>
      <c r="B385" t="s">
        <v>20</v>
      </c>
      <c r="C385">
        <v>76</v>
      </c>
      <c r="D385" t="s">
        <v>4</v>
      </c>
      <c r="E385" s="1">
        <v>44061</v>
      </c>
      <c r="F385">
        <v>2217</v>
      </c>
      <c r="G385" t="s">
        <v>21</v>
      </c>
      <c r="H385" t="s">
        <v>10</v>
      </c>
    </row>
    <row r="386" spans="1:8">
      <c r="A386" s="2" t="s">
        <v>19</v>
      </c>
      <c r="B386" t="s">
        <v>20</v>
      </c>
      <c r="C386">
        <v>76</v>
      </c>
      <c r="D386" t="s">
        <v>4</v>
      </c>
      <c r="E386" s="1">
        <v>44062</v>
      </c>
      <c r="F386">
        <v>2032</v>
      </c>
      <c r="G386" t="s">
        <v>21</v>
      </c>
      <c r="H386" t="s">
        <v>10</v>
      </c>
    </row>
    <row r="387" spans="1:8">
      <c r="A387" s="2" t="s">
        <v>19</v>
      </c>
      <c r="B387" t="s">
        <v>20</v>
      </c>
      <c r="C387">
        <v>76</v>
      </c>
      <c r="D387" t="s">
        <v>4</v>
      </c>
      <c r="E387" s="1">
        <v>44063</v>
      </c>
      <c r="F387">
        <v>2462</v>
      </c>
      <c r="G387" t="s">
        <v>21</v>
      </c>
      <c r="H387" t="s">
        <v>10</v>
      </c>
    </row>
    <row r="388" spans="1:8">
      <c r="A388" s="2" t="s">
        <v>19</v>
      </c>
      <c r="B388" t="s">
        <v>20</v>
      </c>
      <c r="C388">
        <v>76</v>
      </c>
      <c r="D388" t="s">
        <v>4</v>
      </c>
      <c r="E388" s="1">
        <v>44064</v>
      </c>
      <c r="F388">
        <v>1723</v>
      </c>
      <c r="G388" t="s">
        <v>21</v>
      </c>
      <c r="H388" t="s">
        <v>10</v>
      </c>
    </row>
    <row r="389" spans="1:8">
      <c r="A389" s="2" t="s">
        <v>19</v>
      </c>
      <c r="B389" t="s">
        <v>20</v>
      </c>
      <c r="C389">
        <v>76</v>
      </c>
      <c r="D389" t="s">
        <v>4</v>
      </c>
      <c r="E389" s="1">
        <v>44065</v>
      </c>
      <c r="F389">
        <v>1656</v>
      </c>
      <c r="G389" t="s">
        <v>21</v>
      </c>
      <c r="H389" t="s">
        <v>10</v>
      </c>
    </row>
    <row r="390" spans="1:8">
      <c r="A390" s="2" t="s">
        <v>19</v>
      </c>
      <c r="B390" t="s">
        <v>20</v>
      </c>
      <c r="C390">
        <v>76</v>
      </c>
      <c r="D390" t="s">
        <v>4</v>
      </c>
      <c r="E390" s="1">
        <v>44066</v>
      </c>
      <c r="F390">
        <v>1865</v>
      </c>
      <c r="G390" t="s">
        <v>21</v>
      </c>
      <c r="H390" t="s">
        <v>10</v>
      </c>
    </row>
    <row r="391" spans="1:8">
      <c r="A391" s="2" t="s">
        <v>19</v>
      </c>
      <c r="B391" t="s">
        <v>20</v>
      </c>
      <c r="C391">
        <v>76</v>
      </c>
      <c r="D391" t="s">
        <v>4</v>
      </c>
      <c r="E391" s="1">
        <v>44067</v>
      </c>
      <c r="F391">
        <v>1588</v>
      </c>
      <c r="G391" t="s">
        <v>21</v>
      </c>
      <c r="H391" t="s">
        <v>10</v>
      </c>
    </row>
    <row r="392" spans="1:8">
      <c r="A392" s="2" t="s">
        <v>19</v>
      </c>
      <c r="B392" t="s">
        <v>20</v>
      </c>
      <c r="C392">
        <v>76</v>
      </c>
      <c r="D392" t="s">
        <v>4</v>
      </c>
      <c r="E392" s="1">
        <v>44068</v>
      </c>
      <c r="F392">
        <v>2101</v>
      </c>
      <c r="G392" t="s">
        <v>21</v>
      </c>
      <c r="H392" t="s">
        <v>10</v>
      </c>
    </row>
    <row r="393" spans="1:8">
      <c r="A393" s="2" t="s">
        <v>19</v>
      </c>
      <c r="B393" t="s">
        <v>20</v>
      </c>
      <c r="C393">
        <v>76</v>
      </c>
      <c r="D393" t="s">
        <v>4</v>
      </c>
      <c r="E393" s="1">
        <v>44069</v>
      </c>
      <c r="F393">
        <v>2437</v>
      </c>
      <c r="G393" t="s">
        <v>21</v>
      </c>
      <c r="H393" t="s">
        <v>10</v>
      </c>
    </row>
    <row r="394" spans="1:8">
      <c r="A394" s="2" t="s">
        <v>19</v>
      </c>
      <c r="B394" t="s">
        <v>20</v>
      </c>
      <c r="C394">
        <v>76</v>
      </c>
      <c r="D394" t="s">
        <v>4</v>
      </c>
      <c r="E394" s="1">
        <v>44070</v>
      </c>
      <c r="F394">
        <v>2249</v>
      </c>
      <c r="G394" t="s">
        <v>21</v>
      </c>
      <c r="H394" t="s">
        <v>10</v>
      </c>
    </row>
    <row r="395" spans="1:8">
      <c r="A395" s="2" t="s">
        <v>19</v>
      </c>
      <c r="B395" t="s">
        <v>20</v>
      </c>
      <c r="C395">
        <v>76</v>
      </c>
      <c r="D395" t="s">
        <v>4</v>
      </c>
      <c r="E395" s="1">
        <v>44071</v>
      </c>
      <c r="F395">
        <v>2749</v>
      </c>
      <c r="G395" t="s">
        <v>21</v>
      </c>
      <c r="H395" t="s">
        <v>10</v>
      </c>
    </row>
    <row r="396" spans="1:8">
      <c r="A396" s="2" t="s">
        <v>19</v>
      </c>
      <c r="B396" t="s">
        <v>20</v>
      </c>
      <c r="C396">
        <v>76</v>
      </c>
      <c r="D396" t="s">
        <v>4</v>
      </c>
      <c r="E396" s="1">
        <v>44072</v>
      </c>
      <c r="F396">
        <v>1585</v>
      </c>
      <c r="G396" t="s">
        <v>21</v>
      </c>
      <c r="H396" t="s">
        <v>10</v>
      </c>
    </row>
    <row r="397" spans="1:8">
      <c r="A397" s="2" t="s">
        <v>19</v>
      </c>
      <c r="B397" t="s">
        <v>20</v>
      </c>
      <c r="C397">
        <v>76</v>
      </c>
      <c r="D397" t="s">
        <v>4</v>
      </c>
      <c r="E397" s="1">
        <v>44073</v>
      </c>
      <c r="F397">
        <v>1354</v>
      </c>
      <c r="G397" t="s">
        <v>21</v>
      </c>
      <c r="H397" t="s">
        <v>10</v>
      </c>
    </row>
    <row r="398" spans="1:8">
      <c r="A398" s="2" t="s">
        <v>19</v>
      </c>
      <c r="B398" t="s">
        <v>20</v>
      </c>
      <c r="C398">
        <v>76</v>
      </c>
      <c r="D398" t="s">
        <v>4</v>
      </c>
      <c r="E398" s="1">
        <v>44074</v>
      </c>
      <c r="F398">
        <v>2442</v>
      </c>
      <c r="G398" t="s">
        <v>21</v>
      </c>
      <c r="H398" t="s">
        <v>10</v>
      </c>
    </row>
    <row r="399" spans="1:8">
      <c r="A399" s="2" t="s">
        <v>19</v>
      </c>
      <c r="B399" t="s">
        <v>20</v>
      </c>
      <c r="C399">
        <v>76</v>
      </c>
      <c r="D399" t="s">
        <v>4</v>
      </c>
      <c r="E399" s="1">
        <v>44075</v>
      </c>
      <c r="F399" t="s">
        <v>22</v>
      </c>
      <c r="G399" t="s">
        <v>21</v>
      </c>
      <c r="H399" t="s">
        <v>10</v>
      </c>
    </row>
  </sheetData>
  <hyperlinks>
    <hyperlink ref="J1" r:id="rId1" xr:uid="{00000000-0004-0000-03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48D17-4F32-42E6-99E8-5B7156DAB824}">
  <sheetPr>
    <tabColor theme="5"/>
  </sheetPr>
  <dimension ref="A1:D13"/>
  <sheetViews>
    <sheetView workbookViewId="0"/>
  </sheetViews>
  <sheetFormatPr defaultRowHeight="15"/>
  <cols>
    <col min="1" max="1" width="6.85546875" bestFit="1" customWidth="1"/>
    <col min="2" max="2" width="23.7109375" bestFit="1" customWidth="1"/>
    <col min="3" max="3" width="5" bestFit="1" customWidth="1"/>
    <col min="4" max="4" width="19.42578125" bestFit="1" customWidth="1"/>
  </cols>
  <sheetData>
    <row r="1" spans="1:4">
      <c r="A1" t="s">
        <v>441</v>
      </c>
      <c r="B1" t="s">
        <v>442</v>
      </c>
      <c r="C1" t="s">
        <v>443</v>
      </c>
      <c r="D1" t="s">
        <v>444</v>
      </c>
    </row>
    <row r="2" spans="1:4">
      <c r="A2">
        <v>1</v>
      </c>
      <c r="B2">
        <v>0.91574468067351811</v>
      </c>
      <c r="C2">
        <v>31</v>
      </c>
      <c r="D2">
        <v>2.9540150989468324E-2</v>
      </c>
    </row>
    <row r="3" spans="1:4">
      <c r="A3">
        <v>2</v>
      </c>
      <c r="B3">
        <v>1.3412765942989511</v>
      </c>
      <c r="C3">
        <v>28</v>
      </c>
      <c r="D3">
        <v>4.7902735510676822E-2</v>
      </c>
    </row>
    <row r="4" spans="1:4">
      <c r="A4">
        <v>3</v>
      </c>
      <c r="B4">
        <v>2.4472340256609817</v>
      </c>
      <c r="C4">
        <v>31</v>
      </c>
      <c r="D4">
        <v>7.8943033085838124E-2</v>
      </c>
    </row>
    <row r="5" spans="1:4">
      <c r="A5">
        <v>4</v>
      </c>
      <c r="B5">
        <v>3.5688297900747745</v>
      </c>
      <c r="C5">
        <v>30</v>
      </c>
      <c r="D5">
        <v>0.11896099300249248</v>
      </c>
    </row>
    <row r="6" spans="1:4">
      <c r="A6">
        <v>5</v>
      </c>
      <c r="B6">
        <v>5.5864893451650088</v>
      </c>
      <c r="C6">
        <v>31</v>
      </c>
      <c r="D6">
        <v>0.18020933371500028</v>
      </c>
    </row>
    <row r="7" spans="1:4">
      <c r="A7">
        <v>6</v>
      </c>
      <c r="B7">
        <v>7.382659572236081</v>
      </c>
      <c r="C7">
        <v>30</v>
      </c>
      <c r="D7">
        <v>0.24608865240786937</v>
      </c>
    </row>
    <row r="8" spans="1:4">
      <c r="A8">
        <v>7</v>
      </c>
      <c r="B8">
        <v>9.1654255237985165</v>
      </c>
      <c r="C8">
        <v>31</v>
      </c>
      <c r="D8">
        <v>0.29565888786446826</v>
      </c>
    </row>
    <row r="9" spans="1:4">
      <c r="A9">
        <v>8</v>
      </c>
      <c r="B9">
        <v>8.7906383098439971</v>
      </c>
      <c r="C9">
        <v>31</v>
      </c>
      <c r="D9">
        <v>0.28356897773690315</v>
      </c>
    </row>
    <row r="10" spans="1:4">
      <c r="A10">
        <v>9</v>
      </c>
      <c r="B10">
        <v>7.152659593744481</v>
      </c>
      <c r="C10">
        <v>30</v>
      </c>
      <c r="D10">
        <v>0.23842198645814935</v>
      </c>
    </row>
    <row r="11" spans="1:4">
      <c r="A11">
        <v>10</v>
      </c>
      <c r="B11">
        <v>4.8144680870340224</v>
      </c>
      <c r="C11">
        <v>31</v>
      </c>
      <c r="D11">
        <v>0.15530542216238782</v>
      </c>
    </row>
    <row r="12" spans="1:4">
      <c r="A12">
        <v>11</v>
      </c>
      <c r="B12">
        <v>1.939255323815853</v>
      </c>
      <c r="C12">
        <v>30</v>
      </c>
      <c r="D12">
        <v>6.4641844127195106E-2</v>
      </c>
    </row>
    <row r="13" spans="1:4">
      <c r="A13">
        <v>12</v>
      </c>
      <c r="B13">
        <v>1.0325531877101737</v>
      </c>
      <c r="C13">
        <v>31</v>
      </c>
      <c r="D13">
        <v>3.3308167345489477E-2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83993-56A5-437C-9ABC-003971DD3A9B}">
  <sheetPr>
    <tabColor rgb="FFFF0000"/>
  </sheetPr>
  <dimension ref="A1:I1015"/>
  <sheetViews>
    <sheetView workbookViewId="0"/>
  </sheetViews>
  <sheetFormatPr defaultRowHeight="12.75"/>
  <cols>
    <col min="1" max="1" width="10" style="13" bestFit="1" customWidth="1"/>
    <col min="2" max="2" width="10.5703125" style="13" bestFit="1" customWidth="1"/>
    <col min="3" max="3" width="10.5703125" style="13" customWidth="1"/>
    <col min="4" max="5" width="12" style="13" bestFit="1" customWidth="1"/>
    <col min="6" max="6" width="9.140625" style="13"/>
    <col min="7" max="7" width="23.7109375" style="13" bestFit="1" customWidth="1"/>
    <col min="8" max="16384" width="9.140625" style="13"/>
  </cols>
  <sheetData>
    <row r="1" spans="1:9" ht="15">
      <c r="A1" s="17" t="s">
        <v>445</v>
      </c>
      <c r="B1" s="17" t="s">
        <v>446</v>
      </c>
      <c r="C1" s="17"/>
      <c r="D1" s="17" t="s">
        <v>8</v>
      </c>
      <c r="F1" t="s">
        <v>441</v>
      </c>
      <c r="G1" t="s">
        <v>442</v>
      </c>
      <c r="H1" t="s">
        <v>443</v>
      </c>
      <c r="I1" t="s">
        <v>444</v>
      </c>
    </row>
    <row r="2" spans="1:9" ht="15">
      <c r="A2" s="17" t="s">
        <v>447</v>
      </c>
      <c r="B2" s="17" t="s">
        <v>446</v>
      </c>
      <c r="C2" s="17"/>
      <c r="D2" s="17" t="s">
        <v>1223</v>
      </c>
      <c r="F2">
        <v>1</v>
      </c>
      <c r="G2" s="13">
        <f>AVERAGEIFS($D$8:$D$1015, $C$8:$C$1015, $F2)</f>
        <v>1.4539285742101216</v>
      </c>
      <c r="H2">
        <v>31</v>
      </c>
      <c r="I2" s="13">
        <f>G2/H2</f>
        <v>4.6900921748713596E-2</v>
      </c>
    </row>
    <row r="3" spans="1:9" ht="15">
      <c r="A3" s="17" t="s">
        <v>449</v>
      </c>
      <c r="B3" s="17" t="s">
        <v>446</v>
      </c>
      <c r="C3" s="17"/>
      <c r="D3" s="17" t="s">
        <v>439</v>
      </c>
      <c r="F3">
        <v>2</v>
      </c>
      <c r="G3" s="13">
        <f t="shared" ref="G3:G13" si="0">AVERAGEIFS($D$8:$D$1015, $C$8:$C$1015, $F3)</f>
        <v>1.8722619102114724</v>
      </c>
      <c r="H3">
        <v>28</v>
      </c>
      <c r="I3" s="13">
        <f t="shared" ref="I3:I13" si="1">G3/H3</f>
        <v>6.6866496793266866E-2</v>
      </c>
    </row>
    <row r="4" spans="1:9" ht="15">
      <c r="A4" s="17" t="s">
        <v>451</v>
      </c>
      <c r="B4" s="17" t="s">
        <v>446</v>
      </c>
      <c r="C4" s="17"/>
      <c r="D4" s="17" t="s">
        <v>446</v>
      </c>
      <c r="F4">
        <v>3</v>
      </c>
      <c r="G4" s="13">
        <f t="shared" si="0"/>
        <v>2.9928571581840515</v>
      </c>
      <c r="H4">
        <v>31</v>
      </c>
      <c r="I4" s="13">
        <f t="shared" si="1"/>
        <v>9.6543779296259721E-2</v>
      </c>
    </row>
    <row r="5" spans="1:9" ht="15">
      <c r="A5" s="17" t="s">
        <v>452</v>
      </c>
      <c r="B5" s="17" t="s">
        <v>446</v>
      </c>
      <c r="C5" s="17"/>
      <c r="D5" s="17" t="s">
        <v>453</v>
      </c>
      <c r="F5">
        <v>4</v>
      </c>
      <c r="G5" s="13">
        <f t="shared" si="0"/>
        <v>4.73095238776434</v>
      </c>
      <c r="H5">
        <v>30</v>
      </c>
      <c r="I5" s="13">
        <f t="shared" si="1"/>
        <v>0.15769841292547801</v>
      </c>
    </row>
    <row r="6" spans="1:9" ht="15">
      <c r="A6" s="17" t="s">
        <v>454</v>
      </c>
      <c r="B6" s="17" t="s">
        <v>446</v>
      </c>
      <c r="C6" s="17"/>
      <c r="D6" s="17" t="s">
        <v>440</v>
      </c>
      <c r="F6">
        <v>5</v>
      </c>
      <c r="G6" s="13">
        <f t="shared" si="0"/>
        <v>6.9927381220318026</v>
      </c>
      <c r="H6">
        <v>31</v>
      </c>
      <c r="I6" s="13">
        <f t="shared" si="1"/>
        <v>0.22557219748489685</v>
      </c>
    </row>
    <row r="7" spans="1:9" ht="15">
      <c r="A7" s="17" t="s">
        <v>455</v>
      </c>
      <c r="B7" s="17" t="s">
        <v>446</v>
      </c>
      <c r="C7" s="17" t="s">
        <v>1224</v>
      </c>
      <c r="D7" s="17" t="s">
        <v>2</v>
      </c>
      <c r="F7">
        <v>6</v>
      </c>
      <c r="G7" s="13">
        <f t="shared" si="0"/>
        <v>8.7320238295055574</v>
      </c>
      <c r="H7">
        <v>30</v>
      </c>
      <c r="I7" s="13">
        <f t="shared" si="1"/>
        <v>0.2910674609835186</v>
      </c>
    </row>
    <row r="8" spans="1:9" ht="15">
      <c r="A8" s="16">
        <v>1</v>
      </c>
      <c r="B8" s="15">
        <v>7610</v>
      </c>
      <c r="C8" s="18">
        <f>MONTH(B8)</f>
        <v>10</v>
      </c>
      <c r="D8" s="14">
        <v>0</v>
      </c>
      <c r="F8">
        <v>7</v>
      </c>
      <c r="G8" s="13">
        <f t="shared" si="0"/>
        <v>11.109285717918759</v>
      </c>
      <c r="H8">
        <v>31</v>
      </c>
      <c r="I8" s="13">
        <f t="shared" si="1"/>
        <v>0.35836405541673416</v>
      </c>
    </row>
    <row r="9" spans="1:9" ht="15">
      <c r="A9" s="16">
        <v>2</v>
      </c>
      <c r="B9" s="15">
        <v>7640</v>
      </c>
      <c r="C9" s="18">
        <f t="shared" ref="C9:C72" si="2">MONTH(B9)</f>
        <v>11</v>
      </c>
      <c r="D9" s="14">
        <v>0</v>
      </c>
      <c r="F9">
        <v>8</v>
      </c>
      <c r="G9" s="13">
        <f t="shared" si="0"/>
        <v>9.9469047160375688</v>
      </c>
      <c r="H9">
        <v>31</v>
      </c>
      <c r="I9" s="13">
        <f t="shared" si="1"/>
        <v>0.32086789406572802</v>
      </c>
    </row>
    <row r="10" spans="1:9" ht="15">
      <c r="A10" s="16">
        <v>3</v>
      </c>
      <c r="B10" s="15">
        <v>7671</v>
      </c>
      <c r="C10" s="18">
        <f t="shared" si="2"/>
        <v>12</v>
      </c>
      <c r="D10" s="14">
        <v>0</v>
      </c>
      <c r="F10">
        <v>9</v>
      </c>
      <c r="G10" s="13">
        <f t="shared" si="0"/>
        <v>7.4519047453289939</v>
      </c>
      <c r="H10">
        <v>30</v>
      </c>
      <c r="I10" s="13">
        <f t="shared" si="1"/>
        <v>0.24839682484429979</v>
      </c>
    </row>
    <row r="11" spans="1:9" ht="15">
      <c r="A11" s="16">
        <v>4</v>
      </c>
      <c r="B11" s="15">
        <v>7702</v>
      </c>
      <c r="C11" s="18">
        <f t="shared" si="2"/>
        <v>1</v>
      </c>
      <c r="D11" s="14">
        <v>0</v>
      </c>
      <c r="F11">
        <v>10</v>
      </c>
      <c r="G11" s="13">
        <f t="shared" si="0"/>
        <v>4.5970238191740851</v>
      </c>
      <c r="H11">
        <v>31</v>
      </c>
      <c r="I11" s="13">
        <f t="shared" si="1"/>
        <v>0.14829109094109952</v>
      </c>
    </row>
    <row r="12" spans="1:9" ht="15">
      <c r="A12" s="16">
        <v>5</v>
      </c>
      <c r="B12" s="15">
        <v>7730</v>
      </c>
      <c r="C12" s="18">
        <f t="shared" si="2"/>
        <v>2</v>
      </c>
      <c r="D12" s="14">
        <v>0</v>
      </c>
      <c r="F12">
        <v>11</v>
      </c>
      <c r="G12" s="13">
        <f t="shared" si="0"/>
        <v>2.1915476265407743</v>
      </c>
      <c r="H12">
        <v>30</v>
      </c>
      <c r="I12" s="13">
        <f t="shared" si="1"/>
        <v>7.305158755135914E-2</v>
      </c>
    </row>
    <row r="13" spans="1:9" ht="15">
      <c r="A13" s="16">
        <v>6</v>
      </c>
      <c r="B13" s="15">
        <v>7761</v>
      </c>
      <c r="C13" s="18">
        <f t="shared" si="2"/>
        <v>3</v>
      </c>
      <c r="D13" s="14">
        <v>0</v>
      </c>
      <c r="F13">
        <v>12</v>
      </c>
      <c r="G13" s="13">
        <f t="shared" si="0"/>
        <v>1.5319047626994906</v>
      </c>
      <c r="H13">
        <v>31</v>
      </c>
      <c r="I13" s="13">
        <f t="shared" si="1"/>
        <v>4.9416282667725506E-2</v>
      </c>
    </row>
    <row r="14" spans="1:9">
      <c r="A14" s="16">
        <v>7</v>
      </c>
      <c r="B14" s="15">
        <v>7791</v>
      </c>
      <c r="C14" s="18">
        <f t="shared" si="2"/>
        <v>4</v>
      </c>
      <c r="D14" s="14">
        <v>0</v>
      </c>
    </row>
    <row r="15" spans="1:9">
      <c r="A15" s="16">
        <v>8</v>
      </c>
      <c r="B15" s="15">
        <v>7822</v>
      </c>
      <c r="C15" s="18">
        <f t="shared" si="2"/>
        <v>5</v>
      </c>
      <c r="D15" s="14">
        <v>0</v>
      </c>
    </row>
    <row r="16" spans="1:9">
      <c r="A16" s="16">
        <v>9</v>
      </c>
      <c r="B16" s="15">
        <v>7852</v>
      </c>
      <c r="C16" s="18">
        <f t="shared" si="2"/>
        <v>6</v>
      </c>
      <c r="D16" s="14">
        <v>0</v>
      </c>
    </row>
    <row r="17" spans="1:4">
      <c r="A17" s="16">
        <v>10</v>
      </c>
      <c r="B17" s="15">
        <v>7883</v>
      </c>
      <c r="C17" s="18">
        <f t="shared" si="2"/>
        <v>7</v>
      </c>
      <c r="D17" s="14">
        <v>0</v>
      </c>
    </row>
    <row r="18" spans="1:4">
      <c r="A18" s="16">
        <v>11</v>
      </c>
      <c r="B18" s="15">
        <v>7914</v>
      </c>
      <c r="C18" s="18">
        <f t="shared" si="2"/>
        <v>8</v>
      </c>
      <c r="D18" s="14">
        <v>0</v>
      </c>
    </row>
    <row r="19" spans="1:4">
      <c r="A19" s="16">
        <v>12</v>
      </c>
      <c r="B19" s="15">
        <v>7944</v>
      </c>
      <c r="C19" s="18">
        <f t="shared" si="2"/>
        <v>9</v>
      </c>
      <c r="D19" s="14">
        <v>0</v>
      </c>
    </row>
    <row r="20" spans="1:4">
      <c r="A20" s="16">
        <v>13</v>
      </c>
      <c r="B20" s="15">
        <v>7975</v>
      </c>
      <c r="C20" s="18">
        <f t="shared" si="2"/>
        <v>10</v>
      </c>
      <c r="D20" s="14">
        <v>5.3000001907348633</v>
      </c>
    </row>
    <row r="21" spans="1:4">
      <c r="A21" s="16">
        <v>14</v>
      </c>
      <c r="B21" s="15">
        <v>8005</v>
      </c>
      <c r="C21" s="18">
        <f t="shared" si="2"/>
        <v>11</v>
      </c>
      <c r="D21" s="14">
        <v>2.1400001049041748</v>
      </c>
    </row>
    <row r="22" spans="1:4">
      <c r="A22" s="16">
        <v>15</v>
      </c>
      <c r="B22" s="15">
        <v>8036</v>
      </c>
      <c r="C22" s="18">
        <f t="shared" si="2"/>
        <v>12</v>
      </c>
      <c r="D22" s="14">
        <v>1.6499999761581421</v>
      </c>
    </row>
    <row r="23" spans="1:4">
      <c r="A23" s="16">
        <v>16</v>
      </c>
      <c r="B23" s="15">
        <v>8067</v>
      </c>
      <c r="C23" s="18">
        <f t="shared" si="2"/>
        <v>1</v>
      </c>
      <c r="D23" s="14">
        <v>1.3700000047683716</v>
      </c>
    </row>
    <row r="24" spans="1:4">
      <c r="A24" s="16">
        <v>17</v>
      </c>
      <c r="B24" s="15">
        <v>8095</v>
      </c>
      <c r="C24" s="18">
        <f t="shared" si="2"/>
        <v>2</v>
      </c>
      <c r="D24" s="14">
        <v>1.4700000286102295</v>
      </c>
    </row>
    <row r="25" spans="1:4">
      <c r="A25" s="16">
        <v>18</v>
      </c>
      <c r="B25" s="15">
        <v>8126</v>
      </c>
      <c r="C25" s="18">
        <f t="shared" si="2"/>
        <v>3</v>
      </c>
      <c r="D25" s="14">
        <v>2.6700000762939453</v>
      </c>
    </row>
    <row r="26" spans="1:4">
      <c r="A26" s="16">
        <v>19</v>
      </c>
      <c r="B26" s="15">
        <v>8156</v>
      </c>
      <c r="C26" s="18">
        <f t="shared" si="2"/>
        <v>4</v>
      </c>
      <c r="D26" s="14">
        <v>4.2100000381469727</v>
      </c>
    </row>
    <row r="27" spans="1:4">
      <c r="A27" s="16">
        <v>20</v>
      </c>
      <c r="B27" s="15">
        <v>8187</v>
      </c>
      <c r="C27" s="18">
        <f t="shared" si="2"/>
        <v>5</v>
      </c>
      <c r="D27" s="14">
        <v>7.5300002098083496</v>
      </c>
    </row>
    <row r="28" spans="1:4">
      <c r="A28" s="16">
        <v>21</v>
      </c>
      <c r="B28" s="15">
        <v>8217</v>
      </c>
      <c r="C28" s="18">
        <f t="shared" si="2"/>
        <v>6</v>
      </c>
      <c r="D28" s="14">
        <v>9.2299995422363281</v>
      </c>
    </row>
    <row r="29" spans="1:4">
      <c r="A29" s="16">
        <v>22</v>
      </c>
      <c r="B29" s="15">
        <v>8248</v>
      </c>
      <c r="C29" s="18">
        <f t="shared" si="2"/>
        <v>7</v>
      </c>
      <c r="D29" s="14">
        <v>11.880000114440918</v>
      </c>
    </row>
    <row r="30" spans="1:4">
      <c r="A30" s="16">
        <v>23</v>
      </c>
      <c r="B30" s="15">
        <v>8279</v>
      </c>
      <c r="C30" s="18">
        <f t="shared" si="2"/>
        <v>8</v>
      </c>
      <c r="D30" s="14">
        <v>10.399999618530273</v>
      </c>
    </row>
    <row r="31" spans="1:4">
      <c r="A31" s="16">
        <v>24</v>
      </c>
      <c r="B31" s="15">
        <v>8309</v>
      </c>
      <c r="C31" s="18">
        <f t="shared" si="2"/>
        <v>9</v>
      </c>
      <c r="D31" s="14">
        <v>8.6099996566772461</v>
      </c>
    </row>
    <row r="32" spans="1:4">
      <c r="A32" s="16">
        <v>25</v>
      </c>
      <c r="B32" s="15">
        <v>8340</v>
      </c>
      <c r="C32" s="18">
        <f t="shared" si="2"/>
        <v>10</v>
      </c>
      <c r="D32" s="14">
        <v>4.179999828338623</v>
      </c>
    </row>
    <row r="33" spans="1:4">
      <c r="A33" s="16">
        <v>26</v>
      </c>
      <c r="B33" s="15">
        <v>8370</v>
      </c>
      <c r="C33" s="18">
        <f t="shared" si="2"/>
        <v>11</v>
      </c>
      <c r="D33" s="14">
        <v>1.6599999666213989</v>
      </c>
    </row>
    <row r="34" spans="1:4">
      <c r="A34" s="16">
        <v>27</v>
      </c>
      <c r="B34" s="15">
        <v>8401</v>
      </c>
      <c r="C34" s="18">
        <f t="shared" si="2"/>
        <v>12</v>
      </c>
      <c r="D34" s="14">
        <v>1.6499999761581421</v>
      </c>
    </row>
    <row r="35" spans="1:4">
      <c r="A35" s="16">
        <v>28</v>
      </c>
      <c r="B35" s="15">
        <v>8432</v>
      </c>
      <c r="C35" s="18">
        <f t="shared" si="2"/>
        <v>1</v>
      </c>
      <c r="D35" s="14">
        <v>1.4500000476837158</v>
      </c>
    </row>
    <row r="36" spans="1:4">
      <c r="A36" s="16">
        <v>29</v>
      </c>
      <c r="B36" s="15">
        <v>8460</v>
      </c>
      <c r="C36" s="18">
        <f t="shared" si="2"/>
        <v>2</v>
      </c>
      <c r="D36" s="14">
        <v>1.8300000429153442</v>
      </c>
    </row>
    <row r="37" spans="1:4">
      <c r="A37" s="16">
        <v>30</v>
      </c>
      <c r="B37" s="15">
        <v>8491</v>
      </c>
      <c r="C37" s="18">
        <f t="shared" si="2"/>
        <v>3</v>
      </c>
      <c r="D37" s="14">
        <v>3.3499999046325684</v>
      </c>
    </row>
    <row r="38" spans="1:4">
      <c r="A38" s="16">
        <v>31</v>
      </c>
      <c r="B38" s="15">
        <v>8521</v>
      </c>
      <c r="C38" s="18">
        <f t="shared" si="2"/>
        <v>4</v>
      </c>
      <c r="D38" s="14">
        <v>4.4600000381469727</v>
      </c>
    </row>
    <row r="39" spans="1:4">
      <c r="A39" s="16">
        <v>32</v>
      </c>
      <c r="B39" s="15">
        <v>8552</v>
      </c>
      <c r="C39" s="18">
        <f t="shared" si="2"/>
        <v>5</v>
      </c>
      <c r="D39" s="14">
        <v>7</v>
      </c>
    </row>
    <row r="40" spans="1:4">
      <c r="A40" s="16">
        <v>33</v>
      </c>
      <c r="B40" s="15">
        <v>8582</v>
      </c>
      <c r="C40" s="18">
        <f t="shared" si="2"/>
        <v>6</v>
      </c>
      <c r="D40" s="14">
        <v>8.0100002288818359</v>
      </c>
    </row>
    <row r="41" spans="1:4">
      <c r="A41" s="16">
        <v>34</v>
      </c>
      <c r="B41" s="15">
        <v>8613</v>
      </c>
      <c r="C41" s="18">
        <f t="shared" si="2"/>
        <v>7</v>
      </c>
      <c r="D41" s="14">
        <v>11.369999885559082</v>
      </c>
    </row>
    <row r="42" spans="1:4">
      <c r="A42" s="16">
        <v>35</v>
      </c>
      <c r="B42" s="15">
        <v>8644</v>
      </c>
      <c r="C42" s="18">
        <f t="shared" si="2"/>
        <v>8</v>
      </c>
      <c r="D42" s="14">
        <v>10.229999542236328</v>
      </c>
    </row>
    <row r="43" spans="1:4">
      <c r="A43" s="16">
        <v>36</v>
      </c>
      <c r="B43" s="15">
        <v>8674</v>
      </c>
      <c r="C43" s="18">
        <f t="shared" si="2"/>
        <v>9</v>
      </c>
      <c r="D43" s="14">
        <v>7.8299999237060547</v>
      </c>
    </row>
    <row r="44" spans="1:4">
      <c r="A44" s="16">
        <v>37</v>
      </c>
      <c r="B44" s="15">
        <v>8705</v>
      </c>
      <c r="C44" s="18">
        <f t="shared" si="2"/>
        <v>10</v>
      </c>
      <c r="D44" s="14">
        <v>3.940000057220459</v>
      </c>
    </row>
    <row r="45" spans="1:4">
      <c r="A45" s="16">
        <v>38</v>
      </c>
      <c r="B45" s="15">
        <v>8735</v>
      </c>
      <c r="C45" s="18">
        <f t="shared" si="2"/>
        <v>11</v>
      </c>
      <c r="D45" s="14">
        <v>2.7200000286102295</v>
      </c>
    </row>
    <row r="46" spans="1:4">
      <c r="A46" s="16">
        <v>39</v>
      </c>
      <c r="B46" s="15">
        <v>8766</v>
      </c>
      <c r="C46" s="18">
        <f t="shared" si="2"/>
        <v>12</v>
      </c>
      <c r="D46" s="14">
        <v>1.4600000381469727</v>
      </c>
    </row>
    <row r="47" spans="1:4">
      <c r="A47" s="16">
        <v>40</v>
      </c>
      <c r="B47" s="15">
        <v>8797</v>
      </c>
      <c r="C47" s="18">
        <f t="shared" si="2"/>
        <v>1</v>
      </c>
      <c r="D47" s="14">
        <v>1.4299999475479126</v>
      </c>
    </row>
    <row r="48" spans="1:4">
      <c r="A48" s="16">
        <v>41</v>
      </c>
      <c r="B48" s="15">
        <v>8826</v>
      </c>
      <c r="C48" s="18">
        <f t="shared" si="2"/>
        <v>2</v>
      </c>
      <c r="D48" s="14">
        <v>2.2899999618530273</v>
      </c>
    </row>
    <row r="49" spans="1:4">
      <c r="A49" s="16">
        <v>42</v>
      </c>
      <c r="B49" s="15">
        <v>8857</v>
      </c>
      <c r="C49" s="18">
        <f t="shared" si="2"/>
        <v>3</v>
      </c>
      <c r="D49" s="14">
        <v>2.7200000286102295</v>
      </c>
    </row>
    <row r="50" spans="1:4">
      <c r="A50" s="16">
        <v>43</v>
      </c>
      <c r="B50" s="15">
        <v>8887</v>
      </c>
      <c r="C50" s="18">
        <f t="shared" si="2"/>
        <v>4</v>
      </c>
      <c r="D50" s="14">
        <v>5.0199999809265137</v>
      </c>
    </row>
    <row r="51" spans="1:4">
      <c r="A51" s="16">
        <v>44</v>
      </c>
      <c r="B51" s="15">
        <v>8918</v>
      </c>
      <c r="C51" s="18">
        <f t="shared" si="2"/>
        <v>5</v>
      </c>
      <c r="D51" s="14">
        <v>7.6500000953674316</v>
      </c>
    </row>
    <row r="52" spans="1:4">
      <c r="A52" s="16">
        <v>45</v>
      </c>
      <c r="B52" s="15">
        <v>8948</v>
      </c>
      <c r="C52" s="18">
        <f t="shared" si="2"/>
        <v>6</v>
      </c>
      <c r="D52" s="14">
        <v>8.9499998092651367</v>
      </c>
    </row>
    <row r="53" spans="1:4">
      <c r="A53" s="16">
        <v>46</v>
      </c>
      <c r="B53" s="15">
        <v>8979</v>
      </c>
      <c r="C53" s="18">
        <f t="shared" si="2"/>
        <v>7</v>
      </c>
      <c r="D53" s="14">
        <v>11.100000381469727</v>
      </c>
    </row>
    <row r="54" spans="1:4">
      <c r="A54" s="16">
        <v>47</v>
      </c>
      <c r="B54" s="15">
        <v>9010</v>
      </c>
      <c r="C54" s="18">
        <f t="shared" si="2"/>
        <v>8</v>
      </c>
      <c r="D54" s="14">
        <v>9.869999885559082</v>
      </c>
    </row>
    <row r="55" spans="1:4">
      <c r="A55" s="16">
        <v>48</v>
      </c>
      <c r="B55" s="15">
        <v>9040</v>
      </c>
      <c r="C55" s="18">
        <f t="shared" si="2"/>
        <v>9</v>
      </c>
      <c r="D55" s="14">
        <v>7.429999828338623</v>
      </c>
    </row>
    <row r="56" spans="1:4">
      <c r="A56" s="16">
        <v>49</v>
      </c>
      <c r="B56" s="15">
        <v>9071</v>
      </c>
      <c r="C56" s="18">
        <f t="shared" si="2"/>
        <v>10</v>
      </c>
      <c r="D56" s="14">
        <v>3.2799999713897705</v>
      </c>
    </row>
    <row r="57" spans="1:4">
      <c r="A57" s="16">
        <v>50</v>
      </c>
      <c r="B57" s="15">
        <v>9101</v>
      </c>
      <c r="C57" s="18">
        <f t="shared" si="2"/>
        <v>11</v>
      </c>
      <c r="D57" s="14">
        <v>1.7000000476837158</v>
      </c>
    </row>
    <row r="58" spans="1:4">
      <c r="A58" s="16">
        <v>51</v>
      </c>
      <c r="B58" s="15">
        <v>9132</v>
      </c>
      <c r="C58" s="18">
        <f t="shared" si="2"/>
        <v>12</v>
      </c>
      <c r="D58" s="14">
        <v>1.2799999713897705</v>
      </c>
    </row>
    <row r="59" spans="1:4">
      <c r="A59" s="16">
        <v>52</v>
      </c>
      <c r="B59" s="15">
        <v>9163</v>
      </c>
      <c r="C59" s="18">
        <f t="shared" si="2"/>
        <v>1</v>
      </c>
      <c r="D59" s="14">
        <v>1.5199999809265137</v>
      </c>
    </row>
    <row r="60" spans="1:4">
      <c r="A60" s="16">
        <v>53</v>
      </c>
      <c r="B60" s="15">
        <v>9191</v>
      </c>
      <c r="C60" s="18">
        <f t="shared" si="2"/>
        <v>2</v>
      </c>
      <c r="D60" s="14">
        <v>2.059999942779541</v>
      </c>
    </row>
    <row r="61" spans="1:4">
      <c r="A61" s="16">
        <v>54</v>
      </c>
      <c r="B61" s="15">
        <v>9222</v>
      </c>
      <c r="C61" s="18">
        <f t="shared" si="2"/>
        <v>3</v>
      </c>
      <c r="D61" s="14">
        <v>3.119999885559082</v>
      </c>
    </row>
    <row r="62" spans="1:4">
      <c r="A62" s="16">
        <v>55</v>
      </c>
      <c r="B62" s="15">
        <v>9252</v>
      </c>
      <c r="C62" s="18">
        <f t="shared" si="2"/>
        <v>4</v>
      </c>
      <c r="D62" s="14">
        <v>4.630000114440918</v>
      </c>
    </row>
    <row r="63" spans="1:4">
      <c r="A63" s="16">
        <v>56</v>
      </c>
      <c r="B63" s="15">
        <v>9283</v>
      </c>
      <c r="C63" s="18">
        <f t="shared" si="2"/>
        <v>5</v>
      </c>
      <c r="D63" s="14">
        <v>6.6399998664855957</v>
      </c>
    </row>
    <row r="64" spans="1:4">
      <c r="A64" s="16">
        <v>57</v>
      </c>
      <c r="B64" s="15">
        <v>9313</v>
      </c>
      <c r="C64" s="18">
        <f t="shared" si="2"/>
        <v>6</v>
      </c>
      <c r="D64" s="14">
        <v>9.0799999237060547</v>
      </c>
    </row>
    <row r="65" spans="1:4">
      <c r="A65" s="16">
        <v>58</v>
      </c>
      <c r="B65" s="15">
        <v>9344</v>
      </c>
      <c r="C65" s="18">
        <f t="shared" si="2"/>
        <v>7</v>
      </c>
      <c r="D65" s="14">
        <v>11.890000343322754</v>
      </c>
    </row>
    <row r="66" spans="1:4">
      <c r="A66" s="16">
        <v>59</v>
      </c>
      <c r="B66" s="15">
        <v>9375</v>
      </c>
      <c r="C66" s="18">
        <f t="shared" si="2"/>
        <v>8</v>
      </c>
      <c r="D66" s="14">
        <v>10.029999732971191</v>
      </c>
    </row>
    <row r="67" spans="1:4">
      <c r="A67" s="16">
        <v>60</v>
      </c>
      <c r="B67" s="15">
        <v>9405</v>
      </c>
      <c r="C67" s="18">
        <f t="shared" si="2"/>
        <v>9</v>
      </c>
      <c r="D67" s="14">
        <v>6.380000114440918</v>
      </c>
    </row>
    <row r="68" spans="1:4">
      <c r="A68" s="16">
        <v>61</v>
      </c>
      <c r="B68" s="15">
        <v>9436</v>
      </c>
      <c r="C68" s="18">
        <f t="shared" si="2"/>
        <v>10</v>
      </c>
      <c r="D68" s="14">
        <v>3.7899999618530273</v>
      </c>
    </row>
    <row r="69" spans="1:4">
      <c r="A69" s="16">
        <v>62</v>
      </c>
      <c r="B69" s="15">
        <v>9466</v>
      </c>
      <c r="C69" s="18">
        <f t="shared" si="2"/>
        <v>11</v>
      </c>
      <c r="D69" s="14">
        <v>1.9800000190734863</v>
      </c>
    </row>
    <row r="70" spans="1:4">
      <c r="A70" s="16">
        <v>63</v>
      </c>
      <c r="B70" s="15">
        <v>9497</v>
      </c>
      <c r="C70" s="18">
        <f t="shared" si="2"/>
        <v>12</v>
      </c>
      <c r="D70" s="14">
        <v>1.5099999904632568</v>
      </c>
    </row>
    <row r="71" spans="1:4">
      <c r="A71" s="16">
        <v>64</v>
      </c>
      <c r="B71" s="15">
        <v>9528</v>
      </c>
      <c r="C71" s="18">
        <f t="shared" si="2"/>
        <v>1</v>
      </c>
      <c r="D71" s="14">
        <v>1.4199999570846558</v>
      </c>
    </row>
    <row r="72" spans="1:4">
      <c r="A72" s="16">
        <v>65</v>
      </c>
      <c r="B72" s="15">
        <v>9556</v>
      </c>
      <c r="C72" s="18">
        <f t="shared" si="2"/>
        <v>2</v>
      </c>
      <c r="D72" s="14">
        <v>2.0899999141693115</v>
      </c>
    </row>
    <row r="73" spans="1:4">
      <c r="A73" s="16">
        <v>66</v>
      </c>
      <c r="B73" s="15">
        <v>9587</v>
      </c>
      <c r="C73" s="18">
        <f t="shared" ref="C73:C136" si="3">MONTH(B73)</f>
        <v>3</v>
      </c>
      <c r="D73" s="14">
        <v>3.9900000095367432</v>
      </c>
    </row>
    <row r="74" spans="1:4">
      <c r="A74" s="16">
        <v>67</v>
      </c>
      <c r="B74" s="15">
        <v>9617</v>
      </c>
      <c r="C74" s="18">
        <f t="shared" si="3"/>
        <v>4</v>
      </c>
      <c r="D74" s="14">
        <v>5.75</v>
      </c>
    </row>
    <row r="75" spans="1:4">
      <c r="A75" s="16">
        <v>68</v>
      </c>
      <c r="B75" s="15">
        <v>9648</v>
      </c>
      <c r="C75" s="18">
        <f t="shared" si="3"/>
        <v>5</v>
      </c>
      <c r="D75" s="14">
        <v>7.179999828338623</v>
      </c>
    </row>
    <row r="76" spans="1:4">
      <c r="A76" s="16">
        <v>69</v>
      </c>
      <c r="B76" s="15">
        <v>9678</v>
      </c>
      <c r="C76" s="18">
        <f t="shared" si="3"/>
        <v>6</v>
      </c>
      <c r="D76" s="14">
        <v>9.5799999237060547</v>
      </c>
    </row>
    <row r="77" spans="1:4">
      <c r="A77" s="16">
        <v>70</v>
      </c>
      <c r="B77" s="15">
        <v>9709</v>
      </c>
      <c r="C77" s="18">
        <f t="shared" si="3"/>
        <v>7</v>
      </c>
      <c r="D77" s="14">
        <v>11.619999885559082</v>
      </c>
    </row>
    <row r="78" spans="1:4">
      <c r="A78" s="16">
        <v>71</v>
      </c>
      <c r="B78" s="15">
        <v>9740</v>
      </c>
      <c r="C78" s="18">
        <f t="shared" si="3"/>
        <v>8</v>
      </c>
      <c r="D78" s="14">
        <v>9.8299999237060547</v>
      </c>
    </row>
    <row r="79" spans="1:4">
      <c r="A79" s="16">
        <v>72</v>
      </c>
      <c r="B79" s="15">
        <v>9770</v>
      </c>
      <c r="C79" s="18">
        <f t="shared" si="3"/>
        <v>9</v>
      </c>
      <c r="D79" s="14">
        <v>6.4899997711181641</v>
      </c>
    </row>
    <row r="80" spans="1:4">
      <c r="A80" s="16">
        <v>73</v>
      </c>
      <c r="B80" s="15">
        <v>9801</v>
      </c>
      <c r="C80" s="18">
        <f t="shared" si="3"/>
        <v>10</v>
      </c>
      <c r="D80" s="14">
        <v>4.820000171661377</v>
      </c>
    </row>
    <row r="81" spans="1:4">
      <c r="A81" s="16">
        <v>74</v>
      </c>
      <c r="B81" s="15">
        <v>9831</v>
      </c>
      <c r="C81" s="18">
        <f t="shared" si="3"/>
        <v>11</v>
      </c>
      <c r="D81" s="14">
        <v>2.9300000667572021</v>
      </c>
    </row>
    <row r="82" spans="1:4">
      <c r="A82" s="16">
        <v>75</v>
      </c>
      <c r="B82" s="15">
        <v>9862</v>
      </c>
      <c r="C82" s="18">
        <f t="shared" si="3"/>
        <v>12</v>
      </c>
      <c r="D82" s="14">
        <v>1.5299999713897705</v>
      </c>
    </row>
    <row r="83" spans="1:4">
      <c r="A83" s="16">
        <v>76</v>
      </c>
      <c r="B83" s="15">
        <v>9893</v>
      </c>
      <c r="C83" s="18">
        <f t="shared" si="3"/>
        <v>1</v>
      </c>
      <c r="D83" s="14">
        <v>1.5199999809265137</v>
      </c>
    </row>
    <row r="84" spans="1:4">
      <c r="A84" s="16">
        <v>77</v>
      </c>
      <c r="B84" s="15">
        <v>9921</v>
      </c>
      <c r="C84" s="18">
        <f t="shared" si="3"/>
        <v>2</v>
      </c>
      <c r="D84" s="14">
        <v>1.9800000190734863</v>
      </c>
    </row>
    <row r="85" spans="1:4">
      <c r="A85" s="16">
        <v>78</v>
      </c>
      <c r="B85" s="15">
        <v>9952</v>
      </c>
      <c r="C85" s="18">
        <f t="shared" si="3"/>
        <v>3</v>
      </c>
      <c r="D85" s="14">
        <v>2.7300000190734863</v>
      </c>
    </row>
    <row r="86" spans="1:4">
      <c r="A86" s="16">
        <v>79</v>
      </c>
      <c r="B86" s="15">
        <v>9982</v>
      </c>
      <c r="C86" s="18">
        <f t="shared" si="3"/>
        <v>4</v>
      </c>
      <c r="D86" s="14">
        <v>4.2600002288818359</v>
      </c>
    </row>
    <row r="87" spans="1:4">
      <c r="A87" s="16">
        <v>80</v>
      </c>
      <c r="B87" s="15">
        <v>10013</v>
      </c>
      <c r="C87" s="18">
        <f t="shared" si="3"/>
        <v>5</v>
      </c>
      <c r="D87" s="14">
        <v>6.630000114440918</v>
      </c>
    </row>
    <row r="88" spans="1:4">
      <c r="A88" s="16">
        <v>81</v>
      </c>
      <c r="B88" s="15">
        <v>10043</v>
      </c>
      <c r="C88" s="18">
        <f t="shared" si="3"/>
        <v>6</v>
      </c>
      <c r="D88" s="14">
        <v>8.6800003051757813</v>
      </c>
    </row>
    <row r="89" spans="1:4">
      <c r="A89" s="16">
        <v>82</v>
      </c>
      <c r="B89" s="15">
        <v>10074</v>
      </c>
      <c r="C89" s="18">
        <f t="shared" si="3"/>
        <v>7</v>
      </c>
      <c r="D89" s="14">
        <v>11.470000267028809</v>
      </c>
    </row>
    <row r="90" spans="1:4">
      <c r="A90" s="16">
        <v>83</v>
      </c>
      <c r="B90" s="15">
        <v>10105</v>
      </c>
      <c r="C90" s="18">
        <f t="shared" si="3"/>
        <v>8</v>
      </c>
      <c r="D90" s="14">
        <v>9.4700002670288086</v>
      </c>
    </row>
    <row r="91" spans="1:4">
      <c r="A91" s="16">
        <v>84</v>
      </c>
      <c r="B91" s="15">
        <v>10135</v>
      </c>
      <c r="C91" s="18">
        <f t="shared" si="3"/>
        <v>9</v>
      </c>
      <c r="D91" s="14">
        <v>6.880000114440918</v>
      </c>
    </row>
    <row r="92" spans="1:4">
      <c r="A92" s="16">
        <v>85</v>
      </c>
      <c r="B92" s="15">
        <v>10166</v>
      </c>
      <c r="C92" s="18">
        <f t="shared" si="3"/>
        <v>10</v>
      </c>
      <c r="D92" s="14">
        <v>4.679999828338623</v>
      </c>
    </row>
    <row r="93" spans="1:4">
      <c r="A93" s="16">
        <v>86</v>
      </c>
      <c r="B93" s="15">
        <v>10196</v>
      </c>
      <c r="C93" s="18">
        <f t="shared" si="3"/>
        <v>11</v>
      </c>
      <c r="D93" s="14">
        <v>2.2799999713897705</v>
      </c>
    </row>
    <row r="94" spans="1:4">
      <c r="A94" s="16">
        <v>87</v>
      </c>
      <c r="B94" s="15">
        <v>10227</v>
      </c>
      <c r="C94" s="18">
        <f t="shared" si="3"/>
        <v>12</v>
      </c>
      <c r="D94" s="14">
        <v>1.4900000095367432</v>
      </c>
    </row>
    <row r="95" spans="1:4">
      <c r="A95" s="16">
        <v>88</v>
      </c>
      <c r="B95" s="15">
        <v>10258</v>
      </c>
      <c r="C95" s="18">
        <f t="shared" si="3"/>
        <v>1</v>
      </c>
      <c r="D95" s="14">
        <v>1.4800000190734863</v>
      </c>
    </row>
    <row r="96" spans="1:4">
      <c r="A96" s="16">
        <v>89</v>
      </c>
      <c r="B96" s="15">
        <v>10287</v>
      </c>
      <c r="C96" s="18">
        <f t="shared" si="3"/>
        <v>2</v>
      </c>
      <c r="D96" s="14">
        <v>1.8799999952316284</v>
      </c>
    </row>
    <row r="97" spans="1:4">
      <c r="A97" s="16">
        <v>90</v>
      </c>
      <c r="B97" s="15">
        <v>10318</v>
      </c>
      <c r="C97" s="18">
        <f t="shared" si="3"/>
        <v>3</v>
      </c>
      <c r="D97" s="14">
        <v>3.2899999618530273</v>
      </c>
    </row>
    <row r="98" spans="1:4">
      <c r="A98" s="16">
        <v>91</v>
      </c>
      <c r="B98" s="15">
        <v>10348</v>
      </c>
      <c r="C98" s="18">
        <f t="shared" si="3"/>
        <v>4</v>
      </c>
      <c r="D98" s="14">
        <v>4.369999885559082</v>
      </c>
    </row>
    <row r="99" spans="1:4">
      <c r="A99" s="16">
        <v>92</v>
      </c>
      <c r="B99" s="15">
        <v>10379</v>
      </c>
      <c r="C99" s="18">
        <f t="shared" si="3"/>
        <v>5</v>
      </c>
      <c r="D99" s="14">
        <v>7.8400001525878906</v>
      </c>
    </row>
    <row r="100" spans="1:4">
      <c r="A100" s="16">
        <v>93</v>
      </c>
      <c r="B100" s="15">
        <v>10409</v>
      </c>
      <c r="C100" s="18">
        <f t="shared" si="3"/>
        <v>6</v>
      </c>
      <c r="D100" s="14">
        <v>9.1599998474121094</v>
      </c>
    </row>
    <row r="101" spans="1:4">
      <c r="A101" s="16">
        <v>94</v>
      </c>
      <c r="B101" s="15">
        <v>10440</v>
      </c>
      <c r="C101" s="18">
        <f t="shared" si="3"/>
        <v>7</v>
      </c>
      <c r="D101" s="14">
        <v>11.149999618530273</v>
      </c>
    </row>
    <row r="102" spans="1:4">
      <c r="A102" s="16">
        <v>95</v>
      </c>
      <c r="B102" s="15">
        <v>10471</v>
      </c>
      <c r="C102" s="18">
        <f t="shared" si="3"/>
        <v>8</v>
      </c>
      <c r="D102" s="14">
        <v>10</v>
      </c>
    </row>
    <row r="103" spans="1:4">
      <c r="A103" s="16">
        <v>96</v>
      </c>
      <c r="B103" s="15">
        <v>10501</v>
      </c>
      <c r="C103" s="18">
        <f t="shared" si="3"/>
        <v>9</v>
      </c>
      <c r="D103" s="14">
        <v>7.4699997901916504</v>
      </c>
    </row>
    <row r="104" spans="1:4">
      <c r="A104" s="16">
        <v>97</v>
      </c>
      <c r="B104" s="15">
        <v>10532</v>
      </c>
      <c r="C104" s="18">
        <f t="shared" si="3"/>
        <v>10</v>
      </c>
      <c r="D104" s="14">
        <v>4.190000057220459</v>
      </c>
    </row>
    <row r="105" spans="1:4">
      <c r="A105" s="16">
        <v>98</v>
      </c>
      <c r="B105" s="15">
        <v>10562</v>
      </c>
      <c r="C105" s="18">
        <f t="shared" si="3"/>
        <v>11</v>
      </c>
      <c r="D105" s="14">
        <v>1.8999999761581421</v>
      </c>
    </row>
    <row r="106" spans="1:4">
      <c r="A106" s="16">
        <v>99</v>
      </c>
      <c r="B106" s="15">
        <v>10593</v>
      </c>
      <c r="C106" s="18">
        <f t="shared" si="3"/>
        <v>12</v>
      </c>
      <c r="D106" s="14">
        <v>1.3400000333786011</v>
      </c>
    </row>
    <row r="107" spans="1:4">
      <c r="A107" s="16">
        <v>100</v>
      </c>
      <c r="B107" s="15">
        <v>10624</v>
      </c>
      <c r="C107" s="18">
        <f t="shared" si="3"/>
        <v>1</v>
      </c>
      <c r="D107" s="14">
        <v>1.3899999856948853</v>
      </c>
    </row>
    <row r="108" spans="1:4">
      <c r="A108" s="16">
        <v>101</v>
      </c>
      <c r="B108" s="15">
        <v>10652</v>
      </c>
      <c r="C108" s="18">
        <f t="shared" si="3"/>
        <v>2</v>
      </c>
      <c r="D108" s="14">
        <v>1.5900000333786011</v>
      </c>
    </row>
    <row r="109" spans="1:4">
      <c r="A109" s="16">
        <v>102</v>
      </c>
      <c r="B109" s="15">
        <v>10683</v>
      </c>
      <c r="C109" s="18">
        <f t="shared" si="3"/>
        <v>3</v>
      </c>
      <c r="D109" s="14">
        <v>2.9300000667572021</v>
      </c>
    </row>
    <row r="110" spans="1:4">
      <c r="A110" s="16">
        <v>103</v>
      </c>
      <c r="B110" s="15">
        <v>10713</v>
      </c>
      <c r="C110" s="18">
        <f t="shared" si="3"/>
        <v>4</v>
      </c>
      <c r="D110" s="14">
        <v>3.4500000476837158</v>
      </c>
    </row>
    <row r="111" spans="1:4">
      <c r="A111" s="16">
        <v>104</v>
      </c>
      <c r="B111" s="15">
        <v>10744</v>
      </c>
      <c r="C111" s="18">
        <f t="shared" si="3"/>
        <v>5</v>
      </c>
      <c r="D111" s="14">
        <v>6.7899999618530273</v>
      </c>
    </row>
    <row r="112" spans="1:4">
      <c r="A112" s="16">
        <v>105</v>
      </c>
      <c r="B112" s="15">
        <v>10774</v>
      </c>
      <c r="C112" s="18">
        <f t="shared" si="3"/>
        <v>6</v>
      </c>
      <c r="D112" s="14">
        <v>8.6700000762939453</v>
      </c>
    </row>
    <row r="113" spans="1:4">
      <c r="A113" s="16">
        <v>106</v>
      </c>
      <c r="B113" s="15">
        <v>10805</v>
      </c>
      <c r="C113" s="18">
        <f t="shared" si="3"/>
        <v>7</v>
      </c>
      <c r="D113" s="14">
        <v>11.109999656677246</v>
      </c>
    </row>
    <row r="114" spans="1:4">
      <c r="A114" s="16">
        <v>107</v>
      </c>
      <c r="B114" s="15">
        <v>10836</v>
      </c>
      <c r="C114" s="18">
        <f t="shared" si="3"/>
        <v>8</v>
      </c>
      <c r="D114" s="14">
        <v>10.329999923706055</v>
      </c>
    </row>
    <row r="115" spans="1:4">
      <c r="A115" s="16">
        <v>108</v>
      </c>
      <c r="B115" s="15">
        <v>10866</v>
      </c>
      <c r="C115" s="18">
        <f t="shared" si="3"/>
        <v>9</v>
      </c>
      <c r="D115" s="14">
        <v>7.2199997901916504</v>
      </c>
    </row>
    <row r="116" spans="1:4">
      <c r="A116" s="16">
        <v>109</v>
      </c>
      <c r="B116" s="15">
        <v>10897</v>
      </c>
      <c r="C116" s="18">
        <f t="shared" si="3"/>
        <v>10</v>
      </c>
      <c r="D116" s="14">
        <v>5.0799999237060547</v>
      </c>
    </row>
    <row r="117" spans="1:4">
      <c r="A117" s="16">
        <v>110</v>
      </c>
      <c r="B117" s="15">
        <v>10927</v>
      </c>
      <c r="C117" s="18">
        <f t="shared" si="3"/>
        <v>11</v>
      </c>
      <c r="D117" s="14">
        <v>2.2400000095367432</v>
      </c>
    </row>
    <row r="118" spans="1:4">
      <c r="A118" s="16">
        <v>111</v>
      </c>
      <c r="B118" s="15">
        <v>10958</v>
      </c>
      <c r="C118" s="18">
        <f t="shared" si="3"/>
        <v>12</v>
      </c>
      <c r="D118" s="14">
        <v>1.7899999618530273</v>
      </c>
    </row>
    <row r="119" spans="1:4">
      <c r="A119" s="16">
        <v>112</v>
      </c>
      <c r="B119" s="15">
        <v>10989</v>
      </c>
      <c r="C119" s="18">
        <f t="shared" si="3"/>
        <v>1</v>
      </c>
      <c r="D119" s="14">
        <v>1.4600000381469727</v>
      </c>
    </row>
    <row r="120" spans="1:4">
      <c r="A120" s="16">
        <v>113</v>
      </c>
      <c r="B120" s="15">
        <v>11017</v>
      </c>
      <c r="C120" s="18">
        <f t="shared" si="3"/>
        <v>2</v>
      </c>
      <c r="D120" s="14">
        <v>2.1800000667572021</v>
      </c>
    </row>
    <row r="121" spans="1:4">
      <c r="A121" s="16">
        <v>114</v>
      </c>
      <c r="B121" s="15">
        <v>11048</v>
      </c>
      <c r="C121" s="18">
        <f t="shared" si="3"/>
        <v>3</v>
      </c>
      <c r="D121" s="14">
        <v>3.1800000667572021</v>
      </c>
    </row>
    <row r="122" spans="1:4">
      <c r="A122" s="16">
        <v>115</v>
      </c>
      <c r="B122" s="15">
        <v>11078</v>
      </c>
      <c r="C122" s="18">
        <f t="shared" si="3"/>
        <v>4</v>
      </c>
      <c r="D122" s="14">
        <v>4.5799999237060547</v>
      </c>
    </row>
    <row r="123" spans="1:4">
      <c r="A123" s="16">
        <v>116</v>
      </c>
      <c r="B123" s="15">
        <v>11109</v>
      </c>
      <c r="C123" s="18">
        <f t="shared" si="3"/>
        <v>5</v>
      </c>
      <c r="D123" s="14">
        <v>5.5</v>
      </c>
    </row>
    <row r="124" spans="1:4">
      <c r="A124" s="16">
        <v>117</v>
      </c>
      <c r="B124" s="15">
        <v>11139</v>
      </c>
      <c r="C124" s="18">
        <f t="shared" si="3"/>
        <v>6</v>
      </c>
      <c r="D124" s="14">
        <v>8.8599996566772461</v>
      </c>
    </row>
    <row r="125" spans="1:4">
      <c r="A125" s="16">
        <v>118</v>
      </c>
      <c r="B125" s="15">
        <v>11170</v>
      </c>
      <c r="C125" s="18">
        <f t="shared" si="3"/>
        <v>7</v>
      </c>
      <c r="D125" s="14">
        <v>10.939999580383301</v>
      </c>
    </row>
    <row r="126" spans="1:4">
      <c r="A126" s="16">
        <v>119</v>
      </c>
      <c r="B126" s="15">
        <v>11201</v>
      </c>
      <c r="C126" s="18">
        <f t="shared" si="3"/>
        <v>8</v>
      </c>
      <c r="D126" s="14">
        <v>10.100000381469727</v>
      </c>
    </row>
    <row r="127" spans="1:4">
      <c r="A127" s="16">
        <v>120</v>
      </c>
      <c r="B127" s="15">
        <v>11231</v>
      </c>
      <c r="C127" s="18">
        <f t="shared" si="3"/>
        <v>9</v>
      </c>
      <c r="D127" s="14">
        <v>6.3299999237060547</v>
      </c>
    </row>
    <row r="128" spans="1:4">
      <c r="A128" s="16">
        <v>121</v>
      </c>
      <c r="B128" s="15">
        <v>11262</v>
      </c>
      <c r="C128" s="18">
        <f t="shared" si="3"/>
        <v>10</v>
      </c>
      <c r="D128" s="14">
        <v>4.0399999618530273</v>
      </c>
    </row>
    <row r="129" spans="1:4">
      <c r="A129" s="16">
        <v>122</v>
      </c>
      <c r="B129" s="15">
        <v>11292</v>
      </c>
      <c r="C129" s="18">
        <f t="shared" si="3"/>
        <v>11</v>
      </c>
      <c r="D129" s="14">
        <v>2.3499999046325684</v>
      </c>
    </row>
    <row r="130" spans="1:4">
      <c r="A130" s="16">
        <v>123</v>
      </c>
      <c r="B130" s="15">
        <v>11323</v>
      </c>
      <c r="C130" s="18">
        <f t="shared" si="3"/>
        <v>12</v>
      </c>
      <c r="D130" s="14">
        <v>1.5099999904632568</v>
      </c>
    </row>
    <row r="131" spans="1:4">
      <c r="A131" s="16">
        <v>124</v>
      </c>
      <c r="B131" s="15">
        <v>11354</v>
      </c>
      <c r="C131" s="18">
        <f t="shared" si="3"/>
        <v>1</v>
      </c>
      <c r="D131" s="14">
        <v>1.5299999713897705</v>
      </c>
    </row>
    <row r="132" spans="1:4">
      <c r="A132" s="16">
        <v>125</v>
      </c>
      <c r="B132" s="15">
        <v>11382</v>
      </c>
      <c r="C132" s="18">
        <f t="shared" si="3"/>
        <v>2</v>
      </c>
      <c r="D132" s="14">
        <v>2.4900000095367432</v>
      </c>
    </row>
    <row r="133" spans="1:4">
      <c r="A133" s="16">
        <v>126</v>
      </c>
      <c r="B133" s="15">
        <v>11413</v>
      </c>
      <c r="C133" s="18">
        <f t="shared" si="3"/>
        <v>3</v>
      </c>
      <c r="D133" s="14">
        <v>3.4100000858306885</v>
      </c>
    </row>
    <row r="134" spans="1:4">
      <c r="A134" s="16">
        <v>127</v>
      </c>
      <c r="B134" s="15">
        <v>11443</v>
      </c>
      <c r="C134" s="18">
        <f t="shared" si="3"/>
        <v>4</v>
      </c>
      <c r="D134" s="14">
        <v>5.929999828338623</v>
      </c>
    </row>
    <row r="135" spans="1:4">
      <c r="A135" s="16">
        <v>128</v>
      </c>
      <c r="B135" s="15">
        <v>11474</v>
      </c>
      <c r="C135" s="18">
        <f t="shared" si="3"/>
        <v>5</v>
      </c>
      <c r="D135" s="14">
        <v>8.619999885559082</v>
      </c>
    </row>
    <row r="136" spans="1:4">
      <c r="A136" s="16">
        <v>129</v>
      </c>
      <c r="B136" s="15">
        <v>11504</v>
      </c>
      <c r="C136" s="18">
        <f t="shared" si="3"/>
        <v>6</v>
      </c>
      <c r="D136" s="14">
        <v>8.7200002670288086</v>
      </c>
    </row>
    <row r="137" spans="1:4">
      <c r="A137" s="16">
        <v>130</v>
      </c>
      <c r="B137" s="15">
        <v>11535</v>
      </c>
      <c r="C137" s="18">
        <f t="shared" ref="C137:C200" si="4">MONTH(B137)</f>
        <v>7</v>
      </c>
      <c r="D137" s="14">
        <v>12.470000267028809</v>
      </c>
    </row>
    <row r="138" spans="1:4">
      <c r="A138" s="16">
        <v>131</v>
      </c>
      <c r="B138" s="15">
        <v>11566</v>
      </c>
      <c r="C138" s="18">
        <f t="shared" si="4"/>
        <v>8</v>
      </c>
      <c r="D138" s="14">
        <v>10.720000267028809</v>
      </c>
    </row>
    <row r="139" spans="1:4">
      <c r="A139" s="16">
        <v>132</v>
      </c>
      <c r="B139" s="15">
        <v>11596</v>
      </c>
      <c r="C139" s="18">
        <f t="shared" si="4"/>
        <v>9</v>
      </c>
      <c r="D139" s="14">
        <v>6.7199997901916504</v>
      </c>
    </row>
    <row r="140" spans="1:4">
      <c r="A140" s="16">
        <v>133</v>
      </c>
      <c r="B140" s="15">
        <v>11627</v>
      </c>
      <c r="C140" s="18">
        <f t="shared" si="4"/>
        <v>10</v>
      </c>
      <c r="D140" s="14">
        <v>3.7400000095367432</v>
      </c>
    </row>
    <row r="141" spans="1:4">
      <c r="A141" s="16">
        <v>134</v>
      </c>
      <c r="B141" s="15">
        <v>11657</v>
      </c>
      <c r="C141" s="18">
        <f t="shared" si="4"/>
        <v>11</v>
      </c>
      <c r="D141" s="14">
        <v>1.9600000381469727</v>
      </c>
    </row>
    <row r="142" spans="1:4">
      <c r="A142" s="16">
        <v>135</v>
      </c>
      <c r="B142" s="15">
        <v>11688</v>
      </c>
      <c r="C142" s="18">
        <f t="shared" si="4"/>
        <v>12</v>
      </c>
      <c r="D142" s="14">
        <v>1.5299999713897705</v>
      </c>
    </row>
    <row r="143" spans="1:4">
      <c r="A143" s="16">
        <v>136</v>
      </c>
      <c r="B143" s="15">
        <v>11719</v>
      </c>
      <c r="C143" s="18">
        <f t="shared" si="4"/>
        <v>1</v>
      </c>
      <c r="D143" s="14">
        <v>1.4900000095367432</v>
      </c>
    </row>
    <row r="144" spans="1:4">
      <c r="A144" s="16">
        <v>137</v>
      </c>
      <c r="B144" s="15">
        <v>11748</v>
      </c>
      <c r="C144" s="18">
        <f t="shared" si="4"/>
        <v>2</v>
      </c>
      <c r="D144" s="14">
        <v>1.6699999570846558</v>
      </c>
    </row>
    <row r="145" spans="1:4">
      <c r="A145" s="16">
        <v>138</v>
      </c>
      <c r="B145" s="15">
        <v>11779</v>
      </c>
      <c r="C145" s="18">
        <f t="shared" si="4"/>
        <v>3</v>
      </c>
      <c r="D145" s="14">
        <v>3.4800000190734863</v>
      </c>
    </row>
    <row r="146" spans="1:4">
      <c r="A146" s="16">
        <v>139</v>
      </c>
      <c r="B146" s="15">
        <v>11809</v>
      </c>
      <c r="C146" s="18">
        <f t="shared" si="4"/>
        <v>4</v>
      </c>
      <c r="D146" s="14">
        <v>4.2699999809265137</v>
      </c>
    </row>
    <row r="147" spans="1:4">
      <c r="A147" s="16">
        <v>140</v>
      </c>
      <c r="B147" s="15">
        <v>11840</v>
      </c>
      <c r="C147" s="18">
        <f t="shared" si="4"/>
        <v>5</v>
      </c>
      <c r="D147" s="14">
        <v>6.7399997711181641</v>
      </c>
    </row>
    <row r="148" spans="1:4">
      <c r="A148" s="16">
        <v>141</v>
      </c>
      <c r="B148" s="15">
        <v>11870</v>
      </c>
      <c r="C148" s="18">
        <f t="shared" si="4"/>
        <v>6</v>
      </c>
      <c r="D148" s="14">
        <v>8.880000114440918</v>
      </c>
    </row>
    <row r="149" spans="1:4">
      <c r="A149" s="16">
        <v>142</v>
      </c>
      <c r="B149" s="15">
        <v>11901</v>
      </c>
      <c r="C149" s="18">
        <f t="shared" si="4"/>
        <v>7</v>
      </c>
      <c r="D149" s="14">
        <v>11.050000190734863</v>
      </c>
    </row>
    <row r="150" spans="1:4">
      <c r="A150" s="16">
        <v>143</v>
      </c>
      <c r="B150" s="15">
        <v>11932</v>
      </c>
      <c r="C150" s="18">
        <f t="shared" si="4"/>
        <v>8</v>
      </c>
      <c r="D150" s="14">
        <v>9.9899997711181641</v>
      </c>
    </row>
    <row r="151" spans="1:4">
      <c r="A151" s="16">
        <v>144</v>
      </c>
      <c r="B151" s="15">
        <v>11962</v>
      </c>
      <c r="C151" s="18">
        <f t="shared" si="4"/>
        <v>9</v>
      </c>
      <c r="D151" s="14">
        <v>8.0699996948242188</v>
      </c>
    </row>
    <row r="152" spans="1:4">
      <c r="A152" s="16">
        <v>145</v>
      </c>
      <c r="B152" s="15">
        <v>11993</v>
      </c>
      <c r="C152" s="18">
        <f t="shared" si="4"/>
        <v>10</v>
      </c>
      <c r="D152" s="14">
        <v>4.559999942779541</v>
      </c>
    </row>
    <row r="153" spans="1:4">
      <c r="A153" s="16">
        <v>146</v>
      </c>
      <c r="B153" s="15">
        <v>12023</v>
      </c>
      <c r="C153" s="18">
        <f t="shared" si="4"/>
        <v>11</v>
      </c>
      <c r="D153" s="14">
        <v>2.880000114440918</v>
      </c>
    </row>
    <row r="154" spans="1:4">
      <c r="A154" s="16">
        <v>147</v>
      </c>
      <c r="B154" s="15">
        <v>12054</v>
      </c>
      <c r="C154" s="18">
        <f t="shared" si="4"/>
        <v>12</v>
      </c>
      <c r="D154" s="14">
        <v>1.1699999570846558</v>
      </c>
    </row>
    <row r="155" spans="1:4">
      <c r="A155" s="16">
        <v>148</v>
      </c>
      <c r="B155" s="15">
        <v>12085</v>
      </c>
      <c r="C155" s="18">
        <f t="shared" si="4"/>
        <v>1</v>
      </c>
      <c r="D155" s="14">
        <v>1.3899999856948853</v>
      </c>
    </row>
    <row r="156" spans="1:4">
      <c r="A156" s="16">
        <v>149</v>
      </c>
      <c r="B156" s="15">
        <v>12113</v>
      </c>
      <c r="C156" s="18">
        <f t="shared" si="4"/>
        <v>2</v>
      </c>
      <c r="D156" s="14">
        <v>1.4600000381469727</v>
      </c>
    </row>
    <row r="157" spans="1:4">
      <c r="A157" s="16">
        <v>150</v>
      </c>
      <c r="B157" s="15">
        <v>12144</v>
      </c>
      <c r="C157" s="18">
        <f t="shared" si="4"/>
        <v>3</v>
      </c>
      <c r="D157" s="14">
        <v>2.9900000095367432</v>
      </c>
    </row>
    <row r="158" spans="1:4">
      <c r="A158" s="16">
        <v>151</v>
      </c>
      <c r="B158" s="15">
        <v>12174</v>
      </c>
      <c r="C158" s="18">
        <f t="shared" si="4"/>
        <v>4</v>
      </c>
      <c r="D158" s="14">
        <v>4.7699999809265137</v>
      </c>
    </row>
    <row r="159" spans="1:4">
      <c r="A159" s="16">
        <v>152</v>
      </c>
      <c r="B159" s="15">
        <v>12205</v>
      </c>
      <c r="C159" s="18">
        <f t="shared" si="4"/>
        <v>5</v>
      </c>
      <c r="D159" s="14">
        <v>5.7300000190734863</v>
      </c>
    </row>
    <row r="160" spans="1:4">
      <c r="A160" s="16">
        <v>153</v>
      </c>
      <c r="B160" s="15">
        <v>12235</v>
      </c>
      <c r="C160" s="18">
        <f t="shared" si="4"/>
        <v>6</v>
      </c>
      <c r="D160" s="14">
        <v>8.5299997329711914</v>
      </c>
    </row>
    <row r="161" spans="1:4">
      <c r="A161" s="16">
        <v>154</v>
      </c>
      <c r="B161" s="15">
        <v>12266</v>
      </c>
      <c r="C161" s="18">
        <f t="shared" si="4"/>
        <v>7</v>
      </c>
      <c r="D161" s="14">
        <v>12.300000190734863</v>
      </c>
    </row>
    <row r="162" spans="1:4">
      <c r="A162" s="16">
        <v>155</v>
      </c>
      <c r="B162" s="15">
        <v>12297</v>
      </c>
      <c r="C162" s="18">
        <f t="shared" si="4"/>
        <v>8</v>
      </c>
      <c r="D162" s="14">
        <v>10.789999961853027</v>
      </c>
    </row>
    <row r="163" spans="1:4">
      <c r="A163" s="16">
        <v>156</v>
      </c>
      <c r="B163" s="15">
        <v>12327</v>
      </c>
      <c r="C163" s="18">
        <f t="shared" si="4"/>
        <v>9</v>
      </c>
      <c r="D163" s="14">
        <v>6.9099998474121094</v>
      </c>
    </row>
    <row r="164" spans="1:4">
      <c r="A164" s="16">
        <v>157</v>
      </c>
      <c r="B164" s="15">
        <v>12358</v>
      </c>
      <c r="C164" s="18">
        <f t="shared" si="4"/>
        <v>10</v>
      </c>
      <c r="D164" s="14">
        <v>6.1100001335144043</v>
      </c>
    </row>
    <row r="165" spans="1:4">
      <c r="A165" s="16">
        <v>158</v>
      </c>
      <c r="B165" s="15">
        <v>12388</v>
      </c>
      <c r="C165" s="18">
        <f t="shared" si="4"/>
        <v>11</v>
      </c>
      <c r="D165" s="14">
        <v>2.5299999713897705</v>
      </c>
    </row>
    <row r="166" spans="1:4">
      <c r="A166" s="16">
        <v>159</v>
      </c>
      <c r="B166" s="15">
        <v>12419</v>
      </c>
      <c r="C166" s="18">
        <f t="shared" si="4"/>
        <v>12</v>
      </c>
      <c r="D166" s="14">
        <v>1.5700000524520874</v>
      </c>
    </row>
    <row r="167" spans="1:4">
      <c r="A167" s="16">
        <v>160</v>
      </c>
      <c r="B167" s="15">
        <v>12450</v>
      </c>
      <c r="C167" s="18">
        <f t="shared" si="4"/>
        <v>1</v>
      </c>
      <c r="D167" s="14">
        <v>1.5499999523162842</v>
      </c>
    </row>
    <row r="168" spans="1:4">
      <c r="A168" s="16">
        <v>161</v>
      </c>
      <c r="B168" s="15">
        <v>12478</v>
      </c>
      <c r="C168" s="18">
        <f t="shared" si="4"/>
        <v>2</v>
      </c>
      <c r="D168" s="14">
        <v>2.2200000286102295</v>
      </c>
    </row>
    <row r="169" spans="1:4">
      <c r="A169" s="16">
        <v>162</v>
      </c>
      <c r="B169" s="15">
        <v>12509</v>
      </c>
      <c r="C169" s="18">
        <f t="shared" si="4"/>
        <v>3</v>
      </c>
      <c r="D169" s="14">
        <v>3.8900001049041748</v>
      </c>
    </row>
    <row r="170" spans="1:4">
      <c r="A170" s="16">
        <v>163</v>
      </c>
      <c r="B170" s="15">
        <v>12539</v>
      </c>
      <c r="C170" s="18">
        <f t="shared" si="4"/>
        <v>4</v>
      </c>
      <c r="D170" s="14">
        <v>5.9099998474121094</v>
      </c>
    </row>
    <row r="171" spans="1:4">
      <c r="A171" s="16">
        <v>164</v>
      </c>
      <c r="B171" s="15">
        <v>12570</v>
      </c>
      <c r="C171" s="18">
        <f t="shared" si="4"/>
        <v>5</v>
      </c>
      <c r="D171" s="14">
        <v>7.7399997711181641</v>
      </c>
    </row>
    <row r="172" spans="1:4">
      <c r="A172" s="16">
        <v>165</v>
      </c>
      <c r="B172" s="15">
        <v>12600</v>
      </c>
      <c r="C172" s="18">
        <f t="shared" si="4"/>
        <v>6</v>
      </c>
      <c r="D172" s="14">
        <v>8.9399995803833008</v>
      </c>
    </row>
    <row r="173" spans="1:4">
      <c r="A173" s="16">
        <v>166</v>
      </c>
      <c r="B173" s="15">
        <v>12631</v>
      </c>
      <c r="C173" s="18">
        <f t="shared" si="4"/>
        <v>7</v>
      </c>
      <c r="D173" s="14">
        <v>11.329999923706055</v>
      </c>
    </row>
    <row r="174" spans="1:4">
      <c r="A174" s="16">
        <v>167</v>
      </c>
      <c r="B174" s="15">
        <v>12662</v>
      </c>
      <c r="C174" s="18">
        <f t="shared" si="4"/>
        <v>8</v>
      </c>
      <c r="D174" s="14">
        <v>10.609999656677246</v>
      </c>
    </row>
    <row r="175" spans="1:4">
      <c r="A175" s="16">
        <v>168</v>
      </c>
      <c r="B175" s="15">
        <v>12692</v>
      </c>
      <c r="C175" s="18">
        <f t="shared" si="4"/>
        <v>9</v>
      </c>
      <c r="D175" s="14">
        <v>7.869999885559082</v>
      </c>
    </row>
    <row r="176" spans="1:4">
      <c r="A176" s="16">
        <v>169</v>
      </c>
      <c r="B176" s="15">
        <v>12723</v>
      </c>
      <c r="C176" s="18">
        <f t="shared" si="4"/>
        <v>10</v>
      </c>
      <c r="D176" s="14">
        <v>4.6999998092651367</v>
      </c>
    </row>
    <row r="177" spans="1:4">
      <c r="A177" s="16">
        <v>170</v>
      </c>
      <c r="B177" s="15">
        <v>12753</v>
      </c>
      <c r="C177" s="18">
        <f t="shared" si="4"/>
        <v>11</v>
      </c>
      <c r="D177" s="14">
        <v>2.4700000286102295</v>
      </c>
    </row>
    <row r="178" spans="1:4">
      <c r="A178" s="16">
        <v>171</v>
      </c>
      <c r="B178" s="15">
        <v>12784</v>
      </c>
      <c r="C178" s="18">
        <f t="shared" si="4"/>
        <v>12</v>
      </c>
      <c r="D178" s="14">
        <v>1.690000057220459</v>
      </c>
    </row>
    <row r="179" spans="1:4">
      <c r="A179" s="16">
        <v>172</v>
      </c>
      <c r="B179" s="15">
        <v>12815</v>
      </c>
      <c r="C179" s="18">
        <f t="shared" si="4"/>
        <v>1</v>
      </c>
      <c r="D179" s="14">
        <v>1.4900000095367432</v>
      </c>
    </row>
    <row r="180" spans="1:4">
      <c r="A180" s="16">
        <v>173</v>
      </c>
      <c r="B180" s="15">
        <v>12843</v>
      </c>
      <c r="C180" s="18">
        <f t="shared" si="4"/>
        <v>2</v>
      </c>
      <c r="D180" s="14">
        <v>1.809999942779541</v>
      </c>
    </row>
    <row r="181" spans="1:4">
      <c r="A181" s="16">
        <v>174</v>
      </c>
      <c r="B181" s="15">
        <v>12874</v>
      </c>
      <c r="C181" s="18">
        <f t="shared" si="4"/>
        <v>3</v>
      </c>
      <c r="D181" s="14">
        <v>2.3900001049041748</v>
      </c>
    </row>
    <row r="182" spans="1:4">
      <c r="A182" s="16">
        <v>175</v>
      </c>
      <c r="B182" s="15">
        <v>12904</v>
      </c>
      <c r="C182" s="18">
        <f t="shared" si="4"/>
        <v>4</v>
      </c>
      <c r="D182" s="14">
        <v>4.4800000190734863</v>
      </c>
    </row>
    <row r="183" spans="1:4">
      <c r="A183" s="16">
        <v>176</v>
      </c>
      <c r="B183" s="15">
        <v>12935</v>
      </c>
      <c r="C183" s="18">
        <f t="shared" si="4"/>
        <v>5</v>
      </c>
      <c r="D183" s="14">
        <v>6.6100001335144043</v>
      </c>
    </row>
    <row r="184" spans="1:4">
      <c r="A184" s="16">
        <v>177</v>
      </c>
      <c r="B184" s="15">
        <v>12965</v>
      </c>
      <c r="C184" s="18">
        <f t="shared" si="4"/>
        <v>6</v>
      </c>
      <c r="D184" s="14">
        <v>9.2399997711181641</v>
      </c>
    </row>
    <row r="185" spans="1:4">
      <c r="A185" s="16">
        <v>178</v>
      </c>
      <c r="B185" s="15">
        <v>12996</v>
      </c>
      <c r="C185" s="18">
        <f t="shared" si="4"/>
        <v>7</v>
      </c>
      <c r="D185" s="14">
        <v>10.960000038146973</v>
      </c>
    </row>
    <row r="186" spans="1:4">
      <c r="A186" s="16">
        <v>179</v>
      </c>
      <c r="B186" s="15">
        <v>13027</v>
      </c>
      <c r="C186" s="18">
        <f t="shared" si="4"/>
        <v>8</v>
      </c>
      <c r="D186" s="14">
        <v>10.430000305175781</v>
      </c>
    </row>
    <row r="187" spans="1:4">
      <c r="A187" s="16">
        <v>180</v>
      </c>
      <c r="B187" s="15">
        <v>13057</v>
      </c>
      <c r="C187" s="18">
        <f t="shared" si="4"/>
        <v>9</v>
      </c>
      <c r="D187" s="14">
        <v>7.2699999809265137</v>
      </c>
    </row>
    <row r="188" spans="1:4">
      <c r="A188" s="16">
        <v>181</v>
      </c>
      <c r="B188" s="15">
        <v>13088</v>
      </c>
      <c r="C188" s="18">
        <f t="shared" si="4"/>
        <v>10</v>
      </c>
      <c r="D188" s="14">
        <v>3.7400000095367432</v>
      </c>
    </row>
    <row r="189" spans="1:4">
      <c r="A189" s="16">
        <v>182</v>
      </c>
      <c r="B189" s="15">
        <v>13118</v>
      </c>
      <c r="C189" s="18">
        <f t="shared" si="4"/>
        <v>11</v>
      </c>
      <c r="D189" s="14">
        <v>1.7100000381469727</v>
      </c>
    </row>
    <row r="190" spans="1:4">
      <c r="A190" s="16">
        <v>183</v>
      </c>
      <c r="B190" s="15">
        <v>13149</v>
      </c>
      <c r="C190" s="18">
        <f t="shared" si="4"/>
        <v>12</v>
      </c>
      <c r="D190" s="14">
        <v>1.5700000524520874</v>
      </c>
    </row>
    <row r="191" spans="1:4">
      <c r="A191" s="16">
        <v>184</v>
      </c>
      <c r="B191" s="15">
        <v>13180</v>
      </c>
      <c r="C191" s="18">
        <f t="shared" si="4"/>
        <v>1</v>
      </c>
      <c r="D191" s="14">
        <v>1.5700000524520874</v>
      </c>
    </row>
    <row r="192" spans="1:4">
      <c r="A192" s="16">
        <v>185</v>
      </c>
      <c r="B192" s="15">
        <v>13209</v>
      </c>
      <c r="C192" s="18">
        <f t="shared" si="4"/>
        <v>2</v>
      </c>
      <c r="D192" s="14">
        <v>1.8700000047683716</v>
      </c>
    </row>
    <row r="193" spans="1:4">
      <c r="A193" s="16">
        <v>186</v>
      </c>
      <c r="B193" s="15">
        <v>13240</v>
      </c>
      <c r="C193" s="18">
        <f t="shared" si="4"/>
        <v>3</v>
      </c>
      <c r="D193" s="14">
        <v>3.3499999046325684</v>
      </c>
    </row>
    <row r="194" spans="1:4">
      <c r="A194" s="16">
        <v>187</v>
      </c>
      <c r="B194" s="15">
        <v>13270</v>
      </c>
      <c r="C194" s="18">
        <f t="shared" si="4"/>
        <v>4</v>
      </c>
      <c r="D194" s="14">
        <v>4.9899997711181641</v>
      </c>
    </row>
    <row r="195" spans="1:4">
      <c r="A195" s="16">
        <v>188</v>
      </c>
      <c r="B195" s="15">
        <v>13301</v>
      </c>
      <c r="C195" s="18">
        <f t="shared" si="4"/>
        <v>5</v>
      </c>
      <c r="D195" s="14">
        <v>7.2600002288818359</v>
      </c>
    </row>
    <row r="196" spans="1:4">
      <c r="A196" s="16">
        <v>189</v>
      </c>
      <c r="B196" s="15">
        <v>13331</v>
      </c>
      <c r="C196" s="18">
        <f t="shared" si="4"/>
        <v>6</v>
      </c>
      <c r="D196" s="14">
        <v>8.7100000381469727</v>
      </c>
    </row>
    <row r="197" spans="1:4">
      <c r="A197" s="16">
        <v>190</v>
      </c>
      <c r="B197" s="15">
        <v>13362</v>
      </c>
      <c r="C197" s="18">
        <f t="shared" si="4"/>
        <v>7</v>
      </c>
      <c r="D197" s="14">
        <v>11.739999771118164</v>
      </c>
    </row>
    <row r="198" spans="1:4">
      <c r="A198" s="16">
        <v>191</v>
      </c>
      <c r="B198" s="15">
        <v>13393</v>
      </c>
      <c r="C198" s="18">
        <f t="shared" si="4"/>
        <v>8</v>
      </c>
      <c r="D198" s="14">
        <v>10.529999732971191</v>
      </c>
    </row>
    <row r="199" spans="1:4">
      <c r="A199" s="16">
        <v>192</v>
      </c>
      <c r="B199" s="15">
        <v>13423</v>
      </c>
      <c r="C199" s="18">
        <f t="shared" si="4"/>
        <v>9</v>
      </c>
      <c r="D199" s="14">
        <v>7.5900001525878906</v>
      </c>
    </row>
    <row r="200" spans="1:4">
      <c r="A200" s="16">
        <v>193</v>
      </c>
      <c r="B200" s="15">
        <v>13454</v>
      </c>
      <c r="C200" s="18">
        <f t="shared" si="4"/>
        <v>10</v>
      </c>
      <c r="D200" s="14">
        <v>5.2100000381469727</v>
      </c>
    </row>
    <row r="201" spans="1:4">
      <c r="A201" s="16">
        <v>194</v>
      </c>
      <c r="B201" s="15">
        <v>13484</v>
      </c>
      <c r="C201" s="18">
        <f t="shared" ref="C201:C264" si="5">MONTH(B201)</f>
        <v>11</v>
      </c>
      <c r="D201" s="14">
        <v>2.2899999618530273</v>
      </c>
    </row>
    <row r="202" spans="1:4">
      <c r="A202" s="16">
        <v>195</v>
      </c>
      <c r="B202" s="15">
        <v>13515</v>
      </c>
      <c r="C202" s="18">
        <f t="shared" si="5"/>
        <v>12</v>
      </c>
      <c r="D202" s="14">
        <v>1.5</v>
      </c>
    </row>
    <row r="203" spans="1:4">
      <c r="A203" s="16">
        <v>196</v>
      </c>
      <c r="B203" s="15">
        <v>13546</v>
      </c>
      <c r="C203" s="18">
        <f t="shared" si="5"/>
        <v>1</v>
      </c>
      <c r="D203" s="14">
        <v>1.3300000429153442</v>
      </c>
    </row>
    <row r="204" spans="1:4">
      <c r="A204" s="16">
        <v>197</v>
      </c>
      <c r="B204" s="15">
        <v>13574</v>
      </c>
      <c r="C204" s="18">
        <f t="shared" si="5"/>
        <v>2</v>
      </c>
      <c r="D204" s="14">
        <v>1.6200000047683716</v>
      </c>
    </row>
    <row r="205" spans="1:4">
      <c r="A205" s="16">
        <v>198</v>
      </c>
      <c r="B205" s="15">
        <v>13605</v>
      </c>
      <c r="C205" s="18">
        <f t="shared" si="5"/>
        <v>3</v>
      </c>
      <c r="D205" s="14">
        <v>3.1800000667572021</v>
      </c>
    </row>
    <row r="206" spans="1:4">
      <c r="A206" s="16">
        <v>199</v>
      </c>
      <c r="B206" s="15">
        <v>13635</v>
      </c>
      <c r="C206" s="18">
        <f t="shared" si="5"/>
        <v>4</v>
      </c>
      <c r="D206" s="14">
        <v>4.5</v>
      </c>
    </row>
    <row r="207" spans="1:4">
      <c r="A207" s="16">
        <v>200</v>
      </c>
      <c r="B207" s="15">
        <v>13666</v>
      </c>
      <c r="C207" s="18">
        <f t="shared" si="5"/>
        <v>5</v>
      </c>
      <c r="D207" s="14">
        <v>7.3400001525878906</v>
      </c>
    </row>
    <row r="208" spans="1:4">
      <c r="A208" s="16">
        <v>201</v>
      </c>
      <c r="B208" s="15">
        <v>13696</v>
      </c>
      <c r="C208" s="18">
        <f t="shared" si="5"/>
        <v>6</v>
      </c>
      <c r="D208" s="14">
        <v>8.7700004577636719</v>
      </c>
    </row>
    <row r="209" spans="1:4">
      <c r="A209" s="16">
        <v>202</v>
      </c>
      <c r="B209" s="15">
        <v>13727</v>
      </c>
      <c r="C209" s="18">
        <f t="shared" si="5"/>
        <v>7</v>
      </c>
      <c r="D209" s="14">
        <v>11.539999961853027</v>
      </c>
    </row>
    <row r="210" spans="1:4">
      <c r="A210" s="16">
        <v>203</v>
      </c>
      <c r="B210" s="15">
        <v>13758</v>
      </c>
      <c r="C210" s="18">
        <f t="shared" si="5"/>
        <v>8</v>
      </c>
      <c r="D210" s="14">
        <v>10.380000114440918</v>
      </c>
    </row>
    <row r="211" spans="1:4">
      <c r="A211" s="16">
        <v>204</v>
      </c>
      <c r="B211" s="15">
        <v>13788</v>
      </c>
      <c r="C211" s="18">
        <f t="shared" si="5"/>
        <v>9</v>
      </c>
      <c r="D211" s="14">
        <v>7.3899998664855957</v>
      </c>
    </row>
    <row r="212" spans="1:4">
      <c r="A212" s="16">
        <v>205</v>
      </c>
      <c r="B212" s="15">
        <v>13819</v>
      </c>
      <c r="C212" s="18">
        <f t="shared" si="5"/>
        <v>10</v>
      </c>
      <c r="D212" s="14">
        <v>4.9499998092651367</v>
      </c>
    </row>
    <row r="213" spans="1:4">
      <c r="A213" s="16">
        <v>206</v>
      </c>
      <c r="B213" s="15">
        <v>13849</v>
      </c>
      <c r="C213" s="18">
        <f t="shared" si="5"/>
        <v>11</v>
      </c>
      <c r="D213" s="14">
        <v>2.4200000762939453</v>
      </c>
    </row>
    <row r="214" spans="1:4">
      <c r="A214" s="16">
        <v>207</v>
      </c>
      <c r="B214" s="15">
        <v>13880</v>
      </c>
      <c r="C214" s="18">
        <f t="shared" si="5"/>
        <v>12</v>
      </c>
      <c r="D214" s="14">
        <v>1.6599999666213989</v>
      </c>
    </row>
    <row r="215" spans="1:4">
      <c r="A215" s="16">
        <v>208</v>
      </c>
      <c r="B215" s="15">
        <v>13911</v>
      </c>
      <c r="C215" s="18">
        <f t="shared" si="5"/>
        <v>1</v>
      </c>
      <c r="D215" s="14">
        <v>1.4700000286102295</v>
      </c>
    </row>
    <row r="216" spans="1:4">
      <c r="A216" s="16">
        <v>209</v>
      </c>
      <c r="B216" s="15">
        <v>13939</v>
      </c>
      <c r="C216" s="18">
        <f t="shared" si="5"/>
        <v>2</v>
      </c>
      <c r="D216" s="14">
        <v>1.7200000286102295</v>
      </c>
    </row>
    <row r="217" spans="1:4">
      <c r="A217" s="16">
        <v>210</v>
      </c>
      <c r="B217" s="15">
        <v>13970</v>
      </c>
      <c r="C217" s="18">
        <f t="shared" si="5"/>
        <v>3</v>
      </c>
      <c r="D217" s="14">
        <v>2.5899999141693115</v>
      </c>
    </row>
    <row r="218" spans="1:4">
      <c r="A218" s="16">
        <v>211</v>
      </c>
      <c r="B218" s="15">
        <v>14000</v>
      </c>
      <c r="C218" s="18">
        <f t="shared" si="5"/>
        <v>4</v>
      </c>
      <c r="D218" s="14">
        <v>4.4000000953674316</v>
      </c>
    </row>
    <row r="219" spans="1:4">
      <c r="A219" s="16">
        <v>212</v>
      </c>
      <c r="B219" s="15">
        <v>14031</v>
      </c>
      <c r="C219" s="18">
        <f t="shared" si="5"/>
        <v>5</v>
      </c>
      <c r="D219" s="14">
        <v>7.3400001525878906</v>
      </c>
    </row>
    <row r="220" spans="1:4">
      <c r="A220" s="16">
        <v>213</v>
      </c>
      <c r="B220" s="15">
        <v>14061</v>
      </c>
      <c r="C220" s="18">
        <f t="shared" si="5"/>
        <v>6</v>
      </c>
      <c r="D220" s="14">
        <v>9.0500001907348633</v>
      </c>
    </row>
    <row r="221" spans="1:4">
      <c r="A221" s="16">
        <v>214</v>
      </c>
      <c r="B221" s="15">
        <v>14092</v>
      </c>
      <c r="C221" s="18">
        <f t="shared" si="5"/>
        <v>7</v>
      </c>
      <c r="D221" s="14">
        <v>11.369999885559082</v>
      </c>
    </row>
    <row r="222" spans="1:4">
      <c r="A222" s="16">
        <v>215</v>
      </c>
      <c r="B222" s="15">
        <v>14123</v>
      </c>
      <c r="C222" s="18">
        <f t="shared" si="5"/>
        <v>8</v>
      </c>
      <c r="D222" s="14">
        <v>9.8199996948242188</v>
      </c>
    </row>
    <row r="223" spans="1:4">
      <c r="A223" s="16">
        <v>216</v>
      </c>
      <c r="B223" s="15">
        <v>14153</v>
      </c>
      <c r="C223" s="18">
        <f t="shared" si="5"/>
        <v>9</v>
      </c>
      <c r="D223" s="14">
        <v>7.7399997711181641</v>
      </c>
    </row>
    <row r="224" spans="1:4">
      <c r="A224" s="16">
        <v>217</v>
      </c>
      <c r="B224" s="15">
        <v>14184</v>
      </c>
      <c r="C224" s="18">
        <f t="shared" si="5"/>
        <v>10</v>
      </c>
      <c r="D224" s="14">
        <v>3.809999942779541</v>
      </c>
    </row>
    <row r="225" spans="1:4">
      <c r="A225" s="16">
        <v>218</v>
      </c>
      <c r="B225" s="15">
        <v>14214</v>
      </c>
      <c r="C225" s="18">
        <f t="shared" si="5"/>
        <v>11</v>
      </c>
      <c r="D225" s="14">
        <v>1.9199999570846558</v>
      </c>
    </row>
    <row r="226" spans="1:4">
      <c r="A226" s="16">
        <v>219</v>
      </c>
      <c r="B226" s="15">
        <v>14245</v>
      </c>
      <c r="C226" s="18">
        <f t="shared" si="5"/>
        <v>12</v>
      </c>
      <c r="D226" s="14">
        <v>1.6100000143051147</v>
      </c>
    </row>
    <row r="227" spans="1:4">
      <c r="A227" s="16">
        <v>220</v>
      </c>
      <c r="B227" s="15">
        <v>14276</v>
      </c>
      <c r="C227" s="18">
        <f t="shared" si="5"/>
        <v>1</v>
      </c>
      <c r="D227" s="14">
        <v>1.4800000190734863</v>
      </c>
    </row>
    <row r="228" spans="1:4">
      <c r="A228" s="16">
        <v>221</v>
      </c>
      <c r="B228" s="15">
        <v>14304</v>
      </c>
      <c r="C228" s="18">
        <f t="shared" si="5"/>
        <v>2</v>
      </c>
      <c r="D228" s="14">
        <v>1.5800000429153442</v>
      </c>
    </row>
    <row r="229" spans="1:4">
      <c r="A229" s="16">
        <v>222</v>
      </c>
      <c r="B229" s="15">
        <v>14335</v>
      </c>
      <c r="C229" s="18">
        <f t="shared" si="5"/>
        <v>3</v>
      </c>
      <c r="D229" s="14">
        <v>2.9300000667572021</v>
      </c>
    </row>
    <row r="230" spans="1:4">
      <c r="A230" s="16">
        <v>223</v>
      </c>
      <c r="B230" s="15">
        <v>14365</v>
      </c>
      <c r="C230" s="18">
        <f t="shared" si="5"/>
        <v>4</v>
      </c>
      <c r="D230" s="14">
        <v>6.1399998664855957</v>
      </c>
    </row>
    <row r="231" spans="1:4">
      <c r="A231" s="16">
        <v>224</v>
      </c>
      <c r="B231" s="15">
        <v>14396</v>
      </c>
      <c r="C231" s="18">
        <f t="shared" si="5"/>
        <v>5</v>
      </c>
      <c r="D231" s="14">
        <v>7.25</v>
      </c>
    </row>
    <row r="232" spans="1:4">
      <c r="A232" s="16">
        <v>225</v>
      </c>
      <c r="B232" s="15">
        <v>14426</v>
      </c>
      <c r="C232" s="18">
        <f t="shared" si="5"/>
        <v>6</v>
      </c>
      <c r="D232" s="14">
        <v>8.8500003814697266</v>
      </c>
    </row>
    <row r="233" spans="1:4">
      <c r="A233" s="16">
        <v>226</v>
      </c>
      <c r="B233" s="15">
        <v>14457</v>
      </c>
      <c r="C233" s="18">
        <f t="shared" si="5"/>
        <v>7</v>
      </c>
      <c r="D233" s="14">
        <v>11.350000381469727</v>
      </c>
    </row>
    <row r="234" spans="1:4">
      <c r="A234" s="16">
        <v>227</v>
      </c>
      <c r="B234" s="15">
        <v>14488</v>
      </c>
      <c r="C234" s="18">
        <f t="shared" si="5"/>
        <v>8</v>
      </c>
      <c r="D234" s="14">
        <v>10.170000076293945</v>
      </c>
    </row>
    <row r="235" spans="1:4">
      <c r="A235" s="16">
        <v>228</v>
      </c>
      <c r="B235" s="15">
        <v>14518</v>
      </c>
      <c r="C235" s="18">
        <f t="shared" si="5"/>
        <v>9</v>
      </c>
      <c r="D235" s="14">
        <v>7.9200000762939453</v>
      </c>
    </row>
    <row r="236" spans="1:4">
      <c r="A236" s="16">
        <v>229</v>
      </c>
      <c r="B236" s="15">
        <v>14549</v>
      </c>
      <c r="C236" s="18">
        <f t="shared" si="5"/>
        <v>10</v>
      </c>
      <c r="D236" s="14">
        <v>4.3600001335144043</v>
      </c>
    </row>
    <row r="237" spans="1:4">
      <c r="A237" s="16">
        <v>230</v>
      </c>
      <c r="B237" s="15">
        <v>14579</v>
      </c>
      <c r="C237" s="18">
        <f t="shared" si="5"/>
        <v>11</v>
      </c>
      <c r="D237" s="14">
        <v>2.2899999618530273</v>
      </c>
    </row>
    <row r="238" spans="1:4">
      <c r="A238" s="16">
        <v>231</v>
      </c>
      <c r="B238" s="15">
        <v>14610</v>
      </c>
      <c r="C238" s="18">
        <f t="shared" si="5"/>
        <v>12</v>
      </c>
      <c r="D238" s="14">
        <v>1.7000000476837158</v>
      </c>
    </row>
    <row r="239" spans="1:4">
      <c r="A239" s="16">
        <v>232</v>
      </c>
      <c r="B239" s="15">
        <v>14641</v>
      </c>
      <c r="C239" s="18">
        <f t="shared" si="5"/>
        <v>1</v>
      </c>
      <c r="D239" s="14">
        <v>1.5700000524520874</v>
      </c>
    </row>
    <row r="240" spans="1:4">
      <c r="A240" s="16">
        <v>233</v>
      </c>
      <c r="B240" s="15">
        <v>14670</v>
      </c>
      <c r="C240" s="18">
        <f t="shared" si="5"/>
        <v>2</v>
      </c>
      <c r="D240" s="14">
        <v>2.2899999618530273</v>
      </c>
    </row>
    <row r="241" spans="1:4">
      <c r="A241" s="16">
        <v>234</v>
      </c>
      <c r="B241" s="15">
        <v>14701</v>
      </c>
      <c r="C241" s="18">
        <f t="shared" si="5"/>
        <v>3</v>
      </c>
      <c r="D241" s="14">
        <v>3.440000057220459</v>
      </c>
    </row>
    <row r="242" spans="1:4">
      <c r="A242" s="16">
        <v>235</v>
      </c>
      <c r="B242" s="15">
        <v>14731</v>
      </c>
      <c r="C242" s="18">
        <f t="shared" si="5"/>
        <v>4</v>
      </c>
      <c r="D242" s="14">
        <v>5.2699999809265137</v>
      </c>
    </row>
    <row r="243" spans="1:4">
      <c r="A243" s="16">
        <v>236</v>
      </c>
      <c r="B243" s="15">
        <v>14762</v>
      </c>
      <c r="C243" s="18">
        <f t="shared" si="5"/>
        <v>5</v>
      </c>
      <c r="D243" s="14">
        <v>7.630000114440918</v>
      </c>
    </row>
    <row r="244" spans="1:4">
      <c r="A244" s="16">
        <v>237</v>
      </c>
      <c r="B244" s="15">
        <v>14792</v>
      </c>
      <c r="C244" s="18">
        <f t="shared" si="5"/>
        <v>6</v>
      </c>
      <c r="D244" s="14">
        <v>9.630000114440918</v>
      </c>
    </row>
    <row r="245" spans="1:4">
      <c r="A245" s="16">
        <v>238</v>
      </c>
      <c r="B245" s="15">
        <v>14823</v>
      </c>
      <c r="C245" s="18">
        <f t="shared" si="5"/>
        <v>7</v>
      </c>
      <c r="D245" s="14">
        <v>10.869999885559082</v>
      </c>
    </row>
    <row r="246" spans="1:4">
      <c r="A246" s="16">
        <v>239</v>
      </c>
      <c r="B246" s="15">
        <v>14854</v>
      </c>
      <c r="C246" s="18">
        <f t="shared" si="5"/>
        <v>8</v>
      </c>
      <c r="D246" s="14">
        <v>10.100000381469727</v>
      </c>
    </row>
    <row r="247" spans="1:4">
      <c r="A247" s="16">
        <v>240</v>
      </c>
      <c r="B247" s="15">
        <v>14884</v>
      </c>
      <c r="C247" s="18">
        <f t="shared" si="5"/>
        <v>9</v>
      </c>
      <c r="D247" s="14">
        <v>7.309999942779541</v>
      </c>
    </row>
    <row r="248" spans="1:4">
      <c r="A248" s="16">
        <v>241</v>
      </c>
      <c r="B248" s="15">
        <v>14915</v>
      </c>
      <c r="C248" s="18">
        <f t="shared" si="5"/>
        <v>10</v>
      </c>
      <c r="D248" s="14">
        <v>4.8000001907348633</v>
      </c>
    </row>
    <row r="249" spans="1:4">
      <c r="A249" s="16">
        <v>242</v>
      </c>
      <c r="B249" s="15">
        <v>14945</v>
      </c>
      <c r="C249" s="18">
        <f t="shared" si="5"/>
        <v>11</v>
      </c>
      <c r="D249" s="14">
        <v>2.1500000953674316</v>
      </c>
    </row>
    <row r="250" spans="1:4">
      <c r="A250" s="16">
        <v>243</v>
      </c>
      <c r="B250" s="15">
        <v>14976</v>
      </c>
      <c r="C250" s="18">
        <f t="shared" si="5"/>
        <v>12</v>
      </c>
      <c r="D250" s="14">
        <v>1.9199999570846558</v>
      </c>
    </row>
    <row r="251" spans="1:4">
      <c r="A251" s="16">
        <v>244</v>
      </c>
      <c r="B251" s="15">
        <v>15007</v>
      </c>
      <c r="C251" s="18">
        <f t="shared" si="5"/>
        <v>1</v>
      </c>
      <c r="D251" s="14">
        <v>1.6000000238418579</v>
      </c>
    </row>
    <row r="252" spans="1:4">
      <c r="A252" s="16">
        <v>245</v>
      </c>
      <c r="B252" s="15">
        <v>15035</v>
      </c>
      <c r="C252" s="18">
        <f t="shared" si="5"/>
        <v>2</v>
      </c>
      <c r="D252" s="14">
        <v>2.2200000286102295</v>
      </c>
    </row>
    <row r="253" spans="1:4">
      <c r="A253" s="16">
        <v>246</v>
      </c>
      <c r="B253" s="15">
        <v>15066</v>
      </c>
      <c r="C253" s="18">
        <f t="shared" si="5"/>
        <v>3</v>
      </c>
      <c r="D253" s="14">
        <v>3.5</v>
      </c>
    </row>
    <row r="254" spans="1:4">
      <c r="A254" s="16">
        <v>247</v>
      </c>
      <c r="B254" s="15">
        <v>15096</v>
      </c>
      <c r="C254" s="18">
        <f t="shared" si="5"/>
        <v>4</v>
      </c>
      <c r="D254" s="14">
        <v>4.630000114440918</v>
      </c>
    </row>
    <row r="255" spans="1:4">
      <c r="A255" s="16">
        <v>248</v>
      </c>
      <c r="B255" s="15">
        <v>15127</v>
      </c>
      <c r="C255" s="18">
        <f t="shared" si="5"/>
        <v>5</v>
      </c>
      <c r="D255" s="14">
        <v>7.2300000190734863</v>
      </c>
    </row>
    <row r="256" spans="1:4">
      <c r="A256" s="16">
        <v>249</v>
      </c>
      <c r="B256" s="15">
        <v>15157</v>
      </c>
      <c r="C256" s="18">
        <f t="shared" si="5"/>
        <v>6</v>
      </c>
      <c r="D256" s="14">
        <v>8.6899995803833008</v>
      </c>
    </row>
    <row r="257" spans="1:4">
      <c r="A257" s="16">
        <v>250</v>
      </c>
      <c r="B257" s="15">
        <v>15188</v>
      </c>
      <c r="C257" s="18">
        <f t="shared" si="5"/>
        <v>7</v>
      </c>
      <c r="D257" s="14">
        <v>11.560000419616699</v>
      </c>
    </row>
    <row r="258" spans="1:4">
      <c r="A258" s="16">
        <v>251</v>
      </c>
      <c r="B258" s="15">
        <v>15219</v>
      </c>
      <c r="C258" s="18">
        <f t="shared" si="5"/>
        <v>8</v>
      </c>
      <c r="D258" s="14">
        <v>9.8500003814697266</v>
      </c>
    </row>
    <row r="259" spans="1:4">
      <c r="A259" s="16">
        <v>252</v>
      </c>
      <c r="B259" s="15">
        <v>15249</v>
      </c>
      <c r="C259" s="18">
        <f t="shared" si="5"/>
        <v>9</v>
      </c>
      <c r="D259" s="14">
        <v>7.4600000381469727</v>
      </c>
    </row>
    <row r="260" spans="1:4">
      <c r="A260" s="16">
        <v>253</v>
      </c>
      <c r="B260" s="15">
        <v>15280</v>
      </c>
      <c r="C260" s="18">
        <f t="shared" si="5"/>
        <v>10</v>
      </c>
      <c r="D260" s="14">
        <v>4.2800002098083496</v>
      </c>
    </row>
    <row r="261" spans="1:4">
      <c r="A261" s="16">
        <v>254</v>
      </c>
      <c r="B261" s="15">
        <v>15310</v>
      </c>
      <c r="C261" s="18">
        <f t="shared" si="5"/>
        <v>11</v>
      </c>
      <c r="D261" s="14">
        <v>2.5799999237060547</v>
      </c>
    </row>
    <row r="262" spans="1:4">
      <c r="A262" s="16">
        <v>255</v>
      </c>
      <c r="B262" s="15">
        <v>15341</v>
      </c>
      <c r="C262" s="18">
        <f t="shared" si="5"/>
        <v>12</v>
      </c>
      <c r="D262" s="14">
        <v>1.7799999713897705</v>
      </c>
    </row>
    <row r="263" spans="1:4">
      <c r="A263" s="16">
        <v>256</v>
      </c>
      <c r="B263" s="15">
        <v>15372</v>
      </c>
      <c r="C263" s="18">
        <f t="shared" si="5"/>
        <v>1</v>
      </c>
      <c r="D263" s="14">
        <v>1.5199999809265137</v>
      </c>
    </row>
    <row r="264" spans="1:4">
      <c r="A264" s="16">
        <v>257</v>
      </c>
      <c r="B264" s="15">
        <v>15400</v>
      </c>
      <c r="C264" s="18">
        <f t="shared" si="5"/>
        <v>2</v>
      </c>
      <c r="D264" s="14">
        <v>1.940000057220459</v>
      </c>
    </row>
    <row r="265" spans="1:4">
      <c r="A265" s="16">
        <v>258</v>
      </c>
      <c r="B265" s="15">
        <v>15431</v>
      </c>
      <c r="C265" s="18">
        <f t="shared" ref="C265:C328" si="6">MONTH(B265)</f>
        <v>3</v>
      </c>
      <c r="D265" s="14">
        <v>2.9500000476837158</v>
      </c>
    </row>
    <row r="266" spans="1:4">
      <c r="A266" s="16">
        <v>259</v>
      </c>
      <c r="B266" s="15">
        <v>15461</v>
      </c>
      <c r="C266" s="18">
        <f t="shared" si="6"/>
        <v>4</v>
      </c>
      <c r="D266" s="14">
        <v>4.4499998092651367</v>
      </c>
    </row>
    <row r="267" spans="1:4">
      <c r="A267" s="16">
        <v>260</v>
      </c>
      <c r="B267" s="15">
        <v>15492</v>
      </c>
      <c r="C267" s="18">
        <f t="shared" si="6"/>
        <v>5</v>
      </c>
      <c r="D267" s="14">
        <v>6.3600001335144043</v>
      </c>
    </row>
    <row r="268" spans="1:4">
      <c r="A268" s="16">
        <v>261</v>
      </c>
      <c r="B268" s="15">
        <v>15522</v>
      </c>
      <c r="C268" s="18">
        <f t="shared" si="6"/>
        <v>6</v>
      </c>
      <c r="D268" s="14">
        <v>9.0200004577636719</v>
      </c>
    </row>
    <row r="269" spans="1:4">
      <c r="A269" s="16">
        <v>262</v>
      </c>
      <c r="B269" s="15">
        <v>15553</v>
      </c>
      <c r="C269" s="18">
        <f t="shared" si="6"/>
        <v>7</v>
      </c>
      <c r="D269" s="14">
        <v>11.800000190734863</v>
      </c>
    </row>
    <row r="270" spans="1:4">
      <c r="A270" s="16">
        <v>263</v>
      </c>
      <c r="B270" s="15">
        <v>15584</v>
      </c>
      <c r="C270" s="18">
        <f t="shared" si="6"/>
        <v>8</v>
      </c>
      <c r="D270" s="14">
        <v>10.25</v>
      </c>
    </row>
    <row r="271" spans="1:4">
      <c r="A271" s="16">
        <v>264</v>
      </c>
      <c r="B271" s="15">
        <v>15614</v>
      </c>
      <c r="C271" s="18">
        <f t="shared" si="6"/>
        <v>9</v>
      </c>
      <c r="D271" s="14">
        <v>7.369999885559082</v>
      </c>
    </row>
    <row r="272" spans="1:4">
      <c r="A272" s="16">
        <v>265</v>
      </c>
      <c r="B272" s="15">
        <v>15645</v>
      </c>
      <c r="C272" s="18">
        <f t="shared" si="6"/>
        <v>10</v>
      </c>
      <c r="D272" s="14">
        <v>5.190000057220459</v>
      </c>
    </row>
    <row r="273" spans="1:4">
      <c r="A273" s="16">
        <v>266</v>
      </c>
      <c r="B273" s="15">
        <v>15675</v>
      </c>
      <c r="C273" s="18">
        <f t="shared" si="6"/>
        <v>11</v>
      </c>
      <c r="D273" s="14">
        <v>2.2200000286102295</v>
      </c>
    </row>
    <row r="274" spans="1:4">
      <c r="A274" s="16">
        <v>267</v>
      </c>
      <c r="B274" s="15">
        <v>15706</v>
      </c>
      <c r="C274" s="18">
        <f t="shared" si="6"/>
        <v>12</v>
      </c>
      <c r="D274" s="14">
        <v>1.6200000047683716</v>
      </c>
    </row>
    <row r="275" spans="1:4">
      <c r="A275" s="16">
        <v>268</v>
      </c>
      <c r="B275" s="15">
        <v>15737</v>
      </c>
      <c r="C275" s="18">
        <f t="shared" si="6"/>
        <v>1</v>
      </c>
      <c r="D275" s="14">
        <v>1.5299999713897705</v>
      </c>
    </row>
    <row r="276" spans="1:4">
      <c r="A276" s="16">
        <v>269</v>
      </c>
      <c r="B276" s="15">
        <v>15765</v>
      </c>
      <c r="C276" s="18">
        <f t="shared" si="6"/>
        <v>2</v>
      </c>
      <c r="D276" s="14">
        <v>2.0099999904632568</v>
      </c>
    </row>
    <row r="277" spans="1:4">
      <c r="A277" s="16">
        <v>270</v>
      </c>
      <c r="B277" s="15">
        <v>15796</v>
      </c>
      <c r="C277" s="18">
        <f t="shared" si="6"/>
        <v>3</v>
      </c>
      <c r="D277" s="14">
        <v>3.0999999046325684</v>
      </c>
    </row>
    <row r="278" spans="1:4">
      <c r="A278" s="16">
        <v>271</v>
      </c>
      <c r="B278" s="15">
        <v>15826</v>
      </c>
      <c r="C278" s="18">
        <f t="shared" si="6"/>
        <v>4</v>
      </c>
      <c r="D278" s="14">
        <v>4.9699997901916504</v>
      </c>
    </row>
    <row r="279" spans="1:4">
      <c r="A279" s="16">
        <v>272</v>
      </c>
      <c r="B279" s="15">
        <v>15857</v>
      </c>
      <c r="C279" s="18">
        <f t="shared" si="6"/>
        <v>5</v>
      </c>
      <c r="D279" s="14">
        <v>7.8000001907348633</v>
      </c>
    </row>
    <row r="280" spans="1:4">
      <c r="A280" s="16">
        <v>273</v>
      </c>
      <c r="B280" s="15">
        <v>15887</v>
      </c>
      <c r="C280" s="18">
        <f t="shared" si="6"/>
        <v>6</v>
      </c>
      <c r="D280" s="14">
        <v>8.1999998092651367</v>
      </c>
    </row>
    <row r="281" spans="1:4">
      <c r="A281" s="16">
        <v>274</v>
      </c>
      <c r="B281" s="15">
        <v>15918</v>
      </c>
      <c r="C281" s="18">
        <f t="shared" si="6"/>
        <v>7</v>
      </c>
      <c r="D281" s="14">
        <v>11.609999656677246</v>
      </c>
    </row>
    <row r="282" spans="1:4">
      <c r="A282" s="16">
        <v>275</v>
      </c>
      <c r="B282" s="15">
        <v>15949</v>
      </c>
      <c r="C282" s="18">
        <f t="shared" si="6"/>
        <v>8</v>
      </c>
      <c r="D282" s="14">
        <v>9.8400001525878906</v>
      </c>
    </row>
    <row r="283" spans="1:4">
      <c r="A283" s="16">
        <v>276</v>
      </c>
      <c r="B283" s="15">
        <v>15979</v>
      </c>
      <c r="C283" s="18">
        <f t="shared" si="6"/>
        <v>9</v>
      </c>
      <c r="D283" s="14">
        <v>8.0399999618530273</v>
      </c>
    </row>
    <row r="284" spans="1:4">
      <c r="A284" s="16">
        <v>277</v>
      </c>
      <c r="B284" s="15">
        <v>16010</v>
      </c>
      <c r="C284" s="18">
        <f t="shared" si="6"/>
        <v>10</v>
      </c>
      <c r="D284" s="14">
        <v>4.429999828338623</v>
      </c>
    </row>
    <row r="285" spans="1:4">
      <c r="A285" s="16">
        <v>278</v>
      </c>
      <c r="B285" s="15">
        <v>16040</v>
      </c>
      <c r="C285" s="18">
        <f t="shared" si="6"/>
        <v>11</v>
      </c>
      <c r="D285" s="14">
        <v>2.2899999618530273</v>
      </c>
    </row>
    <row r="286" spans="1:4">
      <c r="A286" s="16">
        <v>279</v>
      </c>
      <c r="B286" s="15">
        <v>16071</v>
      </c>
      <c r="C286" s="18">
        <f t="shared" si="6"/>
        <v>12</v>
      </c>
      <c r="D286" s="14">
        <v>1.7100000381469727</v>
      </c>
    </row>
    <row r="287" spans="1:4">
      <c r="A287" s="16">
        <v>280</v>
      </c>
      <c r="B287" s="15">
        <v>16102</v>
      </c>
      <c r="C287" s="18">
        <f t="shared" si="6"/>
        <v>1</v>
      </c>
      <c r="D287" s="14">
        <v>1.5</v>
      </c>
    </row>
    <row r="288" spans="1:4">
      <c r="A288" s="16">
        <v>281</v>
      </c>
      <c r="B288" s="15">
        <v>16131</v>
      </c>
      <c r="C288" s="18">
        <f t="shared" si="6"/>
        <v>2</v>
      </c>
      <c r="D288" s="14">
        <v>1.7300000190734863</v>
      </c>
    </row>
    <row r="289" spans="1:4">
      <c r="A289" s="16">
        <v>282</v>
      </c>
      <c r="B289" s="15">
        <v>16162</v>
      </c>
      <c r="C289" s="18">
        <f t="shared" si="6"/>
        <v>3</v>
      </c>
      <c r="D289" s="14">
        <v>3.0199999809265137</v>
      </c>
    </row>
    <row r="290" spans="1:4">
      <c r="A290" s="16">
        <v>283</v>
      </c>
      <c r="B290" s="15">
        <v>16192</v>
      </c>
      <c r="C290" s="18">
        <f t="shared" si="6"/>
        <v>4</v>
      </c>
      <c r="D290" s="14">
        <v>3.869999885559082</v>
      </c>
    </row>
    <row r="291" spans="1:4">
      <c r="A291" s="16">
        <v>284</v>
      </c>
      <c r="B291" s="15">
        <v>16223</v>
      </c>
      <c r="C291" s="18">
        <f t="shared" si="6"/>
        <v>5</v>
      </c>
      <c r="D291" s="14">
        <v>7.1999998092651367</v>
      </c>
    </row>
    <row r="292" spans="1:4">
      <c r="A292" s="16">
        <v>285</v>
      </c>
      <c r="B292" s="15">
        <v>16253</v>
      </c>
      <c r="C292" s="18">
        <f t="shared" si="6"/>
        <v>6</v>
      </c>
      <c r="D292" s="14">
        <v>8.1999998092651367</v>
      </c>
    </row>
    <row r="293" spans="1:4">
      <c r="A293" s="16">
        <v>286</v>
      </c>
      <c r="B293" s="15">
        <v>16284</v>
      </c>
      <c r="C293" s="18">
        <f t="shared" si="6"/>
        <v>7</v>
      </c>
      <c r="D293" s="14">
        <v>10.979999542236328</v>
      </c>
    </row>
    <row r="294" spans="1:4">
      <c r="A294" s="16">
        <v>287</v>
      </c>
      <c r="B294" s="15">
        <v>16315</v>
      </c>
      <c r="C294" s="18">
        <f t="shared" si="6"/>
        <v>8</v>
      </c>
      <c r="D294" s="14">
        <v>10.229999542236328</v>
      </c>
    </row>
    <row r="295" spans="1:4">
      <c r="A295" s="16">
        <v>288</v>
      </c>
      <c r="B295" s="15">
        <v>16345</v>
      </c>
      <c r="C295" s="18">
        <f t="shared" si="6"/>
        <v>9</v>
      </c>
      <c r="D295" s="14">
        <v>8.3900003433227539</v>
      </c>
    </row>
    <row r="296" spans="1:4">
      <c r="A296" s="16">
        <v>289</v>
      </c>
      <c r="B296" s="15">
        <v>16376</v>
      </c>
      <c r="C296" s="18">
        <f t="shared" si="6"/>
        <v>10</v>
      </c>
      <c r="D296" s="14">
        <v>5.0100002288818359</v>
      </c>
    </row>
    <row r="297" spans="1:4">
      <c r="A297" s="16">
        <v>290</v>
      </c>
      <c r="B297" s="15">
        <v>16406</v>
      </c>
      <c r="C297" s="18">
        <f t="shared" si="6"/>
        <v>11</v>
      </c>
      <c r="D297" s="14">
        <v>1.9500000476837158</v>
      </c>
    </row>
    <row r="298" spans="1:4">
      <c r="A298" s="16">
        <v>291</v>
      </c>
      <c r="B298" s="15">
        <v>16437</v>
      </c>
      <c r="C298" s="18">
        <f t="shared" si="6"/>
        <v>12</v>
      </c>
      <c r="D298" s="14">
        <v>1.6399999856948853</v>
      </c>
    </row>
    <row r="299" spans="1:4">
      <c r="A299" s="16">
        <v>292</v>
      </c>
      <c r="B299" s="15">
        <v>16468</v>
      </c>
      <c r="C299" s="18">
        <f t="shared" si="6"/>
        <v>1</v>
      </c>
      <c r="D299" s="14">
        <v>1.4700000286102295</v>
      </c>
    </row>
    <row r="300" spans="1:4">
      <c r="A300" s="16">
        <v>293</v>
      </c>
      <c r="B300" s="15">
        <v>16496</v>
      </c>
      <c r="C300" s="18">
        <f t="shared" si="6"/>
        <v>2</v>
      </c>
      <c r="D300" s="14">
        <v>1.9500000476837158</v>
      </c>
    </row>
    <row r="301" spans="1:4">
      <c r="A301" s="16">
        <v>294</v>
      </c>
      <c r="B301" s="15">
        <v>16527</v>
      </c>
      <c r="C301" s="18">
        <f t="shared" si="6"/>
        <v>3</v>
      </c>
      <c r="D301" s="14">
        <v>2.4200000762939453</v>
      </c>
    </row>
    <row r="302" spans="1:4">
      <c r="A302" s="16">
        <v>295</v>
      </c>
      <c r="B302" s="15">
        <v>16557</v>
      </c>
      <c r="C302" s="18">
        <f t="shared" si="6"/>
        <v>4</v>
      </c>
      <c r="D302" s="14">
        <v>5.4099998474121094</v>
      </c>
    </row>
    <row r="303" spans="1:4">
      <c r="A303" s="16">
        <v>296</v>
      </c>
      <c r="B303" s="15">
        <v>16588</v>
      </c>
      <c r="C303" s="18">
        <f t="shared" si="6"/>
        <v>5</v>
      </c>
      <c r="D303" s="14">
        <v>6.2800002098083496</v>
      </c>
    </row>
    <row r="304" spans="1:4">
      <c r="A304" s="16">
        <v>297</v>
      </c>
      <c r="B304" s="15">
        <v>16618</v>
      </c>
      <c r="C304" s="18">
        <f t="shared" si="6"/>
        <v>6</v>
      </c>
      <c r="D304" s="14">
        <v>9.3500003814697266</v>
      </c>
    </row>
    <row r="305" spans="1:4">
      <c r="A305" s="16">
        <v>298</v>
      </c>
      <c r="B305" s="15">
        <v>16649</v>
      </c>
      <c r="C305" s="18">
        <f t="shared" si="6"/>
        <v>7</v>
      </c>
      <c r="D305" s="14">
        <v>11.789999961853027</v>
      </c>
    </row>
    <row r="306" spans="1:4">
      <c r="A306" s="16">
        <v>299</v>
      </c>
      <c r="B306" s="15">
        <v>16680</v>
      </c>
      <c r="C306" s="18">
        <f t="shared" si="6"/>
        <v>8</v>
      </c>
      <c r="D306" s="14">
        <v>10</v>
      </c>
    </row>
    <row r="307" spans="1:4">
      <c r="A307" s="16">
        <v>300</v>
      </c>
      <c r="B307" s="15">
        <v>16710</v>
      </c>
      <c r="C307" s="18">
        <f t="shared" si="6"/>
        <v>9</v>
      </c>
      <c r="D307" s="14">
        <v>8.0500001907348633</v>
      </c>
    </row>
    <row r="308" spans="1:4">
      <c r="A308" s="16">
        <v>301</v>
      </c>
      <c r="B308" s="15">
        <v>16741</v>
      </c>
      <c r="C308" s="18">
        <f t="shared" si="6"/>
        <v>10</v>
      </c>
      <c r="D308" s="14">
        <v>5.070000171661377</v>
      </c>
    </row>
    <row r="309" spans="1:4">
      <c r="A309" s="16">
        <v>302</v>
      </c>
      <c r="B309" s="15">
        <v>16771</v>
      </c>
      <c r="C309" s="18">
        <f t="shared" si="6"/>
        <v>11</v>
      </c>
      <c r="D309" s="14">
        <v>2.0799999237060547</v>
      </c>
    </row>
    <row r="310" spans="1:4">
      <c r="A310" s="16">
        <v>303</v>
      </c>
      <c r="B310" s="15">
        <v>16802</v>
      </c>
      <c r="C310" s="18">
        <f t="shared" si="6"/>
        <v>12</v>
      </c>
      <c r="D310" s="14">
        <v>1.6200000047683716</v>
      </c>
    </row>
    <row r="311" spans="1:4">
      <c r="A311" s="16">
        <v>304</v>
      </c>
      <c r="B311" s="15">
        <v>16833</v>
      </c>
      <c r="C311" s="18">
        <f t="shared" si="6"/>
        <v>1</v>
      </c>
      <c r="D311" s="14">
        <v>1.4900000095367432</v>
      </c>
    </row>
    <row r="312" spans="1:4">
      <c r="A312" s="16">
        <v>305</v>
      </c>
      <c r="B312" s="15">
        <v>16861</v>
      </c>
      <c r="C312" s="18">
        <f t="shared" si="6"/>
        <v>2</v>
      </c>
      <c r="D312" s="14">
        <v>1.3899999856948853</v>
      </c>
    </row>
    <row r="313" spans="1:4">
      <c r="A313" s="16">
        <v>306</v>
      </c>
      <c r="B313" s="15">
        <v>16892</v>
      </c>
      <c r="C313" s="18">
        <f t="shared" si="6"/>
        <v>3</v>
      </c>
      <c r="D313" s="14">
        <v>2.880000114440918</v>
      </c>
    </row>
    <row r="314" spans="1:4">
      <c r="A314" s="16">
        <v>307</v>
      </c>
      <c r="B314" s="15">
        <v>16922</v>
      </c>
      <c r="C314" s="18">
        <f t="shared" si="6"/>
        <v>4</v>
      </c>
      <c r="D314" s="14">
        <v>4.8400001525878906</v>
      </c>
    </row>
    <row r="315" spans="1:4">
      <c r="A315" s="16">
        <v>308</v>
      </c>
      <c r="B315" s="15">
        <v>16953</v>
      </c>
      <c r="C315" s="18">
        <f t="shared" si="6"/>
        <v>5</v>
      </c>
      <c r="D315" s="14">
        <v>6.5199999809265137</v>
      </c>
    </row>
    <row r="316" spans="1:4">
      <c r="A316" s="16">
        <v>309</v>
      </c>
      <c r="B316" s="15">
        <v>16983</v>
      </c>
      <c r="C316" s="18">
        <f t="shared" si="6"/>
        <v>6</v>
      </c>
      <c r="D316" s="14">
        <v>8.3299999237060547</v>
      </c>
    </row>
    <row r="317" spans="1:4">
      <c r="A317" s="16">
        <v>310</v>
      </c>
      <c r="B317" s="15">
        <v>17014</v>
      </c>
      <c r="C317" s="18">
        <f t="shared" si="6"/>
        <v>7</v>
      </c>
      <c r="D317" s="14">
        <v>11.420000076293945</v>
      </c>
    </row>
    <row r="318" spans="1:4">
      <c r="A318" s="16">
        <v>311</v>
      </c>
      <c r="B318" s="15">
        <v>17045</v>
      </c>
      <c r="C318" s="18">
        <f t="shared" si="6"/>
        <v>8</v>
      </c>
      <c r="D318" s="14">
        <v>10.029999732971191</v>
      </c>
    </row>
    <row r="319" spans="1:4">
      <c r="A319" s="16">
        <v>312</v>
      </c>
      <c r="B319" s="15">
        <v>17075</v>
      </c>
      <c r="C319" s="18">
        <f t="shared" si="6"/>
        <v>9</v>
      </c>
      <c r="D319" s="14">
        <v>7.6500000953674316</v>
      </c>
    </row>
    <row r="320" spans="1:4">
      <c r="A320" s="16">
        <v>313</v>
      </c>
      <c r="B320" s="15">
        <v>17106</v>
      </c>
      <c r="C320" s="18">
        <f t="shared" si="6"/>
        <v>10</v>
      </c>
      <c r="D320" s="14">
        <v>3.9200000762939453</v>
      </c>
    </row>
    <row r="321" spans="1:4">
      <c r="A321" s="16">
        <v>314</v>
      </c>
      <c r="B321" s="15">
        <v>17136</v>
      </c>
      <c r="C321" s="18">
        <f t="shared" si="6"/>
        <v>11</v>
      </c>
      <c r="D321" s="14">
        <v>1.9900000095367432</v>
      </c>
    </row>
    <row r="322" spans="1:4">
      <c r="A322" s="16">
        <v>315</v>
      </c>
      <c r="B322" s="15">
        <v>17167</v>
      </c>
      <c r="C322" s="18">
        <f t="shared" si="6"/>
        <v>12</v>
      </c>
      <c r="D322" s="14">
        <v>1.5</v>
      </c>
    </row>
    <row r="323" spans="1:4">
      <c r="A323" s="16">
        <v>316</v>
      </c>
      <c r="B323" s="15">
        <v>17198</v>
      </c>
      <c r="C323" s="18">
        <f t="shared" si="6"/>
        <v>1</v>
      </c>
      <c r="D323" s="14">
        <v>1.4099999666213989</v>
      </c>
    </row>
    <row r="324" spans="1:4">
      <c r="A324" s="16">
        <v>317</v>
      </c>
      <c r="B324" s="15">
        <v>17226</v>
      </c>
      <c r="C324" s="18">
        <f t="shared" si="6"/>
        <v>2</v>
      </c>
      <c r="D324" s="14">
        <v>1.9099999666213989</v>
      </c>
    </row>
    <row r="325" spans="1:4">
      <c r="A325" s="16">
        <v>318</v>
      </c>
      <c r="B325" s="15">
        <v>17257</v>
      </c>
      <c r="C325" s="18">
        <f t="shared" si="6"/>
        <v>3</v>
      </c>
      <c r="D325" s="14">
        <v>3.3299999237060547</v>
      </c>
    </row>
    <row r="326" spans="1:4">
      <c r="A326" s="16">
        <v>319</v>
      </c>
      <c r="B326" s="15">
        <v>17287</v>
      </c>
      <c r="C326" s="18">
        <f t="shared" si="6"/>
        <v>4</v>
      </c>
      <c r="D326" s="14">
        <v>5.6700000762939453</v>
      </c>
    </row>
    <row r="327" spans="1:4">
      <c r="A327" s="16">
        <v>320</v>
      </c>
      <c r="B327" s="15">
        <v>17318</v>
      </c>
      <c r="C327" s="18">
        <f t="shared" si="6"/>
        <v>5</v>
      </c>
      <c r="D327" s="14">
        <v>8.2600002288818359</v>
      </c>
    </row>
    <row r="328" spans="1:4">
      <c r="A328" s="16">
        <v>321</v>
      </c>
      <c r="B328" s="15">
        <v>17348</v>
      </c>
      <c r="C328" s="18">
        <f t="shared" si="6"/>
        <v>6</v>
      </c>
      <c r="D328" s="14">
        <v>9.1099996566772461</v>
      </c>
    </row>
    <row r="329" spans="1:4">
      <c r="A329" s="16">
        <v>322</v>
      </c>
      <c r="B329" s="15">
        <v>17379</v>
      </c>
      <c r="C329" s="18">
        <f t="shared" ref="C329:C392" si="7">MONTH(B329)</f>
        <v>7</v>
      </c>
      <c r="D329" s="14">
        <v>11.039999961853027</v>
      </c>
    </row>
    <row r="330" spans="1:4">
      <c r="A330" s="16">
        <v>323</v>
      </c>
      <c r="B330" s="15">
        <v>17410</v>
      </c>
      <c r="C330" s="18">
        <f t="shared" si="7"/>
        <v>8</v>
      </c>
      <c r="D330" s="14">
        <v>9.8299999237060547</v>
      </c>
    </row>
    <row r="331" spans="1:4">
      <c r="A331" s="16">
        <v>324</v>
      </c>
      <c r="B331" s="15">
        <v>17440</v>
      </c>
      <c r="C331" s="18">
        <f t="shared" si="7"/>
        <v>9</v>
      </c>
      <c r="D331" s="14">
        <v>8.3999996185302734</v>
      </c>
    </row>
    <row r="332" spans="1:4">
      <c r="A332" s="16">
        <v>325</v>
      </c>
      <c r="B332" s="15">
        <v>17471</v>
      </c>
      <c r="C332" s="18">
        <f t="shared" si="7"/>
        <v>10</v>
      </c>
      <c r="D332" s="14">
        <v>4.2800002098083496</v>
      </c>
    </row>
    <row r="333" spans="1:4">
      <c r="A333" s="16">
        <v>326</v>
      </c>
      <c r="B333" s="15">
        <v>17501</v>
      </c>
      <c r="C333" s="18">
        <f t="shared" si="7"/>
        <v>11</v>
      </c>
      <c r="D333" s="14">
        <v>1.8999999761581421</v>
      </c>
    </row>
    <row r="334" spans="1:4">
      <c r="A334" s="16">
        <v>327</v>
      </c>
      <c r="B334" s="15">
        <v>17532</v>
      </c>
      <c r="C334" s="18">
        <f t="shared" si="7"/>
        <v>12</v>
      </c>
      <c r="D334" s="14">
        <v>1.5</v>
      </c>
    </row>
    <row r="335" spans="1:4">
      <c r="A335" s="16">
        <v>328</v>
      </c>
      <c r="B335" s="15">
        <v>17563</v>
      </c>
      <c r="C335" s="18">
        <f t="shared" si="7"/>
        <v>1</v>
      </c>
      <c r="D335" s="14">
        <v>1.559999942779541</v>
      </c>
    </row>
    <row r="336" spans="1:4">
      <c r="A336" s="16">
        <v>329</v>
      </c>
      <c r="B336" s="15">
        <v>17592</v>
      </c>
      <c r="C336" s="18">
        <f t="shared" si="7"/>
        <v>2</v>
      </c>
      <c r="D336" s="14">
        <v>1.5800000429153442</v>
      </c>
    </row>
    <row r="337" spans="1:4">
      <c r="A337" s="16">
        <v>330</v>
      </c>
      <c r="B337" s="15">
        <v>17623</v>
      </c>
      <c r="C337" s="18">
        <f t="shared" si="7"/>
        <v>3</v>
      </c>
      <c r="D337" s="14">
        <v>2.4700000286102295</v>
      </c>
    </row>
    <row r="338" spans="1:4">
      <c r="A338" s="16">
        <v>331</v>
      </c>
      <c r="B338" s="15">
        <v>17653</v>
      </c>
      <c r="C338" s="18">
        <f t="shared" si="7"/>
        <v>4</v>
      </c>
      <c r="D338" s="14">
        <v>3.4800000190734863</v>
      </c>
    </row>
    <row r="339" spans="1:4">
      <c r="A339" s="16">
        <v>332</v>
      </c>
      <c r="B339" s="15">
        <v>17684</v>
      </c>
      <c r="C339" s="18">
        <f t="shared" si="7"/>
        <v>5</v>
      </c>
      <c r="D339" s="14">
        <v>5.9499998092651367</v>
      </c>
    </row>
    <row r="340" spans="1:4">
      <c r="A340" s="16">
        <v>333</v>
      </c>
      <c r="B340" s="15">
        <v>17714</v>
      </c>
      <c r="C340" s="18">
        <f t="shared" si="7"/>
        <v>6</v>
      </c>
      <c r="D340" s="14">
        <v>8.7700004577636719</v>
      </c>
    </row>
    <row r="341" spans="1:4">
      <c r="A341" s="16">
        <v>334</v>
      </c>
      <c r="B341" s="15">
        <v>17745</v>
      </c>
      <c r="C341" s="18">
        <f t="shared" si="7"/>
        <v>7</v>
      </c>
      <c r="D341" s="14">
        <v>11.210000038146973</v>
      </c>
    </row>
    <row r="342" spans="1:4">
      <c r="A342" s="16">
        <v>335</v>
      </c>
      <c r="B342" s="15">
        <v>17776</v>
      </c>
      <c r="C342" s="18">
        <f t="shared" si="7"/>
        <v>8</v>
      </c>
      <c r="D342" s="14">
        <v>9.7200002670288086</v>
      </c>
    </row>
    <row r="343" spans="1:4">
      <c r="A343" s="16">
        <v>336</v>
      </c>
      <c r="B343" s="15">
        <v>17806</v>
      </c>
      <c r="C343" s="18">
        <f t="shared" si="7"/>
        <v>9</v>
      </c>
      <c r="D343" s="14">
        <v>7.3400001525878906</v>
      </c>
    </row>
    <row r="344" spans="1:4">
      <c r="A344" s="16">
        <v>337</v>
      </c>
      <c r="B344" s="15">
        <v>17837</v>
      </c>
      <c r="C344" s="18">
        <f t="shared" si="7"/>
        <v>10</v>
      </c>
      <c r="D344" s="14">
        <v>4.6999998092651367</v>
      </c>
    </row>
    <row r="345" spans="1:4">
      <c r="A345" s="16">
        <v>338</v>
      </c>
      <c r="B345" s="15">
        <v>17867</v>
      </c>
      <c r="C345" s="18">
        <f t="shared" si="7"/>
        <v>11</v>
      </c>
      <c r="D345" s="14">
        <v>2.1800000667572021</v>
      </c>
    </row>
    <row r="346" spans="1:4">
      <c r="A346" s="16">
        <v>339</v>
      </c>
      <c r="B346" s="15">
        <v>17898</v>
      </c>
      <c r="C346" s="18">
        <f t="shared" si="7"/>
        <v>12</v>
      </c>
      <c r="D346" s="14">
        <v>1.3999999761581421</v>
      </c>
    </row>
    <row r="347" spans="1:4">
      <c r="A347" s="16">
        <v>340</v>
      </c>
      <c r="B347" s="15">
        <v>17929</v>
      </c>
      <c r="C347" s="18">
        <f t="shared" si="7"/>
        <v>1</v>
      </c>
      <c r="D347" s="14">
        <v>1.3400000333786011</v>
      </c>
    </row>
    <row r="348" spans="1:4">
      <c r="A348" s="16">
        <v>341</v>
      </c>
      <c r="B348" s="15">
        <v>17957</v>
      </c>
      <c r="C348" s="18">
        <f t="shared" si="7"/>
        <v>2</v>
      </c>
      <c r="D348" s="14">
        <v>1.5</v>
      </c>
    </row>
    <row r="349" spans="1:4">
      <c r="A349" s="16">
        <v>342</v>
      </c>
      <c r="B349" s="15">
        <v>17988</v>
      </c>
      <c r="C349" s="18">
        <f t="shared" si="7"/>
        <v>3</v>
      </c>
      <c r="D349" s="14">
        <v>2.880000114440918</v>
      </c>
    </row>
    <row r="350" spans="1:4">
      <c r="A350" s="16">
        <v>343</v>
      </c>
      <c r="B350" s="15">
        <v>18018</v>
      </c>
      <c r="C350" s="18">
        <f t="shared" si="7"/>
        <v>4</v>
      </c>
      <c r="D350" s="14">
        <v>5.5999999046325684</v>
      </c>
    </row>
    <row r="351" spans="1:4">
      <c r="A351" s="16">
        <v>344</v>
      </c>
      <c r="B351" s="15">
        <v>18049</v>
      </c>
      <c r="C351" s="18">
        <f t="shared" si="7"/>
        <v>5</v>
      </c>
      <c r="D351" s="14">
        <v>7.1500000953674316</v>
      </c>
    </row>
    <row r="352" spans="1:4">
      <c r="A352" s="16">
        <v>345</v>
      </c>
      <c r="B352" s="15">
        <v>18079</v>
      </c>
      <c r="C352" s="18">
        <f t="shared" si="7"/>
        <v>6</v>
      </c>
      <c r="D352" s="14">
        <v>9.2200002670288086</v>
      </c>
    </row>
    <row r="353" spans="1:4">
      <c r="A353" s="16">
        <v>346</v>
      </c>
      <c r="B353" s="15">
        <v>18110</v>
      </c>
      <c r="C353" s="18">
        <f t="shared" si="7"/>
        <v>7</v>
      </c>
      <c r="D353" s="14">
        <v>11.199999809265137</v>
      </c>
    </row>
    <row r="354" spans="1:4">
      <c r="A354" s="16">
        <v>347</v>
      </c>
      <c r="B354" s="15">
        <v>18141</v>
      </c>
      <c r="C354" s="18">
        <f t="shared" si="7"/>
        <v>8</v>
      </c>
      <c r="D354" s="14">
        <v>9.5799999237060547</v>
      </c>
    </row>
    <row r="355" spans="1:4">
      <c r="A355" s="16">
        <v>348</v>
      </c>
      <c r="B355" s="15">
        <v>18171</v>
      </c>
      <c r="C355" s="18">
        <f t="shared" si="7"/>
        <v>9</v>
      </c>
      <c r="D355" s="14">
        <v>7.9600000381469727</v>
      </c>
    </row>
    <row r="356" spans="1:4">
      <c r="A356" s="16">
        <v>349</v>
      </c>
      <c r="B356" s="15">
        <v>18202</v>
      </c>
      <c r="C356" s="18">
        <f t="shared" si="7"/>
        <v>10</v>
      </c>
      <c r="D356" s="14">
        <v>4.2800002098083496</v>
      </c>
    </row>
    <row r="357" spans="1:4">
      <c r="A357" s="16">
        <v>350</v>
      </c>
      <c r="B357" s="15">
        <v>18232</v>
      </c>
      <c r="C357" s="18">
        <f t="shared" si="7"/>
        <v>11</v>
      </c>
      <c r="D357" s="14">
        <v>2.5299999713897705</v>
      </c>
    </row>
    <row r="358" spans="1:4">
      <c r="A358" s="16">
        <v>351</v>
      </c>
      <c r="B358" s="15">
        <v>18263</v>
      </c>
      <c r="C358" s="18">
        <f t="shared" si="7"/>
        <v>12</v>
      </c>
      <c r="D358" s="14">
        <v>1.4199999570846558</v>
      </c>
    </row>
    <row r="359" spans="1:4">
      <c r="A359" s="16">
        <v>352</v>
      </c>
      <c r="B359" s="15">
        <v>18294</v>
      </c>
      <c r="C359" s="18">
        <f t="shared" si="7"/>
        <v>1</v>
      </c>
      <c r="D359" s="14">
        <v>1.4199999570846558</v>
      </c>
    </row>
    <row r="360" spans="1:4">
      <c r="A360" s="16">
        <v>353</v>
      </c>
      <c r="B360" s="15">
        <v>18322</v>
      </c>
      <c r="C360" s="18">
        <f t="shared" si="7"/>
        <v>2</v>
      </c>
      <c r="D360" s="14">
        <v>1.9500000476837158</v>
      </c>
    </row>
    <row r="361" spans="1:4">
      <c r="A361" s="16">
        <v>354</v>
      </c>
      <c r="B361" s="15">
        <v>18353</v>
      </c>
      <c r="C361" s="18">
        <f t="shared" si="7"/>
        <v>3</v>
      </c>
      <c r="D361" s="14">
        <v>2.630000114440918</v>
      </c>
    </row>
    <row r="362" spans="1:4">
      <c r="A362" s="16">
        <v>355</v>
      </c>
      <c r="B362" s="15">
        <v>18383</v>
      </c>
      <c r="C362" s="18">
        <f t="shared" si="7"/>
        <v>4</v>
      </c>
      <c r="D362" s="14">
        <v>5.4600000381469727</v>
      </c>
    </row>
    <row r="363" spans="1:4">
      <c r="A363" s="16">
        <v>356</v>
      </c>
      <c r="B363" s="15">
        <v>18414</v>
      </c>
      <c r="C363" s="18">
        <f t="shared" si="7"/>
        <v>5</v>
      </c>
      <c r="D363" s="14">
        <v>7.2100000381469727</v>
      </c>
    </row>
    <row r="364" spans="1:4">
      <c r="A364" s="16">
        <v>357</v>
      </c>
      <c r="B364" s="15">
        <v>18444</v>
      </c>
      <c r="C364" s="18">
        <f t="shared" si="7"/>
        <v>6</v>
      </c>
      <c r="D364" s="14">
        <v>8.5500001907348633</v>
      </c>
    </row>
    <row r="365" spans="1:4">
      <c r="A365" s="16">
        <v>358</v>
      </c>
      <c r="B365" s="15">
        <v>18475</v>
      </c>
      <c r="C365" s="18">
        <f t="shared" si="7"/>
        <v>7</v>
      </c>
      <c r="D365" s="14">
        <v>11.840000152587891</v>
      </c>
    </row>
    <row r="366" spans="1:4">
      <c r="A366" s="16">
        <v>359</v>
      </c>
      <c r="B366" s="15">
        <v>18506</v>
      </c>
      <c r="C366" s="18">
        <f t="shared" si="7"/>
        <v>8</v>
      </c>
      <c r="D366" s="14">
        <v>10.689999580383301</v>
      </c>
    </row>
    <row r="367" spans="1:4">
      <c r="A367" s="16">
        <v>360</v>
      </c>
      <c r="B367" s="15">
        <v>18536</v>
      </c>
      <c r="C367" s="18">
        <f t="shared" si="7"/>
        <v>9</v>
      </c>
      <c r="D367" s="14">
        <v>7.869999885559082</v>
      </c>
    </row>
    <row r="368" spans="1:4">
      <c r="A368" s="16">
        <v>361</v>
      </c>
      <c r="B368" s="15">
        <v>18567</v>
      </c>
      <c r="C368" s="18">
        <f t="shared" si="7"/>
        <v>10</v>
      </c>
      <c r="D368" s="14">
        <v>4.8299999237060547</v>
      </c>
    </row>
    <row r="369" spans="1:4">
      <c r="A369" s="16">
        <v>362</v>
      </c>
      <c r="B369" s="15">
        <v>18597</v>
      </c>
      <c r="C369" s="18">
        <f t="shared" si="7"/>
        <v>11</v>
      </c>
      <c r="D369" s="14">
        <v>2.9100000858306885</v>
      </c>
    </row>
    <row r="370" spans="1:4">
      <c r="A370" s="16">
        <v>363</v>
      </c>
      <c r="B370" s="15">
        <v>18628</v>
      </c>
      <c r="C370" s="18">
        <f t="shared" si="7"/>
        <v>12</v>
      </c>
      <c r="D370" s="14">
        <v>1.8200000524520874</v>
      </c>
    </row>
    <row r="371" spans="1:4">
      <c r="A371" s="16">
        <v>364</v>
      </c>
      <c r="B371" s="15">
        <v>18659</v>
      </c>
      <c r="C371" s="18">
        <f t="shared" si="7"/>
        <v>1</v>
      </c>
      <c r="D371" s="14">
        <v>1.4900000095367432</v>
      </c>
    </row>
    <row r="372" spans="1:4">
      <c r="A372" s="16">
        <v>365</v>
      </c>
      <c r="B372" s="15">
        <v>18687</v>
      </c>
      <c r="C372" s="18">
        <f t="shared" si="7"/>
        <v>2</v>
      </c>
      <c r="D372" s="14">
        <v>1.8700000047683716</v>
      </c>
    </row>
    <row r="373" spans="1:4">
      <c r="A373" s="16">
        <v>366</v>
      </c>
      <c r="B373" s="15">
        <v>18718</v>
      </c>
      <c r="C373" s="18">
        <f t="shared" si="7"/>
        <v>3</v>
      </c>
      <c r="D373" s="14">
        <v>3.130000114440918</v>
      </c>
    </row>
    <row r="374" spans="1:4">
      <c r="A374" s="16">
        <v>367</v>
      </c>
      <c r="B374" s="15">
        <v>18748</v>
      </c>
      <c r="C374" s="18">
        <f t="shared" si="7"/>
        <v>4</v>
      </c>
      <c r="D374" s="14">
        <v>4.8899998664855957</v>
      </c>
    </row>
    <row r="375" spans="1:4">
      <c r="A375" s="16">
        <v>368</v>
      </c>
      <c r="B375" s="15">
        <v>18779</v>
      </c>
      <c r="C375" s="18">
        <f t="shared" si="7"/>
        <v>5</v>
      </c>
      <c r="D375" s="14">
        <v>7.3600001335144043</v>
      </c>
    </row>
    <row r="376" spans="1:4">
      <c r="A376" s="16">
        <v>369</v>
      </c>
      <c r="B376" s="15">
        <v>18809</v>
      </c>
      <c r="C376" s="18">
        <f t="shared" si="7"/>
        <v>6</v>
      </c>
      <c r="D376" s="14">
        <v>8.8199996948242188</v>
      </c>
    </row>
    <row r="377" spans="1:4">
      <c r="A377" s="16">
        <v>370</v>
      </c>
      <c r="B377" s="15">
        <v>18840</v>
      </c>
      <c r="C377" s="18">
        <f t="shared" si="7"/>
        <v>7</v>
      </c>
      <c r="D377" s="14">
        <v>11.010000228881836</v>
      </c>
    </row>
    <row r="378" spans="1:4">
      <c r="A378" s="16">
        <v>371</v>
      </c>
      <c r="B378" s="15">
        <v>18871</v>
      </c>
      <c r="C378" s="18">
        <f t="shared" si="7"/>
        <v>8</v>
      </c>
      <c r="D378" s="14">
        <v>10.130000114440918</v>
      </c>
    </row>
    <row r="379" spans="1:4">
      <c r="A379" s="16">
        <v>372</v>
      </c>
      <c r="B379" s="15">
        <v>18901</v>
      </c>
      <c r="C379" s="18">
        <f t="shared" si="7"/>
        <v>9</v>
      </c>
      <c r="D379" s="14">
        <v>7.9899997711181641</v>
      </c>
    </row>
    <row r="380" spans="1:4">
      <c r="A380" s="16">
        <v>373</v>
      </c>
      <c r="B380" s="15">
        <v>18932</v>
      </c>
      <c r="C380" s="18">
        <f t="shared" si="7"/>
        <v>10</v>
      </c>
      <c r="D380" s="14">
        <v>4.820000171661377</v>
      </c>
    </row>
    <row r="381" spans="1:4">
      <c r="A381" s="16">
        <v>374</v>
      </c>
      <c r="B381" s="15">
        <v>18962</v>
      </c>
      <c r="C381" s="18">
        <f t="shared" si="7"/>
        <v>11</v>
      </c>
      <c r="D381" s="14">
        <v>2.4600000381469727</v>
      </c>
    </row>
    <row r="382" spans="1:4">
      <c r="A382" s="16">
        <v>375</v>
      </c>
      <c r="B382" s="15">
        <v>18993</v>
      </c>
      <c r="C382" s="18">
        <f t="shared" si="7"/>
        <v>12</v>
      </c>
      <c r="D382" s="14">
        <v>1.5900000333786011</v>
      </c>
    </row>
    <row r="383" spans="1:4">
      <c r="A383" s="16">
        <v>376</v>
      </c>
      <c r="B383" s="15">
        <v>19024</v>
      </c>
      <c r="C383" s="18">
        <f t="shared" si="7"/>
        <v>1</v>
      </c>
      <c r="D383" s="14">
        <v>1.4600000381469727</v>
      </c>
    </row>
    <row r="384" spans="1:4">
      <c r="A384" s="16">
        <v>377</v>
      </c>
      <c r="B384" s="15">
        <v>19053</v>
      </c>
      <c r="C384" s="18">
        <f t="shared" si="7"/>
        <v>2</v>
      </c>
      <c r="D384" s="14">
        <v>1.8899999856948853</v>
      </c>
    </row>
    <row r="385" spans="1:4">
      <c r="A385" s="16">
        <v>378</v>
      </c>
      <c r="B385" s="15">
        <v>19084</v>
      </c>
      <c r="C385" s="18">
        <f t="shared" si="7"/>
        <v>3</v>
      </c>
      <c r="D385" s="14">
        <v>2.6600000858306885</v>
      </c>
    </row>
    <row r="386" spans="1:4">
      <c r="A386" s="16">
        <v>379</v>
      </c>
      <c r="B386" s="15">
        <v>19114</v>
      </c>
      <c r="C386" s="18">
        <f t="shared" si="7"/>
        <v>4</v>
      </c>
      <c r="D386" s="14">
        <v>5.1999998092651367</v>
      </c>
    </row>
    <row r="387" spans="1:4">
      <c r="A387" s="16">
        <v>380</v>
      </c>
      <c r="B387" s="15">
        <v>19145</v>
      </c>
      <c r="C387" s="18">
        <f t="shared" si="7"/>
        <v>5</v>
      </c>
      <c r="D387" s="14">
        <v>7.6500000953674316</v>
      </c>
    </row>
    <row r="388" spans="1:4">
      <c r="A388" s="16">
        <v>381</v>
      </c>
      <c r="B388" s="15">
        <v>19175</v>
      </c>
      <c r="C388" s="18">
        <f t="shared" si="7"/>
        <v>6</v>
      </c>
      <c r="D388" s="14">
        <v>7.880000114440918</v>
      </c>
    </row>
    <row r="389" spans="1:4">
      <c r="A389" s="16">
        <v>382</v>
      </c>
      <c r="B389" s="15">
        <v>19206</v>
      </c>
      <c r="C389" s="18">
        <f t="shared" si="7"/>
        <v>7</v>
      </c>
      <c r="D389" s="14">
        <v>11.850000381469727</v>
      </c>
    </row>
    <row r="390" spans="1:4">
      <c r="A390" s="16">
        <v>383</v>
      </c>
      <c r="B390" s="15">
        <v>19237</v>
      </c>
      <c r="C390" s="18">
        <f t="shared" si="7"/>
        <v>8</v>
      </c>
      <c r="D390" s="14">
        <v>10.319999694824219</v>
      </c>
    </row>
    <row r="391" spans="1:4">
      <c r="A391" s="16">
        <v>384</v>
      </c>
      <c r="B391" s="15">
        <v>19267</v>
      </c>
      <c r="C391" s="18">
        <f t="shared" si="7"/>
        <v>9</v>
      </c>
      <c r="D391" s="14">
        <v>8.4200000762939453</v>
      </c>
    </row>
    <row r="392" spans="1:4">
      <c r="A392" s="16">
        <v>385</v>
      </c>
      <c r="B392" s="15">
        <v>19298</v>
      </c>
      <c r="C392" s="18">
        <f t="shared" si="7"/>
        <v>10</v>
      </c>
      <c r="D392" s="14">
        <v>5.6100001335144043</v>
      </c>
    </row>
    <row r="393" spans="1:4">
      <c r="A393" s="16">
        <v>386</v>
      </c>
      <c r="B393" s="15">
        <v>19328</v>
      </c>
      <c r="C393" s="18">
        <f t="shared" ref="C393:C456" si="8">MONTH(B393)</f>
        <v>11</v>
      </c>
      <c r="D393" s="14">
        <v>2.1500000953674316</v>
      </c>
    </row>
    <row r="394" spans="1:4">
      <c r="A394" s="16">
        <v>387</v>
      </c>
      <c r="B394" s="15">
        <v>19359</v>
      </c>
      <c r="C394" s="18">
        <f t="shared" si="8"/>
        <v>12</v>
      </c>
      <c r="D394" s="14">
        <v>1.6699999570846558</v>
      </c>
    </row>
    <row r="395" spans="1:4">
      <c r="A395" s="16">
        <v>388</v>
      </c>
      <c r="B395" s="15">
        <v>19390</v>
      </c>
      <c r="C395" s="18">
        <f t="shared" si="8"/>
        <v>1</v>
      </c>
      <c r="D395" s="14">
        <v>1.6299999952316284</v>
      </c>
    </row>
    <row r="396" spans="1:4">
      <c r="A396" s="16">
        <v>389</v>
      </c>
      <c r="B396" s="15">
        <v>19418</v>
      </c>
      <c r="C396" s="18">
        <f t="shared" si="8"/>
        <v>2</v>
      </c>
      <c r="D396" s="14">
        <v>2.0699999332427979</v>
      </c>
    </row>
    <row r="397" spans="1:4">
      <c r="A397" s="16">
        <v>390</v>
      </c>
      <c r="B397" s="15">
        <v>19449</v>
      </c>
      <c r="C397" s="18">
        <f t="shared" si="8"/>
        <v>3</v>
      </c>
      <c r="D397" s="14">
        <v>3.0099999904632568</v>
      </c>
    </row>
    <row r="398" spans="1:4">
      <c r="A398" s="16">
        <v>391</v>
      </c>
      <c r="B398" s="15">
        <v>19479</v>
      </c>
      <c r="C398" s="18">
        <f t="shared" si="8"/>
        <v>4</v>
      </c>
      <c r="D398" s="14">
        <v>4.5199999809265137</v>
      </c>
    </row>
    <row r="399" spans="1:4">
      <c r="A399" s="16">
        <v>392</v>
      </c>
      <c r="B399" s="15">
        <v>19510</v>
      </c>
      <c r="C399" s="18">
        <f t="shared" si="8"/>
        <v>5</v>
      </c>
      <c r="D399" s="14">
        <v>5.7800002098083496</v>
      </c>
    </row>
    <row r="400" spans="1:4">
      <c r="A400" s="16">
        <v>393</v>
      </c>
      <c r="B400" s="15">
        <v>19540</v>
      </c>
      <c r="C400" s="18">
        <f t="shared" si="8"/>
        <v>6</v>
      </c>
      <c r="D400" s="14">
        <v>8.3100004196166992</v>
      </c>
    </row>
    <row r="401" spans="1:4">
      <c r="A401" s="16">
        <v>394</v>
      </c>
      <c r="B401" s="15">
        <v>19571</v>
      </c>
      <c r="C401" s="18">
        <f t="shared" si="8"/>
        <v>7</v>
      </c>
      <c r="D401" s="14">
        <v>11.810000419616699</v>
      </c>
    </row>
    <row r="402" spans="1:4">
      <c r="A402" s="16">
        <v>395</v>
      </c>
      <c r="B402" s="15">
        <v>19602</v>
      </c>
      <c r="C402" s="18">
        <f t="shared" si="8"/>
        <v>8</v>
      </c>
      <c r="D402" s="14">
        <v>9.8299999237060547</v>
      </c>
    </row>
    <row r="403" spans="1:4">
      <c r="A403" s="16">
        <v>396</v>
      </c>
      <c r="B403" s="15">
        <v>19632</v>
      </c>
      <c r="C403" s="18">
        <f t="shared" si="8"/>
        <v>9</v>
      </c>
      <c r="D403" s="14">
        <v>8.380000114440918</v>
      </c>
    </row>
    <row r="404" spans="1:4">
      <c r="A404" s="16">
        <v>397</v>
      </c>
      <c r="B404" s="15">
        <v>19663</v>
      </c>
      <c r="C404" s="18">
        <f t="shared" si="8"/>
        <v>10</v>
      </c>
      <c r="D404" s="14">
        <v>4.690000057220459</v>
      </c>
    </row>
    <row r="405" spans="1:4">
      <c r="A405" s="16">
        <v>398</v>
      </c>
      <c r="B405" s="15">
        <v>19693</v>
      </c>
      <c r="C405" s="18">
        <f t="shared" si="8"/>
        <v>11</v>
      </c>
      <c r="D405" s="14">
        <v>2.4600000381469727</v>
      </c>
    </row>
    <row r="406" spans="1:4">
      <c r="A406" s="16">
        <v>399</v>
      </c>
      <c r="B406" s="15">
        <v>19724</v>
      </c>
      <c r="C406" s="18">
        <f t="shared" si="8"/>
        <v>12</v>
      </c>
      <c r="D406" s="14">
        <v>1.7899999618530273</v>
      </c>
    </row>
    <row r="407" spans="1:4">
      <c r="A407" s="16">
        <v>400</v>
      </c>
      <c r="B407" s="15">
        <v>19755</v>
      </c>
      <c r="C407" s="18">
        <f t="shared" si="8"/>
        <v>1</v>
      </c>
      <c r="D407" s="14">
        <v>1.5399999618530273</v>
      </c>
    </row>
    <row r="408" spans="1:4">
      <c r="A408" s="16">
        <v>401</v>
      </c>
      <c r="B408" s="15">
        <v>19783</v>
      </c>
      <c r="C408" s="18">
        <f t="shared" si="8"/>
        <v>2</v>
      </c>
      <c r="D408" s="14">
        <v>1.8300000429153442</v>
      </c>
    </row>
    <row r="409" spans="1:4">
      <c r="A409" s="16">
        <v>402</v>
      </c>
      <c r="B409" s="15">
        <v>19814</v>
      </c>
      <c r="C409" s="18">
        <f t="shared" si="8"/>
        <v>3</v>
      </c>
      <c r="D409" s="14">
        <v>2.630000114440918</v>
      </c>
    </row>
    <row r="410" spans="1:4">
      <c r="A410" s="16">
        <v>403</v>
      </c>
      <c r="B410" s="15">
        <v>19844</v>
      </c>
      <c r="C410" s="18">
        <f t="shared" si="8"/>
        <v>4</v>
      </c>
      <c r="D410" s="14">
        <v>5.880000114440918</v>
      </c>
    </row>
    <row r="411" spans="1:4">
      <c r="A411" s="16">
        <v>404</v>
      </c>
      <c r="B411" s="15">
        <v>19875</v>
      </c>
      <c r="C411" s="18">
        <f t="shared" si="8"/>
        <v>5</v>
      </c>
      <c r="D411" s="14">
        <v>7.570000171661377</v>
      </c>
    </row>
    <row r="412" spans="1:4">
      <c r="A412" s="16">
        <v>405</v>
      </c>
      <c r="B412" s="15">
        <v>19905</v>
      </c>
      <c r="C412" s="18">
        <f t="shared" si="8"/>
        <v>6</v>
      </c>
      <c r="D412" s="14">
        <v>8.869999885559082</v>
      </c>
    </row>
    <row r="413" spans="1:4">
      <c r="A413" s="16">
        <v>406</v>
      </c>
      <c r="B413" s="15">
        <v>19936</v>
      </c>
      <c r="C413" s="18">
        <f t="shared" si="8"/>
        <v>7</v>
      </c>
      <c r="D413" s="14">
        <v>11.930000305175781</v>
      </c>
    </row>
    <row r="414" spans="1:4">
      <c r="A414" s="16">
        <v>407</v>
      </c>
      <c r="B414" s="15">
        <v>19967</v>
      </c>
      <c r="C414" s="18">
        <f t="shared" si="8"/>
        <v>8</v>
      </c>
      <c r="D414" s="14">
        <v>9.4099998474121094</v>
      </c>
    </row>
    <row r="415" spans="1:4">
      <c r="A415" s="16">
        <v>408</v>
      </c>
      <c r="B415" s="15">
        <v>19997</v>
      </c>
      <c r="C415" s="18">
        <f t="shared" si="8"/>
        <v>9</v>
      </c>
      <c r="D415" s="14">
        <v>7.3499999046325684</v>
      </c>
    </row>
    <row r="416" spans="1:4">
      <c r="A416" s="16">
        <v>409</v>
      </c>
      <c r="B416" s="15">
        <v>20028</v>
      </c>
      <c r="C416" s="18">
        <f t="shared" si="8"/>
        <v>10</v>
      </c>
      <c r="D416" s="14">
        <v>4.6599998474121094</v>
      </c>
    </row>
    <row r="417" spans="1:4">
      <c r="A417" s="16">
        <v>410</v>
      </c>
      <c r="B417" s="15">
        <v>20058</v>
      </c>
      <c r="C417" s="18">
        <f t="shared" si="8"/>
        <v>11</v>
      </c>
      <c r="D417" s="14">
        <v>2.0699999332427979</v>
      </c>
    </row>
    <row r="418" spans="1:4">
      <c r="A418" s="16">
        <v>411</v>
      </c>
      <c r="B418" s="15">
        <v>20089</v>
      </c>
      <c r="C418" s="18">
        <f t="shared" si="8"/>
        <v>12</v>
      </c>
      <c r="D418" s="14">
        <v>1.440000057220459</v>
      </c>
    </row>
    <row r="419" spans="1:4">
      <c r="A419" s="16">
        <v>412</v>
      </c>
      <c r="B419" s="15">
        <v>20120</v>
      </c>
      <c r="C419" s="18">
        <f t="shared" si="8"/>
        <v>1</v>
      </c>
      <c r="D419" s="14">
        <v>1.440000057220459</v>
      </c>
    </row>
    <row r="420" spans="1:4">
      <c r="A420" s="16">
        <v>413</v>
      </c>
      <c r="B420" s="15">
        <v>20148</v>
      </c>
      <c r="C420" s="18">
        <f t="shared" si="8"/>
        <v>2</v>
      </c>
      <c r="D420" s="14">
        <v>1.7699999809265137</v>
      </c>
    </row>
    <row r="421" spans="1:4">
      <c r="A421" s="16">
        <v>414</v>
      </c>
      <c r="B421" s="15">
        <v>20179</v>
      </c>
      <c r="C421" s="18">
        <f t="shared" si="8"/>
        <v>3</v>
      </c>
      <c r="D421" s="14">
        <v>3.1500000953674316</v>
      </c>
    </row>
    <row r="422" spans="1:4">
      <c r="A422" s="16">
        <v>415</v>
      </c>
      <c r="B422" s="15">
        <v>20209</v>
      </c>
      <c r="C422" s="18">
        <f t="shared" si="8"/>
        <v>4</v>
      </c>
      <c r="D422" s="14">
        <v>3.6400001049041748</v>
      </c>
    </row>
    <row r="423" spans="1:4">
      <c r="A423" s="16">
        <v>416</v>
      </c>
      <c r="B423" s="15">
        <v>20240</v>
      </c>
      <c r="C423" s="18">
        <f t="shared" si="8"/>
        <v>5</v>
      </c>
      <c r="D423" s="14">
        <v>7.4899997711181641</v>
      </c>
    </row>
    <row r="424" spans="1:4">
      <c r="A424" s="16">
        <v>417</v>
      </c>
      <c r="B424" s="15">
        <v>20270</v>
      </c>
      <c r="C424" s="18">
        <f t="shared" si="8"/>
        <v>6</v>
      </c>
      <c r="D424" s="14">
        <v>8.7399997711181641</v>
      </c>
    </row>
    <row r="425" spans="1:4">
      <c r="A425" s="16">
        <v>418</v>
      </c>
      <c r="B425" s="15">
        <v>20301</v>
      </c>
      <c r="C425" s="18">
        <f t="shared" si="8"/>
        <v>7</v>
      </c>
      <c r="D425" s="14">
        <v>10.920000076293945</v>
      </c>
    </row>
    <row r="426" spans="1:4">
      <c r="A426" s="16">
        <v>419</v>
      </c>
      <c r="B426" s="15">
        <v>20332</v>
      </c>
      <c r="C426" s="18">
        <f t="shared" si="8"/>
        <v>8</v>
      </c>
      <c r="D426" s="14">
        <v>10.439999580383301</v>
      </c>
    </row>
    <row r="427" spans="1:4">
      <c r="A427" s="16">
        <v>420</v>
      </c>
      <c r="B427" s="15">
        <v>20362</v>
      </c>
      <c r="C427" s="18">
        <f t="shared" si="8"/>
        <v>9</v>
      </c>
      <c r="D427" s="14">
        <v>8.0500001907348633</v>
      </c>
    </row>
    <row r="428" spans="1:4">
      <c r="A428" s="16">
        <v>421</v>
      </c>
      <c r="B428" s="15">
        <v>20393</v>
      </c>
      <c r="C428" s="18">
        <f t="shared" si="8"/>
        <v>10</v>
      </c>
      <c r="D428" s="14">
        <v>5.059999942779541</v>
      </c>
    </row>
    <row r="429" spans="1:4">
      <c r="A429" s="16">
        <v>422</v>
      </c>
      <c r="B429" s="15">
        <v>20423</v>
      </c>
      <c r="C429" s="18">
        <f t="shared" si="8"/>
        <v>11</v>
      </c>
      <c r="D429" s="14">
        <v>2.2200000286102295</v>
      </c>
    </row>
    <row r="430" spans="1:4">
      <c r="A430" s="16">
        <v>423</v>
      </c>
      <c r="B430" s="15">
        <v>20454</v>
      </c>
      <c r="C430" s="18">
        <f t="shared" si="8"/>
        <v>12</v>
      </c>
      <c r="D430" s="14">
        <v>1.8400000333786011</v>
      </c>
    </row>
    <row r="431" spans="1:4">
      <c r="A431" s="16">
        <v>424</v>
      </c>
      <c r="B431" s="15">
        <v>20485</v>
      </c>
      <c r="C431" s="18">
        <f t="shared" si="8"/>
        <v>1</v>
      </c>
      <c r="D431" s="14">
        <v>1.5499999523162842</v>
      </c>
    </row>
    <row r="432" spans="1:4">
      <c r="A432" s="16">
        <v>425</v>
      </c>
      <c r="B432" s="15">
        <v>20514</v>
      </c>
      <c r="C432" s="18">
        <f t="shared" si="8"/>
        <v>2</v>
      </c>
      <c r="D432" s="14">
        <v>1.6100000143051147</v>
      </c>
    </row>
    <row r="433" spans="1:4">
      <c r="A433" s="16">
        <v>426</v>
      </c>
      <c r="B433" s="15">
        <v>20545</v>
      </c>
      <c r="C433" s="18">
        <f t="shared" si="8"/>
        <v>3</v>
      </c>
      <c r="D433" s="14">
        <v>3.1400001049041748</v>
      </c>
    </row>
    <row r="434" spans="1:4">
      <c r="A434" s="16">
        <v>427</v>
      </c>
      <c r="B434" s="15">
        <v>20575</v>
      </c>
      <c r="C434" s="18">
        <f t="shared" si="8"/>
        <v>4</v>
      </c>
      <c r="D434" s="14">
        <v>4.880000114440918</v>
      </c>
    </row>
    <row r="435" spans="1:4">
      <c r="A435" s="16">
        <v>428</v>
      </c>
      <c r="B435" s="15">
        <v>20606</v>
      </c>
      <c r="C435" s="18">
        <f t="shared" si="8"/>
        <v>5</v>
      </c>
      <c r="D435" s="14">
        <v>7.2800002098083496</v>
      </c>
    </row>
    <row r="436" spans="1:4">
      <c r="A436" s="16">
        <v>429</v>
      </c>
      <c r="B436" s="15">
        <v>20636</v>
      </c>
      <c r="C436" s="18">
        <f t="shared" si="8"/>
        <v>6</v>
      </c>
      <c r="D436" s="14">
        <v>9.119999885559082</v>
      </c>
    </row>
    <row r="437" spans="1:4">
      <c r="A437" s="16">
        <v>430</v>
      </c>
      <c r="B437" s="15">
        <v>20667</v>
      </c>
      <c r="C437" s="18">
        <f t="shared" si="8"/>
        <v>7</v>
      </c>
      <c r="D437" s="14">
        <v>11.340000152587891</v>
      </c>
    </row>
    <row r="438" spans="1:4">
      <c r="A438" s="16">
        <v>431</v>
      </c>
      <c r="B438" s="15">
        <v>20698</v>
      </c>
      <c r="C438" s="18">
        <f t="shared" si="8"/>
        <v>8</v>
      </c>
      <c r="D438" s="14">
        <v>9.9399995803833008</v>
      </c>
    </row>
    <row r="439" spans="1:4">
      <c r="A439" s="16">
        <v>432</v>
      </c>
      <c r="B439" s="15">
        <v>20728</v>
      </c>
      <c r="C439" s="18">
        <f t="shared" si="8"/>
        <v>9</v>
      </c>
      <c r="D439" s="14">
        <v>7.809999942779541</v>
      </c>
    </row>
    <row r="440" spans="1:4">
      <c r="A440" s="16">
        <v>433</v>
      </c>
      <c r="B440" s="15">
        <v>20759</v>
      </c>
      <c r="C440" s="18">
        <f t="shared" si="8"/>
        <v>10</v>
      </c>
      <c r="D440" s="14">
        <v>4.440000057220459</v>
      </c>
    </row>
    <row r="441" spans="1:4">
      <c r="A441" s="16">
        <v>434</v>
      </c>
      <c r="B441" s="15">
        <v>20789</v>
      </c>
      <c r="C441" s="18">
        <f t="shared" si="8"/>
        <v>11</v>
      </c>
      <c r="D441" s="14">
        <v>2.4000000953674316</v>
      </c>
    </row>
    <row r="442" spans="1:4">
      <c r="A442" s="16">
        <v>435</v>
      </c>
      <c r="B442" s="15">
        <v>20820</v>
      </c>
      <c r="C442" s="18">
        <f t="shared" si="8"/>
        <v>12</v>
      </c>
      <c r="D442" s="14">
        <v>1.5099999904632568</v>
      </c>
    </row>
    <row r="443" spans="1:4">
      <c r="A443" s="16">
        <v>436</v>
      </c>
      <c r="B443" s="15">
        <v>20851</v>
      </c>
      <c r="C443" s="18">
        <f t="shared" si="8"/>
        <v>1</v>
      </c>
      <c r="D443" s="14">
        <v>1.4600000381469727</v>
      </c>
    </row>
    <row r="444" spans="1:4">
      <c r="A444" s="16">
        <v>437</v>
      </c>
      <c r="B444" s="15">
        <v>20879</v>
      </c>
      <c r="C444" s="18">
        <f t="shared" si="8"/>
        <v>2</v>
      </c>
      <c r="D444" s="14">
        <v>2.1500000953674316</v>
      </c>
    </row>
    <row r="445" spans="1:4">
      <c r="A445" s="16">
        <v>438</v>
      </c>
      <c r="B445" s="15">
        <v>20910</v>
      </c>
      <c r="C445" s="18">
        <f t="shared" si="8"/>
        <v>3</v>
      </c>
      <c r="D445" s="14">
        <v>3.2000000476837158</v>
      </c>
    </row>
    <row r="446" spans="1:4">
      <c r="A446" s="16">
        <v>439</v>
      </c>
      <c r="B446" s="15">
        <v>20940</v>
      </c>
      <c r="C446" s="18">
        <f t="shared" si="8"/>
        <v>4</v>
      </c>
      <c r="D446" s="14">
        <v>5.380000114440918</v>
      </c>
    </row>
    <row r="447" spans="1:4">
      <c r="A447" s="16">
        <v>440</v>
      </c>
      <c r="B447" s="15">
        <v>20971</v>
      </c>
      <c r="C447" s="18">
        <f t="shared" si="8"/>
        <v>5</v>
      </c>
      <c r="D447" s="14">
        <v>6.7600002288818359</v>
      </c>
    </row>
    <row r="448" spans="1:4">
      <c r="A448" s="16">
        <v>441</v>
      </c>
      <c r="B448" s="15">
        <v>21001</v>
      </c>
      <c r="C448" s="18">
        <f t="shared" si="8"/>
        <v>6</v>
      </c>
      <c r="D448" s="14">
        <v>9.869999885559082</v>
      </c>
    </row>
    <row r="449" spans="1:4">
      <c r="A449" s="16">
        <v>442</v>
      </c>
      <c r="B449" s="15">
        <v>21032</v>
      </c>
      <c r="C449" s="18">
        <f t="shared" si="8"/>
        <v>7</v>
      </c>
      <c r="D449" s="14">
        <v>11.630000114440918</v>
      </c>
    </row>
    <row r="450" spans="1:4">
      <c r="A450" s="16">
        <v>443</v>
      </c>
      <c r="B450" s="15">
        <v>21063</v>
      </c>
      <c r="C450" s="18">
        <f t="shared" si="8"/>
        <v>8</v>
      </c>
      <c r="D450" s="14">
        <v>9.9499998092651367</v>
      </c>
    </row>
    <row r="451" spans="1:4">
      <c r="A451" s="16">
        <v>444</v>
      </c>
      <c r="B451" s="15">
        <v>21093</v>
      </c>
      <c r="C451" s="18">
        <f t="shared" si="8"/>
        <v>9</v>
      </c>
      <c r="D451" s="14">
        <v>7.8899998664855957</v>
      </c>
    </row>
    <row r="452" spans="1:4">
      <c r="A452" s="16">
        <v>445</v>
      </c>
      <c r="B452" s="15">
        <v>21124</v>
      </c>
      <c r="C452" s="18">
        <f t="shared" si="8"/>
        <v>10</v>
      </c>
      <c r="D452" s="14">
        <v>4.0399999618530273</v>
      </c>
    </row>
    <row r="453" spans="1:4">
      <c r="A453" s="16">
        <v>446</v>
      </c>
      <c r="B453" s="15">
        <v>21154</v>
      </c>
      <c r="C453" s="18">
        <f t="shared" si="8"/>
        <v>11</v>
      </c>
      <c r="D453" s="14">
        <v>2.25</v>
      </c>
    </row>
    <row r="454" spans="1:4">
      <c r="A454" s="16">
        <v>447</v>
      </c>
      <c r="B454" s="15">
        <v>21185</v>
      </c>
      <c r="C454" s="18">
        <f t="shared" si="8"/>
        <v>12</v>
      </c>
      <c r="D454" s="14">
        <v>1.559999942779541</v>
      </c>
    </row>
    <row r="455" spans="1:4">
      <c r="A455" s="16">
        <v>448</v>
      </c>
      <c r="B455" s="15">
        <v>21216</v>
      </c>
      <c r="C455" s="18">
        <f t="shared" si="8"/>
        <v>1</v>
      </c>
      <c r="D455" s="14">
        <v>1.5</v>
      </c>
    </row>
    <row r="456" spans="1:4">
      <c r="A456" s="16">
        <v>449</v>
      </c>
      <c r="B456" s="15">
        <v>21244</v>
      </c>
      <c r="C456" s="18">
        <f t="shared" si="8"/>
        <v>2</v>
      </c>
      <c r="D456" s="14">
        <v>2.380000114440918</v>
      </c>
    </row>
    <row r="457" spans="1:4">
      <c r="A457" s="16">
        <v>450</v>
      </c>
      <c r="B457" s="15">
        <v>21275</v>
      </c>
      <c r="C457" s="18">
        <f t="shared" ref="C457:C520" si="9">MONTH(B457)</f>
        <v>3</v>
      </c>
      <c r="D457" s="14">
        <v>2.619999885559082</v>
      </c>
    </row>
    <row r="458" spans="1:4">
      <c r="A458" s="16">
        <v>451</v>
      </c>
      <c r="B458" s="15">
        <v>21305</v>
      </c>
      <c r="C458" s="18">
        <f t="shared" si="9"/>
        <v>4</v>
      </c>
      <c r="D458" s="14">
        <v>5.179999828338623</v>
      </c>
    </row>
    <row r="459" spans="1:4">
      <c r="A459" s="16">
        <v>452</v>
      </c>
      <c r="B459" s="15">
        <v>21336</v>
      </c>
      <c r="C459" s="18">
        <f t="shared" si="9"/>
        <v>5</v>
      </c>
      <c r="D459" s="14">
        <v>7.8600001335144043</v>
      </c>
    </row>
    <row r="460" spans="1:4">
      <c r="A460" s="16">
        <v>453</v>
      </c>
      <c r="B460" s="15">
        <v>21366</v>
      </c>
      <c r="C460" s="18">
        <f t="shared" si="9"/>
        <v>6</v>
      </c>
      <c r="D460" s="14">
        <v>9.0100002288818359</v>
      </c>
    </row>
    <row r="461" spans="1:4">
      <c r="A461" s="16">
        <v>454</v>
      </c>
      <c r="B461" s="15">
        <v>21397</v>
      </c>
      <c r="C461" s="18">
        <f t="shared" si="9"/>
        <v>7</v>
      </c>
      <c r="D461" s="14">
        <v>11.380000114440918</v>
      </c>
    </row>
    <row r="462" spans="1:4">
      <c r="A462" s="16">
        <v>455</v>
      </c>
      <c r="B462" s="15">
        <v>21428</v>
      </c>
      <c r="C462" s="18">
        <f t="shared" si="9"/>
        <v>8</v>
      </c>
      <c r="D462" s="14">
        <v>11.659999847412109</v>
      </c>
    </row>
    <row r="463" spans="1:4">
      <c r="A463" s="16">
        <v>456</v>
      </c>
      <c r="B463" s="15">
        <v>21458</v>
      </c>
      <c r="C463" s="18">
        <f t="shared" si="9"/>
        <v>9</v>
      </c>
      <c r="D463" s="14">
        <v>8.6800003051757813</v>
      </c>
    </row>
    <row r="464" spans="1:4">
      <c r="A464" s="16">
        <v>457</v>
      </c>
      <c r="B464" s="15">
        <v>21489</v>
      </c>
      <c r="C464" s="18">
        <f t="shared" si="9"/>
        <v>10</v>
      </c>
      <c r="D464" s="14">
        <v>6.2899999618530273</v>
      </c>
    </row>
    <row r="465" spans="1:4">
      <c r="A465" s="16">
        <v>458</v>
      </c>
      <c r="B465" s="15">
        <v>21519</v>
      </c>
      <c r="C465" s="18">
        <f t="shared" si="9"/>
        <v>11</v>
      </c>
      <c r="D465" s="14">
        <v>2.7300000190734863</v>
      </c>
    </row>
    <row r="466" spans="1:4">
      <c r="A466" s="16">
        <v>459</v>
      </c>
      <c r="B466" s="15">
        <v>21550</v>
      </c>
      <c r="C466" s="18">
        <f t="shared" si="9"/>
        <v>12</v>
      </c>
      <c r="D466" s="14">
        <v>1.9099999666213989</v>
      </c>
    </row>
    <row r="467" spans="1:4">
      <c r="A467" s="16">
        <v>460</v>
      </c>
      <c r="B467" s="15">
        <v>21581</v>
      </c>
      <c r="C467" s="18">
        <f t="shared" si="9"/>
        <v>1</v>
      </c>
      <c r="D467" s="14">
        <v>1.5800000429153442</v>
      </c>
    </row>
    <row r="468" spans="1:4">
      <c r="A468" s="16">
        <v>461</v>
      </c>
      <c r="B468" s="15">
        <v>21609</v>
      </c>
      <c r="C468" s="18">
        <f t="shared" si="9"/>
        <v>2</v>
      </c>
      <c r="D468" s="14">
        <v>1.8700000047683716</v>
      </c>
    </row>
    <row r="469" spans="1:4">
      <c r="A469" s="16">
        <v>462</v>
      </c>
      <c r="B469" s="15">
        <v>21640</v>
      </c>
      <c r="C469" s="18">
        <f t="shared" si="9"/>
        <v>3</v>
      </c>
      <c r="D469" s="14">
        <v>3.6700000762939453</v>
      </c>
    </row>
    <row r="470" spans="1:4">
      <c r="A470" s="16">
        <v>463</v>
      </c>
      <c r="B470" s="15">
        <v>21670</v>
      </c>
      <c r="C470" s="18">
        <f t="shared" si="9"/>
        <v>4</v>
      </c>
      <c r="D470" s="14">
        <v>6.4499998092651367</v>
      </c>
    </row>
    <row r="471" spans="1:4">
      <c r="A471" s="16">
        <v>464</v>
      </c>
      <c r="B471" s="15">
        <v>21701</v>
      </c>
      <c r="C471" s="18">
        <f t="shared" si="9"/>
        <v>5</v>
      </c>
      <c r="D471" s="14">
        <v>7.2800002098083496</v>
      </c>
    </row>
    <row r="472" spans="1:4">
      <c r="A472" s="16">
        <v>465</v>
      </c>
      <c r="B472" s="15">
        <v>21731</v>
      </c>
      <c r="C472" s="18">
        <f t="shared" si="9"/>
        <v>6</v>
      </c>
      <c r="D472" s="14">
        <v>9.6700000762939453</v>
      </c>
    </row>
    <row r="473" spans="1:4">
      <c r="A473" s="16">
        <v>466</v>
      </c>
      <c r="B473" s="15">
        <v>21762</v>
      </c>
      <c r="C473" s="18">
        <f t="shared" si="9"/>
        <v>7</v>
      </c>
      <c r="D473" s="14">
        <v>12.140000343322754</v>
      </c>
    </row>
    <row r="474" spans="1:4">
      <c r="A474" s="16">
        <v>467</v>
      </c>
      <c r="B474" s="15">
        <v>21793</v>
      </c>
      <c r="C474" s="18">
        <f t="shared" si="9"/>
        <v>8</v>
      </c>
      <c r="D474" s="14">
        <v>10.399999618530273</v>
      </c>
    </row>
    <row r="475" spans="1:4">
      <c r="A475" s="16">
        <v>468</v>
      </c>
      <c r="B475" s="15">
        <v>21823</v>
      </c>
      <c r="C475" s="18">
        <f t="shared" si="9"/>
        <v>9</v>
      </c>
      <c r="D475" s="14">
        <v>7.619999885559082</v>
      </c>
    </row>
    <row r="476" spans="1:4">
      <c r="A476" s="16">
        <v>469</v>
      </c>
      <c r="B476" s="15">
        <v>21854</v>
      </c>
      <c r="C476" s="18">
        <f t="shared" si="9"/>
        <v>10</v>
      </c>
      <c r="D476" s="14">
        <v>6.070000171661377</v>
      </c>
    </row>
    <row r="477" spans="1:4">
      <c r="A477" s="16">
        <v>470</v>
      </c>
      <c r="B477" s="15">
        <v>21884</v>
      </c>
      <c r="C477" s="18">
        <f t="shared" si="9"/>
        <v>11</v>
      </c>
      <c r="D477" s="14">
        <v>2.5799999237060547</v>
      </c>
    </row>
    <row r="478" spans="1:4">
      <c r="A478" s="16">
        <v>471</v>
      </c>
      <c r="B478" s="15">
        <v>21915</v>
      </c>
      <c r="C478" s="18">
        <f t="shared" si="9"/>
        <v>12</v>
      </c>
      <c r="D478" s="14">
        <v>1.690000057220459</v>
      </c>
    </row>
    <row r="479" spans="1:4">
      <c r="A479" s="16">
        <v>472</v>
      </c>
      <c r="B479" s="15">
        <v>21946</v>
      </c>
      <c r="C479" s="18">
        <f t="shared" si="9"/>
        <v>1</v>
      </c>
      <c r="D479" s="14">
        <v>1.5099999904632568</v>
      </c>
    </row>
    <row r="480" spans="1:4">
      <c r="A480" s="16">
        <v>473</v>
      </c>
      <c r="B480" s="15">
        <v>21975</v>
      </c>
      <c r="C480" s="18">
        <f t="shared" si="9"/>
        <v>2</v>
      </c>
      <c r="D480" s="14">
        <v>2.0699999332427979</v>
      </c>
    </row>
    <row r="481" spans="1:4">
      <c r="A481" s="16">
        <v>474</v>
      </c>
      <c r="B481" s="15">
        <v>22006</v>
      </c>
      <c r="C481" s="18">
        <f t="shared" si="9"/>
        <v>3</v>
      </c>
      <c r="D481" s="14">
        <v>3.4900000095367432</v>
      </c>
    </row>
    <row r="482" spans="1:4">
      <c r="A482" s="16">
        <v>475</v>
      </c>
      <c r="B482" s="15">
        <v>22036</v>
      </c>
      <c r="C482" s="18">
        <f t="shared" si="9"/>
        <v>4</v>
      </c>
      <c r="D482" s="14">
        <v>5.070000171661377</v>
      </c>
    </row>
    <row r="483" spans="1:4">
      <c r="A483" s="16">
        <v>476</v>
      </c>
      <c r="B483" s="15">
        <v>22067</v>
      </c>
      <c r="C483" s="18">
        <f t="shared" si="9"/>
        <v>5</v>
      </c>
      <c r="D483" s="14">
        <v>6.9800000190734863</v>
      </c>
    </row>
    <row r="484" spans="1:4">
      <c r="A484" s="16">
        <v>477</v>
      </c>
      <c r="B484" s="15">
        <v>22097</v>
      </c>
      <c r="C484" s="18">
        <f t="shared" si="9"/>
        <v>6</v>
      </c>
      <c r="D484" s="14">
        <v>10.189999580383301</v>
      </c>
    </row>
    <row r="485" spans="1:4">
      <c r="A485" s="16">
        <v>478</v>
      </c>
      <c r="B485" s="15">
        <v>22128</v>
      </c>
      <c r="C485" s="18">
        <f t="shared" si="9"/>
        <v>7</v>
      </c>
      <c r="D485" s="14">
        <v>11.479999542236328</v>
      </c>
    </row>
    <row r="486" spans="1:4">
      <c r="A486" s="16">
        <v>479</v>
      </c>
      <c r="B486" s="15">
        <v>22159</v>
      </c>
      <c r="C486" s="18">
        <f t="shared" si="9"/>
        <v>8</v>
      </c>
      <c r="D486" s="14">
        <v>9.6800003051757813</v>
      </c>
    </row>
    <row r="487" spans="1:4">
      <c r="A487" s="16">
        <v>480</v>
      </c>
      <c r="B487" s="15">
        <v>22189</v>
      </c>
      <c r="C487" s="18">
        <f t="shared" si="9"/>
        <v>9</v>
      </c>
      <c r="D487" s="14">
        <v>7.2699999809265137</v>
      </c>
    </row>
    <row r="488" spans="1:4">
      <c r="A488" s="16">
        <v>481</v>
      </c>
      <c r="B488" s="15">
        <v>22220</v>
      </c>
      <c r="C488" s="18">
        <f t="shared" si="9"/>
        <v>10</v>
      </c>
      <c r="D488" s="14">
        <v>4.2600002288818359</v>
      </c>
    </row>
    <row r="489" spans="1:4">
      <c r="A489" s="16">
        <v>482</v>
      </c>
      <c r="B489" s="15">
        <v>22250</v>
      </c>
      <c r="C489" s="18">
        <f t="shared" si="9"/>
        <v>11</v>
      </c>
      <c r="D489" s="14">
        <v>2.0199999809265137</v>
      </c>
    </row>
    <row r="490" spans="1:4">
      <c r="A490" s="16">
        <v>483</v>
      </c>
      <c r="B490" s="15">
        <v>22281</v>
      </c>
      <c r="C490" s="18">
        <f t="shared" si="9"/>
        <v>12</v>
      </c>
      <c r="D490" s="14">
        <v>1.5199999809265137</v>
      </c>
    </row>
    <row r="491" spans="1:4">
      <c r="A491" s="16">
        <v>484</v>
      </c>
      <c r="B491" s="15">
        <v>22312</v>
      </c>
      <c r="C491" s="18">
        <f t="shared" si="9"/>
        <v>1</v>
      </c>
      <c r="D491" s="14">
        <v>1.4299999475479126</v>
      </c>
    </row>
    <row r="492" spans="1:4">
      <c r="A492" s="16">
        <v>485</v>
      </c>
      <c r="B492" s="15">
        <v>22340</v>
      </c>
      <c r="C492" s="18">
        <f t="shared" si="9"/>
        <v>2</v>
      </c>
      <c r="D492" s="14">
        <v>2.0799999237060547</v>
      </c>
    </row>
    <row r="493" spans="1:4">
      <c r="A493" s="16">
        <v>486</v>
      </c>
      <c r="B493" s="15">
        <v>22371</v>
      </c>
      <c r="C493" s="18">
        <f t="shared" si="9"/>
        <v>3</v>
      </c>
      <c r="D493" s="14">
        <v>2.8900001049041748</v>
      </c>
    </row>
    <row r="494" spans="1:4">
      <c r="A494" s="16">
        <v>487</v>
      </c>
      <c r="B494" s="15">
        <v>22401</v>
      </c>
      <c r="C494" s="18">
        <f t="shared" si="9"/>
        <v>4</v>
      </c>
      <c r="D494" s="14">
        <v>4.8600001335144043</v>
      </c>
    </row>
    <row r="495" spans="1:4">
      <c r="A495" s="16">
        <v>488</v>
      </c>
      <c r="B495" s="15">
        <v>22432</v>
      </c>
      <c r="C495" s="18">
        <f t="shared" si="9"/>
        <v>5</v>
      </c>
      <c r="D495" s="14">
        <v>5.6500000953674316</v>
      </c>
    </row>
    <row r="496" spans="1:4">
      <c r="A496" s="16">
        <v>489</v>
      </c>
      <c r="B496" s="15">
        <v>22462</v>
      </c>
      <c r="C496" s="18">
        <f t="shared" si="9"/>
        <v>6</v>
      </c>
      <c r="D496" s="14">
        <v>9.3199996948242188</v>
      </c>
    </row>
    <row r="497" spans="1:4">
      <c r="A497" s="16">
        <v>490</v>
      </c>
      <c r="B497" s="15">
        <v>22493</v>
      </c>
      <c r="C497" s="18">
        <f t="shared" si="9"/>
        <v>7</v>
      </c>
      <c r="D497" s="14">
        <v>11.569999694824219</v>
      </c>
    </row>
    <row r="498" spans="1:4">
      <c r="A498" s="16">
        <v>491</v>
      </c>
      <c r="B498" s="15">
        <v>22524</v>
      </c>
      <c r="C498" s="18">
        <f t="shared" si="9"/>
        <v>8</v>
      </c>
      <c r="D498" s="14">
        <v>10.340000152587891</v>
      </c>
    </row>
    <row r="499" spans="1:4">
      <c r="A499" s="16">
        <v>492</v>
      </c>
      <c r="B499" s="15">
        <v>22554</v>
      </c>
      <c r="C499" s="18">
        <f t="shared" si="9"/>
        <v>9</v>
      </c>
      <c r="D499" s="14">
        <v>6.9099998474121094</v>
      </c>
    </row>
    <row r="500" spans="1:4">
      <c r="A500" s="16">
        <v>493</v>
      </c>
      <c r="B500" s="15">
        <v>22585</v>
      </c>
      <c r="C500" s="18">
        <f t="shared" si="9"/>
        <v>10</v>
      </c>
      <c r="D500" s="14">
        <v>4.4699997901916504</v>
      </c>
    </row>
    <row r="501" spans="1:4">
      <c r="A501" s="16">
        <v>494</v>
      </c>
      <c r="B501" s="15">
        <v>22615</v>
      </c>
      <c r="C501" s="18">
        <f t="shared" si="9"/>
        <v>11</v>
      </c>
      <c r="D501" s="14">
        <v>2.119999885559082</v>
      </c>
    </row>
    <row r="502" spans="1:4">
      <c r="A502" s="16">
        <v>495</v>
      </c>
      <c r="B502" s="15">
        <v>22646</v>
      </c>
      <c r="C502" s="18">
        <f t="shared" si="9"/>
        <v>12</v>
      </c>
      <c r="D502" s="14">
        <v>1.4900000095367432</v>
      </c>
    </row>
    <row r="503" spans="1:4">
      <c r="A503" s="16">
        <v>496</v>
      </c>
      <c r="B503" s="15">
        <v>22677</v>
      </c>
      <c r="C503" s="18">
        <f t="shared" si="9"/>
        <v>1</v>
      </c>
      <c r="D503" s="14">
        <v>1.4299999475479126</v>
      </c>
    </row>
    <row r="504" spans="1:4">
      <c r="A504" s="16">
        <v>497</v>
      </c>
      <c r="B504" s="15">
        <v>22705</v>
      </c>
      <c r="C504" s="18">
        <f t="shared" si="9"/>
        <v>2</v>
      </c>
      <c r="D504" s="14">
        <v>1.7200000286102295</v>
      </c>
    </row>
    <row r="505" spans="1:4">
      <c r="A505" s="16">
        <v>498</v>
      </c>
      <c r="B505" s="15">
        <v>22736</v>
      </c>
      <c r="C505" s="18">
        <f t="shared" si="9"/>
        <v>3</v>
      </c>
      <c r="D505" s="14">
        <v>2.5999999046325684</v>
      </c>
    </row>
    <row r="506" spans="1:4">
      <c r="A506" s="16">
        <v>499</v>
      </c>
      <c r="B506" s="15">
        <v>22766</v>
      </c>
      <c r="C506" s="18">
        <f t="shared" si="9"/>
        <v>4</v>
      </c>
      <c r="D506" s="14">
        <v>5.4899997711181641</v>
      </c>
    </row>
    <row r="507" spans="1:4">
      <c r="A507" s="16">
        <v>500</v>
      </c>
      <c r="B507" s="15">
        <v>22797</v>
      </c>
      <c r="C507" s="18">
        <f t="shared" si="9"/>
        <v>5</v>
      </c>
      <c r="D507" s="14">
        <v>6.179999828338623</v>
      </c>
    </row>
    <row r="508" spans="1:4">
      <c r="A508" s="16">
        <v>501</v>
      </c>
      <c r="B508" s="15">
        <v>22827</v>
      </c>
      <c r="C508" s="18">
        <f t="shared" si="9"/>
        <v>6</v>
      </c>
      <c r="D508" s="14">
        <v>8.6400003433227539</v>
      </c>
    </row>
    <row r="509" spans="1:4">
      <c r="A509" s="16">
        <v>502</v>
      </c>
      <c r="B509" s="15">
        <v>22858</v>
      </c>
      <c r="C509" s="18">
        <f t="shared" si="9"/>
        <v>7</v>
      </c>
      <c r="D509" s="14">
        <v>10.819999694824219</v>
      </c>
    </row>
    <row r="510" spans="1:4">
      <c r="A510" s="16">
        <v>503</v>
      </c>
      <c r="B510" s="15">
        <v>22889</v>
      </c>
      <c r="C510" s="18">
        <f t="shared" si="9"/>
        <v>8</v>
      </c>
      <c r="D510" s="14">
        <v>9.5399999618530273</v>
      </c>
    </row>
    <row r="511" spans="1:4">
      <c r="A511" s="16">
        <v>504</v>
      </c>
      <c r="B511" s="15">
        <v>22919</v>
      </c>
      <c r="C511" s="18">
        <f t="shared" si="9"/>
        <v>9</v>
      </c>
      <c r="D511" s="14">
        <v>6.7899999618530273</v>
      </c>
    </row>
    <row r="512" spans="1:4">
      <c r="A512" s="16">
        <v>505</v>
      </c>
      <c r="B512" s="15">
        <v>22950</v>
      </c>
      <c r="C512" s="18">
        <f t="shared" si="9"/>
        <v>10</v>
      </c>
      <c r="D512" s="14">
        <v>4.1500000953674316</v>
      </c>
    </row>
    <row r="513" spans="1:4">
      <c r="A513" s="16">
        <v>506</v>
      </c>
      <c r="B513" s="15">
        <v>22980</v>
      </c>
      <c r="C513" s="18">
        <f t="shared" si="9"/>
        <v>11</v>
      </c>
      <c r="D513" s="14">
        <v>2.5</v>
      </c>
    </row>
    <row r="514" spans="1:4">
      <c r="A514" s="16">
        <v>507</v>
      </c>
      <c r="B514" s="15">
        <v>23011</v>
      </c>
      <c r="C514" s="18">
        <f t="shared" si="9"/>
        <v>12</v>
      </c>
      <c r="D514" s="14">
        <v>1.6299999952316284</v>
      </c>
    </row>
    <row r="515" spans="1:4">
      <c r="A515" s="16">
        <v>508</v>
      </c>
      <c r="B515" s="15">
        <v>23042</v>
      </c>
      <c r="C515" s="18">
        <f t="shared" si="9"/>
        <v>1</v>
      </c>
      <c r="D515" s="14">
        <v>1.3999999761581421</v>
      </c>
    </row>
    <row r="516" spans="1:4">
      <c r="A516" s="16">
        <v>509</v>
      </c>
      <c r="B516" s="15">
        <v>23070</v>
      </c>
      <c r="C516" s="18">
        <f t="shared" si="9"/>
        <v>2</v>
      </c>
      <c r="D516" s="14">
        <v>2.5799999237060547</v>
      </c>
    </row>
    <row r="517" spans="1:4">
      <c r="A517" s="16">
        <v>510</v>
      </c>
      <c r="B517" s="15">
        <v>23101</v>
      </c>
      <c r="C517" s="18">
        <f t="shared" si="9"/>
        <v>3</v>
      </c>
      <c r="D517" s="14">
        <v>2.6700000762939453</v>
      </c>
    </row>
    <row r="518" spans="1:4">
      <c r="A518" s="16">
        <v>511</v>
      </c>
      <c r="B518" s="15">
        <v>23131</v>
      </c>
      <c r="C518" s="18">
        <f t="shared" si="9"/>
        <v>4</v>
      </c>
      <c r="D518" s="14">
        <v>3.1500000953674316</v>
      </c>
    </row>
    <row r="519" spans="1:4">
      <c r="A519" s="16">
        <v>512</v>
      </c>
      <c r="B519" s="15">
        <v>23162</v>
      </c>
      <c r="C519" s="18">
        <f t="shared" si="9"/>
        <v>5</v>
      </c>
      <c r="D519" s="14">
        <v>6.1700000762939453</v>
      </c>
    </row>
    <row r="520" spans="1:4">
      <c r="A520" s="16">
        <v>513</v>
      </c>
      <c r="B520" s="15">
        <v>23192</v>
      </c>
      <c r="C520" s="18">
        <f t="shared" si="9"/>
        <v>6</v>
      </c>
      <c r="D520" s="14">
        <v>8.4200000762939453</v>
      </c>
    </row>
    <row r="521" spans="1:4">
      <c r="A521" s="16">
        <v>514</v>
      </c>
      <c r="B521" s="15">
        <v>23223</v>
      </c>
      <c r="C521" s="18">
        <f t="shared" ref="C521:C584" si="10">MONTH(B521)</f>
        <v>7</v>
      </c>
      <c r="D521" s="14">
        <v>10.479999542236328</v>
      </c>
    </row>
    <row r="522" spans="1:4">
      <c r="A522" s="16">
        <v>515</v>
      </c>
      <c r="B522" s="15">
        <v>23254</v>
      </c>
      <c r="C522" s="18">
        <f t="shared" si="10"/>
        <v>8</v>
      </c>
      <c r="D522" s="14">
        <v>9.75</v>
      </c>
    </row>
    <row r="523" spans="1:4">
      <c r="A523" s="16">
        <v>516</v>
      </c>
      <c r="B523" s="15">
        <v>23284</v>
      </c>
      <c r="C523" s="18">
        <f t="shared" si="10"/>
        <v>9</v>
      </c>
      <c r="D523" s="14">
        <v>7.5399999618530273</v>
      </c>
    </row>
    <row r="524" spans="1:4">
      <c r="A524" s="16">
        <v>517</v>
      </c>
      <c r="B524" s="15">
        <v>23315</v>
      </c>
      <c r="C524" s="18">
        <f t="shared" si="10"/>
        <v>10</v>
      </c>
      <c r="D524" s="14">
        <v>4.309999942779541</v>
      </c>
    </row>
    <row r="525" spans="1:4">
      <c r="A525" s="16">
        <v>518</v>
      </c>
      <c r="B525" s="15">
        <v>23345</v>
      </c>
      <c r="C525" s="18">
        <f t="shared" si="10"/>
        <v>11</v>
      </c>
      <c r="D525" s="14">
        <v>2.0299999713897705</v>
      </c>
    </row>
    <row r="526" spans="1:4">
      <c r="A526" s="16">
        <v>519</v>
      </c>
      <c r="B526" s="15">
        <v>23376</v>
      </c>
      <c r="C526" s="18">
        <f t="shared" si="10"/>
        <v>12</v>
      </c>
      <c r="D526" s="14">
        <v>1.2599999904632568</v>
      </c>
    </row>
    <row r="527" spans="1:4">
      <c r="A527" s="16">
        <v>520</v>
      </c>
      <c r="B527" s="15">
        <v>23407</v>
      </c>
      <c r="C527" s="18">
        <f t="shared" si="10"/>
        <v>1</v>
      </c>
      <c r="D527" s="14">
        <v>1.4800000190734863</v>
      </c>
    </row>
    <row r="528" spans="1:4">
      <c r="A528" s="16">
        <v>521</v>
      </c>
      <c r="B528" s="15">
        <v>23436</v>
      </c>
      <c r="C528" s="18">
        <f t="shared" si="10"/>
        <v>2</v>
      </c>
      <c r="D528" s="14">
        <v>1.8899999856948853</v>
      </c>
    </row>
    <row r="529" spans="1:4">
      <c r="A529" s="16">
        <v>522</v>
      </c>
      <c r="B529" s="15">
        <v>23467</v>
      </c>
      <c r="C529" s="18">
        <f t="shared" si="10"/>
        <v>3</v>
      </c>
      <c r="D529" s="14">
        <v>2.7699999809265137</v>
      </c>
    </row>
    <row r="530" spans="1:4">
      <c r="A530" s="16">
        <v>523</v>
      </c>
      <c r="B530" s="15">
        <v>23497</v>
      </c>
      <c r="C530" s="18">
        <f t="shared" si="10"/>
        <v>4</v>
      </c>
      <c r="D530" s="14">
        <v>4.380000114440918</v>
      </c>
    </row>
    <row r="531" spans="1:4">
      <c r="A531" s="16">
        <v>524</v>
      </c>
      <c r="B531" s="15">
        <v>23528</v>
      </c>
      <c r="C531" s="18">
        <f t="shared" si="10"/>
        <v>5</v>
      </c>
      <c r="D531" s="14">
        <v>5.8400001525878906</v>
      </c>
    </row>
    <row r="532" spans="1:4">
      <c r="A532" s="16">
        <v>525</v>
      </c>
      <c r="B532" s="15">
        <v>23558</v>
      </c>
      <c r="C532" s="18">
        <f t="shared" si="10"/>
        <v>6</v>
      </c>
      <c r="D532" s="14">
        <v>8.1099996566772461</v>
      </c>
    </row>
    <row r="533" spans="1:4">
      <c r="A533" s="16">
        <v>526</v>
      </c>
      <c r="B533" s="15">
        <v>23589</v>
      </c>
      <c r="C533" s="18">
        <f t="shared" si="10"/>
        <v>7</v>
      </c>
      <c r="D533" s="14">
        <v>10.829999923706055</v>
      </c>
    </row>
    <row r="534" spans="1:4">
      <c r="A534" s="16">
        <v>527</v>
      </c>
      <c r="B534" s="15">
        <v>23620</v>
      </c>
      <c r="C534" s="18">
        <f t="shared" si="10"/>
        <v>8</v>
      </c>
      <c r="D534" s="14">
        <v>9.8199996948242188</v>
      </c>
    </row>
    <row r="535" spans="1:4">
      <c r="A535" s="16">
        <v>528</v>
      </c>
      <c r="B535" s="15">
        <v>23650</v>
      </c>
      <c r="C535" s="18">
        <f t="shared" si="10"/>
        <v>9</v>
      </c>
      <c r="D535" s="14">
        <v>6.9099998474121094</v>
      </c>
    </row>
    <row r="536" spans="1:4">
      <c r="A536" s="16">
        <v>529</v>
      </c>
      <c r="B536" s="15">
        <v>23681</v>
      </c>
      <c r="C536" s="18">
        <f t="shared" si="10"/>
        <v>10</v>
      </c>
      <c r="D536" s="14">
        <v>5.1100001335144043</v>
      </c>
    </row>
    <row r="537" spans="1:4">
      <c r="A537" s="16">
        <v>530</v>
      </c>
      <c r="B537" s="15">
        <v>23711</v>
      </c>
      <c r="C537" s="18">
        <f t="shared" si="10"/>
        <v>11</v>
      </c>
      <c r="D537" s="14">
        <v>1.8500000238418579</v>
      </c>
    </row>
    <row r="538" spans="1:4">
      <c r="A538" s="16">
        <v>531</v>
      </c>
      <c r="B538" s="15">
        <v>23742</v>
      </c>
      <c r="C538" s="18">
        <f t="shared" si="10"/>
        <v>12</v>
      </c>
      <c r="D538" s="14">
        <v>1.8300000429153442</v>
      </c>
    </row>
    <row r="539" spans="1:4">
      <c r="A539" s="16">
        <v>532</v>
      </c>
      <c r="B539" s="15">
        <v>23773</v>
      </c>
      <c r="C539" s="18">
        <f t="shared" si="10"/>
        <v>1</v>
      </c>
      <c r="D539" s="14">
        <v>1.4900000095367432</v>
      </c>
    </row>
    <row r="540" spans="1:4">
      <c r="A540" s="16">
        <v>533</v>
      </c>
      <c r="B540" s="15">
        <v>23801</v>
      </c>
      <c r="C540" s="18">
        <f t="shared" si="10"/>
        <v>2</v>
      </c>
      <c r="D540" s="14">
        <v>1.7799999713897705</v>
      </c>
    </row>
    <row r="541" spans="1:4">
      <c r="A541" s="16">
        <v>534</v>
      </c>
      <c r="B541" s="15">
        <v>23832</v>
      </c>
      <c r="C541" s="18">
        <f t="shared" si="10"/>
        <v>3</v>
      </c>
      <c r="D541" s="14">
        <v>2.9300000667572021</v>
      </c>
    </row>
    <row r="542" spans="1:4">
      <c r="A542" s="16">
        <v>535</v>
      </c>
      <c r="B542" s="15">
        <v>23862</v>
      </c>
      <c r="C542" s="18">
        <f t="shared" si="10"/>
        <v>4</v>
      </c>
      <c r="D542" s="14">
        <v>4.5900001525878906</v>
      </c>
    </row>
    <row r="543" spans="1:4">
      <c r="A543" s="16">
        <v>536</v>
      </c>
      <c r="B543" s="15">
        <v>23893</v>
      </c>
      <c r="C543" s="18">
        <f t="shared" si="10"/>
        <v>5</v>
      </c>
      <c r="D543" s="14">
        <v>7.0900001525878906</v>
      </c>
    </row>
    <row r="544" spans="1:4">
      <c r="A544" s="16">
        <v>537</v>
      </c>
      <c r="B544" s="15">
        <v>23923</v>
      </c>
      <c r="C544" s="18">
        <f t="shared" si="10"/>
        <v>6</v>
      </c>
      <c r="D544" s="14">
        <v>8.0500001907348633</v>
      </c>
    </row>
    <row r="545" spans="1:4">
      <c r="A545" s="16">
        <v>538</v>
      </c>
      <c r="B545" s="15">
        <v>23954</v>
      </c>
      <c r="C545" s="18">
        <f t="shared" si="10"/>
        <v>7</v>
      </c>
      <c r="D545" s="14">
        <v>10.970000267028809</v>
      </c>
    </row>
    <row r="546" spans="1:4">
      <c r="A546" s="16">
        <v>539</v>
      </c>
      <c r="B546" s="15">
        <v>23985</v>
      </c>
      <c r="C546" s="18">
        <f t="shared" si="10"/>
        <v>8</v>
      </c>
      <c r="D546" s="14">
        <v>10.420000076293945</v>
      </c>
    </row>
    <row r="547" spans="1:4">
      <c r="A547" s="16">
        <v>540</v>
      </c>
      <c r="B547" s="15">
        <v>24015</v>
      </c>
      <c r="C547" s="18">
        <f t="shared" si="10"/>
        <v>9</v>
      </c>
      <c r="D547" s="14">
        <v>6.309999942779541</v>
      </c>
    </row>
    <row r="548" spans="1:4">
      <c r="A548" s="16">
        <v>541</v>
      </c>
      <c r="B548" s="15">
        <v>24046</v>
      </c>
      <c r="C548" s="18">
        <f t="shared" si="10"/>
        <v>10</v>
      </c>
      <c r="D548" s="14">
        <v>5.190000057220459</v>
      </c>
    </row>
    <row r="549" spans="1:4">
      <c r="A549" s="16">
        <v>542</v>
      </c>
      <c r="B549" s="15">
        <v>24076</v>
      </c>
      <c r="C549" s="18">
        <f t="shared" si="10"/>
        <v>11</v>
      </c>
      <c r="D549" s="14">
        <v>2.440000057220459</v>
      </c>
    </row>
    <row r="550" spans="1:4">
      <c r="A550" s="16">
        <v>543</v>
      </c>
      <c r="B550" s="15">
        <v>24107</v>
      </c>
      <c r="C550" s="18">
        <f t="shared" si="10"/>
        <v>12</v>
      </c>
      <c r="D550" s="14">
        <v>1.2799999713897705</v>
      </c>
    </row>
    <row r="551" spans="1:4">
      <c r="A551" s="16">
        <v>544</v>
      </c>
      <c r="B551" s="15">
        <v>24138</v>
      </c>
      <c r="C551" s="18">
        <f t="shared" si="10"/>
        <v>1</v>
      </c>
      <c r="D551" s="14">
        <v>1.4800000190734863</v>
      </c>
    </row>
    <row r="552" spans="1:4">
      <c r="A552" s="16">
        <v>545</v>
      </c>
      <c r="B552" s="15">
        <v>24166</v>
      </c>
      <c r="C552" s="18">
        <f t="shared" si="10"/>
        <v>2</v>
      </c>
      <c r="D552" s="14">
        <v>1.6000000238418579</v>
      </c>
    </row>
    <row r="553" spans="1:4">
      <c r="A553" s="16">
        <v>546</v>
      </c>
      <c r="B553" s="15">
        <v>24197</v>
      </c>
      <c r="C553" s="18">
        <f t="shared" si="10"/>
        <v>3</v>
      </c>
      <c r="D553" s="14">
        <v>3.0399999618530273</v>
      </c>
    </row>
    <row r="554" spans="1:4">
      <c r="A554" s="16">
        <v>547</v>
      </c>
      <c r="B554" s="15">
        <v>24227</v>
      </c>
      <c r="C554" s="18">
        <f t="shared" si="10"/>
        <v>4</v>
      </c>
      <c r="D554" s="14">
        <v>5.9800000190734863</v>
      </c>
    </row>
    <row r="555" spans="1:4">
      <c r="A555" s="16">
        <v>548</v>
      </c>
      <c r="B555" s="15">
        <v>24258</v>
      </c>
      <c r="C555" s="18">
        <f t="shared" si="10"/>
        <v>5</v>
      </c>
      <c r="D555" s="14">
        <v>7.4600000381469727</v>
      </c>
    </row>
    <row r="556" spans="1:4">
      <c r="A556" s="16">
        <v>549</v>
      </c>
      <c r="B556" s="15">
        <v>24288</v>
      </c>
      <c r="C556" s="18">
        <f t="shared" si="10"/>
        <v>6</v>
      </c>
      <c r="D556" s="14">
        <v>9.0399999618530273</v>
      </c>
    </row>
    <row r="557" spans="1:4">
      <c r="A557" s="16">
        <v>550</v>
      </c>
      <c r="B557" s="15">
        <v>24319</v>
      </c>
      <c r="C557" s="18">
        <f t="shared" si="10"/>
        <v>7</v>
      </c>
      <c r="D557" s="14">
        <v>10.560000419616699</v>
      </c>
    </row>
    <row r="558" spans="1:4">
      <c r="A558" s="16">
        <v>551</v>
      </c>
      <c r="B558" s="15">
        <v>24350</v>
      </c>
      <c r="C558" s="18">
        <f t="shared" si="10"/>
        <v>8</v>
      </c>
      <c r="D558" s="14">
        <v>10.489999771118164</v>
      </c>
    </row>
    <row r="559" spans="1:4">
      <c r="A559" s="16">
        <v>552</v>
      </c>
      <c r="B559" s="15">
        <v>24380</v>
      </c>
      <c r="C559" s="18">
        <f t="shared" si="10"/>
        <v>9</v>
      </c>
      <c r="D559" s="14">
        <v>7.4800000190734863</v>
      </c>
    </row>
    <row r="560" spans="1:4">
      <c r="A560" s="16">
        <v>553</v>
      </c>
      <c r="B560" s="15">
        <v>24411</v>
      </c>
      <c r="C560" s="18">
        <f t="shared" si="10"/>
        <v>10</v>
      </c>
      <c r="D560" s="14">
        <v>4.5799999237060547</v>
      </c>
    </row>
    <row r="561" spans="1:4">
      <c r="A561" s="16">
        <v>554</v>
      </c>
      <c r="B561" s="15">
        <v>24441</v>
      </c>
      <c r="C561" s="18">
        <f t="shared" si="10"/>
        <v>11</v>
      </c>
      <c r="D561" s="14">
        <v>2.3900001049041748</v>
      </c>
    </row>
    <row r="562" spans="1:4">
      <c r="A562" s="16">
        <v>555</v>
      </c>
      <c r="B562" s="15">
        <v>24472</v>
      </c>
      <c r="C562" s="18">
        <f t="shared" si="10"/>
        <v>12</v>
      </c>
      <c r="D562" s="14">
        <v>1.5700000524520874</v>
      </c>
    </row>
    <row r="563" spans="1:4">
      <c r="A563" s="16">
        <v>556</v>
      </c>
      <c r="B563" s="15">
        <v>24503</v>
      </c>
      <c r="C563" s="18">
        <f t="shared" si="10"/>
        <v>1</v>
      </c>
      <c r="D563" s="14">
        <v>1.4900000095367432</v>
      </c>
    </row>
    <row r="564" spans="1:4">
      <c r="A564" s="16">
        <v>557</v>
      </c>
      <c r="B564" s="15">
        <v>24531</v>
      </c>
      <c r="C564" s="18">
        <f t="shared" si="10"/>
        <v>2</v>
      </c>
      <c r="D564" s="14">
        <v>1.7699999809265137</v>
      </c>
    </row>
    <row r="565" spans="1:4">
      <c r="A565" s="16">
        <v>558</v>
      </c>
      <c r="B565" s="15">
        <v>24562</v>
      </c>
      <c r="C565" s="18">
        <f t="shared" si="10"/>
        <v>3</v>
      </c>
      <c r="D565" s="14">
        <v>2.630000114440918</v>
      </c>
    </row>
    <row r="566" spans="1:4">
      <c r="A566" s="16">
        <v>559</v>
      </c>
      <c r="B566" s="15">
        <v>24592</v>
      </c>
      <c r="C566" s="18">
        <f t="shared" si="10"/>
        <v>4</v>
      </c>
      <c r="D566" s="14">
        <v>1.9800000190734863</v>
      </c>
    </row>
    <row r="567" spans="1:4">
      <c r="A567" s="16">
        <v>560</v>
      </c>
      <c r="B567" s="15">
        <v>24623</v>
      </c>
      <c r="C567" s="18">
        <f t="shared" si="10"/>
        <v>5</v>
      </c>
      <c r="D567" s="14">
        <v>6.9600000381469727</v>
      </c>
    </row>
    <row r="568" spans="1:4">
      <c r="A568" s="16">
        <v>561</v>
      </c>
      <c r="B568" s="15">
        <v>24653</v>
      </c>
      <c r="C568" s="18">
        <f t="shared" si="10"/>
        <v>6</v>
      </c>
      <c r="D568" s="14">
        <v>8.4099998474121094</v>
      </c>
    </row>
    <row r="569" spans="1:4">
      <c r="A569" s="16">
        <v>562</v>
      </c>
      <c r="B569" s="15">
        <v>24684</v>
      </c>
      <c r="C569" s="18">
        <f t="shared" si="10"/>
        <v>7</v>
      </c>
      <c r="D569" s="14">
        <v>11.810000419616699</v>
      </c>
    </row>
    <row r="570" spans="1:4">
      <c r="A570" s="16">
        <v>563</v>
      </c>
      <c r="B570" s="15">
        <v>24715</v>
      </c>
      <c r="C570" s="18">
        <f t="shared" si="10"/>
        <v>8</v>
      </c>
      <c r="D570" s="14">
        <v>11.439999580383301</v>
      </c>
    </row>
    <row r="571" spans="1:4">
      <c r="A571" s="16">
        <v>564</v>
      </c>
      <c r="B571" s="15">
        <v>24745</v>
      </c>
      <c r="C571" s="18">
        <f t="shared" si="10"/>
        <v>9</v>
      </c>
      <c r="D571" s="14">
        <v>8.380000114440918</v>
      </c>
    </row>
    <row r="572" spans="1:4">
      <c r="A572" s="16">
        <v>565</v>
      </c>
      <c r="B572" s="15">
        <v>24776</v>
      </c>
      <c r="C572" s="18">
        <f t="shared" si="10"/>
        <v>10</v>
      </c>
      <c r="D572" s="14">
        <v>5.0799999237060547</v>
      </c>
    </row>
    <row r="573" spans="1:4">
      <c r="A573" s="16">
        <v>566</v>
      </c>
      <c r="B573" s="15">
        <v>24806</v>
      </c>
      <c r="C573" s="18">
        <f t="shared" si="10"/>
        <v>11</v>
      </c>
      <c r="D573" s="14">
        <v>2.7000000476837158</v>
      </c>
    </row>
    <row r="574" spans="1:4">
      <c r="A574" s="16">
        <v>567</v>
      </c>
      <c r="B574" s="15">
        <v>24837</v>
      </c>
      <c r="C574" s="18">
        <f t="shared" si="10"/>
        <v>12</v>
      </c>
      <c r="D574" s="14">
        <v>1.5</v>
      </c>
    </row>
    <row r="575" spans="1:4">
      <c r="A575" s="16">
        <v>568</v>
      </c>
      <c r="B575" s="15">
        <v>24868</v>
      </c>
      <c r="C575" s="18">
        <f t="shared" si="10"/>
        <v>1</v>
      </c>
      <c r="D575" s="14">
        <v>1.440000057220459</v>
      </c>
    </row>
    <row r="576" spans="1:4">
      <c r="A576" s="16">
        <v>569</v>
      </c>
      <c r="B576" s="15">
        <v>24897</v>
      </c>
      <c r="C576" s="18">
        <f t="shared" si="10"/>
        <v>2</v>
      </c>
      <c r="D576" s="14">
        <v>2.4000000953674316</v>
      </c>
    </row>
    <row r="577" spans="1:4">
      <c r="A577" s="16">
        <v>570</v>
      </c>
      <c r="B577" s="15">
        <v>24928</v>
      </c>
      <c r="C577" s="18">
        <f t="shared" si="10"/>
        <v>3</v>
      </c>
      <c r="D577" s="14">
        <v>3.2400000095367432</v>
      </c>
    </row>
    <row r="578" spans="1:4">
      <c r="A578" s="16">
        <v>571</v>
      </c>
      <c r="B578" s="15">
        <v>24958</v>
      </c>
      <c r="C578" s="18">
        <f t="shared" si="10"/>
        <v>4</v>
      </c>
      <c r="D578" s="14">
        <v>5.429999828338623</v>
      </c>
    </row>
    <row r="579" spans="1:4">
      <c r="A579" s="16">
        <v>572</v>
      </c>
      <c r="B579" s="15">
        <v>24989</v>
      </c>
      <c r="C579" s="18">
        <f t="shared" si="10"/>
        <v>5</v>
      </c>
      <c r="D579" s="14">
        <v>6.9699997901916504</v>
      </c>
    </row>
    <row r="580" spans="1:4">
      <c r="A580" s="16">
        <v>573</v>
      </c>
      <c r="B580" s="15">
        <v>25019</v>
      </c>
      <c r="C580" s="18">
        <f t="shared" si="10"/>
        <v>6</v>
      </c>
      <c r="D580" s="14">
        <v>9.5699996948242188</v>
      </c>
    </row>
    <row r="581" spans="1:4">
      <c r="A581" s="16">
        <v>574</v>
      </c>
      <c r="B581" s="15">
        <v>25050</v>
      </c>
      <c r="C581" s="18">
        <f t="shared" si="10"/>
        <v>7</v>
      </c>
      <c r="D581" s="14">
        <v>11.319999694824219</v>
      </c>
    </row>
    <row r="582" spans="1:4">
      <c r="A582" s="16">
        <v>575</v>
      </c>
      <c r="B582" s="15">
        <v>25081</v>
      </c>
      <c r="C582" s="18">
        <f t="shared" si="10"/>
        <v>8</v>
      </c>
      <c r="D582" s="14">
        <v>9.6700000762939453</v>
      </c>
    </row>
    <row r="583" spans="1:4">
      <c r="A583" s="16">
        <v>576</v>
      </c>
      <c r="B583" s="15">
        <v>25111</v>
      </c>
      <c r="C583" s="18">
        <f t="shared" si="10"/>
        <v>9</v>
      </c>
      <c r="D583" s="14">
        <v>7.880000114440918</v>
      </c>
    </row>
    <row r="584" spans="1:4">
      <c r="A584" s="16">
        <v>577</v>
      </c>
      <c r="B584" s="15">
        <v>25142</v>
      </c>
      <c r="C584" s="18">
        <f t="shared" si="10"/>
        <v>10</v>
      </c>
      <c r="D584" s="14">
        <v>4.179999828338623</v>
      </c>
    </row>
    <row r="585" spans="1:4">
      <c r="A585" s="16">
        <v>578</v>
      </c>
      <c r="B585" s="15">
        <v>25172</v>
      </c>
      <c r="C585" s="18">
        <f t="shared" ref="C585:C648" si="11">MONTH(B585)</f>
        <v>11</v>
      </c>
      <c r="D585" s="14">
        <v>2.130000114440918</v>
      </c>
    </row>
    <row r="586" spans="1:4">
      <c r="A586" s="16">
        <v>579</v>
      </c>
      <c r="B586" s="15">
        <v>25203</v>
      </c>
      <c r="C586" s="18">
        <f t="shared" si="11"/>
        <v>12</v>
      </c>
      <c r="D586" s="14">
        <v>1.440000057220459</v>
      </c>
    </row>
    <row r="587" spans="1:4">
      <c r="A587" s="16">
        <v>580</v>
      </c>
      <c r="B587" s="15">
        <v>25234</v>
      </c>
      <c r="C587" s="18">
        <f t="shared" si="11"/>
        <v>1</v>
      </c>
      <c r="D587" s="14">
        <v>1.4600000381469727</v>
      </c>
    </row>
    <row r="588" spans="1:4">
      <c r="A588" s="16">
        <v>581</v>
      </c>
      <c r="B588" s="15">
        <v>25262</v>
      </c>
      <c r="C588" s="18">
        <f t="shared" si="11"/>
        <v>2</v>
      </c>
      <c r="D588" s="14">
        <v>1.5700000524520874</v>
      </c>
    </row>
    <row r="589" spans="1:4">
      <c r="A589" s="16">
        <v>582</v>
      </c>
      <c r="B589" s="15">
        <v>25293</v>
      </c>
      <c r="C589" s="18">
        <f t="shared" si="11"/>
        <v>3</v>
      </c>
      <c r="D589" s="14">
        <v>2.880000114440918</v>
      </c>
    </row>
    <row r="590" spans="1:4">
      <c r="A590" s="16">
        <v>583</v>
      </c>
      <c r="B590" s="15">
        <v>25323</v>
      </c>
      <c r="C590" s="18">
        <f t="shared" si="11"/>
        <v>4</v>
      </c>
      <c r="D590" s="14">
        <v>4.679999828338623</v>
      </c>
    </row>
    <row r="591" spans="1:4">
      <c r="A591" s="16">
        <v>584</v>
      </c>
      <c r="B591" s="15">
        <v>25354</v>
      </c>
      <c r="C591" s="18">
        <f t="shared" si="11"/>
        <v>5</v>
      </c>
      <c r="D591" s="14">
        <v>8.0399999618530273</v>
      </c>
    </row>
    <row r="592" spans="1:4">
      <c r="A592" s="16">
        <v>585</v>
      </c>
      <c r="B592" s="15">
        <v>25384</v>
      </c>
      <c r="C592" s="18">
        <f t="shared" si="11"/>
        <v>6</v>
      </c>
      <c r="D592" s="14">
        <v>8.8199996948242188</v>
      </c>
    </row>
    <row r="593" spans="1:4">
      <c r="A593" s="16">
        <v>586</v>
      </c>
      <c r="B593" s="15">
        <v>25415</v>
      </c>
      <c r="C593" s="18">
        <f t="shared" si="11"/>
        <v>7</v>
      </c>
      <c r="D593" s="14">
        <v>11.529999732971191</v>
      </c>
    </row>
    <row r="594" spans="1:4">
      <c r="A594" s="16">
        <v>587</v>
      </c>
      <c r="B594" s="15">
        <v>25446</v>
      </c>
      <c r="C594" s="18">
        <f t="shared" si="11"/>
        <v>8</v>
      </c>
      <c r="D594" s="14">
        <v>10.880000114440918</v>
      </c>
    </row>
    <row r="595" spans="1:4">
      <c r="A595" s="16">
        <v>588</v>
      </c>
      <c r="B595" s="15">
        <v>25476</v>
      </c>
      <c r="C595" s="18">
        <f t="shared" si="11"/>
        <v>9</v>
      </c>
      <c r="D595" s="14">
        <v>8.0900001525878906</v>
      </c>
    </row>
    <row r="596" spans="1:4">
      <c r="A596" s="16">
        <v>589</v>
      </c>
      <c r="B596" s="15">
        <v>25507</v>
      </c>
      <c r="C596" s="18">
        <f t="shared" si="11"/>
        <v>10</v>
      </c>
      <c r="D596" s="14">
        <v>4.0799999237060547</v>
      </c>
    </row>
    <row r="597" spans="1:4">
      <c r="A597" s="16">
        <v>590</v>
      </c>
      <c r="B597" s="15">
        <v>25537</v>
      </c>
      <c r="C597" s="18">
        <f t="shared" si="11"/>
        <v>11</v>
      </c>
      <c r="D597" s="14">
        <v>2.369999885559082</v>
      </c>
    </row>
    <row r="598" spans="1:4">
      <c r="A598" s="16">
        <v>591</v>
      </c>
      <c r="B598" s="15">
        <v>25568</v>
      </c>
      <c r="C598" s="18">
        <f t="shared" si="11"/>
        <v>12</v>
      </c>
      <c r="D598" s="14">
        <v>1.7599999904632568</v>
      </c>
    </row>
    <row r="599" spans="1:4">
      <c r="A599" s="16">
        <v>592</v>
      </c>
      <c r="B599" s="15">
        <v>25599</v>
      </c>
      <c r="C599" s="18">
        <f t="shared" si="11"/>
        <v>1</v>
      </c>
      <c r="D599" s="14">
        <v>1.6000000238418579</v>
      </c>
    </row>
    <row r="600" spans="1:4">
      <c r="A600" s="16">
        <v>593</v>
      </c>
      <c r="B600" s="15">
        <v>25627</v>
      </c>
      <c r="C600" s="18">
        <f t="shared" si="11"/>
        <v>2</v>
      </c>
      <c r="D600" s="14">
        <v>2.2000000476837158</v>
      </c>
    </row>
    <row r="601" spans="1:4">
      <c r="A601" s="16">
        <v>594</v>
      </c>
      <c r="B601" s="15">
        <v>25658</v>
      </c>
      <c r="C601" s="18">
        <f t="shared" si="11"/>
        <v>3</v>
      </c>
      <c r="D601" s="14">
        <v>3.25</v>
      </c>
    </row>
    <row r="602" spans="1:4">
      <c r="A602" s="16">
        <v>595</v>
      </c>
      <c r="B602" s="15">
        <v>25688</v>
      </c>
      <c r="C602" s="18">
        <f t="shared" si="11"/>
        <v>4</v>
      </c>
      <c r="D602" s="14">
        <v>4.0300002098083496</v>
      </c>
    </row>
    <row r="603" spans="1:4">
      <c r="A603" s="16">
        <v>596</v>
      </c>
      <c r="B603" s="15">
        <v>25719</v>
      </c>
      <c r="C603" s="18">
        <f t="shared" si="11"/>
        <v>5</v>
      </c>
      <c r="D603" s="14">
        <v>7.7199997901916504</v>
      </c>
    </row>
    <row r="604" spans="1:4">
      <c r="A604" s="16">
        <v>597</v>
      </c>
      <c r="B604" s="15">
        <v>25749</v>
      </c>
      <c r="C604" s="18">
        <f t="shared" si="11"/>
        <v>6</v>
      </c>
      <c r="D604" s="14">
        <v>8.9700002670288086</v>
      </c>
    </row>
    <row r="605" spans="1:4">
      <c r="A605" s="16">
        <v>598</v>
      </c>
      <c r="B605" s="15">
        <v>25780</v>
      </c>
      <c r="C605" s="18">
        <f t="shared" si="11"/>
        <v>7</v>
      </c>
      <c r="D605" s="14">
        <v>11.569999694824219</v>
      </c>
    </row>
    <row r="606" spans="1:4">
      <c r="A606" s="16">
        <v>599</v>
      </c>
      <c r="B606" s="15">
        <v>25811</v>
      </c>
      <c r="C606" s="18">
        <f t="shared" si="11"/>
        <v>8</v>
      </c>
      <c r="D606" s="14">
        <v>9.6499996185302734</v>
      </c>
    </row>
    <row r="607" spans="1:4">
      <c r="A607" s="16">
        <v>600</v>
      </c>
      <c r="B607" s="15">
        <v>25841</v>
      </c>
      <c r="C607" s="18">
        <f t="shared" si="11"/>
        <v>9</v>
      </c>
      <c r="D607" s="14">
        <v>7.5199999809265137</v>
      </c>
    </row>
    <row r="608" spans="1:4">
      <c r="A608" s="16">
        <v>601</v>
      </c>
      <c r="B608" s="15">
        <v>25872</v>
      </c>
      <c r="C608" s="18">
        <f t="shared" si="11"/>
        <v>10</v>
      </c>
      <c r="D608" s="14">
        <v>4.059999942779541</v>
      </c>
    </row>
    <row r="609" spans="1:4">
      <c r="A609" s="16">
        <v>602</v>
      </c>
      <c r="B609" s="15">
        <v>25902</v>
      </c>
      <c r="C609" s="18">
        <f t="shared" si="11"/>
        <v>11</v>
      </c>
      <c r="D609" s="14">
        <v>2.5399999618530273</v>
      </c>
    </row>
    <row r="610" spans="1:4">
      <c r="A610" s="16">
        <v>603</v>
      </c>
      <c r="B610" s="15">
        <v>25933</v>
      </c>
      <c r="C610" s="18">
        <f t="shared" si="11"/>
        <v>12</v>
      </c>
      <c r="D610" s="14">
        <v>1.5800000429153442</v>
      </c>
    </row>
    <row r="611" spans="1:4">
      <c r="A611" s="16">
        <v>604</v>
      </c>
      <c r="B611" s="15">
        <v>25964</v>
      </c>
      <c r="C611" s="18">
        <f t="shared" si="11"/>
        <v>1</v>
      </c>
      <c r="D611" s="14">
        <v>1.5</v>
      </c>
    </row>
    <row r="612" spans="1:4">
      <c r="A612" s="16">
        <v>605</v>
      </c>
      <c r="B612" s="15">
        <v>25992</v>
      </c>
      <c r="C612" s="18">
        <f t="shared" si="11"/>
        <v>2</v>
      </c>
      <c r="D612" s="14">
        <v>1.809999942779541</v>
      </c>
    </row>
    <row r="613" spans="1:4">
      <c r="A613" s="16">
        <v>606</v>
      </c>
      <c r="B613" s="15">
        <v>26023</v>
      </c>
      <c r="C613" s="18">
        <f t="shared" si="11"/>
        <v>3</v>
      </c>
      <c r="D613" s="14">
        <v>2.8199999332427979</v>
      </c>
    </row>
    <row r="614" spans="1:4">
      <c r="A614" s="16">
        <v>607</v>
      </c>
      <c r="B614" s="15">
        <v>26053</v>
      </c>
      <c r="C614" s="18">
        <f t="shared" si="11"/>
        <v>4</v>
      </c>
      <c r="D614" s="14">
        <v>4.0300002098083496</v>
      </c>
    </row>
    <row r="615" spans="1:4">
      <c r="A615" s="16">
        <v>608</v>
      </c>
      <c r="B615" s="15">
        <v>26084</v>
      </c>
      <c r="C615" s="18">
        <f t="shared" si="11"/>
        <v>5</v>
      </c>
      <c r="D615" s="14">
        <v>6.1399998664855957</v>
      </c>
    </row>
    <row r="616" spans="1:4">
      <c r="A616" s="16">
        <v>609</v>
      </c>
      <c r="B616" s="15">
        <v>26114</v>
      </c>
      <c r="C616" s="18">
        <f t="shared" si="11"/>
        <v>6</v>
      </c>
      <c r="D616" s="14">
        <v>8.5100002288818359</v>
      </c>
    </row>
    <row r="617" spans="1:4">
      <c r="A617" s="16">
        <v>610</v>
      </c>
      <c r="B617" s="15">
        <v>26145</v>
      </c>
      <c r="C617" s="18">
        <f t="shared" si="11"/>
        <v>7</v>
      </c>
      <c r="D617" s="14">
        <v>11.350000381469727</v>
      </c>
    </row>
    <row r="618" spans="1:4">
      <c r="A618" s="16">
        <v>611</v>
      </c>
      <c r="B618" s="15">
        <v>26176</v>
      </c>
      <c r="C618" s="18">
        <f t="shared" si="11"/>
        <v>8</v>
      </c>
      <c r="D618" s="14">
        <v>10.659999847412109</v>
      </c>
    </row>
    <row r="619" spans="1:4">
      <c r="A619" s="16">
        <v>612</v>
      </c>
      <c r="B619" s="15">
        <v>26206</v>
      </c>
      <c r="C619" s="18">
        <f t="shared" si="11"/>
        <v>9</v>
      </c>
      <c r="D619" s="14">
        <v>7.7300000190734863</v>
      </c>
    </row>
    <row r="620" spans="1:4">
      <c r="A620" s="16">
        <v>613</v>
      </c>
      <c r="B620" s="15">
        <v>26237</v>
      </c>
      <c r="C620" s="18">
        <f t="shared" si="11"/>
        <v>10</v>
      </c>
      <c r="D620" s="14">
        <v>3.8900001049041748</v>
      </c>
    </row>
    <row r="621" spans="1:4">
      <c r="A621" s="16">
        <v>614</v>
      </c>
      <c r="B621" s="15">
        <v>26267</v>
      </c>
      <c r="C621" s="18">
        <f t="shared" si="11"/>
        <v>11</v>
      </c>
      <c r="D621" s="14">
        <v>2.1600000858306885</v>
      </c>
    </row>
    <row r="622" spans="1:4">
      <c r="A622" s="16">
        <v>615</v>
      </c>
      <c r="B622" s="15">
        <v>26298</v>
      </c>
      <c r="C622" s="18">
        <f t="shared" si="11"/>
        <v>12</v>
      </c>
      <c r="D622" s="14">
        <v>1.3799999952316284</v>
      </c>
    </row>
    <row r="623" spans="1:4">
      <c r="A623" s="16">
        <v>616</v>
      </c>
      <c r="B623" s="15">
        <v>26329</v>
      </c>
      <c r="C623" s="18">
        <f t="shared" si="11"/>
        <v>1</v>
      </c>
      <c r="D623" s="14">
        <v>1.3999999761581421</v>
      </c>
    </row>
    <row r="624" spans="1:4">
      <c r="A624" s="16">
        <v>617</v>
      </c>
      <c r="B624" s="15">
        <v>26358</v>
      </c>
      <c r="C624" s="18">
        <f t="shared" si="11"/>
        <v>2</v>
      </c>
      <c r="D624" s="14">
        <v>2.0199999809265137</v>
      </c>
    </row>
    <row r="625" spans="1:4">
      <c r="A625" s="16">
        <v>618</v>
      </c>
      <c r="B625" s="15">
        <v>26389</v>
      </c>
      <c r="C625" s="18">
        <f t="shared" si="11"/>
        <v>3</v>
      </c>
      <c r="D625" s="14">
        <v>3.7599999904632568</v>
      </c>
    </row>
    <row r="626" spans="1:4">
      <c r="A626" s="16">
        <v>619</v>
      </c>
      <c r="B626" s="15">
        <v>26419</v>
      </c>
      <c r="C626" s="18">
        <f t="shared" si="11"/>
        <v>4</v>
      </c>
      <c r="D626" s="14">
        <v>4.7899999618530273</v>
      </c>
    </row>
    <row r="627" spans="1:4">
      <c r="A627" s="16">
        <v>620</v>
      </c>
      <c r="B627" s="15">
        <v>26450</v>
      </c>
      <c r="C627" s="18">
        <f t="shared" si="11"/>
        <v>5</v>
      </c>
      <c r="D627" s="14">
        <v>7.4099998474121094</v>
      </c>
    </row>
    <row r="628" spans="1:4">
      <c r="A628" s="16">
        <v>621</v>
      </c>
      <c r="B628" s="15">
        <v>26480</v>
      </c>
      <c r="C628" s="18">
        <f t="shared" si="11"/>
        <v>6</v>
      </c>
      <c r="D628" s="14">
        <v>8.9899997711181641</v>
      </c>
    </row>
    <row r="629" spans="1:4">
      <c r="A629" s="16">
        <v>622</v>
      </c>
      <c r="B629" s="15">
        <v>26511</v>
      </c>
      <c r="C629" s="18">
        <f t="shared" si="11"/>
        <v>7</v>
      </c>
      <c r="D629" s="14">
        <v>11.289999961853027</v>
      </c>
    </row>
    <row r="630" spans="1:4">
      <c r="A630" s="16">
        <v>623</v>
      </c>
      <c r="B630" s="15">
        <v>26542</v>
      </c>
      <c r="C630" s="18">
        <f t="shared" si="11"/>
        <v>8</v>
      </c>
      <c r="D630" s="14">
        <v>10.319999694824219</v>
      </c>
    </row>
    <row r="631" spans="1:4">
      <c r="A631" s="16">
        <v>624</v>
      </c>
      <c r="B631" s="15">
        <v>26572</v>
      </c>
      <c r="C631" s="18">
        <f t="shared" si="11"/>
        <v>9</v>
      </c>
      <c r="D631" s="14">
        <v>6.9499998092651367</v>
      </c>
    </row>
    <row r="632" spans="1:4">
      <c r="A632" s="16">
        <v>625</v>
      </c>
      <c r="B632" s="15">
        <v>26603</v>
      </c>
      <c r="C632" s="18">
        <f t="shared" si="11"/>
        <v>10</v>
      </c>
      <c r="D632" s="14">
        <v>4.2399997711181641</v>
      </c>
    </row>
    <row r="633" spans="1:4">
      <c r="A633" s="16">
        <v>626</v>
      </c>
      <c r="B633" s="15">
        <v>26633</v>
      </c>
      <c r="C633" s="18">
        <f t="shared" si="11"/>
        <v>11</v>
      </c>
      <c r="D633" s="14">
        <v>1.8300000429153442</v>
      </c>
    </row>
    <row r="634" spans="1:4">
      <c r="A634" s="16">
        <v>627</v>
      </c>
      <c r="B634" s="15">
        <v>26664</v>
      </c>
      <c r="C634" s="18">
        <f t="shared" si="11"/>
        <v>12</v>
      </c>
      <c r="D634" s="14">
        <v>1.2699999809265137</v>
      </c>
    </row>
    <row r="635" spans="1:4">
      <c r="A635" s="16">
        <v>628</v>
      </c>
      <c r="B635" s="15">
        <v>26695</v>
      </c>
      <c r="C635" s="18">
        <f t="shared" si="11"/>
        <v>1</v>
      </c>
      <c r="D635" s="14">
        <v>1.4800000190734863</v>
      </c>
    </row>
    <row r="636" spans="1:4">
      <c r="A636" s="16">
        <v>629</v>
      </c>
      <c r="B636" s="15">
        <v>26723</v>
      </c>
      <c r="C636" s="18">
        <f t="shared" si="11"/>
        <v>2</v>
      </c>
      <c r="D636" s="14">
        <v>2.0999999046325684</v>
      </c>
    </row>
    <row r="637" spans="1:4">
      <c r="A637" s="16">
        <v>630</v>
      </c>
      <c r="B637" s="15">
        <v>26754</v>
      </c>
      <c r="C637" s="18">
        <f t="shared" si="11"/>
        <v>3</v>
      </c>
      <c r="D637" s="14">
        <v>2.6500000953674316</v>
      </c>
    </row>
    <row r="638" spans="1:4">
      <c r="A638" s="16">
        <v>631</v>
      </c>
      <c r="B638" s="15">
        <v>26784</v>
      </c>
      <c r="C638" s="18">
        <f t="shared" si="11"/>
        <v>4</v>
      </c>
      <c r="D638" s="14">
        <v>5.429999828338623</v>
      </c>
    </row>
    <row r="639" spans="1:4">
      <c r="A639" s="16">
        <v>632</v>
      </c>
      <c r="B639" s="15">
        <v>26815</v>
      </c>
      <c r="C639" s="18">
        <f t="shared" si="11"/>
        <v>5</v>
      </c>
      <c r="D639" s="14">
        <v>8.0900001525878906</v>
      </c>
    </row>
    <row r="640" spans="1:4">
      <c r="A640" s="16">
        <v>633</v>
      </c>
      <c r="B640" s="15">
        <v>26845</v>
      </c>
      <c r="C640" s="18">
        <f t="shared" si="11"/>
        <v>6</v>
      </c>
      <c r="D640" s="14">
        <v>9.5100002288818359</v>
      </c>
    </row>
    <row r="641" spans="1:4">
      <c r="A641" s="16">
        <v>634</v>
      </c>
      <c r="B641" s="15">
        <v>26876</v>
      </c>
      <c r="C641" s="18">
        <f t="shared" si="11"/>
        <v>7</v>
      </c>
      <c r="D641" s="14">
        <v>11.210000038146973</v>
      </c>
    </row>
    <row r="642" spans="1:4">
      <c r="A642" s="16">
        <v>635</v>
      </c>
      <c r="B642" s="15">
        <v>26907</v>
      </c>
      <c r="C642" s="18">
        <f t="shared" si="11"/>
        <v>8</v>
      </c>
      <c r="D642" s="14">
        <v>9.8400001525878906</v>
      </c>
    </row>
    <row r="643" spans="1:4">
      <c r="A643" s="16">
        <v>636</v>
      </c>
      <c r="B643" s="15">
        <v>26937</v>
      </c>
      <c r="C643" s="18">
        <f t="shared" si="11"/>
        <v>9</v>
      </c>
      <c r="D643" s="14">
        <v>7.1700000762939453</v>
      </c>
    </row>
    <row r="644" spans="1:4">
      <c r="A644" s="16">
        <v>637</v>
      </c>
      <c r="B644" s="15">
        <v>26968</v>
      </c>
      <c r="C644" s="18">
        <f t="shared" si="11"/>
        <v>10</v>
      </c>
      <c r="D644" s="14">
        <v>4.3000001907348633</v>
      </c>
    </row>
    <row r="645" spans="1:4">
      <c r="A645" s="16">
        <v>638</v>
      </c>
      <c r="B645" s="15">
        <v>26998</v>
      </c>
      <c r="C645" s="18">
        <f t="shared" si="11"/>
        <v>11</v>
      </c>
      <c r="D645" s="14">
        <v>2.0999999046325684</v>
      </c>
    </row>
    <row r="646" spans="1:4">
      <c r="A646" s="16">
        <v>639</v>
      </c>
      <c r="B646" s="15">
        <v>27029</v>
      </c>
      <c r="C646" s="18">
        <f t="shared" si="11"/>
        <v>12</v>
      </c>
      <c r="D646" s="14">
        <v>1.6699999570846558</v>
      </c>
    </row>
    <row r="647" spans="1:4">
      <c r="A647" s="16">
        <v>640</v>
      </c>
      <c r="B647" s="15">
        <v>27060</v>
      </c>
      <c r="C647" s="18">
        <f t="shared" si="11"/>
        <v>1</v>
      </c>
      <c r="D647" s="14">
        <v>1.5199999809265137</v>
      </c>
    </row>
    <row r="648" spans="1:4">
      <c r="A648" s="16">
        <v>641</v>
      </c>
      <c r="B648" s="15">
        <v>27088</v>
      </c>
      <c r="C648" s="18">
        <f t="shared" si="11"/>
        <v>2</v>
      </c>
      <c r="D648" s="14">
        <v>1.7300000190734863</v>
      </c>
    </row>
    <row r="649" spans="1:4">
      <c r="A649" s="16">
        <v>642</v>
      </c>
      <c r="B649" s="15">
        <v>27119</v>
      </c>
      <c r="C649" s="18">
        <f t="shared" ref="C649:C712" si="12">MONTH(B649)</f>
        <v>3</v>
      </c>
      <c r="D649" s="14">
        <v>3.059999942779541</v>
      </c>
    </row>
    <row r="650" spans="1:4">
      <c r="A650" s="16">
        <v>643</v>
      </c>
      <c r="B650" s="15">
        <v>27149</v>
      </c>
      <c r="C650" s="18">
        <f t="shared" si="12"/>
        <v>4</v>
      </c>
      <c r="D650" s="14">
        <v>4.320000171661377</v>
      </c>
    </row>
    <row r="651" spans="1:4">
      <c r="A651" s="16">
        <v>644</v>
      </c>
      <c r="B651" s="15">
        <v>27180</v>
      </c>
      <c r="C651" s="18">
        <f t="shared" si="12"/>
        <v>5</v>
      </c>
      <c r="D651" s="14">
        <v>7.1700000762939453</v>
      </c>
    </row>
    <row r="652" spans="1:4">
      <c r="A652" s="16">
        <v>645</v>
      </c>
      <c r="B652" s="15">
        <v>27210</v>
      </c>
      <c r="C652" s="18">
        <f t="shared" si="12"/>
        <v>6</v>
      </c>
      <c r="D652" s="14">
        <v>9.3000001907348633</v>
      </c>
    </row>
    <row r="653" spans="1:4">
      <c r="A653" s="16">
        <v>646</v>
      </c>
      <c r="B653" s="15">
        <v>27241</v>
      </c>
      <c r="C653" s="18">
        <f t="shared" si="12"/>
        <v>7</v>
      </c>
      <c r="D653" s="14">
        <v>11.25</v>
      </c>
    </row>
    <row r="654" spans="1:4">
      <c r="A654" s="16">
        <v>647</v>
      </c>
      <c r="B654" s="15">
        <v>27272</v>
      </c>
      <c r="C654" s="18">
        <f t="shared" si="12"/>
        <v>8</v>
      </c>
      <c r="D654" s="14">
        <v>10.25</v>
      </c>
    </row>
    <row r="655" spans="1:4">
      <c r="A655" s="16">
        <v>648</v>
      </c>
      <c r="B655" s="15">
        <v>27302</v>
      </c>
      <c r="C655" s="18">
        <f t="shared" si="12"/>
        <v>9</v>
      </c>
      <c r="D655" s="14">
        <v>8.0600004196166992</v>
      </c>
    </row>
    <row r="656" spans="1:4">
      <c r="A656" s="16">
        <v>649</v>
      </c>
      <c r="B656" s="15">
        <v>27333</v>
      </c>
      <c r="C656" s="18">
        <f t="shared" si="12"/>
        <v>10</v>
      </c>
      <c r="D656" s="14">
        <v>5.5500001907348633</v>
      </c>
    </row>
    <row r="657" spans="1:4">
      <c r="A657" s="16">
        <v>650</v>
      </c>
      <c r="B657" s="15">
        <v>27363</v>
      </c>
      <c r="C657" s="18">
        <f t="shared" si="12"/>
        <v>11</v>
      </c>
      <c r="D657" s="14">
        <v>2.0099999904632568</v>
      </c>
    </row>
    <row r="658" spans="1:4">
      <c r="A658" s="16">
        <v>651</v>
      </c>
      <c r="B658" s="15">
        <v>27394</v>
      </c>
      <c r="C658" s="18">
        <f t="shared" si="12"/>
        <v>12</v>
      </c>
      <c r="D658" s="14">
        <v>1.559999942779541</v>
      </c>
    </row>
    <row r="659" spans="1:4">
      <c r="A659" s="16">
        <v>652</v>
      </c>
      <c r="B659" s="15">
        <v>27425</v>
      </c>
      <c r="C659" s="18">
        <f t="shared" si="12"/>
        <v>1</v>
      </c>
      <c r="D659" s="14">
        <v>1.4700000286102295</v>
      </c>
    </row>
    <row r="660" spans="1:4">
      <c r="A660" s="16">
        <v>653</v>
      </c>
      <c r="B660" s="15">
        <v>27453</v>
      </c>
      <c r="C660" s="18">
        <f t="shared" si="12"/>
        <v>2</v>
      </c>
      <c r="D660" s="14">
        <v>1.809999942779541</v>
      </c>
    </row>
    <row r="661" spans="1:4">
      <c r="A661" s="16">
        <v>654</v>
      </c>
      <c r="B661" s="15">
        <v>27484</v>
      </c>
      <c r="C661" s="18">
        <f t="shared" si="12"/>
        <v>3</v>
      </c>
      <c r="D661" s="14">
        <v>2.7300000190734863</v>
      </c>
    </row>
    <row r="662" spans="1:4">
      <c r="A662" s="16">
        <v>655</v>
      </c>
      <c r="B662" s="15">
        <v>27514</v>
      </c>
      <c r="C662" s="18">
        <f t="shared" si="12"/>
        <v>4</v>
      </c>
      <c r="D662" s="14">
        <v>3.3299999237060547</v>
      </c>
    </row>
    <row r="663" spans="1:4">
      <c r="A663" s="16">
        <v>656</v>
      </c>
      <c r="B663" s="15">
        <v>27545</v>
      </c>
      <c r="C663" s="18">
        <f t="shared" si="12"/>
        <v>5</v>
      </c>
      <c r="D663" s="14">
        <v>7.630000114440918</v>
      </c>
    </row>
    <row r="664" spans="1:4">
      <c r="A664" s="16">
        <v>657</v>
      </c>
      <c r="B664" s="15">
        <v>27575</v>
      </c>
      <c r="C664" s="18">
        <f t="shared" si="12"/>
        <v>6</v>
      </c>
      <c r="D664" s="14">
        <v>8.880000114440918</v>
      </c>
    </row>
    <row r="665" spans="1:4">
      <c r="A665" s="16">
        <v>658</v>
      </c>
      <c r="B665" s="15">
        <v>27606</v>
      </c>
      <c r="C665" s="18">
        <f t="shared" si="12"/>
        <v>7</v>
      </c>
      <c r="D665" s="14">
        <v>10.670000076293945</v>
      </c>
    </row>
    <row r="666" spans="1:4">
      <c r="A666" s="16">
        <v>659</v>
      </c>
      <c r="B666" s="15">
        <v>27637</v>
      </c>
      <c r="C666" s="18">
        <f t="shared" si="12"/>
        <v>8</v>
      </c>
      <c r="D666" s="14">
        <v>9.5399999618530273</v>
      </c>
    </row>
    <row r="667" spans="1:4">
      <c r="A667" s="16">
        <v>660</v>
      </c>
      <c r="B667" s="15">
        <v>27667</v>
      </c>
      <c r="C667" s="18">
        <f t="shared" si="12"/>
        <v>9</v>
      </c>
      <c r="D667" s="14">
        <v>7.7800002098083496</v>
      </c>
    </row>
    <row r="668" spans="1:4">
      <c r="A668" s="16">
        <v>661</v>
      </c>
      <c r="B668" s="15">
        <v>27698</v>
      </c>
      <c r="C668" s="18">
        <f t="shared" si="12"/>
        <v>10</v>
      </c>
      <c r="D668" s="14">
        <v>3.8199999332427979</v>
      </c>
    </row>
    <row r="669" spans="1:4">
      <c r="A669" s="16">
        <v>662</v>
      </c>
      <c r="B669" s="15">
        <v>27728</v>
      </c>
      <c r="C669" s="18">
        <f t="shared" si="12"/>
        <v>11</v>
      </c>
      <c r="D669" s="14">
        <v>1.809999942779541</v>
      </c>
    </row>
    <row r="670" spans="1:4">
      <c r="A670" s="16">
        <v>663</v>
      </c>
      <c r="B670" s="15">
        <v>27759</v>
      </c>
      <c r="C670" s="18">
        <f t="shared" si="12"/>
        <v>12</v>
      </c>
      <c r="D670" s="14">
        <v>1.6299999952316284</v>
      </c>
    </row>
    <row r="671" spans="1:4">
      <c r="A671" s="16">
        <v>664</v>
      </c>
      <c r="B671" s="15">
        <v>27790</v>
      </c>
      <c r="C671" s="18">
        <f t="shared" si="12"/>
        <v>1</v>
      </c>
      <c r="D671" s="14">
        <v>1.5199999809265137</v>
      </c>
    </row>
    <row r="672" spans="1:4">
      <c r="A672" s="16">
        <v>665</v>
      </c>
      <c r="B672" s="15">
        <v>27819</v>
      </c>
      <c r="C672" s="18">
        <f t="shared" si="12"/>
        <v>2</v>
      </c>
      <c r="D672" s="14">
        <v>2.0199999809265137</v>
      </c>
    </row>
    <row r="673" spans="1:4">
      <c r="A673" s="16">
        <v>666</v>
      </c>
      <c r="B673" s="15">
        <v>27850</v>
      </c>
      <c r="C673" s="18">
        <f t="shared" si="12"/>
        <v>3</v>
      </c>
      <c r="D673" s="14">
        <v>2.9600000381469727</v>
      </c>
    </row>
    <row r="674" spans="1:4">
      <c r="A674" s="16">
        <v>667</v>
      </c>
      <c r="B674" s="15">
        <v>27880</v>
      </c>
      <c r="C674" s="18">
        <f t="shared" si="12"/>
        <v>4</v>
      </c>
      <c r="D674" s="14">
        <v>4.1100001335144043</v>
      </c>
    </row>
    <row r="675" spans="1:4">
      <c r="A675" s="16">
        <v>668</v>
      </c>
      <c r="B675" s="15">
        <v>27911</v>
      </c>
      <c r="C675" s="18">
        <f t="shared" si="12"/>
        <v>5</v>
      </c>
      <c r="D675" s="14">
        <v>7.940000057220459</v>
      </c>
    </row>
    <row r="676" spans="1:4">
      <c r="A676" s="16">
        <v>669</v>
      </c>
      <c r="B676" s="15">
        <v>27941</v>
      </c>
      <c r="C676" s="18">
        <f t="shared" si="12"/>
        <v>6</v>
      </c>
      <c r="D676" s="14">
        <v>9.0399999618530273</v>
      </c>
    </row>
    <row r="677" spans="1:4">
      <c r="A677" s="16">
        <v>670</v>
      </c>
      <c r="B677" s="15">
        <v>27972</v>
      </c>
      <c r="C677" s="18">
        <f t="shared" si="12"/>
        <v>7</v>
      </c>
      <c r="D677" s="14">
        <v>11.300000190734863</v>
      </c>
    </row>
    <row r="678" spans="1:4">
      <c r="A678" s="16">
        <v>671</v>
      </c>
      <c r="B678" s="15">
        <v>28003</v>
      </c>
      <c r="C678" s="18">
        <f t="shared" si="12"/>
        <v>8</v>
      </c>
      <c r="D678" s="14">
        <v>9.2200002670288086</v>
      </c>
    </row>
    <row r="679" spans="1:4">
      <c r="A679" s="16">
        <v>672</v>
      </c>
      <c r="B679" s="15">
        <v>28033</v>
      </c>
      <c r="C679" s="18">
        <f t="shared" si="12"/>
        <v>9</v>
      </c>
      <c r="D679" s="14">
        <v>7.4499998092651367</v>
      </c>
    </row>
    <row r="680" spans="1:4">
      <c r="A680" s="16">
        <v>673</v>
      </c>
      <c r="B680" s="15">
        <v>28064</v>
      </c>
      <c r="C680" s="18">
        <f t="shared" si="12"/>
        <v>10</v>
      </c>
      <c r="D680" s="14">
        <v>4.869999885559082</v>
      </c>
    </row>
    <row r="681" spans="1:4">
      <c r="A681" s="16">
        <v>674</v>
      </c>
      <c r="B681" s="15">
        <v>28094</v>
      </c>
      <c r="C681" s="18">
        <f t="shared" si="12"/>
        <v>11</v>
      </c>
      <c r="D681" s="14">
        <v>2.4100000858306885</v>
      </c>
    </row>
    <row r="682" spans="1:4">
      <c r="A682" s="16">
        <v>675</v>
      </c>
      <c r="B682" s="15">
        <v>28125</v>
      </c>
      <c r="C682" s="18">
        <f t="shared" si="12"/>
        <v>12</v>
      </c>
      <c r="D682" s="14">
        <v>1.4600000381469727</v>
      </c>
    </row>
    <row r="683" spans="1:4">
      <c r="A683" s="16">
        <v>676</v>
      </c>
      <c r="B683" s="15">
        <v>28156</v>
      </c>
      <c r="C683" s="18">
        <f t="shared" si="12"/>
        <v>1</v>
      </c>
      <c r="D683" s="14">
        <v>1.4099999666213989</v>
      </c>
    </row>
    <row r="684" spans="1:4">
      <c r="A684" s="16">
        <v>677</v>
      </c>
      <c r="B684" s="15">
        <v>28184</v>
      </c>
      <c r="C684" s="18">
        <f t="shared" si="12"/>
        <v>2</v>
      </c>
      <c r="D684" s="14">
        <v>2</v>
      </c>
    </row>
    <row r="685" spans="1:4">
      <c r="A685" s="16">
        <v>678</v>
      </c>
      <c r="B685" s="15">
        <v>28215</v>
      </c>
      <c r="C685" s="18">
        <f t="shared" si="12"/>
        <v>3</v>
      </c>
      <c r="D685" s="14">
        <v>2.5399999618530273</v>
      </c>
    </row>
    <row r="686" spans="1:4">
      <c r="A686" s="16">
        <v>679</v>
      </c>
      <c r="B686" s="15">
        <v>28245</v>
      </c>
      <c r="C686" s="18">
        <f t="shared" si="12"/>
        <v>4</v>
      </c>
      <c r="D686" s="14">
        <v>5.4800000190734863</v>
      </c>
    </row>
    <row r="687" spans="1:4">
      <c r="A687" s="16">
        <v>680</v>
      </c>
      <c r="B687" s="15">
        <v>28276</v>
      </c>
      <c r="C687" s="18">
        <f t="shared" si="12"/>
        <v>5</v>
      </c>
      <c r="D687" s="14">
        <v>5.2199997901916504</v>
      </c>
    </row>
    <row r="688" spans="1:4">
      <c r="A688" s="16">
        <v>681</v>
      </c>
      <c r="B688" s="15">
        <v>28306</v>
      </c>
      <c r="C688" s="18">
        <f t="shared" si="12"/>
        <v>6</v>
      </c>
      <c r="D688" s="14">
        <v>9.2700004577636719</v>
      </c>
    </row>
    <row r="689" spans="1:4">
      <c r="A689" s="16">
        <v>682</v>
      </c>
      <c r="B689" s="15">
        <v>28337</v>
      </c>
      <c r="C689" s="18">
        <f t="shared" si="12"/>
        <v>7</v>
      </c>
      <c r="D689" s="14">
        <v>10.939999580383301</v>
      </c>
    </row>
    <row r="690" spans="1:4">
      <c r="A690" s="16">
        <v>683</v>
      </c>
      <c r="B690" s="15">
        <v>28368</v>
      </c>
      <c r="C690" s="18">
        <f t="shared" si="12"/>
        <v>8</v>
      </c>
      <c r="D690" s="14">
        <v>10.210000038146973</v>
      </c>
    </row>
    <row r="691" spans="1:4">
      <c r="A691" s="16">
        <v>684</v>
      </c>
      <c r="B691" s="15">
        <v>28398</v>
      </c>
      <c r="C691" s="18">
        <f t="shared" si="12"/>
        <v>9</v>
      </c>
      <c r="D691" s="14">
        <v>6.8899998664855957</v>
      </c>
    </row>
    <row r="692" spans="1:4">
      <c r="A692" s="16">
        <v>685</v>
      </c>
      <c r="B692" s="15">
        <v>28429</v>
      </c>
      <c r="C692" s="18">
        <f t="shared" si="12"/>
        <v>10</v>
      </c>
      <c r="D692" s="14">
        <v>5.0199999809265137</v>
      </c>
    </row>
    <row r="693" spans="1:4">
      <c r="A693" s="16">
        <v>686</v>
      </c>
      <c r="B693" s="15">
        <v>28459</v>
      </c>
      <c r="C693" s="18">
        <f t="shared" si="12"/>
        <v>11</v>
      </c>
      <c r="D693" s="14">
        <v>2.4000000953674316</v>
      </c>
    </row>
    <row r="694" spans="1:4">
      <c r="A694" s="16">
        <v>687</v>
      </c>
      <c r="B694" s="15">
        <v>28490</v>
      </c>
      <c r="C694" s="18">
        <f t="shared" si="12"/>
        <v>12</v>
      </c>
      <c r="D694" s="14">
        <v>1.8500000238418579</v>
      </c>
    </row>
    <row r="695" spans="1:4">
      <c r="A695" s="16">
        <v>688</v>
      </c>
      <c r="B695" s="15">
        <v>28521</v>
      </c>
      <c r="C695" s="18">
        <f t="shared" si="12"/>
        <v>1</v>
      </c>
      <c r="D695" s="14">
        <v>1.6200000047683716</v>
      </c>
    </row>
    <row r="696" spans="1:4">
      <c r="A696" s="16">
        <v>689</v>
      </c>
      <c r="B696" s="15">
        <v>28549</v>
      </c>
      <c r="C696" s="18">
        <f t="shared" si="12"/>
        <v>2</v>
      </c>
      <c r="D696" s="14">
        <v>1.9299999475479126</v>
      </c>
    </row>
    <row r="697" spans="1:4">
      <c r="A697" s="16">
        <v>690</v>
      </c>
      <c r="B697" s="15">
        <v>28580</v>
      </c>
      <c r="C697" s="18">
        <f t="shared" si="12"/>
        <v>3</v>
      </c>
      <c r="D697" s="14">
        <v>3.5499999523162842</v>
      </c>
    </row>
    <row r="698" spans="1:4">
      <c r="A698" s="16">
        <v>691</v>
      </c>
      <c r="B698" s="15">
        <v>28610</v>
      </c>
      <c r="C698" s="18">
        <f t="shared" si="12"/>
        <v>4</v>
      </c>
      <c r="D698" s="14">
        <v>4.179999828338623</v>
      </c>
    </row>
    <row r="699" spans="1:4">
      <c r="A699" s="16">
        <v>692</v>
      </c>
      <c r="B699" s="15">
        <v>28641</v>
      </c>
      <c r="C699" s="18">
        <f t="shared" si="12"/>
        <v>5</v>
      </c>
      <c r="D699" s="14">
        <v>7.5100002288818359</v>
      </c>
    </row>
    <row r="700" spans="1:4">
      <c r="A700" s="16">
        <v>693</v>
      </c>
      <c r="B700" s="15">
        <v>28671</v>
      </c>
      <c r="C700" s="18">
        <f t="shared" si="12"/>
        <v>6</v>
      </c>
      <c r="D700" s="14">
        <v>8.8900003433227539</v>
      </c>
    </row>
    <row r="701" spans="1:4">
      <c r="A701" s="16">
        <v>694</v>
      </c>
      <c r="B701" s="15">
        <v>28702</v>
      </c>
      <c r="C701" s="18">
        <f t="shared" si="12"/>
        <v>7</v>
      </c>
      <c r="D701" s="14">
        <v>11.359999656677246</v>
      </c>
    </row>
    <row r="702" spans="1:4">
      <c r="A702" s="16">
        <v>695</v>
      </c>
      <c r="B702" s="15">
        <v>28733</v>
      </c>
      <c r="C702" s="18">
        <f t="shared" si="12"/>
        <v>8</v>
      </c>
      <c r="D702" s="14">
        <v>10.560000419616699</v>
      </c>
    </row>
    <row r="703" spans="1:4">
      <c r="A703" s="16">
        <v>696</v>
      </c>
      <c r="B703" s="15">
        <v>28763</v>
      </c>
      <c r="C703" s="18">
        <f t="shared" si="12"/>
        <v>9</v>
      </c>
      <c r="D703" s="14">
        <v>7.3400001525878906</v>
      </c>
    </row>
    <row r="704" spans="1:4">
      <c r="A704" s="16">
        <v>697</v>
      </c>
      <c r="B704" s="15">
        <v>28794</v>
      </c>
      <c r="C704" s="18">
        <f t="shared" si="12"/>
        <v>10</v>
      </c>
      <c r="D704" s="14">
        <v>5.6500000953674316</v>
      </c>
    </row>
    <row r="705" spans="1:4">
      <c r="A705" s="16">
        <v>698</v>
      </c>
      <c r="B705" s="15">
        <v>28824</v>
      </c>
      <c r="C705" s="18">
        <f t="shared" si="12"/>
        <v>11</v>
      </c>
      <c r="D705" s="14">
        <v>1.7400000095367432</v>
      </c>
    </row>
    <row r="706" spans="1:4">
      <c r="A706" s="16">
        <v>699</v>
      </c>
      <c r="B706" s="15">
        <v>28855</v>
      </c>
      <c r="C706" s="18">
        <f t="shared" si="12"/>
        <v>12</v>
      </c>
      <c r="D706" s="14">
        <v>1.2799999713897705</v>
      </c>
    </row>
    <row r="707" spans="1:4">
      <c r="A707" s="16">
        <v>700</v>
      </c>
      <c r="B707" s="15">
        <v>28886</v>
      </c>
      <c r="C707" s="18">
        <f t="shared" si="12"/>
        <v>1</v>
      </c>
      <c r="D707" s="14">
        <v>1.4700000286102295</v>
      </c>
    </row>
    <row r="708" spans="1:4">
      <c r="A708" s="16">
        <v>701</v>
      </c>
      <c r="B708" s="15">
        <v>28914</v>
      </c>
      <c r="C708" s="18">
        <f t="shared" si="12"/>
        <v>2</v>
      </c>
      <c r="D708" s="14">
        <v>1.7200000286102295</v>
      </c>
    </row>
    <row r="709" spans="1:4">
      <c r="A709" s="16">
        <v>702</v>
      </c>
      <c r="B709" s="15">
        <v>28945</v>
      </c>
      <c r="C709" s="18">
        <f t="shared" si="12"/>
        <v>3</v>
      </c>
      <c r="D709" s="14">
        <v>3.0299999713897705</v>
      </c>
    </row>
    <row r="710" spans="1:4">
      <c r="A710" s="16">
        <v>703</v>
      </c>
      <c r="B710" s="15">
        <v>28975</v>
      </c>
      <c r="C710" s="18">
        <f t="shared" si="12"/>
        <v>4</v>
      </c>
      <c r="D710" s="14">
        <v>4.369999885559082</v>
      </c>
    </row>
    <row r="711" spans="1:4">
      <c r="A711" s="16">
        <v>704</v>
      </c>
      <c r="B711" s="15">
        <v>29006</v>
      </c>
      <c r="C711" s="18">
        <f t="shared" si="12"/>
        <v>5</v>
      </c>
      <c r="D711" s="14">
        <v>7.8499999046325684</v>
      </c>
    </row>
    <row r="712" spans="1:4">
      <c r="A712" s="16">
        <v>705</v>
      </c>
      <c r="B712" s="15">
        <v>29036</v>
      </c>
      <c r="C712" s="18">
        <f t="shared" si="12"/>
        <v>6</v>
      </c>
      <c r="D712" s="14">
        <v>9.1899995803833008</v>
      </c>
    </row>
    <row r="713" spans="1:4">
      <c r="A713" s="16">
        <v>706</v>
      </c>
      <c r="B713" s="15">
        <v>29067</v>
      </c>
      <c r="C713" s="18">
        <f t="shared" ref="C713:C776" si="13">MONTH(B713)</f>
        <v>7</v>
      </c>
      <c r="D713" s="14">
        <v>11.380000114440918</v>
      </c>
    </row>
    <row r="714" spans="1:4">
      <c r="A714" s="16">
        <v>707</v>
      </c>
      <c r="B714" s="15">
        <v>29098</v>
      </c>
      <c r="C714" s="18">
        <f t="shared" si="13"/>
        <v>8</v>
      </c>
      <c r="D714" s="14">
        <v>9.6599998474121094</v>
      </c>
    </row>
    <row r="715" spans="1:4">
      <c r="A715" s="16">
        <v>708</v>
      </c>
      <c r="B715" s="15">
        <v>29128</v>
      </c>
      <c r="C715" s="18">
        <f t="shared" si="13"/>
        <v>9</v>
      </c>
      <c r="D715" s="14">
        <v>8.1599998474121094</v>
      </c>
    </row>
    <row r="716" spans="1:4">
      <c r="A716" s="16">
        <v>709</v>
      </c>
      <c r="B716" s="15">
        <v>29159</v>
      </c>
      <c r="C716" s="18">
        <f t="shared" si="13"/>
        <v>10</v>
      </c>
      <c r="D716" s="14">
        <v>4.619999885559082</v>
      </c>
    </row>
    <row r="717" spans="1:4">
      <c r="A717" s="16">
        <v>710</v>
      </c>
      <c r="B717" s="15">
        <v>29189</v>
      </c>
      <c r="C717" s="18">
        <f t="shared" si="13"/>
        <v>11</v>
      </c>
      <c r="D717" s="14">
        <v>2.0099999904632568</v>
      </c>
    </row>
    <row r="718" spans="1:4">
      <c r="A718" s="16">
        <v>711</v>
      </c>
      <c r="B718" s="15">
        <v>29220</v>
      </c>
      <c r="C718" s="18">
        <f t="shared" si="13"/>
        <v>12</v>
      </c>
      <c r="D718" s="14">
        <v>1.6399999856948853</v>
      </c>
    </row>
    <row r="719" spans="1:4">
      <c r="A719" s="16">
        <v>712</v>
      </c>
      <c r="B719" s="15">
        <v>29251</v>
      </c>
      <c r="C719" s="18">
        <f t="shared" si="13"/>
        <v>1</v>
      </c>
      <c r="D719" s="14">
        <v>1.5299999713897705</v>
      </c>
    </row>
    <row r="720" spans="1:4">
      <c r="A720" s="16">
        <v>713</v>
      </c>
      <c r="B720" s="15">
        <v>29280</v>
      </c>
      <c r="C720" s="18">
        <f t="shared" si="13"/>
        <v>2</v>
      </c>
      <c r="D720" s="14">
        <v>2.1600000858306885</v>
      </c>
    </row>
    <row r="721" spans="1:4">
      <c r="A721" s="16">
        <v>714</v>
      </c>
      <c r="B721" s="15">
        <v>29311</v>
      </c>
      <c r="C721" s="18">
        <f t="shared" si="13"/>
        <v>3</v>
      </c>
      <c r="D721" s="14">
        <v>2.880000114440918</v>
      </c>
    </row>
    <row r="722" spans="1:4">
      <c r="A722" s="16">
        <v>715</v>
      </c>
      <c r="B722" s="15">
        <v>29341</v>
      </c>
      <c r="C722" s="18">
        <f t="shared" si="13"/>
        <v>4</v>
      </c>
      <c r="D722" s="14">
        <v>4.679999828338623</v>
      </c>
    </row>
    <row r="723" spans="1:4">
      <c r="A723" s="16">
        <v>716</v>
      </c>
      <c r="B723" s="15">
        <v>29372</v>
      </c>
      <c r="C723" s="18">
        <f t="shared" si="13"/>
        <v>5</v>
      </c>
      <c r="D723" s="14">
        <v>6.4800000190734863</v>
      </c>
    </row>
    <row r="724" spans="1:4">
      <c r="A724" s="16">
        <v>717</v>
      </c>
      <c r="B724" s="15">
        <v>29402</v>
      </c>
      <c r="C724" s="18">
        <f t="shared" si="13"/>
        <v>6</v>
      </c>
      <c r="D724" s="14">
        <v>8.0100002288818359</v>
      </c>
    </row>
    <row r="725" spans="1:4">
      <c r="A725" s="16">
        <v>718</v>
      </c>
      <c r="B725" s="15">
        <v>29433</v>
      </c>
      <c r="C725" s="18">
        <f t="shared" si="13"/>
        <v>7</v>
      </c>
      <c r="D725" s="14">
        <v>11.109999656677246</v>
      </c>
    </row>
    <row r="726" spans="1:4">
      <c r="A726" s="16">
        <v>719</v>
      </c>
      <c r="B726" s="15">
        <v>29464</v>
      </c>
      <c r="C726" s="18">
        <f t="shared" si="13"/>
        <v>8</v>
      </c>
      <c r="D726" s="14">
        <v>9.4399995803833008</v>
      </c>
    </row>
    <row r="727" spans="1:4">
      <c r="A727" s="16">
        <v>720</v>
      </c>
      <c r="B727" s="15">
        <v>29494</v>
      </c>
      <c r="C727" s="18">
        <f t="shared" si="13"/>
        <v>9</v>
      </c>
      <c r="D727" s="14">
        <v>6.9600000381469727</v>
      </c>
    </row>
    <row r="728" spans="1:4">
      <c r="A728" s="16">
        <v>721</v>
      </c>
      <c r="B728" s="15">
        <v>29525</v>
      </c>
      <c r="C728" s="18">
        <f t="shared" si="13"/>
        <v>10</v>
      </c>
      <c r="D728" s="14">
        <v>4.809999942779541</v>
      </c>
    </row>
    <row r="729" spans="1:4">
      <c r="A729" s="16">
        <v>722</v>
      </c>
      <c r="B729" s="15">
        <v>29555</v>
      </c>
      <c r="C729" s="18">
        <f t="shared" si="13"/>
        <v>11</v>
      </c>
      <c r="D729" s="14">
        <v>2.369999885559082</v>
      </c>
    </row>
    <row r="730" spans="1:4">
      <c r="A730" s="16">
        <v>723</v>
      </c>
      <c r="B730" s="15">
        <v>29586</v>
      </c>
      <c r="C730" s="18">
        <f t="shared" si="13"/>
        <v>12</v>
      </c>
      <c r="D730" s="14">
        <v>1.6000000238418579</v>
      </c>
    </row>
    <row r="731" spans="1:4">
      <c r="A731" s="16">
        <v>724</v>
      </c>
      <c r="B731" s="15">
        <v>29617</v>
      </c>
      <c r="C731" s="18">
        <f t="shared" si="13"/>
        <v>1</v>
      </c>
      <c r="D731" s="14">
        <v>1.5299999713897705</v>
      </c>
    </row>
    <row r="732" spans="1:4">
      <c r="A732" s="16">
        <v>725</v>
      </c>
      <c r="B732" s="15">
        <v>29645</v>
      </c>
      <c r="C732" s="18">
        <f t="shared" si="13"/>
        <v>2</v>
      </c>
      <c r="D732" s="14">
        <v>2.0199999809265137</v>
      </c>
    </row>
    <row r="733" spans="1:4">
      <c r="A733" s="16">
        <v>726</v>
      </c>
      <c r="B733" s="15">
        <v>29676</v>
      </c>
      <c r="C733" s="18">
        <f t="shared" si="13"/>
        <v>3</v>
      </c>
      <c r="D733" s="14">
        <v>2.8299999237060547</v>
      </c>
    </row>
    <row r="734" spans="1:4">
      <c r="A734" s="16">
        <v>727</v>
      </c>
      <c r="B734" s="15">
        <v>29706</v>
      </c>
      <c r="C734" s="18">
        <f t="shared" si="13"/>
        <v>4</v>
      </c>
      <c r="D734" s="14">
        <v>5.0900001525878906</v>
      </c>
    </row>
    <row r="735" spans="1:4">
      <c r="A735" s="16">
        <v>728</v>
      </c>
      <c r="B735" s="15">
        <v>29737</v>
      </c>
      <c r="C735" s="18">
        <f t="shared" si="13"/>
        <v>5</v>
      </c>
      <c r="D735" s="14">
        <v>7.7699999809265137</v>
      </c>
    </row>
    <row r="736" spans="1:4">
      <c r="A736" s="16">
        <v>729</v>
      </c>
      <c r="B736" s="15">
        <v>29767</v>
      </c>
      <c r="C736" s="18">
        <f t="shared" si="13"/>
        <v>6</v>
      </c>
      <c r="D736" s="14">
        <v>10.340000152587891</v>
      </c>
    </row>
    <row r="737" spans="1:4">
      <c r="A737" s="16">
        <v>730</v>
      </c>
      <c r="B737" s="15">
        <v>29798</v>
      </c>
      <c r="C737" s="18">
        <f t="shared" si="13"/>
        <v>7</v>
      </c>
      <c r="D737" s="14">
        <v>11.359999656677246</v>
      </c>
    </row>
    <row r="738" spans="1:4">
      <c r="A738" s="16">
        <v>731</v>
      </c>
      <c r="B738" s="15">
        <v>29829</v>
      </c>
      <c r="C738" s="18">
        <f t="shared" si="13"/>
        <v>8</v>
      </c>
      <c r="D738" s="14">
        <v>10.020000457763672</v>
      </c>
    </row>
    <row r="739" spans="1:4">
      <c r="A739" s="16">
        <v>732</v>
      </c>
      <c r="B739" s="15">
        <v>29859</v>
      </c>
      <c r="C739" s="18">
        <f t="shared" si="13"/>
        <v>9</v>
      </c>
      <c r="D739" s="14">
        <v>7.6100001335144043</v>
      </c>
    </row>
    <row r="740" spans="1:4">
      <c r="A740" s="16">
        <v>733</v>
      </c>
      <c r="B740" s="15">
        <v>29890</v>
      </c>
      <c r="C740" s="18">
        <f t="shared" si="13"/>
        <v>10</v>
      </c>
      <c r="D740" s="14">
        <v>3.7300000190734863</v>
      </c>
    </row>
    <row r="741" spans="1:4">
      <c r="A741" s="16">
        <v>734</v>
      </c>
      <c r="B741" s="15">
        <v>29920</v>
      </c>
      <c r="C741" s="18">
        <f t="shared" si="13"/>
        <v>11</v>
      </c>
      <c r="D741" s="14">
        <v>2.619999885559082</v>
      </c>
    </row>
    <row r="742" spans="1:4">
      <c r="A742" s="16">
        <v>735</v>
      </c>
      <c r="B742" s="15">
        <v>29951</v>
      </c>
      <c r="C742" s="18">
        <f t="shared" si="13"/>
        <v>12</v>
      </c>
      <c r="D742" s="14">
        <v>1.7400000095367432</v>
      </c>
    </row>
    <row r="743" spans="1:4">
      <c r="A743" s="16">
        <v>736</v>
      </c>
      <c r="B743" s="15">
        <v>29982</v>
      </c>
      <c r="C743" s="18">
        <f t="shared" si="13"/>
        <v>1</v>
      </c>
      <c r="D743" s="14">
        <v>1.3999999761581421</v>
      </c>
    </row>
    <row r="744" spans="1:4">
      <c r="A744" s="16">
        <v>737</v>
      </c>
      <c r="B744" s="15">
        <v>30010</v>
      </c>
      <c r="C744" s="18">
        <f t="shared" si="13"/>
        <v>2</v>
      </c>
      <c r="D744" s="14">
        <v>1.8600000143051147</v>
      </c>
    </row>
    <row r="745" spans="1:4">
      <c r="A745" s="16">
        <v>738</v>
      </c>
      <c r="B745" s="15">
        <v>30041</v>
      </c>
      <c r="C745" s="18">
        <f t="shared" si="13"/>
        <v>3</v>
      </c>
      <c r="D745" s="14">
        <v>2.6500000953674316</v>
      </c>
    </row>
    <row r="746" spans="1:4">
      <c r="A746" s="16">
        <v>739</v>
      </c>
      <c r="B746" s="15">
        <v>30071</v>
      </c>
      <c r="C746" s="18">
        <f t="shared" si="13"/>
        <v>4</v>
      </c>
      <c r="D746" s="14">
        <v>4.0199999809265137</v>
      </c>
    </row>
    <row r="747" spans="1:4">
      <c r="A747" s="16">
        <v>740</v>
      </c>
      <c r="B747" s="15">
        <v>30102</v>
      </c>
      <c r="C747" s="18">
        <f t="shared" si="13"/>
        <v>5</v>
      </c>
      <c r="D747" s="14">
        <v>7.4200000762939453</v>
      </c>
    </row>
    <row r="748" spans="1:4">
      <c r="A748" s="16">
        <v>741</v>
      </c>
      <c r="B748" s="15">
        <v>30132</v>
      </c>
      <c r="C748" s="18">
        <f t="shared" si="13"/>
        <v>6</v>
      </c>
      <c r="D748" s="14">
        <v>8.3199996948242188</v>
      </c>
    </row>
    <row r="749" spans="1:4">
      <c r="A749" s="16">
        <v>742</v>
      </c>
      <c r="B749" s="15">
        <v>30163</v>
      </c>
      <c r="C749" s="18">
        <f t="shared" si="13"/>
        <v>7</v>
      </c>
      <c r="D749" s="14">
        <v>10.920000076293945</v>
      </c>
    </row>
    <row r="750" spans="1:4">
      <c r="A750" s="16">
        <v>743</v>
      </c>
      <c r="B750" s="15">
        <v>30194</v>
      </c>
      <c r="C750" s="18">
        <f t="shared" si="13"/>
        <v>8</v>
      </c>
      <c r="D750" s="14">
        <v>10.060000419616699</v>
      </c>
    </row>
    <row r="751" spans="1:4">
      <c r="A751" s="16">
        <v>744</v>
      </c>
      <c r="B751" s="15">
        <v>30224</v>
      </c>
      <c r="C751" s="18">
        <f t="shared" si="13"/>
        <v>9</v>
      </c>
      <c r="D751" s="14">
        <v>7.4099998474121094</v>
      </c>
    </row>
    <row r="752" spans="1:4">
      <c r="A752" s="16">
        <v>745</v>
      </c>
      <c r="B752" s="15">
        <v>30255</v>
      </c>
      <c r="C752" s="18">
        <f t="shared" si="13"/>
        <v>10</v>
      </c>
      <c r="D752" s="14">
        <v>4.320000171661377</v>
      </c>
    </row>
    <row r="753" spans="1:4">
      <c r="A753" s="16">
        <v>746</v>
      </c>
      <c r="B753" s="15">
        <v>30285</v>
      </c>
      <c r="C753" s="18">
        <f t="shared" si="13"/>
        <v>11</v>
      </c>
      <c r="D753" s="14">
        <v>1.5</v>
      </c>
    </row>
    <row r="754" spans="1:4">
      <c r="A754" s="16">
        <v>747</v>
      </c>
      <c r="B754" s="15">
        <v>30316</v>
      </c>
      <c r="C754" s="18">
        <f t="shared" si="13"/>
        <v>12</v>
      </c>
      <c r="D754" s="14">
        <v>1.5399999618530273</v>
      </c>
    </row>
    <row r="755" spans="1:4">
      <c r="A755" s="16">
        <v>748</v>
      </c>
      <c r="B755" s="15">
        <v>30347</v>
      </c>
      <c r="C755" s="18">
        <f t="shared" si="13"/>
        <v>1</v>
      </c>
      <c r="D755" s="14">
        <v>1.4600000381469727</v>
      </c>
    </row>
    <row r="756" spans="1:4">
      <c r="A756" s="16">
        <v>749</v>
      </c>
      <c r="B756" s="15">
        <v>30375</v>
      </c>
      <c r="C756" s="18">
        <f t="shared" si="13"/>
        <v>2</v>
      </c>
      <c r="D756" s="14">
        <v>1.9800000190734863</v>
      </c>
    </row>
    <row r="757" spans="1:4">
      <c r="A757" s="16">
        <v>750</v>
      </c>
      <c r="B757" s="15">
        <v>30406</v>
      </c>
      <c r="C757" s="18">
        <f t="shared" si="13"/>
        <v>3</v>
      </c>
      <c r="D757" s="14">
        <v>2.9600000381469727</v>
      </c>
    </row>
    <row r="758" spans="1:4">
      <c r="A758" s="16">
        <v>751</v>
      </c>
      <c r="B758" s="15">
        <v>30436</v>
      </c>
      <c r="C758" s="18">
        <f t="shared" si="13"/>
        <v>4</v>
      </c>
      <c r="D758" s="14">
        <v>3.7200000286102295</v>
      </c>
    </row>
    <row r="759" spans="1:4">
      <c r="A759" s="16">
        <v>752</v>
      </c>
      <c r="B759" s="15">
        <v>30467</v>
      </c>
      <c r="C759" s="18">
        <f t="shared" si="13"/>
        <v>5</v>
      </c>
      <c r="D759" s="14">
        <v>7.1700000762939453</v>
      </c>
    </row>
    <row r="760" spans="1:4">
      <c r="A760" s="16">
        <v>753</v>
      </c>
      <c r="B760" s="15">
        <v>30497</v>
      </c>
      <c r="C760" s="18">
        <f t="shared" si="13"/>
        <v>6</v>
      </c>
      <c r="D760" s="14">
        <v>7.9200000762939453</v>
      </c>
    </row>
    <row r="761" spans="1:4">
      <c r="A761" s="16">
        <v>754</v>
      </c>
      <c r="B761" s="15">
        <v>30528</v>
      </c>
      <c r="C761" s="18">
        <f t="shared" si="13"/>
        <v>7</v>
      </c>
      <c r="D761" s="14">
        <v>10.859999656677246</v>
      </c>
    </row>
    <row r="762" spans="1:4">
      <c r="A762" s="16">
        <v>755</v>
      </c>
      <c r="B762" s="15">
        <v>30559</v>
      </c>
      <c r="C762" s="18">
        <f t="shared" si="13"/>
        <v>8</v>
      </c>
      <c r="D762" s="14">
        <v>10.710000038146973</v>
      </c>
    </row>
    <row r="763" spans="1:4">
      <c r="A763" s="16">
        <v>756</v>
      </c>
      <c r="B763" s="15">
        <v>30589</v>
      </c>
      <c r="C763" s="18">
        <f t="shared" si="13"/>
        <v>9</v>
      </c>
      <c r="D763" s="14">
        <v>8.1899995803833008</v>
      </c>
    </row>
    <row r="764" spans="1:4">
      <c r="A764" s="16">
        <v>757</v>
      </c>
      <c r="B764" s="15">
        <v>30620</v>
      </c>
      <c r="C764" s="18">
        <f t="shared" si="13"/>
        <v>10</v>
      </c>
      <c r="D764" s="14">
        <v>5.2600002288818359</v>
      </c>
    </row>
    <row r="765" spans="1:4">
      <c r="A765" s="16">
        <v>758</v>
      </c>
      <c r="B765" s="15">
        <v>30650</v>
      </c>
      <c r="C765" s="18">
        <f t="shared" si="13"/>
        <v>11</v>
      </c>
      <c r="D765" s="14">
        <v>2.1400001049041748</v>
      </c>
    </row>
    <row r="766" spans="1:4">
      <c r="A766" s="16">
        <v>759</v>
      </c>
      <c r="B766" s="15">
        <v>30681</v>
      </c>
      <c r="C766" s="18">
        <f t="shared" si="13"/>
        <v>12</v>
      </c>
      <c r="D766" s="14">
        <v>1.7000000476837158</v>
      </c>
    </row>
    <row r="767" spans="1:4">
      <c r="A767" s="16">
        <v>760</v>
      </c>
      <c r="B767" s="15">
        <v>30712</v>
      </c>
      <c r="C767" s="18">
        <f t="shared" si="13"/>
        <v>1</v>
      </c>
      <c r="D767" s="14">
        <v>1.5</v>
      </c>
    </row>
    <row r="768" spans="1:4">
      <c r="A768" s="16">
        <v>761</v>
      </c>
      <c r="B768" s="15">
        <v>30741</v>
      </c>
      <c r="C768" s="18">
        <f t="shared" si="13"/>
        <v>2</v>
      </c>
      <c r="D768" s="14">
        <v>1.7200000286102295</v>
      </c>
    </row>
    <row r="769" spans="1:4">
      <c r="A769" s="16">
        <v>762</v>
      </c>
      <c r="B769" s="15">
        <v>30772</v>
      </c>
      <c r="C769" s="18">
        <f t="shared" si="13"/>
        <v>3</v>
      </c>
      <c r="D769" s="14">
        <v>3.5999999046325684</v>
      </c>
    </row>
    <row r="770" spans="1:4">
      <c r="A770" s="16">
        <v>763</v>
      </c>
      <c r="B770" s="15">
        <v>30802</v>
      </c>
      <c r="C770" s="18">
        <f t="shared" si="13"/>
        <v>4</v>
      </c>
      <c r="D770" s="14">
        <v>4.6500000953674316</v>
      </c>
    </row>
    <row r="771" spans="1:4">
      <c r="A771" s="16">
        <v>764</v>
      </c>
      <c r="B771" s="15">
        <v>30833</v>
      </c>
      <c r="C771" s="18">
        <f t="shared" si="13"/>
        <v>5</v>
      </c>
      <c r="D771" s="14">
        <v>8.380000114440918</v>
      </c>
    </row>
    <row r="772" spans="1:4">
      <c r="A772" s="16">
        <v>765</v>
      </c>
      <c r="B772" s="15">
        <v>30863</v>
      </c>
      <c r="C772" s="18">
        <f t="shared" si="13"/>
        <v>6</v>
      </c>
      <c r="D772" s="14">
        <v>9.0200004577636719</v>
      </c>
    </row>
    <row r="773" spans="1:4">
      <c r="A773" s="16">
        <v>766</v>
      </c>
      <c r="B773" s="15">
        <v>30894</v>
      </c>
      <c r="C773" s="18">
        <f t="shared" si="13"/>
        <v>7</v>
      </c>
      <c r="D773" s="14">
        <v>12</v>
      </c>
    </row>
    <row r="774" spans="1:4">
      <c r="A774" s="16">
        <v>767</v>
      </c>
      <c r="B774" s="15">
        <v>30925</v>
      </c>
      <c r="C774" s="18">
        <f t="shared" si="13"/>
        <v>8</v>
      </c>
      <c r="D774" s="14">
        <v>10.449999809265137</v>
      </c>
    </row>
    <row r="775" spans="1:4">
      <c r="A775" s="16">
        <v>768</v>
      </c>
      <c r="B775" s="15">
        <v>30955</v>
      </c>
      <c r="C775" s="18">
        <f t="shared" si="13"/>
        <v>9</v>
      </c>
      <c r="D775" s="14">
        <v>8.7700004577636719</v>
      </c>
    </row>
    <row r="776" spans="1:4">
      <c r="A776" s="16">
        <v>769</v>
      </c>
      <c r="B776" s="15">
        <v>30986</v>
      </c>
      <c r="C776" s="18">
        <f t="shared" si="13"/>
        <v>10</v>
      </c>
      <c r="D776" s="14">
        <v>3.7300000190734863</v>
      </c>
    </row>
    <row r="777" spans="1:4">
      <c r="A777" s="16">
        <v>770</v>
      </c>
      <c r="B777" s="15">
        <v>31016</v>
      </c>
      <c r="C777" s="18">
        <f t="shared" ref="C777:C840" si="14">MONTH(B777)</f>
        <v>11</v>
      </c>
      <c r="D777" s="14">
        <v>1.7899999618530273</v>
      </c>
    </row>
    <row r="778" spans="1:4">
      <c r="A778" s="16">
        <v>771</v>
      </c>
      <c r="B778" s="15">
        <v>31047</v>
      </c>
      <c r="C778" s="18">
        <f t="shared" si="14"/>
        <v>12</v>
      </c>
      <c r="D778" s="14">
        <v>1.4199999570846558</v>
      </c>
    </row>
    <row r="779" spans="1:4">
      <c r="A779" s="16">
        <v>772</v>
      </c>
      <c r="B779" s="15">
        <v>31078</v>
      </c>
      <c r="C779" s="18">
        <f t="shared" si="14"/>
        <v>1</v>
      </c>
      <c r="D779" s="14">
        <v>1.3899999856948853</v>
      </c>
    </row>
    <row r="780" spans="1:4">
      <c r="A780" s="16">
        <v>773</v>
      </c>
      <c r="B780" s="15">
        <v>31106</v>
      </c>
      <c r="C780" s="18">
        <f t="shared" si="14"/>
        <v>2</v>
      </c>
      <c r="D780" s="14">
        <v>1.9500000476837158</v>
      </c>
    </row>
    <row r="781" spans="1:4">
      <c r="A781" s="16">
        <v>774</v>
      </c>
      <c r="B781" s="15">
        <v>31137</v>
      </c>
      <c r="C781" s="18">
        <f t="shared" si="14"/>
        <v>3</v>
      </c>
      <c r="D781" s="14">
        <v>2.5099999904632568</v>
      </c>
    </row>
    <row r="782" spans="1:4">
      <c r="A782" s="16">
        <v>775</v>
      </c>
      <c r="B782" s="15">
        <v>31167</v>
      </c>
      <c r="C782" s="18">
        <f t="shared" si="14"/>
        <v>4</v>
      </c>
      <c r="D782" s="14">
        <v>6.0500001907348633</v>
      </c>
    </row>
    <row r="783" spans="1:4">
      <c r="A783" s="16">
        <v>776</v>
      </c>
      <c r="B783" s="15">
        <v>31198</v>
      </c>
      <c r="C783" s="18">
        <f t="shared" si="14"/>
        <v>5</v>
      </c>
      <c r="D783" s="14">
        <v>6.7800002098083496</v>
      </c>
    </row>
    <row r="784" spans="1:4">
      <c r="A784" s="16">
        <v>777</v>
      </c>
      <c r="B784" s="15">
        <v>31228</v>
      </c>
      <c r="C784" s="18">
        <f t="shared" si="14"/>
        <v>6</v>
      </c>
      <c r="D784" s="14">
        <v>9.8000001907348633</v>
      </c>
    </row>
    <row r="785" spans="1:4">
      <c r="A785" s="16">
        <v>778</v>
      </c>
      <c r="B785" s="15">
        <v>31259</v>
      </c>
      <c r="C785" s="18">
        <f t="shared" si="14"/>
        <v>7</v>
      </c>
      <c r="D785" s="14">
        <v>11.850000381469727</v>
      </c>
    </row>
    <row r="786" spans="1:4">
      <c r="A786" s="16">
        <v>779</v>
      </c>
      <c r="B786" s="15">
        <v>31290</v>
      </c>
      <c r="C786" s="18">
        <f t="shared" si="14"/>
        <v>8</v>
      </c>
      <c r="D786" s="14">
        <v>9.5399999618530273</v>
      </c>
    </row>
    <row r="787" spans="1:4">
      <c r="A787" s="16">
        <v>780</v>
      </c>
      <c r="B787" s="15">
        <v>31320</v>
      </c>
      <c r="C787" s="18">
        <f t="shared" si="14"/>
        <v>9</v>
      </c>
      <c r="D787" s="14">
        <v>6.7199997901916504</v>
      </c>
    </row>
    <row r="788" spans="1:4">
      <c r="A788" s="16">
        <v>781</v>
      </c>
      <c r="B788" s="15">
        <v>31351</v>
      </c>
      <c r="C788" s="18">
        <f t="shared" si="14"/>
        <v>10</v>
      </c>
      <c r="D788" s="14">
        <v>4.4499998092651367</v>
      </c>
    </row>
    <row r="789" spans="1:4">
      <c r="A789" s="16">
        <v>782</v>
      </c>
      <c r="B789" s="15">
        <v>31381</v>
      </c>
      <c r="C789" s="18">
        <f t="shared" si="14"/>
        <v>11</v>
      </c>
      <c r="D789" s="14">
        <v>1.6699999570846558</v>
      </c>
    </row>
    <row r="790" spans="1:4">
      <c r="A790" s="16">
        <v>783</v>
      </c>
      <c r="B790" s="15">
        <v>31412</v>
      </c>
      <c r="C790" s="18">
        <f t="shared" si="14"/>
        <v>12</v>
      </c>
      <c r="D790" s="14">
        <v>1.2699999809265137</v>
      </c>
    </row>
    <row r="791" spans="1:4">
      <c r="A791" s="16">
        <v>784</v>
      </c>
      <c r="B791" s="15">
        <v>31443</v>
      </c>
      <c r="C791" s="18">
        <f t="shared" si="14"/>
        <v>1</v>
      </c>
      <c r="D791" s="14">
        <v>1.5900000333786011</v>
      </c>
    </row>
    <row r="792" spans="1:4">
      <c r="A792" s="16">
        <v>785</v>
      </c>
      <c r="B792" s="15">
        <v>31471</v>
      </c>
      <c r="C792" s="18">
        <f t="shared" si="14"/>
        <v>2</v>
      </c>
      <c r="D792" s="14">
        <v>2.2999999523162842</v>
      </c>
    </row>
    <row r="793" spans="1:4">
      <c r="A793" s="16">
        <v>786</v>
      </c>
      <c r="B793" s="15">
        <v>31502</v>
      </c>
      <c r="C793" s="18">
        <f t="shared" si="14"/>
        <v>3</v>
      </c>
      <c r="D793" s="14">
        <v>3.5799999237060547</v>
      </c>
    </row>
    <row r="794" spans="1:4">
      <c r="A794" s="16">
        <v>787</v>
      </c>
      <c r="B794" s="15">
        <v>31532</v>
      </c>
      <c r="C794" s="18">
        <f t="shared" si="14"/>
        <v>4</v>
      </c>
      <c r="D794" s="14">
        <v>4.8000001907348633</v>
      </c>
    </row>
    <row r="795" spans="1:4">
      <c r="A795" s="16">
        <v>788</v>
      </c>
      <c r="B795" s="15">
        <v>31563</v>
      </c>
      <c r="C795" s="18">
        <f t="shared" si="14"/>
        <v>5</v>
      </c>
      <c r="D795" s="14">
        <v>7.369999885559082</v>
      </c>
    </row>
    <row r="796" spans="1:4">
      <c r="A796" s="16">
        <v>789</v>
      </c>
      <c r="B796" s="15">
        <v>31593</v>
      </c>
      <c r="C796" s="18">
        <f t="shared" si="14"/>
        <v>6</v>
      </c>
      <c r="D796" s="14">
        <v>9.1700000762939453</v>
      </c>
    </row>
    <row r="797" spans="1:4">
      <c r="A797" s="16">
        <v>790</v>
      </c>
      <c r="B797" s="15">
        <v>31624</v>
      </c>
      <c r="C797" s="18">
        <f t="shared" si="14"/>
        <v>7</v>
      </c>
      <c r="D797" s="14">
        <v>11.119999885559082</v>
      </c>
    </row>
    <row r="798" spans="1:4">
      <c r="A798" s="16">
        <v>791</v>
      </c>
      <c r="B798" s="15">
        <v>31655</v>
      </c>
      <c r="C798" s="18">
        <f t="shared" si="14"/>
        <v>8</v>
      </c>
      <c r="D798" s="14">
        <v>10.050000190734863</v>
      </c>
    </row>
    <row r="799" spans="1:4">
      <c r="A799" s="16">
        <v>792</v>
      </c>
      <c r="B799" s="15">
        <v>31685</v>
      </c>
      <c r="C799" s="18">
        <f t="shared" si="14"/>
        <v>9</v>
      </c>
      <c r="D799" s="14">
        <v>6.309999942779541</v>
      </c>
    </row>
    <row r="800" spans="1:4">
      <c r="A800" s="16">
        <v>793</v>
      </c>
      <c r="B800" s="15">
        <v>31716</v>
      </c>
      <c r="C800" s="18">
        <f t="shared" si="14"/>
        <v>10</v>
      </c>
      <c r="D800" s="14">
        <v>5.0100002288818359</v>
      </c>
    </row>
    <row r="801" spans="1:4">
      <c r="A801" s="16">
        <v>794</v>
      </c>
      <c r="B801" s="15">
        <v>31746</v>
      </c>
      <c r="C801" s="18">
        <f t="shared" si="14"/>
        <v>11</v>
      </c>
      <c r="D801" s="14">
        <v>2.6600000858306885</v>
      </c>
    </row>
    <row r="802" spans="1:4">
      <c r="A802" s="16">
        <v>795</v>
      </c>
      <c r="B802" s="15">
        <v>31777</v>
      </c>
      <c r="C802" s="18">
        <f t="shared" si="14"/>
        <v>12</v>
      </c>
      <c r="D802" s="14">
        <v>1.4900000095367432</v>
      </c>
    </row>
    <row r="803" spans="1:4">
      <c r="A803" s="16">
        <v>796</v>
      </c>
      <c r="B803" s="15">
        <v>31808</v>
      </c>
      <c r="C803" s="18">
        <f t="shared" si="14"/>
        <v>1</v>
      </c>
      <c r="D803" s="14">
        <v>1.4600000381469727</v>
      </c>
    </row>
    <row r="804" spans="1:4">
      <c r="A804" s="16">
        <v>797</v>
      </c>
      <c r="B804" s="15">
        <v>31836</v>
      </c>
      <c r="C804" s="18">
        <f t="shared" si="14"/>
        <v>2</v>
      </c>
      <c r="D804" s="14">
        <v>1.9500000476837158</v>
      </c>
    </row>
    <row r="805" spans="1:4">
      <c r="A805" s="16">
        <v>798</v>
      </c>
      <c r="B805" s="15">
        <v>31867</v>
      </c>
      <c r="C805" s="18">
        <f t="shared" si="14"/>
        <v>3</v>
      </c>
      <c r="D805" s="14">
        <v>2.9200000762939453</v>
      </c>
    </row>
    <row r="806" spans="1:4">
      <c r="A806" s="16">
        <v>799</v>
      </c>
      <c r="B806" s="15">
        <v>31897</v>
      </c>
      <c r="C806" s="18">
        <f t="shared" si="14"/>
        <v>4</v>
      </c>
      <c r="D806" s="14">
        <v>6.0900001525878906</v>
      </c>
    </row>
    <row r="807" spans="1:4">
      <c r="A807" s="16">
        <v>800</v>
      </c>
      <c r="B807" s="15">
        <v>31928</v>
      </c>
      <c r="C807" s="18">
        <f t="shared" si="14"/>
        <v>5</v>
      </c>
      <c r="D807" s="14">
        <v>8.2200002670288086</v>
      </c>
    </row>
    <row r="808" spans="1:4">
      <c r="A808" s="16">
        <v>801</v>
      </c>
      <c r="B808" s="15">
        <v>31958</v>
      </c>
      <c r="C808" s="18">
        <f t="shared" si="14"/>
        <v>6</v>
      </c>
      <c r="D808" s="14">
        <v>9.3199996948242188</v>
      </c>
    </row>
    <row r="809" spans="1:4">
      <c r="A809" s="16">
        <v>802</v>
      </c>
      <c r="B809" s="15">
        <v>31989</v>
      </c>
      <c r="C809" s="18">
        <f t="shared" si="14"/>
        <v>7</v>
      </c>
      <c r="D809" s="14">
        <v>10.420000076293945</v>
      </c>
    </row>
    <row r="810" spans="1:4">
      <c r="A810" s="16">
        <v>803</v>
      </c>
      <c r="B810" s="15">
        <v>32020</v>
      </c>
      <c r="C810" s="18">
        <f t="shared" si="14"/>
        <v>8</v>
      </c>
      <c r="D810" s="14">
        <v>10.100000381469727</v>
      </c>
    </row>
    <row r="811" spans="1:4">
      <c r="A811" s="16">
        <v>804</v>
      </c>
      <c r="B811" s="15">
        <v>32050</v>
      </c>
      <c r="C811" s="18">
        <f t="shared" si="14"/>
        <v>9</v>
      </c>
      <c r="D811" s="14">
        <v>7.4800000190734863</v>
      </c>
    </row>
    <row r="812" spans="1:4">
      <c r="A812" s="16">
        <v>805</v>
      </c>
      <c r="B812" s="15">
        <v>32081</v>
      </c>
      <c r="C812" s="18">
        <f t="shared" si="14"/>
        <v>10</v>
      </c>
      <c r="D812" s="14">
        <v>5.5799999237060547</v>
      </c>
    </row>
    <row r="813" spans="1:4">
      <c r="A813" s="16">
        <v>806</v>
      </c>
      <c r="B813" s="15">
        <v>32111</v>
      </c>
      <c r="C813" s="18">
        <f t="shared" si="14"/>
        <v>11</v>
      </c>
      <c r="D813" s="14">
        <v>2.0399999618530273</v>
      </c>
    </row>
    <row r="814" spans="1:4">
      <c r="A814" s="16">
        <v>807</v>
      </c>
      <c r="B814" s="15">
        <v>32142</v>
      </c>
      <c r="C814" s="18">
        <f t="shared" si="14"/>
        <v>12</v>
      </c>
      <c r="D814" s="14">
        <v>1.5</v>
      </c>
    </row>
    <row r="815" spans="1:4">
      <c r="A815" s="16">
        <v>808</v>
      </c>
      <c r="B815" s="15">
        <v>32173</v>
      </c>
      <c r="C815" s="18">
        <f t="shared" si="14"/>
        <v>1</v>
      </c>
      <c r="D815" s="14">
        <v>1.4900000095367432</v>
      </c>
    </row>
    <row r="816" spans="1:4">
      <c r="A816" s="16">
        <v>809</v>
      </c>
      <c r="B816" s="15">
        <v>32202</v>
      </c>
      <c r="C816" s="18">
        <f t="shared" si="14"/>
        <v>2</v>
      </c>
      <c r="D816" s="14">
        <v>2.0799999237060547</v>
      </c>
    </row>
    <row r="817" spans="1:4">
      <c r="A817" s="16">
        <v>810</v>
      </c>
      <c r="B817" s="15">
        <v>32233</v>
      </c>
      <c r="C817" s="18">
        <f t="shared" si="14"/>
        <v>3</v>
      </c>
      <c r="D817" s="14">
        <v>3.3399999141693115</v>
      </c>
    </row>
    <row r="818" spans="1:4">
      <c r="A818" s="16">
        <v>811</v>
      </c>
      <c r="B818" s="15">
        <v>32263</v>
      </c>
      <c r="C818" s="18">
        <f t="shared" si="14"/>
        <v>4</v>
      </c>
      <c r="D818" s="14">
        <v>5.320000171661377</v>
      </c>
    </row>
    <row r="819" spans="1:4">
      <c r="A819" s="16">
        <v>812</v>
      </c>
      <c r="B819" s="15">
        <v>32294</v>
      </c>
      <c r="C819" s="18">
        <f t="shared" si="14"/>
        <v>5</v>
      </c>
      <c r="D819" s="14">
        <v>6.7399997711181641</v>
      </c>
    </row>
    <row r="820" spans="1:4">
      <c r="A820" s="16">
        <v>813</v>
      </c>
      <c r="B820" s="15">
        <v>32324</v>
      </c>
      <c r="C820" s="18">
        <f t="shared" si="14"/>
        <v>6</v>
      </c>
      <c r="D820" s="14">
        <v>8.9899997711181641</v>
      </c>
    </row>
    <row r="821" spans="1:4">
      <c r="A821" s="16">
        <v>814</v>
      </c>
      <c r="B821" s="15">
        <v>32355</v>
      </c>
      <c r="C821" s="18">
        <f t="shared" si="14"/>
        <v>7</v>
      </c>
      <c r="D821" s="14">
        <v>12.380000114440918</v>
      </c>
    </row>
    <row r="822" spans="1:4">
      <c r="A822" s="16">
        <v>815</v>
      </c>
      <c r="B822" s="15">
        <v>32386</v>
      </c>
      <c r="C822" s="18">
        <f t="shared" si="14"/>
        <v>8</v>
      </c>
      <c r="D822" s="14">
        <v>10.369999885559082</v>
      </c>
    </row>
    <row r="823" spans="1:4">
      <c r="A823" s="16">
        <v>816</v>
      </c>
      <c r="B823" s="15">
        <v>32416</v>
      </c>
      <c r="C823" s="18">
        <f t="shared" si="14"/>
        <v>9</v>
      </c>
      <c r="D823" s="14">
        <v>7.8000001907348633</v>
      </c>
    </row>
    <row r="824" spans="1:4">
      <c r="A824" s="16">
        <v>817</v>
      </c>
      <c r="B824" s="15">
        <v>32447</v>
      </c>
      <c r="C824" s="18">
        <f t="shared" si="14"/>
        <v>10</v>
      </c>
      <c r="D824" s="14">
        <v>5.1999998092651367</v>
      </c>
    </row>
    <row r="825" spans="1:4">
      <c r="A825" s="16">
        <v>818</v>
      </c>
      <c r="B825" s="15">
        <v>32477</v>
      </c>
      <c r="C825" s="18">
        <f t="shared" si="14"/>
        <v>11</v>
      </c>
      <c r="D825" s="14">
        <v>2.2300000190734863</v>
      </c>
    </row>
    <row r="826" spans="1:4">
      <c r="A826" s="16">
        <v>819</v>
      </c>
      <c r="B826" s="15">
        <v>32508</v>
      </c>
      <c r="C826" s="18">
        <f t="shared" si="14"/>
        <v>12</v>
      </c>
      <c r="D826" s="14">
        <v>1.5700000524520874</v>
      </c>
    </row>
    <row r="827" spans="1:4">
      <c r="A827" s="16">
        <v>820</v>
      </c>
      <c r="B827" s="15">
        <v>32539</v>
      </c>
      <c r="C827" s="18">
        <f t="shared" si="14"/>
        <v>1</v>
      </c>
      <c r="D827" s="14">
        <v>1.4600000381469727</v>
      </c>
    </row>
    <row r="828" spans="1:4">
      <c r="A828" s="16">
        <v>821</v>
      </c>
      <c r="B828" s="15">
        <v>32567</v>
      </c>
      <c r="C828" s="18">
        <f t="shared" si="14"/>
        <v>2</v>
      </c>
      <c r="D828" s="14">
        <v>1.4500000476837158</v>
      </c>
    </row>
    <row r="829" spans="1:4">
      <c r="A829" s="16">
        <v>822</v>
      </c>
      <c r="B829" s="15">
        <v>32598</v>
      </c>
      <c r="C829" s="18">
        <f t="shared" si="14"/>
        <v>3</v>
      </c>
      <c r="D829" s="14">
        <v>3.1099998950958252</v>
      </c>
    </row>
    <row r="830" spans="1:4">
      <c r="A830" s="16">
        <v>823</v>
      </c>
      <c r="B830" s="15">
        <v>32628</v>
      </c>
      <c r="C830" s="18">
        <f t="shared" si="14"/>
        <v>4</v>
      </c>
      <c r="D830" s="14">
        <v>5.7699999809265137</v>
      </c>
    </row>
    <row r="831" spans="1:4">
      <c r="A831" s="16">
        <v>824</v>
      </c>
      <c r="B831" s="15">
        <v>32659</v>
      </c>
      <c r="C831" s="18">
        <f t="shared" si="14"/>
        <v>5</v>
      </c>
      <c r="D831" s="14">
        <v>5.9200000762939453</v>
      </c>
    </row>
    <row r="832" spans="1:4">
      <c r="A832" s="16">
        <v>825</v>
      </c>
      <c r="B832" s="15">
        <v>32689</v>
      </c>
      <c r="C832" s="18">
        <f t="shared" si="14"/>
        <v>6</v>
      </c>
      <c r="D832" s="14">
        <v>8.9600000381469727</v>
      </c>
    </row>
    <row r="833" spans="1:4">
      <c r="A833" s="16">
        <v>826</v>
      </c>
      <c r="B833" s="15">
        <v>32720</v>
      </c>
      <c r="C833" s="18">
        <f t="shared" si="14"/>
        <v>7</v>
      </c>
      <c r="D833" s="14">
        <v>11.319999694824219</v>
      </c>
    </row>
    <row r="834" spans="1:4">
      <c r="A834" s="16">
        <v>827</v>
      </c>
      <c r="B834" s="15">
        <v>32751</v>
      </c>
      <c r="C834" s="18">
        <f t="shared" si="14"/>
        <v>8</v>
      </c>
      <c r="D834" s="14">
        <v>9.8199996948242188</v>
      </c>
    </row>
    <row r="835" spans="1:4">
      <c r="A835" s="16">
        <v>828</v>
      </c>
      <c r="B835" s="15">
        <v>32781</v>
      </c>
      <c r="C835" s="18">
        <f t="shared" si="14"/>
        <v>9</v>
      </c>
      <c r="D835" s="14">
        <v>7.070000171661377</v>
      </c>
    </row>
    <row r="836" spans="1:4">
      <c r="A836" s="16">
        <v>829</v>
      </c>
      <c r="B836" s="15">
        <v>32812</v>
      </c>
      <c r="C836" s="18">
        <f t="shared" si="14"/>
        <v>10</v>
      </c>
      <c r="D836" s="14">
        <v>4.190000057220459</v>
      </c>
    </row>
    <row r="837" spans="1:4">
      <c r="A837" s="16">
        <v>830</v>
      </c>
      <c r="B837" s="15">
        <v>32842</v>
      </c>
      <c r="C837" s="18">
        <f t="shared" si="14"/>
        <v>11</v>
      </c>
      <c r="D837" s="14">
        <v>2.25</v>
      </c>
    </row>
    <row r="838" spans="1:4">
      <c r="A838" s="16">
        <v>831</v>
      </c>
      <c r="B838" s="15">
        <v>32873</v>
      </c>
      <c r="C838" s="18">
        <f t="shared" si="14"/>
        <v>12</v>
      </c>
      <c r="D838" s="14">
        <v>1.3899999856948853</v>
      </c>
    </row>
    <row r="839" spans="1:4">
      <c r="A839" s="16">
        <v>832</v>
      </c>
      <c r="B839" s="15">
        <v>32904</v>
      </c>
      <c r="C839" s="18">
        <f t="shared" si="14"/>
        <v>1</v>
      </c>
      <c r="D839" s="14">
        <v>1.4900000095367432</v>
      </c>
    </row>
    <row r="840" spans="1:4">
      <c r="A840" s="16">
        <v>833</v>
      </c>
      <c r="B840" s="15">
        <v>32932</v>
      </c>
      <c r="C840" s="18">
        <f t="shared" si="14"/>
        <v>2</v>
      </c>
      <c r="D840" s="14">
        <v>1.4900000095367432</v>
      </c>
    </row>
    <row r="841" spans="1:4">
      <c r="A841" s="16">
        <v>834</v>
      </c>
      <c r="B841" s="15">
        <v>32963</v>
      </c>
      <c r="C841" s="18">
        <f t="shared" ref="C841:C904" si="15">MONTH(B841)</f>
        <v>3</v>
      </c>
      <c r="D841" s="14">
        <v>3.190000057220459</v>
      </c>
    </row>
    <row r="842" spans="1:4">
      <c r="A842" s="16">
        <v>835</v>
      </c>
      <c r="B842" s="15">
        <v>32993</v>
      </c>
      <c r="C842" s="18">
        <f t="shared" si="15"/>
        <v>4</v>
      </c>
      <c r="D842" s="14">
        <v>6.190000057220459</v>
      </c>
    </row>
    <row r="843" spans="1:4">
      <c r="A843" s="16">
        <v>836</v>
      </c>
      <c r="B843" s="15">
        <v>33024</v>
      </c>
      <c r="C843" s="18">
        <f t="shared" si="15"/>
        <v>5</v>
      </c>
      <c r="D843" s="14">
        <v>7.0799999237060547</v>
      </c>
    </row>
    <row r="844" spans="1:4">
      <c r="A844" s="16">
        <v>837</v>
      </c>
      <c r="B844" s="15">
        <v>33054</v>
      </c>
      <c r="C844" s="18">
        <f t="shared" si="15"/>
        <v>6</v>
      </c>
      <c r="D844" s="14">
        <v>8.9600000381469727</v>
      </c>
    </row>
    <row r="845" spans="1:4">
      <c r="A845" s="16">
        <v>838</v>
      </c>
      <c r="B845" s="15">
        <v>33085</v>
      </c>
      <c r="C845" s="18">
        <f t="shared" si="15"/>
        <v>7</v>
      </c>
      <c r="D845" s="14">
        <v>11.840000152587891</v>
      </c>
    </row>
    <row r="846" spans="1:4">
      <c r="A846" s="16">
        <v>839</v>
      </c>
      <c r="B846" s="15">
        <v>33116</v>
      </c>
      <c r="C846" s="18">
        <f t="shared" si="15"/>
        <v>8</v>
      </c>
      <c r="D846" s="14">
        <v>10.819999694824219</v>
      </c>
    </row>
    <row r="847" spans="1:4">
      <c r="A847" s="16">
        <v>840</v>
      </c>
      <c r="B847" s="15">
        <v>33146</v>
      </c>
      <c r="C847" s="18">
        <f t="shared" si="15"/>
        <v>9</v>
      </c>
      <c r="D847" s="14">
        <v>7.940000057220459</v>
      </c>
    </row>
    <row r="848" spans="1:4">
      <c r="A848" s="16">
        <v>841</v>
      </c>
      <c r="B848" s="15">
        <v>33177</v>
      </c>
      <c r="C848" s="18">
        <f t="shared" si="15"/>
        <v>10</v>
      </c>
      <c r="D848" s="14">
        <v>5.380000114440918</v>
      </c>
    </row>
    <row r="849" spans="1:4">
      <c r="A849" s="16">
        <v>842</v>
      </c>
      <c r="B849" s="15">
        <v>33207</v>
      </c>
      <c r="C849" s="18">
        <f t="shared" si="15"/>
        <v>11</v>
      </c>
      <c r="D849" s="14">
        <v>2.1500000953674316</v>
      </c>
    </row>
    <row r="850" spans="1:4">
      <c r="A850" s="16">
        <v>843</v>
      </c>
      <c r="B850" s="15">
        <v>33238</v>
      </c>
      <c r="C850" s="18">
        <f t="shared" si="15"/>
        <v>12</v>
      </c>
      <c r="D850" s="14">
        <v>1.25</v>
      </c>
    </row>
    <row r="851" spans="1:4">
      <c r="A851" s="16">
        <v>844</v>
      </c>
      <c r="B851" s="15">
        <v>33269</v>
      </c>
      <c r="C851" s="18">
        <f t="shared" si="15"/>
        <v>1</v>
      </c>
      <c r="D851" s="14">
        <v>1.5099999904632568</v>
      </c>
    </row>
    <row r="852" spans="1:4">
      <c r="A852" s="16">
        <v>845</v>
      </c>
      <c r="B852" s="15">
        <v>33297</v>
      </c>
      <c r="C852" s="18">
        <f t="shared" si="15"/>
        <v>2</v>
      </c>
      <c r="D852" s="14">
        <v>2.380000114440918</v>
      </c>
    </row>
    <row r="853" spans="1:4">
      <c r="A853" s="16">
        <v>846</v>
      </c>
      <c r="B853" s="15">
        <v>33328</v>
      </c>
      <c r="C853" s="18">
        <f t="shared" si="15"/>
        <v>3</v>
      </c>
      <c r="D853" s="14">
        <v>2.4500000476837158</v>
      </c>
    </row>
    <row r="854" spans="1:4">
      <c r="A854" s="16">
        <v>847</v>
      </c>
      <c r="B854" s="15">
        <v>33358</v>
      </c>
      <c r="C854" s="18">
        <f t="shared" si="15"/>
        <v>4</v>
      </c>
      <c r="D854" s="14">
        <v>4.6500000953674316</v>
      </c>
    </row>
    <row r="855" spans="1:4">
      <c r="A855" s="16">
        <v>848</v>
      </c>
      <c r="B855" s="15">
        <v>33389</v>
      </c>
      <c r="C855" s="18">
        <f t="shared" si="15"/>
        <v>5</v>
      </c>
      <c r="D855" s="14">
        <v>6.6100001335144043</v>
      </c>
    </row>
    <row r="856" spans="1:4">
      <c r="A856" s="16">
        <v>849</v>
      </c>
      <c r="B856" s="15">
        <v>33419</v>
      </c>
      <c r="C856" s="18">
        <f t="shared" si="15"/>
        <v>6</v>
      </c>
      <c r="D856" s="14">
        <v>8.630000114440918</v>
      </c>
    </row>
    <row r="857" spans="1:4">
      <c r="A857" s="16">
        <v>850</v>
      </c>
      <c r="B857" s="15">
        <v>33450</v>
      </c>
      <c r="C857" s="18">
        <f t="shared" si="15"/>
        <v>7</v>
      </c>
      <c r="D857" s="14">
        <v>11.819999694824219</v>
      </c>
    </row>
    <row r="858" spans="1:4">
      <c r="A858" s="16">
        <v>851</v>
      </c>
      <c r="B858" s="15">
        <v>33481</v>
      </c>
      <c r="C858" s="18">
        <f t="shared" si="15"/>
        <v>8</v>
      </c>
      <c r="D858" s="14">
        <v>9.7899999618530273</v>
      </c>
    </row>
    <row r="859" spans="1:4">
      <c r="A859" s="16">
        <v>852</v>
      </c>
      <c r="B859" s="15">
        <v>33511</v>
      </c>
      <c r="C859" s="18">
        <f t="shared" si="15"/>
        <v>9</v>
      </c>
      <c r="D859" s="14">
        <v>8.5399999618530273</v>
      </c>
    </row>
    <row r="860" spans="1:4">
      <c r="A860" s="16">
        <v>853</v>
      </c>
      <c r="B860" s="15">
        <v>33542</v>
      </c>
      <c r="C860" s="18">
        <f t="shared" si="15"/>
        <v>10</v>
      </c>
      <c r="D860" s="14">
        <v>6.3499999046325684</v>
      </c>
    </row>
    <row r="861" spans="1:4">
      <c r="A861" s="16">
        <v>854</v>
      </c>
      <c r="B861" s="15">
        <v>33572</v>
      </c>
      <c r="C861" s="18">
        <f t="shared" si="15"/>
        <v>11</v>
      </c>
      <c r="D861" s="14">
        <v>2.6099998950958252</v>
      </c>
    </row>
    <row r="862" spans="1:4">
      <c r="A862" s="16">
        <v>855</v>
      </c>
      <c r="B862" s="15">
        <v>33603</v>
      </c>
      <c r="C862" s="18">
        <f t="shared" si="15"/>
        <v>12</v>
      </c>
      <c r="D862" s="14">
        <v>1.6499999761581421</v>
      </c>
    </row>
    <row r="863" spans="1:4">
      <c r="A863" s="16">
        <v>856</v>
      </c>
      <c r="B863" s="15">
        <v>33634</v>
      </c>
      <c r="C863" s="18">
        <f t="shared" si="15"/>
        <v>1</v>
      </c>
      <c r="D863" s="14">
        <v>1.4500000476837158</v>
      </c>
    </row>
    <row r="864" spans="1:4">
      <c r="A864" s="16">
        <v>857</v>
      </c>
      <c r="B864" s="15">
        <v>33663</v>
      </c>
      <c r="C864" s="18">
        <f t="shared" si="15"/>
        <v>2</v>
      </c>
      <c r="D864" s="14">
        <v>2.3599998950958252</v>
      </c>
    </row>
    <row r="865" spans="1:4">
      <c r="A865" s="16">
        <v>858</v>
      </c>
      <c r="B865" s="15">
        <v>33694</v>
      </c>
      <c r="C865" s="18">
        <f t="shared" si="15"/>
        <v>3</v>
      </c>
      <c r="D865" s="14">
        <v>3.4800000190734863</v>
      </c>
    </row>
    <row r="866" spans="1:4">
      <c r="A866" s="16">
        <v>859</v>
      </c>
      <c r="B866" s="15">
        <v>33724</v>
      </c>
      <c r="C866" s="18">
        <f t="shared" si="15"/>
        <v>4</v>
      </c>
      <c r="D866" s="14">
        <v>5.9499998092651367</v>
      </c>
    </row>
    <row r="867" spans="1:4">
      <c r="A867" s="16">
        <v>860</v>
      </c>
      <c r="B867" s="15">
        <v>33755</v>
      </c>
      <c r="C867" s="18">
        <f t="shared" si="15"/>
        <v>5</v>
      </c>
      <c r="D867" s="14">
        <v>8.9499998092651367</v>
      </c>
    </row>
    <row r="868" spans="1:4">
      <c r="A868" s="16">
        <v>861</v>
      </c>
      <c r="B868" s="15">
        <v>33785</v>
      </c>
      <c r="C868" s="18">
        <f t="shared" si="15"/>
        <v>6</v>
      </c>
      <c r="D868" s="14">
        <v>9.0500001907348633</v>
      </c>
    </row>
    <row r="869" spans="1:4">
      <c r="A869" s="16">
        <v>862</v>
      </c>
      <c r="B869" s="15">
        <v>33816</v>
      </c>
      <c r="C869" s="18">
        <f t="shared" si="15"/>
        <v>7</v>
      </c>
      <c r="D869" s="14">
        <v>11.380000114440918</v>
      </c>
    </row>
    <row r="870" spans="1:4">
      <c r="A870" s="16">
        <v>863</v>
      </c>
      <c r="B870" s="15">
        <v>33847</v>
      </c>
      <c r="C870" s="18">
        <f t="shared" si="15"/>
        <v>8</v>
      </c>
      <c r="D870" s="14">
        <v>11.029999732971191</v>
      </c>
    </row>
    <row r="871" spans="1:4">
      <c r="A871" s="16">
        <v>864</v>
      </c>
      <c r="B871" s="15">
        <v>33877</v>
      </c>
      <c r="C871" s="18">
        <f t="shared" si="15"/>
        <v>9</v>
      </c>
      <c r="D871" s="14">
        <v>8.0500001907348633</v>
      </c>
    </row>
    <row r="872" spans="1:4">
      <c r="A872" s="16">
        <v>865</v>
      </c>
      <c r="B872" s="15">
        <v>33908</v>
      </c>
      <c r="C872" s="18">
        <f t="shared" si="15"/>
        <v>10</v>
      </c>
      <c r="D872" s="14">
        <v>5.6999998092651367</v>
      </c>
    </row>
    <row r="873" spans="1:4">
      <c r="A873" s="16">
        <v>866</v>
      </c>
      <c r="B873" s="15">
        <v>33938</v>
      </c>
      <c r="C873" s="18">
        <f t="shared" si="15"/>
        <v>11</v>
      </c>
      <c r="D873" s="14">
        <v>2.4200000762939453</v>
      </c>
    </row>
    <row r="874" spans="1:4">
      <c r="A874" s="16">
        <v>867</v>
      </c>
      <c r="B874" s="15">
        <v>33969</v>
      </c>
      <c r="C874" s="18">
        <f t="shared" si="15"/>
        <v>12</v>
      </c>
      <c r="D874" s="14">
        <v>1.4199999570846558</v>
      </c>
    </row>
    <row r="875" spans="1:4">
      <c r="A875" s="16">
        <v>868</v>
      </c>
      <c r="B875" s="15">
        <v>34000</v>
      </c>
      <c r="C875" s="18">
        <f t="shared" si="15"/>
        <v>1</v>
      </c>
      <c r="D875" s="14">
        <v>1.4700000286102295</v>
      </c>
    </row>
    <row r="876" spans="1:4">
      <c r="A876" s="16">
        <v>869</v>
      </c>
      <c r="B876" s="15">
        <v>34028</v>
      </c>
      <c r="C876" s="18">
        <f t="shared" si="15"/>
        <v>2</v>
      </c>
      <c r="D876" s="14">
        <v>1.7300000190734863</v>
      </c>
    </row>
    <row r="877" spans="1:4">
      <c r="A877" s="16">
        <v>870</v>
      </c>
      <c r="B877" s="15">
        <v>34059</v>
      </c>
      <c r="C877" s="18">
        <f t="shared" si="15"/>
        <v>3</v>
      </c>
      <c r="D877" s="14">
        <v>3.6500000953674316</v>
      </c>
    </row>
    <row r="878" spans="1:4">
      <c r="A878" s="16">
        <v>871</v>
      </c>
      <c r="B878" s="15">
        <v>34089</v>
      </c>
      <c r="C878" s="18">
        <f t="shared" si="15"/>
        <v>4</v>
      </c>
      <c r="D878" s="14">
        <v>4.929999828338623</v>
      </c>
    </row>
    <row r="879" spans="1:4">
      <c r="A879" s="16">
        <v>872</v>
      </c>
      <c r="B879" s="15">
        <v>34120</v>
      </c>
      <c r="C879" s="18">
        <f t="shared" si="15"/>
        <v>5</v>
      </c>
      <c r="D879" s="14">
        <v>7.2199997901916504</v>
      </c>
    </row>
    <row r="880" spans="1:4">
      <c r="A880" s="16">
        <v>873</v>
      </c>
      <c r="B880" s="15">
        <v>34150</v>
      </c>
      <c r="C880" s="18">
        <f t="shared" si="15"/>
        <v>6</v>
      </c>
      <c r="D880" s="14">
        <v>9.1599998474121094</v>
      </c>
    </row>
    <row r="881" spans="1:4">
      <c r="A881" s="16">
        <v>874</v>
      </c>
      <c r="B881" s="15">
        <v>34181</v>
      </c>
      <c r="C881" s="18">
        <f t="shared" si="15"/>
        <v>7</v>
      </c>
      <c r="D881" s="14">
        <v>11.319999694824219</v>
      </c>
    </row>
    <row r="882" spans="1:4">
      <c r="A882" s="16">
        <v>875</v>
      </c>
      <c r="B882" s="15">
        <v>34212</v>
      </c>
      <c r="C882" s="18">
        <f t="shared" si="15"/>
        <v>8</v>
      </c>
      <c r="D882" s="14">
        <v>10.449999809265137</v>
      </c>
    </row>
    <row r="883" spans="1:4">
      <c r="A883" s="16">
        <v>876</v>
      </c>
      <c r="B883" s="15">
        <v>34242</v>
      </c>
      <c r="C883" s="18">
        <f t="shared" si="15"/>
        <v>9</v>
      </c>
      <c r="D883" s="14">
        <v>7.9200000762939453</v>
      </c>
    </row>
    <row r="884" spans="1:4">
      <c r="A884" s="16">
        <v>877</v>
      </c>
      <c r="B884" s="15">
        <v>34273</v>
      </c>
      <c r="C884" s="18">
        <f t="shared" si="15"/>
        <v>10</v>
      </c>
      <c r="D884" s="14">
        <v>5.4099998474121094</v>
      </c>
    </row>
    <row r="885" spans="1:4">
      <c r="A885" s="16">
        <v>878</v>
      </c>
      <c r="B885" s="15">
        <v>34303</v>
      </c>
      <c r="C885" s="18">
        <f t="shared" si="15"/>
        <v>11</v>
      </c>
      <c r="D885" s="14">
        <v>2.1700000762939453</v>
      </c>
    </row>
    <row r="886" spans="1:4">
      <c r="A886" s="16">
        <v>879</v>
      </c>
      <c r="B886" s="15">
        <v>34334</v>
      </c>
      <c r="C886" s="18">
        <f t="shared" si="15"/>
        <v>12</v>
      </c>
      <c r="D886" s="14">
        <v>1.4500000476837158</v>
      </c>
    </row>
    <row r="887" spans="1:4">
      <c r="A887" s="16">
        <v>880</v>
      </c>
      <c r="B887" s="15">
        <v>34365</v>
      </c>
      <c r="C887" s="18">
        <f t="shared" si="15"/>
        <v>1</v>
      </c>
      <c r="D887" s="14">
        <v>1.5099999904632568</v>
      </c>
    </row>
    <row r="888" spans="1:4">
      <c r="A888" s="16">
        <v>881</v>
      </c>
      <c r="B888" s="15">
        <v>34393</v>
      </c>
      <c r="C888" s="18">
        <f t="shared" si="15"/>
        <v>2</v>
      </c>
      <c r="D888" s="14">
        <v>1.7000000476837158</v>
      </c>
    </row>
    <row r="889" spans="1:4">
      <c r="A889" s="16">
        <v>882</v>
      </c>
      <c r="B889" s="15">
        <v>34424</v>
      </c>
      <c r="C889" s="18">
        <f t="shared" si="15"/>
        <v>3</v>
      </c>
      <c r="D889" s="14">
        <v>3.3399999141693115</v>
      </c>
    </row>
    <row r="890" spans="1:4">
      <c r="A890" s="16">
        <v>883</v>
      </c>
      <c r="B890" s="15">
        <v>34454</v>
      </c>
      <c r="C890" s="18">
        <f t="shared" si="15"/>
        <v>4</v>
      </c>
      <c r="D890" s="14">
        <v>5.1500000953674316</v>
      </c>
    </row>
    <row r="891" spans="1:4">
      <c r="A891" s="16">
        <v>884</v>
      </c>
      <c r="B891" s="15">
        <v>34485</v>
      </c>
      <c r="C891" s="18">
        <f t="shared" si="15"/>
        <v>5</v>
      </c>
      <c r="D891" s="14">
        <v>7.1100001335144043</v>
      </c>
    </row>
    <row r="892" spans="1:4">
      <c r="A892" s="16">
        <v>885</v>
      </c>
      <c r="B892" s="15">
        <v>34515</v>
      </c>
      <c r="C892" s="18">
        <f t="shared" si="15"/>
        <v>6</v>
      </c>
      <c r="D892" s="14">
        <v>8.9300003051757813</v>
      </c>
    </row>
    <row r="893" spans="1:4">
      <c r="A893" s="16">
        <v>886</v>
      </c>
      <c r="B893" s="15">
        <v>34546</v>
      </c>
      <c r="C893" s="18">
        <f t="shared" si="15"/>
        <v>7</v>
      </c>
      <c r="D893" s="14">
        <v>11.079999923706055</v>
      </c>
    </row>
    <row r="894" spans="1:4">
      <c r="A894" s="16">
        <v>887</v>
      </c>
      <c r="B894" s="15">
        <v>34577</v>
      </c>
      <c r="C894" s="18">
        <f t="shared" si="15"/>
        <v>8</v>
      </c>
      <c r="D894" s="14">
        <v>10</v>
      </c>
    </row>
    <row r="895" spans="1:4">
      <c r="A895" s="16">
        <v>888</v>
      </c>
      <c r="B895" s="15">
        <v>34607</v>
      </c>
      <c r="C895" s="18">
        <f t="shared" si="15"/>
        <v>9</v>
      </c>
      <c r="D895" s="14">
        <v>7.6999998092651367</v>
      </c>
    </row>
    <row r="896" spans="1:4">
      <c r="A896" s="16">
        <v>889</v>
      </c>
      <c r="B896" s="15">
        <v>34638</v>
      </c>
      <c r="C896" s="18">
        <f t="shared" si="15"/>
        <v>10</v>
      </c>
      <c r="D896" s="14">
        <v>4.4099998474121094</v>
      </c>
    </row>
    <row r="897" spans="1:4">
      <c r="A897" s="16">
        <v>890</v>
      </c>
      <c r="B897" s="15">
        <v>34668</v>
      </c>
      <c r="C897" s="18">
        <f t="shared" si="15"/>
        <v>11</v>
      </c>
      <c r="D897" s="14">
        <v>1.3200000524520874</v>
      </c>
    </row>
    <row r="898" spans="1:4">
      <c r="A898" s="16">
        <v>891</v>
      </c>
      <c r="B898" s="15">
        <v>34699</v>
      </c>
      <c r="C898" s="18">
        <f t="shared" si="15"/>
        <v>12</v>
      </c>
      <c r="D898" s="14">
        <v>1.3700000047683716</v>
      </c>
    </row>
    <row r="899" spans="1:4">
      <c r="A899" s="16">
        <v>892</v>
      </c>
      <c r="B899" s="15">
        <v>34730</v>
      </c>
      <c r="C899" s="18">
        <f t="shared" si="15"/>
        <v>1</v>
      </c>
      <c r="D899" s="14">
        <v>1.5700000524520874</v>
      </c>
    </row>
    <row r="900" spans="1:4">
      <c r="A900" s="16">
        <v>893</v>
      </c>
      <c r="B900" s="15">
        <v>34758</v>
      </c>
      <c r="C900" s="18">
        <f t="shared" si="15"/>
        <v>2</v>
      </c>
      <c r="D900" s="14">
        <v>2.1400001049041748</v>
      </c>
    </row>
    <row r="901" spans="1:4">
      <c r="A901" s="16">
        <v>894</v>
      </c>
      <c r="B901" s="15">
        <v>34789</v>
      </c>
      <c r="C901" s="18">
        <f t="shared" si="15"/>
        <v>3</v>
      </c>
      <c r="D901" s="14">
        <v>2.8399999141693115</v>
      </c>
    </row>
    <row r="902" spans="1:4">
      <c r="A902" s="16">
        <v>895</v>
      </c>
      <c r="B902" s="15">
        <v>34819</v>
      </c>
      <c r="C902" s="18">
        <f t="shared" si="15"/>
        <v>4</v>
      </c>
      <c r="D902" s="14">
        <v>4.6399998664855957</v>
      </c>
    </row>
    <row r="903" spans="1:4">
      <c r="A903" s="16">
        <v>896</v>
      </c>
      <c r="B903" s="15">
        <v>34850</v>
      </c>
      <c r="C903" s="18">
        <f t="shared" si="15"/>
        <v>5</v>
      </c>
      <c r="D903" s="14">
        <v>6.679999828338623</v>
      </c>
    </row>
    <row r="904" spans="1:4">
      <c r="A904" s="16">
        <v>897</v>
      </c>
      <c r="B904" s="15">
        <v>34880</v>
      </c>
      <c r="C904" s="18">
        <f t="shared" si="15"/>
        <v>6</v>
      </c>
      <c r="D904" s="14">
        <v>8.7100000381469727</v>
      </c>
    </row>
    <row r="905" spans="1:4">
      <c r="A905" s="16">
        <v>898</v>
      </c>
      <c r="B905" s="15">
        <v>34911</v>
      </c>
      <c r="C905" s="18">
        <f t="shared" ref="C905:C968" si="16">MONTH(B905)</f>
        <v>7</v>
      </c>
      <c r="D905" s="14">
        <v>11.369999885559082</v>
      </c>
    </row>
    <row r="906" spans="1:4">
      <c r="A906" s="16">
        <v>899</v>
      </c>
      <c r="B906" s="15">
        <v>34942</v>
      </c>
      <c r="C906" s="18">
        <f t="shared" si="16"/>
        <v>8</v>
      </c>
      <c r="D906" s="14">
        <v>10.489999771118164</v>
      </c>
    </row>
    <row r="907" spans="1:4">
      <c r="A907" s="16">
        <v>900</v>
      </c>
      <c r="B907" s="15">
        <v>34972</v>
      </c>
      <c r="C907" s="18">
        <f t="shared" si="16"/>
        <v>9</v>
      </c>
      <c r="D907" s="14">
        <v>7.7899999618530273</v>
      </c>
    </row>
    <row r="908" spans="1:4">
      <c r="A908" s="16">
        <v>901</v>
      </c>
      <c r="B908" s="15">
        <v>35003</v>
      </c>
      <c r="C908" s="18">
        <f t="shared" si="16"/>
        <v>10</v>
      </c>
      <c r="D908" s="14">
        <v>5.25</v>
      </c>
    </row>
    <row r="909" spans="1:4">
      <c r="A909" s="16">
        <v>902</v>
      </c>
      <c r="B909" s="15">
        <v>35033</v>
      </c>
      <c r="C909" s="18">
        <f t="shared" si="16"/>
        <v>11</v>
      </c>
      <c r="D909" s="14">
        <v>3.0299999713897705</v>
      </c>
    </row>
    <row r="910" spans="1:4">
      <c r="A910" s="16">
        <v>903</v>
      </c>
      <c r="B910" s="15">
        <v>35064</v>
      </c>
      <c r="C910" s="18">
        <f t="shared" si="16"/>
        <v>12</v>
      </c>
      <c r="D910" s="14">
        <v>1.8400000333786011</v>
      </c>
    </row>
    <row r="911" spans="1:4">
      <c r="A911" s="16">
        <v>904</v>
      </c>
      <c r="B911" s="15">
        <v>35095</v>
      </c>
      <c r="C911" s="18">
        <f t="shared" si="16"/>
        <v>1</v>
      </c>
      <c r="D911" s="14">
        <v>1.5399999618530273</v>
      </c>
    </row>
    <row r="912" spans="1:4">
      <c r="A912" s="16">
        <v>905</v>
      </c>
      <c r="B912" s="15">
        <v>35124</v>
      </c>
      <c r="C912" s="18">
        <f t="shared" si="16"/>
        <v>2</v>
      </c>
      <c r="D912" s="14">
        <v>2.2200000286102295</v>
      </c>
    </row>
    <row r="913" spans="1:4">
      <c r="A913" s="16">
        <v>906</v>
      </c>
      <c r="B913" s="15">
        <v>35155</v>
      </c>
      <c r="C913" s="18">
        <f t="shared" si="16"/>
        <v>3</v>
      </c>
      <c r="D913" s="14">
        <v>3.3199999332427979</v>
      </c>
    </row>
    <row r="914" spans="1:4">
      <c r="A914" s="16">
        <v>907</v>
      </c>
      <c r="B914" s="15">
        <v>35185</v>
      </c>
      <c r="C914" s="18">
        <f t="shared" si="16"/>
        <v>4</v>
      </c>
      <c r="D914" s="14">
        <v>5.429999828338623</v>
      </c>
    </row>
    <row r="915" spans="1:4">
      <c r="A915" s="16">
        <v>908</v>
      </c>
      <c r="B915" s="15">
        <v>35216</v>
      </c>
      <c r="C915" s="18">
        <f t="shared" si="16"/>
        <v>5</v>
      </c>
      <c r="D915" s="14">
        <v>7.320000171661377</v>
      </c>
    </row>
    <row r="916" spans="1:4">
      <c r="A916" s="16">
        <v>909</v>
      </c>
      <c r="B916" s="15">
        <v>35246</v>
      </c>
      <c r="C916" s="18">
        <f t="shared" si="16"/>
        <v>6</v>
      </c>
      <c r="D916" s="14">
        <v>9.1499996185302734</v>
      </c>
    </row>
    <row r="917" spans="1:4">
      <c r="A917" s="16">
        <v>910</v>
      </c>
      <c r="B917" s="15">
        <v>35277</v>
      </c>
      <c r="C917" s="18">
        <f t="shared" si="16"/>
        <v>7</v>
      </c>
      <c r="D917" s="14">
        <v>11.920000076293945</v>
      </c>
    </row>
    <row r="918" spans="1:4">
      <c r="A918" s="16">
        <v>911</v>
      </c>
      <c r="B918" s="15">
        <v>35308</v>
      </c>
      <c r="C918" s="18">
        <f t="shared" si="16"/>
        <v>8</v>
      </c>
      <c r="D918" s="14">
        <v>10.979999542236328</v>
      </c>
    </row>
    <row r="919" spans="1:4">
      <c r="A919" s="16">
        <v>912</v>
      </c>
      <c r="B919" s="15">
        <v>35338</v>
      </c>
      <c r="C919" s="18">
        <f t="shared" si="16"/>
        <v>9</v>
      </c>
      <c r="D919" s="14">
        <v>7.429999828338623</v>
      </c>
    </row>
    <row r="920" spans="1:4">
      <c r="A920" s="16">
        <v>913</v>
      </c>
      <c r="B920" s="15">
        <v>35369</v>
      </c>
      <c r="C920" s="18">
        <f t="shared" si="16"/>
        <v>10</v>
      </c>
      <c r="D920" s="14">
        <v>4.7199997901916504</v>
      </c>
    </row>
    <row r="921" spans="1:4">
      <c r="A921" s="16">
        <v>914</v>
      </c>
      <c r="B921" s="15">
        <v>35399</v>
      </c>
      <c r="C921" s="18">
        <f t="shared" si="16"/>
        <v>11</v>
      </c>
      <c r="D921" s="14">
        <v>2.4200000762939453</v>
      </c>
    </row>
    <row r="922" spans="1:4">
      <c r="A922" s="16">
        <v>915</v>
      </c>
      <c r="B922" s="15">
        <v>35430</v>
      </c>
      <c r="C922" s="18">
        <f t="shared" si="16"/>
        <v>12</v>
      </c>
      <c r="D922" s="14">
        <v>1.7699999809265137</v>
      </c>
    </row>
    <row r="923" spans="1:4">
      <c r="A923" s="16">
        <v>916</v>
      </c>
      <c r="B923" s="15">
        <v>35461</v>
      </c>
      <c r="C923" s="18">
        <f t="shared" si="16"/>
        <v>1</v>
      </c>
      <c r="D923" s="14">
        <v>1.5399999618530273</v>
      </c>
    </row>
    <row r="924" spans="1:4">
      <c r="A924" s="16">
        <v>917</v>
      </c>
      <c r="B924" s="15">
        <v>35489</v>
      </c>
      <c r="C924" s="18">
        <f t="shared" si="16"/>
        <v>2</v>
      </c>
      <c r="D924" s="14">
        <v>2.1400001049041748</v>
      </c>
    </row>
    <row r="925" spans="1:4">
      <c r="A925" s="16">
        <v>918</v>
      </c>
      <c r="B925" s="15">
        <v>35520</v>
      </c>
      <c r="C925" s="18">
        <f t="shared" si="16"/>
        <v>3</v>
      </c>
      <c r="D925" s="14">
        <v>3.6500000953674316</v>
      </c>
    </row>
    <row r="926" spans="1:4">
      <c r="A926" s="16">
        <v>919</v>
      </c>
      <c r="B926" s="15">
        <v>35550</v>
      </c>
      <c r="C926" s="18">
        <f t="shared" si="16"/>
        <v>4</v>
      </c>
      <c r="D926" s="14">
        <v>5.8000001907348633</v>
      </c>
    </row>
    <row r="927" spans="1:4">
      <c r="A927" s="16">
        <v>920</v>
      </c>
      <c r="B927" s="15">
        <v>35581</v>
      </c>
      <c r="C927" s="18">
        <f t="shared" si="16"/>
        <v>5</v>
      </c>
      <c r="D927" s="14">
        <v>8.8299999237060547</v>
      </c>
    </row>
    <row r="928" spans="1:4">
      <c r="A928" s="16">
        <v>921</v>
      </c>
      <c r="B928" s="15">
        <v>35611</v>
      </c>
      <c r="C928" s="18">
        <f t="shared" si="16"/>
        <v>6</v>
      </c>
      <c r="D928" s="14">
        <v>9.2100000381469727</v>
      </c>
    </row>
    <row r="929" spans="1:4">
      <c r="A929" s="16">
        <v>922</v>
      </c>
      <c r="B929" s="15">
        <v>35642</v>
      </c>
      <c r="C929" s="18">
        <f t="shared" si="16"/>
        <v>7</v>
      </c>
      <c r="D929" s="14">
        <v>11.300000190734863</v>
      </c>
    </row>
    <row r="930" spans="1:4">
      <c r="A930" s="16">
        <v>923</v>
      </c>
      <c r="B930" s="15">
        <v>35673</v>
      </c>
      <c r="C930" s="18">
        <f t="shared" si="16"/>
        <v>8</v>
      </c>
      <c r="D930" s="14">
        <v>10.380000114440918</v>
      </c>
    </row>
    <row r="931" spans="1:4">
      <c r="A931" s="16">
        <v>924</v>
      </c>
      <c r="B931" s="15">
        <v>35703</v>
      </c>
      <c r="C931" s="18">
        <f t="shared" si="16"/>
        <v>9</v>
      </c>
      <c r="D931" s="14">
        <v>8.5100002288818359</v>
      </c>
    </row>
    <row r="932" spans="1:4">
      <c r="A932" s="16">
        <v>925</v>
      </c>
      <c r="B932" s="15">
        <v>35734</v>
      </c>
      <c r="C932" s="18">
        <f t="shared" si="16"/>
        <v>10</v>
      </c>
      <c r="D932" s="14">
        <v>4.559999942779541</v>
      </c>
    </row>
    <row r="933" spans="1:4">
      <c r="A933" s="16">
        <v>926</v>
      </c>
      <c r="B933" s="15">
        <v>35764</v>
      </c>
      <c r="C933" s="18">
        <f t="shared" si="16"/>
        <v>11</v>
      </c>
      <c r="D933" s="14">
        <v>2.6700000762939453</v>
      </c>
    </row>
    <row r="934" spans="1:4">
      <c r="A934" s="16">
        <v>927</v>
      </c>
      <c r="B934" s="15">
        <v>35795</v>
      </c>
      <c r="C934" s="18">
        <f t="shared" si="16"/>
        <v>12</v>
      </c>
      <c r="D934" s="14">
        <v>1.5800000429153442</v>
      </c>
    </row>
    <row r="935" spans="1:4">
      <c r="A935" s="16">
        <v>928</v>
      </c>
      <c r="B935" s="15">
        <v>35826</v>
      </c>
      <c r="C935" s="18">
        <f t="shared" si="16"/>
        <v>1</v>
      </c>
      <c r="D935" s="14">
        <v>1.559999942779541</v>
      </c>
    </row>
    <row r="936" spans="1:4">
      <c r="A936" s="16">
        <v>929</v>
      </c>
      <c r="B936" s="15">
        <v>35854</v>
      </c>
      <c r="C936" s="18">
        <f t="shared" si="16"/>
        <v>2</v>
      </c>
      <c r="D936" s="14">
        <v>1.809999942779541</v>
      </c>
    </row>
    <row r="937" spans="1:4">
      <c r="A937" s="16">
        <v>930</v>
      </c>
      <c r="B937" s="15">
        <v>35885</v>
      </c>
      <c r="C937" s="18">
        <f t="shared" si="16"/>
        <v>3</v>
      </c>
      <c r="D937" s="14">
        <v>3.1099998950958252</v>
      </c>
    </row>
    <row r="938" spans="1:4">
      <c r="A938" s="16">
        <v>931</v>
      </c>
      <c r="B938" s="15">
        <v>35915</v>
      </c>
      <c r="C938" s="18">
        <f t="shared" si="16"/>
        <v>4</v>
      </c>
      <c r="D938" s="14">
        <v>4.4099998474121094</v>
      </c>
    </row>
    <row r="939" spans="1:4">
      <c r="A939" s="16">
        <v>932</v>
      </c>
      <c r="B939" s="15">
        <v>35946</v>
      </c>
      <c r="C939" s="18">
        <f t="shared" si="16"/>
        <v>5</v>
      </c>
      <c r="D939" s="14">
        <v>5.3899998664855957</v>
      </c>
    </row>
    <row r="940" spans="1:4">
      <c r="A940" s="16">
        <v>933</v>
      </c>
      <c r="B940" s="15">
        <v>35976</v>
      </c>
      <c r="C940" s="18">
        <f t="shared" si="16"/>
        <v>6</v>
      </c>
      <c r="D940" s="14">
        <v>8.2299995422363281</v>
      </c>
    </row>
    <row r="941" spans="1:4">
      <c r="A941" s="16">
        <v>934</v>
      </c>
      <c r="B941" s="15">
        <v>36007</v>
      </c>
      <c r="C941" s="18">
        <f t="shared" si="16"/>
        <v>7</v>
      </c>
      <c r="D941" s="14">
        <v>11.539999961853027</v>
      </c>
    </row>
    <row r="942" spans="1:4">
      <c r="A942" s="16">
        <v>935</v>
      </c>
      <c r="B942" s="15">
        <v>36038</v>
      </c>
      <c r="C942" s="18">
        <f t="shared" si="16"/>
        <v>8</v>
      </c>
      <c r="D942" s="14">
        <v>11.050000190734863</v>
      </c>
    </row>
    <row r="943" spans="1:4">
      <c r="A943" s="16">
        <v>936</v>
      </c>
      <c r="B943" s="15">
        <v>36068</v>
      </c>
      <c r="C943" s="18">
        <f t="shared" si="16"/>
        <v>9</v>
      </c>
      <c r="D943" s="14">
        <v>8.1800003051757813</v>
      </c>
    </row>
    <row r="944" spans="1:4">
      <c r="A944" s="16">
        <v>937</v>
      </c>
      <c r="B944" s="15">
        <v>36099</v>
      </c>
      <c r="C944" s="18">
        <f t="shared" si="16"/>
        <v>10</v>
      </c>
      <c r="D944" s="14">
        <v>4.3000001907348633</v>
      </c>
    </row>
    <row r="945" spans="1:4">
      <c r="A945" s="16">
        <v>938</v>
      </c>
      <c r="B945" s="15">
        <v>36129</v>
      </c>
      <c r="C945" s="18">
        <f t="shared" si="16"/>
        <v>11</v>
      </c>
      <c r="D945" s="14">
        <v>2.2300000190734863</v>
      </c>
    </row>
    <row r="946" spans="1:4">
      <c r="A946" s="16">
        <v>939</v>
      </c>
      <c r="B946" s="15">
        <v>36160</v>
      </c>
      <c r="C946" s="18">
        <f t="shared" si="16"/>
        <v>12</v>
      </c>
      <c r="D946" s="14">
        <v>1.3899999856948853</v>
      </c>
    </row>
    <row r="947" spans="1:4">
      <c r="A947" s="16">
        <v>940</v>
      </c>
      <c r="B947" s="15">
        <v>36191</v>
      </c>
      <c r="C947" s="18">
        <f t="shared" si="16"/>
        <v>1</v>
      </c>
      <c r="D947" s="14">
        <v>1.4800000190734863</v>
      </c>
    </row>
    <row r="948" spans="1:4">
      <c r="A948" s="16">
        <v>941</v>
      </c>
      <c r="B948" s="15">
        <v>36219</v>
      </c>
      <c r="C948" s="18">
        <f t="shared" si="16"/>
        <v>2</v>
      </c>
      <c r="D948" s="14">
        <v>1.3400000333786011</v>
      </c>
    </row>
    <row r="949" spans="1:4">
      <c r="A949" s="16">
        <v>942</v>
      </c>
      <c r="B949" s="15">
        <v>36250</v>
      </c>
      <c r="C949" s="18">
        <f t="shared" si="16"/>
        <v>3</v>
      </c>
      <c r="D949" s="14">
        <v>2.690000057220459</v>
      </c>
    </row>
    <row r="950" spans="1:4">
      <c r="A950" s="16">
        <v>943</v>
      </c>
      <c r="B950" s="15">
        <v>36280</v>
      </c>
      <c r="C950" s="18">
        <f t="shared" si="16"/>
        <v>4</v>
      </c>
      <c r="D950" s="14">
        <v>4.8000001907348633</v>
      </c>
    </row>
    <row r="951" spans="1:4">
      <c r="A951" s="16">
        <v>944</v>
      </c>
      <c r="B951" s="15">
        <v>36311</v>
      </c>
      <c r="C951" s="18">
        <f t="shared" si="16"/>
        <v>5</v>
      </c>
      <c r="D951" s="14">
        <v>7.559999942779541</v>
      </c>
    </row>
    <row r="952" spans="1:4">
      <c r="A952" s="16">
        <v>945</v>
      </c>
      <c r="B952" s="15">
        <v>36341</v>
      </c>
      <c r="C952" s="18">
        <f t="shared" si="16"/>
        <v>6</v>
      </c>
      <c r="D952" s="14">
        <v>8.8500003814697266</v>
      </c>
    </row>
    <row r="953" spans="1:4">
      <c r="A953" s="16">
        <v>946</v>
      </c>
      <c r="B953" s="15">
        <v>36372</v>
      </c>
      <c r="C953" s="18">
        <f t="shared" si="16"/>
        <v>7</v>
      </c>
      <c r="D953" s="14">
        <v>10.449999809265137</v>
      </c>
    </row>
    <row r="954" spans="1:4">
      <c r="A954" s="16">
        <v>947</v>
      </c>
      <c r="B954" s="15">
        <v>36403</v>
      </c>
      <c r="C954" s="18">
        <f t="shared" si="16"/>
        <v>8</v>
      </c>
      <c r="D954" s="14">
        <v>10.25</v>
      </c>
    </row>
    <row r="955" spans="1:4">
      <c r="A955" s="16">
        <v>948</v>
      </c>
      <c r="B955" s="15">
        <v>36433</v>
      </c>
      <c r="C955" s="18">
        <f t="shared" si="16"/>
        <v>9</v>
      </c>
      <c r="D955" s="14">
        <v>8.1999998092651367</v>
      </c>
    </row>
    <row r="956" spans="1:4">
      <c r="A956" s="16">
        <v>949</v>
      </c>
      <c r="B956" s="15">
        <v>36464</v>
      </c>
      <c r="C956" s="18">
        <f t="shared" si="16"/>
        <v>10</v>
      </c>
      <c r="D956" s="14">
        <v>6.0100002288818359</v>
      </c>
    </row>
    <row r="957" spans="1:4">
      <c r="A957" s="16">
        <v>950</v>
      </c>
      <c r="B957" s="15">
        <v>36494</v>
      </c>
      <c r="C957" s="18">
        <f t="shared" si="16"/>
        <v>11</v>
      </c>
      <c r="D957" s="14">
        <v>2.5999999046325684</v>
      </c>
    </row>
    <row r="958" spans="1:4">
      <c r="A958" s="16">
        <v>951</v>
      </c>
      <c r="B958" s="15">
        <v>36525</v>
      </c>
      <c r="C958" s="18">
        <f t="shared" si="16"/>
        <v>12</v>
      </c>
      <c r="D958" s="14">
        <v>1.7400000095367432</v>
      </c>
    </row>
    <row r="959" spans="1:4">
      <c r="A959" s="16">
        <v>952</v>
      </c>
      <c r="B959" s="15">
        <v>36556</v>
      </c>
      <c r="C959" s="18">
        <f t="shared" si="16"/>
        <v>1</v>
      </c>
      <c r="D959" s="14">
        <v>1.5800000429153442</v>
      </c>
    </row>
    <row r="960" spans="1:4">
      <c r="A960" s="16">
        <v>953</v>
      </c>
      <c r="B960" s="15">
        <v>36585</v>
      </c>
      <c r="C960" s="18">
        <f t="shared" si="16"/>
        <v>2</v>
      </c>
      <c r="D960" s="14">
        <v>2.0399999618530273</v>
      </c>
    </row>
    <row r="961" spans="1:4">
      <c r="A961" s="16">
        <v>954</v>
      </c>
      <c r="B961" s="15">
        <v>36616</v>
      </c>
      <c r="C961" s="18">
        <f t="shared" si="16"/>
        <v>3</v>
      </c>
      <c r="D961" s="14">
        <v>3.380000114440918</v>
      </c>
    </row>
    <row r="962" spans="1:4">
      <c r="A962" s="16">
        <v>955</v>
      </c>
      <c r="B962" s="15">
        <v>36646</v>
      </c>
      <c r="C962" s="18">
        <f t="shared" si="16"/>
        <v>4</v>
      </c>
      <c r="D962" s="14">
        <v>6.0100002288818359</v>
      </c>
    </row>
    <row r="963" spans="1:4">
      <c r="A963" s="16">
        <v>956</v>
      </c>
      <c r="B963" s="15">
        <v>36677</v>
      </c>
      <c r="C963" s="18">
        <f t="shared" si="16"/>
        <v>5</v>
      </c>
      <c r="D963" s="14">
        <v>8.0100002288818359</v>
      </c>
    </row>
    <row r="964" spans="1:4">
      <c r="A964" s="16">
        <v>957</v>
      </c>
      <c r="B964" s="15">
        <v>36707</v>
      </c>
      <c r="C964" s="18">
        <f t="shared" si="16"/>
        <v>6</v>
      </c>
      <c r="D964" s="14">
        <v>9.7200002670288086</v>
      </c>
    </row>
    <row r="965" spans="1:4">
      <c r="A965" s="16">
        <v>958</v>
      </c>
      <c r="B965" s="15">
        <v>36738</v>
      </c>
      <c r="C965" s="18">
        <f t="shared" si="16"/>
        <v>7</v>
      </c>
      <c r="D965" s="14">
        <v>10.880000114440918</v>
      </c>
    </row>
    <row r="966" spans="1:4">
      <c r="A966" s="16">
        <v>959</v>
      </c>
      <c r="B966" s="15">
        <v>36769</v>
      </c>
      <c r="C966" s="18">
        <f t="shared" si="16"/>
        <v>8</v>
      </c>
      <c r="D966" s="14">
        <v>10.460000038146973</v>
      </c>
    </row>
    <row r="967" spans="1:4">
      <c r="A967" s="16">
        <v>960</v>
      </c>
      <c r="B967" s="15">
        <v>36799</v>
      </c>
      <c r="C967" s="18">
        <f t="shared" si="16"/>
        <v>9</v>
      </c>
      <c r="D967" s="14">
        <v>8.0200004577636719</v>
      </c>
    </row>
    <row r="968" spans="1:4">
      <c r="A968" s="16">
        <v>961</v>
      </c>
      <c r="B968" s="15">
        <v>36830</v>
      </c>
      <c r="C968" s="18">
        <f t="shared" si="16"/>
        <v>10</v>
      </c>
      <c r="D968" s="14">
        <v>4.6100001335144043</v>
      </c>
    </row>
    <row r="969" spans="1:4">
      <c r="A969" s="16">
        <v>962</v>
      </c>
      <c r="B969" s="15">
        <v>36860</v>
      </c>
      <c r="C969" s="18">
        <f t="shared" ref="C969:C1015" si="17">MONTH(B969)</f>
        <v>11</v>
      </c>
      <c r="D969" s="14">
        <v>1.7200000286102295</v>
      </c>
    </row>
    <row r="970" spans="1:4">
      <c r="A970" s="16">
        <v>963</v>
      </c>
      <c r="B970" s="15">
        <v>36891</v>
      </c>
      <c r="C970" s="18">
        <f t="shared" si="17"/>
        <v>12</v>
      </c>
      <c r="D970" s="14">
        <v>1.7100000381469727</v>
      </c>
    </row>
    <row r="971" spans="1:4">
      <c r="A971" s="16">
        <v>964</v>
      </c>
      <c r="B971" s="15">
        <v>36922</v>
      </c>
      <c r="C971" s="18">
        <f t="shared" si="17"/>
        <v>1</v>
      </c>
      <c r="D971" s="14">
        <v>1.5099999904632568</v>
      </c>
    </row>
    <row r="972" spans="1:4">
      <c r="A972" s="16">
        <v>965</v>
      </c>
      <c r="B972" s="15">
        <v>36950</v>
      </c>
      <c r="C972" s="18">
        <f t="shared" si="17"/>
        <v>2</v>
      </c>
      <c r="D972" s="14">
        <v>1.8799999952316284</v>
      </c>
    </row>
    <row r="973" spans="1:4">
      <c r="A973" s="16">
        <v>966</v>
      </c>
      <c r="B973" s="15">
        <v>36981</v>
      </c>
      <c r="C973" s="18">
        <f t="shared" si="17"/>
        <v>3</v>
      </c>
      <c r="D973" s="14">
        <v>3.7599999904632568</v>
      </c>
    </row>
    <row r="974" spans="1:4">
      <c r="A974" s="16">
        <v>967</v>
      </c>
      <c r="B974" s="15">
        <v>37011</v>
      </c>
      <c r="C974" s="18">
        <f t="shared" si="17"/>
        <v>4</v>
      </c>
      <c r="D974" s="14">
        <v>4.5500001907348633</v>
      </c>
    </row>
    <row r="975" spans="1:4">
      <c r="A975" s="16">
        <v>968</v>
      </c>
      <c r="B975" s="15">
        <v>37042</v>
      </c>
      <c r="C975" s="18">
        <f t="shared" si="17"/>
        <v>5</v>
      </c>
      <c r="D975" s="14">
        <v>9.630000114440918</v>
      </c>
    </row>
    <row r="976" spans="1:4">
      <c r="A976" s="16">
        <v>969</v>
      </c>
      <c r="B976" s="15">
        <v>37072</v>
      </c>
      <c r="C976" s="18">
        <f t="shared" si="17"/>
        <v>6</v>
      </c>
      <c r="D976" s="14">
        <v>9.6800003051757813</v>
      </c>
    </row>
    <row r="977" spans="1:4">
      <c r="A977" s="16">
        <v>970</v>
      </c>
      <c r="B977" s="15">
        <v>37103</v>
      </c>
      <c r="C977" s="18">
        <f t="shared" si="17"/>
        <v>7</v>
      </c>
      <c r="D977" s="14">
        <v>11.270000457763672</v>
      </c>
    </row>
    <row r="978" spans="1:4">
      <c r="A978" s="16">
        <v>971</v>
      </c>
      <c r="B978" s="15">
        <v>37134</v>
      </c>
      <c r="C978" s="18">
        <f t="shared" si="17"/>
        <v>8</v>
      </c>
      <c r="D978" s="14">
        <v>10.649999618530273</v>
      </c>
    </row>
    <row r="979" spans="1:4">
      <c r="A979" s="16">
        <v>972</v>
      </c>
      <c r="B979" s="15">
        <v>37164</v>
      </c>
      <c r="C979" s="18">
        <f t="shared" si="17"/>
        <v>9</v>
      </c>
      <c r="D979" s="14">
        <v>7.9200000762939453</v>
      </c>
    </row>
    <row r="980" spans="1:4">
      <c r="A980" s="16">
        <v>973</v>
      </c>
      <c r="B980" s="15">
        <v>37195</v>
      </c>
      <c r="C980" s="18">
        <f t="shared" si="17"/>
        <v>10</v>
      </c>
      <c r="D980" s="14">
        <v>6.0500001907348633</v>
      </c>
    </row>
    <row r="981" spans="1:4">
      <c r="A981" s="16">
        <v>974</v>
      </c>
      <c r="B981" s="15">
        <v>37225</v>
      </c>
      <c r="C981" s="18">
        <f t="shared" si="17"/>
        <v>11</v>
      </c>
      <c r="D981" s="14">
        <v>2.8299999237060547</v>
      </c>
    </row>
    <row r="982" spans="1:4">
      <c r="A982" s="16">
        <v>975</v>
      </c>
      <c r="B982" s="15">
        <v>37256</v>
      </c>
      <c r="C982" s="18">
        <f t="shared" si="17"/>
        <v>12</v>
      </c>
      <c r="D982" s="14">
        <v>1.7400000095367432</v>
      </c>
    </row>
    <row r="983" spans="1:4">
      <c r="A983" s="16">
        <v>976</v>
      </c>
      <c r="B983" s="15">
        <v>37287</v>
      </c>
      <c r="C983" s="18">
        <f t="shared" si="17"/>
        <v>1</v>
      </c>
      <c r="D983" s="14">
        <v>1.5</v>
      </c>
    </row>
    <row r="984" spans="1:4">
      <c r="A984" s="16">
        <v>977</v>
      </c>
      <c r="B984" s="15">
        <v>37315</v>
      </c>
      <c r="C984" s="18">
        <f t="shared" si="17"/>
        <v>2</v>
      </c>
      <c r="D984" s="14">
        <v>2.0899999141693115</v>
      </c>
    </row>
    <row r="985" spans="1:4">
      <c r="A985" s="16">
        <v>978</v>
      </c>
      <c r="B985" s="15">
        <v>37346</v>
      </c>
      <c r="C985" s="18">
        <f t="shared" si="17"/>
        <v>3</v>
      </c>
      <c r="D985" s="14">
        <v>3.0899999141693115</v>
      </c>
    </row>
    <row r="986" spans="1:4">
      <c r="A986" s="16">
        <v>979</v>
      </c>
      <c r="B986" s="15">
        <v>37376</v>
      </c>
      <c r="C986" s="18">
        <f t="shared" si="17"/>
        <v>4</v>
      </c>
      <c r="D986" s="14">
        <v>5.320000171661377</v>
      </c>
    </row>
    <row r="987" spans="1:4">
      <c r="A987" s="16">
        <v>980</v>
      </c>
      <c r="B987" s="15">
        <v>37407</v>
      </c>
      <c r="C987" s="18">
        <f t="shared" si="17"/>
        <v>5</v>
      </c>
      <c r="D987" s="14">
        <v>7.2300000190734863</v>
      </c>
    </row>
    <row r="988" spans="1:4">
      <c r="A988" s="16">
        <v>981</v>
      </c>
      <c r="B988" s="15">
        <v>37437</v>
      </c>
      <c r="C988" s="18">
        <f t="shared" si="17"/>
        <v>6</v>
      </c>
      <c r="D988" s="14">
        <v>9.5399999618530273</v>
      </c>
    </row>
    <row r="989" spans="1:4">
      <c r="A989" s="16">
        <v>982</v>
      </c>
      <c r="B989" s="15">
        <v>37468</v>
      </c>
      <c r="C989" s="18">
        <f t="shared" si="17"/>
        <v>7</v>
      </c>
      <c r="D989" s="14">
        <v>11.739999771118164</v>
      </c>
    </row>
    <row r="990" spans="1:4">
      <c r="A990" s="16">
        <v>983</v>
      </c>
      <c r="B990" s="15">
        <v>37499</v>
      </c>
      <c r="C990" s="18">
        <f t="shared" si="17"/>
        <v>8</v>
      </c>
      <c r="D990" s="14">
        <v>10.270000457763672</v>
      </c>
    </row>
    <row r="991" spans="1:4">
      <c r="A991" s="16">
        <v>984</v>
      </c>
      <c r="B991" s="15">
        <v>37529</v>
      </c>
      <c r="C991" s="18">
        <f t="shared" si="17"/>
        <v>9</v>
      </c>
      <c r="D991" s="14">
        <v>8.2299995422363281</v>
      </c>
    </row>
    <row r="992" spans="1:4">
      <c r="A992" s="16">
        <v>985</v>
      </c>
      <c r="B992" s="15">
        <v>37560</v>
      </c>
      <c r="C992" s="18">
        <f t="shared" si="17"/>
        <v>10</v>
      </c>
      <c r="D992" s="14">
        <v>4.7399997711181641</v>
      </c>
    </row>
    <row r="993" spans="1:4">
      <c r="A993" s="16">
        <v>986</v>
      </c>
      <c r="B993" s="15">
        <v>37590</v>
      </c>
      <c r="C993" s="18">
        <f t="shared" si="17"/>
        <v>11</v>
      </c>
      <c r="D993" s="14">
        <v>2.619999885559082</v>
      </c>
    </row>
    <row r="994" spans="1:4">
      <c r="A994" s="16">
        <v>987</v>
      </c>
      <c r="B994" s="15">
        <v>37621</v>
      </c>
      <c r="C994" s="18">
        <f t="shared" si="17"/>
        <v>12</v>
      </c>
      <c r="D994" s="14">
        <v>1.809999942779541</v>
      </c>
    </row>
    <row r="995" spans="1:4">
      <c r="A995" s="16">
        <v>988</v>
      </c>
      <c r="B995" s="15">
        <v>37652</v>
      </c>
      <c r="C995" s="18">
        <f t="shared" si="17"/>
        <v>1</v>
      </c>
      <c r="D995" s="14">
        <v>1.6100000143051147</v>
      </c>
    </row>
    <row r="996" spans="1:4">
      <c r="A996" s="16">
        <v>989</v>
      </c>
      <c r="B996" s="15">
        <v>37680</v>
      </c>
      <c r="C996" s="18">
        <f t="shared" si="17"/>
        <v>2</v>
      </c>
      <c r="D996" s="14">
        <v>1.9600000381469727</v>
      </c>
    </row>
    <row r="997" spans="1:4">
      <c r="A997" s="16">
        <v>990</v>
      </c>
      <c r="B997" s="15">
        <v>37711</v>
      </c>
      <c r="C997" s="18">
        <f t="shared" si="17"/>
        <v>3</v>
      </c>
      <c r="D997" s="14">
        <v>3.559999942779541</v>
      </c>
    </row>
    <row r="998" spans="1:4">
      <c r="A998" s="16">
        <v>991</v>
      </c>
      <c r="B998" s="15">
        <v>37741</v>
      </c>
      <c r="C998" s="18">
        <f t="shared" si="17"/>
        <v>4</v>
      </c>
      <c r="D998" s="14">
        <v>3.9100000858306885</v>
      </c>
    </row>
    <row r="999" spans="1:4">
      <c r="A999" s="16">
        <v>992</v>
      </c>
      <c r="B999" s="15">
        <v>37772</v>
      </c>
      <c r="C999" s="18">
        <f t="shared" si="17"/>
        <v>5</v>
      </c>
      <c r="D999" s="14">
        <v>7.4899997711181641</v>
      </c>
    </row>
    <row r="1000" spans="1:4">
      <c r="A1000" s="16">
        <v>993</v>
      </c>
      <c r="B1000" s="15">
        <v>37802</v>
      </c>
      <c r="C1000" s="18">
        <f t="shared" si="17"/>
        <v>6</v>
      </c>
      <c r="D1000" s="14">
        <v>9.4300003051757813</v>
      </c>
    </row>
    <row r="1001" spans="1:4">
      <c r="A1001" s="16">
        <v>994</v>
      </c>
      <c r="B1001" s="15">
        <v>37833</v>
      </c>
      <c r="C1001" s="18">
        <f t="shared" si="17"/>
        <v>7</v>
      </c>
      <c r="D1001" s="14">
        <v>12.270000457763672</v>
      </c>
    </row>
    <row r="1002" spans="1:4">
      <c r="A1002" s="16">
        <v>995</v>
      </c>
      <c r="B1002" s="15">
        <v>37864</v>
      </c>
      <c r="C1002" s="18">
        <f t="shared" si="17"/>
        <v>8</v>
      </c>
      <c r="D1002" s="14">
        <v>10.520000457763672</v>
      </c>
    </row>
    <row r="1003" spans="1:4">
      <c r="A1003" s="16">
        <v>996</v>
      </c>
      <c r="B1003" s="15">
        <v>37894</v>
      </c>
      <c r="C1003" s="18">
        <f t="shared" si="17"/>
        <v>9</v>
      </c>
      <c r="D1003" s="14">
        <v>8.4499998092651367</v>
      </c>
    </row>
    <row r="1004" spans="1:4">
      <c r="A1004" s="16">
        <v>997</v>
      </c>
      <c r="B1004" s="15">
        <v>37925</v>
      </c>
      <c r="C1004" s="18">
        <f t="shared" si="17"/>
        <v>10</v>
      </c>
      <c r="D1004" s="14">
        <v>0</v>
      </c>
    </row>
    <row r="1005" spans="1:4">
      <c r="A1005" s="16">
        <v>998</v>
      </c>
      <c r="B1005" s="15">
        <v>37955</v>
      </c>
      <c r="C1005" s="18">
        <f t="shared" si="17"/>
        <v>11</v>
      </c>
      <c r="D1005" s="14">
        <v>0</v>
      </c>
    </row>
    <row r="1006" spans="1:4">
      <c r="A1006" s="16">
        <v>999</v>
      </c>
      <c r="B1006" s="15">
        <v>37986</v>
      </c>
      <c r="C1006" s="18">
        <f t="shared" si="17"/>
        <v>12</v>
      </c>
      <c r="D1006" s="14">
        <v>0</v>
      </c>
    </row>
    <row r="1007" spans="1:4">
      <c r="A1007" s="16">
        <v>1000</v>
      </c>
      <c r="B1007" s="15">
        <v>38017</v>
      </c>
      <c r="C1007" s="18">
        <f t="shared" si="17"/>
        <v>1</v>
      </c>
      <c r="D1007" s="14">
        <v>0</v>
      </c>
    </row>
    <row r="1008" spans="1:4">
      <c r="A1008" s="16">
        <v>1001</v>
      </c>
      <c r="B1008" s="15">
        <v>38046</v>
      </c>
      <c r="C1008" s="18">
        <f t="shared" si="17"/>
        <v>2</v>
      </c>
      <c r="D1008" s="14">
        <v>0</v>
      </c>
    </row>
    <row r="1009" spans="1:4">
      <c r="A1009" s="16">
        <v>1002</v>
      </c>
      <c r="B1009" s="15">
        <v>38077</v>
      </c>
      <c r="C1009" s="18">
        <f t="shared" si="17"/>
        <v>3</v>
      </c>
      <c r="D1009" s="14">
        <v>0</v>
      </c>
    </row>
    <row r="1010" spans="1:4">
      <c r="A1010" s="16">
        <v>1003</v>
      </c>
      <c r="B1010" s="15">
        <v>38107</v>
      </c>
      <c r="C1010" s="18">
        <f t="shared" si="17"/>
        <v>4</v>
      </c>
      <c r="D1010" s="14">
        <v>0</v>
      </c>
    </row>
    <row r="1011" spans="1:4">
      <c r="A1011" s="16">
        <v>1004</v>
      </c>
      <c r="B1011" s="15">
        <v>38138</v>
      </c>
      <c r="C1011" s="18">
        <f t="shared" si="17"/>
        <v>5</v>
      </c>
      <c r="D1011" s="14">
        <v>0</v>
      </c>
    </row>
    <row r="1012" spans="1:4">
      <c r="A1012" s="16">
        <v>1005</v>
      </c>
      <c r="B1012" s="15">
        <v>38168</v>
      </c>
      <c r="C1012" s="18">
        <f t="shared" si="17"/>
        <v>6</v>
      </c>
      <c r="D1012" s="14">
        <v>0</v>
      </c>
    </row>
    <row r="1013" spans="1:4">
      <c r="A1013" s="16">
        <v>1006</v>
      </c>
      <c r="B1013" s="15">
        <v>38199</v>
      </c>
      <c r="C1013" s="18">
        <f t="shared" si="17"/>
        <v>7</v>
      </c>
      <c r="D1013" s="14">
        <v>0</v>
      </c>
    </row>
    <row r="1014" spans="1:4">
      <c r="A1014" s="16">
        <v>1007</v>
      </c>
      <c r="B1014" s="15">
        <v>38230</v>
      </c>
      <c r="C1014" s="18">
        <f t="shared" si="17"/>
        <v>8</v>
      </c>
      <c r="D1014" s="14">
        <v>0</v>
      </c>
    </row>
    <row r="1015" spans="1:4">
      <c r="A1015" s="16">
        <v>1008</v>
      </c>
      <c r="B1015" s="15">
        <v>38260</v>
      </c>
      <c r="C1015" s="18">
        <f t="shared" si="17"/>
        <v>9</v>
      </c>
      <c r="D1015" s="14">
        <v>0</v>
      </c>
    </row>
  </sheetData>
  <pageMargins left="0.75" right="0.75" top="1" bottom="1" header="0.5" footer="0.5"/>
  <pageSetup paperSize="9" scale="0" firstPageNumber="0" fitToWidth="0" fitToHeight="0" orientation="portrait" horizontalDpi="300" verticalDpi="300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7B28C-F0F6-4493-A321-5C1A46AFD5DE}">
  <sheetPr filterMode="1">
    <tabColor rgb="FFFF0000"/>
  </sheetPr>
  <dimension ref="A1:O1035"/>
  <sheetViews>
    <sheetView workbookViewId="0"/>
  </sheetViews>
  <sheetFormatPr defaultRowHeight="15"/>
  <cols>
    <col min="1" max="1" width="10" bestFit="1" customWidth="1"/>
    <col min="2" max="2" width="11" bestFit="1" customWidth="1"/>
    <col min="3" max="4" width="11" customWidth="1"/>
    <col min="5" max="6" width="12" bestFit="1" customWidth="1"/>
    <col min="9" max="9" width="14.85546875" bestFit="1" customWidth="1"/>
  </cols>
  <sheetData>
    <row r="1" spans="1:15">
      <c r="A1" s="8" t="s">
        <v>445</v>
      </c>
      <c r="B1" s="8" t="s">
        <v>446</v>
      </c>
      <c r="C1" s="8"/>
      <c r="D1" s="8"/>
      <c r="E1" s="8" t="s">
        <v>8</v>
      </c>
      <c r="F1" s="8" t="s">
        <v>8</v>
      </c>
      <c r="I1" t="s">
        <v>1230</v>
      </c>
      <c r="J1">
        <f>AVERAGE(J3:J86)</f>
        <v>1699.3975903614457</v>
      </c>
      <c r="K1">
        <f>AVERAGE(K3:K86)</f>
        <v>3571.5759044478687</v>
      </c>
    </row>
    <row r="2" spans="1:15">
      <c r="A2" s="8" t="s">
        <v>447</v>
      </c>
      <c r="B2" s="8" t="s">
        <v>446</v>
      </c>
      <c r="C2" s="8"/>
      <c r="D2" s="8"/>
      <c r="E2" s="8" t="s">
        <v>1226</v>
      </c>
      <c r="F2" s="8" t="s">
        <v>1225</v>
      </c>
      <c r="G2" t="s">
        <v>1231</v>
      </c>
      <c r="I2" t="s">
        <v>1227</v>
      </c>
      <c r="J2" t="s">
        <v>1228</v>
      </c>
      <c r="K2" t="s">
        <v>1229</v>
      </c>
      <c r="M2" t="s">
        <v>441</v>
      </c>
      <c r="N2" t="s">
        <v>1228</v>
      </c>
      <c r="O2" t="s">
        <v>1229</v>
      </c>
    </row>
    <row r="3" spans="1:15">
      <c r="A3" s="8" t="s">
        <v>449</v>
      </c>
      <c r="B3" s="8" t="s">
        <v>446</v>
      </c>
      <c r="C3" s="8"/>
      <c r="D3" s="8"/>
      <c r="E3" s="8" t="s">
        <v>436</v>
      </c>
      <c r="F3" s="8" t="s">
        <v>436</v>
      </c>
      <c r="I3">
        <v>1921</v>
      </c>
      <c r="J3">
        <f t="shared" ref="J3:J34" si="0">AVERAGEIFS(E$8:E$1015, $D$8:$D$1015,$I3)</f>
        <v>0</v>
      </c>
      <c r="K3">
        <f t="shared" ref="K3:K34" si="1">AVERAGEIFS(F$8:F$1015, $D$8:$D$1015,$I3)</f>
        <v>0</v>
      </c>
      <c r="M3">
        <v>1</v>
      </c>
      <c r="N3">
        <f t="shared" ref="N3:N14" si="2">AVERAGEIFS(E$8:E$1015, $C$8:$C$1015,$M3)</f>
        <v>1679.1666666666667</v>
      </c>
      <c r="O3">
        <f t="shared" ref="O3:O14" si="3">AVERAGEIFS(F$8:F$1015, $C$8:$C$1015,$M3)</f>
        <v>3578.6583339146205</v>
      </c>
    </row>
    <row r="4" spans="1:15">
      <c r="A4" s="8" t="s">
        <v>451</v>
      </c>
      <c r="B4" s="8" t="s">
        <v>446</v>
      </c>
      <c r="C4" s="8"/>
      <c r="D4" s="8"/>
      <c r="E4" s="8" t="s">
        <v>446</v>
      </c>
      <c r="F4" s="8" t="s">
        <v>446</v>
      </c>
      <c r="I4">
        <v>1922</v>
      </c>
      <c r="J4">
        <f t="shared" si="0"/>
        <v>2000</v>
      </c>
      <c r="K4">
        <f t="shared" si="1"/>
        <v>3656</v>
      </c>
      <c r="M4">
        <v>2</v>
      </c>
      <c r="N4">
        <f t="shared" si="2"/>
        <v>1679.1666666666667</v>
      </c>
      <c r="O4">
        <f t="shared" si="3"/>
        <v>3789.7440505254835</v>
      </c>
    </row>
    <row r="5" spans="1:15">
      <c r="A5" s="8" t="s">
        <v>452</v>
      </c>
      <c r="B5" s="8" t="s">
        <v>446</v>
      </c>
      <c r="C5" s="8"/>
      <c r="D5" s="8"/>
      <c r="E5" s="8" t="s">
        <v>453</v>
      </c>
      <c r="F5" s="8" t="s">
        <v>453</v>
      </c>
      <c r="I5">
        <v>1923</v>
      </c>
      <c r="J5">
        <f t="shared" si="0"/>
        <v>2000</v>
      </c>
      <c r="K5">
        <f t="shared" si="1"/>
        <v>3690.0833333333335</v>
      </c>
      <c r="M5">
        <v>3</v>
      </c>
      <c r="N5">
        <f t="shared" si="2"/>
        <v>1679.1666666666667</v>
      </c>
      <c r="O5">
        <f t="shared" si="3"/>
        <v>4116.3880905877977</v>
      </c>
    </row>
    <row r="6" spans="1:15">
      <c r="A6" s="8" t="s">
        <v>454</v>
      </c>
      <c r="B6" s="8" t="s">
        <v>446</v>
      </c>
      <c r="C6" s="8"/>
      <c r="D6" s="8"/>
      <c r="E6" s="8" t="s">
        <v>3</v>
      </c>
      <c r="F6" s="8" t="s">
        <v>3</v>
      </c>
      <c r="I6">
        <v>1924</v>
      </c>
      <c r="J6">
        <f t="shared" si="0"/>
        <v>987.5</v>
      </c>
      <c r="K6">
        <f t="shared" si="1"/>
        <v>3692.5</v>
      </c>
      <c r="M6">
        <v>4</v>
      </c>
      <c r="N6">
        <f t="shared" si="2"/>
        <v>1679.1666666666667</v>
      </c>
      <c r="O6">
        <f t="shared" si="3"/>
        <v>4398.2083391462056</v>
      </c>
    </row>
    <row r="7" spans="1:15">
      <c r="A7" s="8" t="s">
        <v>455</v>
      </c>
      <c r="B7" s="8" t="s">
        <v>456</v>
      </c>
      <c r="C7" s="8" t="s">
        <v>441</v>
      </c>
      <c r="D7" s="8" t="s">
        <v>1294</v>
      </c>
      <c r="E7" s="8" t="s">
        <v>2</v>
      </c>
      <c r="F7" s="8" t="s">
        <v>2</v>
      </c>
      <c r="G7" s="8" t="s">
        <v>1291</v>
      </c>
      <c r="I7">
        <v>1925</v>
      </c>
      <c r="J7">
        <f t="shared" si="0"/>
        <v>1437.5</v>
      </c>
      <c r="K7">
        <f t="shared" si="1"/>
        <v>3635.9166666666665</v>
      </c>
      <c r="M7">
        <v>5</v>
      </c>
      <c r="N7">
        <f t="shared" si="2"/>
        <v>1679.1666666666667</v>
      </c>
      <c r="O7">
        <f t="shared" si="3"/>
        <v>4443.6190476190477</v>
      </c>
    </row>
    <row r="8" spans="1:15" hidden="1">
      <c r="A8" s="12">
        <v>1</v>
      </c>
      <c r="B8" s="9">
        <v>7610</v>
      </c>
      <c r="C8" s="6">
        <f>MONTH(B8)</f>
        <v>10</v>
      </c>
      <c r="D8" s="6">
        <f>IF(MONTH(B8)&gt;=10, YEAR(B8)+1, YEAR(B8))</f>
        <v>1921</v>
      </c>
      <c r="E8" s="19">
        <v>0</v>
      </c>
      <c r="F8" s="19">
        <v>0</v>
      </c>
      <c r="G8" s="19">
        <f>F8-E8</f>
        <v>0</v>
      </c>
      <c r="I8">
        <v>1926</v>
      </c>
      <c r="J8">
        <f t="shared" si="0"/>
        <v>1700</v>
      </c>
      <c r="K8">
        <f t="shared" si="1"/>
        <v>3669.6666666666665</v>
      </c>
      <c r="M8">
        <v>6</v>
      </c>
      <c r="N8">
        <f t="shared" si="2"/>
        <v>1679.1666666666667</v>
      </c>
      <c r="O8">
        <f t="shared" si="3"/>
        <v>3123.8095238095239</v>
      </c>
    </row>
    <row r="9" spans="1:15" hidden="1">
      <c r="A9" s="12">
        <v>2</v>
      </c>
      <c r="B9" s="9">
        <v>7640</v>
      </c>
      <c r="C9" s="6">
        <f t="shared" ref="C9:C72" si="4">MONTH(B9)</f>
        <v>11</v>
      </c>
      <c r="D9" s="6">
        <f t="shared" ref="D9:D72" si="5">IF(MONTH(B9)&gt;=10, YEAR(B9)+1, YEAR(B9))</f>
        <v>1921</v>
      </c>
      <c r="E9" s="19">
        <v>0</v>
      </c>
      <c r="F9" s="19">
        <v>0</v>
      </c>
      <c r="G9" s="19">
        <f t="shared" ref="G9:G72" si="6">F9-E9</f>
        <v>0</v>
      </c>
      <c r="I9">
        <v>1927</v>
      </c>
      <c r="J9">
        <f t="shared" si="0"/>
        <v>1925</v>
      </c>
      <c r="K9">
        <f t="shared" si="1"/>
        <v>3576.9166666666665</v>
      </c>
      <c r="M9">
        <v>7</v>
      </c>
      <c r="N9">
        <f t="shared" si="2"/>
        <v>1679.1666666666667</v>
      </c>
      <c r="O9">
        <f t="shared" si="3"/>
        <v>3123.8095238095239</v>
      </c>
    </row>
    <row r="10" spans="1:15" hidden="1">
      <c r="A10" s="12">
        <v>3</v>
      </c>
      <c r="B10" s="9">
        <v>7671</v>
      </c>
      <c r="C10" s="6">
        <f t="shared" si="4"/>
        <v>12</v>
      </c>
      <c r="D10" s="6">
        <f t="shared" si="5"/>
        <v>1921</v>
      </c>
      <c r="E10" s="19">
        <v>0</v>
      </c>
      <c r="F10" s="19">
        <v>0</v>
      </c>
      <c r="G10" s="19">
        <f t="shared" si="6"/>
        <v>0</v>
      </c>
      <c r="I10">
        <v>1928</v>
      </c>
      <c r="J10">
        <f t="shared" si="0"/>
        <v>2000</v>
      </c>
      <c r="K10">
        <f t="shared" si="1"/>
        <v>3624.3333333333335</v>
      </c>
      <c r="M10">
        <v>8</v>
      </c>
      <c r="N10">
        <f t="shared" si="2"/>
        <v>1679.1666666666667</v>
      </c>
      <c r="O10">
        <f t="shared" si="3"/>
        <v>3123.8095238095239</v>
      </c>
    </row>
    <row r="11" spans="1:15" hidden="1">
      <c r="A11" s="12">
        <v>4</v>
      </c>
      <c r="B11" s="9">
        <v>7702</v>
      </c>
      <c r="C11" s="6">
        <f t="shared" si="4"/>
        <v>1</v>
      </c>
      <c r="D11" s="6">
        <f t="shared" si="5"/>
        <v>1921</v>
      </c>
      <c r="E11" s="19">
        <v>0</v>
      </c>
      <c r="F11" s="19">
        <v>0</v>
      </c>
      <c r="G11" s="19">
        <f t="shared" si="6"/>
        <v>0</v>
      </c>
      <c r="I11">
        <v>1929</v>
      </c>
      <c r="J11">
        <f t="shared" si="0"/>
        <v>987.5</v>
      </c>
      <c r="K11">
        <f t="shared" si="1"/>
        <v>3692.5</v>
      </c>
      <c r="M11">
        <v>9</v>
      </c>
      <c r="N11">
        <f t="shared" si="2"/>
        <v>1679.1666666666667</v>
      </c>
      <c r="O11">
        <f t="shared" si="3"/>
        <v>3123.8095238095239</v>
      </c>
    </row>
    <row r="12" spans="1:15" hidden="1">
      <c r="A12" s="12">
        <v>5</v>
      </c>
      <c r="B12" s="9">
        <v>7730</v>
      </c>
      <c r="C12" s="6">
        <f t="shared" si="4"/>
        <v>2</v>
      </c>
      <c r="D12" s="6">
        <f t="shared" si="5"/>
        <v>1921</v>
      </c>
      <c r="E12" s="19">
        <v>0</v>
      </c>
      <c r="F12" s="19">
        <v>0</v>
      </c>
      <c r="G12" s="19">
        <f t="shared" si="6"/>
        <v>0</v>
      </c>
      <c r="I12" s="26">
        <v>1930</v>
      </c>
      <c r="J12" s="26">
        <f t="shared" si="0"/>
        <v>1437.5</v>
      </c>
      <c r="K12" s="26">
        <f t="shared" si="1"/>
        <v>3661.5</v>
      </c>
      <c r="M12">
        <v>10</v>
      </c>
      <c r="N12">
        <f t="shared" si="2"/>
        <v>1679.1666666666667</v>
      </c>
      <c r="O12">
        <f t="shared" si="3"/>
        <v>3128.5714285714284</v>
      </c>
    </row>
    <row r="13" spans="1:15" hidden="1">
      <c r="A13" s="12">
        <v>6</v>
      </c>
      <c r="B13" s="9">
        <v>7761</v>
      </c>
      <c r="C13" s="6">
        <f t="shared" si="4"/>
        <v>3</v>
      </c>
      <c r="D13" s="6">
        <f t="shared" si="5"/>
        <v>1921</v>
      </c>
      <c r="E13" s="19">
        <v>0</v>
      </c>
      <c r="F13" s="19">
        <v>0</v>
      </c>
      <c r="G13" s="19">
        <f t="shared" si="6"/>
        <v>0</v>
      </c>
      <c r="I13">
        <v>1931</v>
      </c>
      <c r="J13" s="25">
        <f t="shared" si="0"/>
        <v>912.5</v>
      </c>
      <c r="K13" s="25">
        <f t="shared" si="1"/>
        <v>3692.5</v>
      </c>
      <c r="M13">
        <v>11</v>
      </c>
      <c r="N13">
        <f t="shared" si="2"/>
        <v>1679.1666666666667</v>
      </c>
      <c r="O13">
        <f t="shared" si="3"/>
        <v>3128.7619047619046</v>
      </c>
    </row>
    <row r="14" spans="1:15" hidden="1">
      <c r="A14" s="12">
        <v>7</v>
      </c>
      <c r="B14" s="9">
        <v>7791</v>
      </c>
      <c r="C14" s="6">
        <f t="shared" si="4"/>
        <v>4</v>
      </c>
      <c r="D14" s="6">
        <f t="shared" si="5"/>
        <v>1921</v>
      </c>
      <c r="E14" s="19">
        <v>0</v>
      </c>
      <c r="F14" s="19">
        <v>0</v>
      </c>
      <c r="G14" s="19">
        <f t="shared" si="6"/>
        <v>0</v>
      </c>
      <c r="I14">
        <v>1932</v>
      </c>
      <c r="J14">
        <f t="shared" si="0"/>
        <v>1437.5</v>
      </c>
      <c r="K14">
        <f t="shared" si="1"/>
        <v>3680.9166666666665</v>
      </c>
      <c r="M14">
        <v>12</v>
      </c>
      <c r="N14">
        <f t="shared" si="2"/>
        <v>1679.1666666666667</v>
      </c>
      <c r="O14">
        <f t="shared" si="3"/>
        <v>3269.4964338030136</v>
      </c>
    </row>
    <row r="15" spans="1:15" hidden="1">
      <c r="A15" s="12">
        <v>8</v>
      </c>
      <c r="B15" s="9">
        <v>7822</v>
      </c>
      <c r="C15" s="6">
        <f t="shared" si="4"/>
        <v>5</v>
      </c>
      <c r="D15" s="6">
        <f t="shared" si="5"/>
        <v>1921</v>
      </c>
      <c r="E15" s="19">
        <v>0</v>
      </c>
      <c r="F15" s="19">
        <v>0</v>
      </c>
      <c r="G15" s="19">
        <f t="shared" si="6"/>
        <v>0</v>
      </c>
      <c r="I15" s="25">
        <v>1933</v>
      </c>
      <c r="J15">
        <f t="shared" si="0"/>
        <v>912.5</v>
      </c>
      <c r="K15">
        <f t="shared" si="1"/>
        <v>3672.3333333333335</v>
      </c>
    </row>
    <row r="16" spans="1:15" hidden="1">
      <c r="A16" s="12">
        <v>9</v>
      </c>
      <c r="B16" s="9">
        <v>7852</v>
      </c>
      <c r="C16" s="6">
        <f t="shared" si="4"/>
        <v>6</v>
      </c>
      <c r="D16" s="6">
        <f t="shared" si="5"/>
        <v>1921</v>
      </c>
      <c r="E16" s="19">
        <v>0</v>
      </c>
      <c r="F16" s="19">
        <v>0</v>
      </c>
      <c r="G16" s="19">
        <f t="shared" si="6"/>
        <v>0</v>
      </c>
      <c r="I16">
        <v>1934</v>
      </c>
      <c r="J16" s="25">
        <f t="shared" si="0"/>
        <v>650</v>
      </c>
      <c r="K16" s="25">
        <f t="shared" si="1"/>
        <v>3677.4166666666665</v>
      </c>
    </row>
    <row r="17" spans="1:11" hidden="1">
      <c r="A17" s="12">
        <v>10</v>
      </c>
      <c r="B17" s="9">
        <v>7883</v>
      </c>
      <c r="C17" s="6">
        <f t="shared" si="4"/>
        <v>7</v>
      </c>
      <c r="D17" s="6">
        <f t="shared" si="5"/>
        <v>1921</v>
      </c>
      <c r="E17" s="19">
        <v>0</v>
      </c>
      <c r="F17" s="19">
        <v>0</v>
      </c>
      <c r="G17" s="19">
        <f t="shared" si="6"/>
        <v>0</v>
      </c>
      <c r="I17">
        <v>1935</v>
      </c>
      <c r="J17">
        <f t="shared" si="0"/>
        <v>1662.5</v>
      </c>
      <c r="K17">
        <f t="shared" si="1"/>
        <v>3667.1666666666665</v>
      </c>
    </row>
    <row r="18" spans="1:11" hidden="1">
      <c r="A18" s="12">
        <v>11</v>
      </c>
      <c r="B18" s="9">
        <v>7914</v>
      </c>
      <c r="C18" s="6">
        <f t="shared" si="4"/>
        <v>8</v>
      </c>
      <c r="D18" s="6">
        <f t="shared" si="5"/>
        <v>1921</v>
      </c>
      <c r="E18" s="19">
        <v>0</v>
      </c>
      <c r="F18" s="19">
        <v>0</v>
      </c>
      <c r="G18" s="19">
        <f t="shared" si="6"/>
        <v>0</v>
      </c>
      <c r="I18">
        <v>1936</v>
      </c>
      <c r="J18">
        <f t="shared" si="0"/>
        <v>2000</v>
      </c>
      <c r="K18">
        <f t="shared" si="1"/>
        <v>3614.1666666666665</v>
      </c>
    </row>
    <row r="19" spans="1:11" hidden="1">
      <c r="A19" s="12">
        <v>12</v>
      </c>
      <c r="B19" s="9">
        <v>7944</v>
      </c>
      <c r="C19" s="6">
        <f t="shared" si="4"/>
        <v>9</v>
      </c>
      <c r="D19" s="6">
        <f t="shared" si="5"/>
        <v>1921</v>
      </c>
      <c r="E19" s="19">
        <v>0</v>
      </c>
      <c r="F19" s="19">
        <v>0</v>
      </c>
      <c r="G19" s="19">
        <f t="shared" si="6"/>
        <v>0</v>
      </c>
      <c r="I19">
        <v>1937</v>
      </c>
      <c r="J19">
        <f t="shared" si="0"/>
        <v>2000</v>
      </c>
      <c r="K19">
        <f t="shared" si="1"/>
        <v>3669.75</v>
      </c>
    </row>
    <row r="20" spans="1:11" hidden="1">
      <c r="A20" s="12">
        <v>13</v>
      </c>
      <c r="B20" s="9">
        <v>7975</v>
      </c>
      <c r="C20" s="6">
        <f t="shared" si="4"/>
        <v>10</v>
      </c>
      <c r="D20" s="6">
        <f t="shared" si="5"/>
        <v>1922</v>
      </c>
      <c r="E20" s="19">
        <v>2000</v>
      </c>
      <c r="F20" s="19">
        <v>3200</v>
      </c>
      <c r="G20" s="19">
        <f t="shared" si="6"/>
        <v>1200</v>
      </c>
      <c r="I20">
        <v>1938</v>
      </c>
      <c r="J20">
        <f t="shared" si="0"/>
        <v>2000</v>
      </c>
      <c r="K20">
        <f t="shared" si="1"/>
        <v>3480.3333333333335</v>
      </c>
    </row>
    <row r="21" spans="1:11" hidden="1">
      <c r="A21" s="12">
        <v>14</v>
      </c>
      <c r="B21" s="9">
        <v>8005</v>
      </c>
      <c r="C21" s="6">
        <f t="shared" si="4"/>
        <v>11</v>
      </c>
      <c r="D21" s="6">
        <f t="shared" si="5"/>
        <v>1922</v>
      </c>
      <c r="E21" s="19">
        <v>2000</v>
      </c>
      <c r="F21" s="19">
        <v>3200</v>
      </c>
      <c r="G21" s="19">
        <f t="shared" si="6"/>
        <v>1200</v>
      </c>
      <c r="I21">
        <v>1939</v>
      </c>
      <c r="J21">
        <f t="shared" si="0"/>
        <v>1775</v>
      </c>
      <c r="K21">
        <f t="shared" si="1"/>
        <v>3687.75</v>
      </c>
    </row>
    <row r="22" spans="1:11" hidden="1">
      <c r="A22" s="12">
        <v>15</v>
      </c>
      <c r="B22" s="9">
        <v>8036</v>
      </c>
      <c r="C22" s="6">
        <f t="shared" si="4"/>
        <v>12</v>
      </c>
      <c r="D22" s="6">
        <f t="shared" si="5"/>
        <v>1922</v>
      </c>
      <c r="E22" s="19">
        <v>2000</v>
      </c>
      <c r="F22" s="19">
        <v>3368</v>
      </c>
      <c r="G22" s="19">
        <f t="shared" si="6"/>
        <v>1368</v>
      </c>
      <c r="I22">
        <v>1940</v>
      </c>
      <c r="J22">
        <f t="shared" si="0"/>
        <v>1925</v>
      </c>
      <c r="K22">
        <f t="shared" si="1"/>
        <v>3497.6666666666665</v>
      </c>
    </row>
    <row r="23" spans="1:11" hidden="1">
      <c r="A23" s="12">
        <v>16</v>
      </c>
      <c r="B23" s="9">
        <v>8067</v>
      </c>
      <c r="C23" s="6">
        <f t="shared" si="4"/>
        <v>1</v>
      </c>
      <c r="D23" s="6">
        <f t="shared" si="5"/>
        <v>1922</v>
      </c>
      <c r="E23" s="19">
        <v>2000</v>
      </c>
      <c r="F23" s="19">
        <v>3828</v>
      </c>
      <c r="G23" s="19">
        <f t="shared" si="6"/>
        <v>1828</v>
      </c>
      <c r="I23">
        <v>1941</v>
      </c>
      <c r="J23">
        <f t="shared" si="0"/>
        <v>2000</v>
      </c>
      <c r="K23">
        <f t="shared" si="1"/>
        <v>3515.0833333333335</v>
      </c>
    </row>
    <row r="24" spans="1:11" hidden="1">
      <c r="A24" s="12">
        <v>17</v>
      </c>
      <c r="B24" s="9">
        <v>8095</v>
      </c>
      <c r="C24" s="6">
        <f t="shared" si="4"/>
        <v>2</v>
      </c>
      <c r="D24" s="6">
        <f t="shared" si="5"/>
        <v>1922</v>
      </c>
      <c r="E24" s="19">
        <v>2000</v>
      </c>
      <c r="F24" s="19">
        <v>4042</v>
      </c>
      <c r="G24" s="19">
        <f t="shared" si="6"/>
        <v>2042</v>
      </c>
      <c r="I24">
        <v>1942</v>
      </c>
      <c r="J24">
        <f t="shared" si="0"/>
        <v>2000</v>
      </c>
      <c r="K24">
        <f t="shared" si="1"/>
        <v>3573.75</v>
      </c>
    </row>
    <row r="25" spans="1:11" hidden="1">
      <c r="A25" s="12">
        <v>18</v>
      </c>
      <c r="B25" s="9">
        <v>8126</v>
      </c>
      <c r="C25" s="6">
        <f t="shared" si="4"/>
        <v>3</v>
      </c>
      <c r="D25" s="6">
        <f t="shared" si="5"/>
        <v>1922</v>
      </c>
      <c r="E25" s="19">
        <v>2000</v>
      </c>
      <c r="F25" s="19">
        <v>4330</v>
      </c>
      <c r="G25" s="19">
        <f t="shared" si="6"/>
        <v>2330</v>
      </c>
      <c r="I25">
        <v>1943</v>
      </c>
      <c r="J25">
        <f t="shared" si="0"/>
        <v>2000</v>
      </c>
      <c r="K25">
        <f t="shared" si="1"/>
        <v>3597.25</v>
      </c>
    </row>
    <row r="26" spans="1:11" hidden="1">
      <c r="A26" s="12">
        <v>19</v>
      </c>
      <c r="B26" s="9">
        <v>8156</v>
      </c>
      <c r="C26" s="6">
        <f t="shared" si="4"/>
        <v>4</v>
      </c>
      <c r="D26" s="6">
        <f t="shared" si="5"/>
        <v>1922</v>
      </c>
      <c r="E26" s="19">
        <v>2000</v>
      </c>
      <c r="F26" s="19">
        <v>4552</v>
      </c>
      <c r="G26" s="19">
        <f t="shared" si="6"/>
        <v>2552</v>
      </c>
      <c r="I26">
        <v>1944</v>
      </c>
      <c r="J26">
        <f t="shared" si="0"/>
        <v>1775</v>
      </c>
      <c r="K26">
        <f t="shared" si="1"/>
        <v>3687.5833333333335</v>
      </c>
    </row>
    <row r="27" spans="1:11" hidden="1">
      <c r="A27" s="12">
        <v>20</v>
      </c>
      <c r="B27" s="9">
        <v>8187</v>
      </c>
      <c r="C27" s="6">
        <f t="shared" si="4"/>
        <v>5</v>
      </c>
      <c r="D27" s="6">
        <f t="shared" si="5"/>
        <v>1922</v>
      </c>
      <c r="E27" s="19">
        <v>2000</v>
      </c>
      <c r="F27" s="19">
        <v>4552</v>
      </c>
      <c r="G27" s="19">
        <f t="shared" si="6"/>
        <v>2552</v>
      </c>
      <c r="I27">
        <v>1945</v>
      </c>
      <c r="J27">
        <f t="shared" si="0"/>
        <v>1925</v>
      </c>
      <c r="K27">
        <f t="shared" si="1"/>
        <v>3654.0833333333335</v>
      </c>
    </row>
    <row r="28" spans="1:11" hidden="1">
      <c r="A28" s="12">
        <v>21</v>
      </c>
      <c r="B28" s="9">
        <v>8217</v>
      </c>
      <c r="C28" s="6">
        <f t="shared" si="4"/>
        <v>6</v>
      </c>
      <c r="D28" s="6">
        <f t="shared" si="5"/>
        <v>1922</v>
      </c>
      <c r="E28" s="19">
        <v>2000</v>
      </c>
      <c r="F28" s="19">
        <v>3200</v>
      </c>
      <c r="G28" s="19">
        <f t="shared" si="6"/>
        <v>1200</v>
      </c>
      <c r="I28">
        <v>1946</v>
      </c>
      <c r="J28">
        <f t="shared" si="0"/>
        <v>2000</v>
      </c>
      <c r="K28">
        <f t="shared" si="1"/>
        <v>3643.0833333333335</v>
      </c>
    </row>
    <row r="29" spans="1:11" hidden="1">
      <c r="A29" s="12">
        <v>22</v>
      </c>
      <c r="B29" s="9">
        <v>8248</v>
      </c>
      <c r="C29" s="6">
        <f t="shared" si="4"/>
        <v>7</v>
      </c>
      <c r="D29" s="6">
        <f t="shared" si="5"/>
        <v>1922</v>
      </c>
      <c r="E29" s="19">
        <v>2000</v>
      </c>
      <c r="F29" s="19">
        <v>3200</v>
      </c>
      <c r="G29" s="19">
        <f t="shared" si="6"/>
        <v>1200</v>
      </c>
      <c r="I29">
        <v>1947</v>
      </c>
      <c r="J29">
        <f t="shared" si="0"/>
        <v>1775</v>
      </c>
      <c r="K29">
        <f t="shared" si="1"/>
        <v>3677.3333333333335</v>
      </c>
    </row>
    <row r="30" spans="1:11" hidden="1">
      <c r="A30" s="12">
        <v>23</v>
      </c>
      <c r="B30" s="9">
        <v>8279</v>
      </c>
      <c r="C30" s="6">
        <f t="shared" si="4"/>
        <v>8</v>
      </c>
      <c r="D30" s="6">
        <f t="shared" si="5"/>
        <v>1922</v>
      </c>
      <c r="E30" s="19">
        <v>2000</v>
      </c>
      <c r="F30" s="19">
        <v>3200</v>
      </c>
      <c r="G30" s="19">
        <f t="shared" si="6"/>
        <v>1200</v>
      </c>
      <c r="I30">
        <v>1948</v>
      </c>
      <c r="J30">
        <f t="shared" si="0"/>
        <v>1925</v>
      </c>
      <c r="K30">
        <f t="shared" si="1"/>
        <v>3669.0833333333335</v>
      </c>
    </row>
    <row r="31" spans="1:11" hidden="1">
      <c r="A31" s="12">
        <v>24</v>
      </c>
      <c r="B31" s="9">
        <v>8309</v>
      </c>
      <c r="C31" s="6">
        <f t="shared" si="4"/>
        <v>9</v>
      </c>
      <c r="D31" s="6">
        <f t="shared" si="5"/>
        <v>1922</v>
      </c>
      <c r="E31" s="19">
        <v>2000</v>
      </c>
      <c r="F31" s="19">
        <v>3200</v>
      </c>
      <c r="G31" s="19">
        <f t="shared" si="6"/>
        <v>1200</v>
      </c>
      <c r="I31">
        <v>1949</v>
      </c>
      <c r="J31">
        <f t="shared" si="0"/>
        <v>1775</v>
      </c>
      <c r="K31">
        <f t="shared" si="1"/>
        <v>3647.25</v>
      </c>
    </row>
    <row r="32" spans="1:11" hidden="1">
      <c r="A32" s="12">
        <v>25</v>
      </c>
      <c r="B32" s="9">
        <v>8340</v>
      </c>
      <c r="C32" s="6">
        <f t="shared" si="4"/>
        <v>10</v>
      </c>
      <c r="D32" s="6">
        <f t="shared" si="5"/>
        <v>1923</v>
      </c>
      <c r="E32" s="19">
        <v>2000</v>
      </c>
      <c r="F32" s="19">
        <v>3200</v>
      </c>
      <c r="G32" s="19">
        <f t="shared" si="6"/>
        <v>1200</v>
      </c>
      <c r="I32">
        <v>1950</v>
      </c>
      <c r="J32">
        <f t="shared" si="0"/>
        <v>1925</v>
      </c>
      <c r="K32">
        <f t="shared" si="1"/>
        <v>3654.75</v>
      </c>
    </row>
    <row r="33" spans="1:11" hidden="1">
      <c r="A33" s="12">
        <v>26</v>
      </c>
      <c r="B33" s="9">
        <v>8370</v>
      </c>
      <c r="C33" s="6">
        <f t="shared" si="4"/>
        <v>11</v>
      </c>
      <c r="D33" s="6">
        <f t="shared" si="5"/>
        <v>1923</v>
      </c>
      <c r="E33" s="19">
        <v>2000</v>
      </c>
      <c r="F33" s="19">
        <v>3200</v>
      </c>
      <c r="G33" s="19">
        <f t="shared" si="6"/>
        <v>1200</v>
      </c>
      <c r="I33">
        <v>1951</v>
      </c>
      <c r="J33">
        <f t="shared" si="0"/>
        <v>2000</v>
      </c>
      <c r="K33">
        <f t="shared" si="1"/>
        <v>3616.3333333333335</v>
      </c>
    </row>
    <row r="34" spans="1:11" hidden="1">
      <c r="A34" s="12">
        <v>27</v>
      </c>
      <c r="B34" s="9">
        <v>8401</v>
      </c>
      <c r="C34" s="6">
        <f t="shared" si="4"/>
        <v>12</v>
      </c>
      <c r="D34" s="6">
        <f t="shared" si="5"/>
        <v>1923</v>
      </c>
      <c r="E34" s="19">
        <v>2000</v>
      </c>
      <c r="F34" s="19">
        <v>3369</v>
      </c>
      <c r="G34" s="19">
        <f t="shared" si="6"/>
        <v>1369</v>
      </c>
      <c r="I34">
        <v>1952</v>
      </c>
      <c r="J34">
        <f t="shared" si="0"/>
        <v>2000</v>
      </c>
      <c r="K34">
        <f t="shared" si="1"/>
        <v>3559.4166666666665</v>
      </c>
    </row>
    <row r="35" spans="1:11" hidden="1">
      <c r="A35" s="12">
        <v>28</v>
      </c>
      <c r="B35" s="9">
        <v>8432</v>
      </c>
      <c r="C35" s="6">
        <f t="shared" si="4"/>
        <v>1</v>
      </c>
      <c r="D35" s="6">
        <f t="shared" si="5"/>
        <v>1923</v>
      </c>
      <c r="E35" s="19">
        <v>2000</v>
      </c>
      <c r="F35" s="19">
        <v>3814</v>
      </c>
      <c r="G35" s="19">
        <f t="shared" si="6"/>
        <v>1814</v>
      </c>
      <c r="I35">
        <v>1953</v>
      </c>
      <c r="J35">
        <f t="shared" ref="J35:J66" si="7">AVERAGEIFS(E$8:E$1015, $D$8:$D$1015,$I35)</f>
        <v>2000</v>
      </c>
      <c r="K35">
        <f t="shared" ref="K35:K66" si="8">AVERAGEIFS(F$8:F$1015, $D$8:$D$1015,$I35)</f>
        <v>3608.25</v>
      </c>
    </row>
    <row r="36" spans="1:11" hidden="1">
      <c r="A36" s="12">
        <v>29</v>
      </c>
      <c r="B36" s="9">
        <v>8460</v>
      </c>
      <c r="C36" s="6">
        <f t="shared" si="4"/>
        <v>2</v>
      </c>
      <c r="D36" s="6">
        <f t="shared" si="5"/>
        <v>1923</v>
      </c>
      <c r="E36" s="19">
        <v>2000</v>
      </c>
      <c r="F36" s="19">
        <v>4242</v>
      </c>
      <c r="G36" s="19">
        <f t="shared" si="6"/>
        <v>2242</v>
      </c>
      <c r="I36">
        <v>1954</v>
      </c>
      <c r="J36">
        <f t="shared" si="7"/>
        <v>2000</v>
      </c>
      <c r="K36">
        <f t="shared" si="8"/>
        <v>3581.75</v>
      </c>
    </row>
    <row r="37" spans="1:11" hidden="1">
      <c r="A37" s="12">
        <v>30</v>
      </c>
      <c r="B37" s="9">
        <v>8491</v>
      </c>
      <c r="C37" s="6">
        <f t="shared" si="4"/>
        <v>3</v>
      </c>
      <c r="D37" s="6">
        <f t="shared" si="5"/>
        <v>1923</v>
      </c>
      <c r="E37" s="19">
        <v>2000</v>
      </c>
      <c r="F37" s="19">
        <v>4552</v>
      </c>
      <c r="G37" s="19">
        <f t="shared" si="6"/>
        <v>2552</v>
      </c>
      <c r="I37">
        <v>1955</v>
      </c>
      <c r="J37">
        <f t="shared" si="7"/>
        <v>1775</v>
      </c>
      <c r="K37">
        <f t="shared" si="8"/>
        <v>3688.5833333333335</v>
      </c>
    </row>
    <row r="38" spans="1:11" hidden="1">
      <c r="A38" s="12">
        <v>31</v>
      </c>
      <c r="B38" s="9">
        <v>8521</v>
      </c>
      <c r="C38" s="6">
        <f t="shared" si="4"/>
        <v>4</v>
      </c>
      <c r="D38" s="6">
        <f t="shared" si="5"/>
        <v>1923</v>
      </c>
      <c r="E38" s="19">
        <v>2000</v>
      </c>
      <c r="F38" s="19">
        <v>4552</v>
      </c>
      <c r="G38" s="19">
        <f t="shared" si="6"/>
        <v>2552</v>
      </c>
      <c r="I38">
        <v>1956</v>
      </c>
      <c r="J38">
        <f t="shared" si="7"/>
        <v>1925</v>
      </c>
      <c r="K38">
        <f t="shared" si="8"/>
        <v>3509.1666666666665</v>
      </c>
    </row>
    <row r="39" spans="1:11" hidden="1">
      <c r="A39" s="12">
        <v>32</v>
      </c>
      <c r="B39" s="9">
        <v>8552</v>
      </c>
      <c r="C39" s="6">
        <f t="shared" si="4"/>
        <v>5</v>
      </c>
      <c r="D39" s="6">
        <f t="shared" si="5"/>
        <v>1923</v>
      </c>
      <c r="E39" s="19">
        <v>2000</v>
      </c>
      <c r="F39" s="19">
        <v>4552</v>
      </c>
      <c r="G39" s="19">
        <f t="shared" si="6"/>
        <v>2552</v>
      </c>
      <c r="I39">
        <v>1957</v>
      </c>
      <c r="J39">
        <f t="shared" si="7"/>
        <v>2000</v>
      </c>
      <c r="K39">
        <f t="shared" si="8"/>
        <v>3608.8333333333335</v>
      </c>
    </row>
    <row r="40" spans="1:11" hidden="1">
      <c r="A40" s="12">
        <v>33</v>
      </c>
      <c r="B40" s="9">
        <v>8582</v>
      </c>
      <c r="C40" s="6">
        <f t="shared" si="4"/>
        <v>6</v>
      </c>
      <c r="D40" s="6">
        <f t="shared" si="5"/>
        <v>1923</v>
      </c>
      <c r="E40" s="19">
        <v>2000</v>
      </c>
      <c r="F40" s="19">
        <v>3200</v>
      </c>
      <c r="G40" s="19">
        <f t="shared" si="6"/>
        <v>1200</v>
      </c>
      <c r="I40">
        <v>1958</v>
      </c>
      <c r="J40">
        <f t="shared" si="7"/>
        <v>2000</v>
      </c>
      <c r="K40">
        <f t="shared" si="8"/>
        <v>3455.1666666666665</v>
      </c>
    </row>
    <row r="41" spans="1:11" hidden="1">
      <c r="A41" s="12">
        <v>34</v>
      </c>
      <c r="B41" s="9">
        <v>8613</v>
      </c>
      <c r="C41" s="6">
        <f t="shared" si="4"/>
        <v>7</v>
      </c>
      <c r="D41" s="6">
        <f t="shared" si="5"/>
        <v>1923</v>
      </c>
      <c r="E41" s="19">
        <v>2000</v>
      </c>
      <c r="F41" s="19">
        <v>3200</v>
      </c>
      <c r="G41" s="19">
        <f t="shared" si="6"/>
        <v>1200</v>
      </c>
      <c r="I41">
        <v>1959</v>
      </c>
      <c r="J41">
        <f t="shared" si="7"/>
        <v>2000</v>
      </c>
      <c r="K41">
        <f t="shared" si="8"/>
        <v>3623.0833333333335</v>
      </c>
    </row>
    <row r="42" spans="1:11" hidden="1">
      <c r="A42" s="12">
        <v>35</v>
      </c>
      <c r="B42" s="9">
        <v>8644</v>
      </c>
      <c r="C42" s="6">
        <f t="shared" si="4"/>
        <v>8</v>
      </c>
      <c r="D42" s="6">
        <f t="shared" si="5"/>
        <v>1923</v>
      </c>
      <c r="E42" s="19">
        <v>2000</v>
      </c>
      <c r="F42" s="19">
        <v>3200</v>
      </c>
      <c r="G42" s="19">
        <f t="shared" si="6"/>
        <v>1200</v>
      </c>
      <c r="I42">
        <v>1960</v>
      </c>
      <c r="J42">
        <f t="shared" si="7"/>
        <v>1775</v>
      </c>
      <c r="K42">
        <f t="shared" si="8"/>
        <v>3643.6666666666665</v>
      </c>
    </row>
    <row r="43" spans="1:11" hidden="1">
      <c r="A43" s="12">
        <v>36</v>
      </c>
      <c r="B43" s="9">
        <v>8674</v>
      </c>
      <c r="C43" s="6">
        <f t="shared" si="4"/>
        <v>9</v>
      </c>
      <c r="D43" s="6">
        <f t="shared" si="5"/>
        <v>1923</v>
      </c>
      <c r="E43" s="19">
        <v>2000</v>
      </c>
      <c r="F43" s="19">
        <v>3200</v>
      </c>
      <c r="G43" s="19">
        <f t="shared" si="6"/>
        <v>1200</v>
      </c>
      <c r="I43">
        <v>1961</v>
      </c>
      <c r="J43">
        <f t="shared" si="7"/>
        <v>1700</v>
      </c>
      <c r="K43">
        <f t="shared" si="8"/>
        <v>3633.25</v>
      </c>
    </row>
    <row r="44" spans="1:11" hidden="1">
      <c r="A44" s="12">
        <v>37</v>
      </c>
      <c r="B44" s="9">
        <v>8705</v>
      </c>
      <c r="C44" s="6">
        <f t="shared" si="4"/>
        <v>10</v>
      </c>
      <c r="D44" s="6">
        <f t="shared" si="5"/>
        <v>1924</v>
      </c>
      <c r="E44" s="19">
        <v>2000</v>
      </c>
      <c r="F44" s="19">
        <v>3200</v>
      </c>
      <c r="G44" s="19">
        <f t="shared" si="6"/>
        <v>1200</v>
      </c>
      <c r="I44">
        <v>1962</v>
      </c>
      <c r="J44">
        <f t="shared" si="7"/>
        <v>1925</v>
      </c>
      <c r="K44">
        <f t="shared" si="8"/>
        <v>3620.5</v>
      </c>
    </row>
    <row r="45" spans="1:11" hidden="1">
      <c r="A45" s="12">
        <v>38</v>
      </c>
      <c r="B45" s="9">
        <v>8735</v>
      </c>
      <c r="C45" s="6">
        <f t="shared" si="4"/>
        <v>11</v>
      </c>
      <c r="D45" s="6">
        <f t="shared" si="5"/>
        <v>1924</v>
      </c>
      <c r="E45" s="19">
        <v>2000</v>
      </c>
      <c r="F45" s="19">
        <v>3200</v>
      </c>
      <c r="G45" s="19">
        <f t="shared" si="6"/>
        <v>1200</v>
      </c>
      <c r="I45">
        <v>1963</v>
      </c>
      <c r="J45">
        <f t="shared" si="7"/>
        <v>2000</v>
      </c>
      <c r="K45">
        <f t="shared" si="8"/>
        <v>3597.6666666666665</v>
      </c>
    </row>
    <row r="46" spans="1:11" hidden="1">
      <c r="A46" s="12">
        <v>39</v>
      </c>
      <c r="B46" s="9">
        <v>8766</v>
      </c>
      <c r="C46" s="6">
        <f t="shared" si="4"/>
        <v>12</v>
      </c>
      <c r="D46" s="6">
        <f t="shared" si="5"/>
        <v>1924</v>
      </c>
      <c r="E46" s="19">
        <v>2000</v>
      </c>
      <c r="F46" s="19">
        <v>3370</v>
      </c>
      <c r="G46" s="19">
        <f t="shared" si="6"/>
        <v>1370</v>
      </c>
      <c r="I46">
        <v>1964</v>
      </c>
      <c r="J46">
        <f t="shared" si="7"/>
        <v>1775</v>
      </c>
      <c r="K46">
        <f t="shared" si="8"/>
        <v>3676.75</v>
      </c>
    </row>
    <row r="47" spans="1:11" hidden="1">
      <c r="A47" s="12">
        <v>40</v>
      </c>
      <c r="B47" s="9">
        <v>8797</v>
      </c>
      <c r="C47" s="6">
        <f t="shared" si="4"/>
        <v>1</v>
      </c>
      <c r="D47" s="6">
        <f t="shared" si="5"/>
        <v>1924</v>
      </c>
      <c r="E47" s="19">
        <v>650</v>
      </c>
      <c r="F47" s="19">
        <v>3828</v>
      </c>
      <c r="G47" s="19">
        <f t="shared" si="6"/>
        <v>3178</v>
      </c>
      <c r="I47">
        <v>1965</v>
      </c>
      <c r="J47">
        <f t="shared" si="7"/>
        <v>1925</v>
      </c>
      <c r="K47">
        <f t="shared" si="8"/>
        <v>3611</v>
      </c>
    </row>
    <row r="48" spans="1:11" hidden="1">
      <c r="A48" s="12">
        <v>41</v>
      </c>
      <c r="B48" s="9">
        <v>8826</v>
      </c>
      <c r="C48" s="6">
        <f t="shared" si="4"/>
        <v>2</v>
      </c>
      <c r="D48" s="6">
        <f t="shared" si="5"/>
        <v>1924</v>
      </c>
      <c r="E48" s="19">
        <v>650</v>
      </c>
      <c r="F48" s="19">
        <v>4256</v>
      </c>
      <c r="G48" s="19">
        <f t="shared" si="6"/>
        <v>3606</v>
      </c>
      <c r="I48">
        <v>1966</v>
      </c>
      <c r="J48">
        <f t="shared" si="7"/>
        <v>2000</v>
      </c>
      <c r="K48">
        <f t="shared" si="8"/>
        <v>3637.8333333333335</v>
      </c>
    </row>
    <row r="49" spans="1:11" hidden="1">
      <c r="A49" s="12">
        <v>42</v>
      </c>
      <c r="B49" s="9">
        <v>8857</v>
      </c>
      <c r="C49" s="6">
        <f t="shared" si="4"/>
        <v>3</v>
      </c>
      <c r="D49" s="6">
        <f t="shared" si="5"/>
        <v>1924</v>
      </c>
      <c r="E49" s="19">
        <v>650</v>
      </c>
      <c r="F49" s="19">
        <v>4552</v>
      </c>
      <c r="G49" s="19">
        <f t="shared" si="6"/>
        <v>3902</v>
      </c>
      <c r="I49">
        <v>1967</v>
      </c>
      <c r="J49">
        <f t="shared" si="7"/>
        <v>2000</v>
      </c>
      <c r="K49">
        <f t="shared" si="8"/>
        <v>3589.1666666666665</v>
      </c>
    </row>
    <row r="50" spans="1:11" hidden="1">
      <c r="A50" s="12">
        <v>43</v>
      </c>
      <c r="B50" s="9">
        <v>8887</v>
      </c>
      <c r="C50" s="6">
        <f t="shared" si="4"/>
        <v>4</v>
      </c>
      <c r="D50" s="6">
        <f t="shared" si="5"/>
        <v>1924</v>
      </c>
      <c r="E50" s="19">
        <v>650</v>
      </c>
      <c r="F50" s="19">
        <v>4552</v>
      </c>
      <c r="G50" s="19">
        <f t="shared" si="6"/>
        <v>3902</v>
      </c>
      <c r="I50">
        <v>1968</v>
      </c>
      <c r="J50">
        <f t="shared" si="7"/>
        <v>2000</v>
      </c>
      <c r="K50">
        <f t="shared" si="8"/>
        <v>3614</v>
      </c>
    </row>
    <row r="51" spans="1:11" hidden="1">
      <c r="A51" s="12">
        <v>44</v>
      </c>
      <c r="B51" s="9">
        <v>8918</v>
      </c>
      <c r="C51" s="6">
        <f t="shared" si="4"/>
        <v>5</v>
      </c>
      <c r="D51" s="6">
        <f t="shared" si="5"/>
        <v>1924</v>
      </c>
      <c r="E51" s="19">
        <v>650</v>
      </c>
      <c r="F51" s="19">
        <v>4552</v>
      </c>
      <c r="G51" s="19">
        <f t="shared" si="6"/>
        <v>3902</v>
      </c>
      <c r="I51">
        <v>1969</v>
      </c>
      <c r="J51">
        <f t="shared" si="7"/>
        <v>2000</v>
      </c>
      <c r="K51">
        <f t="shared" si="8"/>
        <v>3534</v>
      </c>
    </row>
    <row r="52" spans="1:11" hidden="1">
      <c r="A52" s="12">
        <v>45</v>
      </c>
      <c r="B52" s="9">
        <v>8948</v>
      </c>
      <c r="C52" s="6">
        <f t="shared" si="4"/>
        <v>6</v>
      </c>
      <c r="D52" s="6">
        <f t="shared" si="5"/>
        <v>1924</v>
      </c>
      <c r="E52" s="19">
        <v>650</v>
      </c>
      <c r="F52" s="19">
        <v>3200</v>
      </c>
      <c r="G52" s="19">
        <f t="shared" si="6"/>
        <v>2550</v>
      </c>
      <c r="I52">
        <v>1970</v>
      </c>
      <c r="J52">
        <f t="shared" si="7"/>
        <v>2000</v>
      </c>
      <c r="K52">
        <f t="shared" si="8"/>
        <v>3539.6666666666665</v>
      </c>
    </row>
    <row r="53" spans="1:11" hidden="1">
      <c r="A53" s="12">
        <v>46</v>
      </c>
      <c r="B53" s="9">
        <v>8979</v>
      </c>
      <c r="C53" s="6">
        <f t="shared" si="4"/>
        <v>7</v>
      </c>
      <c r="D53" s="6">
        <f t="shared" si="5"/>
        <v>1924</v>
      </c>
      <c r="E53" s="19">
        <v>650</v>
      </c>
      <c r="F53" s="19">
        <v>3200</v>
      </c>
      <c r="G53" s="19">
        <f t="shared" si="6"/>
        <v>2550</v>
      </c>
      <c r="I53">
        <v>1971</v>
      </c>
      <c r="J53">
        <f t="shared" si="7"/>
        <v>2000</v>
      </c>
      <c r="K53">
        <f t="shared" si="8"/>
        <v>3581.4166666666665</v>
      </c>
    </row>
    <row r="54" spans="1:11" hidden="1">
      <c r="A54" s="12">
        <v>47</v>
      </c>
      <c r="B54" s="9">
        <v>9010</v>
      </c>
      <c r="C54" s="6">
        <f t="shared" si="4"/>
        <v>8</v>
      </c>
      <c r="D54" s="6">
        <f t="shared" si="5"/>
        <v>1924</v>
      </c>
      <c r="E54" s="19">
        <v>650</v>
      </c>
      <c r="F54" s="19">
        <v>3200</v>
      </c>
      <c r="G54" s="19">
        <f t="shared" si="6"/>
        <v>2550</v>
      </c>
      <c r="I54">
        <v>1972</v>
      </c>
      <c r="J54">
        <f t="shared" si="7"/>
        <v>2000</v>
      </c>
      <c r="K54">
        <f t="shared" si="8"/>
        <v>3634.25</v>
      </c>
    </row>
    <row r="55" spans="1:11" hidden="1">
      <c r="A55" s="12">
        <v>48</v>
      </c>
      <c r="B55" s="9">
        <v>9040</v>
      </c>
      <c r="C55" s="6">
        <f t="shared" si="4"/>
        <v>9</v>
      </c>
      <c r="D55" s="6">
        <f t="shared" si="5"/>
        <v>1924</v>
      </c>
      <c r="E55" s="19">
        <v>650</v>
      </c>
      <c r="F55" s="19">
        <v>3200</v>
      </c>
      <c r="G55" s="19">
        <f t="shared" si="6"/>
        <v>2550</v>
      </c>
      <c r="I55">
        <v>1973</v>
      </c>
      <c r="J55">
        <f t="shared" si="7"/>
        <v>2000</v>
      </c>
      <c r="K55">
        <f t="shared" si="8"/>
        <v>3583.3333333333335</v>
      </c>
    </row>
    <row r="56" spans="1:11" hidden="1">
      <c r="A56" s="12">
        <v>49</v>
      </c>
      <c r="B56" s="9">
        <v>9071</v>
      </c>
      <c r="C56" s="6">
        <f t="shared" si="4"/>
        <v>10</v>
      </c>
      <c r="D56" s="6">
        <f t="shared" si="5"/>
        <v>1925</v>
      </c>
      <c r="E56" s="19">
        <v>650</v>
      </c>
      <c r="F56" s="19">
        <v>3200</v>
      </c>
      <c r="G56" s="19">
        <f t="shared" si="6"/>
        <v>2550</v>
      </c>
      <c r="I56">
        <v>1974</v>
      </c>
      <c r="J56">
        <f t="shared" si="7"/>
        <v>2000</v>
      </c>
      <c r="K56">
        <f t="shared" si="8"/>
        <v>3472.5</v>
      </c>
    </row>
    <row r="57" spans="1:11" hidden="1">
      <c r="A57" s="12">
        <v>50</v>
      </c>
      <c r="B57" s="9">
        <v>9101</v>
      </c>
      <c r="C57" s="6">
        <f t="shared" si="4"/>
        <v>11</v>
      </c>
      <c r="D57" s="6">
        <f t="shared" si="5"/>
        <v>1925</v>
      </c>
      <c r="E57" s="19">
        <v>650</v>
      </c>
      <c r="F57" s="19">
        <v>3200</v>
      </c>
      <c r="G57" s="19">
        <f t="shared" si="6"/>
        <v>2550</v>
      </c>
      <c r="I57">
        <v>1975</v>
      </c>
      <c r="J57">
        <f t="shared" si="7"/>
        <v>2000</v>
      </c>
      <c r="K57">
        <f t="shared" si="8"/>
        <v>3598.5833333333335</v>
      </c>
    </row>
    <row r="58" spans="1:11" hidden="1">
      <c r="A58" s="12">
        <v>51</v>
      </c>
      <c r="B58" s="9">
        <v>9132</v>
      </c>
      <c r="C58" s="6">
        <f t="shared" si="4"/>
        <v>12</v>
      </c>
      <c r="D58" s="6">
        <f t="shared" si="5"/>
        <v>1925</v>
      </c>
      <c r="E58" s="19">
        <v>650</v>
      </c>
      <c r="F58" s="19">
        <v>3370</v>
      </c>
      <c r="G58" s="19">
        <f t="shared" si="6"/>
        <v>2720</v>
      </c>
      <c r="I58">
        <v>1976</v>
      </c>
      <c r="J58">
        <f t="shared" si="7"/>
        <v>987.5</v>
      </c>
      <c r="K58">
        <f t="shared" si="8"/>
        <v>3684.0833333333335</v>
      </c>
    </row>
    <row r="59" spans="1:11" hidden="1">
      <c r="A59" s="12">
        <v>52</v>
      </c>
      <c r="B59" s="9">
        <v>9163</v>
      </c>
      <c r="C59" s="6">
        <f t="shared" si="4"/>
        <v>1</v>
      </c>
      <c r="D59" s="6">
        <f t="shared" si="5"/>
        <v>1925</v>
      </c>
      <c r="E59" s="19">
        <v>1700</v>
      </c>
      <c r="F59" s="19">
        <v>3819</v>
      </c>
      <c r="G59" s="19">
        <f t="shared" si="6"/>
        <v>2119</v>
      </c>
      <c r="I59">
        <v>1977</v>
      </c>
      <c r="J59">
        <f t="shared" si="7"/>
        <v>650</v>
      </c>
      <c r="K59">
        <f t="shared" si="8"/>
        <v>3693</v>
      </c>
    </row>
    <row r="60" spans="1:11" hidden="1">
      <c r="A60" s="12">
        <v>53</v>
      </c>
      <c r="B60" s="9">
        <v>9191</v>
      </c>
      <c r="C60" s="6">
        <f t="shared" si="4"/>
        <v>2</v>
      </c>
      <c r="D60" s="6">
        <f t="shared" si="5"/>
        <v>1925</v>
      </c>
      <c r="E60" s="19">
        <v>1700</v>
      </c>
      <c r="F60" s="19">
        <v>3705</v>
      </c>
      <c r="G60" s="19">
        <f t="shared" si="6"/>
        <v>2005</v>
      </c>
      <c r="I60">
        <v>1978</v>
      </c>
      <c r="J60">
        <f t="shared" si="7"/>
        <v>1662.5</v>
      </c>
      <c r="K60">
        <f t="shared" si="8"/>
        <v>3545.1666666666665</v>
      </c>
    </row>
    <row r="61" spans="1:11" hidden="1">
      <c r="A61" s="12">
        <v>54</v>
      </c>
      <c r="B61" s="9">
        <v>9222</v>
      </c>
      <c r="C61" s="6">
        <f t="shared" si="4"/>
        <v>3</v>
      </c>
      <c r="D61" s="6">
        <f t="shared" si="5"/>
        <v>1925</v>
      </c>
      <c r="E61" s="19">
        <v>1700</v>
      </c>
      <c r="F61" s="19">
        <v>4433</v>
      </c>
      <c r="G61" s="19">
        <f t="shared" si="6"/>
        <v>2733</v>
      </c>
      <c r="I61">
        <v>1979</v>
      </c>
      <c r="J61">
        <f t="shared" si="7"/>
        <v>2000</v>
      </c>
      <c r="K61">
        <f t="shared" si="8"/>
        <v>3663</v>
      </c>
    </row>
    <row r="62" spans="1:11" hidden="1">
      <c r="A62" s="12">
        <v>55</v>
      </c>
      <c r="B62" s="9">
        <v>9252</v>
      </c>
      <c r="C62" s="6">
        <f t="shared" si="4"/>
        <v>4</v>
      </c>
      <c r="D62" s="6">
        <f t="shared" si="5"/>
        <v>1925</v>
      </c>
      <c r="E62" s="19">
        <v>1700</v>
      </c>
      <c r="F62" s="19">
        <v>4552</v>
      </c>
      <c r="G62" s="19">
        <f t="shared" si="6"/>
        <v>2852</v>
      </c>
      <c r="I62">
        <v>1980</v>
      </c>
      <c r="J62">
        <f t="shared" si="7"/>
        <v>2000</v>
      </c>
      <c r="K62">
        <f t="shared" si="8"/>
        <v>3549.25</v>
      </c>
    </row>
    <row r="63" spans="1:11" hidden="1">
      <c r="A63" s="12">
        <v>56</v>
      </c>
      <c r="B63" s="9">
        <v>9283</v>
      </c>
      <c r="C63" s="6">
        <f t="shared" si="4"/>
        <v>5</v>
      </c>
      <c r="D63" s="6">
        <f t="shared" si="5"/>
        <v>1925</v>
      </c>
      <c r="E63" s="19">
        <v>1700</v>
      </c>
      <c r="F63" s="19">
        <v>4552</v>
      </c>
      <c r="G63" s="19">
        <f t="shared" si="6"/>
        <v>2852</v>
      </c>
      <c r="I63">
        <v>1981</v>
      </c>
      <c r="J63">
        <f t="shared" si="7"/>
        <v>1775</v>
      </c>
      <c r="K63">
        <f t="shared" si="8"/>
        <v>3642.25</v>
      </c>
    </row>
    <row r="64" spans="1:11" hidden="1">
      <c r="A64" s="12">
        <v>57</v>
      </c>
      <c r="B64" s="9">
        <v>9313</v>
      </c>
      <c r="C64" s="6">
        <f t="shared" si="4"/>
        <v>6</v>
      </c>
      <c r="D64" s="6">
        <f t="shared" si="5"/>
        <v>1925</v>
      </c>
      <c r="E64" s="19">
        <v>1700</v>
      </c>
      <c r="F64" s="19">
        <v>3200</v>
      </c>
      <c r="G64" s="19">
        <f t="shared" si="6"/>
        <v>1500</v>
      </c>
      <c r="I64">
        <v>1982</v>
      </c>
      <c r="J64">
        <f t="shared" si="7"/>
        <v>1925</v>
      </c>
      <c r="K64">
        <f t="shared" si="8"/>
        <v>3518.4166666666665</v>
      </c>
    </row>
    <row r="65" spans="1:11" hidden="1">
      <c r="A65" s="12">
        <v>58</v>
      </c>
      <c r="B65" s="9">
        <v>9344</v>
      </c>
      <c r="C65" s="6">
        <f t="shared" si="4"/>
        <v>7</v>
      </c>
      <c r="D65" s="6">
        <f t="shared" si="5"/>
        <v>1925</v>
      </c>
      <c r="E65" s="19">
        <v>1700</v>
      </c>
      <c r="F65" s="19">
        <v>3200</v>
      </c>
      <c r="G65" s="19">
        <f t="shared" si="6"/>
        <v>1500</v>
      </c>
      <c r="I65">
        <v>1983</v>
      </c>
      <c r="J65">
        <f t="shared" si="7"/>
        <v>2000</v>
      </c>
      <c r="K65">
        <f t="shared" si="8"/>
        <v>3432.8333333333335</v>
      </c>
    </row>
    <row r="66" spans="1:11" hidden="1">
      <c r="A66" s="12">
        <v>59</v>
      </c>
      <c r="B66" s="9">
        <v>9375</v>
      </c>
      <c r="C66" s="6">
        <f t="shared" si="4"/>
        <v>8</v>
      </c>
      <c r="D66" s="6">
        <f t="shared" si="5"/>
        <v>1925</v>
      </c>
      <c r="E66" s="19">
        <v>1700</v>
      </c>
      <c r="F66" s="19">
        <v>3200</v>
      </c>
      <c r="G66" s="19">
        <f t="shared" si="6"/>
        <v>1500</v>
      </c>
      <c r="I66">
        <v>1984</v>
      </c>
      <c r="J66">
        <f t="shared" si="7"/>
        <v>2000</v>
      </c>
      <c r="K66">
        <f t="shared" si="8"/>
        <v>3624.1666666666665</v>
      </c>
    </row>
    <row r="67" spans="1:11" hidden="1">
      <c r="A67" s="12">
        <v>60</v>
      </c>
      <c r="B67" s="9">
        <v>9405</v>
      </c>
      <c r="C67" s="6">
        <f t="shared" si="4"/>
        <v>9</v>
      </c>
      <c r="D67" s="6">
        <f t="shared" si="5"/>
        <v>1925</v>
      </c>
      <c r="E67" s="19">
        <v>1700</v>
      </c>
      <c r="F67" s="19">
        <v>3200</v>
      </c>
      <c r="G67" s="19">
        <f t="shared" si="6"/>
        <v>1500</v>
      </c>
      <c r="I67">
        <v>1985</v>
      </c>
      <c r="J67">
        <f t="shared" ref="J67:J85" si="9">AVERAGEIFS(E$8:E$1015, $D$8:$D$1015,$I67)</f>
        <v>1775</v>
      </c>
      <c r="K67">
        <f t="shared" ref="K67:K85" si="10">AVERAGEIFS(F$8:F$1015, $D$8:$D$1015,$I67)</f>
        <v>3690.0833333333335</v>
      </c>
    </row>
    <row r="68" spans="1:11" hidden="1">
      <c r="A68" s="12">
        <v>61</v>
      </c>
      <c r="B68" s="9">
        <v>9436</v>
      </c>
      <c r="C68" s="6">
        <f t="shared" si="4"/>
        <v>10</v>
      </c>
      <c r="D68" s="6">
        <f t="shared" si="5"/>
        <v>1926</v>
      </c>
      <c r="E68" s="19">
        <v>1700</v>
      </c>
      <c r="F68" s="19">
        <v>3200</v>
      </c>
      <c r="G68" s="19">
        <f t="shared" si="6"/>
        <v>1500</v>
      </c>
      <c r="I68">
        <v>1986</v>
      </c>
      <c r="J68">
        <f t="shared" si="9"/>
        <v>1925</v>
      </c>
      <c r="K68">
        <f t="shared" si="10"/>
        <v>3510</v>
      </c>
    </row>
    <row r="69" spans="1:11" hidden="1">
      <c r="A69" s="12">
        <v>62</v>
      </c>
      <c r="B69" s="9">
        <v>9466</v>
      </c>
      <c r="C69" s="6">
        <f t="shared" si="4"/>
        <v>11</v>
      </c>
      <c r="D69" s="6">
        <f t="shared" si="5"/>
        <v>1926</v>
      </c>
      <c r="E69" s="19">
        <v>1700</v>
      </c>
      <c r="F69" s="19">
        <v>3200</v>
      </c>
      <c r="G69" s="19">
        <f t="shared" si="6"/>
        <v>1500</v>
      </c>
      <c r="I69">
        <v>1987</v>
      </c>
      <c r="J69">
        <f t="shared" si="9"/>
        <v>1775</v>
      </c>
      <c r="K69">
        <f t="shared" si="10"/>
        <v>3662.5</v>
      </c>
    </row>
    <row r="70" spans="1:11" hidden="1">
      <c r="A70" s="12">
        <v>63</v>
      </c>
      <c r="B70" s="9">
        <v>9497</v>
      </c>
      <c r="C70" s="6">
        <f t="shared" si="4"/>
        <v>12</v>
      </c>
      <c r="D70" s="6">
        <f t="shared" si="5"/>
        <v>1926</v>
      </c>
      <c r="E70" s="19">
        <v>1700</v>
      </c>
      <c r="F70" s="19">
        <v>3370</v>
      </c>
      <c r="G70" s="19">
        <f t="shared" si="6"/>
        <v>1670</v>
      </c>
      <c r="I70">
        <v>1988</v>
      </c>
      <c r="J70">
        <f t="shared" si="9"/>
        <v>912.5</v>
      </c>
      <c r="K70">
        <f t="shared" si="10"/>
        <v>3677.9166666666665</v>
      </c>
    </row>
    <row r="71" spans="1:11" hidden="1">
      <c r="A71" s="12">
        <v>64</v>
      </c>
      <c r="B71" s="9">
        <v>9528</v>
      </c>
      <c r="C71" s="6">
        <f t="shared" si="4"/>
        <v>1</v>
      </c>
      <c r="D71" s="6">
        <f t="shared" si="5"/>
        <v>1926</v>
      </c>
      <c r="E71" s="19">
        <v>1700</v>
      </c>
      <c r="F71" s="19">
        <v>3828</v>
      </c>
      <c r="G71" s="19">
        <f t="shared" si="6"/>
        <v>2128</v>
      </c>
      <c r="I71">
        <v>1989</v>
      </c>
      <c r="J71">
        <f t="shared" si="9"/>
        <v>1437.5</v>
      </c>
      <c r="K71">
        <f t="shared" si="10"/>
        <v>3633.5833333333335</v>
      </c>
    </row>
    <row r="72" spans="1:11" hidden="1">
      <c r="A72" s="12">
        <v>65</v>
      </c>
      <c r="B72" s="9">
        <v>9556</v>
      </c>
      <c r="C72" s="6">
        <f t="shared" si="4"/>
        <v>2</v>
      </c>
      <c r="D72" s="6">
        <f t="shared" si="5"/>
        <v>1926</v>
      </c>
      <c r="E72" s="19">
        <v>1700</v>
      </c>
      <c r="F72" s="19">
        <v>3982</v>
      </c>
      <c r="G72" s="19">
        <f t="shared" si="6"/>
        <v>2282</v>
      </c>
      <c r="I72">
        <v>1990</v>
      </c>
      <c r="J72">
        <f t="shared" si="9"/>
        <v>912.5</v>
      </c>
      <c r="K72">
        <f t="shared" si="10"/>
        <v>3691.9166666666665</v>
      </c>
    </row>
    <row r="73" spans="1:11" hidden="1">
      <c r="A73" s="12">
        <v>66</v>
      </c>
      <c r="B73" s="9">
        <v>9587</v>
      </c>
      <c r="C73" s="6">
        <f t="shared" ref="C73:C136" si="11">MONTH(B73)</f>
        <v>3</v>
      </c>
      <c r="D73" s="6">
        <f t="shared" ref="D73:D136" si="12">IF(MONTH(B73)&gt;=10, YEAR(B73)+1, YEAR(B73))</f>
        <v>1926</v>
      </c>
      <c r="E73" s="19">
        <v>1700</v>
      </c>
      <c r="F73" s="19">
        <v>4552</v>
      </c>
      <c r="G73" s="19">
        <f t="shared" ref="G73:G136" si="13">F73-E73</f>
        <v>2852</v>
      </c>
      <c r="I73">
        <v>1991</v>
      </c>
      <c r="J73">
        <f t="shared" si="9"/>
        <v>650</v>
      </c>
      <c r="K73">
        <f t="shared" si="10"/>
        <v>3693</v>
      </c>
    </row>
    <row r="74" spans="1:11" hidden="1">
      <c r="A74" s="12">
        <v>67</v>
      </c>
      <c r="B74" s="9">
        <v>9617</v>
      </c>
      <c r="C74" s="6">
        <f t="shared" si="11"/>
        <v>4</v>
      </c>
      <c r="D74" s="6">
        <f t="shared" si="12"/>
        <v>1926</v>
      </c>
      <c r="E74" s="19">
        <v>1700</v>
      </c>
      <c r="F74" s="19">
        <v>4552</v>
      </c>
      <c r="G74" s="19">
        <f t="shared" si="13"/>
        <v>2852</v>
      </c>
      <c r="I74">
        <v>1992</v>
      </c>
      <c r="J74">
        <f t="shared" si="9"/>
        <v>650</v>
      </c>
      <c r="K74">
        <f t="shared" si="10"/>
        <v>3693</v>
      </c>
    </row>
    <row r="75" spans="1:11" hidden="1">
      <c r="A75" s="12">
        <v>68</v>
      </c>
      <c r="B75" s="9">
        <v>9648</v>
      </c>
      <c r="C75" s="6">
        <f t="shared" si="11"/>
        <v>5</v>
      </c>
      <c r="D75" s="6">
        <f t="shared" si="12"/>
        <v>1926</v>
      </c>
      <c r="E75" s="19">
        <v>1700</v>
      </c>
      <c r="F75" s="19">
        <v>4552</v>
      </c>
      <c r="G75" s="19">
        <f t="shared" si="13"/>
        <v>2852</v>
      </c>
      <c r="I75">
        <v>1993</v>
      </c>
      <c r="J75">
        <f t="shared" si="9"/>
        <v>1662.5</v>
      </c>
      <c r="K75">
        <f t="shared" si="10"/>
        <v>3545.1666666666665</v>
      </c>
    </row>
    <row r="76" spans="1:11" hidden="1">
      <c r="A76" s="12">
        <v>69</v>
      </c>
      <c r="B76" s="9">
        <v>9678</v>
      </c>
      <c r="C76" s="6">
        <f t="shared" si="11"/>
        <v>6</v>
      </c>
      <c r="D76" s="6">
        <f t="shared" si="12"/>
        <v>1926</v>
      </c>
      <c r="E76" s="19">
        <v>1700</v>
      </c>
      <c r="F76" s="19">
        <v>3200</v>
      </c>
      <c r="G76" s="19">
        <f t="shared" si="13"/>
        <v>1500</v>
      </c>
      <c r="I76">
        <v>1994</v>
      </c>
      <c r="J76">
        <f t="shared" si="9"/>
        <v>987.5</v>
      </c>
      <c r="K76">
        <f t="shared" si="10"/>
        <v>3684.0833333333335</v>
      </c>
    </row>
    <row r="77" spans="1:11" hidden="1">
      <c r="A77" s="12">
        <v>70</v>
      </c>
      <c r="B77" s="9">
        <v>9709</v>
      </c>
      <c r="C77" s="6">
        <f t="shared" si="11"/>
        <v>7</v>
      </c>
      <c r="D77" s="6">
        <f t="shared" si="12"/>
        <v>1926</v>
      </c>
      <c r="E77" s="19">
        <v>1700</v>
      </c>
      <c r="F77" s="19">
        <v>3200</v>
      </c>
      <c r="G77" s="19">
        <f t="shared" si="13"/>
        <v>1500</v>
      </c>
      <c r="I77">
        <v>1995</v>
      </c>
      <c r="J77">
        <f t="shared" si="9"/>
        <v>650</v>
      </c>
      <c r="K77">
        <f t="shared" si="10"/>
        <v>3479.2916666666665</v>
      </c>
    </row>
    <row r="78" spans="1:11" hidden="1">
      <c r="A78" s="12">
        <v>71</v>
      </c>
      <c r="B78" s="9">
        <v>9740</v>
      </c>
      <c r="C78" s="6">
        <f t="shared" si="11"/>
        <v>8</v>
      </c>
      <c r="D78" s="6">
        <f t="shared" si="12"/>
        <v>1926</v>
      </c>
      <c r="E78" s="19">
        <v>1700</v>
      </c>
      <c r="F78" s="19">
        <v>3200</v>
      </c>
      <c r="G78" s="19">
        <f t="shared" si="13"/>
        <v>1500</v>
      </c>
      <c r="I78">
        <v>1996</v>
      </c>
      <c r="J78">
        <f t="shared" si="9"/>
        <v>1662.5</v>
      </c>
      <c r="K78">
        <f t="shared" si="10"/>
        <v>3584.1000162760415</v>
      </c>
    </row>
    <row r="79" spans="1:11" hidden="1">
      <c r="A79" s="12">
        <v>72</v>
      </c>
      <c r="B79" s="9">
        <v>9770</v>
      </c>
      <c r="C79" s="6">
        <f t="shared" si="11"/>
        <v>9</v>
      </c>
      <c r="D79" s="6">
        <f t="shared" si="12"/>
        <v>1926</v>
      </c>
      <c r="E79" s="19">
        <v>1700</v>
      </c>
      <c r="F79" s="19">
        <v>3200</v>
      </c>
      <c r="G79" s="19">
        <f t="shared" si="13"/>
        <v>1500</v>
      </c>
      <c r="I79">
        <v>1997</v>
      </c>
      <c r="J79">
        <f t="shared" si="9"/>
        <v>2000</v>
      </c>
      <c r="K79">
        <f t="shared" si="10"/>
        <v>3596.8250122070313</v>
      </c>
    </row>
    <row r="80" spans="1:11" hidden="1">
      <c r="A80" s="12">
        <v>73</v>
      </c>
      <c r="B80" s="9">
        <v>9801</v>
      </c>
      <c r="C80" s="6">
        <f t="shared" si="11"/>
        <v>10</v>
      </c>
      <c r="D80" s="6">
        <f t="shared" si="12"/>
        <v>1927</v>
      </c>
      <c r="E80" s="19">
        <v>1700</v>
      </c>
      <c r="F80" s="19">
        <v>3200</v>
      </c>
      <c r="G80" s="19">
        <f t="shared" si="13"/>
        <v>1500</v>
      </c>
      <c r="I80">
        <v>1998</v>
      </c>
      <c r="J80">
        <f t="shared" si="9"/>
        <v>2000</v>
      </c>
      <c r="K80">
        <f t="shared" si="10"/>
        <v>3475.6583251953125</v>
      </c>
    </row>
    <row r="81" spans="1:11" hidden="1">
      <c r="A81" s="12">
        <v>74</v>
      </c>
      <c r="B81" s="9">
        <v>9831</v>
      </c>
      <c r="C81" s="6">
        <f t="shared" si="11"/>
        <v>11</v>
      </c>
      <c r="D81" s="6">
        <f t="shared" si="12"/>
        <v>1927</v>
      </c>
      <c r="E81" s="19">
        <v>1700</v>
      </c>
      <c r="F81" s="19">
        <v>3200</v>
      </c>
      <c r="G81" s="19">
        <f t="shared" si="13"/>
        <v>1500</v>
      </c>
      <c r="I81">
        <v>1999</v>
      </c>
      <c r="J81">
        <f t="shared" si="9"/>
        <v>2000</v>
      </c>
      <c r="K81">
        <f t="shared" si="10"/>
        <v>3578.733357747396</v>
      </c>
    </row>
    <row r="82" spans="1:11" hidden="1">
      <c r="A82" s="12">
        <v>75</v>
      </c>
      <c r="B82" s="9">
        <v>9862</v>
      </c>
      <c r="C82" s="6">
        <f t="shared" si="11"/>
        <v>12</v>
      </c>
      <c r="D82" s="6">
        <f t="shared" si="12"/>
        <v>1927</v>
      </c>
      <c r="E82" s="19">
        <v>1700</v>
      </c>
      <c r="F82" s="19">
        <v>3347</v>
      </c>
      <c r="G82" s="19">
        <f t="shared" si="13"/>
        <v>1647</v>
      </c>
      <c r="I82">
        <v>2000</v>
      </c>
      <c r="J82">
        <f t="shared" si="9"/>
        <v>2000</v>
      </c>
      <c r="K82">
        <f t="shared" si="10"/>
        <v>3554.0000203450522</v>
      </c>
    </row>
    <row r="83" spans="1:11" hidden="1">
      <c r="A83" s="12">
        <v>76</v>
      </c>
      <c r="B83" s="9">
        <v>9893</v>
      </c>
      <c r="C83" s="6">
        <f t="shared" si="11"/>
        <v>1</v>
      </c>
      <c r="D83" s="6">
        <f t="shared" si="12"/>
        <v>1927</v>
      </c>
      <c r="E83" s="19">
        <v>2000</v>
      </c>
      <c r="F83" s="19">
        <v>3668</v>
      </c>
      <c r="G83" s="19">
        <f t="shared" si="13"/>
        <v>1668</v>
      </c>
      <c r="I83">
        <v>2001</v>
      </c>
      <c r="J83">
        <f t="shared" si="9"/>
        <v>1775</v>
      </c>
      <c r="K83">
        <f t="shared" si="10"/>
        <v>3672.9083251953125</v>
      </c>
    </row>
    <row r="84" spans="1:11" hidden="1">
      <c r="A84" s="12">
        <v>77</v>
      </c>
      <c r="B84" s="9">
        <v>9921</v>
      </c>
      <c r="C84" s="6">
        <f t="shared" si="11"/>
        <v>2</v>
      </c>
      <c r="D84" s="6">
        <f t="shared" si="12"/>
        <v>1927</v>
      </c>
      <c r="E84" s="19">
        <v>2000</v>
      </c>
      <c r="F84" s="19">
        <v>3462</v>
      </c>
      <c r="G84" s="19">
        <f t="shared" si="13"/>
        <v>1462</v>
      </c>
      <c r="I84">
        <v>2002</v>
      </c>
      <c r="J84">
        <f t="shared" si="9"/>
        <v>1700</v>
      </c>
      <c r="K84">
        <f t="shared" si="10"/>
        <v>3658.5416870117188</v>
      </c>
    </row>
    <row r="85" spans="1:11" hidden="1">
      <c r="A85" s="12">
        <v>78</v>
      </c>
      <c r="B85" s="9">
        <v>9952</v>
      </c>
      <c r="C85" s="6">
        <f t="shared" si="11"/>
        <v>3</v>
      </c>
      <c r="D85" s="6">
        <f t="shared" si="12"/>
        <v>1927</v>
      </c>
      <c r="E85" s="19">
        <v>2000</v>
      </c>
      <c r="F85" s="19">
        <v>4142</v>
      </c>
      <c r="G85" s="19">
        <f t="shared" si="13"/>
        <v>2142</v>
      </c>
      <c r="I85">
        <v>2003</v>
      </c>
      <c r="J85">
        <f t="shared" si="9"/>
        <v>1925</v>
      </c>
      <c r="K85">
        <f t="shared" si="10"/>
        <v>3630.491658528646</v>
      </c>
    </row>
    <row r="86" spans="1:11" hidden="1">
      <c r="A86" s="12">
        <v>79</v>
      </c>
      <c r="B86" s="9">
        <v>9982</v>
      </c>
      <c r="C86" s="6">
        <f t="shared" si="11"/>
        <v>4</v>
      </c>
      <c r="D86" s="6">
        <f t="shared" si="12"/>
        <v>1927</v>
      </c>
      <c r="E86" s="19">
        <v>2000</v>
      </c>
      <c r="F86" s="19">
        <v>4552</v>
      </c>
      <c r="G86" s="19">
        <f t="shared" si="13"/>
        <v>2552</v>
      </c>
    </row>
    <row r="87" spans="1:11" hidden="1">
      <c r="A87" s="12">
        <v>80</v>
      </c>
      <c r="B87" s="9">
        <v>10013</v>
      </c>
      <c r="C87" s="6">
        <f t="shared" si="11"/>
        <v>5</v>
      </c>
      <c r="D87" s="6">
        <f t="shared" si="12"/>
        <v>1927</v>
      </c>
      <c r="E87" s="19">
        <v>2000</v>
      </c>
      <c r="F87" s="19">
        <v>4552</v>
      </c>
      <c r="G87" s="19">
        <f t="shared" si="13"/>
        <v>2552</v>
      </c>
    </row>
    <row r="88" spans="1:11" hidden="1">
      <c r="A88" s="12">
        <v>81</v>
      </c>
      <c r="B88" s="9">
        <v>10043</v>
      </c>
      <c r="C88" s="6">
        <f t="shared" si="11"/>
        <v>6</v>
      </c>
      <c r="D88" s="6">
        <f t="shared" si="12"/>
        <v>1927</v>
      </c>
      <c r="E88" s="19">
        <v>2000</v>
      </c>
      <c r="F88" s="19">
        <v>3200</v>
      </c>
      <c r="G88" s="19">
        <f t="shared" si="13"/>
        <v>1200</v>
      </c>
    </row>
    <row r="89" spans="1:11" hidden="1">
      <c r="A89" s="12">
        <v>82</v>
      </c>
      <c r="B89" s="9">
        <v>10074</v>
      </c>
      <c r="C89" s="6">
        <f t="shared" si="11"/>
        <v>7</v>
      </c>
      <c r="D89" s="6">
        <f t="shared" si="12"/>
        <v>1927</v>
      </c>
      <c r="E89" s="19">
        <v>2000</v>
      </c>
      <c r="F89" s="19">
        <v>3200</v>
      </c>
      <c r="G89" s="19">
        <f t="shared" si="13"/>
        <v>1200</v>
      </c>
    </row>
    <row r="90" spans="1:11" hidden="1">
      <c r="A90" s="12">
        <v>83</v>
      </c>
      <c r="B90" s="9">
        <v>10105</v>
      </c>
      <c r="C90" s="6">
        <f t="shared" si="11"/>
        <v>8</v>
      </c>
      <c r="D90" s="6">
        <f t="shared" si="12"/>
        <v>1927</v>
      </c>
      <c r="E90" s="19">
        <v>2000</v>
      </c>
      <c r="F90" s="19">
        <v>3200</v>
      </c>
      <c r="G90" s="19">
        <f t="shared" si="13"/>
        <v>1200</v>
      </c>
    </row>
    <row r="91" spans="1:11" hidden="1">
      <c r="A91" s="12">
        <v>84</v>
      </c>
      <c r="B91" s="9">
        <v>10135</v>
      </c>
      <c r="C91" s="6">
        <f t="shared" si="11"/>
        <v>9</v>
      </c>
      <c r="D91" s="6">
        <f t="shared" si="12"/>
        <v>1927</v>
      </c>
      <c r="E91" s="19">
        <v>2000</v>
      </c>
      <c r="F91" s="19">
        <v>3200</v>
      </c>
      <c r="G91" s="19">
        <f t="shared" si="13"/>
        <v>1200</v>
      </c>
    </row>
    <row r="92" spans="1:11" hidden="1">
      <c r="A92" s="12">
        <v>85</v>
      </c>
      <c r="B92" s="9">
        <v>10166</v>
      </c>
      <c r="C92" s="6">
        <f t="shared" si="11"/>
        <v>10</v>
      </c>
      <c r="D92" s="6">
        <f t="shared" si="12"/>
        <v>1928</v>
      </c>
      <c r="E92" s="19">
        <v>2000</v>
      </c>
      <c r="F92" s="19">
        <v>3200</v>
      </c>
      <c r="G92" s="19">
        <f t="shared" si="13"/>
        <v>1200</v>
      </c>
    </row>
    <row r="93" spans="1:11" hidden="1">
      <c r="A93" s="12">
        <v>86</v>
      </c>
      <c r="B93" s="9">
        <v>10196</v>
      </c>
      <c r="C93" s="6">
        <f t="shared" si="11"/>
        <v>11</v>
      </c>
      <c r="D93" s="6">
        <f t="shared" si="12"/>
        <v>1928</v>
      </c>
      <c r="E93" s="19">
        <v>2000</v>
      </c>
      <c r="F93" s="19">
        <v>3200</v>
      </c>
      <c r="G93" s="19">
        <f t="shared" si="13"/>
        <v>1200</v>
      </c>
    </row>
    <row r="94" spans="1:11" hidden="1">
      <c r="A94" s="12">
        <v>87</v>
      </c>
      <c r="B94" s="9">
        <v>10227</v>
      </c>
      <c r="C94" s="6">
        <f t="shared" si="11"/>
        <v>12</v>
      </c>
      <c r="D94" s="6">
        <f t="shared" si="12"/>
        <v>1928</v>
      </c>
      <c r="E94" s="19">
        <v>2000</v>
      </c>
      <c r="F94" s="19">
        <v>3363</v>
      </c>
      <c r="G94" s="19">
        <f t="shared" si="13"/>
        <v>1363</v>
      </c>
    </row>
    <row r="95" spans="1:11" hidden="1">
      <c r="A95" s="12">
        <v>88</v>
      </c>
      <c r="B95" s="9">
        <v>10258</v>
      </c>
      <c r="C95" s="6">
        <f t="shared" si="11"/>
        <v>1</v>
      </c>
      <c r="D95" s="6">
        <f t="shared" si="12"/>
        <v>1928</v>
      </c>
      <c r="E95" s="19">
        <v>2000</v>
      </c>
      <c r="F95" s="19">
        <v>3761</v>
      </c>
      <c r="G95" s="19">
        <f t="shared" si="13"/>
        <v>1761</v>
      </c>
    </row>
    <row r="96" spans="1:11" hidden="1">
      <c r="A96" s="12">
        <v>89</v>
      </c>
      <c r="B96" s="9">
        <v>10287</v>
      </c>
      <c r="C96" s="6">
        <f t="shared" si="11"/>
        <v>2</v>
      </c>
      <c r="D96" s="6">
        <f t="shared" si="12"/>
        <v>1928</v>
      </c>
      <c r="E96" s="19">
        <v>2000</v>
      </c>
      <c r="F96" s="19">
        <v>4099</v>
      </c>
      <c r="G96" s="19">
        <f t="shared" si="13"/>
        <v>2099</v>
      </c>
    </row>
    <row r="97" spans="1:7" hidden="1">
      <c r="A97" s="12">
        <v>90</v>
      </c>
      <c r="B97" s="9">
        <v>10318</v>
      </c>
      <c r="C97" s="6">
        <f t="shared" si="11"/>
        <v>3</v>
      </c>
      <c r="D97" s="6">
        <f t="shared" si="12"/>
        <v>1928</v>
      </c>
      <c r="E97" s="19">
        <v>2000</v>
      </c>
      <c r="F97" s="19">
        <v>3965</v>
      </c>
      <c r="G97" s="19">
        <f t="shared" si="13"/>
        <v>1965</v>
      </c>
    </row>
    <row r="98" spans="1:7" hidden="1">
      <c r="A98" s="12">
        <v>91</v>
      </c>
      <c r="B98" s="9">
        <v>10348</v>
      </c>
      <c r="C98" s="6">
        <f t="shared" si="11"/>
        <v>4</v>
      </c>
      <c r="D98" s="6">
        <f t="shared" si="12"/>
        <v>1928</v>
      </c>
      <c r="E98" s="19">
        <v>2000</v>
      </c>
      <c r="F98" s="19">
        <v>4552</v>
      </c>
      <c r="G98" s="19">
        <f t="shared" si="13"/>
        <v>2552</v>
      </c>
    </row>
    <row r="99" spans="1:7" hidden="1">
      <c r="A99" s="12">
        <v>92</v>
      </c>
      <c r="B99" s="9">
        <v>10379</v>
      </c>
      <c r="C99" s="6">
        <f t="shared" si="11"/>
        <v>5</v>
      </c>
      <c r="D99" s="6">
        <f t="shared" si="12"/>
        <v>1928</v>
      </c>
      <c r="E99" s="19">
        <v>2000</v>
      </c>
      <c r="F99" s="19">
        <v>4552</v>
      </c>
      <c r="G99" s="19">
        <f t="shared" si="13"/>
        <v>2552</v>
      </c>
    </row>
    <row r="100" spans="1:7" hidden="1">
      <c r="A100" s="12">
        <v>93</v>
      </c>
      <c r="B100" s="9">
        <v>10409</v>
      </c>
      <c r="C100" s="6">
        <f t="shared" si="11"/>
        <v>6</v>
      </c>
      <c r="D100" s="6">
        <f t="shared" si="12"/>
        <v>1928</v>
      </c>
      <c r="E100" s="19">
        <v>2000</v>
      </c>
      <c r="F100" s="19">
        <v>3200</v>
      </c>
      <c r="G100" s="19">
        <f t="shared" si="13"/>
        <v>1200</v>
      </c>
    </row>
    <row r="101" spans="1:7" hidden="1">
      <c r="A101" s="12">
        <v>94</v>
      </c>
      <c r="B101" s="9">
        <v>10440</v>
      </c>
      <c r="C101" s="6">
        <f t="shared" si="11"/>
        <v>7</v>
      </c>
      <c r="D101" s="6">
        <f t="shared" si="12"/>
        <v>1928</v>
      </c>
      <c r="E101" s="19">
        <v>2000</v>
      </c>
      <c r="F101" s="19">
        <v>3200</v>
      </c>
      <c r="G101" s="19">
        <f t="shared" si="13"/>
        <v>1200</v>
      </c>
    </row>
    <row r="102" spans="1:7" hidden="1">
      <c r="A102" s="12">
        <v>95</v>
      </c>
      <c r="B102" s="9">
        <v>10471</v>
      </c>
      <c r="C102" s="6">
        <f t="shared" si="11"/>
        <v>8</v>
      </c>
      <c r="D102" s="6">
        <f t="shared" si="12"/>
        <v>1928</v>
      </c>
      <c r="E102" s="19">
        <v>2000</v>
      </c>
      <c r="F102" s="19">
        <v>3200</v>
      </c>
      <c r="G102" s="19">
        <f t="shared" si="13"/>
        <v>1200</v>
      </c>
    </row>
    <row r="103" spans="1:7" hidden="1">
      <c r="A103" s="12">
        <v>96</v>
      </c>
      <c r="B103" s="9">
        <v>10501</v>
      </c>
      <c r="C103" s="6">
        <f t="shared" si="11"/>
        <v>9</v>
      </c>
      <c r="D103" s="6">
        <f t="shared" si="12"/>
        <v>1928</v>
      </c>
      <c r="E103" s="19">
        <v>2000</v>
      </c>
      <c r="F103" s="19">
        <v>3200</v>
      </c>
      <c r="G103" s="19">
        <f t="shared" si="13"/>
        <v>1200</v>
      </c>
    </row>
    <row r="104" spans="1:7" hidden="1">
      <c r="A104" s="12">
        <v>97</v>
      </c>
      <c r="B104" s="9">
        <v>10532</v>
      </c>
      <c r="C104" s="6">
        <f t="shared" si="11"/>
        <v>10</v>
      </c>
      <c r="D104" s="6">
        <f t="shared" si="12"/>
        <v>1929</v>
      </c>
      <c r="E104" s="19">
        <v>2000</v>
      </c>
      <c r="F104" s="19">
        <v>3200</v>
      </c>
      <c r="G104" s="19">
        <f t="shared" si="13"/>
        <v>1200</v>
      </c>
    </row>
    <row r="105" spans="1:7" hidden="1">
      <c r="A105" s="12">
        <v>98</v>
      </c>
      <c r="B105" s="9">
        <v>10562</v>
      </c>
      <c r="C105" s="6">
        <f t="shared" si="11"/>
        <v>11</v>
      </c>
      <c r="D105" s="6">
        <f t="shared" si="12"/>
        <v>1929</v>
      </c>
      <c r="E105" s="19">
        <v>2000</v>
      </c>
      <c r="F105" s="19">
        <v>3200</v>
      </c>
      <c r="G105" s="19">
        <f t="shared" si="13"/>
        <v>1200</v>
      </c>
    </row>
    <row r="106" spans="1:7" hidden="1">
      <c r="A106" s="12">
        <v>99</v>
      </c>
      <c r="B106" s="9">
        <v>10593</v>
      </c>
      <c r="C106" s="6">
        <f t="shared" si="11"/>
        <v>12</v>
      </c>
      <c r="D106" s="6">
        <f t="shared" si="12"/>
        <v>1929</v>
      </c>
      <c r="E106" s="19">
        <v>2000</v>
      </c>
      <c r="F106" s="19">
        <v>3370</v>
      </c>
      <c r="G106" s="19">
        <f t="shared" si="13"/>
        <v>1370</v>
      </c>
    </row>
    <row r="107" spans="1:7" hidden="1">
      <c r="A107" s="12">
        <v>100</v>
      </c>
      <c r="B107" s="9">
        <v>10624</v>
      </c>
      <c r="C107" s="6">
        <f t="shared" si="11"/>
        <v>1</v>
      </c>
      <c r="D107" s="6">
        <f t="shared" si="12"/>
        <v>1929</v>
      </c>
      <c r="E107" s="19">
        <v>650</v>
      </c>
      <c r="F107" s="19">
        <v>3828</v>
      </c>
      <c r="G107" s="19">
        <f t="shared" si="13"/>
        <v>3178</v>
      </c>
    </row>
    <row r="108" spans="1:7" hidden="1">
      <c r="A108" s="12">
        <v>101</v>
      </c>
      <c r="B108" s="9">
        <v>10652</v>
      </c>
      <c r="C108" s="6">
        <f t="shared" si="11"/>
        <v>2</v>
      </c>
      <c r="D108" s="6">
        <f t="shared" si="12"/>
        <v>1929</v>
      </c>
      <c r="E108" s="19">
        <v>650</v>
      </c>
      <c r="F108" s="19">
        <v>4256</v>
      </c>
      <c r="G108" s="19">
        <f t="shared" si="13"/>
        <v>3606</v>
      </c>
    </row>
    <row r="109" spans="1:7" hidden="1">
      <c r="A109" s="12">
        <v>102</v>
      </c>
      <c r="B109" s="9">
        <v>10683</v>
      </c>
      <c r="C109" s="6">
        <f t="shared" si="11"/>
        <v>3</v>
      </c>
      <c r="D109" s="6">
        <f t="shared" si="12"/>
        <v>1929</v>
      </c>
      <c r="E109" s="19">
        <v>650</v>
      </c>
      <c r="F109" s="19">
        <v>4552</v>
      </c>
      <c r="G109" s="19">
        <f t="shared" si="13"/>
        <v>3902</v>
      </c>
    </row>
    <row r="110" spans="1:7" hidden="1">
      <c r="A110" s="12">
        <v>103</v>
      </c>
      <c r="B110" s="9">
        <v>10713</v>
      </c>
      <c r="C110" s="6">
        <f t="shared" si="11"/>
        <v>4</v>
      </c>
      <c r="D110" s="6">
        <f t="shared" si="12"/>
        <v>1929</v>
      </c>
      <c r="E110" s="19">
        <v>650</v>
      </c>
      <c r="F110" s="19">
        <v>4552</v>
      </c>
      <c r="G110" s="19">
        <f t="shared" si="13"/>
        <v>3902</v>
      </c>
    </row>
    <row r="111" spans="1:7" hidden="1">
      <c r="A111" s="12">
        <v>104</v>
      </c>
      <c r="B111" s="9">
        <v>10744</v>
      </c>
      <c r="C111" s="6">
        <f t="shared" si="11"/>
        <v>5</v>
      </c>
      <c r="D111" s="6">
        <f t="shared" si="12"/>
        <v>1929</v>
      </c>
      <c r="E111" s="19">
        <v>650</v>
      </c>
      <c r="F111" s="19">
        <v>4552</v>
      </c>
      <c r="G111" s="19">
        <f t="shared" si="13"/>
        <v>3902</v>
      </c>
    </row>
    <row r="112" spans="1:7" hidden="1">
      <c r="A112" s="12">
        <v>105</v>
      </c>
      <c r="B112" s="9">
        <v>10774</v>
      </c>
      <c r="C112" s="6">
        <f t="shared" si="11"/>
        <v>6</v>
      </c>
      <c r="D112" s="6">
        <f t="shared" si="12"/>
        <v>1929</v>
      </c>
      <c r="E112" s="19">
        <v>650</v>
      </c>
      <c r="F112" s="19">
        <v>3200</v>
      </c>
      <c r="G112" s="19">
        <f t="shared" si="13"/>
        <v>2550</v>
      </c>
    </row>
    <row r="113" spans="1:7" hidden="1">
      <c r="A113" s="12">
        <v>106</v>
      </c>
      <c r="B113" s="9">
        <v>10805</v>
      </c>
      <c r="C113" s="6">
        <f t="shared" si="11"/>
        <v>7</v>
      </c>
      <c r="D113" s="6">
        <f t="shared" si="12"/>
        <v>1929</v>
      </c>
      <c r="E113" s="19">
        <v>650</v>
      </c>
      <c r="F113" s="19">
        <v>3200</v>
      </c>
      <c r="G113" s="19">
        <f t="shared" si="13"/>
        <v>2550</v>
      </c>
    </row>
    <row r="114" spans="1:7" hidden="1">
      <c r="A114" s="12">
        <v>107</v>
      </c>
      <c r="B114" s="9">
        <v>10836</v>
      </c>
      <c r="C114" s="6">
        <f t="shared" si="11"/>
        <v>8</v>
      </c>
      <c r="D114" s="6">
        <f t="shared" si="12"/>
        <v>1929</v>
      </c>
      <c r="E114" s="19">
        <v>650</v>
      </c>
      <c r="F114" s="19">
        <v>3200</v>
      </c>
      <c r="G114" s="19">
        <f t="shared" si="13"/>
        <v>2550</v>
      </c>
    </row>
    <row r="115" spans="1:7" hidden="1">
      <c r="A115" s="12">
        <v>108</v>
      </c>
      <c r="B115" s="9">
        <v>10866</v>
      </c>
      <c r="C115" s="6">
        <f t="shared" si="11"/>
        <v>9</v>
      </c>
      <c r="D115" s="6">
        <f t="shared" si="12"/>
        <v>1929</v>
      </c>
      <c r="E115" s="19">
        <v>650</v>
      </c>
      <c r="F115" s="19">
        <v>3200</v>
      </c>
      <c r="G115" s="19">
        <f t="shared" si="13"/>
        <v>2550</v>
      </c>
    </row>
    <row r="116" spans="1:7">
      <c r="A116" s="12">
        <v>109</v>
      </c>
      <c r="B116" s="9">
        <v>10897</v>
      </c>
      <c r="C116" s="6">
        <f t="shared" si="11"/>
        <v>10</v>
      </c>
      <c r="D116" s="6">
        <f t="shared" si="12"/>
        <v>1930</v>
      </c>
      <c r="E116" s="19">
        <v>650</v>
      </c>
      <c r="F116" s="19">
        <v>3200</v>
      </c>
      <c r="G116" s="19">
        <f t="shared" si="13"/>
        <v>2550</v>
      </c>
    </row>
    <row r="117" spans="1:7">
      <c r="A117" s="12">
        <v>110</v>
      </c>
      <c r="B117" s="9">
        <v>10927</v>
      </c>
      <c r="C117" s="6">
        <f t="shared" si="11"/>
        <v>11</v>
      </c>
      <c r="D117" s="6">
        <f t="shared" si="12"/>
        <v>1930</v>
      </c>
      <c r="E117" s="19">
        <v>650</v>
      </c>
      <c r="F117" s="19">
        <v>3200</v>
      </c>
      <c r="G117" s="19">
        <f t="shared" si="13"/>
        <v>2550</v>
      </c>
    </row>
    <row r="118" spans="1:7">
      <c r="A118" s="12">
        <v>111</v>
      </c>
      <c r="B118" s="9">
        <v>10958</v>
      </c>
      <c r="C118" s="6">
        <f t="shared" si="11"/>
        <v>12</v>
      </c>
      <c r="D118" s="6">
        <f t="shared" si="12"/>
        <v>1930</v>
      </c>
      <c r="E118" s="19">
        <v>650</v>
      </c>
      <c r="F118" s="19">
        <v>3348</v>
      </c>
      <c r="G118" s="19">
        <f t="shared" si="13"/>
        <v>2698</v>
      </c>
    </row>
    <row r="119" spans="1:7">
      <c r="A119" s="12">
        <v>112</v>
      </c>
      <c r="B119" s="9">
        <v>10989</v>
      </c>
      <c r="C119" s="6">
        <f t="shared" si="11"/>
        <v>1</v>
      </c>
      <c r="D119" s="6">
        <f t="shared" si="12"/>
        <v>1930</v>
      </c>
      <c r="E119" s="19">
        <v>1700</v>
      </c>
      <c r="F119" s="19">
        <v>3782</v>
      </c>
      <c r="G119" s="19">
        <f t="shared" si="13"/>
        <v>2082</v>
      </c>
    </row>
    <row r="120" spans="1:7">
      <c r="A120" s="12">
        <v>113</v>
      </c>
      <c r="B120" s="9">
        <v>11017</v>
      </c>
      <c r="C120" s="6">
        <f t="shared" si="11"/>
        <v>2</v>
      </c>
      <c r="D120" s="6">
        <f t="shared" si="12"/>
        <v>1930</v>
      </c>
      <c r="E120" s="19">
        <v>1700</v>
      </c>
      <c r="F120" s="19">
        <v>4054</v>
      </c>
      <c r="G120" s="19">
        <f t="shared" si="13"/>
        <v>2354</v>
      </c>
    </row>
    <row r="121" spans="1:7">
      <c r="A121" s="12">
        <v>114</v>
      </c>
      <c r="B121" s="9">
        <v>11048</v>
      </c>
      <c r="C121" s="6">
        <f t="shared" si="11"/>
        <v>3</v>
      </c>
      <c r="D121" s="6">
        <f t="shared" si="12"/>
        <v>1930</v>
      </c>
      <c r="E121" s="19">
        <v>1700</v>
      </c>
      <c r="F121" s="19">
        <v>4450</v>
      </c>
      <c r="G121" s="19">
        <f t="shared" si="13"/>
        <v>2750</v>
      </c>
    </row>
    <row r="122" spans="1:7">
      <c r="A122" s="12">
        <v>115</v>
      </c>
      <c r="B122" s="9">
        <v>11078</v>
      </c>
      <c r="C122" s="6">
        <f t="shared" si="11"/>
        <v>4</v>
      </c>
      <c r="D122" s="6">
        <f t="shared" si="12"/>
        <v>1930</v>
      </c>
      <c r="E122" s="19">
        <v>1700</v>
      </c>
      <c r="F122" s="19">
        <v>4552</v>
      </c>
      <c r="G122" s="19">
        <f t="shared" si="13"/>
        <v>2852</v>
      </c>
    </row>
    <row r="123" spans="1:7">
      <c r="A123" s="12">
        <v>116</v>
      </c>
      <c r="B123" s="9">
        <v>11109</v>
      </c>
      <c r="C123" s="6">
        <f t="shared" si="11"/>
        <v>5</v>
      </c>
      <c r="D123" s="6">
        <f t="shared" si="12"/>
        <v>1930</v>
      </c>
      <c r="E123" s="19">
        <v>1700</v>
      </c>
      <c r="F123" s="19">
        <v>4552</v>
      </c>
      <c r="G123" s="19">
        <f t="shared" si="13"/>
        <v>2852</v>
      </c>
    </row>
    <row r="124" spans="1:7">
      <c r="A124" s="12">
        <v>117</v>
      </c>
      <c r="B124" s="9">
        <v>11139</v>
      </c>
      <c r="C124" s="6">
        <f t="shared" si="11"/>
        <v>6</v>
      </c>
      <c r="D124" s="6">
        <f t="shared" si="12"/>
        <v>1930</v>
      </c>
      <c r="E124" s="19">
        <v>1700</v>
      </c>
      <c r="F124" s="19">
        <v>3200</v>
      </c>
      <c r="G124" s="19">
        <f t="shared" si="13"/>
        <v>1500</v>
      </c>
    </row>
    <row r="125" spans="1:7">
      <c r="A125" s="12">
        <v>118</v>
      </c>
      <c r="B125" s="9">
        <v>11170</v>
      </c>
      <c r="C125" s="6">
        <f t="shared" si="11"/>
        <v>7</v>
      </c>
      <c r="D125" s="6">
        <f t="shared" si="12"/>
        <v>1930</v>
      </c>
      <c r="E125" s="19">
        <v>1700</v>
      </c>
      <c r="F125" s="19">
        <v>3200</v>
      </c>
      <c r="G125" s="19">
        <f t="shared" si="13"/>
        <v>1500</v>
      </c>
    </row>
    <row r="126" spans="1:7">
      <c r="A126" s="12">
        <v>119</v>
      </c>
      <c r="B126" s="9">
        <v>11201</v>
      </c>
      <c r="C126" s="6">
        <f t="shared" si="11"/>
        <v>8</v>
      </c>
      <c r="D126" s="6">
        <f t="shared" si="12"/>
        <v>1930</v>
      </c>
      <c r="E126" s="19">
        <v>1700</v>
      </c>
      <c r="F126" s="19">
        <v>3200</v>
      </c>
      <c r="G126" s="19">
        <f t="shared" si="13"/>
        <v>1500</v>
      </c>
    </row>
    <row r="127" spans="1:7">
      <c r="A127" s="12">
        <v>120</v>
      </c>
      <c r="B127" s="9">
        <v>11231</v>
      </c>
      <c r="C127" s="6">
        <f t="shared" si="11"/>
        <v>9</v>
      </c>
      <c r="D127" s="6">
        <f t="shared" si="12"/>
        <v>1930</v>
      </c>
      <c r="E127" s="19">
        <v>1700</v>
      </c>
      <c r="F127" s="19">
        <v>3200</v>
      </c>
      <c r="G127" s="19">
        <f t="shared" si="13"/>
        <v>1500</v>
      </c>
    </row>
    <row r="128" spans="1:7" hidden="1">
      <c r="A128" s="12">
        <v>121</v>
      </c>
      <c r="B128" s="9">
        <v>11262</v>
      </c>
      <c r="C128" s="6">
        <f t="shared" si="11"/>
        <v>10</v>
      </c>
      <c r="D128" s="6">
        <f t="shared" si="12"/>
        <v>1931</v>
      </c>
      <c r="E128" s="19">
        <v>1700</v>
      </c>
      <c r="F128" s="19">
        <v>3200</v>
      </c>
      <c r="G128" s="19">
        <f t="shared" si="13"/>
        <v>1500</v>
      </c>
    </row>
    <row r="129" spans="1:7" hidden="1">
      <c r="A129" s="12">
        <v>122</v>
      </c>
      <c r="B129" s="9">
        <v>11292</v>
      </c>
      <c r="C129" s="6">
        <f t="shared" si="11"/>
        <v>11</v>
      </c>
      <c r="D129" s="6">
        <f t="shared" si="12"/>
        <v>1931</v>
      </c>
      <c r="E129" s="19">
        <v>1700</v>
      </c>
      <c r="F129" s="19">
        <v>3200</v>
      </c>
      <c r="G129" s="19">
        <f t="shared" si="13"/>
        <v>1500</v>
      </c>
    </row>
    <row r="130" spans="1:7" hidden="1">
      <c r="A130" s="12">
        <v>123</v>
      </c>
      <c r="B130" s="9">
        <v>11323</v>
      </c>
      <c r="C130" s="6">
        <f t="shared" si="11"/>
        <v>12</v>
      </c>
      <c r="D130" s="6">
        <f t="shared" si="12"/>
        <v>1931</v>
      </c>
      <c r="E130" s="19">
        <v>1700</v>
      </c>
      <c r="F130" s="19">
        <v>3370</v>
      </c>
      <c r="G130" s="19">
        <f t="shared" si="13"/>
        <v>1670</v>
      </c>
    </row>
    <row r="131" spans="1:7" hidden="1">
      <c r="A131" s="12">
        <v>124</v>
      </c>
      <c r="B131" s="9">
        <v>11354</v>
      </c>
      <c r="C131" s="6">
        <f t="shared" si="11"/>
        <v>1</v>
      </c>
      <c r="D131" s="6">
        <f t="shared" si="12"/>
        <v>1931</v>
      </c>
      <c r="E131" s="19">
        <v>650</v>
      </c>
      <c r="F131" s="19">
        <v>3828</v>
      </c>
      <c r="G131" s="19">
        <f t="shared" si="13"/>
        <v>3178</v>
      </c>
    </row>
    <row r="132" spans="1:7" hidden="1">
      <c r="A132" s="12">
        <v>125</v>
      </c>
      <c r="B132" s="9">
        <v>11382</v>
      </c>
      <c r="C132" s="6">
        <f t="shared" si="11"/>
        <v>2</v>
      </c>
      <c r="D132" s="6">
        <f t="shared" si="12"/>
        <v>1931</v>
      </c>
      <c r="E132" s="19">
        <v>650</v>
      </c>
      <c r="F132" s="19">
        <v>4256</v>
      </c>
      <c r="G132" s="19">
        <f t="shared" si="13"/>
        <v>3606</v>
      </c>
    </row>
    <row r="133" spans="1:7" hidden="1">
      <c r="A133" s="12">
        <v>126</v>
      </c>
      <c r="B133" s="9">
        <v>11413</v>
      </c>
      <c r="C133" s="6">
        <f t="shared" si="11"/>
        <v>3</v>
      </c>
      <c r="D133" s="6">
        <f t="shared" si="12"/>
        <v>1931</v>
      </c>
      <c r="E133" s="19">
        <v>650</v>
      </c>
      <c r="F133" s="19">
        <v>4552</v>
      </c>
      <c r="G133" s="19">
        <f t="shared" si="13"/>
        <v>3902</v>
      </c>
    </row>
    <row r="134" spans="1:7" hidden="1">
      <c r="A134" s="12">
        <v>127</v>
      </c>
      <c r="B134" s="9">
        <v>11443</v>
      </c>
      <c r="C134" s="6">
        <f t="shared" si="11"/>
        <v>4</v>
      </c>
      <c r="D134" s="6">
        <f t="shared" si="12"/>
        <v>1931</v>
      </c>
      <c r="E134" s="19">
        <v>650</v>
      </c>
      <c r="F134" s="19">
        <v>4552</v>
      </c>
      <c r="G134" s="19">
        <f t="shared" si="13"/>
        <v>3902</v>
      </c>
    </row>
    <row r="135" spans="1:7" hidden="1">
      <c r="A135" s="12">
        <v>128</v>
      </c>
      <c r="B135" s="9">
        <v>11474</v>
      </c>
      <c r="C135" s="6">
        <f t="shared" si="11"/>
        <v>5</v>
      </c>
      <c r="D135" s="6">
        <f t="shared" si="12"/>
        <v>1931</v>
      </c>
      <c r="E135" s="19">
        <v>650</v>
      </c>
      <c r="F135" s="19">
        <v>4552</v>
      </c>
      <c r="G135" s="19">
        <f t="shared" si="13"/>
        <v>3902</v>
      </c>
    </row>
    <row r="136" spans="1:7" hidden="1">
      <c r="A136" s="12">
        <v>129</v>
      </c>
      <c r="B136" s="9">
        <v>11504</v>
      </c>
      <c r="C136" s="6">
        <f t="shared" si="11"/>
        <v>6</v>
      </c>
      <c r="D136" s="6">
        <f t="shared" si="12"/>
        <v>1931</v>
      </c>
      <c r="E136" s="19">
        <v>650</v>
      </c>
      <c r="F136" s="19">
        <v>3200</v>
      </c>
      <c r="G136" s="19">
        <f t="shared" si="13"/>
        <v>2550</v>
      </c>
    </row>
    <row r="137" spans="1:7" hidden="1">
      <c r="A137" s="12">
        <v>130</v>
      </c>
      <c r="B137" s="9">
        <v>11535</v>
      </c>
      <c r="C137" s="6">
        <f t="shared" ref="C137:C200" si="14">MONTH(B137)</f>
        <v>7</v>
      </c>
      <c r="D137" s="6">
        <f t="shared" ref="D137:D200" si="15">IF(MONTH(B137)&gt;=10, YEAR(B137)+1, YEAR(B137))</f>
        <v>1931</v>
      </c>
      <c r="E137" s="19">
        <v>650</v>
      </c>
      <c r="F137" s="19">
        <v>3200</v>
      </c>
      <c r="G137" s="19">
        <f t="shared" ref="G137:G200" si="16">F137-E137</f>
        <v>2550</v>
      </c>
    </row>
    <row r="138" spans="1:7" hidden="1">
      <c r="A138" s="12">
        <v>131</v>
      </c>
      <c r="B138" s="9">
        <v>11566</v>
      </c>
      <c r="C138" s="6">
        <f t="shared" si="14"/>
        <v>8</v>
      </c>
      <c r="D138" s="6">
        <f t="shared" si="15"/>
        <v>1931</v>
      </c>
      <c r="E138" s="19">
        <v>650</v>
      </c>
      <c r="F138" s="19">
        <v>3200</v>
      </c>
      <c r="G138" s="19">
        <f t="shared" si="16"/>
        <v>2550</v>
      </c>
    </row>
    <row r="139" spans="1:7" hidden="1">
      <c r="A139" s="12">
        <v>132</v>
      </c>
      <c r="B139" s="9">
        <v>11596</v>
      </c>
      <c r="C139" s="6">
        <f t="shared" si="14"/>
        <v>9</v>
      </c>
      <c r="D139" s="6">
        <f t="shared" si="15"/>
        <v>1931</v>
      </c>
      <c r="E139" s="19">
        <v>650</v>
      </c>
      <c r="F139" s="19">
        <v>3200</v>
      </c>
      <c r="G139" s="19">
        <f t="shared" si="16"/>
        <v>2550</v>
      </c>
    </row>
    <row r="140" spans="1:7" hidden="1">
      <c r="A140" s="12">
        <v>133</v>
      </c>
      <c r="B140" s="9">
        <v>11627</v>
      </c>
      <c r="C140" s="6">
        <f t="shared" si="14"/>
        <v>10</v>
      </c>
      <c r="D140" s="6">
        <f t="shared" si="15"/>
        <v>1932</v>
      </c>
      <c r="E140" s="19">
        <v>650</v>
      </c>
      <c r="F140" s="19">
        <v>3200</v>
      </c>
      <c r="G140" s="19">
        <f t="shared" si="16"/>
        <v>2550</v>
      </c>
    </row>
    <row r="141" spans="1:7" hidden="1">
      <c r="A141" s="12">
        <v>134</v>
      </c>
      <c r="B141" s="9">
        <v>11657</v>
      </c>
      <c r="C141" s="6">
        <f t="shared" si="14"/>
        <v>11</v>
      </c>
      <c r="D141" s="6">
        <f t="shared" si="15"/>
        <v>1932</v>
      </c>
      <c r="E141" s="19">
        <v>650</v>
      </c>
      <c r="F141" s="19">
        <v>3200</v>
      </c>
      <c r="G141" s="19">
        <f t="shared" si="16"/>
        <v>2550</v>
      </c>
    </row>
    <row r="142" spans="1:7" hidden="1">
      <c r="A142" s="12">
        <v>135</v>
      </c>
      <c r="B142" s="9">
        <v>11688</v>
      </c>
      <c r="C142" s="6">
        <f t="shared" si="14"/>
        <v>12</v>
      </c>
      <c r="D142" s="6">
        <f t="shared" si="15"/>
        <v>1932</v>
      </c>
      <c r="E142" s="19">
        <v>650</v>
      </c>
      <c r="F142" s="19">
        <v>3359</v>
      </c>
      <c r="G142" s="19">
        <f t="shared" si="16"/>
        <v>2709</v>
      </c>
    </row>
    <row r="143" spans="1:7" hidden="1">
      <c r="A143" s="12">
        <v>136</v>
      </c>
      <c r="B143" s="9">
        <v>11719</v>
      </c>
      <c r="C143" s="6">
        <f t="shared" si="14"/>
        <v>1</v>
      </c>
      <c r="D143" s="6">
        <f t="shared" si="15"/>
        <v>1932</v>
      </c>
      <c r="E143" s="19">
        <v>1700</v>
      </c>
      <c r="F143" s="19">
        <v>3818</v>
      </c>
      <c r="G143" s="19">
        <f t="shared" si="16"/>
        <v>2118</v>
      </c>
    </row>
    <row r="144" spans="1:7" hidden="1">
      <c r="A144" s="12">
        <v>137</v>
      </c>
      <c r="B144" s="9">
        <v>11748</v>
      </c>
      <c r="C144" s="6">
        <f t="shared" si="14"/>
        <v>2</v>
      </c>
      <c r="D144" s="6">
        <f t="shared" si="15"/>
        <v>1932</v>
      </c>
      <c r="E144" s="19">
        <v>1700</v>
      </c>
      <c r="F144" s="19">
        <v>4251</v>
      </c>
      <c r="G144" s="19">
        <f t="shared" si="16"/>
        <v>2551</v>
      </c>
    </row>
    <row r="145" spans="1:7" hidden="1">
      <c r="A145" s="12">
        <v>138</v>
      </c>
      <c r="B145" s="9">
        <v>11779</v>
      </c>
      <c r="C145" s="6">
        <f t="shared" si="14"/>
        <v>3</v>
      </c>
      <c r="D145" s="6">
        <f t="shared" si="15"/>
        <v>1932</v>
      </c>
      <c r="E145" s="19">
        <v>1700</v>
      </c>
      <c r="F145" s="19">
        <v>4439</v>
      </c>
      <c r="G145" s="19">
        <f t="shared" si="16"/>
        <v>2739</v>
      </c>
    </row>
    <row r="146" spans="1:7" hidden="1">
      <c r="A146" s="12">
        <v>139</v>
      </c>
      <c r="B146" s="9">
        <v>11809</v>
      </c>
      <c r="C146" s="6">
        <f t="shared" si="14"/>
        <v>4</v>
      </c>
      <c r="D146" s="6">
        <f t="shared" si="15"/>
        <v>1932</v>
      </c>
      <c r="E146" s="19">
        <v>1700</v>
      </c>
      <c r="F146" s="19">
        <v>4552</v>
      </c>
      <c r="G146" s="19">
        <f t="shared" si="16"/>
        <v>2852</v>
      </c>
    </row>
    <row r="147" spans="1:7" hidden="1">
      <c r="A147" s="12">
        <v>140</v>
      </c>
      <c r="B147" s="9">
        <v>11840</v>
      </c>
      <c r="C147" s="6">
        <f t="shared" si="14"/>
        <v>5</v>
      </c>
      <c r="D147" s="6">
        <f t="shared" si="15"/>
        <v>1932</v>
      </c>
      <c r="E147" s="19">
        <v>1700</v>
      </c>
      <c r="F147" s="19">
        <v>4552</v>
      </c>
      <c r="G147" s="19">
        <f t="shared" si="16"/>
        <v>2852</v>
      </c>
    </row>
    <row r="148" spans="1:7" hidden="1">
      <c r="A148" s="12">
        <v>141</v>
      </c>
      <c r="B148" s="9">
        <v>11870</v>
      </c>
      <c r="C148" s="6">
        <f t="shared" si="14"/>
        <v>6</v>
      </c>
      <c r="D148" s="6">
        <f t="shared" si="15"/>
        <v>1932</v>
      </c>
      <c r="E148" s="19">
        <v>1700</v>
      </c>
      <c r="F148" s="19">
        <v>3200</v>
      </c>
      <c r="G148" s="19">
        <f t="shared" si="16"/>
        <v>1500</v>
      </c>
    </row>
    <row r="149" spans="1:7" hidden="1">
      <c r="A149" s="12">
        <v>142</v>
      </c>
      <c r="B149" s="9">
        <v>11901</v>
      </c>
      <c r="C149" s="6">
        <f t="shared" si="14"/>
        <v>7</v>
      </c>
      <c r="D149" s="6">
        <f t="shared" si="15"/>
        <v>1932</v>
      </c>
      <c r="E149" s="19">
        <v>1700</v>
      </c>
      <c r="F149" s="19">
        <v>3200</v>
      </c>
      <c r="G149" s="19">
        <f t="shared" si="16"/>
        <v>1500</v>
      </c>
    </row>
    <row r="150" spans="1:7" hidden="1">
      <c r="A150" s="12">
        <v>143</v>
      </c>
      <c r="B150" s="9">
        <v>11932</v>
      </c>
      <c r="C150" s="6">
        <f t="shared" si="14"/>
        <v>8</v>
      </c>
      <c r="D150" s="6">
        <f t="shared" si="15"/>
        <v>1932</v>
      </c>
      <c r="E150" s="19">
        <v>1700</v>
      </c>
      <c r="F150" s="19">
        <v>3200</v>
      </c>
      <c r="G150" s="19">
        <f t="shared" si="16"/>
        <v>1500</v>
      </c>
    </row>
    <row r="151" spans="1:7" hidden="1">
      <c r="A151" s="12">
        <v>144</v>
      </c>
      <c r="B151" s="9">
        <v>11962</v>
      </c>
      <c r="C151" s="6">
        <f t="shared" si="14"/>
        <v>9</v>
      </c>
      <c r="D151" s="6">
        <f t="shared" si="15"/>
        <v>1932</v>
      </c>
      <c r="E151" s="19">
        <v>1700</v>
      </c>
      <c r="F151" s="19">
        <v>3200</v>
      </c>
      <c r="G151" s="19">
        <f t="shared" si="16"/>
        <v>1500</v>
      </c>
    </row>
    <row r="152" spans="1:7" hidden="1">
      <c r="A152" s="12">
        <v>145</v>
      </c>
      <c r="B152" s="9">
        <v>11993</v>
      </c>
      <c r="C152" s="6">
        <f t="shared" si="14"/>
        <v>10</v>
      </c>
      <c r="D152" s="6">
        <f t="shared" si="15"/>
        <v>1933</v>
      </c>
      <c r="E152" s="19">
        <v>1700</v>
      </c>
      <c r="F152" s="19">
        <v>3200</v>
      </c>
      <c r="G152" s="19">
        <f t="shared" si="16"/>
        <v>1500</v>
      </c>
    </row>
    <row r="153" spans="1:7" hidden="1">
      <c r="A153" s="12">
        <v>146</v>
      </c>
      <c r="B153" s="9">
        <v>12023</v>
      </c>
      <c r="C153" s="6">
        <f t="shared" si="14"/>
        <v>11</v>
      </c>
      <c r="D153" s="6">
        <f t="shared" si="15"/>
        <v>1933</v>
      </c>
      <c r="E153" s="19">
        <v>1700</v>
      </c>
      <c r="F153" s="19">
        <v>3200</v>
      </c>
      <c r="G153" s="19">
        <f t="shared" si="16"/>
        <v>1500</v>
      </c>
    </row>
    <row r="154" spans="1:7" hidden="1">
      <c r="A154" s="12">
        <v>147</v>
      </c>
      <c r="B154" s="9">
        <v>12054</v>
      </c>
      <c r="C154" s="6">
        <f t="shared" si="14"/>
        <v>12</v>
      </c>
      <c r="D154" s="6">
        <f t="shared" si="15"/>
        <v>1933</v>
      </c>
      <c r="E154" s="19">
        <v>1700</v>
      </c>
      <c r="F154" s="19">
        <v>3370</v>
      </c>
      <c r="G154" s="19">
        <f t="shared" si="16"/>
        <v>1670</v>
      </c>
    </row>
    <row r="155" spans="1:7" hidden="1">
      <c r="A155" s="12">
        <v>148</v>
      </c>
      <c r="B155" s="9">
        <v>12085</v>
      </c>
      <c r="C155" s="6">
        <f t="shared" si="14"/>
        <v>1</v>
      </c>
      <c r="D155" s="6">
        <f t="shared" si="15"/>
        <v>1933</v>
      </c>
      <c r="E155" s="19">
        <v>650</v>
      </c>
      <c r="F155" s="19">
        <v>3828</v>
      </c>
      <c r="G155" s="19">
        <f t="shared" si="16"/>
        <v>3178</v>
      </c>
    </row>
    <row r="156" spans="1:7" hidden="1">
      <c r="A156" s="12">
        <v>149</v>
      </c>
      <c r="B156" s="9">
        <v>12113</v>
      </c>
      <c r="C156" s="6">
        <f t="shared" si="14"/>
        <v>2</v>
      </c>
      <c r="D156" s="6">
        <f t="shared" si="15"/>
        <v>1933</v>
      </c>
      <c r="E156" s="19">
        <v>650</v>
      </c>
      <c r="F156" s="19">
        <v>4256</v>
      </c>
      <c r="G156" s="19">
        <f t="shared" si="16"/>
        <v>3606</v>
      </c>
    </row>
    <row r="157" spans="1:7" hidden="1">
      <c r="A157" s="12">
        <v>150</v>
      </c>
      <c r="B157" s="9">
        <v>12144</v>
      </c>
      <c r="C157" s="6">
        <f t="shared" si="14"/>
        <v>3</v>
      </c>
      <c r="D157" s="6">
        <f t="shared" si="15"/>
        <v>1933</v>
      </c>
      <c r="E157" s="19">
        <v>650</v>
      </c>
      <c r="F157" s="19">
        <v>4310</v>
      </c>
      <c r="G157" s="19">
        <f t="shared" si="16"/>
        <v>3660</v>
      </c>
    </row>
    <row r="158" spans="1:7" hidden="1">
      <c r="A158" s="12">
        <v>151</v>
      </c>
      <c r="B158" s="9">
        <v>12174</v>
      </c>
      <c r="C158" s="6">
        <f t="shared" si="14"/>
        <v>4</v>
      </c>
      <c r="D158" s="6">
        <f t="shared" si="15"/>
        <v>1933</v>
      </c>
      <c r="E158" s="19">
        <v>650</v>
      </c>
      <c r="F158" s="19">
        <v>4552</v>
      </c>
      <c r="G158" s="19">
        <f t="shared" si="16"/>
        <v>3902</v>
      </c>
    </row>
    <row r="159" spans="1:7" hidden="1">
      <c r="A159" s="12">
        <v>152</v>
      </c>
      <c r="B159" s="9">
        <v>12205</v>
      </c>
      <c r="C159" s="6">
        <f t="shared" si="14"/>
        <v>5</v>
      </c>
      <c r="D159" s="6">
        <f t="shared" si="15"/>
        <v>1933</v>
      </c>
      <c r="E159" s="19">
        <v>650</v>
      </c>
      <c r="F159" s="19">
        <v>4552</v>
      </c>
      <c r="G159" s="19">
        <f t="shared" si="16"/>
        <v>3902</v>
      </c>
    </row>
    <row r="160" spans="1:7" hidden="1">
      <c r="A160" s="12">
        <v>153</v>
      </c>
      <c r="B160" s="9">
        <v>12235</v>
      </c>
      <c r="C160" s="6">
        <f t="shared" si="14"/>
        <v>6</v>
      </c>
      <c r="D160" s="6">
        <f t="shared" si="15"/>
        <v>1933</v>
      </c>
      <c r="E160" s="19">
        <v>650</v>
      </c>
      <c r="F160" s="19">
        <v>3200</v>
      </c>
      <c r="G160" s="19">
        <f t="shared" si="16"/>
        <v>2550</v>
      </c>
    </row>
    <row r="161" spans="1:7" hidden="1">
      <c r="A161" s="12">
        <v>154</v>
      </c>
      <c r="B161" s="9">
        <v>12266</v>
      </c>
      <c r="C161" s="6">
        <f t="shared" si="14"/>
        <v>7</v>
      </c>
      <c r="D161" s="6">
        <f t="shared" si="15"/>
        <v>1933</v>
      </c>
      <c r="E161" s="19">
        <v>650</v>
      </c>
      <c r="F161" s="19">
        <v>3200</v>
      </c>
      <c r="G161" s="19">
        <f t="shared" si="16"/>
        <v>2550</v>
      </c>
    </row>
    <row r="162" spans="1:7" hidden="1">
      <c r="A162" s="12">
        <v>155</v>
      </c>
      <c r="B162" s="9">
        <v>12297</v>
      </c>
      <c r="C162" s="6">
        <f t="shared" si="14"/>
        <v>8</v>
      </c>
      <c r="D162" s="6">
        <f t="shared" si="15"/>
        <v>1933</v>
      </c>
      <c r="E162" s="19">
        <v>650</v>
      </c>
      <c r="F162" s="19">
        <v>3200</v>
      </c>
      <c r="G162" s="19">
        <f t="shared" si="16"/>
        <v>2550</v>
      </c>
    </row>
    <row r="163" spans="1:7" hidden="1">
      <c r="A163" s="12">
        <v>156</v>
      </c>
      <c r="B163" s="9">
        <v>12327</v>
      </c>
      <c r="C163" s="6">
        <f t="shared" si="14"/>
        <v>9</v>
      </c>
      <c r="D163" s="6">
        <f t="shared" si="15"/>
        <v>1933</v>
      </c>
      <c r="E163" s="19">
        <v>650</v>
      </c>
      <c r="F163" s="19">
        <v>3200</v>
      </c>
      <c r="G163" s="19">
        <f t="shared" si="16"/>
        <v>2550</v>
      </c>
    </row>
    <row r="164" spans="1:7" hidden="1">
      <c r="A164" s="12">
        <v>157</v>
      </c>
      <c r="B164" s="9">
        <v>12358</v>
      </c>
      <c r="C164" s="6">
        <f t="shared" si="14"/>
        <v>10</v>
      </c>
      <c r="D164" s="6">
        <f t="shared" si="15"/>
        <v>1934</v>
      </c>
      <c r="E164" s="19">
        <v>650</v>
      </c>
      <c r="F164" s="19">
        <v>3200</v>
      </c>
      <c r="G164" s="19">
        <f t="shared" si="16"/>
        <v>2550</v>
      </c>
    </row>
    <row r="165" spans="1:7" hidden="1">
      <c r="A165" s="12">
        <v>158</v>
      </c>
      <c r="B165" s="9">
        <v>12388</v>
      </c>
      <c r="C165" s="6">
        <f t="shared" si="14"/>
        <v>11</v>
      </c>
      <c r="D165" s="6">
        <f t="shared" si="15"/>
        <v>1934</v>
      </c>
      <c r="E165" s="19">
        <v>650</v>
      </c>
      <c r="F165" s="19">
        <v>3200</v>
      </c>
      <c r="G165" s="19">
        <f t="shared" si="16"/>
        <v>2550</v>
      </c>
    </row>
    <row r="166" spans="1:7" hidden="1">
      <c r="A166" s="12">
        <v>159</v>
      </c>
      <c r="B166" s="9">
        <v>12419</v>
      </c>
      <c r="C166" s="6">
        <f t="shared" si="14"/>
        <v>12</v>
      </c>
      <c r="D166" s="6">
        <f t="shared" si="15"/>
        <v>1934</v>
      </c>
      <c r="E166" s="19">
        <v>650</v>
      </c>
      <c r="F166" s="19">
        <v>3368</v>
      </c>
      <c r="G166" s="19">
        <f t="shared" si="16"/>
        <v>2718</v>
      </c>
    </row>
    <row r="167" spans="1:7" hidden="1">
      <c r="A167" s="12">
        <v>160</v>
      </c>
      <c r="B167" s="9">
        <v>12450</v>
      </c>
      <c r="C167" s="6">
        <f t="shared" si="14"/>
        <v>1</v>
      </c>
      <c r="D167" s="6">
        <f t="shared" si="15"/>
        <v>1934</v>
      </c>
      <c r="E167" s="19">
        <v>650</v>
      </c>
      <c r="F167" s="19">
        <v>3814</v>
      </c>
      <c r="G167" s="19">
        <f t="shared" si="16"/>
        <v>3164</v>
      </c>
    </row>
    <row r="168" spans="1:7" hidden="1">
      <c r="A168" s="12">
        <v>161</v>
      </c>
      <c r="B168" s="9">
        <v>12478</v>
      </c>
      <c r="C168" s="6">
        <f t="shared" si="14"/>
        <v>2</v>
      </c>
      <c r="D168" s="6">
        <f t="shared" si="15"/>
        <v>1934</v>
      </c>
      <c r="E168" s="19">
        <v>650</v>
      </c>
      <c r="F168" s="19">
        <v>4091</v>
      </c>
      <c r="G168" s="19">
        <f t="shared" si="16"/>
        <v>3441</v>
      </c>
    </row>
    <row r="169" spans="1:7" hidden="1">
      <c r="A169" s="12">
        <v>162</v>
      </c>
      <c r="B169" s="9">
        <v>12509</v>
      </c>
      <c r="C169" s="6">
        <f t="shared" si="14"/>
        <v>3</v>
      </c>
      <c r="D169" s="6">
        <f t="shared" si="15"/>
        <v>1934</v>
      </c>
      <c r="E169" s="19">
        <v>650</v>
      </c>
      <c r="F169" s="19">
        <v>4552</v>
      </c>
      <c r="G169" s="19">
        <f t="shared" si="16"/>
        <v>3902</v>
      </c>
    </row>
    <row r="170" spans="1:7" hidden="1">
      <c r="A170" s="12">
        <v>163</v>
      </c>
      <c r="B170" s="9">
        <v>12539</v>
      </c>
      <c r="C170" s="6">
        <f t="shared" si="14"/>
        <v>4</v>
      </c>
      <c r="D170" s="6">
        <f t="shared" si="15"/>
        <v>1934</v>
      </c>
      <c r="E170" s="19">
        <v>650</v>
      </c>
      <c r="F170" s="19">
        <v>4552</v>
      </c>
      <c r="G170" s="19">
        <f t="shared" si="16"/>
        <v>3902</v>
      </c>
    </row>
    <row r="171" spans="1:7" hidden="1">
      <c r="A171" s="12">
        <v>164</v>
      </c>
      <c r="B171" s="9">
        <v>12570</v>
      </c>
      <c r="C171" s="6">
        <f t="shared" si="14"/>
        <v>5</v>
      </c>
      <c r="D171" s="6">
        <f t="shared" si="15"/>
        <v>1934</v>
      </c>
      <c r="E171" s="19">
        <v>650</v>
      </c>
      <c r="F171" s="19">
        <v>4552</v>
      </c>
      <c r="G171" s="19">
        <f t="shared" si="16"/>
        <v>3902</v>
      </c>
    </row>
    <row r="172" spans="1:7" hidden="1">
      <c r="A172" s="12">
        <v>165</v>
      </c>
      <c r="B172" s="9">
        <v>12600</v>
      </c>
      <c r="C172" s="6">
        <f t="shared" si="14"/>
        <v>6</v>
      </c>
      <c r="D172" s="6">
        <f t="shared" si="15"/>
        <v>1934</v>
      </c>
      <c r="E172" s="19">
        <v>650</v>
      </c>
      <c r="F172" s="19">
        <v>3200</v>
      </c>
      <c r="G172" s="19">
        <f t="shared" si="16"/>
        <v>2550</v>
      </c>
    </row>
    <row r="173" spans="1:7" hidden="1">
      <c r="A173" s="12">
        <v>166</v>
      </c>
      <c r="B173" s="9">
        <v>12631</v>
      </c>
      <c r="C173" s="6">
        <f t="shared" si="14"/>
        <v>7</v>
      </c>
      <c r="D173" s="6">
        <f t="shared" si="15"/>
        <v>1934</v>
      </c>
      <c r="E173" s="19">
        <v>650</v>
      </c>
      <c r="F173" s="19">
        <v>3200</v>
      </c>
      <c r="G173" s="19">
        <f t="shared" si="16"/>
        <v>2550</v>
      </c>
    </row>
    <row r="174" spans="1:7" hidden="1">
      <c r="A174" s="12">
        <v>167</v>
      </c>
      <c r="B174" s="9">
        <v>12662</v>
      </c>
      <c r="C174" s="6">
        <f t="shared" si="14"/>
        <v>8</v>
      </c>
      <c r="D174" s="6">
        <f t="shared" si="15"/>
        <v>1934</v>
      </c>
      <c r="E174" s="19">
        <v>650</v>
      </c>
      <c r="F174" s="19">
        <v>3200</v>
      </c>
      <c r="G174" s="19">
        <f t="shared" si="16"/>
        <v>2550</v>
      </c>
    </row>
    <row r="175" spans="1:7" hidden="1">
      <c r="A175" s="12">
        <v>168</v>
      </c>
      <c r="B175" s="9">
        <v>12692</v>
      </c>
      <c r="C175" s="6">
        <f t="shared" si="14"/>
        <v>9</v>
      </c>
      <c r="D175" s="6">
        <f t="shared" si="15"/>
        <v>1934</v>
      </c>
      <c r="E175" s="19">
        <v>650</v>
      </c>
      <c r="F175" s="19">
        <v>3200</v>
      </c>
      <c r="G175" s="19">
        <f t="shared" si="16"/>
        <v>2550</v>
      </c>
    </row>
    <row r="176" spans="1:7" hidden="1">
      <c r="A176" s="12">
        <v>169</v>
      </c>
      <c r="B176" s="9">
        <v>12723</v>
      </c>
      <c r="C176" s="6">
        <f t="shared" si="14"/>
        <v>10</v>
      </c>
      <c r="D176" s="6">
        <f t="shared" si="15"/>
        <v>1935</v>
      </c>
      <c r="E176" s="19">
        <v>650</v>
      </c>
      <c r="F176" s="19">
        <v>3200</v>
      </c>
      <c r="G176" s="19">
        <f t="shared" si="16"/>
        <v>2550</v>
      </c>
    </row>
    <row r="177" spans="1:7" hidden="1">
      <c r="A177" s="12">
        <v>170</v>
      </c>
      <c r="B177" s="9">
        <v>12753</v>
      </c>
      <c r="C177" s="6">
        <f t="shared" si="14"/>
        <v>11</v>
      </c>
      <c r="D177" s="6">
        <f t="shared" si="15"/>
        <v>1935</v>
      </c>
      <c r="E177" s="19">
        <v>650</v>
      </c>
      <c r="F177" s="19">
        <v>3200</v>
      </c>
      <c r="G177" s="19">
        <f t="shared" si="16"/>
        <v>2550</v>
      </c>
    </row>
    <row r="178" spans="1:7" hidden="1">
      <c r="A178" s="12">
        <v>171</v>
      </c>
      <c r="B178" s="9">
        <v>12784</v>
      </c>
      <c r="C178" s="6">
        <f t="shared" si="14"/>
        <v>12</v>
      </c>
      <c r="D178" s="6">
        <f t="shared" si="15"/>
        <v>1935</v>
      </c>
      <c r="E178" s="19">
        <v>650</v>
      </c>
      <c r="F178" s="19">
        <v>3370</v>
      </c>
      <c r="G178" s="19">
        <f t="shared" si="16"/>
        <v>2720</v>
      </c>
    </row>
    <row r="179" spans="1:7" hidden="1">
      <c r="A179" s="12">
        <v>172</v>
      </c>
      <c r="B179" s="9">
        <v>12815</v>
      </c>
      <c r="C179" s="6">
        <f t="shared" si="14"/>
        <v>1</v>
      </c>
      <c r="D179" s="6">
        <f t="shared" si="15"/>
        <v>1935</v>
      </c>
      <c r="E179" s="19">
        <v>2000</v>
      </c>
      <c r="F179" s="19">
        <v>3788</v>
      </c>
      <c r="G179" s="19">
        <f t="shared" si="16"/>
        <v>1788</v>
      </c>
    </row>
    <row r="180" spans="1:7" hidden="1">
      <c r="A180" s="12">
        <v>173</v>
      </c>
      <c r="B180" s="9">
        <v>12843</v>
      </c>
      <c r="C180" s="6">
        <f t="shared" si="14"/>
        <v>2</v>
      </c>
      <c r="D180" s="6">
        <f t="shared" si="15"/>
        <v>1935</v>
      </c>
      <c r="E180" s="19">
        <v>2000</v>
      </c>
      <c r="F180" s="19">
        <v>4123</v>
      </c>
      <c r="G180" s="19">
        <f t="shared" si="16"/>
        <v>2123</v>
      </c>
    </row>
    <row r="181" spans="1:7" hidden="1">
      <c r="A181" s="12">
        <v>174</v>
      </c>
      <c r="B181" s="9">
        <v>12874</v>
      </c>
      <c r="C181" s="6">
        <f t="shared" si="14"/>
        <v>3</v>
      </c>
      <c r="D181" s="6">
        <f t="shared" si="15"/>
        <v>1935</v>
      </c>
      <c r="E181" s="19">
        <v>2000</v>
      </c>
      <c r="F181" s="19">
        <v>4482</v>
      </c>
      <c r="G181" s="19">
        <f t="shared" si="16"/>
        <v>2482</v>
      </c>
    </row>
    <row r="182" spans="1:7" hidden="1">
      <c r="A182" s="12">
        <v>175</v>
      </c>
      <c r="B182" s="9">
        <v>12904</v>
      </c>
      <c r="C182" s="6">
        <f t="shared" si="14"/>
        <v>4</v>
      </c>
      <c r="D182" s="6">
        <f t="shared" si="15"/>
        <v>1935</v>
      </c>
      <c r="E182" s="19">
        <v>2000</v>
      </c>
      <c r="F182" s="19">
        <v>4491</v>
      </c>
      <c r="G182" s="19">
        <f t="shared" si="16"/>
        <v>2491</v>
      </c>
    </row>
    <row r="183" spans="1:7" hidden="1">
      <c r="A183" s="12">
        <v>176</v>
      </c>
      <c r="B183" s="9">
        <v>12935</v>
      </c>
      <c r="C183" s="6">
        <f t="shared" si="14"/>
        <v>5</v>
      </c>
      <c r="D183" s="6">
        <f t="shared" si="15"/>
        <v>1935</v>
      </c>
      <c r="E183" s="19">
        <v>2000</v>
      </c>
      <c r="F183" s="19">
        <v>4552</v>
      </c>
      <c r="G183" s="19">
        <f t="shared" si="16"/>
        <v>2552</v>
      </c>
    </row>
    <row r="184" spans="1:7" hidden="1">
      <c r="A184" s="12">
        <v>177</v>
      </c>
      <c r="B184" s="9">
        <v>12965</v>
      </c>
      <c r="C184" s="6">
        <f t="shared" si="14"/>
        <v>6</v>
      </c>
      <c r="D184" s="6">
        <f t="shared" si="15"/>
        <v>1935</v>
      </c>
      <c r="E184" s="19">
        <v>2000</v>
      </c>
      <c r="F184" s="19">
        <v>3200</v>
      </c>
      <c r="G184" s="19">
        <f t="shared" si="16"/>
        <v>1200</v>
      </c>
    </row>
    <row r="185" spans="1:7" hidden="1">
      <c r="A185" s="12">
        <v>178</v>
      </c>
      <c r="B185" s="9">
        <v>12996</v>
      </c>
      <c r="C185" s="6">
        <f t="shared" si="14"/>
        <v>7</v>
      </c>
      <c r="D185" s="6">
        <f t="shared" si="15"/>
        <v>1935</v>
      </c>
      <c r="E185" s="19">
        <v>2000</v>
      </c>
      <c r="F185" s="19">
        <v>3200</v>
      </c>
      <c r="G185" s="19">
        <f t="shared" si="16"/>
        <v>1200</v>
      </c>
    </row>
    <row r="186" spans="1:7" hidden="1">
      <c r="A186" s="12">
        <v>179</v>
      </c>
      <c r="B186" s="9">
        <v>13027</v>
      </c>
      <c r="C186" s="6">
        <f t="shared" si="14"/>
        <v>8</v>
      </c>
      <c r="D186" s="6">
        <f t="shared" si="15"/>
        <v>1935</v>
      </c>
      <c r="E186" s="19">
        <v>2000</v>
      </c>
      <c r="F186" s="19">
        <v>3200</v>
      </c>
      <c r="G186" s="19">
        <f t="shared" si="16"/>
        <v>1200</v>
      </c>
    </row>
    <row r="187" spans="1:7" hidden="1">
      <c r="A187" s="12">
        <v>180</v>
      </c>
      <c r="B187" s="9">
        <v>13057</v>
      </c>
      <c r="C187" s="6">
        <f t="shared" si="14"/>
        <v>9</v>
      </c>
      <c r="D187" s="6">
        <f t="shared" si="15"/>
        <v>1935</v>
      </c>
      <c r="E187" s="19">
        <v>2000</v>
      </c>
      <c r="F187" s="19">
        <v>3200</v>
      </c>
      <c r="G187" s="19">
        <f t="shared" si="16"/>
        <v>1200</v>
      </c>
    </row>
    <row r="188" spans="1:7" hidden="1">
      <c r="A188" s="12">
        <v>181</v>
      </c>
      <c r="B188" s="9">
        <v>13088</v>
      </c>
      <c r="C188" s="6">
        <f t="shared" si="14"/>
        <v>10</v>
      </c>
      <c r="D188" s="6">
        <f t="shared" si="15"/>
        <v>1936</v>
      </c>
      <c r="E188" s="19">
        <v>2000</v>
      </c>
      <c r="F188" s="19">
        <v>3200</v>
      </c>
      <c r="G188" s="19">
        <f t="shared" si="16"/>
        <v>1200</v>
      </c>
    </row>
    <row r="189" spans="1:7" hidden="1">
      <c r="A189" s="12">
        <v>182</v>
      </c>
      <c r="B189" s="9">
        <v>13118</v>
      </c>
      <c r="C189" s="6">
        <f t="shared" si="14"/>
        <v>11</v>
      </c>
      <c r="D189" s="6">
        <f t="shared" si="15"/>
        <v>1936</v>
      </c>
      <c r="E189" s="19">
        <v>2000</v>
      </c>
      <c r="F189" s="19">
        <v>3200</v>
      </c>
      <c r="G189" s="19">
        <f t="shared" si="16"/>
        <v>1200</v>
      </c>
    </row>
    <row r="190" spans="1:7" hidden="1">
      <c r="A190" s="12">
        <v>183</v>
      </c>
      <c r="B190" s="9">
        <v>13149</v>
      </c>
      <c r="C190" s="6">
        <f t="shared" si="14"/>
        <v>12</v>
      </c>
      <c r="D190" s="6">
        <f t="shared" si="15"/>
        <v>1936</v>
      </c>
      <c r="E190" s="19">
        <v>2000</v>
      </c>
      <c r="F190" s="19">
        <v>3370</v>
      </c>
      <c r="G190" s="19">
        <f t="shared" si="16"/>
        <v>1370</v>
      </c>
    </row>
    <row r="191" spans="1:7" hidden="1">
      <c r="A191" s="12">
        <v>184</v>
      </c>
      <c r="B191" s="9">
        <v>13180</v>
      </c>
      <c r="C191" s="6">
        <f t="shared" si="14"/>
        <v>1</v>
      </c>
      <c r="D191" s="6">
        <f t="shared" si="15"/>
        <v>1936</v>
      </c>
      <c r="E191" s="19">
        <v>2000</v>
      </c>
      <c r="F191" s="19">
        <v>3698</v>
      </c>
      <c r="G191" s="19">
        <f t="shared" si="16"/>
        <v>1698</v>
      </c>
    </row>
    <row r="192" spans="1:7" hidden="1">
      <c r="A192" s="12">
        <v>185</v>
      </c>
      <c r="B192" s="9">
        <v>13209</v>
      </c>
      <c r="C192" s="6">
        <f t="shared" si="14"/>
        <v>2</v>
      </c>
      <c r="D192" s="6">
        <f t="shared" si="15"/>
        <v>1936</v>
      </c>
      <c r="E192" s="19">
        <v>2000</v>
      </c>
      <c r="F192" s="19">
        <v>3588</v>
      </c>
      <c r="G192" s="19">
        <f t="shared" si="16"/>
        <v>1588</v>
      </c>
    </row>
    <row r="193" spans="1:7" hidden="1">
      <c r="A193" s="12">
        <v>186</v>
      </c>
      <c r="B193" s="9">
        <v>13240</v>
      </c>
      <c r="C193" s="6">
        <f t="shared" si="14"/>
        <v>3</v>
      </c>
      <c r="D193" s="6">
        <f t="shared" si="15"/>
        <v>1936</v>
      </c>
      <c r="E193" s="19">
        <v>2000</v>
      </c>
      <c r="F193" s="19">
        <v>4410</v>
      </c>
      <c r="G193" s="19">
        <f t="shared" si="16"/>
        <v>2410</v>
      </c>
    </row>
    <row r="194" spans="1:7" hidden="1">
      <c r="A194" s="12">
        <v>187</v>
      </c>
      <c r="B194" s="9">
        <v>13270</v>
      </c>
      <c r="C194" s="6">
        <f t="shared" si="14"/>
        <v>4</v>
      </c>
      <c r="D194" s="6">
        <f t="shared" si="15"/>
        <v>1936</v>
      </c>
      <c r="E194" s="19">
        <v>2000</v>
      </c>
      <c r="F194" s="19">
        <v>4552</v>
      </c>
      <c r="G194" s="19">
        <f t="shared" si="16"/>
        <v>2552</v>
      </c>
    </row>
    <row r="195" spans="1:7" hidden="1">
      <c r="A195" s="12">
        <v>188</v>
      </c>
      <c r="B195" s="9">
        <v>13301</v>
      </c>
      <c r="C195" s="6">
        <f t="shared" si="14"/>
        <v>5</v>
      </c>
      <c r="D195" s="6">
        <f t="shared" si="15"/>
        <v>1936</v>
      </c>
      <c r="E195" s="19">
        <v>2000</v>
      </c>
      <c r="F195" s="19">
        <v>4552</v>
      </c>
      <c r="G195" s="19">
        <f t="shared" si="16"/>
        <v>2552</v>
      </c>
    </row>
    <row r="196" spans="1:7" hidden="1">
      <c r="A196" s="12">
        <v>189</v>
      </c>
      <c r="B196" s="9">
        <v>13331</v>
      </c>
      <c r="C196" s="6">
        <f t="shared" si="14"/>
        <v>6</v>
      </c>
      <c r="D196" s="6">
        <f t="shared" si="15"/>
        <v>1936</v>
      </c>
      <c r="E196" s="19">
        <v>2000</v>
      </c>
      <c r="F196" s="19">
        <v>3200</v>
      </c>
      <c r="G196" s="19">
        <f t="shared" si="16"/>
        <v>1200</v>
      </c>
    </row>
    <row r="197" spans="1:7" hidden="1">
      <c r="A197" s="12">
        <v>190</v>
      </c>
      <c r="B197" s="9">
        <v>13362</v>
      </c>
      <c r="C197" s="6">
        <f t="shared" si="14"/>
        <v>7</v>
      </c>
      <c r="D197" s="6">
        <f t="shared" si="15"/>
        <v>1936</v>
      </c>
      <c r="E197" s="19">
        <v>2000</v>
      </c>
      <c r="F197" s="19">
        <v>3200</v>
      </c>
      <c r="G197" s="19">
        <f t="shared" si="16"/>
        <v>1200</v>
      </c>
    </row>
    <row r="198" spans="1:7" hidden="1">
      <c r="A198" s="12">
        <v>191</v>
      </c>
      <c r="B198" s="9">
        <v>13393</v>
      </c>
      <c r="C198" s="6">
        <f t="shared" si="14"/>
        <v>8</v>
      </c>
      <c r="D198" s="6">
        <f t="shared" si="15"/>
        <v>1936</v>
      </c>
      <c r="E198" s="19">
        <v>2000</v>
      </c>
      <c r="F198" s="19">
        <v>3200</v>
      </c>
      <c r="G198" s="19">
        <f t="shared" si="16"/>
        <v>1200</v>
      </c>
    </row>
    <row r="199" spans="1:7" hidden="1">
      <c r="A199" s="12">
        <v>192</v>
      </c>
      <c r="B199" s="9">
        <v>13423</v>
      </c>
      <c r="C199" s="6">
        <f t="shared" si="14"/>
        <v>9</v>
      </c>
      <c r="D199" s="6">
        <f t="shared" si="15"/>
        <v>1936</v>
      </c>
      <c r="E199" s="19">
        <v>2000</v>
      </c>
      <c r="F199" s="19">
        <v>3200</v>
      </c>
      <c r="G199" s="19">
        <f t="shared" si="16"/>
        <v>1200</v>
      </c>
    </row>
    <row r="200" spans="1:7" hidden="1">
      <c r="A200" s="12">
        <v>193</v>
      </c>
      <c r="B200" s="9">
        <v>13454</v>
      </c>
      <c r="C200" s="6">
        <f t="shared" si="14"/>
        <v>10</v>
      </c>
      <c r="D200" s="6">
        <f t="shared" si="15"/>
        <v>1937</v>
      </c>
      <c r="E200" s="19">
        <v>2000</v>
      </c>
      <c r="F200" s="19">
        <v>3200</v>
      </c>
      <c r="G200" s="19">
        <f t="shared" si="16"/>
        <v>1200</v>
      </c>
    </row>
    <row r="201" spans="1:7" hidden="1">
      <c r="A201" s="12">
        <v>194</v>
      </c>
      <c r="B201" s="9">
        <v>13484</v>
      </c>
      <c r="C201" s="6">
        <f t="shared" ref="C201:C264" si="17">MONTH(B201)</f>
        <v>11</v>
      </c>
      <c r="D201" s="6">
        <f t="shared" ref="D201:D264" si="18">IF(MONTH(B201)&gt;=10, YEAR(B201)+1, YEAR(B201))</f>
        <v>1937</v>
      </c>
      <c r="E201" s="19">
        <v>2000</v>
      </c>
      <c r="F201" s="19">
        <v>3200</v>
      </c>
      <c r="G201" s="19">
        <f t="shared" ref="G201:G264" si="19">F201-E201</f>
        <v>1200</v>
      </c>
    </row>
    <row r="202" spans="1:7" hidden="1">
      <c r="A202" s="12">
        <v>195</v>
      </c>
      <c r="B202" s="9">
        <v>13515</v>
      </c>
      <c r="C202" s="6">
        <f t="shared" si="17"/>
        <v>12</v>
      </c>
      <c r="D202" s="6">
        <f t="shared" si="18"/>
        <v>1937</v>
      </c>
      <c r="E202" s="19">
        <v>2000</v>
      </c>
      <c r="F202" s="19">
        <v>3370</v>
      </c>
      <c r="G202" s="19">
        <f t="shared" si="19"/>
        <v>1370</v>
      </c>
    </row>
    <row r="203" spans="1:7" hidden="1">
      <c r="A203" s="12">
        <v>196</v>
      </c>
      <c r="B203" s="9">
        <v>13546</v>
      </c>
      <c r="C203" s="6">
        <f t="shared" si="17"/>
        <v>1</v>
      </c>
      <c r="D203" s="6">
        <f t="shared" si="18"/>
        <v>1937</v>
      </c>
      <c r="E203" s="19">
        <v>2000</v>
      </c>
      <c r="F203" s="19">
        <v>3828</v>
      </c>
      <c r="G203" s="19">
        <f t="shared" si="19"/>
        <v>1828</v>
      </c>
    </row>
    <row r="204" spans="1:7" hidden="1">
      <c r="A204" s="12">
        <v>197</v>
      </c>
      <c r="B204" s="9">
        <v>13574</v>
      </c>
      <c r="C204" s="6">
        <f t="shared" si="17"/>
        <v>2</v>
      </c>
      <c r="D204" s="6">
        <f t="shared" si="18"/>
        <v>1937</v>
      </c>
      <c r="E204" s="19">
        <v>2000</v>
      </c>
      <c r="F204" s="19">
        <v>4256</v>
      </c>
      <c r="G204" s="19">
        <f t="shared" si="19"/>
        <v>2256</v>
      </c>
    </row>
    <row r="205" spans="1:7" hidden="1">
      <c r="A205" s="12">
        <v>198</v>
      </c>
      <c r="B205" s="9">
        <v>13605</v>
      </c>
      <c r="C205" s="6">
        <f t="shared" si="17"/>
        <v>3</v>
      </c>
      <c r="D205" s="6">
        <f t="shared" si="18"/>
        <v>1937</v>
      </c>
      <c r="E205" s="19">
        <v>2000</v>
      </c>
      <c r="F205" s="19">
        <v>4279</v>
      </c>
      <c r="G205" s="19">
        <f t="shared" si="19"/>
        <v>2279</v>
      </c>
    </row>
    <row r="206" spans="1:7" hidden="1">
      <c r="A206" s="12">
        <v>199</v>
      </c>
      <c r="B206" s="9">
        <v>13635</v>
      </c>
      <c r="C206" s="6">
        <f t="shared" si="17"/>
        <v>4</v>
      </c>
      <c r="D206" s="6">
        <f t="shared" si="18"/>
        <v>1937</v>
      </c>
      <c r="E206" s="19">
        <v>2000</v>
      </c>
      <c r="F206" s="19">
        <v>4552</v>
      </c>
      <c r="G206" s="19">
        <f t="shared" si="19"/>
        <v>2552</v>
      </c>
    </row>
    <row r="207" spans="1:7" hidden="1">
      <c r="A207" s="12">
        <v>200</v>
      </c>
      <c r="B207" s="9">
        <v>13666</v>
      </c>
      <c r="C207" s="6">
        <f t="shared" si="17"/>
        <v>5</v>
      </c>
      <c r="D207" s="6">
        <f t="shared" si="18"/>
        <v>1937</v>
      </c>
      <c r="E207" s="19">
        <v>2000</v>
      </c>
      <c r="F207" s="19">
        <v>4552</v>
      </c>
      <c r="G207" s="19">
        <f t="shared" si="19"/>
        <v>2552</v>
      </c>
    </row>
    <row r="208" spans="1:7" hidden="1">
      <c r="A208" s="12">
        <v>201</v>
      </c>
      <c r="B208" s="9">
        <v>13696</v>
      </c>
      <c r="C208" s="6">
        <f t="shared" si="17"/>
        <v>6</v>
      </c>
      <c r="D208" s="6">
        <f t="shared" si="18"/>
        <v>1937</v>
      </c>
      <c r="E208" s="19">
        <v>2000</v>
      </c>
      <c r="F208" s="19">
        <v>3200</v>
      </c>
      <c r="G208" s="19">
        <f t="shared" si="19"/>
        <v>1200</v>
      </c>
    </row>
    <row r="209" spans="1:7" hidden="1">
      <c r="A209" s="12">
        <v>202</v>
      </c>
      <c r="B209" s="9">
        <v>13727</v>
      </c>
      <c r="C209" s="6">
        <f t="shared" si="17"/>
        <v>7</v>
      </c>
      <c r="D209" s="6">
        <f t="shared" si="18"/>
        <v>1937</v>
      </c>
      <c r="E209" s="19">
        <v>2000</v>
      </c>
      <c r="F209" s="19">
        <v>3200</v>
      </c>
      <c r="G209" s="19">
        <f t="shared" si="19"/>
        <v>1200</v>
      </c>
    </row>
    <row r="210" spans="1:7" hidden="1">
      <c r="A210" s="12">
        <v>203</v>
      </c>
      <c r="B210" s="9">
        <v>13758</v>
      </c>
      <c r="C210" s="6">
        <f t="shared" si="17"/>
        <v>8</v>
      </c>
      <c r="D210" s="6">
        <f t="shared" si="18"/>
        <v>1937</v>
      </c>
      <c r="E210" s="19">
        <v>2000</v>
      </c>
      <c r="F210" s="19">
        <v>3200</v>
      </c>
      <c r="G210" s="19">
        <f t="shared" si="19"/>
        <v>1200</v>
      </c>
    </row>
    <row r="211" spans="1:7" hidden="1">
      <c r="A211" s="12">
        <v>204</v>
      </c>
      <c r="B211" s="9">
        <v>13788</v>
      </c>
      <c r="C211" s="6">
        <f t="shared" si="17"/>
        <v>9</v>
      </c>
      <c r="D211" s="6">
        <f t="shared" si="18"/>
        <v>1937</v>
      </c>
      <c r="E211" s="19">
        <v>2000</v>
      </c>
      <c r="F211" s="19">
        <v>3200</v>
      </c>
      <c r="G211" s="19">
        <f t="shared" si="19"/>
        <v>1200</v>
      </c>
    </row>
    <row r="212" spans="1:7" hidden="1">
      <c r="A212" s="12">
        <v>205</v>
      </c>
      <c r="B212" s="9">
        <v>13819</v>
      </c>
      <c r="C212" s="6">
        <f t="shared" si="17"/>
        <v>10</v>
      </c>
      <c r="D212" s="6">
        <f t="shared" si="18"/>
        <v>1938</v>
      </c>
      <c r="E212" s="19">
        <v>2000</v>
      </c>
      <c r="F212" s="19">
        <v>3200</v>
      </c>
      <c r="G212" s="19">
        <f t="shared" si="19"/>
        <v>1200</v>
      </c>
    </row>
    <row r="213" spans="1:7" hidden="1">
      <c r="A213" s="12">
        <v>206</v>
      </c>
      <c r="B213" s="9">
        <v>13849</v>
      </c>
      <c r="C213" s="6">
        <f t="shared" si="17"/>
        <v>11</v>
      </c>
      <c r="D213" s="6">
        <f t="shared" si="18"/>
        <v>1938</v>
      </c>
      <c r="E213" s="19">
        <v>2000</v>
      </c>
      <c r="F213" s="19">
        <v>3200</v>
      </c>
      <c r="G213" s="19">
        <f t="shared" si="19"/>
        <v>1200</v>
      </c>
    </row>
    <row r="214" spans="1:7" hidden="1">
      <c r="A214" s="12">
        <v>207</v>
      </c>
      <c r="B214" s="9">
        <v>13880</v>
      </c>
      <c r="C214" s="6">
        <f t="shared" si="17"/>
        <v>12</v>
      </c>
      <c r="D214" s="6">
        <f t="shared" si="18"/>
        <v>1938</v>
      </c>
      <c r="E214" s="19">
        <v>2000</v>
      </c>
      <c r="F214" s="19">
        <v>3310</v>
      </c>
      <c r="G214" s="19">
        <f t="shared" si="19"/>
        <v>1310</v>
      </c>
    </row>
    <row r="215" spans="1:7" hidden="1">
      <c r="A215" s="12">
        <v>208</v>
      </c>
      <c r="B215" s="9">
        <v>13911</v>
      </c>
      <c r="C215" s="6">
        <f t="shared" si="17"/>
        <v>1</v>
      </c>
      <c r="D215" s="6">
        <f t="shared" si="18"/>
        <v>1938</v>
      </c>
      <c r="E215" s="19">
        <v>2000</v>
      </c>
      <c r="F215" s="19">
        <v>3668</v>
      </c>
      <c r="G215" s="19">
        <f t="shared" si="19"/>
        <v>1668</v>
      </c>
    </row>
    <row r="216" spans="1:7" hidden="1">
      <c r="A216" s="12">
        <v>209</v>
      </c>
      <c r="B216" s="9">
        <v>13939</v>
      </c>
      <c r="C216" s="6">
        <f t="shared" si="17"/>
        <v>2</v>
      </c>
      <c r="D216" s="6">
        <f t="shared" si="18"/>
        <v>1938</v>
      </c>
      <c r="E216" s="19">
        <v>2000</v>
      </c>
      <c r="F216" s="19">
        <v>3560</v>
      </c>
      <c r="G216" s="19">
        <f t="shared" si="19"/>
        <v>1560</v>
      </c>
    </row>
    <row r="217" spans="1:7" hidden="1">
      <c r="A217" s="12">
        <v>210</v>
      </c>
      <c r="B217" s="9">
        <v>13970</v>
      </c>
      <c r="C217" s="6">
        <f t="shared" si="17"/>
        <v>3</v>
      </c>
      <c r="D217" s="6">
        <f t="shared" si="18"/>
        <v>1938</v>
      </c>
      <c r="E217" s="19">
        <v>2000</v>
      </c>
      <c r="F217" s="19">
        <v>3416</v>
      </c>
      <c r="G217" s="19">
        <f t="shared" si="19"/>
        <v>1416</v>
      </c>
    </row>
    <row r="218" spans="1:7" hidden="1">
      <c r="A218" s="12">
        <v>211</v>
      </c>
      <c r="B218" s="9">
        <v>14000</v>
      </c>
      <c r="C218" s="6">
        <f t="shared" si="17"/>
        <v>4</v>
      </c>
      <c r="D218" s="6">
        <f t="shared" si="18"/>
        <v>1938</v>
      </c>
      <c r="E218" s="19">
        <v>2000</v>
      </c>
      <c r="F218" s="19">
        <v>4058</v>
      </c>
      <c r="G218" s="19">
        <f t="shared" si="19"/>
        <v>2058</v>
      </c>
    </row>
    <row r="219" spans="1:7" hidden="1">
      <c r="A219" s="12">
        <v>212</v>
      </c>
      <c r="B219" s="9">
        <v>14031</v>
      </c>
      <c r="C219" s="6">
        <f t="shared" si="17"/>
        <v>5</v>
      </c>
      <c r="D219" s="6">
        <f t="shared" si="18"/>
        <v>1938</v>
      </c>
      <c r="E219" s="19">
        <v>2000</v>
      </c>
      <c r="F219" s="19">
        <v>4552</v>
      </c>
      <c r="G219" s="19">
        <f t="shared" si="19"/>
        <v>2552</v>
      </c>
    </row>
    <row r="220" spans="1:7" hidden="1">
      <c r="A220" s="12">
        <v>213</v>
      </c>
      <c r="B220" s="9">
        <v>14061</v>
      </c>
      <c r="C220" s="6">
        <f t="shared" si="17"/>
        <v>6</v>
      </c>
      <c r="D220" s="6">
        <f t="shared" si="18"/>
        <v>1938</v>
      </c>
      <c r="E220" s="19">
        <v>2000</v>
      </c>
      <c r="F220" s="19">
        <v>3200</v>
      </c>
      <c r="G220" s="19">
        <f t="shared" si="19"/>
        <v>1200</v>
      </c>
    </row>
    <row r="221" spans="1:7" hidden="1">
      <c r="A221" s="12">
        <v>214</v>
      </c>
      <c r="B221" s="9">
        <v>14092</v>
      </c>
      <c r="C221" s="6">
        <f t="shared" si="17"/>
        <v>7</v>
      </c>
      <c r="D221" s="6">
        <f t="shared" si="18"/>
        <v>1938</v>
      </c>
      <c r="E221" s="19">
        <v>2000</v>
      </c>
      <c r="F221" s="19">
        <v>3200</v>
      </c>
      <c r="G221" s="19">
        <f t="shared" si="19"/>
        <v>1200</v>
      </c>
    </row>
    <row r="222" spans="1:7" hidden="1">
      <c r="A222" s="12">
        <v>215</v>
      </c>
      <c r="B222" s="9">
        <v>14123</v>
      </c>
      <c r="C222" s="6">
        <f t="shared" si="17"/>
        <v>8</v>
      </c>
      <c r="D222" s="6">
        <f t="shared" si="18"/>
        <v>1938</v>
      </c>
      <c r="E222" s="19">
        <v>2000</v>
      </c>
      <c r="F222" s="19">
        <v>3200</v>
      </c>
      <c r="G222" s="19">
        <f t="shared" si="19"/>
        <v>1200</v>
      </c>
    </row>
    <row r="223" spans="1:7" hidden="1">
      <c r="A223" s="12">
        <v>216</v>
      </c>
      <c r="B223" s="9">
        <v>14153</v>
      </c>
      <c r="C223" s="6">
        <f t="shared" si="17"/>
        <v>9</v>
      </c>
      <c r="D223" s="6">
        <f t="shared" si="18"/>
        <v>1938</v>
      </c>
      <c r="E223" s="19">
        <v>2000</v>
      </c>
      <c r="F223" s="19">
        <v>3200</v>
      </c>
      <c r="G223" s="19">
        <f t="shared" si="19"/>
        <v>1200</v>
      </c>
    </row>
    <row r="224" spans="1:7" hidden="1">
      <c r="A224" s="12">
        <v>217</v>
      </c>
      <c r="B224" s="9">
        <v>14184</v>
      </c>
      <c r="C224" s="6">
        <f t="shared" si="17"/>
        <v>10</v>
      </c>
      <c r="D224" s="6">
        <f t="shared" si="18"/>
        <v>1939</v>
      </c>
      <c r="E224" s="19">
        <v>2000</v>
      </c>
      <c r="F224" s="19">
        <v>3200</v>
      </c>
      <c r="G224" s="19">
        <f t="shared" si="19"/>
        <v>1200</v>
      </c>
    </row>
    <row r="225" spans="1:7" hidden="1">
      <c r="A225" s="12">
        <v>218</v>
      </c>
      <c r="B225" s="9">
        <v>14214</v>
      </c>
      <c r="C225" s="6">
        <f t="shared" si="17"/>
        <v>11</v>
      </c>
      <c r="D225" s="6">
        <f t="shared" si="18"/>
        <v>1939</v>
      </c>
      <c r="E225" s="19">
        <v>2000</v>
      </c>
      <c r="F225" s="19">
        <v>3200</v>
      </c>
      <c r="G225" s="19">
        <f t="shared" si="19"/>
        <v>1200</v>
      </c>
    </row>
    <row r="226" spans="1:7" hidden="1">
      <c r="A226" s="12">
        <v>219</v>
      </c>
      <c r="B226" s="9">
        <v>14245</v>
      </c>
      <c r="C226" s="6">
        <f t="shared" si="17"/>
        <v>12</v>
      </c>
      <c r="D226" s="6">
        <f t="shared" si="18"/>
        <v>1939</v>
      </c>
      <c r="E226" s="19">
        <v>2000</v>
      </c>
      <c r="F226" s="19">
        <v>3370</v>
      </c>
      <c r="G226" s="19">
        <f t="shared" si="19"/>
        <v>1370</v>
      </c>
    </row>
    <row r="227" spans="1:7" hidden="1">
      <c r="A227" s="12">
        <v>220</v>
      </c>
      <c r="B227" s="9">
        <v>14276</v>
      </c>
      <c r="C227" s="6">
        <f t="shared" si="17"/>
        <v>1</v>
      </c>
      <c r="D227" s="6">
        <f t="shared" si="18"/>
        <v>1939</v>
      </c>
      <c r="E227" s="19">
        <v>1700</v>
      </c>
      <c r="F227" s="19">
        <v>3828</v>
      </c>
      <c r="G227" s="19">
        <f t="shared" si="19"/>
        <v>2128</v>
      </c>
    </row>
    <row r="228" spans="1:7" hidden="1">
      <c r="A228" s="12">
        <v>221</v>
      </c>
      <c r="B228" s="9">
        <v>14304</v>
      </c>
      <c r="C228" s="6">
        <f t="shared" si="17"/>
        <v>2</v>
      </c>
      <c r="D228" s="6">
        <f t="shared" si="18"/>
        <v>1939</v>
      </c>
      <c r="E228" s="19">
        <v>1700</v>
      </c>
      <c r="F228" s="19">
        <v>4256</v>
      </c>
      <c r="G228" s="19">
        <f t="shared" si="19"/>
        <v>2556</v>
      </c>
    </row>
    <row r="229" spans="1:7" hidden="1">
      <c r="A229" s="12">
        <v>222</v>
      </c>
      <c r="B229" s="9">
        <v>14335</v>
      </c>
      <c r="C229" s="6">
        <f t="shared" si="17"/>
        <v>3</v>
      </c>
      <c r="D229" s="6">
        <f t="shared" si="18"/>
        <v>1939</v>
      </c>
      <c r="E229" s="19">
        <v>1700</v>
      </c>
      <c r="F229" s="19">
        <v>4495</v>
      </c>
      <c r="G229" s="19">
        <f t="shared" si="19"/>
        <v>2795</v>
      </c>
    </row>
    <row r="230" spans="1:7" hidden="1">
      <c r="A230" s="12">
        <v>223</v>
      </c>
      <c r="B230" s="9">
        <v>14365</v>
      </c>
      <c r="C230" s="6">
        <f t="shared" si="17"/>
        <v>4</v>
      </c>
      <c r="D230" s="6">
        <f t="shared" si="18"/>
        <v>1939</v>
      </c>
      <c r="E230" s="19">
        <v>1700</v>
      </c>
      <c r="F230" s="19">
        <v>4552</v>
      </c>
      <c r="G230" s="19">
        <f t="shared" si="19"/>
        <v>2852</v>
      </c>
    </row>
    <row r="231" spans="1:7" hidden="1">
      <c r="A231" s="12">
        <v>224</v>
      </c>
      <c r="B231" s="9">
        <v>14396</v>
      </c>
      <c r="C231" s="6">
        <f t="shared" si="17"/>
        <v>5</v>
      </c>
      <c r="D231" s="6">
        <f t="shared" si="18"/>
        <v>1939</v>
      </c>
      <c r="E231" s="19">
        <v>1700</v>
      </c>
      <c r="F231" s="19">
        <v>4552</v>
      </c>
      <c r="G231" s="19">
        <f t="shared" si="19"/>
        <v>2852</v>
      </c>
    </row>
    <row r="232" spans="1:7" hidden="1">
      <c r="A232" s="12">
        <v>225</v>
      </c>
      <c r="B232" s="9">
        <v>14426</v>
      </c>
      <c r="C232" s="6">
        <f t="shared" si="17"/>
        <v>6</v>
      </c>
      <c r="D232" s="6">
        <f t="shared" si="18"/>
        <v>1939</v>
      </c>
      <c r="E232" s="19">
        <v>1700</v>
      </c>
      <c r="F232" s="19">
        <v>3200</v>
      </c>
      <c r="G232" s="19">
        <f t="shared" si="19"/>
        <v>1500</v>
      </c>
    </row>
    <row r="233" spans="1:7" hidden="1">
      <c r="A233" s="12">
        <v>226</v>
      </c>
      <c r="B233" s="9">
        <v>14457</v>
      </c>
      <c r="C233" s="6">
        <f t="shared" si="17"/>
        <v>7</v>
      </c>
      <c r="D233" s="6">
        <f t="shared" si="18"/>
        <v>1939</v>
      </c>
      <c r="E233" s="19">
        <v>1700</v>
      </c>
      <c r="F233" s="19">
        <v>3200</v>
      </c>
      <c r="G233" s="19">
        <f t="shared" si="19"/>
        <v>1500</v>
      </c>
    </row>
    <row r="234" spans="1:7" hidden="1">
      <c r="A234" s="12">
        <v>227</v>
      </c>
      <c r="B234" s="9">
        <v>14488</v>
      </c>
      <c r="C234" s="6">
        <f t="shared" si="17"/>
        <v>8</v>
      </c>
      <c r="D234" s="6">
        <f t="shared" si="18"/>
        <v>1939</v>
      </c>
      <c r="E234" s="19">
        <v>1700</v>
      </c>
      <c r="F234" s="19">
        <v>3200</v>
      </c>
      <c r="G234" s="19">
        <f t="shared" si="19"/>
        <v>1500</v>
      </c>
    </row>
    <row r="235" spans="1:7" hidden="1">
      <c r="A235" s="12">
        <v>228</v>
      </c>
      <c r="B235" s="9">
        <v>14518</v>
      </c>
      <c r="C235" s="6">
        <f t="shared" si="17"/>
        <v>9</v>
      </c>
      <c r="D235" s="6">
        <f t="shared" si="18"/>
        <v>1939</v>
      </c>
      <c r="E235" s="19">
        <v>1700</v>
      </c>
      <c r="F235" s="19">
        <v>3200</v>
      </c>
      <c r="G235" s="19">
        <f t="shared" si="19"/>
        <v>1500</v>
      </c>
    </row>
    <row r="236" spans="1:7" hidden="1">
      <c r="A236" s="12">
        <v>229</v>
      </c>
      <c r="B236" s="9">
        <v>14549</v>
      </c>
      <c r="C236" s="6">
        <f t="shared" si="17"/>
        <v>10</v>
      </c>
      <c r="D236" s="6">
        <f t="shared" si="18"/>
        <v>1940</v>
      </c>
      <c r="E236" s="19">
        <v>1700</v>
      </c>
      <c r="F236" s="19">
        <v>3200</v>
      </c>
      <c r="G236" s="19">
        <f t="shared" si="19"/>
        <v>1500</v>
      </c>
    </row>
    <row r="237" spans="1:7" hidden="1">
      <c r="A237" s="12">
        <v>230</v>
      </c>
      <c r="B237" s="9">
        <v>14579</v>
      </c>
      <c r="C237" s="6">
        <f t="shared" si="17"/>
        <v>11</v>
      </c>
      <c r="D237" s="6">
        <f t="shared" si="18"/>
        <v>1940</v>
      </c>
      <c r="E237" s="19">
        <v>1700</v>
      </c>
      <c r="F237" s="19">
        <v>3200</v>
      </c>
      <c r="G237" s="19">
        <f t="shared" si="19"/>
        <v>1500</v>
      </c>
    </row>
    <row r="238" spans="1:7" hidden="1">
      <c r="A238" s="12">
        <v>231</v>
      </c>
      <c r="B238" s="9">
        <v>14610</v>
      </c>
      <c r="C238" s="6">
        <f t="shared" si="17"/>
        <v>12</v>
      </c>
      <c r="D238" s="6">
        <f t="shared" si="18"/>
        <v>1940</v>
      </c>
      <c r="E238" s="19">
        <v>1700</v>
      </c>
      <c r="F238" s="19">
        <v>3370</v>
      </c>
      <c r="G238" s="19">
        <f t="shared" si="19"/>
        <v>1670</v>
      </c>
    </row>
    <row r="239" spans="1:7" hidden="1">
      <c r="A239" s="12">
        <v>232</v>
      </c>
      <c r="B239" s="9">
        <v>14641</v>
      </c>
      <c r="C239" s="6">
        <f t="shared" si="17"/>
        <v>1</v>
      </c>
      <c r="D239" s="6">
        <f t="shared" si="18"/>
        <v>1940</v>
      </c>
      <c r="E239" s="19">
        <v>2000</v>
      </c>
      <c r="F239" s="19">
        <v>3629</v>
      </c>
      <c r="G239" s="19">
        <f t="shared" si="19"/>
        <v>1629</v>
      </c>
    </row>
    <row r="240" spans="1:7" hidden="1">
      <c r="A240" s="12">
        <v>233</v>
      </c>
      <c r="B240" s="9">
        <v>14670</v>
      </c>
      <c r="C240" s="6">
        <f t="shared" si="17"/>
        <v>2</v>
      </c>
      <c r="D240" s="6">
        <f t="shared" si="18"/>
        <v>1940</v>
      </c>
      <c r="E240" s="19">
        <v>2000</v>
      </c>
      <c r="F240" s="19">
        <v>3252</v>
      </c>
      <c r="G240" s="19">
        <f t="shared" si="19"/>
        <v>1252</v>
      </c>
    </row>
    <row r="241" spans="1:7" hidden="1">
      <c r="A241" s="12">
        <v>234</v>
      </c>
      <c r="B241" s="9">
        <v>14701</v>
      </c>
      <c r="C241" s="6">
        <f t="shared" si="17"/>
        <v>3</v>
      </c>
      <c r="D241" s="6">
        <f t="shared" si="18"/>
        <v>1940</v>
      </c>
      <c r="E241" s="19">
        <v>2000</v>
      </c>
      <c r="F241" s="19">
        <v>3435</v>
      </c>
      <c r="G241" s="19">
        <f t="shared" si="19"/>
        <v>1435</v>
      </c>
    </row>
    <row r="242" spans="1:7" hidden="1">
      <c r="A242" s="12">
        <v>235</v>
      </c>
      <c r="B242" s="9">
        <v>14731</v>
      </c>
      <c r="C242" s="6">
        <f t="shared" si="17"/>
        <v>4</v>
      </c>
      <c r="D242" s="6">
        <f t="shared" si="18"/>
        <v>1940</v>
      </c>
      <c r="E242" s="19">
        <v>2000</v>
      </c>
      <c r="F242" s="19">
        <v>4534</v>
      </c>
      <c r="G242" s="19">
        <f t="shared" si="19"/>
        <v>2534</v>
      </c>
    </row>
    <row r="243" spans="1:7" hidden="1">
      <c r="A243" s="12">
        <v>236</v>
      </c>
      <c r="B243" s="9">
        <v>14762</v>
      </c>
      <c r="C243" s="6">
        <f t="shared" si="17"/>
        <v>5</v>
      </c>
      <c r="D243" s="6">
        <f t="shared" si="18"/>
        <v>1940</v>
      </c>
      <c r="E243" s="19">
        <v>2000</v>
      </c>
      <c r="F243" s="19">
        <v>4552</v>
      </c>
      <c r="G243" s="19">
        <f t="shared" si="19"/>
        <v>2552</v>
      </c>
    </row>
    <row r="244" spans="1:7" hidden="1">
      <c r="A244" s="12">
        <v>237</v>
      </c>
      <c r="B244" s="9">
        <v>14792</v>
      </c>
      <c r="C244" s="6">
        <f t="shared" si="17"/>
        <v>6</v>
      </c>
      <c r="D244" s="6">
        <f t="shared" si="18"/>
        <v>1940</v>
      </c>
      <c r="E244" s="19">
        <v>2000</v>
      </c>
      <c r="F244" s="19">
        <v>3200</v>
      </c>
      <c r="G244" s="19">
        <f t="shared" si="19"/>
        <v>1200</v>
      </c>
    </row>
    <row r="245" spans="1:7" hidden="1">
      <c r="A245" s="12">
        <v>238</v>
      </c>
      <c r="B245" s="9">
        <v>14823</v>
      </c>
      <c r="C245" s="6">
        <f t="shared" si="17"/>
        <v>7</v>
      </c>
      <c r="D245" s="6">
        <f t="shared" si="18"/>
        <v>1940</v>
      </c>
      <c r="E245" s="19">
        <v>2000</v>
      </c>
      <c r="F245" s="19">
        <v>3200</v>
      </c>
      <c r="G245" s="19">
        <f t="shared" si="19"/>
        <v>1200</v>
      </c>
    </row>
    <row r="246" spans="1:7" hidden="1">
      <c r="A246" s="12">
        <v>239</v>
      </c>
      <c r="B246" s="9">
        <v>14854</v>
      </c>
      <c r="C246" s="6">
        <f t="shared" si="17"/>
        <v>8</v>
      </c>
      <c r="D246" s="6">
        <f t="shared" si="18"/>
        <v>1940</v>
      </c>
      <c r="E246" s="19">
        <v>2000</v>
      </c>
      <c r="F246" s="19">
        <v>3200</v>
      </c>
      <c r="G246" s="19">
        <f t="shared" si="19"/>
        <v>1200</v>
      </c>
    </row>
    <row r="247" spans="1:7" hidden="1">
      <c r="A247" s="12">
        <v>240</v>
      </c>
      <c r="B247" s="9">
        <v>14884</v>
      </c>
      <c r="C247" s="6">
        <f t="shared" si="17"/>
        <v>9</v>
      </c>
      <c r="D247" s="6">
        <f t="shared" si="18"/>
        <v>1940</v>
      </c>
      <c r="E247" s="19">
        <v>2000</v>
      </c>
      <c r="F247" s="19">
        <v>3200</v>
      </c>
      <c r="G247" s="19">
        <f t="shared" si="19"/>
        <v>1200</v>
      </c>
    </row>
    <row r="248" spans="1:7" hidden="1">
      <c r="A248" s="12">
        <v>241</v>
      </c>
      <c r="B248" s="9">
        <v>14915</v>
      </c>
      <c r="C248" s="6">
        <f t="shared" si="17"/>
        <v>10</v>
      </c>
      <c r="D248" s="6">
        <f t="shared" si="18"/>
        <v>1941</v>
      </c>
      <c r="E248" s="19">
        <v>2000</v>
      </c>
      <c r="F248" s="19">
        <v>3200</v>
      </c>
      <c r="G248" s="19">
        <f t="shared" si="19"/>
        <v>1200</v>
      </c>
    </row>
    <row r="249" spans="1:7" hidden="1">
      <c r="A249" s="12">
        <v>242</v>
      </c>
      <c r="B249" s="9">
        <v>14945</v>
      </c>
      <c r="C249" s="6">
        <f t="shared" si="17"/>
        <v>11</v>
      </c>
      <c r="D249" s="6">
        <f t="shared" si="18"/>
        <v>1941</v>
      </c>
      <c r="E249" s="19">
        <v>2000</v>
      </c>
      <c r="F249" s="19">
        <v>3200</v>
      </c>
      <c r="G249" s="19">
        <f t="shared" si="19"/>
        <v>1200</v>
      </c>
    </row>
    <row r="250" spans="1:7" hidden="1">
      <c r="A250" s="12">
        <v>243</v>
      </c>
      <c r="B250" s="9">
        <v>14976</v>
      </c>
      <c r="C250" s="6">
        <f t="shared" si="17"/>
        <v>12</v>
      </c>
      <c r="D250" s="6">
        <f t="shared" si="18"/>
        <v>1941</v>
      </c>
      <c r="E250" s="19">
        <v>2000</v>
      </c>
      <c r="F250" s="19">
        <v>3293</v>
      </c>
      <c r="G250" s="19">
        <f t="shared" si="19"/>
        <v>1293</v>
      </c>
    </row>
    <row r="251" spans="1:7" hidden="1">
      <c r="A251" s="12">
        <v>244</v>
      </c>
      <c r="B251" s="9">
        <v>15007</v>
      </c>
      <c r="C251" s="6">
        <f t="shared" si="17"/>
        <v>1</v>
      </c>
      <c r="D251" s="6">
        <f t="shared" si="18"/>
        <v>1941</v>
      </c>
      <c r="E251" s="19">
        <v>2000</v>
      </c>
      <c r="F251" s="19">
        <v>3317</v>
      </c>
      <c r="G251" s="19">
        <f t="shared" si="19"/>
        <v>1317</v>
      </c>
    </row>
    <row r="252" spans="1:7" hidden="1">
      <c r="A252" s="12">
        <v>245</v>
      </c>
      <c r="B252" s="9">
        <v>15035</v>
      </c>
      <c r="C252" s="6">
        <f t="shared" si="17"/>
        <v>2</v>
      </c>
      <c r="D252" s="6">
        <f t="shared" si="18"/>
        <v>1941</v>
      </c>
      <c r="E252" s="19">
        <v>2000</v>
      </c>
      <c r="F252" s="19">
        <v>3423</v>
      </c>
      <c r="G252" s="19">
        <f t="shared" si="19"/>
        <v>1423</v>
      </c>
    </row>
    <row r="253" spans="1:7" hidden="1">
      <c r="A253" s="12">
        <v>246</v>
      </c>
      <c r="B253" s="9">
        <v>15066</v>
      </c>
      <c r="C253" s="6">
        <f t="shared" si="17"/>
        <v>3</v>
      </c>
      <c r="D253" s="6">
        <f t="shared" si="18"/>
        <v>1941</v>
      </c>
      <c r="E253" s="19">
        <v>2000</v>
      </c>
      <c r="F253" s="19">
        <v>3940</v>
      </c>
      <c r="G253" s="19">
        <f t="shared" si="19"/>
        <v>1940</v>
      </c>
    </row>
    <row r="254" spans="1:7" hidden="1">
      <c r="A254" s="12">
        <v>247</v>
      </c>
      <c r="B254" s="9">
        <v>15096</v>
      </c>
      <c r="C254" s="6">
        <f t="shared" si="17"/>
        <v>4</v>
      </c>
      <c r="D254" s="6">
        <f t="shared" si="18"/>
        <v>1941</v>
      </c>
      <c r="E254" s="19">
        <v>2000</v>
      </c>
      <c r="F254" s="19">
        <v>4456</v>
      </c>
      <c r="G254" s="19">
        <f t="shared" si="19"/>
        <v>2456</v>
      </c>
    </row>
    <row r="255" spans="1:7" hidden="1">
      <c r="A255" s="12">
        <v>248</v>
      </c>
      <c r="B255" s="9">
        <v>15127</v>
      </c>
      <c r="C255" s="6">
        <f t="shared" si="17"/>
        <v>5</v>
      </c>
      <c r="D255" s="6">
        <f t="shared" si="18"/>
        <v>1941</v>
      </c>
      <c r="E255" s="19">
        <v>2000</v>
      </c>
      <c r="F255" s="19">
        <v>4552</v>
      </c>
      <c r="G255" s="19">
        <f t="shared" si="19"/>
        <v>2552</v>
      </c>
    </row>
    <row r="256" spans="1:7" hidden="1">
      <c r="A256" s="12">
        <v>249</v>
      </c>
      <c r="B256" s="9">
        <v>15157</v>
      </c>
      <c r="C256" s="6">
        <f t="shared" si="17"/>
        <v>6</v>
      </c>
      <c r="D256" s="6">
        <f t="shared" si="18"/>
        <v>1941</v>
      </c>
      <c r="E256" s="19">
        <v>2000</v>
      </c>
      <c r="F256" s="19">
        <v>3200</v>
      </c>
      <c r="G256" s="19">
        <f t="shared" si="19"/>
        <v>1200</v>
      </c>
    </row>
    <row r="257" spans="1:7" hidden="1">
      <c r="A257" s="12">
        <v>250</v>
      </c>
      <c r="B257" s="9">
        <v>15188</v>
      </c>
      <c r="C257" s="6">
        <f t="shared" si="17"/>
        <v>7</v>
      </c>
      <c r="D257" s="6">
        <f t="shared" si="18"/>
        <v>1941</v>
      </c>
      <c r="E257" s="19">
        <v>2000</v>
      </c>
      <c r="F257" s="19">
        <v>3200</v>
      </c>
      <c r="G257" s="19">
        <f t="shared" si="19"/>
        <v>1200</v>
      </c>
    </row>
    <row r="258" spans="1:7" hidden="1">
      <c r="A258" s="12">
        <v>251</v>
      </c>
      <c r="B258" s="9">
        <v>15219</v>
      </c>
      <c r="C258" s="6">
        <f t="shared" si="17"/>
        <v>8</v>
      </c>
      <c r="D258" s="6">
        <f t="shared" si="18"/>
        <v>1941</v>
      </c>
      <c r="E258" s="19">
        <v>2000</v>
      </c>
      <c r="F258" s="19">
        <v>3200</v>
      </c>
      <c r="G258" s="19">
        <f t="shared" si="19"/>
        <v>1200</v>
      </c>
    </row>
    <row r="259" spans="1:7" hidden="1">
      <c r="A259" s="12">
        <v>252</v>
      </c>
      <c r="B259" s="9">
        <v>15249</v>
      </c>
      <c r="C259" s="6">
        <f t="shared" si="17"/>
        <v>9</v>
      </c>
      <c r="D259" s="6">
        <f t="shared" si="18"/>
        <v>1941</v>
      </c>
      <c r="E259" s="19">
        <v>2000</v>
      </c>
      <c r="F259" s="19">
        <v>3200</v>
      </c>
      <c r="G259" s="19">
        <f t="shared" si="19"/>
        <v>1200</v>
      </c>
    </row>
    <row r="260" spans="1:7" hidden="1">
      <c r="A260" s="12">
        <v>253</v>
      </c>
      <c r="B260" s="9">
        <v>15280</v>
      </c>
      <c r="C260" s="6">
        <f t="shared" si="17"/>
        <v>10</v>
      </c>
      <c r="D260" s="6">
        <f t="shared" si="18"/>
        <v>1942</v>
      </c>
      <c r="E260" s="19">
        <v>2000</v>
      </c>
      <c r="F260" s="19">
        <v>3200</v>
      </c>
      <c r="G260" s="19">
        <f t="shared" si="19"/>
        <v>1200</v>
      </c>
    </row>
    <row r="261" spans="1:7" hidden="1">
      <c r="A261" s="12">
        <v>254</v>
      </c>
      <c r="B261" s="9">
        <v>15310</v>
      </c>
      <c r="C261" s="6">
        <f t="shared" si="17"/>
        <v>11</v>
      </c>
      <c r="D261" s="6">
        <f t="shared" si="18"/>
        <v>1942</v>
      </c>
      <c r="E261" s="19">
        <v>2000</v>
      </c>
      <c r="F261" s="19">
        <v>3200</v>
      </c>
      <c r="G261" s="19">
        <f t="shared" si="19"/>
        <v>1200</v>
      </c>
    </row>
    <row r="262" spans="1:7" hidden="1">
      <c r="A262" s="12">
        <v>255</v>
      </c>
      <c r="B262" s="9">
        <v>15341</v>
      </c>
      <c r="C262" s="6">
        <f t="shared" si="17"/>
        <v>12</v>
      </c>
      <c r="D262" s="6">
        <f t="shared" si="18"/>
        <v>1942</v>
      </c>
      <c r="E262" s="19">
        <v>2000</v>
      </c>
      <c r="F262" s="19">
        <v>3316</v>
      </c>
      <c r="G262" s="19">
        <f t="shared" si="19"/>
        <v>1316</v>
      </c>
    </row>
    <row r="263" spans="1:7" hidden="1">
      <c r="A263" s="12">
        <v>256</v>
      </c>
      <c r="B263" s="9">
        <v>15372</v>
      </c>
      <c r="C263" s="6">
        <f t="shared" si="17"/>
        <v>1</v>
      </c>
      <c r="D263" s="6">
        <f t="shared" si="18"/>
        <v>1942</v>
      </c>
      <c r="E263" s="19">
        <v>2000</v>
      </c>
      <c r="F263" s="19">
        <v>3389</v>
      </c>
      <c r="G263" s="19">
        <f t="shared" si="19"/>
        <v>1389</v>
      </c>
    </row>
    <row r="264" spans="1:7" hidden="1">
      <c r="A264" s="12">
        <v>257</v>
      </c>
      <c r="B264" s="9">
        <v>15400</v>
      </c>
      <c r="C264" s="6">
        <f t="shared" si="17"/>
        <v>2</v>
      </c>
      <c r="D264" s="6">
        <f t="shared" si="18"/>
        <v>1942</v>
      </c>
      <c r="E264" s="19">
        <v>2000</v>
      </c>
      <c r="F264" s="19">
        <v>3516</v>
      </c>
      <c r="G264" s="19">
        <f t="shared" si="19"/>
        <v>1516</v>
      </c>
    </row>
    <row r="265" spans="1:7" hidden="1">
      <c r="A265" s="12">
        <v>258</v>
      </c>
      <c r="B265" s="9">
        <v>15431</v>
      </c>
      <c r="C265" s="6">
        <f t="shared" ref="C265:C328" si="20">MONTH(B265)</f>
        <v>3</v>
      </c>
      <c r="D265" s="6">
        <f t="shared" ref="D265:D328" si="21">IF(MONTH(B265)&gt;=10, YEAR(B265)+1, YEAR(B265))</f>
        <v>1942</v>
      </c>
      <c r="E265" s="19">
        <v>2000</v>
      </c>
      <c r="F265" s="19">
        <v>4360</v>
      </c>
      <c r="G265" s="19">
        <f t="shared" ref="G265:G328" si="22">F265-E265</f>
        <v>2360</v>
      </c>
    </row>
    <row r="266" spans="1:7" hidden="1">
      <c r="A266" s="12">
        <v>259</v>
      </c>
      <c r="B266" s="9">
        <v>15461</v>
      </c>
      <c r="C266" s="6">
        <f t="shared" si="20"/>
        <v>4</v>
      </c>
      <c r="D266" s="6">
        <f t="shared" si="21"/>
        <v>1942</v>
      </c>
      <c r="E266" s="19">
        <v>2000</v>
      </c>
      <c r="F266" s="19">
        <v>4552</v>
      </c>
      <c r="G266" s="19">
        <f t="shared" si="22"/>
        <v>2552</v>
      </c>
    </row>
    <row r="267" spans="1:7" hidden="1">
      <c r="A267" s="12">
        <v>260</v>
      </c>
      <c r="B267" s="9">
        <v>15492</v>
      </c>
      <c r="C267" s="6">
        <f t="shared" si="20"/>
        <v>5</v>
      </c>
      <c r="D267" s="6">
        <f t="shared" si="21"/>
        <v>1942</v>
      </c>
      <c r="E267" s="19">
        <v>2000</v>
      </c>
      <c r="F267" s="19">
        <v>4552</v>
      </c>
      <c r="G267" s="19">
        <f t="shared" si="22"/>
        <v>2552</v>
      </c>
    </row>
    <row r="268" spans="1:7" hidden="1">
      <c r="A268" s="12">
        <v>261</v>
      </c>
      <c r="B268" s="9">
        <v>15522</v>
      </c>
      <c r="C268" s="6">
        <f t="shared" si="20"/>
        <v>6</v>
      </c>
      <c r="D268" s="6">
        <f t="shared" si="21"/>
        <v>1942</v>
      </c>
      <c r="E268" s="19">
        <v>2000</v>
      </c>
      <c r="F268" s="19">
        <v>3200</v>
      </c>
      <c r="G268" s="19">
        <f t="shared" si="22"/>
        <v>1200</v>
      </c>
    </row>
    <row r="269" spans="1:7" hidden="1">
      <c r="A269" s="12">
        <v>262</v>
      </c>
      <c r="B269" s="9">
        <v>15553</v>
      </c>
      <c r="C269" s="6">
        <f t="shared" si="20"/>
        <v>7</v>
      </c>
      <c r="D269" s="6">
        <f t="shared" si="21"/>
        <v>1942</v>
      </c>
      <c r="E269" s="19">
        <v>2000</v>
      </c>
      <c r="F269" s="19">
        <v>3200</v>
      </c>
      <c r="G269" s="19">
        <f t="shared" si="22"/>
        <v>1200</v>
      </c>
    </row>
    <row r="270" spans="1:7" hidden="1">
      <c r="A270" s="12">
        <v>263</v>
      </c>
      <c r="B270" s="9">
        <v>15584</v>
      </c>
      <c r="C270" s="6">
        <f t="shared" si="20"/>
        <v>8</v>
      </c>
      <c r="D270" s="6">
        <f t="shared" si="21"/>
        <v>1942</v>
      </c>
      <c r="E270" s="19">
        <v>2000</v>
      </c>
      <c r="F270" s="19">
        <v>3200</v>
      </c>
      <c r="G270" s="19">
        <f t="shared" si="22"/>
        <v>1200</v>
      </c>
    </row>
    <row r="271" spans="1:7" hidden="1">
      <c r="A271" s="12">
        <v>264</v>
      </c>
      <c r="B271" s="9">
        <v>15614</v>
      </c>
      <c r="C271" s="6">
        <f t="shared" si="20"/>
        <v>9</v>
      </c>
      <c r="D271" s="6">
        <f t="shared" si="21"/>
        <v>1942</v>
      </c>
      <c r="E271" s="19">
        <v>2000</v>
      </c>
      <c r="F271" s="19">
        <v>3200</v>
      </c>
      <c r="G271" s="19">
        <f t="shared" si="22"/>
        <v>1200</v>
      </c>
    </row>
    <row r="272" spans="1:7" hidden="1">
      <c r="A272" s="12">
        <v>265</v>
      </c>
      <c r="B272" s="9">
        <v>15645</v>
      </c>
      <c r="C272" s="6">
        <f t="shared" si="20"/>
        <v>10</v>
      </c>
      <c r="D272" s="6">
        <f t="shared" si="21"/>
        <v>1943</v>
      </c>
      <c r="E272" s="19">
        <v>2000</v>
      </c>
      <c r="F272" s="19">
        <v>3200</v>
      </c>
      <c r="G272" s="19">
        <f t="shared" si="22"/>
        <v>1200</v>
      </c>
    </row>
    <row r="273" spans="1:7" hidden="1">
      <c r="A273" s="12">
        <v>266</v>
      </c>
      <c r="B273" s="9">
        <v>15675</v>
      </c>
      <c r="C273" s="6">
        <f t="shared" si="20"/>
        <v>11</v>
      </c>
      <c r="D273" s="6">
        <f t="shared" si="21"/>
        <v>1943</v>
      </c>
      <c r="E273" s="19">
        <v>2000</v>
      </c>
      <c r="F273" s="19">
        <v>3200</v>
      </c>
      <c r="G273" s="19">
        <f t="shared" si="22"/>
        <v>1200</v>
      </c>
    </row>
    <row r="274" spans="1:7" hidden="1">
      <c r="A274" s="12">
        <v>267</v>
      </c>
      <c r="B274" s="9">
        <v>15706</v>
      </c>
      <c r="C274" s="6">
        <f t="shared" si="20"/>
        <v>12</v>
      </c>
      <c r="D274" s="6">
        <f t="shared" si="21"/>
        <v>1943</v>
      </c>
      <c r="E274" s="19">
        <v>2000</v>
      </c>
      <c r="F274" s="19">
        <v>3356</v>
      </c>
      <c r="G274" s="19">
        <f t="shared" si="22"/>
        <v>1356</v>
      </c>
    </row>
    <row r="275" spans="1:7" hidden="1">
      <c r="A275" s="12">
        <v>268</v>
      </c>
      <c r="B275" s="9">
        <v>15737</v>
      </c>
      <c r="C275" s="6">
        <f t="shared" si="20"/>
        <v>1</v>
      </c>
      <c r="D275" s="6">
        <f t="shared" si="21"/>
        <v>1943</v>
      </c>
      <c r="E275" s="19">
        <v>2000</v>
      </c>
      <c r="F275" s="19">
        <v>3541</v>
      </c>
      <c r="G275" s="19">
        <f t="shared" si="22"/>
        <v>1541</v>
      </c>
    </row>
    <row r="276" spans="1:7" hidden="1">
      <c r="A276" s="12">
        <v>269</v>
      </c>
      <c r="B276" s="9">
        <v>15765</v>
      </c>
      <c r="C276" s="6">
        <f t="shared" si="20"/>
        <v>2</v>
      </c>
      <c r="D276" s="6">
        <f t="shared" si="21"/>
        <v>1943</v>
      </c>
      <c r="E276" s="19">
        <v>2000</v>
      </c>
      <c r="F276" s="19">
        <v>3848</v>
      </c>
      <c r="G276" s="19">
        <f t="shared" si="22"/>
        <v>1848</v>
      </c>
    </row>
    <row r="277" spans="1:7" hidden="1">
      <c r="A277" s="12">
        <v>270</v>
      </c>
      <c r="B277" s="9">
        <v>15796</v>
      </c>
      <c r="C277" s="6">
        <f t="shared" si="20"/>
        <v>3</v>
      </c>
      <c r="D277" s="6">
        <f t="shared" si="21"/>
        <v>1943</v>
      </c>
      <c r="E277" s="19">
        <v>2000</v>
      </c>
      <c r="F277" s="19">
        <v>4118</v>
      </c>
      <c r="G277" s="19">
        <f t="shared" si="22"/>
        <v>2118</v>
      </c>
    </row>
    <row r="278" spans="1:7" hidden="1">
      <c r="A278" s="12">
        <v>271</v>
      </c>
      <c r="B278" s="9">
        <v>15826</v>
      </c>
      <c r="C278" s="6">
        <f t="shared" si="20"/>
        <v>4</v>
      </c>
      <c r="D278" s="6">
        <f t="shared" si="21"/>
        <v>1943</v>
      </c>
      <c r="E278" s="19">
        <v>2000</v>
      </c>
      <c r="F278" s="19">
        <v>4552</v>
      </c>
      <c r="G278" s="19">
        <f t="shared" si="22"/>
        <v>2552</v>
      </c>
    </row>
    <row r="279" spans="1:7" hidden="1">
      <c r="A279" s="12">
        <v>272</v>
      </c>
      <c r="B279" s="9">
        <v>15857</v>
      </c>
      <c r="C279" s="6">
        <f t="shared" si="20"/>
        <v>5</v>
      </c>
      <c r="D279" s="6">
        <f t="shared" si="21"/>
        <v>1943</v>
      </c>
      <c r="E279" s="19">
        <v>2000</v>
      </c>
      <c r="F279" s="19">
        <v>4552</v>
      </c>
      <c r="G279" s="19">
        <f t="shared" si="22"/>
        <v>2552</v>
      </c>
    </row>
    <row r="280" spans="1:7" hidden="1">
      <c r="A280" s="12">
        <v>273</v>
      </c>
      <c r="B280" s="9">
        <v>15887</v>
      </c>
      <c r="C280" s="6">
        <f t="shared" si="20"/>
        <v>6</v>
      </c>
      <c r="D280" s="6">
        <f t="shared" si="21"/>
        <v>1943</v>
      </c>
      <c r="E280" s="19">
        <v>2000</v>
      </c>
      <c r="F280" s="19">
        <v>3200</v>
      </c>
      <c r="G280" s="19">
        <f t="shared" si="22"/>
        <v>1200</v>
      </c>
    </row>
    <row r="281" spans="1:7" hidden="1">
      <c r="A281" s="12">
        <v>274</v>
      </c>
      <c r="B281" s="9">
        <v>15918</v>
      </c>
      <c r="C281" s="6">
        <f t="shared" si="20"/>
        <v>7</v>
      </c>
      <c r="D281" s="6">
        <f t="shared" si="21"/>
        <v>1943</v>
      </c>
      <c r="E281" s="19">
        <v>2000</v>
      </c>
      <c r="F281" s="19">
        <v>3200</v>
      </c>
      <c r="G281" s="19">
        <f t="shared" si="22"/>
        <v>1200</v>
      </c>
    </row>
    <row r="282" spans="1:7" hidden="1">
      <c r="A282" s="12">
        <v>275</v>
      </c>
      <c r="B282" s="9">
        <v>15949</v>
      </c>
      <c r="C282" s="6">
        <f t="shared" si="20"/>
        <v>8</v>
      </c>
      <c r="D282" s="6">
        <f t="shared" si="21"/>
        <v>1943</v>
      </c>
      <c r="E282" s="19">
        <v>2000</v>
      </c>
      <c r="F282" s="19">
        <v>3200</v>
      </c>
      <c r="G282" s="19">
        <f t="shared" si="22"/>
        <v>1200</v>
      </c>
    </row>
    <row r="283" spans="1:7" hidden="1">
      <c r="A283" s="12">
        <v>276</v>
      </c>
      <c r="B283" s="9">
        <v>15979</v>
      </c>
      <c r="C283" s="6">
        <f t="shared" si="20"/>
        <v>9</v>
      </c>
      <c r="D283" s="6">
        <f t="shared" si="21"/>
        <v>1943</v>
      </c>
      <c r="E283" s="19">
        <v>2000</v>
      </c>
      <c r="F283" s="19">
        <v>3200</v>
      </c>
      <c r="G283" s="19">
        <f t="shared" si="22"/>
        <v>1200</v>
      </c>
    </row>
    <row r="284" spans="1:7" hidden="1">
      <c r="A284" s="12">
        <v>277</v>
      </c>
      <c r="B284" s="9">
        <v>16010</v>
      </c>
      <c r="C284" s="6">
        <f t="shared" si="20"/>
        <v>10</v>
      </c>
      <c r="D284" s="6">
        <f t="shared" si="21"/>
        <v>1944</v>
      </c>
      <c r="E284" s="19">
        <v>2000</v>
      </c>
      <c r="F284" s="19">
        <v>3200</v>
      </c>
      <c r="G284" s="19">
        <f t="shared" si="22"/>
        <v>1200</v>
      </c>
    </row>
    <row r="285" spans="1:7" hidden="1">
      <c r="A285" s="12">
        <v>278</v>
      </c>
      <c r="B285" s="9">
        <v>16040</v>
      </c>
      <c r="C285" s="6">
        <f t="shared" si="20"/>
        <v>11</v>
      </c>
      <c r="D285" s="6">
        <f t="shared" si="21"/>
        <v>1944</v>
      </c>
      <c r="E285" s="19">
        <v>2000</v>
      </c>
      <c r="F285" s="19">
        <v>3200</v>
      </c>
      <c r="G285" s="19">
        <f t="shared" si="22"/>
        <v>1200</v>
      </c>
    </row>
    <row r="286" spans="1:7" hidden="1">
      <c r="A286" s="12">
        <v>279</v>
      </c>
      <c r="B286" s="9">
        <v>16071</v>
      </c>
      <c r="C286" s="6">
        <f t="shared" si="20"/>
        <v>12</v>
      </c>
      <c r="D286" s="6">
        <f t="shared" si="21"/>
        <v>1944</v>
      </c>
      <c r="E286" s="19">
        <v>2000</v>
      </c>
      <c r="F286" s="19">
        <v>3370</v>
      </c>
      <c r="G286" s="19">
        <f t="shared" si="22"/>
        <v>1370</v>
      </c>
    </row>
    <row r="287" spans="1:7" hidden="1">
      <c r="A287" s="12">
        <v>280</v>
      </c>
      <c r="B287" s="9">
        <v>16102</v>
      </c>
      <c r="C287" s="6">
        <f t="shared" si="20"/>
        <v>1</v>
      </c>
      <c r="D287" s="6">
        <f t="shared" si="21"/>
        <v>1944</v>
      </c>
      <c r="E287" s="19">
        <v>1700</v>
      </c>
      <c r="F287" s="19">
        <v>3828</v>
      </c>
      <c r="G287" s="19">
        <f t="shared" si="22"/>
        <v>2128</v>
      </c>
    </row>
    <row r="288" spans="1:7" hidden="1">
      <c r="A288" s="12">
        <v>281</v>
      </c>
      <c r="B288" s="9">
        <v>16131</v>
      </c>
      <c r="C288" s="6">
        <f t="shared" si="20"/>
        <v>2</v>
      </c>
      <c r="D288" s="6">
        <f t="shared" si="21"/>
        <v>1944</v>
      </c>
      <c r="E288" s="19">
        <v>1700</v>
      </c>
      <c r="F288" s="19">
        <v>4197</v>
      </c>
      <c r="G288" s="19">
        <f t="shared" si="22"/>
        <v>2497</v>
      </c>
    </row>
    <row r="289" spans="1:7" hidden="1">
      <c r="A289" s="12">
        <v>282</v>
      </c>
      <c r="B289" s="9">
        <v>16162</v>
      </c>
      <c r="C289" s="6">
        <f t="shared" si="20"/>
        <v>3</v>
      </c>
      <c r="D289" s="6">
        <f t="shared" si="21"/>
        <v>1944</v>
      </c>
      <c r="E289" s="19">
        <v>1700</v>
      </c>
      <c r="F289" s="19">
        <v>4552</v>
      </c>
      <c r="G289" s="19">
        <f t="shared" si="22"/>
        <v>2852</v>
      </c>
    </row>
    <row r="290" spans="1:7" hidden="1">
      <c r="A290" s="12">
        <v>283</v>
      </c>
      <c r="B290" s="9">
        <v>16192</v>
      </c>
      <c r="C290" s="6">
        <f t="shared" si="20"/>
        <v>4</v>
      </c>
      <c r="D290" s="6">
        <f t="shared" si="21"/>
        <v>1944</v>
      </c>
      <c r="E290" s="19">
        <v>1700</v>
      </c>
      <c r="F290" s="19">
        <v>4552</v>
      </c>
      <c r="G290" s="19">
        <f t="shared" si="22"/>
        <v>2852</v>
      </c>
    </row>
    <row r="291" spans="1:7" hidden="1">
      <c r="A291" s="12">
        <v>284</v>
      </c>
      <c r="B291" s="9">
        <v>16223</v>
      </c>
      <c r="C291" s="6">
        <f t="shared" si="20"/>
        <v>5</v>
      </c>
      <c r="D291" s="6">
        <f t="shared" si="21"/>
        <v>1944</v>
      </c>
      <c r="E291" s="19">
        <v>1700</v>
      </c>
      <c r="F291" s="19">
        <v>4552</v>
      </c>
      <c r="G291" s="19">
        <f t="shared" si="22"/>
        <v>2852</v>
      </c>
    </row>
    <row r="292" spans="1:7" hidden="1">
      <c r="A292" s="12">
        <v>285</v>
      </c>
      <c r="B292" s="9">
        <v>16253</v>
      </c>
      <c r="C292" s="6">
        <f t="shared" si="20"/>
        <v>6</v>
      </c>
      <c r="D292" s="6">
        <f t="shared" si="21"/>
        <v>1944</v>
      </c>
      <c r="E292" s="19">
        <v>1700</v>
      </c>
      <c r="F292" s="19">
        <v>3200</v>
      </c>
      <c r="G292" s="19">
        <f t="shared" si="22"/>
        <v>1500</v>
      </c>
    </row>
    <row r="293" spans="1:7" hidden="1">
      <c r="A293" s="12">
        <v>286</v>
      </c>
      <c r="B293" s="9">
        <v>16284</v>
      </c>
      <c r="C293" s="6">
        <f t="shared" si="20"/>
        <v>7</v>
      </c>
      <c r="D293" s="6">
        <f t="shared" si="21"/>
        <v>1944</v>
      </c>
      <c r="E293" s="19">
        <v>1700</v>
      </c>
      <c r="F293" s="19">
        <v>3200</v>
      </c>
      <c r="G293" s="19">
        <f t="shared" si="22"/>
        <v>1500</v>
      </c>
    </row>
    <row r="294" spans="1:7" hidden="1">
      <c r="A294" s="12">
        <v>287</v>
      </c>
      <c r="B294" s="9">
        <v>16315</v>
      </c>
      <c r="C294" s="6">
        <f t="shared" si="20"/>
        <v>8</v>
      </c>
      <c r="D294" s="6">
        <f t="shared" si="21"/>
        <v>1944</v>
      </c>
      <c r="E294" s="19">
        <v>1700</v>
      </c>
      <c r="F294" s="19">
        <v>3200</v>
      </c>
      <c r="G294" s="19">
        <f t="shared" si="22"/>
        <v>1500</v>
      </c>
    </row>
    <row r="295" spans="1:7" hidden="1">
      <c r="A295" s="12">
        <v>288</v>
      </c>
      <c r="B295" s="9">
        <v>16345</v>
      </c>
      <c r="C295" s="6">
        <f t="shared" si="20"/>
        <v>9</v>
      </c>
      <c r="D295" s="6">
        <f t="shared" si="21"/>
        <v>1944</v>
      </c>
      <c r="E295" s="19">
        <v>1700</v>
      </c>
      <c r="F295" s="19">
        <v>3200</v>
      </c>
      <c r="G295" s="19">
        <f t="shared" si="22"/>
        <v>1500</v>
      </c>
    </row>
    <row r="296" spans="1:7" hidden="1">
      <c r="A296" s="12">
        <v>289</v>
      </c>
      <c r="B296" s="9">
        <v>16376</v>
      </c>
      <c r="C296" s="6">
        <f t="shared" si="20"/>
        <v>10</v>
      </c>
      <c r="D296" s="6">
        <f t="shared" si="21"/>
        <v>1945</v>
      </c>
      <c r="E296" s="19">
        <v>1700</v>
      </c>
      <c r="F296" s="19">
        <v>3200</v>
      </c>
      <c r="G296" s="19">
        <f t="shared" si="22"/>
        <v>1500</v>
      </c>
    </row>
    <row r="297" spans="1:7" hidden="1">
      <c r="A297" s="12">
        <v>290</v>
      </c>
      <c r="B297" s="9">
        <v>16406</v>
      </c>
      <c r="C297" s="6">
        <f t="shared" si="20"/>
        <v>11</v>
      </c>
      <c r="D297" s="6">
        <f t="shared" si="21"/>
        <v>1945</v>
      </c>
      <c r="E297" s="19">
        <v>1700</v>
      </c>
      <c r="F297" s="19">
        <v>3200</v>
      </c>
      <c r="G297" s="19">
        <f t="shared" si="22"/>
        <v>1500</v>
      </c>
    </row>
    <row r="298" spans="1:7" hidden="1">
      <c r="A298" s="12">
        <v>291</v>
      </c>
      <c r="B298" s="9">
        <v>16437</v>
      </c>
      <c r="C298" s="6">
        <f t="shared" si="20"/>
        <v>12</v>
      </c>
      <c r="D298" s="6">
        <f t="shared" si="21"/>
        <v>1945</v>
      </c>
      <c r="E298" s="19">
        <v>1700</v>
      </c>
      <c r="F298" s="19">
        <v>3352</v>
      </c>
      <c r="G298" s="19">
        <f t="shared" si="22"/>
        <v>1652</v>
      </c>
    </row>
    <row r="299" spans="1:7" hidden="1">
      <c r="A299" s="12">
        <v>292</v>
      </c>
      <c r="B299" s="9">
        <v>16468</v>
      </c>
      <c r="C299" s="6">
        <f t="shared" si="20"/>
        <v>1</v>
      </c>
      <c r="D299" s="6">
        <f t="shared" si="21"/>
        <v>1945</v>
      </c>
      <c r="E299" s="19">
        <v>2000</v>
      </c>
      <c r="F299" s="19">
        <v>3791</v>
      </c>
      <c r="G299" s="19">
        <f t="shared" si="22"/>
        <v>1791</v>
      </c>
    </row>
    <row r="300" spans="1:7" hidden="1">
      <c r="A300" s="12">
        <v>293</v>
      </c>
      <c r="B300" s="9">
        <v>16496</v>
      </c>
      <c r="C300" s="6">
        <f t="shared" si="20"/>
        <v>2</v>
      </c>
      <c r="D300" s="6">
        <f t="shared" si="21"/>
        <v>1945</v>
      </c>
      <c r="E300" s="19">
        <v>2000</v>
      </c>
      <c r="F300" s="19">
        <v>3948</v>
      </c>
      <c r="G300" s="19">
        <f t="shared" si="22"/>
        <v>1948</v>
      </c>
    </row>
    <row r="301" spans="1:7" hidden="1">
      <c r="A301" s="12">
        <v>294</v>
      </c>
      <c r="B301" s="9">
        <v>16527</v>
      </c>
      <c r="C301" s="6">
        <f t="shared" si="20"/>
        <v>3</v>
      </c>
      <c r="D301" s="6">
        <f t="shared" si="21"/>
        <v>1945</v>
      </c>
      <c r="E301" s="19">
        <v>2000</v>
      </c>
      <c r="F301" s="19">
        <v>4454</v>
      </c>
      <c r="G301" s="19">
        <f t="shared" si="22"/>
        <v>2454</v>
      </c>
    </row>
    <row r="302" spans="1:7" hidden="1">
      <c r="A302" s="12">
        <v>295</v>
      </c>
      <c r="B302" s="9">
        <v>16557</v>
      </c>
      <c r="C302" s="6">
        <f t="shared" si="20"/>
        <v>4</v>
      </c>
      <c r="D302" s="6">
        <f t="shared" si="21"/>
        <v>1945</v>
      </c>
      <c r="E302" s="19">
        <v>2000</v>
      </c>
      <c r="F302" s="19">
        <v>4552</v>
      </c>
      <c r="G302" s="19">
        <f t="shared" si="22"/>
        <v>2552</v>
      </c>
    </row>
    <row r="303" spans="1:7" hidden="1">
      <c r="A303" s="12">
        <v>296</v>
      </c>
      <c r="B303" s="9">
        <v>16588</v>
      </c>
      <c r="C303" s="6">
        <f t="shared" si="20"/>
        <v>5</v>
      </c>
      <c r="D303" s="6">
        <f t="shared" si="21"/>
        <v>1945</v>
      </c>
      <c r="E303" s="19">
        <v>2000</v>
      </c>
      <c r="F303" s="19">
        <v>4552</v>
      </c>
      <c r="G303" s="19">
        <f t="shared" si="22"/>
        <v>2552</v>
      </c>
    </row>
    <row r="304" spans="1:7" hidden="1">
      <c r="A304" s="12">
        <v>297</v>
      </c>
      <c r="B304" s="9">
        <v>16618</v>
      </c>
      <c r="C304" s="6">
        <f t="shared" si="20"/>
        <v>6</v>
      </c>
      <c r="D304" s="6">
        <f t="shared" si="21"/>
        <v>1945</v>
      </c>
      <c r="E304" s="19">
        <v>2000</v>
      </c>
      <c r="F304" s="19">
        <v>3200</v>
      </c>
      <c r="G304" s="19">
        <f t="shared" si="22"/>
        <v>1200</v>
      </c>
    </row>
    <row r="305" spans="1:7" hidden="1">
      <c r="A305" s="12">
        <v>298</v>
      </c>
      <c r="B305" s="9">
        <v>16649</v>
      </c>
      <c r="C305" s="6">
        <f t="shared" si="20"/>
        <v>7</v>
      </c>
      <c r="D305" s="6">
        <f t="shared" si="21"/>
        <v>1945</v>
      </c>
      <c r="E305" s="19">
        <v>2000</v>
      </c>
      <c r="F305" s="19">
        <v>3200</v>
      </c>
      <c r="G305" s="19">
        <f t="shared" si="22"/>
        <v>1200</v>
      </c>
    </row>
    <row r="306" spans="1:7" hidden="1">
      <c r="A306" s="12">
        <v>299</v>
      </c>
      <c r="B306" s="9">
        <v>16680</v>
      </c>
      <c r="C306" s="6">
        <f t="shared" si="20"/>
        <v>8</v>
      </c>
      <c r="D306" s="6">
        <f t="shared" si="21"/>
        <v>1945</v>
      </c>
      <c r="E306" s="19">
        <v>2000</v>
      </c>
      <c r="F306" s="19">
        <v>3200</v>
      </c>
      <c r="G306" s="19">
        <f t="shared" si="22"/>
        <v>1200</v>
      </c>
    </row>
    <row r="307" spans="1:7" hidden="1">
      <c r="A307" s="12">
        <v>300</v>
      </c>
      <c r="B307" s="9">
        <v>16710</v>
      </c>
      <c r="C307" s="6">
        <f t="shared" si="20"/>
        <v>9</v>
      </c>
      <c r="D307" s="6">
        <f t="shared" si="21"/>
        <v>1945</v>
      </c>
      <c r="E307" s="19">
        <v>2000</v>
      </c>
      <c r="F307" s="19">
        <v>3200</v>
      </c>
      <c r="G307" s="19">
        <f t="shared" si="22"/>
        <v>1200</v>
      </c>
    </row>
    <row r="308" spans="1:7" hidden="1">
      <c r="A308" s="12">
        <v>301</v>
      </c>
      <c r="B308" s="9">
        <v>16741</v>
      </c>
      <c r="C308" s="6">
        <f t="shared" si="20"/>
        <v>10</v>
      </c>
      <c r="D308" s="6">
        <f t="shared" si="21"/>
        <v>1946</v>
      </c>
      <c r="E308" s="19">
        <v>2000</v>
      </c>
      <c r="F308" s="19">
        <v>3200</v>
      </c>
      <c r="G308" s="19">
        <f t="shared" si="22"/>
        <v>1200</v>
      </c>
    </row>
    <row r="309" spans="1:7" hidden="1">
      <c r="A309" s="12">
        <v>302</v>
      </c>
      <c r="B309" s="9">
        <v>16771</v>
      </c>
      <c r="C309" s="6">
        <f t="shared" si="20"/>
        <v>11</v>
      </c>
      <c r="D309" s="6">
        <f t="shared" si="21"/>
        <v>1946</v>
      </c>
      <c r="E309" s="19">
        <v>2000</v>
      </c>
      <c r="F309" s="19">
        <v>3200</v>
      </c>
      <c r="G309" s="19">
        <f t="shared" si="22"/>
        <v>1200</v>
      </c>
    </row>
    <row r="310" spans="1:7" hidden="1">
      <c r="A310" s="12">
        <v>303</v>
      </c>
      <c r="B310" s="9">
        <v>16802</v>
      </c>
      <c r="C310" s="6">
        <f t="shared" si="20"/>
        <v>12</v>
      </c>
      <c r="D310" s="6">
        <f t="shared" si="21"/>
        <v>1946</v>
      </c>
      <c r="E310" s="19">
        <v>2000</v>
      </c>
      <c r="F310" s="19">
        <v>3265</v>
      </c>
      <c r="G310" s="19">
        <f t="shared" si="22"/>
        <v>1265</v>
      </c>
    </row>
    <row r="311" spans="1:7" hidden="1">
      <c r="A311" s="12">
        <v>304</v>
      </c>
      <c r="B311" s="9">
        <v>16833</v>
      </c>
      <c r="C311" s="6">
        <f t="shared" si="20"/>
        <v>1</v>
      </c>
      <c r="D311" s="6">
        <f t="shared" si="21"/>
        <v>1946</v>
      </c>
      <c r="E311" s="19">
        <v>2000</v>
      </c>
      <c r="F311" s="19">
        <v>3622</v>
      </c>
      <c r="G311" s="19">
        <f t="shared" si="22"/>
        <v>1622</v>
      </c>
    </row>
    <row r="312" spans="1:7" hidden="1">
      <c r="A312" s="12">
        <v>305</v>
      </c>
      <c r="B312" s="9">
        <v>16861</v>
      </c>
      <c r="C312" s="6">
        <f t="shared" si="20"/>
        <v>2</v>
      </c>
      <c r="D312" s="6">
        <f t="shared" si="21"/>
        <v>1946</v>
      </c>
      <c r="E312" s="19">
        <v>2000</v>
      </c>
      <c r="F312" s="19">
        <v>4073</v>
      </c>
      <c r="G312" s="19">
        <f t="shared" si="22"/>
        <v>2073</v>
      </c>
    </row>
    <row r="313" spans="1:7" hidden="1">
      <c r="A313" s="12">
        <v>306</v>
      </c>
      <c r="B313" s="9">
        <v>16892</v>
      </c>
      <c r="C313" s="6">
        <f t="shared" si="20"/>
        <v>3</v>
      </c>
      <c r="D313" s="6">
        <f t="shared" si="21"/>
        <v>1946</v>
      </c>
      <c r="E313" s="19">
        <v>2000</v>
      </c>
      <c r="F313" s="19">
        <v>4453</v>
      </c>
      <c r="G313" s="19">
        <f t="shared" si="22"/>
        <v>2453</v>
      </c>
    </row>
    <row r="314" spans="1:7" hidden="1">
      <c r="A314" s="12">
        <v>307</v>
      </c>
      <c r="B314" s="9">
        <v>16922</v>
      </c>
      <c r="C314" s="6">
        <f t="shared" si="20"/>
        <v>4</v>
      </c>
      <c r="D314" s="6">
        <f t="shared" si="21"/>
        <v>1946</v>
      </c>
      <c r="E314" s="19">
        <v>2000</v>
      </c>
      <c r="F314" s="19">
        <v>4552</v>
      </c>
      <c r="G314" s="19">
        <f t="shared" si="22"/>
        <v>2552</v>
      </c>
    </row>
    <row r="315" spans="1:7" hidden="1">
      <c r="A315" s="12">
        <v>308</v>
      </c>
      <c r="B315" s="9">
        <v>16953</v>
      </c>
      <c r="C315" s="6">
        <f t="shared" si="20"/>
        <v>5</v>
      </c>
      <c r="D315" s="6">
        <f t="shared" si="21"/>
        <v>1946</v>
      </c>
      <c r="E315" s="19">
        <v>2000</v>
      </c>
      <c r="F315" s="19">
        <v>4552</v>
      </c>
      <c r="G315" s="19">
        <f t="shared" si="22"/>
        <v>2552</v>
      </c>
    </row>
    <row r="316" spans="1:7" hidden="1">
      <c r="A316" s="12">
        <v>309</v>
      </c>
      <c r="B316" s="9">
        <v>16983</v>
      </c>
      <c r="C316" s="6">
        <f t="shared" si="20"/>
        <v>6</v>
      </c>
      <c r="D316" s="6">
        <f t="shared" si="21"/>
        <v>1946</v>
      </c>
      <c r="E316" s="19">
        <v>2000</v>
      </c>
      <c r="F316" s="19">
        <v>3200</v>
      </c>
      <c r="G316" s="19">
        <f t="shared" si="22"/>
        <v>1200</v>
      </c>
    </row>
    <row r="317" spans="1:7" hidden="1">
      <c r="A317" s="12">
        <v>310</v>
      </c>
      <c r="B317" s="9">
        <v>17014</v>
      </c>
      <c r="C317" s="6">
        <f t="shared" si="20"/>
        <v>7</v>
      </c>
      <c r="D317" s="6">
        <f t="shared" si="21"/>
        <v>1946</v>
      </c>
      <c r="E317" s="19">
        <v>2000</v>
      </c>
      <c r="F317" s="19">
        <v>3200</v>
      </c>
      <c r="G317" s="19">
        <f t="shared" si="22"/>
        <v>1200</v>
      </c>
    </row>
    <row r="318" spans="1:7" hidden="1">
      <c r="A318" s="12">
        <v>311</v>
      </c>
      <c r="B318" s="9">
        <v>17045</v>
      </c>
      <c r="C318" s="6">
        <f t="shared" si="20"/>
        <v>8</v>
      </c>
      <c r="D318" s="6">
        <f t="shared" si="21"/>
        <v>1946</v>
      </c>
      <c r="E318" s="19">
        <v>2000</v>
      </c>
      <c r="F318" s="19">
        <v>3200</v>
      </c>
      <c r="G318" s="19">
        <f t="shared" si="22"/>
        <v>1200</v>
      </c>
    </row>
    <row r="319" spans="1:7" hidden="1">
      <c r="A319" s="12">
        <v>312</v>
      </c>
      <c r="B319" s="9">
        <v>17075</v>
      </c>
      <c r="C319" s="6">
        <f t="shared" si="20"/>
        <v>9</v>
      </c>
      <c r="D319" s="6">
        <f t="shared" si="21"/>
        <v>1946</v>
      </c>
      <c r="E319" s="19">
        <v>2000</v>
      </c>
      <c r="F319" s="19">
        <v>3200</v>
      </c>
      <c r="G319" s="19">
        <f t="shared" si="22"/>
        <v>1200</v>
      </c>
    </row>
    <row r="320" spans="1:7" hidden="1">
      <c r="A320" s="12">
        <v>313</v>
      </c>
      <c r="B320" s="9">
        <v>17106</v>
      </c>
      <c r="C320" s="6">
        <f t="shared" si="20"/>
        <v>10</v>
      </c>
      <c r="D320" s="6">
        <f t="shared" si="21"/>
        <v>1947</v>
      </c>
      <c r="E320" s="19">
        <v>2000</v>
      </c>
      <c r="F320" s="19">
        <v>3200</v>
      </c>
      <c r="G320" s="19">
        <f t="shared" si="22"/>
        <v>1200</v>
      </c>
    </row>
    <row r="321" spans="1:7" hidden="1">
      <c r="A321" s="12">
        <v>314</v>
      </c>
      <c r="B321" s="9">
        <v>17136</v>
      </c>
      <c r="C321" s="6">
        <f t="shared" si="20"/>
        <v>11</v>
      </c>
      <c r="D321" s="6">
        <f t="shared" si="21"/>
        <v>1947</v>
      </c>
      <c r="E321" s="19">
        <v>2000</v>
      </c>
      <c r="F321" s="19">
        <v>3200</v>
      </c>
      <c r="G321" s="19">
        <f t="shared" si="22"/>
        <v>1200</v>
      </c>
    </row>
    <row r="322" spans="1:7" hidden="1">
      <c r="A322" s="12">
        <v>315</v>
      </c>
      <c r="B322" s="9">
        <v>17167</v>
      </c>
      <c r="C322" s="6">
        <f t="shared" si="20"/>
        <v>12</v>
      </c>
      <c r="D322" s="6">
        <f t="shared" si="21"/>
        <v>1947</v>
      </c>
      <c r="E322" s="19">
        <v>2000</v>
      </c>
      <c r="F322" s="19">
        <v>3370</v>
      </c>
      <c r="G322" s="19">
        <f t="shared" si="22"/>
        <v>1370</v>
      </c>
    </row>
    <row r="323" spans="1:7" hidden="1">
      <c r="A323" s="12">
        <v>316</v>
      </c>
      <c r="B323" s="9">
        <v>17198</v>
      </c>
      <c r="C323" s="6">
        <f t="shared" si="20"/>
        <v>1</v>
      </c>
      <c r="D323" s="6">
        <f t="shared" si="21"/>
        <v>1947</v>
      </c>
      <c r="E323" s="19">
        <v>1700</v>
      </c>
      <c r="F323" s="19">
        <v>3828</v>
      </c>
      <c r="G323" s="19">
        <f t="shared" si="22"/>
        <v>2128</v>
      </c>
    </row>
    <row r="324" spans="1:7" hidden="1">
      <c r="A324" s="12">
        <v>317</v>
      </c>
      <c r="B324" s="9">
        <v>17226</v>
      </c>
      <c r="C324" s="6">
        <f t="shared" si="20"/>
        <v>2</v>
      </c>
      <c r="D324" s="6">
        <f t="shared" si="21"/>
        <v>1947</v>
      </c>
      <c r="E324" s="19">
        <v>1700</v>
      </c>
      <c r="F324" s="19">
        <v>4188</v>
      </c>
      <c r="G324" s="19">
        <f t="shared" si="22"/>
        <v>2488</v>
      </c>
    </row>
    <row r="325" spans="1:7" hidden="1">
      <c r="A325" s="12">
        <v>318</v>
      </c>
      <c r="B325" s="9">
        <v>17257</v>
      </c>
      <c r="C325" s="6">
        <f t="shared" si="20"/>
        <v>3</v>
      </c>
      <c r="D325" s="6">
        <f t="shared" si="21"/>
        <v>1947</v>
      </c>
      <c r="E325" s="19">
        <v>1700</v>
      </c>
      <c r="F325" s="19">
        <v>4438</v>
      </c>
      <c r="G325" s="19">
        <f t="shared" si="22"/>
        <v>2738</v>
      </c>
    </row>
    <row r="326" spans="1:7" hidden="1">
      <c r="A326" s="12">
        <v>319</v>
      </c>
      <c r="B326" s="9">
        <v>17287</v>
      </c>
      <c r="C326" s="6">
        <f t="shared" si="20"/>
        <v>4</v>
      </c>
      <c r="D326" s="6">
        <f t="shared" si="21"/>
        <v>1947</v>
      </c>
      <c r="E326" s="19">
        <v>1700</v>
      </c>
      <c r="F326" s="19">
        <v>4552</v>
      </c>
      <c r="G326" s="19">
        <f t="shared" si="22"/>
        <v>2852</v>
      </c>
    </row>
    <row r="327" spans="1:7" hidden="1">
      <c r="A327" s="12">
        <v>320</v>
      </c>
      <c r="B327" s="9">
        <v>17318</v>
      </c>
      <c r="C327" s="6">
        <f t="shared" si="20"/>
        <v>5</v>
      </c>
      <c r="D327" s="6">
        <f t="shared" si="21"/>
        <v>1947</v>
      </c>
      <c r="E327" s="19">
        <v>1700</v>
      </c>
      <c r="F327" s="19">
        <v>4552</v>
      </c>
      <c r="G327" s="19">
        <f t="shared" si="22"/>
        <v>2852</v>
      </c>
    </row>
    <row r="328" spans="1:7" hidden="1">
      <c r="A328" s="12">
        <v>321</v>
      </c>
      <c r="B328" s="9">
        <v>17348</v>
      </c>
      <c r="C328" s="6">
        <f t="shared" si="20"/>
        <v>6</v>
      </c>
      <c r="D328" s="6">
        <f t="shared" si="21"/>
        <v>1947</v>
      </c>
      <c r="E328" s="19">
        <v>1700</v>
      </c>
      <c r="F328" s="19">
        <v>3200</v>
      </c>
      <c r="G328" s="19">
        <f t="shared" si="22"/>
        <v>1500</v>
      </c>
    </row>
    <row r="329" spans="1:7" hidden="1">
      <c r="A329" s="12">
        <v>322</v>
      </c>
      <c r="B329" s="9">
        <v>17379</v>
      </c>
      <c r="C329" s="6">
        <f t="shared" ref="C329:C392" si="23">MONTH(B329)</f>
        <v>7</v>
      </c>
      <c r="D329" s="6">
        <f t="shared" ref="D329:D392" si="24">IF(MONTH(B329)&gt;=10, YEAR(B329)+1, YEAR(B329))</f>
        <v>1947</v>
      </c>
      <c r="E329" s="19">
        <v>1700</v>
      </c>
      <c r="F329" s="19">
        <v>3200</v>
      </c>
      <c r="G329" s="19">
        <f t="shared" ref="G329:G392" si="25">F329-E329</f>
        <v>1500</v>
      </c>
    </row>
    <row r="330" spans="1:7" hidden="1">
      <c r="A330" s="12">
        <v>323</v>
      </c>
      <c r="B330" s="9">
        <v>17410</v>
      </c>
      <c r="C330" s="6">
        <f t="shared" si="23"/>
        <v>8</v>
      </c>
      <c r="D330" s="6">
        <f t="shared" si="24"/>
        <v>1947</v>
      </c>
      <c r="E330" s="19">
        <v>1700</v>
      </c>
      <c r="F330" s="19">
        <v>3200</v>
      </c>
      <c r="G330" s="19">
        <f t="shared" si="25"/>
        <v>1500</v>
      </c>
    </row>
    <row r="331" spans="1:7" hidden="1">
      <c r="A331" s="12">
        <v>324</v>
      </c>
      <c r="B331" s="9">
        <v>17440</v>
      </c>
      <c r="C331" s="6">
        <f t="shared" si="23"/>
        <v>9</v>
      </c>
      <c r="D331" s="6">
        <f t="shared" si="24"/>
        <v>1947</v>
      </c>
      <c r="E331" s="19">
        <v>1700</v>
      </c>
      <c r="F331" s="19">
        <v>3200</v>
      </c>
      <c r="G331" s="19">
        <f t="shared" si="25"/>
        <v>1500</v>
      </c>
    </row>
    <row r="332" spans="1:7" hidden="1">
      <c r="A332" s="12">
        <v>325</v>
      </c>
      <c r="B332" s="9">
        <v>17471</v>
      </c>
      <c r="C332" s="6">
        <f t="shared" si="23"/>
        <v>10</v>
      </c>
      <c r="D332" s="6">
        <f t="shared" si="24"/>
        <v>1948</v>
      </c>
      <c r="E332" s="19">
        <v>1700</v>
      </c>
      <c r="F332" s="19">
        <v>3200</v>
      </c>
      <c r="G332" s="19">
        <f t="shared" si="25"/>
        <v>1500</v>
      </c>
    </row>
    <row r="333" spans="1:7" hidden="1">
      <c r="A333" s="12">
        <v>326</v>
      </c>
      <c r="B333" s="9">
        <v>17501</v>
      </c>
      <c r="C333" s="6">
        <f t="shared" si="23"/>
        <v>11</v>
      </c>
      <c r="D333" s="6">
        <f t="shared" si="24"/>
        <v>1948</v>
      </c>
      <c r="E333" s="19">
        <v>1700</v>
      </c>
      <c r="F333" s="19">
        <v>3200</v>
      </c>
      <c r="G333" s="19">
        <f t="shared" si="25"/>
        <v>1500</v>
      </c>
    </row>
    <row r="334" spans="1:7" hidden="1">
      <c r="A334" s="12">
        <v>327</v>
      </c>
      <c r="B334" s="9">
        <v>17532</v>
      </c>
      <c r="C334" s="6">
        <f t="shared" si="23"/>
        <v>12</v>
      </c>
      <c r="D334" s="6">
        <f t="shared" si="24"/>
        <v>1948</v>
      </c>
      <c r="E334" s="19">
        <v>1700</v>
      </c>
      <c r="F334" s="19">
        <v>3370</v>
      </c>
      <c r="G334" s="19">
        <f t="shared" si="25"/>
        <v>1670</v>
      </c>
    </row>
    <row r="335" spans="1:7" hidden="1">
      <c r="A335" s="12">
        <v>328</v>
      </c>
      <c r="B335" s="9">
        <v>17563</v>
      </c>
      <c r="C335" s="6">
        <f t="shared" si="23"/>
        <v>1</v>
      </c>
      <c r="D335" s="6">
        <f t="shared" si="24"/>
        <v>1948</v>
      </c>
      <c r="E335" s="19">
        <v>2000</v>
      </c>
      <c r="F335" s="19">
        <v>3752</v>
      </c>
      <c r="G335" s="19">
        <f t="shared" si="25"/>
        <v>1752</v>
      </c>
    </row>
    <row r="336" spans="1:7" hidden="1">
      <c r="A336" s="12">
        <v>329</v>
      </c>
      <c r="B336" s="9">
        <v>17592</v>
      </c>
      <c r="C336" s="6">
        <f t="shared" si="23"/>
        <v>2</v>
      </c>
      <c r="D336" s="6">
        <f t="shared" si="24"/>
        <v>1948</v>
      </c>
      <c r="E336" s="19">
        <v>2000</v>
      </c>
      <c r="F336" s="19">
        <v>4254</v>
      </c>
      <c r="G336" s="19">
        <f t="shared" si="25"/>
        <v>2254</v>
      </c>
    </row>
    <row r="337" spans="1:7" hidden="1">
      <c r="A337" s="12">
        <v>330</v>
      </c>
      <c r="B337" s="9">
        <v>17623</v>
      </c>
      <c r="C337" s="6">
        <f t="shared" si="23"/>
        <v>3</v>
      </c>
      <c r="D337" s="6">
        <f t="shared" si="24"/>
        <v>1948</v>
      </c>
      <c r="E337" s="19">
        <v>2000</v>
      </c>
      <c r="F337" s="19">
        <v>4479</v>
      </c>
      <c r="G337" s="19">
        <f t="shared" si="25"/>
        <v>2479</v>
      </c>
    </row>
    <row r="338" spans="1:7" hidden="1">
      <c r="A338" s="12">
        <v>331</v>
      </c>
      <c r="B338" s="9">
        <v>17653</v>
      </c>
      <c r="C338" s="6">
        <f t="shared" si="23"/>
        <v>4</v>
      </c>
      <c r="D338" s="6">
        <f t="shared" si="24"/>
        <v>1948</v>
      </c>
      <c r="E338" s="19">
        <v>2000</v>
      </c>
      <c r="F338" s="19">
        <v>4422</v>
      </c>
      <c r="G338" s="19">
        <f t="shared" si="25"/>
        <v>2422</v>
      </c>
    </row>
    <row r="339" spans="1:7" hidden="1">
      <c r="A339" s="12">
        <v>332</v>
      </c>
      <c r="B339" s="9">
        <v>17684</v>
      </c>
      <c r="C339" s="6">
        <f t="shared" si="23"/>
        <v>5</v>
      </c>
      <c r="D339" s="6">
        <f t="shared" si="24"/>
        <v>1948</v>
      </c>
      <c r="E339" s="19">
        <v>2000</v>
      </c>
      <c r="F339" s="19">
        <v>4552</v>
      </c>
      <c r="G339" s="19">
        <f t="shared" si="25"/>
        <v>2552</v>
      </c>
    </row>
    <row r="340" spans="1:7" hidden="1">
      <c r="A340" s="12">
        <v>333</v>
      </c>
      <c r="B340" s="9">
        <v>17714</v>
      </c>
      <c r="C340" s="6">
        <f t="shared" si="23"/>
        <v>6</v>
      </c>
      <c r="D340" s="6">
        <f t="shared" si="24"/>
        <v>1948</v>
      </c>
      <c r="E340" s="19">
        <v>2000</v>
      </c>
      <c r="F340" s="19">
        <v>3200</v>
      </c>
      <c r="G340" s="19">
        <f t="shared" si="25"/>
        <v>1200</v>
      </c>
    </row>
    <row r="341" spans="1:7" hidden="1">
      <c r="A341" s="12">
        <v>334</v>
      </c>
      <c r="B341" s="9">
        <v>17745</v>
      </c>
      <c r="C341" s="6">
        <f t="shared" si="23"/>
        <v>7</v>
      </c>
      <c r="D341" s="6">
        <f t="shared" si="24"/>
        <v>1948</v>
      </c>
      <c r="E341" s="19">
        <v>2000</v>
      </c>
      <c r="F341" s="19">
        <v>3200</v>
      </c>
      <c r="G341" s="19">
        <f t="shared" si="25"/>
        <v>1200</v>
      </c>
    </row>
    <row r="342" spans="1:7" hidden="1">
      <c r="A342" s="12">
        <v>335</v>
      </c>
      <c r="B342" s="9">
        <v>17776</v>
      </c>
      <c r="C342" s="6">
        <f t="shared" si="23"/>
        <v>8</v>
      </c>
      <c r="D342" s="6">
        <f t="shared" si="24"/>
        <v>1948</v>
      </c>
      <c r="E342" s="19">
        <v>2000</v>
      </c>
      <c r="F342" s="19">
        <v>3200</v>
      </c>
      <c r="G342" s="19">
        <f t="shared" si="25"/>
        <v>1200</v>
      </c>
    </row>
    <row r="343" spans="1:7" hidden="1">
      <c r="A343" s="12">
        <v>336</v>
      </c>
      <c r="B343" s="9">
        <v>17806</v>
      </c>
      <c r="C343" s="6">
        <f t="shared" si="23"/>
        <v>9</v>
      </c>
      <c r="D343" s="6">
        <f t="shared" si="24"/>
        <v>1948</v>
      </c>
      <c r="E343" s="19">
        <v>2000</v>
      </c>
      <c r="F343" s="19">
        <v>3200</v>
      </c>
      <c r="G343" s="19">
        <f t="shared" si="25"/>
        <v>1200</v>
      </c>
    </row>
    <row r="344" spans="1:7" hidden="1">
      <c r="A344" s="12">
        <v>337</v>
      </c>
      <c r="B344" s="9">
        <v>17837</v>
      </c>
      <c r="C344" s="6">
        <f t="shared" si="23"/>
        <v>10</v>
      </c>
      <c r="D344" s="6">
        <f t="shared" si="24"/>
        <v>1949</v>
      </c>
      <c r="E344" s="19">
        <v>2000</v>
      </c>
      <c r="F344" s="19">
        <v>3200</v>
      </c>
      <c r="G344" s="19">
        <f t="shared" si="25"/>
        <v>1200</v>
      </c>
    </row>
    <row r="345" spans="1:7" hidden="1">
      <c r="A345" s="12">
        <v>338</v>
      </c>
      <c r="B345" s="9">
        <v>17867</v>
      </c>
      <c r="C345" s="6">
        <f t="shared" si="23"/>
        <v>11</v>
      </c>
      <c r="D345" s="6">
        <f t="shared" si="24"/>
        <v>1949</v>
      </c>
      <c r="E345" s="19">
        <v>2000</v>
      </c>
      <c r="F345" s="19">
        <v>3200</v>
      </c>
      <c r="G345" s="19">
        <f t="shared" si="25"/>
        <v>1200</v>
      </c>
    </row>
    <row r="346" spans="1:7" hidden="1">
      <c r="A346" s="12">
        <v>339</v>
      </c>
      <c r="B346" s="9">
        <v>17898</v>
      </c>
      <c r="C346" s="6">
        <f t="shared" si="23"/>
        <v>12</v>
      </c>
      <c r="D346" s="6">
        <f t="shared" si="24"/>
        <v>1949</v>
      </c>
      <c r="E346" s="19">
        <v>2000</v>
      </c>
      <c r="F346" s="19">
        <v>3370</v>
      </c>
      <c r="G346" s="19">
        <f t="shared" si="25"/>
        <v>1370</v>
      </c>
    </row>
    <row r="347" spans="1:7" hidden="1">
      <c r="A347" s="12">
        <v>340</v>
      </c>
      <c r="B347" s="9">
        <v>17929</v>
      </c>
      <c r="C347" s="6">
        <f t="shared" si="23"/>
        <v>1</v>
      </c>
      <c r="D347" s="6">
        <f t="shared" si="24"/>
        <v>1949</v>
      </c>
      <c r="E347" s="19">
        <v>1700</v>
      </c>
      <c r="F347" s="19">
        <v>3828</v>
      </c>
      <c r="G347" s="19">
        <f t="shared" si="25"/>
        <v>2128</v>
      </c>
    </row>
    <row r="348" spans="1:7" hidden="1">
      <c r="A348" s="12">
        <v>341</v>
      </c>
      <c r="B348" s="9">
        <v>17957</v>
      </c>
      <c r="C348" s="6">
        <f t="shared" si="23"/>
        <v>2</v>
      </c>
      <c r="D348" s="6">
        <f t="shared" si="24"/>
        <v>1949</v>
      </c>
      <c r="E348" s="19">
        <v>1700</v>
      </c>
      <c r="F348" s="19">
        <v>4194</v>
      </c>
      <c r="G348" s="19">
        <f t="shared" si="25"/>
        <v>2494</v>
      </c>
    </row>
    <row r="349" spans="1:7" hidden="1">
      <c r="A349" s="12">
        <v>342</v>
      </c>
      <c r="B349" s="9">
        <v>17988</v>
      </c>
      <c r="C349" s="6">
        <f t="shared" si="23"/>
        <v>3</v>
      </c>
      <c r="D349" s="6">
        <f t="shared" si="24"/>
        <v>1949</v>
      </c>
      <c r="E349" s="19">
        <v>1700</v>
      </c>
      <c r="F349" s="19">
        <v>4071</v>
      </c>
      <c r="G349" s="19">
        <f t="shared" si="25"/>
        <v>2371</v>
      </c>
    </row>
    <row r="350" spans="1:7" hidden="1">
      <c r="A350" s="12">
        <v>343</v>
      </c>
      <c r="B350" s="9">
        <v>18018</v>
      </c>
      <c r="C350" s="6">
        <f t="shared" si="23"/>
        <v>4</v>
      </c>
      <c r="D350" s="6">
        <f t="shared" si="24"/>
        <v>1949</v>
      </c>
      <c r="E350" s="19">
        <v>1700</v>
      </c>
      <c r="F350" s="19">
        <v>4552</v>
      </c>
      <c r="G350" s="19">
        <f t="shared" si="25"/>
        <v>2852</v>
      </c>
    </row>
    <row r="351" spans="1:7" hidden="1">
      <c r="A351" s="12">
        <v>344</v>
      </c>
      <c r="B351" s="9">
        <v>18049</v>
      </c>
      <c r="C351" s="6">
        <f t="shared" si="23"/>
        <v>5</v>
      </c>
      <c r="D351" s="6">
        <f t="shared" si="24"/>
        <v>1949</v>
      </c>
      <c r="E351" s="19">
        <v>1700</v>
      </c>
      <c r="F351" s="19">
        <v>4552</v>
      </c>
      <c r="G351" s="19">
        <f t="shared" si="25"/>
        <v>2852</v>
      </c>
    </row>
    <row r="352" spans="1:7" hidden="1">
      <c r="A352" s="12">
        <v>345</v>
      </c>
      <c r="B352" s="9">
        <v>18079</v>
      </c>
      <c r="C352" s="6">
        <f t="shared" si="23"/>
        <v>6</v>
      </c>
      <c r="D352" s="6">
        <f t="shared" si="24"/>
        <v>1949</v>
      </c>
      <c r="E352" s="19">
        <v>1700</v>
      </c>
      <c r="F352" s="19">
        <v>3200</v>
      </c>
      <c r="G352" s="19">
        <f t="shared" si="25"/>
        <v>1500</v>
      </c>
    </row>
    <row r="353" spans="1:7" hidden="1">
      <c r="A353" s="12">
        <v>346</v>
      </c>
      <c r="B353" s="9">
        <v>18110</v>
      </c>
      <c r="C353" s="6">
        <f t="shared" si="23"/>
        <v>7</v>
      </c>
      <c r="D353" s="6">
        <f t="shared" si="24"/>
        <v>1949</v>
      </c>
      <c r="E353" s="19">
        <v>1700</v>
      </c>
      <c r="F353" s="19">
        <v>3200</v>
      </c>
      <c r="G353" s="19">
        <f t="shared" si="25"/>
        <v>1500</v>
      </c>
    </row>
    <row r="354" spans="1:7" hidden="1">
      <c r="A354" s="12">
        <v>347</v>
      </c>
      <c r="B354" s="9">
        <v>18141</v>
      </c>
      <c r="C354" s="6">
        <f t="shared" si="23"/>
        <v>8</v>
      </c>
      <c r="D354" s="6">
        <f t="shared" si="24"/>
        <v>1949</v>
      </c>
      <c r="E354" s="19">
        <v>1700</v>
      </c>
      <c r="F354" s="19">
        <v>3200</v>
      </c>
      <c r="G354" s="19">
        <f t="shared" si="25"/>
        <v>1500</v>
      </c>
    </row>
    <row r="355" spans="1:7" hidden="1">
      <c r="A355" s="12">
        <v>348</v>
      </c>
      <c r="B355" s="9">
        <v>18171</v>
      </c>
      <c r="C355" s="6">
        <f t="shared" si="23"/>
        <v>9</v>
      </c>
      <c r="D355" s="6">
        <f t="shared" si="24"/>
        <v>1949</v>
      </c>
      <c r="E355" s="19">
        <v>1700</v>
      </c>
      <c r="F355" s="19">
        <v>3200</v>
      </c>
      <c r="G355" s="19">
        <f t="shared" si="25"/>
        <v>1500</v>
      </c>
    </row>
    <row r="356" spans="1:7" hidden="1">
      <c r="A356" s="12">
        <v>349</v>
      </c>
      <c r="B356" s="9">
        <v>18202</v>
      </c>
      <c r="C356" s="6">
        <f t="shared" si="23"/>
        <v>10</v>
      </c>
      <c r="D356" s="6">
        <f t="shared" si="24"/>
        <v>1950</v>
      </c>
      <c r="E356" s="19">
        <v>1700</v>
      </c>
      <c r="F356" s="19">
        <v>3200</v>
      </c>
      <c r="G356" s="19">
        <f t="shared" si="25"/>
        <v>1500</v>
      </c>
    </row>
    <row r="357" spans="1:7" hidden="1">
      <c r="A357" s="12">
        <v>350</v>
      </c>
      <c r="B357" s="9">
        <v>18232</v>
      </c>
      <c r="C357" s="6">
        <f t="shared" si="23"/>
        <v>11</v>
      </c>
      <c r="D357" s="6">
        <f t="shared" si="24"/>
        <v>1950</v>
      </c>
      <c r="E357" s="19">
        <v>1700</v>
      </c>
      <c r="F357" s="19">
        <v>3200</v>
      </c>
      <c r="G357" s="19">
        <f t="shared" si="25"/>
        <v>1500</v>
      </c>
    </row>
    <row r="358" spans="1:7" hidden="1">
      <c r="A358" s="12">
        <v>351</v>
      </c>
      <c r="B358" s="9">
        <v>18263</v>
      </c>
      <c r="C358" s="6">
        <f t="shared" si="23"/>
        <v>12</v>
      </c>
      <c r="D358" s="6">
        <f t="shared" si="24"/>
        <v>1950</v>
      </c>
      <c r="E358" s="19">
        <v>1700</v>
      </c>
      <c r="F358" s="19">
        <v>3370</v>
      </c>
      <c r="G358" s="19">
        <f t="shared" si="25"/>
        <v>1670</v>
      </c>
    </row>
    <row r="359" spans="1:7" hidden="1">
      <c r="A359" s="12">
        <v>352</v>
      </c>
      <c r="B359" s="9">
        <v>18294</v>
      </c>
      <c r="C359" s="6">
        <f t="shared" si="23"/>
        <v>1</v>
      </c>
      <c r="D359" s="6">
        <f t="shared" si="24"/>
        <v>1950</v>
      </c>
      <c r="E359" s="19">
        <v>2000</v>
      </c>
      <c r="F359" s="19">
        <v>3763</v>
      </c>
      <c r="G359" s="19">
        <f t="shared" si="25"/>
        <v>1763</v>
      </c>
    </row>
    <row r="360" spans="1:7" hidden="1">
      <c r="A360" s="12">
        <v>353</v>
      </c>
      <c r="B360" s="9">
        <v>18322</v>
      </c>
      <c r="C360" s="6">
        <f t="shared" si="23"/>
        <v>2</v>
      </c>
      <c r="D360" s="6">
        <f t="shared" si="24"/>
        <v>1950</v>
      </c>
      <c r="E360" s="19">
        <v>2000</v>
      </c>
      <c r="F360" s="19">
        <v>4054</v>
      </c>
      <c r="G360" s="19">
        <f t="shared" si="25"/>
        <v>2054</v>
      </c>
    </row>
    <row r="361" spans="1:7" hidden="1">
      <c r="A361" s="12">
        <v>354</v>
      </c>
      <c r="B361" s="9">
        <v>18353</v>
      </c>
      <c r="C361" s="6">
        <f t="shared" si="23"/>
        <v>3</v>
      </c>
      <c r="D361" s="6">
        <f t="shared" si="24"/>
        <v>1950</v>
      </c>
      <c r="E361" s="19">
        <v>2000</v>
      </c>
      <c r="F361" s="19">
        <v>4366</v>
      </c>
      <c r="G361" s="19">
        <f t="shared" si="25"/>
        <v>2366</v>
      </c>
    </row>
    <row r="362" spans="1:7" hidden="1">
      <c r="A362" s="12">
        <v>355</v>
      </c>
      <c r="B362" s="9">
        <v>18383</v>
      </c>
      <c r="C362" s="6">
        <f t="shared" si="23"/>
        <v>4</v>
      </c>
      <c r="D362" s="6">
        <f t="shared" si="24"/>
        <v>1950</v>
      </c>
      <c r="E362" s="19">
        <v>2000</v>
      </c>
      <c r="F362" s="19">
        <v>4552</v>
      </c>
      <c r="G362" s="19">
        <f t="shared" si="25"/>
        <v>2552</v>
      </c>
    </row>
    <row r="363" spans="1:7" hidden="1">
      <c r="A363" s="12">
        <v>356</v>
      </c>
      <c r="B363" s="9">
        <v>18414</v>
      </c>
      <c r="C363" s="6">
        <f t="shared" si="23"/>
        <v>5</v>
      </c>
      <c r="D363" s="6">
        <f t="shared" si="24"/>
        <v>1950</v>
      </c>
      <c r="E363" s="19">
        <v>2000</v>
      </c>
      <c r="F363" s="19">
        <v>4552</v>
      </c>
      <c r="G363" s="19">
        <f t="shared" si="25"/>
        <v>2552</v>
      </c>
    </row>
    <row r="364" spans="1:7" hidden="1">
      <c r="A364" s="12">
        <v>357</v>
      </c>
      <c r="B364" s="9">
        <v>18444</v>
      </c>
      <c r="C364" s="6">
        <f t="shared" si="23"/>
        <v>6</v>
      </c>
      <c r="D364" s="6">
        <f t="shared" si="24"/>
        <v>1950</v>
      </c>
      <c r="E364" s="19">
        <v>2000</v>
      </c>
      <c r="F364" s="19">
        <v>3200</v>
      </c>
      <c r="G364" s="19">
        <f t="shared" si="25"/>
        <v>1200</v>
      </c>
    </row>
    <row r="365" spans="1:7" hidden="1">
      <c r="A365" s="12">
        <v>358</v>
      </c>
      <c r="B365" s="9">
        <v>18475</v>
      </c>
      <c r="C365" s="6">
        <f t="shared" si="23"/>
        <v>7</v>
      </c>
      <c r="D365" s="6">
        <f t="shared" si="24"/>
        <v>1950</v>
      </c>
      <c r="E365" s="19">
        <v>2000</v>
      </c>
      <c r="F365" s="19">
        <v>3200</v>
      </c>
      <c r="G365" s="19">
        <f t="shared" si="25"/>
        <v>1200</v>
      </c>
    </row>
    <row r="366" spans="1:7" hidden="1">
      <c r="A366" s="12">
        <v>359</v>
      </c>
      <c r="B366" s="9">
        <v>18506</v>
      </c>
      <c r="C366" s="6">
        <f t="shared" si="23"/>
        <v>8</v>
      </c>
      <c r="D366" s="6">
        <f t="shared" si="24"/>
        <v>1950</v>
      </c>
      <c r="E366" s="19">
        <v>2000</v>
      </c>
      <c r="F366" s="19">
        <v>3200</v>
      </c>
      <c r="G366" s="19">
        <f t="shared" si="25"/>
        <v>1200</v>
      </c>
    </row>
    <row r="367" spans="1:7" hidden="1">
      <c r="A367" s="12">
        <v>360</v>
      </c>
      <c r="B367" s="9">
        <v>18536</v>
      </c>
      <c r="C367" s="6">
        <f t="shared" si="23"/>
        <v>9</v>
      </c>
      <c r="D367" s="6">
        <f t="shared" si="24"/>
        <v>1950</v>
      </c>
      <c r="E367" s="19">
        <v>2000</v>
      </c>
      <c r="F367" s="19">
        <v>3200</v>
      </c>
      <c r="G367" s="19">
        <f t="shared" si="25"/>
        <v>1200</v>
      </c>
    </row>
    <row r="368" spans="1:7" hidden="1">
      <c r="A368" s="12">
        <v>361</v>
      </c>
      <c r="B368" s="9">
        <v>18567</v>
      </c>
      <c r="C368" s="6">
        <f t="shared" si="23"/>
        <v>10</v>
      </c>
      <c r="D368" s="6">
        <f t="shared" si="24"/>
        <v>1951</v>
      </c>
      <c r="E368" s="19">
        <v>2000</v>
      </c>
      <c r="F368" s="19">
        <v>3200</v>
      </c>
      <c r="G368" s="19">
        <f t="shared" si="25"/>
        <v>1200</v>
      </c>
    </row>
    <row r="369" spans="1:7" hidden="1">
      <c r="A369" s="12">
        <v>362</v>
      </c>
      <c r="B369" s="9">
        <v>18597</v>
      </c>
      <c r="C369" s="6">
        <f t="shared" si="23"/>
        <v>11</v>
      </c>
      <c r="D369" s="6">
        <f t="shared" si="24"/>
        <v>1951</v>
      </c>
      <c r="E369" s="19">
        <v>2000</v>
      </c>
      <c r="F369" s="19">
        <v>3200</v>
      </c>
      <c r="G369" s="19">
        <f t="shared" si="25"/>
        <v>1200</v>
      </c>
    </row>
    <row r="370" spans="1:7" hidden="1">
      <c r="A370" s="12">
        <v>363</v>
      </c>
      <c r="B370" s="9">
        <v>18628</v>
      </c>
      <c r="C370" s="6">
        <f t="shared" si="23"/>
        <v>12</v>
      </c>
      <c r="D370" s="6">
        <f t="shared" si="24"/>
        <v>1951</v>
      </c>
      <c r="E370" s="19">
        <v>2000</v>
      </c>
      <c r="F370" s="19">
        <v>3322</v>
      </c>
      <c r="G370" s="19">
        <f t="shared" si="25"/>
        <v>1322</v>
      </c>
    </row>
    <row r="371" spans="1:7" hidden="1">
      <c r="A371" s="12">
        <v>364</v>
      </c>
      <c r="B371" s="9">
        <v>18659</v>
      </c>
      <c r="C371" s="6">
        <f t="shared" si="23"/>
        <v>1</v>
      </c>
      <c r="D371" s="6">
        <f t="shared" si="24"/>
        <v>1951</v>
      </c>
      <c r="E371" s="19">
        <v>2000</v>
      </c>
      <c r="F371" s="19">
        <v>3624</v>
      </c>
      <c r="G371" s="19">
        <f t="shared" si="25"/>
        <v>1624</v>
      </c>
    </row>
    <row r="372" spans="1:7" hidden="1">
      <c r="A372" s="12">
        <v>365</v>
      </c>
      <c r="B372" s="9">
        <v>18687</v>
      </c>
      <c r="C372" s="6">
        <f t="shared" si="23"/>
        <v>2</v>
      </c>
      <c r="D372" s="6">
        <f t="shared" si="24"/>
        <v>1951</v>
      </c>
      <c r="E372" s="19">
        <v>2000</v>
      </c>
      <c r="F372" s="19">
        <v>3794</v>
      </c>
      <c r="G372" s="19">
        <f t="shared" si="25"/>
        <v>1794</v>
      </c>
    </row>
    <row r="373" spans="1:7" hidden="1">
      <c r="A373" s="12">
        <v>366</v>
      </c>
      <c r="B373" s="9">
        <v>18718</v>
      </c>
      <c r="C373" s="6">
        <f t="shared" si="23"/>
        <v>3</v>
      </c>
      <c r="D373" s="6">
        <f t="shared" si="24"/>
        <v>1951</v>
      </c>
      <c r="E373" s="19">
        <v>2000</v>
      </c>
      <c r="F373" s="19">
        <v>4352</v>
      </c>
      <c r="G373" s="19">
        <f t="shared" si="25"/>
        <v>2352</v>
      </c>
    </row>
    <row r="374" spans="1:7" hidden="1">
      <c r="A374" s="12">
        <v>367</v>
      </c>
      <c r="B374" s="9">
        <v>18748</v>
      </c>
      <c r="C374" s="6">
        <f t="shared" si="23"/>
        <v>4</v>
      </c>
      <c r="D374" s="6">
        <f t="shared" si="24"/>
        <v>1951</v>
      </c>
      <c r="E374" s="19">
        <v>2000</v>
      </c>
      <c r="F374" s="19">
        <v>4552</v>
      </c>
      <c r="G374" s="19">
        <f t="shared" si="25"/>
        <v>2552</v>
      </c>
    </row>
    <row r="375" spans="1:7" hidden="1">
      <c r="A375" s="12">
        <v>368</v>
      </c>
      <c r="B375" s="9">
        <v>18779</v>
      </c>
      <c r="C375" s="6">
        <f t="shared" si="23"/>
        <v>5</v>
      </c>
      <c r="D375" s="6">
        <f t="shared" si="24"/>
        <v>1951</v>
      </c>
      <c r="E375" s="19">
        <v>2000</v>
      </c>
      <c r="F375" s="19">
        <v>4552</v>
      </c>
      <c r="G375" s="19">
        <f t="shared" si="25"/>
        <v>2552</v>
      </c>
    </row>
    <row r="376" spans="1:7" hidden="1">
      <c r="A376" s="12">
        <v>369</v>
      </c>
      <c r="B376" s="9">
        <v>18809</v>
      </c>
      <c r="C376" s="6">
        <f t="shared" si="23"/>
        <v>6</v>
      </c>
      <c r="D376" s="6">
        <f t="shared" si="24"/>
        <v>1951</v>
      </c>
      <c r="E376" s="19">
        <v>2000</v>
      </c>
      <c r="F376" s="19">
        <v>3200</v>
      </c>
      <c r="G376" s="19">
        <f t="shared" si="25"/>
        <v>1200</v>
      </c>
    </row>
    <row r="377" spans="1:7" hidden="1">
      <c r="A377" s="12">
        <v>370</v>
      </c>
      <c r="B377" s="9">
        <v>18840</v>
      </c>
      <c r="C377" s="6">
        <f t="shared" si="23"/>
        <v>7</v>
      </c>
      <c r="D377" s="6">
        <f t="shared" si="24"/>
        <v>1951</v>
      </c>
      <c r="E377" s="19">
        <v>2000</v>
      </c>
      <c r="F377" s="19">
        <v>3200</v>
      </c>
      <c r="G377" s="19">
        <f t="shared" si="25"/>
        <v>1200</v>
      </c>
    </row>
    <row r="378" spans="1:7" hidden="1">
      <c r="A378" s="12">
        <v>371</v>
      </c>
      <c r="B378" s="9">
        <v>18871</v>
      </c>
      <c r="C378" s="6">
        <f t="shared" si="23"/>
        <v>8</v>
      </c>
      <c r="D378" s="6">
        <f t="shared" si="24"/>
        <v>1951</v>
      </c>
      <c r="E378" s="19">
        <v>2000</v>
      </c>
      <c r="F378" s="19">
        <v>3200</v>
      </c>
      <c r="G378" s="19">
        <f t="shared" si="25"/>
        <v>1200</v>
      </c>
    </row>
    <row r="379" spans="1:7" hidden="1">
      <c r="A379" s="12">
        <v>372</v>
      </c>
      <c r="B379" s="9">
        <v>18901</v>
      </c>
      <c r="C379" s="6">
        <f t="shared" si="23"/>
        <v>9</v>
      </c>
      <c r="D379" s="6">
        <f t="shared" si="24"/>
        <v>1951</v>
      </c>
      <c r="E379" s="19">
        <v>2000</v>
      </c>
      <c r="F379" s="19">
        <v>3200</v>
      </c>
      <c r="G379" s="19">
        <f t="shared" si="25"/>
        <v>1200</v>
      </c>
    </row>
    <row r="380" spans="1:7" hidden="1">
      <c r="A380" s="12">
        <v>373</v>
      </c>
      <c r="B380" s="9">
        <v>18932</v>
      </c>
      <c r="C380" s="6">
        <f t="shared" si="23"/>
        <v>10</v>
      </c>
      <c r="D380" s="6">
        <f t="shared" si="24"/>
        <v>1952</v>
      </c>
      <c r="E380" s="19">
        <v>2000</v>
      </c>
      <c r="F380" s="19">
        <v>3200</v>
      </c>
      <c r="G380" s="19">
        <f t="shared" si="25"/>
        <v>1200</v>
      </c>
    </row>
    <row r="381" spans="1:7" hidden="1">
      <c r="A381" s="12">
        <v>374</v>
      </c>
      <c r="B381" s="9">
        <v>18962</v>
      </c>
      <c r="C381" s="6">
        <f t="shared" si="23"/>
        <v>11</v>
      </c>
      <c r="D381" s="6">
        <f t="shared" si="24"/>
        <v>1952</v>
      </c>
      <c r="E381" s="19">
        <v>2000</v>
      </c>
      <c r="F381" s="19">
        <v>3200</v>
      </c>
      <c r="G381" s="19">
        <f t="shared" si="25"/>
        <v>1200</v>
      </c>
    </row>
    <row r="382" spans="1:7" hidden="1">
      <c r="A382" s="12">
        <v>375</v>
      </c>
      <c r="B382" s="9">
        <v>18993</v>
      </c>
      <c r="C382" s="6">
        <f t="shared" si="23"/>
        <v>12</v>
      </c>
      <c r="D382" s="6">
        <f t="shared" si="24"/>
        <v>1952</v>
      </c>
      <c r="E382" s="19">
        <v>2000</v>
      </c>
      <c r="F382" s="19">
        <v>3306</v>
      </c>
      <c r="G382" s="19">
        <f t="shared" si="25"/>
        <v>1306</v>
      </c>
    </row>
    <row r="383" spans="1:7" hidden="1">
      <c r="A383" s="12">
        <v>376</v>
      </c>
      <c r="B383" s="9">
        <v>19024</v>
      </c>
      <c r="C383" s="6">
        <f t="shared" si="23"/>
        <v>1</v>
      </c>
      <c r="D383" s="6">
        <f t="shared" si="24"/>
        <v>1952</v>
      </c>
      <c r="E383" s="19">
        <v>2000</v>
      </c>
      <c r="F383" s="19">
        <v>3604</v>
      </c>
      <c r="G383" s="19">
        <f t="shared" si="25"/>
        <v>1604</v>
      </c>
    </row>
    <row r="384" spans="1:7" hidden="1">
      <c r="A384" s="12">
        <v>377</v>
      </c>
      <c r="B384" s="9">
        <v>19053</v>
      </c>
      <c r="C384" s="6">
        <f t="shared" si="23"/>
        <v>2</v>
      </c>
      <c r="D384" s="6">
        <f t="shared" si="24"/>
        <v>1952</v>
      </c>
      <c r="E384" s="19">
        <v>2000</v>
      </c>
      <c r="F384" s="19">
        <v>3739</v>
      </c>
      <c r="G384" s="19">
        <f t="shared" si="25"/>
        <v>1739</v>
      </c>
    </row>
    <row r="385" spans="1:7" hidden="1">
      <c r="A385" s="12">
        <v>378</v>
      </c>
      <c r="B385" s="9">
        <v>19084</v>
      </c>
      <c r="C385" s="6">
        <f t="shared" si="23"/>
        <v>3</v>
      </c>
      <c r="D385" s="6">
        <f t="shared" si="24"/>
        <v>1952</v>
      </c>
      <c r="E385" s="19">
        <v>2000</v>
      </c>
      <c r="F385" s="19">
        <v>4022</v>
      </c>
      <c r="G385" s="19">
        <f t="shared" si="25"/>
        <v>2022</v>
      </c>
    </row>
    <row r="386" spans="1:7" hidden="1">
      <c r="A386" s="12">
        <v>379</v>
      </c>
      <c r="B386" s="9">
        <v>19114</v>
      </c>
      <c r="C386" s="6">
        <f t="shared" si="23"/>
        <v>4</v>
      </c>
      <c r="D386" s="6">
        <f t="shared" si="24"/>
        <v>1952</v>
      </c>
      <c r="E386" s="19">
        <v>2000</v>
      </c>
      <c r="F386" s="19">
        <v>4290</v>
      </c>
      <c r="G386" s="19">
        <f t="shared" si="25"/>
        <v>2290</v>
      </c>
    </row>
    <row r="387" spans="1:7" hidden="1">
      <c r="A387" s="12">
        <v>380</v>
      </c>
      <c r="B387" s="9">
        <v>19145</v>
      </c>
      <c r="C387" s="6">
        <f t="shared" si="23"/>
        <v>5</v>
      </c>
      <c r="D387" s="6">
        <f t="shared" si="24"/>
        <v>1952</v>
      </c>
      <c r="E387" s="19">
        <v>2000</v>
      </c>
      <c r="F387" s="19">
        <v>4552</v>
      </c>
      <c r="G387" s="19">
        <f t="shared" si="25"/>
        <v>2552</v>
      </c>
    </row>
    <row r="388" spans="1:7" hidden="1">
      <c r="A388" s="12">
        <v>381</v>
      </c>
      <c r="B388" s="9">
        <v>19175</v>
      </c>
      <c r="C388" s="6">
        <f t="shared" si="23"/>
        <v>6</v>
      </c>
      <c r="D388" s="6">
        <f t="shared" si="24"/>
        <v>1952</v>
      </c>
      <c r="E388" s="19">
        <v>2000</v>
      </c>
      <c r="F388" s="19">
        <v>3200</v>
      </c>
      <c r="G388" s="19">
        <f t="shared" si="25"/>
        <v>1200</v>
      </c>
    </row>
    <row r="389" spans="1:7" hidden="1">
      <c r="A389" s="12">
        <v>382</v>
      </c>
      <c r="B389" s="9">
        <v>19206</v>
      </c>
      <c r="C389" s="6">
        <f t="shared" si="23"/>
        <v>7</v>
      </c>
      <c r="D389" s="6">
        <f t="shared" si="24"/>
        <v>1952</v>
      </c>
      <c r="E389" s="19">
        <v>2000</v>
      </c>
      <c r="F389" s="19">
        <v>3200</v>
      </c>
      <c r="G389" s="19">
        <f t="shared" si="25"/>
        <v>1200</v>
      </c>
    </row>
    <row r="390" spans="1:7" hidden="1">
      <c r="A390" s="12">
        <v>383</v>
      </c>
      <c r="B390" s="9">
        <v>19237</v>
      </c>
      <c r="C390" s="6">
        <f t="shared" si="23"/>
        <v>8</v>
      </c>
      <c r="D390" s="6">
        <f t="shared" si="24"/>
        <v>1952</v>
      </c>
      <c r="E390" s="19">
        <v>2000</v>
      </c>
      <c r="F390" s="19">
        <v>3200</v>
      </c>
      <c r="G390" s="19">
        <f t="shared" si="25"/>
        <v>1200</v>
      </c>
    </row>
    <row r="391" spans="1:7" hidden="1">
      <c r="A391" s="12">
        <v>384</v>
      </c>
      <c r="B391" s="9">
        <v>19267</v>
      </c>
      <c r="C391" s="6">
        <f t="shared" si="23"/>
        <v>9</v>
      </c>
      <c r="D391" s="6">
        <f t="shared" si="24"/>
        <v>1952</v>
      </c>
      <c r="E391" s="19">
        <v>2000</v>
      </c>
      <c r="F391" s="19">
        <v>3200</v>
      </c>
      <c r="G391" s="19">
        <f t="shared" si="25"/>
        <v>1200</v>
      </c>
    </row>
    <row r="392" spans="1:7" hidden="1">
      <c r="A392" s="12">
        <v>385</v>
      </c>
      <c r="B392" s="9">
        <v>19298</v>
      </c>
      <c r="C392" s="6">
        <f t="shared" si="23"/>
        <v>10</v>
      </c>
      <c r="D392" s="6">
        <f t="shared" si="24"/>
        <v>1953</v>
      </c>
      <c r="E392" s="19">
        <v>2000</v>
      </c>
      <c r="F392" s="19">
        <v>3200</v>
      </c>
      <c r="G392" s="19">
        <f t="shared" si="25"/>
        <v>1200</v>
      </c>
    </row>
    <row r="393" spans="1:7" hidden="1">
      <c r="A393" s="12">
        <v>386</v>
      </c>
      <c r="B393" s="9">
        <v>19328</v>
      </c>
      <c r="C393" s="6">
        <f t="shared" ref="C393:C456" si="26">MONTH(B393)</f>
        <v>11</v>
      </c>
      <c r="D393" s="6">
        <f t="shared" ref="D393:D456" si="27">IF(MONTH(B393)&gt;=10, YEAR(B393)+1, YEAR(B393))</f>
        <v>1953</v>
      </c>
      <c r="E393" s="19">
        <v>2000</v>
      </c>
      <c r="F393" s="19">
        <v>3200</v>
      </c>
      <c r="G393" s="19">
        <f t="shared" ref="G393:G456" si="28">F393-E393</f>
        <v>1200</v>
      </c>
    </row>
    <row r="394" spans="1:7" hidden="1">
      <c r="A394" s="12">
        <v>387</v>
      </c>
      <c r="B394" s="9">
        <v>19359</v>
      </c>
      <c r="C394" s="6">
        <f t="shared" si="26"/>
        <v>12</v>
      </c>
      <c r="D394" s="6">
        <f t="shared" si="27"/>
        <v>1953</v>
      </c>
      <c r="E394" s="19">
        <v>2000</v>
      </c>
      <c r="F394" s="19">
        <v>3345</v>
      </c>
      <c r="G394" s="19">
        <f t="shared" si="28"/>
        <v>1345</v>
      </c>
    </row>
    <row r="395" spans="1:7" hidden="1">
      <c r="A395" s="12">
        <v>388</v>
      </c>
      <c r="B395" s="9">
        <v>19390</v>
      </c>
      <c r="C395" s="6">
        <f t="shared" si="26"/>
        <v>1</v>
      </c>
      <c r="D395" s="6">
        <f t="shared" si="27"/>
        <v>1953</v>
      </c>
      <c r="E395" s="19">
        <v>2000</v>
      </c>
      <c r="F395" s="19">
        <v>3366</v>
      </c>
      <c r="G395" s="19">
        <f t="shared" si="28"/>
        <v>1366</v>
      </c>
    </row>
    <row r="396" spans="1:7" hidden="1">
      <c r="A396" s="12">
        <v>389</v>
      </c>
      <c r="B396" s="9">
        <v>19418</v>
      </c>
      <c r="C396" s="6">
        <f t="shared" si="26"/>
        <v>2</v>
      </c>
      <c r="D396" s="6">
        <f t="shared" si="27"/>
        <v>1953</v>
      </c>
      <c r="E396" s="19">
        <v>2000</v>
      </c>
      <c r="F396" s="19">
        <v>3960</v>
      </c>
      <c r="G396" s="19">
        <f t="shared" si="28"/>
        <v>1960</v>
      </c>
    </row>
    <row r="397" spans="1:7" hidden="1">
      <c r="A397" s="12">
        <v>390</v>
      </c>
      <c r="B397" s="9">
        <v>19449</v>
      </c>
      <c r="C397" s="6">
        <f t="shared" si="26"/>
        <v>3</v>
      </c>
      <c r="D397" s="6">
        <f t="shared" si="27"/>
        <v>1953</v>
      </c>
      <c r="E397" s="19">
        <v>2000</v>
      </c>
      <c r="F397" s="19">
        <v>4324</v>
      </c>
      <c r="G397" s="19">
        <f t="shared" si="28"/>
        <v>2324</v>
      </c>
    </row>
    <row r="398" spans="1:7" hidden="1">
      <c r="A398" s="12">
        <v>391</v>
      </c>
      <c r="B398" s="9">
        <v>19479</v>
      </c>
      <c r="C398" s="6">
        <f t="shared" si="26"/>
        <v>4</v>
      </c>
      <c r="D398" s="6">
        <f t="shared" si="27"/>
        <v>1953</v>
      </c>
      <c r="E398" s="19">
        <v>2000</v>
      </c>
      <c r="F398" s="19">
        <v>4552</v>
      </c>
      <c r="G398" s="19">
        <f t="shared" si="28"/>
        <v>2552</v>
      </c>
    </row>
    <row r="399" spans="1:7" hidden="1">
      <c r="A399" s="12">
        <v>392</v>
      </c>
      <c r="B399" s="9">
        <v>19510</v>
      </c>
      <c r="C399" s="6">
        <f t="shared" si="26"/>
        <v>5</v>
      </c>
      <c r="D399" s="6">
        <f t="shared" si="27"/>
        <v>1953</v>
      </c>
      <c r="E399" s="19">
        <v>2000</v>
      </c>
      <c r="F399" s="19">
        <v>4552</v>
      </c>
      <c r="G399" s="19">
        <f t="shared" si="28"/>
        <v>2552</v>
      </c>
    </row>
    <row r="400" spans="1:7" hidden="1">
      <c r="A400" s="12">
        <v>393</v>
      </c>
      <c r="B400" s="9">
        <v>19540</v>
      </c>
      <c r="C400" s="6">
        <f t="shared" si="26"/>
        <v>6</v>
      </c>
      <c r="D400" s="6">
        <f t="shared" si="27"/>
        <v>1953</v>
      </c>
      <c r="E400" s="19">
        <v>2000</v>
      </c>
      <c r="F400" s="19">
        <v>3200</v>
      </c>
      <c r="G400" s="19">
        <f t="shared" si="28"/>
        <v>1200</v>
      </c>
    </row>
    <row r="401" spans="1:7" hidden="1">
      <c r="A401" s="12">
        <v>394</v>
      </c>
      <c r="B401" s="9">
        <v>19571</v>
      </c>
      <c r="C401" s="6">
        <f t="shared" si="26"/>
        <v>7</v>
      </c>
      <c r="D401" s="6">
        <f t="shared" si="27"/>
        <v>1953</v>
      </c>
      <c r="E401" s="19">
        <v>2000</v>
      </c>
      <c r="F401" s="19">
        <v>3200</v>
      </c>
      <c r="G401" s="19">
        <f t="shared" si="28"/>
        <v>1200</v>
      </c>
    </row>
    <row r="402" spans="1:7" hidden="1">
      <c r="A402" s="12">
        <v>395</v>
      </c>
      <c r="B402" s="9">
        <v>19602</v>
      </c>
      <c r="C402" s="6">
        <f t="shared" si="26"/>
        <v>8</v>
      </c>
      <c r="D402" s="6">
        <f t="shared" si="27"/>
        <v>1953</v>
      </c>
      <c r="E402" s="19">
        <v>2000</v>
      </c>
      <c r="F402" s="19">
        <v>3200</v>
      </c>
      <c r="G402" s="19">
        <f t="shared" si="28"/>
        <v>1200</v>
      </c>
    </row>
    <row r="403" spans="1:7" hidden="1">
      <c r="A403" s="12">
        <v>396</v>
      </c>
      <c r="B403" s="9">
        <v>19632</v>
      </c>
      <c r="C403" s="6">
        <f t="shared" si="26"/>
        <v>9</v>
      </c>
      <c r="D403" s="6">
        <f t="shared" si="27"/>
        <v>1953</v>
      </c>
      <c r="E403" s="19">
        <v>2000</v>
      </c>
      <c r="F403" s="19">
        <v>3200</v>
      </c>
      <c r="G403" s="19">
        <f t="shared" si="28"/>
        <v>1200</v>
      </c>
    </row>
    <row r="404" spans="1:7" hidden="1">
      <c r="A404" s="12">
        <v>397</v>
      </c>
      <c r="B404" s="9">
        <v>19663</v>
      </c>
      <c r="C404" s="6">
        <f t="shared" si="26"/>
        <v>10</v>
      </c>
      <c r="D404" s="6">
        <f t="shared" si="27"/>
        <v>1954</v>
      </c>
      <c r="E404" s="19">
        <v>2000</v>
      </c>
      <c r="F404" s="19">
        <v>3200</v>
      </c>
      <c r="G404" s="19">
        <f t="shared" si="28"/>
        <v>1200</v>
      </c>
    </row>
    <row r="405" spans="1:7" hidden="1">
      <c r="A405" s="12">
        <v>398</v>
      </c>
      <c r="B405" s="9">
        <v>19693</v>
      </c>
      <c r="C405" s="6">
        <f t="shared" si="26"/>
        <v>11</v>
      </c>
      <c r="D405" s="6">
        <f t="shared" si="27"/>
        <v>1954</v>
      </c>
      <c r="E405" s="19">
        <v>2000</v>
      </c>
      <c r="F405" s="19">
        <v>3200</v>
      </c>
      <c r="G405" s="19">
        <f t="shared" si="28"/>
        <v>1200</v>
      </c>
    </row>
    <row r="406" spans="1:7" hidden="1">
      <c r="A406" s="12">
        <v>399</v>
      </c>
      <c r="B406" s="9">
        <v>19724</v>
      </c>
      <c r="C406" s="6">
        <f t="shared" si="26"/>
        <v>12</v>
      </c>
      <c r="D406" s="6">
        <f t="shared" si="27"/>
        <v>1954</v>
      </c>
      <c r="E406" s="19">
        <v>2000</v>
      </c>
      <c r="F406" s="19">
        <v>3364</v>
      </c>
      <c r="G406" s="19">
        <f t="shared" si="28"/>
        <v>1364</v>
      </c>
    </row>
    <row r="407" spans="1:7" hidden="1">
      <c r="A407" s="12">
        <v>400</v>
      </c>
      <c r="B407" s="9">
        <v>19755</v>
      </c>
      <c r="C407" s="6">
        <f t="shared" si="26"/>
        <v>1</v>
      </c>
      <c r="D407" s="6">
        <f t="shared" si="27"/>
        <v>1954</v>
      </c>
      <c r="E407" s="19">
        <v>2000</v>
      </c>
      <c r="F407" s="19">
        <v>3552</v>
      </c>
      <c r="G407" s="19">
        <f t="shared" si="28"/>
        <v>1552</v>
      </c>
    </row>
    <row r="408" spans="1:7" hidden="1">
      <c r="A408" s="12">
        <v>401</v>
      </c>
      <c r="B408" s="9">
        <v>19783</v>
      </c>
      <c r="C408" s="6">
        <f t="shared" si="26"/>
        <v>2</v>
      </c>
      <c r="D408" s="6">
        <f t="shared" si="27"/>
        <v>1954</v>
      </c>
      <c r="E408" s="19">
        <v>2000</v>
      </c>
      <c r="F408" s="19">
        <v>3661</v>
      </c>
      <c r="G408" s="19">
        <f t="shared" si="28"/>
        <v>1661</v>
      </c>
    </row>
    <row r="409" spans="1:7" hidden="1">
      <c r="A409" s="12">
        <v>402</v>
      </c>
      <c r="B409" s="9">
        <v>19814</v>
      </c>
      <c r="C409" s="6">
        <f t="shared" si="26"/>
        <v>3</v>
      </c>
      <c r="D409" s="6">
        <f t="shared" si="27"/>
        <v>1954</v>
      </c>
      <c r="E409" s="19">
        <v>2000</v>
      </c>
      <c r="F409" s="19">
        <v>4106</v>
      </c>
      <c r="G409" s="19">
        <f t="shared" si="28"/>
        <v>2106</v>
      </c>
    </row>
    <row r="410" spans="1:7" hidden="1">
      <c r="A410" s="12">
        <v>403</v>
      </c>
      <c r="B410" s="9">
        <v>19844</v>
      </c>
      <c r="C410" s="6">
        <f t="shared" si="26"/>
        <v>4</v>
      </c>
      <c r="D410" s="6">
        <f t="shared" si="27"/>
        <v>1954</v>
      </c>
      <c r="E410" s="19">
        <v>2000</v>
      </c>
      <c r="F410" s="19">
        <v>4546</v>
      </c>
      <c r="G410" s="19">
        <f t="shared" si="28"/>
        <v>2546</v>
      </c>
    </row>
    <row r="411" spans="1:7" hidden="1">
      <c r="A411" s="12">
        <v>404</v>
      </c>
      <c r="B411" s="9">
        <v>19875</v>
      </c>
      <c r="C411" s="6">
        <f t="shared" si="26"/>
        <v>5</v>
      </c>
      <c r="D411" s="6">
        <f t="shared" si="27"/>
        <v>1954</v>
      </c>
      <c r="E411" s="19">
        <v>2000</v>
      </c>
      <c r="F411" s="19">
        <v>4552</v>
      </c>
      <c r="G411" s="19">
        <f t="shared" si="28"/>
        <v>2552</v>
      </c>
    </row>
    <row r="412" spans="1:7" hidden="1">
      <c r="A412" s="12">
        <v>405</v>
      </c>
      <c r="B412" s="9">
        <v>19905</v>
      </c>
      <c r="C412" s="6">
        <f t="shared" si="26"/>
        <v>6</v>
      </c>
      <c r="D412" s="6">
        <f t="shared" si="27"/>
        <v>1954</v>
      </c>
      <c r="E412" s="19">
        <v>2000</v>
      </c>
      <c r="F412" s="19">
        <v>3200</v>
      </c>
      <c r="G412" s="19">
        <f t="shared" si="28"/>
        <v>1200</v>
      </c>
    </row>
    <row r="413" spans="1:7" hidden="1">
      <c r="A413" s="12">
        <v>406</v>
      </c>
      <c r="B413" s="9">
        <v>19936</v>
      </c>
      <c r="C413" s="6">
        <f t="shared" si="26"/>
        <v>7</v>
      </c>
      <c r="D413" s="6">
        <f t="shared" si="27"/>
        <v>1954</v>
      </c>
      <c r="E413" s="19">
        <v>2000</v>
      </c>
      <c r="F413" s="19">
        <v>3200</v>
      </c>
      <c r="G413" s="19">
        <f t="shared" si="28"/>
        <v>1200</v>
      </c>
    </row>
    <row r="414" spans="1:7" hidden="1">
      <c r="A414" s="12">
        <v>407</v>
      </c>
      <c r="B414" s="9">
        <v>19967</v>
      </c>
      <c r="C414" s="6">
        <f t="shared" si="26"/>
        <v>8</v>
      </c>
      <c r="D414" s="6">
        <f t="shared" si="27"/>
        <v>1954</v>
      </c>
      <c r="E414" s="19">
        <v>2000</v>
      </c>
      <c r="F414" s="19">
        <v>3200</v>
      </c>
      <c r="G414" s="19">
        <f t="shared" si="28"/>
        <v>1200</v>
      </c>
    </row>
    <row r="415" spans="1:7" hidden="1">
      <c r="A415" s="12">
        <v>408</v>
      </c>
      <c r="B415" s="9">
        <v>19997</v>
      </c>
      <c r="C415" s="6">
        <f t="shared" si="26"/>
        <v>9</v>
      </c>
      <c r="D415" s="6">
        <f t="shared" si="27"/>
        <v>1954</v>
      </c>
      <c r="E415" s="19">
        <v>2000</v>
      </c>
      <c r="F415" s="19">
        <v>3200</v>
      </c>
      <c r="G415" s="19">
        <f t="shared" si="28"/>
        <v>1200</v>
      </c>
    </row>
    <row r="416" spans="1:7" hidden="1">
      <c r="A416" s="12">
        <v>409</v>
      </c>
      <c r="B416" s="9">
        <v>20028</v>
      </c>
      <c r="C416" s="6">
        <f t="shared" si="26"/>
        <v>10</v>
      </c>
      <c r="D416" s="6">
        <f t="shared" si="27"/>
        <v>1955</v>
      </c>
      <c r="E416" s="19">
        <v>2000</v>
      </c>
      <c r="F416" s="19">
        <v>3200</v>
      </c>
      <c r="G416" s="19">
        <f t="shared" si="28"/>
        <v>1200</v>
      </c>
    </row>
    <row r="417" spans="1:7" hidden="1">
      <c r="A417" s="12">
        <v>410</v>
      </c>
      <c r="B417" s="9">
        <v>20058</v>
      </c>
      <c r="C417" s="6">
        <f t="shared" si="26"/>
        <v>11</v>
      </c>
      <c r="D417" s="6">
        <f t="shared" si="27"/>
        <v>1955</v>
      </c>
      <c r="E417" s="19">
        <v>2000</v>
      </c>
      <c r="F417" s="19">
        <v>3200</v>
      </c>
      <c r="G417" s="19">
        <f t="shared" si="28"/>
        <v>1200</v>
      </c>
    </row>
    <row r="418" spans="1:7" hidden="1">
      <c r="A418" s="12">
        <v>411</v>
      </c>
      <c r="B418" s="9">
        <v>20089</v>
      </c>
      <c r="C418" s="6">
        <f t="shared" si="26"/>
        <v>12</v>
      </c>
      <c r="D418" s="6">
        <f t="shared" si="27"/>
        <v>1955</v>
      </c>
      <c r="E418" s="19">
        <v>2000</v>
      </c>
      <c r="F418" s="19">
        <v>3360</v>
      </c>
      <c r="G418" s="19">
        <f t="shared" si="28"/>
        <v>1360</v>
      </c>
    </row>
    <row r="419" spans="1:7" hidden="1">
      <c r="A419" s="12">
        <v>412</v>
      </c>
      <c r="B419" s="9">
        <v>20120</v>
      </c>
      <c r="C419" s="6">
        <f t="shared" si="26"/>
        <v>1</v>
      </c>
      <c r="D419" s="6">
        <f t="shared" si="27"/>
        <v>1955</v>
      </c>
      <c r="E419" s="19">
        <v>1700</v>
      </c>
      <c r="F419" s="19">
        <v>3813</v>
      </c>
      <c r="G419" s="19">
        <f t="shared" si="28"/>
        <v>2113</v>
      </c>
    </row>
    <row r="420" spans="1:7" hidden="1">
      <c r="A420" s="12">
        <v>413</v>
      </c>
      <c r="B420" s="9">
        <v>20148</v>
      </c>
      <c r="C420" s="6">
        <f t="shared" si="26"/>
        <v>2</v>
      </c>
      <c r="D420" s="6">
        <f t="shared" si="27"/>
        <v>1955</v>
      </c>
      <c r="E420" s="19">
        <v>1700</v>
      </c>
      <c r="F420" s="19">
        <v>4234</v>
      </c>
      <c r="G420" s="19">
        <f t="shared" si="28"/>
        <v>2534</v>
      </c>
    </row>
    <row r="421" spans="1:7" hidden="1">
      <c r="A421" s="12">
        <v>414</v>
      </c>
      <c r="B421" s="9">
        <v>20179</v>
      </c>
      <c r="C421" s="6">
        <f t="shared" si="26"/>
        <v>3</v>
      </c>
      <c r="D421" s="6">
        <f t="shared" si="27"/>
        <v>1955</v>
      </c>
      <c r="E421" s="19">
        <v>1700</v>
      </c>
      <c r="F421" s="19">
        <v>4552</v>
      </c>
      <c r="G421" s="19">
        <f t="shared" si="28"/>
        <v>2852</v>
      </c>
    </row>
    <row r="422" spans="1:7" hidden="1">
      <c r="A422" s="12">
        <v>415</v>
      </c>
      <c r="B422" s="9">
        <v>20209</v>
      </c>
      <c r="C422" s="6">
        <f t="shared" si="26"/>
        <v>4</v>
      </c>
      <c r="D422" s="6">
        <f t="shared" si="27"/>
        <v>1955</v>
      </c>
      <c r="E422" s="19">
        <v>1700</v>
      </c>
      <c r="F422" s="19">
        <v>4552</v>
      </c>
      <c r="G422" s="19">
        <f t="shared" si="28"/>
        <v>2852</v>
      </c>
    </row>
    <row r="423" spans="1:7" hidden="1">
      <c r="A423" s="12">
        <v>416</v>
      </c>
      <c r="B423" s="9">
        <v>20240</v>
      </c>
      <c r="C423" s="6">
        <f t="shared" si="26"/>
        <v>5</v>
      </c>
      <c r="D423" s="6">
        <f t="shared" si="27"/>
        <v>1955</v>
      </c>
      <c r="E423" s="19">
        <v>1700</v>
      </c>
      <c r="F423" s="19">
        <v>4552</v>
      </c>
      <c r="G423" s="19">
        <f t="shared" si="28"/>
        <v>2852</v>
      </c>
    </row>
    <row r="424" spans="1:7" hidden="1">
      <c r="A424" s="12">
        <v>417</v>
      </c>
      <c r="B424" s="9">
        <v>20270</v>
      </c>
      <c r="C424" s="6">
        <f t="shared" si="26"/>
        <v>6</v>
      </c>
      <c r="D424" s="6">
        <f t="shared" si="27"/>
        <v>1955</v>
      </c>
      <c r="E424" s="19">
        <v>1700</v>
      </c>
      <c r="F424" s="19">
        <v>3200</v>
      </c>
      <c r="G424" s="19">
        <f t="shared" si="28"/>
        <v>1500</v>
      </c>
    </row>
    <row r="425" spans="1:7" hidden="1">
      <c r="A425" s="12">
        <v>418</v>
      </c>
      <c r="B425" s="9">
        <v>20301</v>
      </c>
      <c r="C425" s="6">
        <f t="shared" si="26"/>
        <v>7</v>
      </c>
      <c r="D425" s="6">
        <f t="shared" si="27"/>
        <v>1955</v>
      </c>
      <c r="E425" s="19">
        <v>1700</v>
      </c>
      <c r="F425" s="19">
        <v>3200</v>
      </c>
      <c r="G425" s="19">
        <f t="shared" si="28"/>
        <v>1500</v>
      </c>
    </row>
    <row r="426" spans="1:7" hidden="1">
      <c r="A426" s="12">
        <v>419</v>
      </c>
      <c r="B426" s="9">
        <v>20332</v>
      </c>
      <c r="C426" s="6">
        <f t="shared" si="26"/>
        <v>8</v>
      </c>
      <c r="D426" s="6">
        <f t="shared" si="27"/>
        <v>1955</v>
      </c>
      <c r="E426" s="19">
        <v>1700</v>
      </c>
      <c r="F426" s="19">
        <v>3200</v>
      </c>
      <c r="G426" s="19">
        <f t="shared" si="28"/>
        <v>1500</v>
      </c>
    </row>
    <row r="427" spans="1:7" hidden="1">
      <c r="A427" s="12">
        <v>420</v>
      </c>
      <c r="B427" s="9">
        <v>20362</v>
      </c>
      <c r="C427" s="6">
        <f t="shared" si="26"/>
        <v>9</v>
      </c>
      <c r="D427" s="6">
        <f t="shared" si="27"/>
        <v>1955</v>
      </c>
      <c r="E427" s="19">
        <v>1700</v>
      </c>
      <c r="F427" s="19">
        <v>3200</v>
      </c>
      <c r="G427" s="19">
        <f t="shared" si="28"/>
        <v>1500</v>
      </c>
    </row>
    <row r="428" spans="1:7" hidden="1">
      <c r="A428" s="12">
        <v>421</v>
      </c>
      <c r="B428" s="9">
        <v>20393</v>
      </c>
      <c r="C428" s="6">
        <f t="shared" si="26"/>
        <v>10</v>
      </c>
      <c r="D428" s="6">
        <f t="shared" si="27"/>
        <v>1956</v>
      </c>
      <c r="E428" s="19">
        <v>1700</v>
      </c>
      <c r="F428" s="19">
        <v>3200</v>
      </c>
      <c r="G428" s="19">
        <f t="shared" si="28"/>
        <v>1500</v>
      </c>
    </row>
    <row r="429" spans="1:7" hidden="1">
      <c r="A429" s="12">
        <v>422</v>
      </c>
      <c r="B429" s="9">
        <v>20423</v>
      </c>
      <c r="C429" s="6">
        <f t="shared" si="26"/>
        <v>11</v>
      </c>
      <c r="D429" s="6">
        <f t="shared" si="27"/>
        <v>1956</v>
      </c>
      <c r="E429" s="19">
        <v>1700</v>
      </c>
      <c r="F429" s="19">
        <v>3200</v>
      </c>
      <c r="G429" s="19">
        <f t="shared" si="28"/>
        <v>1500</v>
      </c>
    </row>
    <row r="430" spans="1:7" hidden="1">
      <c r="A430" s="12">
        <v>423</v>
      </c>
      <c r="B430" s="9">
        <v>20454</v>
      </c>
      <c r="C430" s="6">
        <f t="shared" si="26"/>
        <v>12</v>
      </c>
      <c r="D430" s="6">
        <f t="shared" si="27"/>
        <v>1956</v>
      </c>
      <c r="E430" s="19">
        <v>1700</v>
      </c>
      <c r="F430" s="19">
        <v>3252</v>
      </c>
      <c r="G430" s="19">
        <f t="shared" si="28"/>
        <v>1552</v>
      </c>
    </row>
    <row r="431" spans="1:7" hidden="1">
      <c r="A431" s="12">
        <v>424</v>
      </c>
      <c r="B431" s="9">
        <v>20485</v>
      </c>
      <c r="C431" s="6">
        <f t="shared" si="26"/>
        <v>1</v>
      </c>
      <c r="D431" s="6">
        <f t="shared" si="27"/>
        <v>1956</v>
      </c>
      <c r="E431" s="19">
        <v>2000</v>
      </c>
      <c r="F431" s="19">
        <v>3252</v>
      </c>
      <c r="G431" s="19">
        <f t="shared" si="28"/>
        <v>1252</v>
      </c>
    </row>
    <row r="432" spans="1:7" hidden="1">
      <c r="A432" s="12">
        <v>425</v>
      </c>
      <c r="B432" s="9">
        <v>20514</v>
      </c>
      <c r="C432" s="6">
        <f t="shared" si="26"/>
        <v>2</v>
      </c>
      <c r="D432" s="6">
        <f t="shared" si="27"/>
        <v>1956</v>
      </c>
      <c r="E432" s="19">
        <v>2000</v>
      </c>
      <c r="F432" s="19">
        <v>3288</v>
      </c>
      <c r="G432" s="19">
        <f t="shared" si="28"/>
        <v>1288</v>
      </c>
    </row>
    <row r="433" spans="1:7" hidden="1">
      <c r="A433" s="12">
        <v>426</v>
      </c>
      <c r="B433" s="9">
        <v>20545</v>
      </c>
      <c r="C433" s="6">
        <f t="shared" si="26"/>
        <v>3</v>
      </c>
      <c r="D433" s="6">
        <f t="shared" si="27"/>
        <v>1956</v>
      </c>
      <c r="E433" s="19">
        <v>2000</v>
      </c>
      <c r="F433" s="19">
        <v>4014</v>
      </c>
      <c r="G433" s="19">
        <f t="shared" si="28"/>
        <v>2014</v>
      </c>
    </row>
    <row r="434" spans="1:7" hidden="1">
      <c r="A434" s="12">
        <v>427</v>
      </c>
      <c r="B434" s="9">
        <v>20575</v>
      </c>
      <c r="C434" s="6">
        <f t="shared" si="26"/>
        <v>4</v>
      </c>
      <c r="D434" s="6">
        <f t="shared" si="27"/>
        <v>1956</v>
      </c>
      <c r="E434" s="19">
        <v>2000</v>
      </c>
      <c r="F434" s="19">
        <v>4552</v>
      </c>
      <c r="G434" s="19">
        <f t="shared" si="28"/>
        <v>2552</v>
      </c>
    </row>
    <row r="435" spans="1:7" hidden="1">
      <c r="A435" s="12">
        <v>428</v>
      </c>
      <c r="B435" s="9">
        <v>20606</v>
      </c>
      <c r="C435" s="6">
        <f t="shared" si="26"/>
        <v>5</v>
      </c>
      <c r="D435" s="6">
        <f t="shared" si="27"/>
        <v>1956</v>
      </c>
      <c r="E435" s="19">
        <v>2000</v>
      </c>
      <c r="F435" s="19">
        <v>4552</v>
      </c>
      <c r="G435" s="19">
        <f t="shared" si="28"/>
        <v>2552</v>
      </c>
    </row>
    <row r="436" spans="1:7" hidden="1">
      <c r="A436" s="12">
        <v>429</v>
      </c>
      <c r="B436" s="9">
        <v>20636</v>
      </c>
      <c r="C436" s="6">
        <f t="shared" si="26"/>
        <v>6</v>
      </c>
      <c r="D436" s="6">
        <f t="shared" si="27"/>
        <v>1956</v>
      </c>
      <c r="E436" s="19">
        <v>2000</v>
      </c>
      <c r="F436" s="19">
        <v>3200</v>
      </c>
      <c r="G436" s="19">
        <f t="shared" si="28"/>
        <v>1200</v>
      </c>
    </row>
    <row r="437" spans="1:7" hidden="1">
      <c r="A437" s="12">
        <v>430</v>
      </c>
      <c r="B437" s="9">
        <v>20667</v>
      </c>
      <c r="C437" s="6">
        <f t="shared" si="26"/>
        <v>7</v>
      </c>
      <c r="D437" s="6">
        <f t="shared" si="27"/>
        <v>1956</v>
      </c>
      <c r="E437" s="19">
        <v>2000</v>
      </c>
      <c r="F437" s="19">
        <v>3200</v>
      </c>
      <c r="G437" s="19">
        <f t="shared" si="28"/>
        <v>1200</v>
      </c>
    </row>
    <row r="438" spans="1:7" hidden="1">
      <c r="A438" s="12">
        <v>431</v>
      </c>
      <c r="B438" s="9">
        <v>20698</v>
      </c>
      <c r="C438" s="6">
        <f t="shared" si="26"/>
        <v>8</v>
      </c>
      <c r="D438" s="6">
        <f t="shared" si="27"/>
        <v>1956</v>
      </c>
      <c r="E438" s="19">
        <v>2000</v>
      </c>
      <c r="F438" s="19">
        <v>3200</v>
      </c>
      <c r="G438" s="19">
        <f t="shared" si="28"/>
        <v>1200</v>
      </c>
    </row>
    <row r="439" spans="1:7" hidden="1">
      <c r="A439" s="12">
        <v>432</v>
      </c>
      <c r="B439" s="9">
        <v>20728</v>
      </c>
      <c r="C439" s="6">
        <f t="shared" si="26"/>
        <v>9</v>
      </c>
      <c r="D439" s="6">
        <f t="shared" si="27"/>
        <v>1956</v>
      </c>
      <c r="E439" s="19">
        <v>2000</v>
      </c>
      <c r="F439" s="19">
        <v>3200</v>
      </c>
      <c r="G439" s="19">
        <f t="shared" si="28"/>
        <v>1200</v>
      </c>
    </row>
    <row r="440" spans="1:7" hidden="1">
      <c r="A440" s="12">
        <v>433</v>
      </c>
      <c r="B440" s="9">
        <v>20759</v>
      </c>
      <c r="C440" s="6">
        <f t="shared" si="26"/>
        <v>10</v>
      </c>
      <c r="D440" s="6">
        <f t="shared" si="27"/>
        <v>1957</v>
      </c>
      <c r="E440" s="19">
        <v>2000</v>
      </c>
      <c r="F440" s="19">
        <v>3200</v>
      </c>
      <c r="G440" s="19">
        <f t="shared" si="28"/>
        <v>1200</v>
      </c>
    </row>
    <row r="441" spans="1:7" hidden="1">
      <c r="A441" s="12">
        <v>434</v>
      </c>
      <c r="B441" s="9">
        <v>20789</v>
      </c>
      <c r="C441" s="6">
        <f t="shared" si="26"/>
        <v>11</v>
      </c>
      <c r="D441" s="6">
        <f t="shared" si="27"/>
        <v>1957</v>
      </c>
      <c r="E441" s="19">
        <v>2000</v>
      </c>
      <c r="F441" s="19">
        <v>3200</v>
      </c>
      <c r="G441" s="19">
        <f t="shared" si="28"/>
        <v>1200</v>
      </c>
    </row>
    <row r="442" spans="1:7" hidden="1">
      <c r="A442" s="12">
        <v>435</v>
      </c>
      <c r="B442" s="9">
        <v>20820</v>
      </c>
      <c r="C442" s="6">
        <f t="shared" si="26"/>
        <v>12</v>
      </c>
      <c r="D442" s="6">
        <f t="shared" si="27"/>
        <v>1957</v>
      </c>
      <c r="E442" s="19">
        <v>2000</v>
      </c>
      <c r="F442" s="19">
        <v>3370</v>
      </c>
      <c r="G442" s="19">
        <f t="shared" si="28"/>
        <v>1370</v>
      </c>
    </row>
    <row r="443" spans="1:7" hidden="1">
      <c r="A443" s="12">
        <v>436</v>
      </c>
      <c r="B443" s="9">
        <v>20851</v>
      </c>
      <c r="C443" s="6">
        <f t="shared" si="26"/>
        <v>1</v>
      </c>
      <c r="D443" s="6">
        <f t="shared" si="27"/>
        <v>1957</v>
      </c>
      <c r="E443" s="19">
        <v>2000</v>
      </c>
      <c r="F443" s="19">
        <v>3828</v>
      </c>
      <c r="G443" s="19">
        <f t="shared" si="28"/>
        <v>1828</v>
      </c>
    </row>
    <row r="444" spans="1:7" hidden="1">
      <c r="A444" s="12">
        <v>437</v>
      </c>
      <c r="B444" s="9">
        <v>20879</v>
      </c>
      <c r="C444" s="6">
        <f t="shared" si="26"/>
        <v>2</v>
      </c>
      <c r="D444" s="6">
        <f t="shared" si="27"/>
        <v>1957</v>
      </c>
      <c r="E444" s="19">
        <v>2000</v>
      </c>
      <c r="F444" s="19">
        <v>3675</v>
      </c>
      <c r="G444" s="19">
        <f t="shared" si="28"/>
        <v>1675</v>
      </c>
    </row>
    <row r="445" spans="1:7" hidden="1">
      <c r="A445" s="12">
        <v>438</v>
      </c>
      <c r="B445" s="9">
        <v>20910</v>
      </c>
      <c r="C445" s="6">
        <f t="shared" si="26"/>
        <v>3</v>
      </c>
      <c r="D445" s="6">
        <f t="shared" si="27"/>
        <v>1957</v>
      </c>
      <c r="E445" s="19">
        <v>2000</v>
      </c>
      <c r="F445" s="19">
        <v>4129</v>
      </c>
      <c r="G445" s="19">
        <f t="shared" si="28"/>
        <v>2129</v>
      </c>
    </row>
    <row r="446" spans="1:7" hidden="1">
      <c r="A446" s="12">
        <v>439</v>
      </c>
      <c r="B446" s="9">
        <v>20940</v>
      </c>
      <c r="C446" s="6">
        <f t="shared" si="26"/>
        <v>4</v>
      </c>
      <c r="D446" s="6">
        <f t="shared" si="27"/>
        <v>1957</v>
      </c>
      <c r="E446" s="19">
        <v>2000</v>
      </c>
      <c r="F446" s="19">
        <v>4552</v>
      </c>
      <c r="G446" s="19">
        <f t="shared" si="28"/>
        <v>2552</v>
      </c>
    </row>
    <row r="447" spans="1:7" hidden="1">
      <c r="A447" s="12">
        <v>440</v>
      </c>
      <c r="B447" s="9">
        <v>20971</v>
      </c>
      <c r="C447" s="6">
        <f t="shared" si="26"/>
        <v>5</v>
      </c>
      <c r="D447" s="6">
        <f t="shared" si="27"/>
        <v>1957</v>
      </c>
      <c r="E447" s="19">
        <v>2000</v>
      </c>
      <c r="F447" s="19">
        <v>4552</v>
      </c>
      <c r="G447" s="19">
        <f t="shared" si="28"/>
        <v>2552</v>
      </c>
    </row>
    <row r="448" spans="1:7" hidden="1">
      <c r="A448" s="12">
        <v>441</v>
      </c>
      <c r="B448" s="9">
        <v>21001</v>
      </c>
      <c r="C448" s="6">
        <f t="shared" si="26"/>
        <v>6</v>
      </c>
      <c r="D448" s="6">
        <f t="shared" si="27"/>
        <v>1957</v>
      </c>
      <c r="E448" s="19">
        <v>2000</v>
      </c>
      <c r="F448" s="19">
        <v>3200</v>
      </c>
      <c r="G448" s="19">
        <f t="shared" si="28"/>
        <v>1200</v>
      </c>
    </row>
    <row r="449" spans="1:7" hidden="1">
      <c r="A449" s="12">
        <v>442</v>
      </c>
      <c r="B449" s="9">
        <v>21032</v>
      </c>
      <c r="C449" s="6">
        <f t="shared" si="26"/>
        <v>7</v>
      </c>
      <c r="D449" s="6">
        <f t="shared" si="27"/>
        <v>1957</v>
      </c>
      <c r="E449" s="19">
        <v>2000</v>
      </c>
      <c r="F449" s="19">
        <v>3200</v>
      </c>
      <c r="G449" s="19">
        <f t="shared" si="28"/>
        <v>1200</v>
      </c>
    </row>
    <row r="450" spans="1:7" hidden="1">
      <c r="A450" s="12">
        <v>443</v>
      </c>
      <c r="B450" s="9">
        <v>21063</v>
      </c>
      <c r="C450" s="6">
        <f t="shared" si="26"/>
        <v>8</v>
      </c>
      <c r="D450" s="6">
        <f t="shared" si="27"/>
        <v>1957</v>
      </c>
      <c r="E450" s="19">
        <v>2000</v>
      </c>
      <c r="F450" s="19">
        <v>3200</v>
      </c>
      <c r="G450" s="19">
        <f t="shared" si="28"/>
        <v>1200</v>
      </c>
    </row>
    <row r="451" spans="1:7" hidden="1">
      <c r="A451" s="12">
        <v>444</v>
      </c>
      <c r="B451" s="9">
        <v>21093</v>
      </c>
      <c r="C451" s="6">
        <f t="shared" si="26"/>
        <v>9</v>
      </c>
      <c r="D451" s="6">
        <f t="shared" si="27"/>
        <v>1957</v>
      </c>
      <c r="E451" s="19">
        <v>2000</v>
      </c>
      <c r="F451" s="19">
        <v>3200</v>
      </c>
      <c r="G451" s="19">
        <f t="shared" si="28"/>
        <v>1200</v>
      </c>
    </row>
    <row r="452" spans="1:7" hidden="1">
      <c r="A452" s="12">
        <v>445</v>
      </c>
      <c r="B452" s="9">
        <v>21124</v>
      </c>
      <c r="C452" s="6">
        <f t="shared" si="26"/>
        <v>10</v>
      </c>
      <c r="D452" s="6">
        <f t="shared" si="27"/>
        <v>1958</v>
      </c>
      <c r="E452" s="19">
        <v>2000</v>
      </c>
      <c r="F452" s="19">
        <v>3200</v>
      </c>
      <c r="G452" s="19">
        <f t="shared" si="28"/>
        <v>1200</v>
      </c>
    </row>
    <row r="453" spans="1:7" hidden="1">
      <c r="A453" s="12">
        <v>446</v>
      </c>
      <c r="B453" s="9">
        <v>21154</v>
      </c>
      <c r="C453" s="6">
        <f t="shared" si="26"/>
        <v>11</v>
      </c>
      <c r="D453" s="6">
        <f t="shared" si="27"/>
        <v>1958</v>
      </c>
      <c r="E453" s="19">
        <v>2000</v>
      </c>
      <c r="F453" s="19">
        <v>3200</v>
      </c>
      <c r="G453" s="19">
        <f t="shared" si="28"/>
        <v>1200</v>
      </c>
    </row>
    <row r="454" spans="1:7" hidden="1">
      <c r="A454" s="12">
        <v>447</v>
      </c>
      <c r="B454" s="9">
        <v>21185</v>
      </c>
      <c r="C454" s="6">
        <f t="shared" si="26"/>
        <v>12</v>
      </c>
      <c r="D454" s="6">
        <f t="shared" si="27"/>
        <v>1958</v>
      </c>
      <c r="E454" s="19">
        <v>2000</v>
      </c>
      <c r="F454" s="19">
        <v>3338</v>
      </c>
      <c r="G454" s="19">
        <f t="shared" si="28"/>
        <v>1338</v>
      </c>
    </row>
    <row r="455" spans="1:7" hidden="1">
      <c r="A455" s="12">
        <v>448</v>
      </c>
      <c r="B455" s="9">
        <v>21216</v>
      </c>
      <c r="C455" s="6">
        <f t="shared" si="26"/>
        <v>1</v>
      </c>
      <c r="D455" s="6">
        <f t="shared" si="27"/>
        <v>1958</v>
      </c>
      <c r="E455" s="19">
        <v>2000</v>
      </c>
      <c r="F455" s="19">
        <v>3531</v>
      </c>
      <c r="G455" s="19">
        <f t="shared" si="28"/>
        <v>1531</v>
      </c>
    </row>
    <row r="456" spans="1:7" hidden="1">
      <c r="A456" s="12">
        <v>449</v>
      </c>
      <c r="B456" s="9">
        <v>21244</v>
      </c>
      <c r="C456" s="6">
        <f t="shared" si="26"/>
        <v>2</v>
      </c>
      <c r="D456" s="6">
        <f t="shared" si="27"/>
        <v>1958</v>
      </c>
      <c r="E456" s="19">
        <v>2000</v>
      </c>
      <c r="F456" s="19">
        <v>3252</v>
      </c>
      <c r="G456" s="19">
        <f t="shared" si="28"/>
        <v>1252</v>
      </c>
    </row>
    <row r="457" spans="1:7" hidden="1">
      <c r="A457" s="12">
        <v>450</v>
      </c>
      <c r="B457" s="9">
        <v>21275</v>
      </c>
      <c r="C457" s="6">
        <f t="shared" ref="C457:C520" si="29">MONTH(B457)</f>
        <v>3</v>
      </c>
      <c r="D457" s="6">
        <f t="shared" ref="D457:D520" si="30">IF(MONTH(B457)&gt;=10, YEAR(B457)+1, YEAR(B457))</f>
        <v>1958</v>
      </c>
      <c r="E457" s="19">
        <v>2000</v>
      </c>
      <c r="F457" s="19">
        <v>3416</v>
      </c>
      <c r="G457" s="19">
        <f t="shared" ref="G457:G520" si="31">F457-E457</f>
        <v>1416</v>
      </c>
    </row>
    <row r="458" spans="1:7" hidden="1">
      <c r="A458" s="12">
        <v>451</v>
      </c>
      <c r="B458" s="9">
        <v>21305</v>
      </c>
      <c r="C458" s="6">
        <f t="shared" si="29"/>
        <v>4</v>
      </c>
      <c r="D458" s="6">
        <f t="shared" si="30"/>
        <v>1958</v>
      </c>
      <c r="E458" s="19">
        <v>2000</v>
      </c>
      <c r="F458" s="19">
        <v>4173</v>
      </c>
      <c r="G458" s="19">
        <f t="shared" si="31"/>
        <v>2173</v>
      </c>
    </row>
    <row r="459" spans="1:7" hidden="1">
      <c r="A459" s="12">
        <v>452</v>
      </c>
      <c r="B459" s="9">
        <v>21336</v>
      </c>
      <c r="C459" s="6">
        <f t="shared" si="29"/>
        <v>5</v>
      </c>
      <c r="D459" s="6">
        <f t="shared" si="30"/>
        <v>1958</v>
      </c>
      <c r="E459" s="19">
        <v>2000</v>
      </c>
      <c r="F459" s="19">
        <v>4552</v>
      </c>
      <c r="G459" s="19">
        <f t="shared" si="31"/>
        <v>2552</v>
      </c>
    </row>
    <row r="460" spans="1:7" hidden="1">
      <c r="A460" s="12">
        <v>453</v>
      </c>
      <c r="B460" s="9">
        <v>21366</v>
      </c>
      <c r="C460" s="6">
        <f t="shared" si="29"/>
        <v>6</v>
      </c>
      <c r="D460" s="6">
        <f t="shared" si="30"/>
        <v>1958</v>
      </c>
      <c r="E460" s="19">
        <v>2000</v>
      </c>
      <c r="F460" s="19">
        <v>3200</v>
      </c>
      <c r="G460" s="19">
        <f t="shared" si="31"/>
        <v>1200</v>
      </c>
    </row>
    <row r="461" spans="1:7" hidden="1">
      <c r="A461" s="12">
        <v>454</v>
      </c>
      <c r="B461" s="9">
        <v>21397</v>
      </c>
      <c r="C461" s="6">
        <f t="shared" si="29"/>
        <v>7</v>
      </c>
      <c r="D461" s="6">
        <f t="shared" si="30"/>
        <v>1958</v>
      </c>
      <c r="E461" s="19">
        <v>2000</v>
      </c>
      <c r="F461" s="19">
        <v>3200</v>
      </c>
      <c r="G461" s="19">
        <f t="shared" si="31"/>
        <v>1200</v>
      </c>
    </row>
    <row r="462" spans="1:7" hidden="1">
      <c r="A462" s="12">
        <v>455</v>
      </c>
      <c r="B462" s="9">
        <v>21428</v>
      </c>
      <c r="C462" s="6">
        <f t="shared" si="29"/>
        <v>8</v>
      </c>
      <c r="D462" s="6">
        <f t="shared" si="30"/>
        <v>1958</v>
      </c>
      <c r="E462" s="19">
        <v>2000</v>
      </c>
      <c r="F462" s="19">
        <v>3200</v>
      </c>
      <c r="G462" s="19">
        <f t="shared" si="31"/>
        <v>1200</v>
      </c>
    </row>
    <row r="463" spans="1:7" hidden="1">
      <c r="A463" s="12">
        <v>456</v>
      </c>
      <c r="B463" s="9">
        <v>21458</v>
      </c>
      <c r="C463" s="6">
        <f t="shared" si="29"/>
        <v>9</v>
      </c>
      <c r="D463" s="6">
        <f t="shared" si="30"/>
        <v>1958</v>
      </c>
      <c r="E463" s="19">
        <v>2000</v>
      </c>
      <c r="F463" s="19">
        <v>3200</v>
      </c>
      <c r="G463" s="19">
        <f t="shared" si="31"/>
        <v>1200</v>
      </c>
    </row>
    <row r="464" spans="1:7" hidden="1">
      <c r="A464" s="12">
        <v>457</v>
      </c>
      <c r="B464" s="9">
        <v>21489</v>
      </c>
      <c r="C464" s="6">
        <f t="shared" si="29"/>
        <v>10</v>
      </c>
      <c r="D464" s="6">
        <f t="shared" si="30"/>
        <v>1959</v>
      </c>
      <c r="E464" s="19">
        <v>2000</v>
      </c>
      <c r="F464" s="19">
        <v>3200</v>
      </c>
      <c r="G464" s="19">
        <f t="shared" si="31"/>
        <v>1200</v>
      </c>
    </row>
    <row r="465" spans="1:7" hidden="1">
      <c r="A465" s="12">
        <v>458</v>
      </c>
      <c r="B465" s="9">
        <v>21519</v>
      </c>
      <c r="C465" s="6">
        <f t="shared" si="29"/>
        <v>11</v>
      </c>
      <c r="D465" s="6">
        <f t="shared" si="30"/>
        <v>1959</v>
      </c>
      <c r="E465" s="19">
        <v>2000</v>
      </c>
      <c r="F465" s="19">
        <v>3200</v>
      </c>
      <c r="G465" s="19">
        <f t="shared" si="31"/>
        <v>1200</v>
      </c>
    </row>
    <row r="466" spans="1:7" hidden="1">
      <c r="A466" s="12">
        <v>459</v>
      </c>
      <c r="B466" s="9">
        <v>21550</v>
      </c>
      <c r="C466" s="6">
        <f t="shared" si="29"/>
        <v>12</v>
      </c>
      <c r="D466" s="6">
        <f t="shared" si="30"/>
        <v>1959</v>
      </c>
      <c r="E466" s="19">
        <v>2000</v>
      </c>
      <c r="F466" s="19">
        <v>3370</v>
      </c>
      <c r="G466" s="19">
        <f t="shared" si="31"/>
        <v>1370</v>
      </c>
    </row>
    <row r="467" spans="1:7" hidden="1">
      <c r="A467" s="12">
        <v>460</v>
      </c>
      <c r="B467" s="9">
        <v>21581</v>
      </c>
      <c r="C467" s="6">
        <f t="shared" si="29"/>
        <v>1</v>
      </c>
      <c r="D467" s="6">
        <f t="shared" si="30"/>
        <v>1959</v>
      </c>
      <c r="E467" s="19">
        <v>2000</v>
      </c>
      <c r="F467" s="19">
        <v>3648</v>
      </c>
      <c r="G467" s="19">
        <f t="shared" si="31"/>
        <v>1648</v>
      </c>
    </row>
    <row r="468" spans="1:7" hidden="1">
      <c r="A468" s="12">
        <v>461</v>
      </c>
      <c r="B468" s="9">
        <v>21609</v>
      </c>
      <c r="C468" s="6">
        <f t="shared" si="29"/>
        <v>2</v>
      </c>
      <c r="D468" s="6">
        <f t="shared" si="30"/>
        <v>1959</v>
      </c>
      <c r="E468" s="19">
        <v>2000</v>
      </c>
      <c r="F468" s="19">
        <v>3777</v>
      </c>
      <c r="G468" s="19">
        <f t="shared" si="31"/>
        <v>1777</v>
      </c>
    </row>
    <row r="469" spans="1:7" hidden="1">
      <c r="A469" s="12">
        <v>462</v>
      </c>
      <c r="B469" s="9">
        <v>21640</v>
      </c>
      <c r="C469" s="6">
        <f t="shared" si="29"/>
        <v>3</v>
      </c>
      <c r="D469" s="6">
        <f t="shared" si="30"/>
        <v>1959</v>
      </c>
      <c r="E469" s="19">
        <v>2000</v>
      </c>
      <c r="F469" s="19">
        <v>4378</v>
      </c>
      <c r="G469" s="19">
        <f t="shared" si="31"/>
        <v>2378</v>
      </c>
    </row>
    <row r="470" spans="1:7" hidden="1">
      <c r="A470" s="12">
        <v>463</v>
      </c>
      <c r="B470" s="9">
        <v>21670</v>
      </c>
      <c r="C470" s="6">
        <f t="shared" si="29"/>
        <v>4</v>
      </c>
      <c r="D470" s="6">
        <f t="shared" si="30"/>
        <v>1959</v>
      </c>
      <c r="E470" s="19">
        <v>2000</v>
      </c>
      <c r="F470" s="19">
        <v>4552</v>
      </c>
      <c r="G470" s="19">
        <f t="shared" si="31"/>
        <v>2552</v>
      </c>
    </row>
    <row r="471" spans="1:7" hidden="1">
      <c r="A471" s="12">
        <v>464</v>
      </c>
      <c r="B471" s="9">
        <v>21701</v>
      </c>
      <c r="C471" s="6">
        <f t="shared" si="29"/>
        <v>5</v>
      </c>
      <c r="D471" s="6">
        <f t="shared" si="30"/>
        <v>1959</v>
      </c>
      <c r="E471" s="19">
        <v>2000</v>
      </c>
      <c r="F471" s="19">
        <v>4552</v>
      </c>
      <c r="G471" s="19">
        <f t="shared" si="31"/>
        <v>2552</v>
      </c>
    </row>
    <row r="472" spans="1:7" hidden="1">
      <c r="A472" s="12">
        <v>465</v>
      </c>
      <c r="B472" s="9">
        <v>21731</v>
      </c>
      <c r="C472" s="6">
        <f t="shared" si="29"/>
        <v>6</v>
      </c>
      <c r="D472" s="6">
        <f t="shared" si="30"/>
        <v>1959</v>
      </c>
      <c r="E472" s="19">
        <v>2000</v>
      </c>
      <c r="F472" s="19">
        <v>3200</v>
      </c>
      <c r="G472" s="19">
        <f t="shared" si="31"/>
        <v>1200</v>
      </c>
    </row>
    <row r="473" spans="1:7" hidden="1">
      <c r="A473" s="12">
        <v>466</v>
      </c>
      <c r="B473" s="9">
        <v>21762</v>
      </c>
      <c r="C473" s="6">
        <f t="shared" si="29"/>
        <v>7</v>
      </c>
      <c r="D473" s="6">
        <f t="shared" si="30"/>
        <v>1959</v>
      </c>
      <c r="E473" s="19">
        <v>2000</v>
      </c>
      <c r="F473" s="19">
        <v>3200</v>
      </c>
      <c r="G473" s="19">
        <f t="shared" si="31"/>
        <v>1200</v>
      </c>
    </row>
    <row r="474" spans="1:7" hidden="1">
      <c r="A474" s="12">
        <v>467</v>
      </c>
      <c r="B474" s="9">
        <v>21793</v>
      </c>
      <c r="C474" s="6">
        <f t="shared" si="29"/>
        <v>8</v>
      </c>
      <c r="D474" s="6">
        <f t="shared" si="30"/>
        <v>1959</v>
      </c>
      <c r="E474" s="19">
        <v>2000</v>
      </c>
      <c r="F474" s="19">
        <v>3200</v>
      </c>
      <c r="G474" s="19">
        <f t="shared" si="31"/>
        <v>1200</v>
      </c>
    </row>
    <row r="475" spans="1:7" hidden="1">
      <c r="A475" s="12">
        <v>468</v>
      </c>
      <c r="B475" s="9">
        <v>21823</v>
      </c>
      <c r="C475" s="6">
        <f t="shared" si="29"/>
        <v>9</v>
      </c>
      <c r="D475" s="6">
        <f t="shared" si="30"/>
        <v>1959</v>
      </c>
      <c r="E475" s="19">
        <v>2000</v>
      </c>
      <c r="F475" s="19">
        <v>3200</v>
      </c>
      <c r="G475" s="19">
        <f t="shared" si="31"/>
        <v>1200</v>
      </c>
    </row>
    <row r="476" spans="1:7" hidden="1">
      <c r="A476" s="12">
        <v>469</v>
      </c>
      <c r="B476" s="9">
        <v>21854</v>
      </c>
      <c r="C476" s="6">
        <f t="shared" si="29"/>
        <v>10</v>
      </c>
      <c r="D476" s="6">
        <f t="shared" si="30"/>
        <v>1960</v>
      </c>
      <c r="E476" s="19">
        <v>2000</v>
      </c>
      <c r="F476" s="19">
        <v>3200</v>
      </c>
      <c r="G476" s="19">
        <f t="shared" si="31"/>
        <v>1200</v>
      </c>
    </row>
    <row r="477" spans="1:7" hidden="1">
      <c r="A477" s="12">
        <v>470</v>
      </c>
      <c r="B477" s="9">
        <v>21884</v>
      </c>
      <c r="C477" s="6">
        <f t="shared" si="29"/>
        <v>11</v>
      </c>
      <c r="D477" s="6">
        <f t="shared" si="30"/>
        <v>1960</v>
      </c>
      <c r="E477" s="19">
        <v>2000</v>
      </c>
      <c r="F477" s="19">
        <v>3200</v>
      </c>
      <c r="G477" s="19">
        <f t="shared" si="31"/>
        <v>1200</v>
      </c>
    </row>
    <row r="478" spans="1:7" hidden="1">
      <c r="A478" s="12">
        <v>471</v>
      </c>
      <c r="B478" s="9">
        <v>21915</v>
      </c>
      <c r="C478" s="6">
        <f t="shared" si="29"/>
        <v>12</v>
      </c>
      <c r="D478" s="6">
        <f t="shared" si="30"/>
        <v>1960</v>
      </c>
      <c r="E478" s="19">
        <v>2000</v>
      </c>
      <c r="F478" s="19">
        <v>3370</v>
      </c>
      <c r="G478" s="19">
        <f t="shared" si="31"/>
        <v>1370</v>
      </c>
    </row>
    <row r="479" spans="1:7" hidden="1">
      <c r="A479" s="12">
        <v>472</v>
      </c>
      <c r="B479" s="9">
        <v>21946</v>
      </c>
      <c r="C479" s="6">
        <f t="shared" si="29"/>
        <v>1</v>
      </c>
      <c r="D479" s="6">
        <f t="shared" si="30"/>
        <v>1960</v>
      </c>
      <c r="E479" s="19">
        <v>1700</v>
      </c>
      <c r="F479" s="19">
        <v>3783</v>
      </c>
      <c r="G479" s="19">
        <f t="shared" si="31"/>
        <v>2083</v>
      </c>
    </row>
    <row r="480" spans="1:7" hidden="1">
      <c r="A480" s="12">
        <v>473</v>
      </c>
      <c r="B480" s="9">
        <v>21975</v>
      </c>
      <c r="C480" s="6">
        <f t="shared" si="29"/>
        <v>2</v>
      </c>
      <c r="D480" s="6">
        <f t="shared" si="30"/>
        <v>1960</v>
      </c>
      <c r="E480" s="19">
        <v>1700</v>
      </c>
      <c r="F480" s="19">
        <v>3994</v>
      </c>
      <c r="G480" s="19">
        <f t="shared" si="31"/>
        <v>2294</v>
      </c>
    </row>
    <row r="481" spans="1:7" hidden="1">
      <c r="A481" s="12">
        <v>474</v>
      </c>
      <c r="B481" s="9">
        <v>22006</v>
      </c>
      <c r="C481" s="6">
        <f t="shared" si="29"/>
        <v>3</v>
      </c>
      <c r="D481" s="6">
        <f t="shared" si="30"/>
        <v>1960</v>
      </c>
      <c r="E481" s="19">
        <v>1700</v>
      </c>
      <c r="F481" s="19">
        <v>4273</v>
      </c>
      <c r="G481" s="19">
        <f t="shared" si="31"/>
        <v>2573</v>
      </c>
    </row>
    <row r="482" spans="1:7" hidden="1">
      <c r="A482" s="12">
        <v>475</v>
      </c>
      <c r="B482" s="9">
        <v>22036</v>
      </c>
      <c r="C482" s="6">
        <f t="shared" si="29"/>
        <v>4</v>
      </c>
      <c r="D482" s="6">
        <f t="shared" si="30"/>
        <v>1960</v>
      </c>
      <c r="E482" s="19">
        <v>1700</v>
      </c>
      <c r="F482" s="19">
        <v>4552</v>
      </c>
      <c r="G482" s="19">
        <f t="shared" si="31"/>
        <v>2852</v>
      </c>
    </row>
    <row r="483" spans="1:7" hidden="1">
      <c r="A483" s="12">
        <v>476</v>
      </c>
      <c r="B483" s="9">
        <v>22067</v>
      </c>
      <c r="C483" s="6">
        <f t="shared" si="29"/>
        <v>5</v>
      </c>
      <c r="D483" s="6">
        <f t="shared" si="30"/>
        <v>1960</v>
      </c>
      <c r="E483" s="19">
        <v>1700</v>
      </c>
      <c r="F483" s="19">
        <v>4552</v>
      </c>
      <c r="G483" s="19">
        <f t="shared" si="31"/>
        <v>2852</v>
      </c>
    </row>
    <row r="484" spans="1:7" hidden="1">
      <c r="A484" s="12">
        <v>477</v>
      </c>
      <c r="B484" s="9">
        <v>22097</v>
      </c>
      <c r="C484" s="6">
        <f t="shared" si="29"/>
        <v>6</v>
      </c>
      <c r="D484" s="6">
        <f t="shared" si="30"/>
        <v>1960</v>
      </c>
      <c r="E484" s="19">
        <v>1700</v>
      </c>
      <c r="F484" s="19">
        <v>3200</v>
      </c>
      <c r="G484" s="19">
        <f t="shared" si="31"/>
        <v>1500</v>
      </c>
    </row>
    <row r="485" spans="1:7" hidden="1">
      <c r="A485" s="12">
        <v>478</v>
      </c>
      <c r="B485" s="9">
        <v>22128</v>
      </c>
      <c r="C485" s="6">
        <f t="shared" si="29"/>
        <v>7</v>
      </c>
      <c r="D485" s="6">
        <f t="shared" si="30"/>
        <v>1960</v>
      </c>
      <c r="E485" s="19">
        <v>1700</v>
      </c>
      <c r="F485" s="19">
        <v>3200</v>
      </c>
      <c r="G485" s="19">
        <f t="shared" si="31"/>
        <v>1500</v>
      </c>
    </row>
    <row r="486" spans="1:7" hidden="1">
      <c r="A486" s="12">
        <v>479</v>
      </c>
      <c r="B486" s="9">
        <v>22159</v>
      </c>
      <c r="C486" s="6">
        <f t="shared" si="29"/>
        <v>8</v>
      </c>
      <c r="D486" s="6">
        <f t="shared" si="30"/>
        <v>1960</v>
      </c>
      <c r="E486" s="19">
        <v>1700</v>
      </c>
      <c r="F486" s="19">
        <v>3200</v>
      </c>
      <c r="G486" s="19">
        <f t="shared" si="31"/>
        <v>1500</v>
      </c>
    </row>
    <row r="487" spans="1:7" hidden="1">
      <c r="A487" s="12">
        <v>480</v>
      </c>
      <c r="B487" s="9">
        <v>22189</v>
      </c>
      <c r="C487" s="6">
        <f t="shared" si="29"/>
        <v>9</v>
      </c>
      <c r="D487" s="6">
        <f t="shared" si="30"/>
        <v>1960</v>
      </c>
      <c r="E487" s="19">
        <v>1700</v>
      </c>
      <c r="F487" s="19">
        <v>3200</v>
      </c>
      <c r="G487" s="19">
        <f t="shared" si="31"/>
        <v>1500</v>
      </c>
    </row>
    <row r="488" spans="1:7" hidden="1">
      <c r="A488" s="12">
        <v>481</v>
      </c>
      <c r="B488" s="9">
        <v>22220</v>
      </c>
      <c r="C488" s="6">
        <f t="shared" si="29"/>
        <v>10</v>
      </c>
      <c r="D488" s="6">
        <f t="shared" si="30"/>
        <v>1961</v>
      </c>
      <c r="E488" s="19">
        <v>1700</v>
      </c>
      <c r="F488" s="19">
        <v>3200</v>
      </c>
      <c r="G488" s="19">
        <f t="shared" si="31"/>
        <v>1500</v>
      </c>
    </row>
    <row r="489" spans="1:7" hidden="1">
      <c r="A489" s="12">
        <v>482</v>
      </c>
      <c r="B489" s="9">
        <v>22250</v>
      </c>
      <c r="C489" s="6">
        <f t="shared" si="29"/>
        <v>11</v>
      </c>
      <c r="D489" s="6">
        <f t="shared" si="30"/>
        <v>1961</v>
      </c>
      <c r="E489" s="19">
        <v>1700</v>
      </c>
      <c r="F489" s="19">
        <v>3200</v>
      </c>
      <c r="G489" s="19">
        <f t="shared" si="31"/>
        <v>1500</v>
      </c>
    </row>
    <row r="490" spans="1:7" hidden="1">
      <c r="A490" s="12">
        <v>483</v>
      </c>
      <c r="B490" s="9">
        <v>22281</v>
      </c>
      <c r="C490" s="6">
        <f t="shared" si="29"/>
        <v>12</v>
      </c>
      <c r="D490" s="6">
        <f t="shared" si="30"/>
        <v>1961</v>
      </c>
      <c r="E490" s="19">
        <v>1700</v>
      </c>
      <c r="F490" s="19">
        <v>3350</v>
      </c>
      <c r="G490" s="19">
        <f t="shared" si="31"/>
        <v>1650</v>
      </c>
    </row>
    <row r="491" spans="1:7" hidden="1">
      <c r="A491" s="12">
        <v>484</v>
      </c>
      <c r="B491" s="9">
        <v>22312</v>
      </c>
      <c r="C491" s="6">
        <f t="shared" si="29"/>
        <v>1</v>
      </c>
      <c r="D491" s="6">
        <f t="shared" si="30"/>
        <v>1961</v>
      </c>
      <c r="E491" s="19">
        <v>1700</v>
      </c>
      <c r="F491" s="19">
        <v>3751</v>
      </c>
      <c r="G491" s="19">
        <f t="shared" si="31"/>
        <v>2051</v>
      </c>
    </row>
    <row r="492" spans="1:7" hidden="1">
      <c r="A492" s="12">
        <v>485</v>
      </c>
      <c r="B492" s="9">
        <v>22340</v>
      </c>
      <c r="C492" s="6">
        <f t="shared" si="29"/>
        <v>2</v>
      </c>
      <c r="D492" s="6">
        <f t="shared" si="30"/>
        <v>1961</v>
      </c>
      <c r="E492" s="19">
        <v>1700</v>
      </c>
      <c r="F492" s="19">
        <v>3914</v>
      </c>
      <c r="G492" s="19">
        <f t="shared" si="31"/>
        <v>2214</v>
      </c>
    </row>
    <row r="493" spans="1:7" hidden="1">
      <c r="A493" s="12">
        <v>486</v>
      </c>
      <c r="B493" s="9">
        <v>22371</v>
      </c>
      <c r="C493" s="6">
        <f t="shared" si="29"/>
        <v>3</v>
      </c>
      <c r="D493" s="6">
        <f t="shared" si="30"/>
        <v>1961</v>
      </c>
      <c r="E493" s="19">
        <v>1700</v>
      </c>
      <c r="F493" s="19">
        <v>4280</v>
      </c>
      <c r="G493" s="19">
        <f t="shared" si="31"/>
        <v>2580</v>
      </c>
    </row>
    <row r="494" spans="1:7" hidden="1">
      <c r="A494" s="12">
        <v>487</v>
      </c>
      <c r="B494" s="9">
        <v>22401</v>
      </c>
      <c r="C494" s="6">
        <f t="shared" si="29"/>
        <v>4</v>
      </c>
      <c r="D494" s="6">
        <f t="shared" si="30"/>
        <v>1961</v>
      </c>
      <c r="E494" s="19">
        <v>1700</v>
      </c>
      <c r="F494" s="19">
        <v>4552</v>
      </c>
      <c r="G494" s="19">
        <f t="shared" si="31"/>
        <v>2852</v>
      </c>
    </row>
    <row r="495" spans="1:7" hidden="1">
      <c r="A495" s="12">
        <v>488</v>
      </c>
      <c r="B495" s="9">
        <v>22432</v>
      </c>
      <c r="C495" s="6">
        <f t="shared" si="29"/>
        <v>5</v>
      </c>
      <c r="D495" s="6">
        <f t="shared" si="30"/>
        <v>1961</v>
      </c>
      <c r="E495" s="19">
        <v>1700</v>
      </c>
      <c r="F495" s="19">
        <v>4552</v>
      </c>
      <c r="G495" s="19">
        <f t="shared" si="31"/>
        <v>2852</v>
      </c>
    </row>
    <row r="496" spans="1:7" hidden="1">
      <c r="A496" s="12">
        <v>489</v>
      </c>
      <c r="B496" s="9">
        <v>22462</v>
      </c>
      <c r="C496" s="6">
        <f t="shared" si="29"/>
        <v>6</v>
      </c>
      <c r="D496" s="6">
        <f t="shared" si="30"/>
        <v>1961</v>
      </c>
      <c r="E496" s="19">
        <v>1700</v>
      </c>
      <c r="F496" s="19">
        <v>3200</v>
      </c>
      <c r="G496" s="19">
        <f t="shared" si="31"/>
        <v>1500</v>
      </c>
    </row>
    <row r="497" spans="1:7" hidden="1">
      <c r="A497" s="12">
        <v>490</v>
      </c>
      <c r="B497" s="9">
        <v>22493</v>
      </c>
      <c r="C497" s="6">
        <f t="shared" si="29"/>
        <v>7</v>
      </c>
      <c r="D497" s="6">
        <f t="shared" si="30"/>
        <v>1961</v>
      </c>
      <c r="E497" s="19">
        <v>1700</v>
      </c>
      <c r="F497" s="19">
        <v>3200</v>
      </c>
      <c r="G497" s="19">
        <f t="shared" si="31"/>
        <v>1500</v>
      </c>
    </row>
    <row r="498" spans="1:7" hidden="1">
      <c r="A498" s="12">
        <v>491</v>
      </c>
      <c r="B498" s="9">
        <v>22524</v>
      </c>
      <c r="C498" s="6">
        <f t="shared" si="29"/>
        <v>8</v>
      </c>
      <c r="D498" s="6">
        <f t="shared" si="30"/>
        <v>1961</v>
      </c>
      <c r="E498" s="19">
        <v>1700</v>
      </c>
      <c r="F498" s="19">
        <v>3200</v>
      </c>
      <c r="G498" s="19">
        <f t="shared" si="31"/>
        <v>1500</v>
      </c>
    </row>
    <row r="499" spans="1:7" hidden="1">
      <c r="A499" s="12">
        <v>492</v>
      </c>
      <c r="B499" s="9">
        <v>22554</v>
      </c>
      <c r="C499" s="6">
        <f t="shared" si="29"/>
        <v>9</v>
      </c>
      <c r="D499" s="6">
        <f t="shared" si="30"/>
        <v>1961</v>
      </c>
      <c r="E499" s="19">
        <v>1700</v>
      </c>
      <c r="F499" s="19">
        <v>3200</v>
      </c>
      <c r="G499" s="19">
        <f t="shared" si="31"/>
        <v>1500</v>
      </c>
    </row>
    <row r="500" spans="1:7" hidden="1">
      <c r="A500" s="12">
        <v>493</v>
      </c>
      <c r="B500" s="9">
        <v>22585</v>
      </c>
      <c r="C500" s="6">
        <f t="shared" si="29"/>
        <v>10</v>
      </c>
      <c r="D500" s="6">
        <f t="shared" si="30"/>
        <v>1962</v>
      </c>
      <c r="E500" s="19">
        <v>1700</v>
      </c>
      <c r="F500" s="19">
        <v>3200</v>
      </c>
      <c r="G500" s="19">
        <f t="shared" si="31"/>
        <v>1500</v>
      </c>
    </row>
    <row r="501" spans="1:7" hidden="1">
      <c r="A501" s="12">
        <v>494</v>
      </c>
      <c r="B501" s="9">
        <v>22615</v>
      </c>
      <c r="C501" s="6">
        <f t="shared" si="29"/>
        <v>11</v>
      </c>
      <c r="D501" s="6">
        <f t="shared" si="30"/>
        <v>1962</v>
      </c>
      <c r="E501" s="19">
        <v>1700</v>
      </c>
      <c r="F501" s="19">
        <v>3200</v>
      </c>
      <c r="G501" s="19">
        <f t="shared" si="31"/>
        <v>1500</v>
      </c>
    </row>
    <row r="502" spans="1:7" hidden="1">
      <c r="A502" s="12">
        <v>495</v>
      </c>
      <c r="B502" s="9">
        <v>22646</v>
      </c>
      <c r="C502" s="6">
        <f t="shared" si="29"/>
        <v>12</v>
      </c>
      <c r="D502" s="6">
        <f t="shared" si="30"/>
        <v>1962</v>
      </c>
      <c r="E502" s="19">
        <v>1700</v>
      </c>
      <c r="F502" s="19">
        <v>3356</v>
      </c>
      <c r="G502" s="19">
        <f t="shared" si="31"/>
        <v>1656</v>
      </c>
    </row>
    <row r="503" spans="1:7" hidden="1">
      <c r="A503" s="12">
        <v>496</v>
      </c>
      <c r="B503" s="9">
        <v>22677</v>
      </c>
      <c r="C503" s="6">
        <f t="shared" si="29"/>
        <v>1</v>
      </c>
      <c r="D503" s="6">
        <f t="shared" si="30"/>
        <v>1962</v>
      </c>
      <c r="E503" s="19">
        <v>2000</v>
      </c>
      <c r="F503" s="19">
        <v>3819</v>
      </c>
      <c r="G503" s="19">
        <f t="shared" si="31"/>
        <v>1819</v>
      </c>
    </row>
    <row r="504" spans="1:7" hidden="1">
      <c r="A504" s="12">
        <v>497</v>
      </c>
      <c r="B504" s="9">
        <v>22705</v>
      </c>
      <c r="C504" s="6">
        <f t="shared" si="29"/>
        <v>2</v>
      </c>
      <c r="D504" s="6">
        <f t="shared" si="30"/>
        <v>1962</v>
      </c>
      <c r="E504" s="19">
        <v>2000</v>
      </c>
      <c r="F504" s="19">
        <v>3675</v>
      </c>
      <c r="G504" s="19">
        <f t="shared" si="31"/>
        <v>1675</v>
      </c>
    </row>
    <row r="505" spans="1:7" hidden="1">
      <c r="A505" s="12">
        <v>498</v>
      </c>
      <c r="B505" s="9">
        <v>22736</v>
      </c>
      <c r="C505" s="6">
        <f t="shared" si="29"/>
        <v>3</v>
      </c>
      <c r="D505" s="6">
        <f t="shared" si="30"/>
        <v>1962</v>
      </c>
      <c r="E505" s="19">
        <v>2000</v>
      </c>
      <c r="F505" s="19">
        <v>4292</v>
      </c>
      <c r="G505" s="19">
        <f t="shared" si="31"/>
        <v>2292</v>
      </c>
    </row>
    <row r="506" spans="1:7" hidden="1">
      <c r="A506" s="12">
        <v>499</v>
      </c>
      <c r="B506" s="9">
        <v>22766</v>
      </c>
      <c r="C506" s="6">
        <f t="shared" si="29"/>
        <v>4</v>
      </c>
      <c r="D506" s="6">
        <f t="shared" si="30"/>
        <v>1962</v>
      </c>
      <c r="E506" s="19">
        <v>2000</v>
      </c>
      <c r="F506" s="19">
        <v>4552</v>
      </c>
      <c r="G506" s="19">
        <f t="shared" si="31"/>
        <v>2552</v>
      </c>
    </row>
    <row r="507" spans="1:7" hidden="1">
      <c r="A507" s="12">
        <v>500</v>
      </c>
      <c r="B507" s="9">
        <v>22797</v>
      </c>
      <c r="C507" s="6">
        <f t="shared" si="29"/>
        <v>5</v>
      </c>
      <c r="D507" s="6">
        <f t="shared" si="30"/>
        <v>1962</v>
      </c>
      <c r="E507" s="19">
        <v>2000</v>
      </c>
      <c r="F507" s="19">
        <v>4552</v>
      </c>
      <c r="G507" s="19">
        <f t="shared" si="31"/>
        <v>2552</v>
      </c>
    </row>
    <row r="508" spans="1:7" hidden="1">
      <c r="A508" s="12">
        <v>501</v>
      </c>
      <c r="B508" s="9">
        <v>22827</v>
      </c>
      <c r="C508" s="6">
        <f t="shared" si="29"/>
        <v>6</v>
      </c>
      <c r="D508" s="6">
        <f t="shared" si="30"/>
        <v>1962</v>
      </c>
      <c r="E508" s="19">
        <v>2000</v>
      </c>
      <c r="F508" s="19">
        <v>3200</v>
      </c>
      <c r="G508" s="19">
        <f t="shared" si="31"/>
        <v>1200</v>
      </c>
    </row>
    <row r="509" spans="1:7" hidden="1">
      <c r="A509" s="12">
        <v>502</v>
      </c>
      <c r="B509" s="9">
        <v>22858</v>
      </c>
      <c r="C509" s="6">
        <f t="shared" si="29"/>
        <v>7</v>
      </c>
      <c r="D509" s="6">
        <f t="shared" si="30"/>
        <v>1962</v>
      </c>
      <c r="E509" s="19">
        <v>2000</v>
      </c>
      <c r="F509" s="19">
        <v>3200</v>
      </c>
      <c r="G509" s="19">
        <f t="shared" si="31"/>
        <v>1200</v>
      </c>
    </row>
    <row r="510" spans="1:7" hidden="1">
      <c r="A510" s="12">
        <v>503</v>
      </c>
      <c r="B510" s="9">
        <v>22889</v>
      </c>
      <c r="C510" s="6">
        <f t="shared" si="29"/>
        <v>8</v>
      </c>
      <c r="D510" s="6">
        <f t="shared" si="30"/>
        <v>1962</v>
      </c>
      <c r="E510" s="19">
        <v>2000</v>
      </c>
      <c r="F510" s="19">
        <v>3200</v>
      </c>
      <c r="G510" s="19">
        <f t="shared" si="31"/>
        <v>1200</v>
      </c>
    </row>
    <row r="511" spans="1:7" hidden="1">
      <c r="A511" s="12">
        <v>504</v>
      </c>
      <c r="B511" s="9">
        <v>22919</v>
      </c>
      <c r="C511" s="6">
        <f t="shared" si="29"/>
        <v>9</v>
      </c>
      <c r="D511" s="6">
        <f t="shared" si="30"/>
        <v>1962</v>
      </c>
      <c r="E511" s="19">
        <v>2000</v>
      </c>
      <c r="F511" s="19">
        <v>3200</v>
      </c>
      <c r="G511" s="19">
        <f t="shared" si="31"/>
        <v>1200</v>
      </c>
    </row>
    <row r="512" spans="1:7" hidden="1">
      <c r="A512" s="12">
        <v>505</v>
      </c>
      <c r="B512" s="9">
        <v>22950</v>
      </c>
      <c r="C512" s="6">
        <f t="shared" si="29"/>
        <v>10</v>
      </c>
      <c r="D512" s="6">
        <f t="shared" si="30"/>
        <v>1963</v>
      </c>
      <c r="E512" s="19">
        <v>2000</v>
      </c>
      <c r="F512" s="19">
        <v>3200</v>
      </c>
      <c r="G512" s="19">
        <f t="shared" si="31"/>
        <v>1200</v>
      </c>
    </row>
    <row r="513" spans="1:7" hidden="1">
      <c r="A513" s="12">
        <v>506</v>
      </c>
      <c r="B513" s="9">
        <v>22980</v>
      </c>
      <c r="C513" s="6">
        <f t="shared" si="29"/>
        <v>11</v>
      </c>
      <c r="D513" s="6">
        <f t="shared" si="30"/>
        <v>1963</v>
      </c>
      <c r="E513" s="19">
        <v>2000</v>
      </c>
      <c r="F513" s="19">
        <v>3200</v>
      </c>
      <c r="G513" s="19">
        <f t="shared" si="31"/>
        <v>1200</v>
      </c>
    </row>
    <row r="514" spans="1:7" hidden="1">
      <c r="A514" s="12">
        <v>507</v>
      </c>
      <c r="B514" s="9">
        <v>23011</v>
      </c>
      <c r="C514" s="6">
        <f t="shared" si="29"/>
        <v>12</v>
      </c>
      <c r="D514" s="6">
        <f t="shared" si="30"/>
        <v>1963</v>
      </c>
      <c r="E514" s="19">
        <v>2000</v>
      </c>
      <c r="F514" s="19">
        <v>3349</v>
      </c>
      <c r="G514" s="19">
        <f t="shared" si="31"/>
        <v>1349</v>
      </c>
    </row>
    <row r="515" spans="1:7" hidden="1">
      <c r="A515" s="12">
        <v>508</v>
      </c>
      <c r="B515" s="9">
        <v>23042</v>
      </c>
      <c r="C515" s="6">
        <f t="shared" si="29"/>
        <v>1</v>
      </c>
      <c r="D515" s="6">
        <f t="shared" si="30"/>
        <v>1963</v>
      </c>
      <c r="E515" s="19">
        <v>2000</v>
      </c>
      <c r="F515" s="19">
        <v>3764</v>
      </c>
      <c r="G515" s="19">
        <f t="shared" si="31"/>
        <v>1764</v>
      </c>
    </row>
    <row r="516" spans="1:7" hidden="1">
      <c r="A516" s="12">
        <v>509</v>
      </c>
      <c r="B516" s="9">
        <v>23070</v>
      </c>
      <c r="C516" s="6">
        <f t="shared" si="29"/>
        <v>2</v>
      </c>
      <c r="D516" s="6">
        <f t="shared" si="30"/>
        <v>1963</v>
      </c>
      <c r="E516" s="19">
        <v>2000</v>
      </c>
      <c r="F516" s="19">
        <v>3944</v>
      </c>
      <c r="G516" s="19">
        <f t="shared" si="31"/>
        <v>1944</v>
      </c>
    </row>
    <row r="517" spans="1:7" hidden="1">
      <c r="A517" s="12">
        <v>510</v>
      </c>
      <c r="B517" s="9">
        <v>23101</v>
      </c>
      <c r="C517" s="6">
        <f t="shared" si="29"/>
        <v>3</v>
      </c>
      <c r="D517" s="6">
        <f t="shared" si="30"/>
        <v>1963</v>
      </c>
      <c r="E517" s="19">
        <v>2000</v>
      </c>
      <c r="F517" s="19">
        <v>4226</v>
      </c>
      <c r="G517" s="19">
        <f t="shared" si="31"/>
        <v>2226</v>
      </c>
    </row>
    <row r="518" spans="1:7" hidden="1">
      <c r="A518" s="12">
        <v>511</v>
      </c>
      <c r="B518" s="9">
        <v>23131</v>
      </c>
      <c r="C518" s="6">
        <f t="shared" si="29"/>
        <v>4</v>
      </c>
      <c r="D518" s="6">
        <f t="shared" si="30"/>
        <v>1963</v>
      </c>
      <c r="E518" s="19">
        <v>2000</v>
      </c>
      <c r="F518" s="19">
        <v>4137</v>
      </c>
      <c r="G518" s="19">
        <f t="shared" si="31"/>
        <v>2137</v>
      </c>
    </row>
    <row r="519" spans="1:7" hidden="1">
      <c r="A519" s="12">
        <v>512</v>
      </c>
      <c r="B519" s="9">
        <v>23162</v>
      </c>
      <c r="C519" s="6">
        <f t="shared" si="29"/>
        <v>5</v>
      </c>
      <c r="D519" s="6">
        <f t="shared" si="30"/>
        <v>1963</v>
      </c>
      <c r="E519" s="19">
        <v>2000</v>
      </c>
      <c r="F519" s="19">
        <v>4552</v>
      </c>
      <c r="G519" s="19">
        <f t="shared" si="31"/>
        <v>2552</v>
      </c>
    </row>
    <row r="520" spans="1:7" hidden="1">
      <c r="A520" s="12">
        <v>513</v>
      </c>
      <c r="B520" s="9">
        <v>23192</v>
      </c>
      <c r="C520" s="6">
        <f t="shared" si="29"/>
        <v>6</v>
      </c>
      <c r="D520" s="6">
        <f t="shared" si="30"/>
        <v>1963</v>
      </c>
      <c r="E520" s="19">
        <v>2000</v>
      </c>
      <c r="F520" s="19">
        <v>3200</v>
      </c>
      <c r="G520" s="19">
        <f t="shared" si="31"/>
        <v>1200</v>
      </c>
    </row>
    <row r="521" spans="1:7" hidden="1">
      <c r="A521" s="12">
        <v>514</v>
      </c>
      <c r="B521" s="9">
        <v>23223</v>
      </c>
      <c r="C521" s="6">
        <f t="shared" ref="C521:C584" si="32">MONTH(B521)</f>
        <v>7</v>
      </c>
      <c r="D521" s="6">
        <f t="shared" ref="D521:D584" si="33">IF(MONTH(B521)&gt;=10, YEAR(B521)+1, YEAR(B521))</f>
        <v>1963</v>
      </c>
      <c r="E521" s="19">
        <v>2000</v>
      </c>
      <c r="F521" s="19">
        <v>3200</v>
      </c>
      <c r="G521" s="19">
        <f t="shared" ref="G521:G584" si="34">F521-E521</f>
        <v>1200</v>
      </c>
    </row>
    <row r="522" spans="1:7" hidden="1">
      <c r="A522" s="12">
        <v>515</v>
      </c>
      <c r="B522" s="9">
        <v>23254</v>
      </c>
      <c r="C522" s="6">
        <f t="shared" si="32"/>
        <v>8</v>
      </c>
      <c r="D522" s="6">
        <f t="shared" si="33"/>
        <v>1963</v>
      </c>
      <c r="E522" s="19">
        <v>2000</v>
      </c>
      <c r="F522" s="19">
        <v>3200</v>
      </c>
      <c r="G522" s="19">
        <f t="shared" si="34"/>
        <v>1200</v>
      </c>
    </row>
    <row r="523" spans="1:7" hidden="1">
      <c r="A523" s="12">
        <v>516</v>
      </c>
      <c r="B523" s="9">
        <v>23284</v>
      </c>
      <c r="C523" s="6">
        <f t="shared" si="32"/>
        <v>9</v>
      </c>
      <c r="D523" s="6">
        <f t="shared" si="33"/>
        <v>1963</v>
      </c>
      <c r="E523" s="19">
        <v>2000</v>
      </c>
      <c r="F523" s="19">
        <v>3200</v>
      </c>
      <c r="G523" s="19">
        <f t="shared" si="34"/>
        <v>1200</v>
      </c>
    </row>
    <row r="524" spans="1:7" hidden="1">
      <c r="A524" s="12">
        <v>517</v>
      </c>
      <c r="B524" s="9">
        <v>23315</v>
      </c>
      <c r="C524" s="6">
        <f t="shared" si="32"/>
        <v>10</v>
      </c>
      <c r="D524" s="6">
        <f t="shared" si="33"/>
        <v>1964</v>
      </c>
      <c r="E524" s="19">
        <v>2000</v>
      </c>
      <c r="F524" s="19">
        <v>3200</v>
      </c>
      <c r="G524" s="19">
        <f t="shared" si="34"/>
        <v>1200</v>
      </c>
    </row>
    <row r="525" spans="1:7" hidden="1">
      <c r="A525" s="12">
        <v>518</v>
      </c>
      <c r="B525" s="9">
        <v>23345</v>
      </c>
      <c r="C525" s="6">
        <f t="shared" si="32"/>
        <v>11</v>
      </c>
      <c r="D525" s="6">
        <f t="shared" si="33"/>
        <v>1964</v>
      </c>
      <c r="E525" s="19">
        <v>2000</v>
      </c>
      <c r="F525" s="19">
        <v>3200</v>
      </c>
      <c r="G525" s="19">
        <f t="shared" si="34"/>
        <v>1200</v>
      </c>
    </row>
    <row r="526" spans="1:7" hidden="1">
      <c r="A526" s="12">
        <v>519</v>
      </c>
      <c r="B526" s="9">
        <v>23376</v>
      </c>
      <c r="C526" s="6">
        <f t="shared" si="32"/>
        <v>12</v>
      </c>
      <c r="D526" s="6">
        <f t="shared" si="33"/>
        <v>1964</v>
      </c>
      <c r="E526" s="19">
        <v>2000</v>
      </c>
      <c r="F526" s="19">
        <v>3366</v>
      </c>
      <c r="G526" s="19">
        <f t="shared" si="34"/>
        <v>1366</v>
      </c>
    </row>
    <row r="527" spans="1:7" hidden="1">
      <c r="A527" s="12">
        <v>520</v>
      </c>
      <c r="B527" s="9">
        <v>23407</v>
      </c>
      <c r="C527" s="6">
        <f t="shared" si="32"/>
        <v>1</v>
      </c>
      <c r="D527" s="6">
        <f t="shared" si="33"/>
        <v>1964</v>
      </c>
      <c r="E527" s="19">
        <v>1700</v>
      </c>
      <c r="F527" s="19">
        <v>3705</v>
      </c>
      <c r="G527" s="19">
        <f t="shared" si="34"/>
        <v>2005</v>
      </c>
    </row>
    <row r="528" spans="1:7" hidden="1">
      <c r="A528" s="12">
        <v>521</v>
      </c>
      <c r="B528" s="9">
        <v>23436</v>
      </c>
      <c r="C528" s="6">
        <f t="shared" si="32"/>
        <v>2</v>
      </c>
      <c r="D528" s="6">
        <f t="shared" si="33"/>
        <v>1964</v>
      </c>
      <c r="E528" s="19">
        <v>1700</v>
      </c>
      <c r="F528" s="19">
        <v>4194</v>
      </c>
      <c r="G528" s="19">
        <f t="shared" si="34"/>
        <v>2494</v>
      </c>
    </row>
    <row r="529" spans="1:7" hidden="1">
      <c r="A529" s="12">
        <v>522</v>
      </c>
      <c r="B529" s="9">
        <v>23467</v>
      </c>
      <c r="C529" s="6">
        <f t="shared" si="32"/>
        <v>3</v>
      </c>
      <c r="D529" s="6">
        <f t="shared" si="33"/>
        <v>1964</v>
      </c>
      <c r="E529" s="19">
        <v>1700</v>
      </c>
      <c r="F529" s="19">
        <v>4552</v>
      </c>
      <c r="G529" s="19">
        <f t="shared" si="34"/>
        <v>2852</v>
      </c>
    </row>
    <row r="530" spans="1:7" hidden="1">
      <c r="A530" s="12">
        <v>523</v>
      </c>
      <c r="B530" s="9">
        <v>23497</v>
      </c>
      <c r="C530" s="6">
        <f t="shared" si="32"/>
        <v>4</v>
      </c>
      <c r="D530" s="6">
        <f t="shared" si="33"/>
        <v>1964</v>
      </c>
      <c r="E530" s="19">
        <v>1700</v>
      </c>
      <c r="F530" s="19">
        <v>4552</v>
      </c>
      <c r="G530" s="19">
        <f t="shared" si="34"/>
        <v>2852</v>
      </c>
    </row>
    <row r="531" spans="1:7" hidden="1">
      <c r="A531" s="12">
        <v>524</v>
      </c>
      <c r="B531" s="9">
        <v>23528</v>
      </c>
      <c r="C531" s="6">
        <f t="shared" si="32"/>
        <v>5</v>
      </c>
      <c r="D531" s="6">
        <f t="shared" si="33"/>
        <v>1964</v>
      </c>
      <c r="E531" s="19">
        <v>1700</v>
      </c>
      <c r="F531" s="19">
        <v>4552</v>
      </c>
      <c r="G531" s="19">
        <f t="shared" si="34"/>
        <v>2852</v>
      </c>
    </row>
    <row r="532" spans="1:7" hidden="1">
      <c r="A532" s="12">
        <v>525</v>
      </c>
      <c r="B532" s="9">
        <v>23558</v>
      </c>
      <c r="C532" s="6">
        <f t="shared" si="32"/>
        <v>6</v>
      </c>
      <c r="D532" s="6">
        <f t="shared" si="33"/>
        <v>1964</v>
      </c>
      <c r="E532" s="19">
        <v>1700</v>
      </c>
      <c r="F532" s="19">
        <v>3200</v>
      </c>
      <c r="G532" s="19">
        <f t="shared" si="34"/>
        <v>1500</v>
      </c>
    </row>
    <row r="533" spans="1:7" hidden="1">
      <c r="A533" s="12">
        <v>526</v>
      </c>
      <c r="B533" s="9">
        <v>23589</v>
      </c>
      <c r="C533" s="6">
        <f t="shared" si="32"/>
        <v>7</v>
      </c>
      <c r="D533" s="6">
        <f t="shared" si="33"/>
        <v>1964</v>
      </c>
      <c r="E533" s="19">
        <v>1700</v>
      </c>
      <c r="F533" s="19">
        <v>3200</v>
      </c>
      <c r="G533" s="19">
        <f t="shared" si="34"/>
        <v>1500</v>
      </c>
    </row>
    <row r="534" spans="1:7" hidden="1">
      <c r="A534" s="12">
        <v>527</v>
      </c>
      <c r="B534" s="9">
        <v>23620</v>
      </c>
      <c r="C534" s="6">
        <f t="shared" si="32"/>
        <v>8</v>
      </c>
      <c r="D534" s="6">
        <f t="shared" si="33"/>
        <v>1964</v>
      </c>
      <c r="E534" s="19">
        <v>1700</v>
      </c>
      <c r="F534" s="19">
        <v>3200</v>
      </c>
      <c r="G534" s="19">
        <f t="shared" si="34"/>
        <v>1500</v>
      </c>
    </row>
    <row r="535" spans="1:7" hidden="1">
      <c r="A535" s="12">
        <v>528</v>
      </c>
      <c r="B535" s="9">
        <v>23650</v>
      </c>
      <c r="C535" s="6">
        <f t="shared" si="32"/>
        <v>9</v>
      </c>
      <c r="D535" s="6">
        <f t="shared" si="33"/>
        <v>1964</v>
      </c>
      <c r="E535" s="19">
        <v>1700</v>
      </c>
      <c r="F535" s="19">
        <v>3200</v>
      </c>
      <c r="G535" s="19">
        <f t="shared" si="34"/>
        <v>1500</v>
      </c>
    </row>
    <row r="536" spans="1:7" hidden="1">
      <c r="A536" s="12">
        <v>529</v>
      </c>
      <c r="B536" s="9">
        <v>23681</v>
      </c>
      <c r="C536" s="6">
        <f t="shared" si="32"/>
        <v>10</v>
      </c>
      <c r="D536" s="6">
        <f t="shared" si="33"/>
        <v>1965</v>
      </c>
      <c r="E536" s="19">
        <v>1700</v>
      </c>
      <c r="F536" s="19">
        <v>3200</v>
      </c>
      <c r="G536" s="19">
        <f t="shared" si="34"/>
        <v>1500</v>
      </c>
    </row>
    <row r="537" spans="1:7" hidden="1">
      <c r="A537" s="12">
        <v>530</v>
      </c>
      <c r="B537" s="9">
        <v>23711</v>
      </c>
      <c r="C537" s="6">
        <f t="shared" si="32"/>
        <v>11</v>
      </c>
      <c r="D537" s="6">
        <f t="shared" si="33"/>
        <v>1965</v>
      </c>
      <c r="E537" s="19">
        <v>1700</v>
      </c>
      <c r="F537" s="19">
        <v>3200</v>
      </c>
      <c r="G537" s="19">
        <f t="shared" si="34"/>
        <v>1500</v>
      </c>
    </row>
    <row r="538" spans="1:7" hidden="1">
      <c r="A538" s="12">
        <v>531</v>
      </c>
      <c r="B538" s="9">
        <v>23742</v>
      </c>
      <c r="C538" s="6">
        <f t="shared" si="32"/>
        <v>12</v>
      </c>
      <c r="D538" s="6">
        <f t="shared" si="33"/>
        <v>1965</v>
      </c>
      <c r="E538" s="19">
        <v>1700</v>
      </c>
      <c r="F538" s="19">
        <v>3252</v>
      </c>
      <c r="G538" s="19">
        <f t="shared" si="34"/>
        <v>1552</v>
      </c>
    </row>
    <row r="539" spans="1:7" hidden="1">
      <c r="A539" s="12">
        <v>532</v>
      </c>
      <c r="B539" s="9">
        <v>23773</v>
      </c>
      <c r="C539" s="6">
        <f t="shared" si="32"/>
        <v>1</v>
      </c>
      <c r="D539" s="6">
        <f t="shared" si="33"/>
        <v>1965</v>
      </c>
      <c r="E539" s="19">
        <v>2000</v>
      </c>
      <c r="F539" s="19">
        <v>3368</v>
      </c>
      <c r="G539" s="19">
        <f t="shared" si="34"/>
        <v>1368</v>
      </c>
    </row>
    <row r="540" spans="1:7" hidden="1">
      <c r="A540" s="12">
        <v>533</v>
      </c>
      <c r="B540" s="9">
        <v>23801</v>
      </c>
      <c r="C540" s="6">
        <f t="shared" si="32"/>
        <v>2</v>
      </c>
      <c r="D540" s="6">
        <f t="shared" si="33"/>
        <v>1965</v>
      </c>
      <c r="E540" s="19">
        <v>2000</v>
      </c>
      <c r="F540" s="19">
        <v>3913</v>
      </c>
      <c r="G540" s="19">
        <f t="shared" si="34"/>
        <v>1913</v>
      </c>
    </row>
    <row r="541" spans="1:7" hidden="1">
      <c r="A541" s="12">
        <v>534</v>
      </c>
      <c r="B541" s="9">
        <v>23832</v>
      </c>
      <c r="C541" s="6">
        <f t="shared" si="32"/>
        <v>3</v>
      </c>
      <c r="D541" s="6">
        <f t="shared" si="33"/>
        <v>1965</v>
      </c>
      <c r="E541" s="19">
        <v>2000</v>
      </c>
      <c r="F541" s="19">
        <v>4547</v>
      </c>
      <c r="G541" s="19">
        <f t="shared" si="34"/>
        <v>2547</v>
      </c>
    </row>
    <row r="542" spans="1:7" hidden="1">
      <c r="A542" s="12">
        <v>535</v>
      </c>
      <c r="B542" s="9">
        <v>23862</v>
      </c>
      <c r="C542" s="6">
        <f t="shared" si="32"/>
        <v>4</v>
      </c>
      <c r="D542" s="6">
        <f t="shared" si="33"/>
        <v>1965</v>
      </c>
      <c r="E542" s="19">
        <v>2000</v>
      </c>
      <c r="F542" s="19">
        <v>4500</v>
      </c>
      <c r="G542" s="19">
        <f t="shared" si="34"/>
        <v>2500</v>
      </c>
    </row>
    <row r="543" spans="1:7" hidden="1">
      <c r="A543" s="12">
        <v>536</v>
      </c>
      <c r="B543" s="9">
        <v>23893</v>
      </c>
      <c r="C543" s="6">
        <f t="shared" si="32"/>
        <v>5</v>
      </c>
      <c r="D543" s="6">
        <f t="shared" si="33"/>
        <v>1965</v>
      </c>
      <c r="E543" s="19">
        <v>2000</v>
      </c>
      <c r="F543" s="19">
        <v>4552</v>
      </c>
      <c r="G543" s="19">
        <f t="shared" si="34"/>
        <v>2552</v>
      </c>
    </row>
    <row r="544" spans="1:7" hidden="1">
      <c r="A544" s="12">
        <v>537</v>
      </c>
      <c r="B544" s="9">
        <v>23923</v>
      </c>
      <c r="C544" s="6">
        <f t="shared" si="32"/>
        <v>6</v>
      </c>
      <c r="D544" s="6">
        <f t="shared" si="33"/>
        <v>1965</v>
      </c>
      <c r="E544" s="19">
        <v>2000</v>
      </c>
      <c r="F544" s="19">
        <v>3200</v>
      </c>
      <c r="G544" s="19">
        <f t="shared" si="34"/>
        <v>1200</v>
      </c>
    </row>
    <row r="545" spans="1:7" hidden="1">
      <c r="A545" s="12">
        <v>538</v>
      </c>
      <c r="B545" s="9">
        <v>23954</v>
      </c>
      <c r="C545" s="6">
        <f t="shared" si="32"/>
        <v>7</v>
      </c>
      <c r="D545" s="6">
        <f t="shared" si="33"/>
        <v>1965</v>
      </c>
      <c r="E545" s="19">
        <v>2000</v>
      </c>
      <c r="F545" s="19">
        <v>3200</v>
      </c>
      <c r="G545" s="19">
        <f t="shared" si="34"/>
        <v>1200</v>
      </c>
    </row>
    <row r="546" spans="1:7" hidden="1">
      <c r="A546" s="12">
        <v>539</v>
      </c>
      <c r="B546" s="9">
        <v>23985</v>
      </c>
      <c r="C546" s="6">
        <f t="shared" si="32"/>
        <v>8</v>
      </c>
      <c r="D546" s="6">
        <f t="shared" si="33"/>
        <v>1965</v>
      </c>
      <c r="E546" s="19">
        <v>2000</v>
      </c>
      <c r="F546" s="19">
        <v>3200</v>
      </c>
      <c r="G546" s="19">
        <f t="shared" si="34"/>
        <v>1200</v>
      </c>
    </row>
    <row r="547" spans="1:7" hidden="1">
      <c r="A547" s="12">
        <v>540</v>
      </c>
      <c r="B547" s="9">
        <v>24015</v>
      </c>
      <c r="C547" s="6">
        <f t="shared" si="32"/>
        <v>9</v>
      </c>
      <c r="D547" s="6">
        <f t="shared" si="33"/>
        <v>1965</v>
      </c>
      <c r="E547" s="19">
        <v>2000</v>
      </c>
      <c r="F547" s="19">
        <v>3200</v>
      </c>
      <c r="G547" s="19">
        <f t="shared" si="34"/>
        <v>1200</v>
      </c>
    </row>
    <row r="548" spans="1:7" hidden="1">
      <c r="A548" s="12">
        <v>541</v>
      </c>
      <c r="B548" s="9">
        <v>24046</v>
      </c>
      <c r="C548" s="6">
        <f t="shared" si="32"/>
        <v>10</v>
      </c>
      <c r="D548" s="6">
        <f t="shared" si="33"/>
        <v>1966</v>
      </c>
      <c r="E548" s="19">
        <v>2000</v>
      </c>
      <c r="F548" s="19">
        <v>3200</v>
      </c>
      <c r="G548" s="19">
        <f t="shared" si="34"/>
        <v>1200</v>
      </c>
    </row>
    <row r="549" spans="1:7" hidden="1">
      <c r="A549" s="12">
        <v>542</v>
      </c>
      <c r="B549" s="9">
        <v>24076</v>
      </c>
      <c r="C549" s="6">
        <f t="shared" si="32"/>
        <v>11</v>
      </c>
      <c r="D549" s="6">
        <f t="shared" si="33"/>
        <v>1966</v>
      </c>
      <c r="E549" s="19">
        <v>2000</v>
      </c>
      <c r="F549" s="19">
        <v>3200</v>
      </c>
      <c r="G549" s="19">
        <f t="shared" si="34"/>
        <v>1200</v>
      </c>
    </row>
    <row r="550" spans="1:7" hidden="1">
      <c r="A550" s="12">
        <v>543</v>
      </c>
      <c r="B550" s="9">
        <v>24107</v>
      </c>
      <c r="C550" s="6">
        <f t="shared" si="32"/>
        <v>12</v>
      </c>
      <c r="D550" s="6">
        <f t="shared" si="33"/>
        <v>1966</v>
      </c>
      <c r="E550" s="19">
        <v>2000</v>
      </c>
      <c r="F550" s="19">
        <v>3359</v>
      </c>
      <c r="G550" s="19">
        <f t="shared" si="34"/>
        <v>1359</v>
      </c>
    </row>
    <row r="551" spans="1:7" hidden="1">
      <c r="A551" s="12">
        <v>544</v>
      </c>
      <c r="B551" s="9">
        <v>24138</v>
      </c>
      <c r="C551" s="6">
        <f t="shared" si="32"/>
        <v>1</v>
      </c>
      <c r="D551" s="6">
        <f t="shared" si="33"/>
        <v>1966</v>
      </c>
      <c r="E551" s="19">
        <v>2000</v>
      </c>
      <c r="F551" s="19">
        <v>3725</v>
      </c>
      <c r="G551" s="19">
        <f t="shared" si="34"/>
        <v>1725</v>
      </c>
    </row>
    <row r="552" spans="1:7" hidden="1">
      <c r="A552" s="12">
        <v>545</v>
      </c>
      <c r="B552" s="9">
        <v>24166</v>
      </c>
      <c r="C552" s="6">
        <f t="shared" si="32"/>
        <v>2</v>
      </c>
      <c r="D552" s="6">
        <f t="shared" si="33"/>
        <v>1966</v>
      </c>
      <c r="E552" s="19">
        <v>2000</v>
      </c>
      <c r="F552" s="19">
        <v>4037</v>
      </c>
      <c r="G552" s="19">
        <f t="shared" si="34"/>
        <v>2037</v>
      </c>
    </row>
    <row r="553" spans="1:7" hidden="1">
      <c r="A553" s="12">
        <v>546</v>
      </c>
      <c r="B553" s="9">
        <v>24197</v>
      </c>
      <c r="C553" s="6">
        <f t="shared" si="32"/>
        <v>3</v>
      </c>
      <c r="D553" s="6">
        <f t="shared" si="33"/>
        <v>1966</v>
      </c>
      <c r="E553" s="19">
        <v>2000</v>
      </c>
      <c r="F553" s="19">
        <v>4229</v>
      </c>
      <c r="G553" s="19">
        <f t="shared" si="34"/>
        <v>2229</v>
      </c>
    </row>
    <row r="554" spans="1:7" hidden="1">
      <c r="A554" s="12">
        <v>547</v>
      </c>
      <c r="B554" s="9">
        <v>24227</v>
      </c>
      <c r="C554" s="6">
        <f t="shared" si="32"/>
        <v>4</v>
      </c>
      <c r="D554" s="6">
        <f t="shared" si="33"/>
        <v>1966</v>
      </c>
      <c r="E554" s="19">
        <v>2000</v>
      </c>
      <c r="F554" s="19">
        <v>4552</v>
      </c>
      <c r="G554" s="19">
        <f t="shared" si="34"/>
        <v>2552</v>
      </c>
    </row>
    <row r="555" spans="1:7" hidden="1">
      <c r="A555" s="12">
        <v>548</v>
      </c>
      <c r="B555" s="9">
        <v>24258</v>
      </c>
      <c r="C555" s="6">
        <f t="shared" si="32"/>
        <v>5</v>
      </c>
      <c r="D555" s="6">
        <f t="shared" si="33"/>
        <v>1966</v>
      </c>
      <c r="E555" s="19">
        <v>2000</v>
      </c>
      <c r="F555" s="19">
        <v>4552</v>
      </c>
      <c r="G555" s="19">
        <f t="shared" si="34"/>
        <v>2552</v>
      </c>
    </row>
    <row r="556" spans="1:7" hidden="1">
      <c r="A556" s="12">
        <v>549</v>
      </c>
      <c r="B556" s="9">
        <v>24288</v>
      </c>
      <c r="C556" s="6">
        <f t="shared" si="32"/>
        <v>6</v>
      </c>
      <c r="D556" s="6">
        <f t="shared" si="33"/>
        <v>1966</v>
      </c>
      <c r="E556" s="19">
        <v>2000</v>
      </c>
      <c r="F556" s="19">
        <v>3200</v>
      </c>
      <c r="G556" s="19">
        <f t="shared" si="34"/>
        <v>1200</v>
      </c>
    </row>
    <row r="557" spans="1:7" hidden="1">
      <c r="A557" s="12">
        <v>550</v>
      </c>
      <c r="B557" s="9">
        <v>24319</v>
      </c>
      <c r="C557" s="6">
        <f t="shared" si="32"/>
        <v>7</v>
      </c>
      <c r="D557" s="6">
        <f t="shared" si="33"/>
        <v>1966</v>
      </c>
      <c r="E557" s="19">
        <v>2000</v>
      </c>
      <c r="F557" s="19">
        <v>3200</v>
      </c>
      <c r="G557" s="19">
        <f t="shared" si="34"/>
        <v>1200</v>
      </c>
    </row>
    <row r="558" spans="1:7" hidden="1">
      <c r="A558" s="12">
        <v>551</v>
      </c>
      <c r="B558" s="9">
        <v>24350</v>
      </c>
      <c r="C558" s="6">
        <f t="shared" si="32"/>
        <v>8</v>
      </c>
      <c r="D558" s="6">
        <f t="shared" si="33"/>
        <v>1966</v>
      </c>
      <c r="E558" s="19">
        <v>2000</v>
      </c>
      <c r="F558" s="19">
        <v>3200</v>
      </c>
      <c r="G558" s="19">
        <f t="shared" si="34"/>
        <v>1200</v>
      </c>
    </row>
    <row r="559" spans="1:7" hidden="1">
      <c r="A559" s="12">
        <v>552</v>
      </c>
      <c r="B559" s="9">
        <v>24380</v>
      </c>
      <c r="C559" s="6">
        <f t="shared" si="32"/>
        <v>9</v>
      </c>
      <c r="D559" s="6">
        <f t="shared" si="33"/>
        <v>1966</v>
      </c>
      <c r="E559" s="19">
        <v>2000</v>
      </c>
      <c r="F559" s="19">
        <v>3200</v>
      </c>
      <c r="G559" s="19">
        <f t="shared" si="34"/>
        <v>1200</v>
      </c>
    </row>
    <row r="560" spans="1:7" hidden="1">
      <c r="A560" s="12">
        <v>553</v>
      </c>
      <c r="B560" s="9">
        <v>24411</v>
      </c>
      <c r="C560" s="6">
        <f t="shared" si="32"/>
        <v>10</v>
      </c>
      <c r="D560" s="6">
        <f t="shared" si="33"/>
        <v>1967</v>
      </c>
      <c r="E560" s="19">
        <v>2000</v>
      </c>
      <c r="F560" s="19">
        <v>3200</v>
      </c>
      <c r="G560" s="19">
        <f t="shared" si="34"/>
        <v>1200</v>
      </c>
    </row>
    <row r="561" spans="1:7" hidden="1">
      <c r="A561" s="12">
        <v>554</v>
      </c>
      <c r="B561" s="9">
        <v>24441</v>
      </c>
      <c r="C561" s="6">
        <f t="shared" si="32"/>
        <v>11</v>
      </c>
      <c r="D561" s="6">
        <f t="shared" si="33"/>
        <v>1967</v>
      </c>
      <c r="E561" s="19">
        <v>2000</v>
      </c>
      <c r="F561" s="19">
        <v>3200</v>
      </c>
      <c r="G561" s="19">
        <f t="shared" si="34"/>
        <v>1200</v>
      </c>
    </row>
    <row r="562" spans="1:7" hidden="1">
      <c r="A562" s="12">
        <v>555</v>
      </c>
      <c r="B562" s="9">
        <v>24472</v>
      </c>
      <c r="C562" s="6">
        <f t="shared" si="32"/>
        <v>12</v>
      </c>
      <c r="D562" s="6">
        <f t="shared" si="33"/>
        <v>1967</v>
      </c>
      <c r="E562" s="19">
        <v>2000</v>
      </c>
      <c r="F562" s="19">
        <v>3335</v>
      </c>
      <c r="G562" s="19">
        <f t="shared" si="34"/>
        <v>1335</v>
      </c>
    </row>
    <row r="563" spans="1:7" hidden="1">
      <c r="A563" s="12">
        <v>556</v>
      </c>
      <c r="B563" s="9">
        <v>24503</v>
      </c>
      <c r="C563" s="6">
        <f t="shared" si="32"/>
        <v>1</v>
      </c>
      <c r="D563" s="6">
        <f t="shared" si="33"/>
        <v>1967</v>
      </c>
      <c r="E563" s="19">
        <v>2000</v>
      </c>
      <c r="F563" s="19">
        <v>3551</v>
      </c>
      <c r="G563" s="19">
        <f t="shared" si="34"/>
        <v>1551</v>
      </c>
    </row>
    <row r="564" spans="1:7" hidden="1">
      <c r="A564" s="12">
        <v>557</v>
      </c>
      <c r="B564" s="9">
        <v>24531</v>
      </c>
      <c r="C564" s="6">
        <f t="shared" si="32"/>
        <v>2</v>
      </c>
      <c r="D564" s="6">
        <f t="shared" si="33"/>
        <v>1967</v>
      </c>
      <c r="E564" s="19">
        <v>2000</v>
      </c>
      <c r="F564" s="19">
        <v>3920</v>
      </c>
      <c r="G564" s="19">
        <f t="shared" si="34"/>
        <v>1920</v>
      </c>
    </row>
    <row r="565" spans="1:7" hidden="1">
      <c r="A565" s="12">
        <v>558</v>
      </c>
      <c r="B565" s="9">
        <v>24562</v>
      </c>
      <c r="C565" s="6">
        <f t="shared" si="32"/>
        <v>3</v>
      </c>
      <c r="D565" s="6">
        <f t="shared" si="33"/>
        <v>1967</v>
      </c>
      <c r="E565" s="19">
        <v>2000</v>
      </c>
      <c r="F565" s="19">
        <v>4033</v>
      </c>
      <c r="G565" s="19">
        <f t="shared" si="34"/>
        <v>2033</v>
      </c>
    </row>
    <row r="566" spans="1:7" hidden="1">
      <c r="A566" s="12">
        <v>559</v>
      </c>
      <c r="B566" s="9">
        <v>24592</v>
      </c>
      <c r="C566" s="6">
        <f t="shared" si="32"/>
        <v>4</v>
      </c>
      <c r="D566" s="6">
        <f t="shared" si="33"/>
        <v>1967</v>
      </c>
      <c r="E566" s="19">
        <v>2000</v>
      </c>
      <c r="F566" s="19">
        <v>4479</v>
      </c>
      <c r="G566" s="19">
        <f t="shared" si="34"/>
        <v>2479</v>
      </c>
    </row>
    <row r="567" spans="1:7" hidden="1">
      <c r="A567" s="12">
        <v>560</v>
      </c>
      <c r="B567" s="9">
        <v>24623</v>
      </c>
      <c r="C567" s="6">
        <f t="shared" si="32"/>
        <v>5</v>
      </c>
      <c r="D567" s="6">
        <f t="shared" si="33"/>
        <v>1967</v>
      </c>
      <c r="E567" s="19">
        <v>2000</v>
      </c>
      <c r="F567" s="19">
        <v>4552</v>
      </c>
      <c r="G567" s="19">
        <f t="shared" si="34"/>
        <v>2552</v>
      </c>
    </row>
    <row r="568" spans="1:7" hidden="1">
      <c r="A568" s="12">
        <v>561</v>
      </c>
      <c r="B568" s="9">
        <v>24653</v>
      </c>
      <c r="C568" s="6">
        <f t="shared" si="32"/>
        <v>6</v>
      </c>
      <c r="D568" s="6">
        <f t="shared" si="33"/>
        <v>1967</v>
      </c>
      <c r="E568" s="19">
        <v>2000</v>
      </c>
      <c r="F568" s="19">
        <v>3200</v>
      </c>
      <c r="G568" s="19">
        <f t="shared" si="34"/>
        <v>1200</v>
      </c>
    </row>
    <row r="569" spans="1:7" hidden="1">
      <c r="A569" s="12">
        <v>562</v>
      </c>
      <c r="B569" s="9">
        <v>24684</v>
      </c>
      <c r="C569" s="6">
        <f t="shared" si="32"/>
        <v>7</v>
      </c>
      <c r="D569" s="6">
        <f t="shared" si="33"/>
        <v>1967</v>
      </c>
      <c r="E569" s="19">
        <v>2000</v>
      </c>
      <c r="F569" s="19">
        <v>3200</v>
      </c>
      <c r="G569" s="19">
        <f t="shared" si="34"/>
        <v>1200</v>
      </c>
    </row>
    <row r="570" spans="1:7" hidden="1">
      <c r="A570" s="12">
        <v>563</v>
      </c>
      <c r="B570" s="9">
        <v>24715</v>
      </c>
      <c r="C570" s="6">
        <f t="shared" si="32"/>
        <v>8</v>
      </c>
      <c r="D570" s="6">
        <f t="shared" si="33"/>
        <v>1967</v>
      </c>
      <c r="E570" s="19">
        <v>2000</v>
      </c>
      <c r="F570" s="19">
        <v>3200</v>
      </c>
      <c r="G570" s="19">
        <f t="shared" si="34"/>
        <v>1200</v>
      </c>
    </row>
    <row r="571" spans="1:7" hidden="1">
      <c r="A571" s="12">
        <v>564</v>
      </c>
      <c r="B571" s="9">
        <v>24745</v>
      </c>
      <c r="C571" s="6">
        <f t="shared" si="32"/>
        <v>9</v>
      </c>
      <c r="D571" s="6">
        <f t="shared" si="33"/>
        <v>1967</v>
      </c>
      <c r="E571" s="19">
        <v>2000</v>
      </c>
      <c r="F571" s="19">
        <v>3200</v>
      </c>
      <c r="G571" s="19">
        <f t="shared" si="34"/>
        <v>1200</v>
      </c>
    </row>
    <row r="572" spans="1:7" hidden="1">
      <c r="A572" s="12">
        <v>565</v>
      </c>
      <c r="B572" s="9">
        <v>24776</v>
      </c>
      <c r="C572" s="6">
        <f t="shared" si="32"/>
        <v>10</v>
      </c>
      <c r="D572" s="6">
        <f t="shared" si="33"/>
        <v>1968</v>
      </c>
      <c r="E572" s="19">
        <v>2000</v>
      </c>
      <c r="F572" s="19">
        <v>3200</v>
      </c>
      <c r="G572" s="19">
        <f t="shared" si="34"/>
        <v>1200</v>
      </c>
    </row>
    <row r="573" spans="1:7" hidden="1">
      <c r="A573" s="12">
        <v>566</v>
      </c>
      <c r="B573" s="9">
        <v>24806</v>
      </c>
      <c r="C573" s="6">
        <f t="shared" si="32"/>
        <v>11</v>
      </c>
      <c r="D573" s="6">
        <f t="shared" si="33"/>
        <v>1968</v>
      </c>
      <c r="E573" s="19">
        <v>2000</v>
      </c>
      <c r="F573" s="19">
        <v>3200</v>
      </c>
      <c r="G573" s="19">
        <f t="shared" si="34"/>
        <v>1200</v>
      </c>
    </row>
    <row r="574" spans="1:7" hidden="1">
      <c r="A574" s="12">
        <v>567</v>
      </c>
      <c r="B574" s="9">
        <v>24837</v>
      </c>
      <c r="C574" s="6">
        <f t="shared" si="32"/>
        <v>12</v>
      </c>
      <c r="D574" s="6">
        <f t="shared" si="33"/>
        <v>1968</v>
      </c>
      <c r="E574" s="19">
        <v>2000</v>
      </c>
      <c r="F574" s="19">
        <v>3370</v>
      </c>
      <c r="G574" s="19">
        <f t="shared" si="34"/>
        <v>1370</v>
      </c>
    </row>
    <row r="575" spans="1:7" hidden="1">
      <c r="A575" s="12">
        <v>568</v>
      </c>
      <c r="B575" s="9">
        <v>24868</v>
      </c>
      <c r="C575" s="6">
        <f t="shared" si="32"/>
        <v>1</v>
      </c>
      <c r="D575" s="6">
        <f t="shared" si="33"/>
        <v>1968</v>
      </c>
      <c r="E575" s="19">
        <v>2000</v>
      </c>
      <c r="F575" s="19">
        <v>3792</v>
      </c>
      <c r="G575" s="19">
        <f t="shared" si="34"/>
        <v>1792</v>
      </c>
    </row>
    <row r="576" spans="1:7" hidden="1">
      <c r="A576" s="12">
        <v>569</v>
      </c>
      <c r="B576" s="9">
        <v>24897</v>
      </c>
      <c r="C576" s="6">
        <f t="shared" si="32"/>
        <v>2</v>
      </c>
      <c r="D576" s="6">
        <f t="shared" si="33"/>
        <v>1968</v>
      </c>
      <c r="E576" s="19">
        <v>2000</v>
      </c>
      <c r="F576" s="19">
        <v>3654</v>
      </c>
      <c r="G576" s="19">
        <f t="shared" si="34"/>
        <v>1654</v>
      </c>
    </row>
    <row r="577" spans="1:7" hidden="1">
      <c r="A577" s="12">
        <v>570</v>
      </c>
      <c r="B577" s="9">
        <v>24928</v>
      </c>
      <c r="C577" s="6">
        <f t="shared" si="32"/>
        <v>3</v>
      </c>
      <c r="D577" s="6">
        <f t="shared" si="33"/>
        <v>1968</v>
      </c>
      <c r="E577" s="19">
        <v>2000</v>
      </c>
      <c r="F577" s="19">
        <v>4248</v>
      </c>
      <c r="G577" s="19">
        <f t="shared" si="34"/>
        <v>2248</v>
      </c>
    </row>
    <row r="578" spans="1:7" hidden="1">
      <c r="A578" s="12">
        <v>571</v>
      </c>
      <c r="B578" s="9">
        <v>24958</v>
      </c>
      <c r="C578" s="6">
        <f t="shared" si="32"/>
        <v>4</v>
      </c>
      <c r="D578" s="6">
        <f t="shared" si="33"/>
        <v>1968</v>
      </c>
      <c r="E578" s="19">
        <v>2000</v>
      </c>
      <c r="F578" s="19">
        <v>4552</v>
      </c>
      <c r="G578" s="19">
        <f t="shared" si="34"/>
        <v>2552</v>
      </c>
    </row>
    <row r="579" spans="1:7" hidden="1">
      <c r="A579" s="12">
        <v>572</v>
      </c>
      <c r="B579" s="9">
        <v>24989</v>
      </c>
      <c r="C579" s="6">
        <f t="shared" si="32"/>
        <v>5</v>
      </c>
      <c r="D579" s="6">
        <f t="shared" si="33"/>
        <v>1968</v>
      </c>
      <c r="E579" s="19">
        <v>2000</v>
      </c>
      <c r="F579" s="19">
        <v>4552</v>
      </c>
      <c r="G579" s="19">
        <f t="shared" si="34"/>
        <v>2552</v>
      </c>
    </row>
    <row r="580" spans="1:7" hidden="1">
      <c r="A580" s="12">
        <v>573</v>
      </c>
      <c r="B580" s="9">
        <v>25019</v>
      </c>
      <c r="C580" s="6">
        <f t="shared" si="32"/>
        <v>6</v>
      </c>
      <c r="D580" s="6">
        <f t="shared" si="33"/>
        <v>1968</v>
      </c>
      <c r="E580" s="19">
        <v>2000</v>
      </c>
      <c r="F580" s="19">
        <v>3200</v>
      </c>
      <c r="G580" s="19">
        <f t="shared" si="34"/>
        <v>1200</v>
      </c>
    </row>
    <row r="581" spans="1:7" hidden="1">
      <c r="A581" s="12">
        <v>574</v>
      </c>
      <c r="B581" s="9">
        <v>25050</v>
      </c>
      <c r="C581" s="6">
        <f t="shared" si="32"/>
        <v>7</v>
      </c>
      <c r="D581" s="6">
        <f t="shared" si="33"/>
        <v>1968</v>
      </c>
      <c r="E581" s="19">
        <v>2000</v>
      </c>
      <c r="F581" s="19">
        <v>3200</v>
      </c>
      <c r="G581" s="19">
        <f t="shared" si="34"/>
        <v>1200</v>
      </c>
    </row>
    <row r="582" spans="1:7" hidden="1">
      <c r="A582" s="12">
        <v>575</v>
      </c>
      <c r="B582" s="9">
        <v>25081</v>
      </c>
      <c r="C582" s="6">
        <f t="shared" si="32"/>
        <v>8</v>
      </c>
      <c r="D582" s="6">
        <f t="shared" si="33"/>
        <v>1968</v>
      </c>
      <c r="E582" s="19">
        <v>2000</v>
      </c>
      <c r="F582" s="19">
        <v>3200</v>
      </c>
      <c r="G582" s="19">
        <f t="shared" si="34"/>
        <v>1200</v>
      </c>
    </row>
    <row r="583" spans="1:7" hidden="1">
      <c r="A583" s="12">
        <v>576</v>
      </c>
      <c r="B583" s="9">
        <v>25111</v>
      </c>
      <c r="C583" s="6">
        <f t="shared" si="32"/>
        <v>9</v>
      </c>
      <c r="D583" s="6">
        <f t="shared" si="33"/>
        <v>1968</v>
      </c>
      <c r="E583" s="19">
        <v>2000</v>
      </c>
      <c r="F583" s="19">
        <v>3200</v>
      </c>
      <c r="G583" s="19">
        <f t="shared" si="34"/>
        <v>1200</v>
      </c>
    </row>
    <row r="584" spans="1:7" hidden="1">
      <c r="A584" s="12">
        <v>577</v>
      </c>
      <c r="B584" s="9">
        <v>25142</v>
      </c>
      <c r="C584" s="6">
        <f t="shared" si="32"/>
        <v>10</v>
      </c>
      <c r="D584" s="6">
        <f t="shared" si="33"/>
        <v>1969</v>
      </c>
      <c r="E584" s="19">
        <v>2000</v>
      </c>
      <c r="F584" s="19">
        <v>3200</v>
      </c>
      <c r="G584" s="19">
        <f t="shared" si="34"/>
        <v>1200</v>
      </c>
    </row>
    <row r="585" spans="1:7" hidden="1">
      <c r="A585" s="12">
        <v>578</v>
      </c>
      <c r="B585" s="9">
        <v>25172</v>
      </c>
      <c r="C585" s="6">
        <f t="shared" ref="C585:C648" si="35">MONTH(B585)</f>
        <v>11</v>
      </c>
      <c r="D585" s="6">
        <f t="shared" ref="D585:D648" si="36">IF(MONTH(B585)&gt;=10, YEAR(B585)+1, YEAR(B585))</f>
        <v>1969</v>
      </c>
      <c r="E585" s="19">
        <v>2000</v>
      </c>
      <c r="F585" s="19">
        <v>3200</v>
      </c>
      <c r="G585" s="19">
        <f t="shared" ref="G585:G648" si="37">F585-E585</f>
        <v>1200</v>
      </c>
    </row>
    <row r="586" spans="1:7" hidden="1">
      <c r="A586" s="12">
        <v>579</v>
      </c>
      <c r="B586" s="9">
        <v>25203</v>
      </c>
      <c r="C586" s="6">
        <f t="shared" si="35"/>
        <v>12</v>
      </c>
      <c r="D586" s="6">
        <f t="shared" si="36"/>
        <v>1969</v>
      </c>
      <c r="E586" s="19">
        <v>2000</v>
      </c>
      <c r="F586" s="19">
        <v>3354</v>
      </c>
      <c r="G586" s="19">
        <f t="shared" si="37"/>
        <v>1354</v>
      </c>
    </row>
    <row r="587" spans="1:7" hidden="1">
      <c r="A587" s="12">
        <v>580</v>
      </c>
      <c r="B587" s="9">
        <v>25234</v>
      </c>
      <c r="C587" s="6">
        <f t="shared" si="35"/>
        <v>1</v>
      </c>
      <c r="D587" s="6">
        <f t="shared" si="36"/>
        <v>1969</v>
      </c>
      <c r="E587" s="19">
        <v>2000</v>
      </c>
      <c r="F587" s="19">
        <v>3358</v>
      </c>
      <c r="G587" s="19">
        <f t="shared" si="37"/>
        <v>1358</v>
      </c>
    </row>
    <row r="588" spans="1:7" hidden="1">
      <c r="A588" s="12">
        <v>581</v>
      </c>
      <c r="B588" s="9">
        <v>25262</v>
      </c>
      <c r="C588" s="6">
        <f t="shared" si="35"/>
        <v>2</v>
      </c>
      <c r="D588" s="6">
        <f t="shared" si="36"/>
        <v>1969</v>
      </c>
      <c r="E588" s="19">
        <v>2000</v>
      </c>
      <c r="F588" s="19">
        <v>3480</v>
      </c>
      <c r="G588" s="19">
        <f t="shared" si="37"/>
        <v>1480</v>
      </c>
    </row>
    <row r="589" spans="1:7" hidden="1">
      <c r="A589" s="12">
        <v>582</v>
      </c>
      <c r="B589" s="9">
        <v>25293</v>
      </c>
      <c r="C589" s="6">
        <f t="shared" si="35"/>
        <v>3</v>
      </c>
      <c r="D589" s="6">
        <f t="shared" si="36"/>
        <v>1969</v>
      </c>
      <c r="E589" s="19">
        <v>2000</v>
      </c>
      <c r="F589" s="19">
        <v>4030</v>
      </c>
      <c r="G589" s="19">
        <f t="shared" si="37"/>
        <v>2030</v>
      </c>
    </row>
    <row r="590" spans="1:7" hidden="1">
      <c r="A590" s="12">
        <v>583</v>
      </c>
      <c r="B590" s="9">
        <v>25323</v>
      </c>
      <c r="C590" s="6">
        <f t="shared" si="35"/>
        <v>4</v>
      </c>
      <c r="D590" s="6">
        <f t="shared" si="36"/>
        <v>1969</v>
      </c>
      <c r="E590" s="19">
        <v>2000</v>
      </c>
      <c r="F590" s="19">
        <v>4434</v>
      </c>
      <c r="G590" s="19">
        <f t="shared" si="37"/>
        <v>2434</v>
      </c>
    </row>
    <row r="591" spans="1:7" hidden="1">
      <c r="A591" s="12">
        <v>584</v>
      </c>
      <c r="B591" s="9">
        <v>25354</v>
      </c>
      <c r="C591" s="6">
        <f t="shared" si="35"/>
        <v>5</v>
      </c>
      <c r="D591" s="6">
        <f t="shared" si="36"/>
        <v>1969</v>
      </c>
      <c r="E591" s="19">
        <v>2000</v>
      </c>
      <c r="F591" s="19">
        <v>4552</v>
      </c>
      <c r="G591" s="19">
        <f t="shared" si="37"/>
        <v>2552</v>
      </c>
    </row>
    <row r="592" spans="1:7" hidden="1">
      <c r="A592" s="12">
        <v>585</v>
      </c>
      <c r="B592" s="9">
        <v>25384</v>
      </c>
      <c r="C592" s="6">
        <f t="shared" si="35"/>
        <v>6</v>
      </c>
      <c r="D592" s="6">
        <f t="shared" si="36"/>
        <v>1969</v>
      </c>
      <c r="E592" s="19">
        <v>2000</v>
      </c>
      <c r="F592" s="19">
        <v>3200</v>
      </c>
      <c r="G592" s="19">
        <f t="shared" si="37"/>
        <v>1200</v>
      </c>
    </row>
    <row r="593" spans="1:7" hidden="1">
      <c r="A593" s="12">
        <v>586</v>
      </c>
      <c r="B593" s="9">
        <v>25415</v>
      </c>
      <c r="C593" s="6">
        <f t="shared" si="35"/>
        <v>7</v>
      </c>
      <c r="D593" s="6">
        <f t="shared" si="36"/>
        <v>1969</v>
      </c>
      <c r="E593" s="19">
        <v>2000</v>
      </c>
      <c r="F593" s="19">
        <v>3200</v>
      </c>
      <c r="G593" s="19">
        <f t="shared" si="37"/>
        <v>1200</v>
      </c>
    </row>
    <row r="594" spans="1:7" hidden="1">
      <c r="A594" s="12">
        <v>587</v>
      </c>
      <c r="B594" s="9">
        <v>25446</v>
      </c>
      <c r="C594" s="6">
        <f t="shared" si="35"/>
        <v>8</v>
      </c>
      <c r="D594" s="6">
        <f t="shared" si="36"/>
        <v>1969</v>
      </c>
      <c r="E594" s="19">
        <v>2000</v>
      </c>
      <c r="F594" s="19">
        <v>3200</v>
      </c>
      <c r="G594" s="19">
        <f t="shared" si="37"/>
        <v>1200</v>
      </c>
    </row>
    <row r="595" spans="1:7" hidden="1">
      <c r="A595" s="12">
        <v>588</v>
      </c>
      <c r="B595" s="9">
        <v>25476</v>
      </c>
      <c r="C595" s="6">
        <f t="shared" si="35"/>
        <v>9</v>
      </c>
      <c r="D595" s="6">
        <f t="shared" si="36"/>
        <v>1969</v>
      </c>
      <c r="E595" s="19">
        <v>2000</v>
      </c>
      <c r="F595" s="19">
        <v>3200</v>
      </c>
      <c r="G595" s="19">
        <f t="shared" si="37"/>
        <v>1200</v>
      </c>
    </row>
    <row r="596" spans="1:7" hidden="1">
      <c r="A596" s="12">
        <v>589</v>
      </c>
      <c r="B596" s="9">
        <v>25507</v>
      </c>
      <c r="C596" s="6">
        <f t="shared" si="35"/>
        <v>10</v>
      </c>
      <c r="D596" s="6">
        <f t="shared" si="36"/>
        <v>1970</v>
      </c>
      <c r="E596" s="19">
        <v>2000</v>
      </c>
      <c r="F596" s="19">
        <v>3200</v>
      </c>
      <c r="G596" s="19">
        <f t="shared" si="37"/>
        <v>1200</v>
      </c>
    </row>
    <row r="597" spans="1:7" hidden="1">
      <c r="A597" s="12">
        <v>590</v>
      </c>
      <c r="B597" s="9">
        <v>25537</v>
      </c>
      <c r="C597" s="6">
        <f t="shared" si="35"/>
        <v>11</v>
      </c>
      <c r="D597" s="6">
        <f t="shared" si="36"/>
        <v>1970</v>
      </c>
      <c r="E597" s="19">
        <v>2000</v>
      </c>
      <c r="F597" s="19">
        <v>3200</v>
      </c>
      <c r="G597" s="19">
        <f t="shared" si="37"/>
        <v>1200</v>
      </c>
    </row>
    <row r="598" spans="1:7" hidden="1">
      <c r="A598" s="12">
        <v>591</v>
      </c>
      <c r="B598" s="9">
        <v>25568</v>
      </c>
      <c r="C598" s="6">
        <f t="shared" si="35"/>
        <v>12</v>
      </c>
      <c r="D598" s="6">
        <f t="shared" si="36"/>
        <v>1970</v>
      </c>
      <c r="E598" s="19">
        <v>2000</v>
      </c>
      <c r="F598" s="19">
        <v>3317</v>
      </c>
      <c r="G598" s="19">
        <f t="shared" si="37"/>
        <v>1317</v>
      </c>
    </row>
    <row r="599" spans="1:7" hidden="1">
      <c r="A599" s="12">
        <v>592</v>
      </c>
      <c r="B599" s="9">
        <v>25599</v>
      </c>
      <c r="C599" s="6">
        <f t="shared" si="35"/>
        <v>1</v>
      </c>
      <c r="D599" s="6">
        <f t="shared" si="36"/>
        <v>1970</v>
      </c>
      <c r="E599" s="19">
        <v>2000</v>
      </c>
      <c r="F599" s="19">
        <v>3252</v>
      </c>
      <c r="G599" s="19">
        <f t="shared" si="37"/>
        <v>1252</v>
      </c>
    </row>
    <row r="600" spans="1:7" hidden="1">
      <c r="A600" s="12">
        <v>593</v>
      </c>
      <c r="B600" s="9">
        <v>25627</v>
      </c>
      <c r="C600" s="6">
        <f t="shared" si="35"/>
        <v>2</v>
      </c>
      <c r="D600" s="6">
        <f t="shared" si="36"/>
        <v>1970</v>
      </c>
      <c r="E600" s="19">
        <v>2000</v>
      </c>
      <c r="F600" s="19">
        <v>3431</v>
      </c>
      <c r="G600" s="19">
        <f t="shared" si="37"/>
        <v>1431</v>
      </c>
    </row>
    <row r="601" spans="1:7" hidden="1">
      <c r="A601" s="12">
        <v>594</v>
      </c>
      <c r="B601" s="9">
        <v>25658</v>
      </c>
      <c r="C601" s="6">
        <f t="shared" si="35"/>
        <v>3</v>
      </c>
      <c r="D601" s="6">
        <f t="shared" si="36"/>
        <v>1970</v>
      </c>
      <c r="E601" s="19">
        <v>2000</v>
      </c>
      <c r="F601" s="19">
        <v>4172</v>
      </c>
      <c r="G601" s="19">
        <f t="shared" si="37"/>
        <v>2172</v>
      </c>
    </row>
    <row r="602" spans="1:7" hidden="1">
      <c r="A602" s="12">
        <v>595</v>
      </c>
      <c r="B602" s="9">
        <v>25688</v>
      </c>
      <c r="C602" s="6">
        <f t="shared" si="35"/>
        <v>4</v>
      </c>
      <c r="D602" s="6">
        <f t="shared" si="36"/>
        <v>1970</v>
      </c>
      <c r="E602" s="19">
        <v>2000</v>
      </c>
      <c r="F602" s="19">
        <v>4552</v>
      </c>
      <c r="G602" s="19">
        <f t="shared" si="37"/>
        <v>2552</v>
      </c>
    </row>
    <row r="603" spans="1:7" hidden="1">
      <c r="A603" s="12">
        <v>596</v>
      </c>
      <c r="B603" s="9">
        <v>25719</v>
      </c>
      <c r="C603" s="6">
        <f t="shared" si="35"/>
        <v>5</v>
      </c>
      <c r="D603" s="6">
        <f t="shared" si="36"/>
        <v>1970</v>
      </c>
      <c r="E603" s="19">
        <v>2000</v>
      </c>
      <c r="F603" s="19">
        <v>4552</v>
      </c>
      <c r="G603" s="19">
        <f t="shared" si="37"/>
        <v>2552</v>
      </c>
    </row>
    <row r="604" spans="1:7" hidden="1">
      <c r="A604" s="12">
        <v>597</v>
      </c>
      <c r="B604" s="9">
        <v>25749</v>
      </c>
      <c r="C604" s="6">
        <f t="shared" si="35"/>
        <v>6</v>
      </c>
      <c r="D604" s="6">
        <f t="shared" si="36"/>
        <v>1970</v>
      </c>
      <c r="E604" s="19">
        <v>2000</v>
      </c>
      <c r="F604" s="19">
        <v>3200</v>
      </c>
      <c r="G604" s="19">
        <f t="shared" si="37"/>
        <v>1200</v>
      </c>
    </row>
    <row r="605" spans="1:7" hidden="1">
      <c r="A605" s="12">
        <v>598</v>
      </c>
      <c r="B605" s="9">
        <v>25780</v>
      </c>
      <c r="C605" s="6">
        <f t="shared" si="35"/>
        <v>7</v>
      </c>
      <c r="D605" s="6">
        <f t="shared" si="36"/>
        <v>1970</v>
      </c>
      <c r="E605" s="19">
        <v>2000</v>
      </c>
      <c r="F605" s="19">
        <v>3200</v>
      </c>
      <c r="G605" s="19">
        <f t="shared" si="37"/>
        <v>1200</v>
      </c>
    </row>
    <row r="606" spans="1:7" hidden="1">
      <c r="A606" s="12">
        <v>599</v>
      </c>
      <c r="B606" s="9">
        <v>25811</v>
      </c>
      <c r="C606" s="6">
        <f t="shared" si="35"/>
        <v>8</v>
      </c>
      <c r="D606" s="6">
        <f t="shared" si="36"/>
        <v>1970</v>
      </c>
      <c r="E606" s="19">
        <v>2000</v>
      </c>
      <c r="F606" s="19">
        <v>3200</v>
      </c>
      <c r="G606" s="19">
        <f t="shared" si="37"/>
        <v>1200</v>
      </c>
    </row>
    <row r="607" spans="1:7" hidden="1">
      <c r="A607" s="12">
        <v>600</v>
      </c>
      <c r="B607" s="9">
        <v>25841</v>
      </c>
      <c r="C607" s="6">
        <f t="shared" si="35"/>
        <v>9</v>
      </c>
      <c r="D607" s="6">
        <f t="shared" si="36"/>
        <v>1970</v>
      </c>
      <c r="E607" s="19">
        <v>2000</v>
      </c>
      <c r="F607" s="19">
        <v>3200</v>
      </c>
      <c r="G607" s="19">
        <f t="shared" si="37"/>
        <v>1200</v>
      </c>
    </row>
    <row r="608" spans="1:7" hidden="1">
      <c r="A608" s="12">
        <v>601</v>
      </c>
      <c r="B608" s="9">
        <v>25872</v>
      </c>
      <c r="C608" s="6">
        <f t="shared" si="35"/>
        <v>10</v>
      </c>
      <c r="D608" s="6">
        <f t="shared" si="36"/>
        <v>1971</v>
      </c>
      <c r="E608" s="19">
        <v>2000</v>
      </c>
      <c r="F608" s="19">
        <v>3200</v>
      </c>
      <c r="G608" s="19">
        <f t="shared" si="37"/>
        <v>1200</v>
      </c>
    </row>
    <row r="609" spans="1:7" hidden="1">
      <c r="A609" s="12">
        <v>602</v>
      </c>
      <c r="B609" s="9">
        <v>25902</v>
      </c>
      <c r="C609" s="6">
        <f t="shared" si="35"/>
        <v>11</v>
      </c>
      <c r="D609" s="6">
        <f t="shared" si="36"/>
        <v>1971</v>
      </c>
      <c r="E609" s="19">
        <v>2000</v>
      </c>
      <c r="F609" s="19">
        <v>3200</v>
      </c>
      <c r="G609" s="19">
        <f t="shared" si="37"/>
        <v>1200</v>
      </c>
    </row>
    <row r="610" spans="1:7" hidden="1">
      <c r="A610" s="12">
        <v>603</v>
      </c>
      <c r="B610" s="9">
        <v>25933</v>
      </c>
      <c r="C610" s="6">
        <f t="shared" si="35"/>
        <v>12</v>
      </c>
      <c r="D610" s="6">
        <f t="shared" si="36"/>
        <v>1971</v>
      </c>
      <c r="E610" s="19">
        <v>2000</v>
      </c>
      <c r="F610" s="19">
        <v>3319</v>
      </c>
      <c r="G610" s="19">
        <f t="shared" si="37"/>
        <v>1319</v>
      </c>
    </row>
    <row r="611" spans="1:7" hidden="1">
      <c r="A611" s="12">
        <v>604</v>
      </c>
      <c r="B611" s="9">
        <v>25964</v>
      </c>
      <c r="C611" s="6">
        <f t="shared" si="35"/>
        <v>1</v>
      </c>
      <c r="D611" s="6">
        <f t="shared" si="36"/>
        <v>1971</v>
      </c>
      <c r="E611" s="19">
        <v>2000</v>
      </c>
      <c r="F611" s="19">
        <v>3515</v>
      </c>
      <c r="G611" s="19">
        <f t="shared" si="37"/>
        <v>1515</v>
      </c>
    </row>
    <row r="612" spans="1:7" hidden="1">
      <c r="A612" s="12">
        <v>605</v>
      </c>
      <c r="B612" s="9">
        <v>25992</v>
      </c>
      <c r="C612" s="6">
        <f t="shared" si="35"/>
        <v>2</v>
      </c>
      <c r="D612" s="6">
        <f t="shared" si="36"/>
        <v>1971</v>
      </c>
      <c r="E612" s="19">
        <v>2000</v>
      </c>
      <c r="F612" s="19">
        <v>3966</v>
      </c>
      <c r="G612" s="19">
        <f t="shared" si="37"/>
        <v>1966</v>
      </c>
    </row>
    <row r="613" spans="1:7" hidden="1">
      <c r="A613" s="12">
        <v>606</v>
      </c>
      <c r="B613" s="9">
        <v>26023</v>
      </c>
      <c r="C613" s="6">
        <f t="shared" si="35"/>
        <v>3</v>
      </c>
      <c r="D613" s="6">
        <f t="shared" si="36"/>
        <v>1971</v>
      </c>
      <c r="E613" s="19">
        <v>2000</v>
      </c>
      <c r="F613" s="19">
        <v>3873</v>
      </c>
      <c r="G613" s="19">
        <f t="shared" si="37"/>
        <v>1873</v>
      </c>
    </row>
    <row r="614" spans="1:7" hidden="1">
      <c r="A614" s="12">
        <v>607</v>
      </c>
      <c r="B614" s="9">
        <v>26053</v>
      </c>
      <c r="C614" s="6">
        <f t="shared" si="35"/>
        <v>4</v>
      </c>
      <c r="D614" s="6">
        <f t="shared" si="36"/>
        <v>1971</v>
      </c>
      <c r="E614" s="19">
        <v>2000</v>
      </c>
      <c r="F614" s="19">
        <v>4552</v>
      </c>
      <c r="G614" s="19">
        <f t="shared" si="37"/>
        <v>2552</v>
      </c>
    </row>
    <row r="615" spans="1:7" hidden="1">
      <c r="A615" s="12">
        <v>608</v>
      </c>
      <c r="B615" s="9">
        <v>26084</v>
      </c>
      <c r="C615" s="6">
        <f t="shared" si="35"/>
        <v>5</v>
      </c>
      <c r="D615" s="6">
        <f t="shared" si="36"/>
        <v>1971</v>
      </c>
      <c r="E615" s="19">
        <v>2000</v>
      </c>
      <c r="F615" s="19">
        <v>4552</v>
      </c>
      <c r="G615" s="19">
        <f t="shared" si="37"/>
        <v>2552</v>
      </c>
    </row>
    <row r="616" spans="1:7" hidden="1">
      <c r="A616" s="12">
        <v>609</v>
      </c>
      <c r="B616" s="9">
        <v>26114</v>
      </c>
      <c r="C616" s="6">
        <f t="shared" si="35"/>
        <v>6</v>
      </c>
      <c r="D616" s="6">
        <f t="shared" si="36"/>
        <v>1971</v>
      </c>
      <c r="E616" s="19">
        <v>2000</v>
      </c>
      <c r="F616" s="19">
        <v>3200</v>
      </c>
      <c r="G616" s="19">
        <f t="shared" si="37"/>
        <v>1200</v>
      </c>
    </row>
    <row r="617" spans="1:7" hidden="1">
      <c r="A617" s="12">
        <v>610</v>
      </c>
      <c r="B617" s="9">
        <v>26145</v>
      </c>
      <c r="C617" s="6">
        <f t="shared" si="35"/>
        <v>7</v>
      </c>
      <c r="D617" s="6">
        <f t="shared" si="36"/>
        <v>1971</v>
      </c>
      <c r="E617" s="19">
        <v>2000</v>
      </c>
      <c r="F617" s="19">
        <v>3200</v>
      </c>
      <c r="G617" s="19">
        <f t="shared" si="37"/>
        <v>1200</v>
      </c>
    </row>
    <row r="618" spans="1:7" hidden="1">
      <c r="A618" s="12">
        <v>611</v>
      </c>
      <c r="B618" s="9">
        <v>26176</v>
      </c>
      <c r="C618" s="6">
        <f t="shared" si="35"/>
        <v>8</v>
      </c>
      <c r="D618" s="6">
        <f t="shared" si="36"/>
        <v>1971</v>
      </c>
      <c r="E618" s="19">
        <v>2000</v>
      </c>
      <c r="F618" s="19">
        <v>3200</v>
      </c>
      <c r="G618" s="19">
        <f t="shared" si="37"/>
        <v>1200</v>
      </c>
    </row>
    <row r="619" spans="1:7" hidden="1">
      <c r="A619" s="12">
        <v>612</v>
      </c>
      <c r="B619" s="9">
        <v>26206</v>
      </c>
      <c r="C619" s="6">
        <f t="shared" si="35"/>
        <v>9</v>
      </c>
      <c r="D619" s="6">
        <f t="shared" si="36"/>
        <v>1971</v>
      </c>
      <c r="E619" s="19">
        <v>2000</v>
      </c>
      <c r="F619" s="19">
        <v>3200</v>
      </c>
      <c r="G619" s="19">
        <f t="shared" si="37"/>
        <v>1200</v>
      </c>
    </row>
    <row r="620" spans="1:7" hidden="1">
      <c r="A620" s="12">
        <v>613</v>
      </c>
      <c r="B620" s="9">
        <v>26237</v>
      </c>
      <c r="C620" s="6">
        <f t="shared" si="35"/>
        <v>10</v>
      </c>
      <c r="D620" s="6">
        <f t="shared" si="36"/>
        <v>1972</v>
      </c>
      <c r="E620" s="19">
        <v>2000</v>
      </c>
      <c r="F620" s="19">
        <v>3200</v>
      </c>
      <c r="G620" s="19">
        <f t="shared" si="37"/>
        <v>1200</v>
      </c>
    </row>
    <row r="621" spans="1:7" hidden="1">
      <c r="A621" s="12">
        <v>614</v>
      </c>
      <c r="B621" s="9">
        <v>26267</v>
      </c>
      <c r="C621" s="6">
        <f t="shared" si="35"/>
        <v>11</v>
      </c>
      <c r="D621" s="6">
        <f t="shared" si="36"/>
        <v>1972</v>
      </c>
      <c r="E621" s="19">
        <v>2000</v>
      </c>
      <c r="F621" s="19">
        <v>3200</v>
      </c>
      <c r="G621" s="19">
        <f t="shared" si="37"/>
        <v>1200</v>
      </c>
    </row>
    <row r="622" spans="1:7" hidden="1">
      <c r="A622" s="12">
        <v>615</v>
      </c>
      <c r="B622" s="9">
        <v>26298</v>
      </c>
      <c r="C622" s="6">
        <f t="shared" si="35"/>
        <v>12</v>
      </c>
      <c r="D622" s="6">
        <f t="shared" si="36"/>
        <v>1972</v>
      </c>
      <c r="E622" s="19">
        <v>2000</v>
      </c>
      <c r="F622" s="19">
        <v>3365</v>
      </c>
      <c r="G622" s="19">
        <f t="shared" si="37"/>
        <v>1365</v>
      </c>
    </row>
    <row r="623" spans="1:7" hidden="1">
      <c r="A623" s="12">
        <v>616</v>
      </c>
      <c r="B623" s="9">
        <v>26329</v>
      </c>
      <c r="C623" s="6">
        <f t="shared" si="35"/>
        <v>1</v>
      </c>
      <c r="D623" s="6">
        <f t="shared" si="36"/>
        <v>1972</v>
      </c>
      <c r="E623" s="19">
        <v>2000</v>
      </c>
      <c r="F623" s="19">
        <v>3714</v>
      </c>
      <c r="G623" s="19">
        <f t="shared" si="37"/>
        <v>1714</v>
      </c>
    </row>
    <row r="624" spans="1:7" hidden="1">
      <c r="A624" s="12">
        <v>617</v>
      </c>
      <c r="B624" s="9">
        <v>26358</v>
      </c>
      <c r="C624" s="6">
        <f t="shared" si="35"/>
        <v>2</v>
      </c>
      <c r="D624" s="6">
        <f t="shared" si="36"/>
        <v>1972</v>
      </c>
      <c r="E624" s="19">
        <v>2000</v>
      </c>
      <c r="F624" s="19">
        <v>3979</v>
      </c>
      <c r="G624" s="19">
        <f t="shared" si="37"/>
        <v>1979</v>
      </c>
    </row>
    <row r="625" spans="1:7" hidden="1">
      <c r="A625" s="12">
        <v>618</v>
      </c>
      <c r="B625" s="9">
        <v>26389</v>
      </c>
      <c r="C625" s="6">
        <f t="shared" si="35"/>
        <v>3</v>
      </c>
      <c r="D625" s="6">
        <f t="shared" si="36"/>
        <v>1972</v>
      </c>
      <c r="E625" s="19">
        <v>2000</v>
      </c>
      <c r="F625" s="19">
        <v>4249</v>
      </c>
      <c r="G625" s="19">
        <f t="shared" si="37"/>
        <v>2249</v>
      </c>
    </row>
    <row r="626" spans="1:7" hidden="1">
      <c r="A626" s="12">
        <v>619</v>
      </c>
      <c r="B626" s="9">
        <v>26419</v>
      </c>
      <c r="C626" s="6">
        <f t="shared" si="35"/>
        <v>4</v>
      </c>
      <c r="D626" s="6">
        <f t="shared" si="36"/>
        <v>1972</v>
      </c>
      <c r="E626" s="19">
        <v>2000</v>
      </c>
      <c r="F626" s="19">
        <v>4552</v>
      </c>
      <c r="G626" s="19">
        <f t="shared" si="37"/>
        <v>2552</v>
      </c>
    </row>
    <row r="627" spans="1:7" hidden="1">
      <c r="A627" s="12">
        <v>620</v>
      </c>
      <c r="B627" s="9">
        <v>26450</v>
      </c>
      <c r="C627" s="6">
        <f t="shared" si="35"/>
        <v>5</v>
      </c>
      <c r="D627" s="6">
        <f t="shared" si="36"/>
        <v>1972</v>
      </c>
      <c r="E627" s="19">
        <v>2000</v>
      </c>
      <c r="F627" s="19">
        <v>4552</v>
      </c>
      <c r="G627" s="19">
        <f t="shared" si="37"/>
        <v>2552</v>
      </c>
    </row>
    <row r="628" spans="1:7" hidden="1">
      <c r="A628" s="12">
        <v>621</v>
      </c>
      <c r="B628" s="9">
        <v>26480</v>
      </c>
      <c r="C628" s="6">
        <f t="shared" si="35"/>
        <v>6</v>
      </c>
      <c r="D628" s="6">
        <f t="shared" si="36"/>
        <v>1972</v>
      </c>
      <c r="E628" s="19">
        <v>2000</v>
      </c>
      <c r="F628" s="19">
        <v>3200</v>
      </c>
      <c r="G628" s="19">
        <f t="shared" si="37"/>
        <v>1200</v>
      </c>
    </row>
    <row r="629" spans="1:7" hidden="1">
      <c r="A629" s="12">
        <v>622</v>
      </c>
      <c r="B629" s="9">
        <v>26511</v>
      </c>
      <c r="C629" s="6">
        <f t="shared" si="35"/>
        <v>7</v>
      </c>
      <c r="D629" s="6">
        <f t="shared" si="36"/>
        <v>1972</v>
      </c>
      <c r="E629" s="19">
        <v>2000</v>
      </c>
      <c r="F629" s="19">
        <v>3200</v>
      </c>
      <c r="G629" s="19">
        <f t="shared" si="37"/>
        <v>1200</v>
      </c>
    </row>
    <row r="630" spans="1:7" hidden="1">
      <c r="A630" s="12">
        <v>623</v>
      </c>
      <c r="B630" s="9">
        <v>26542</v>
      </c>
      <c r="C630" s="6">
        <f t="shared" si="35"/>
        <v>8</v>
      </c>
      <c r="D630" s="6">
        <f t="shared" si="36"/>
        <v>1972</v>
      </c>
      <c r="E630" s="19">
        <v>2000</v>
      </c>
      <c r="F630" s="19">
        <v>3200</v>
      </c>
      <c r="G630" s="19">
        <f t="shared" si="37"/>
        <v>1200</v>
      </c>
    </row>
    <row r="631" spans="1:7" hidden="1">
      <c r="A631" s="12">
        <v>624</v>
      </c>
      <c r="B631" s="9">
        <v>26572</v>
      </c>
      <c r="C631" s="6">
        <f t="shared" si="35"/>
        <v>9</v>
      </c>
      <c r="D631" s="6">
        <f t="shared" si="36"/>
        <v>1972</v>
      </c>
      <c r="E631" s="19">
        <v>2000</v>
      </c>
      <c r="F631" s="19">
        <v>3200</v>
      </c>
      <c r="G631" s="19">
        <f t="shared" si="37"/>
        <v>1200</v>
      </c>
    </row>
    <row r="632" spans="1:7" hidden="1">
      <c r="A632" s="12">
        <v>625</v>
      </c>
      <c r="B632" s="9">
        <v>26603</v>
      </c>
      <c r="C632" s="6">
        <f t="shared" si="35"/>
        <v>10</v>
      </c>
      <c r="D632" s="6">
        <f t="shared" si="36"/>
        <v>1973</v>
      </c>
      <c r="E632" s="19">
        <v>2000</v>
      </c>
      <c r="F632" s="19">
        <v>3200</v>
      </c>
      <c r="G632" s="19">
        <f t="shared" si="37"/>
        <v>1200</v>
      </c>
    </row>
    <row r="633" spans="1:7" hidden="1">
      <c r="A633" s="12">
        <v>626</v>
      </c>
      <c r="B633" s="9">
        <v>26633</v>
      </c>
      <c r="C633" s="6">
        <f t="shared" si="35"/>
        <v>11</v>
      </c>
      <c r="D633" s="6">
        <f t="shared" si="36"/>
        <v>1973</v>
      </c>
      <c r="E633" s="19">
        <v>2000</v>
      </c>
      <c r="F633" s="19">
        <v>3200</v>
      </c>
      <c r="G633" s="19">
        <f t="shared" si="37"/>
        <v>1200</v>
      </c>
    </row>
    <row r="634" spans="1:7" hidden="1">
      <c r="A634" s="12">
        <v>627</v>
      </c>
      <c r="B634" s="9">
        <v>26664</v>
      </c>
      <c r="C634" s="6">
        <f t="shared" si="35"/>
        <v>12</v>
      </c>
      <c r="D634" s="6">
        <f t="shared" si="36"/>
        <v>1973</v>
      </c>
      <c r="E634" s="19">
        <v>2000</v>
      </c>
      <c r="F634" s="19">
        <v>3346</v>
      </c>
      <c r="G634" s="19">
        <f t="shared" si="37"/>
        <v>1346</v>
      </c>
    </row>
    <row r="635" spans="1:7" hidden="1">
      <c r="A635" s="12">
        <v>628</v>
      </c>
      <c r="B635" s="9">
        <v>26695</v>
      </c>
      <c r="C635" s="6">
        <f t="shared" si="35"/>
        <v>1</v>
      </c>
      <c r="D635" s="6">
        <f t="shared" si="36"/>
        <v>1973</v>
      </c>
      <c r="E635" s="19">
        <v>2000</v>
      </c>
      <c r="F635" s="19">
        <v>3552</v>
      </c>
      <c r="G635" s="19">
        <f t="shared" si="37"/>
        <v>1552</v>
      </c>
    </row>
    <row r="636" spans="1:7" hidden="1">
      <c r="A636" s="12">
        <v>629</v>
      </c>
      <c r="B636" s="9">
        <v>26723</v>
      </c>
      <c r="C636" s="6">
        <f t="shared" si="35"/>
        <v>2</v>
      </c>
      <c r="D636" s="6">
        <f t="shared" si="36"/>
        <v>1973</v>
      </c>
      <c r="E636" s="19">
        <v>2000</v>
      </c>
      <c r="F636" s="19">
        <v>3636</v>
      </c>
      <c r="G636" s="19">
        <f t="shared" si="37"/>
        <v>1636</v>
      </c>
    </row>
    <row r="637" spans="1:7" hidden="1">
      <c r="A637" s="12">
        <v>630</v>
      </c>
      <c r="B637" s="9">
        <v>26754</v>
      </c>
      <c r="C637" s="6">
        <f t="shared" si="35"/>
        <v>3</v>
      </c>
      <c r="D637" s="6">
        <f t="shared" si="36"/>
        <v>1973</v>
      </c>
      <c r="E637" s="19">
        <v>2000</v>
      </c>
      <c r="F637" s="19">
        <v>4162</v>
      </c>
      <c r="G637" s="19">
        <f t="shared" si="37"/>
        <v>2162</v>
      </c>
    </row>
    <row r="638" spans="1:7" hidden="1">
      <c r="A638" s="12">
        <v>631</v>
      </c>
      <c r="B638" s="9">
        <v>26784</v>
      </c>
      <c r="C638" s="6">
        <f t="shared" si="35"/>
        <v>4</v>
      </c>
      <c r="D638" s="6">
        <f t="shared" si="36"/>
        <v>1973</v>
      </c>
      <c r="E638" s="19">
        <v>2000</v>
      </c>
      <c r="F638" s="19">
        <v>4552</v>
      </c>
      <c r="G638" s="19">
        <f t="shared" si="37"/>
        <v>2552</v>
      </c>
    </row>
    <row r="639" spans="1:7" hidden="1">
      <c r="A639" s="12">
        <v>632</v>
      </c>
      <c r="B639" s="9">
        <v>26815</v>
      </c>
      <c r="C639" s="6">
        <f t="shared" si="35"/>
        <v>5</v>
      </c>
      <c r="D639" s="6">
        <f t="shared" si="36"/>
        <v>1973</v>
      </c>
      <c r="E639" s="19">
        <v>2000</v>
      </c>
      <c r="F639" s="19">
        <v>4552</v>
      </c>
      <c r="G639" s="19">
        <f t="shared" si="37"/>
        <v>2552</v>
      </c>
    </row>
    <row r="640" spans="1:7" hidden="1">
      <c r="A640" s="12">
        <v>633</v>
      </c>
      <c r="B640" s="9">
        <v>26845</v>
      </c>
      <c r="C640" s="6">
        <f t="shared" si="35"/>
        <v>6</v>
      </c>
      <c r="D640" s="6">
        <f t="shared" si="36"/>
        <v>1973</v>
      </c>
      <c r="E640" s="19">
        <v>2000</v>
      </c>
      <c r="F640" s="19">
        <v>3200</v>
      </c>
      <c r="G640" s="19">
        <f t="shared" si="37"/>
        <v>1200</v>
      </c>
    </row>
    <row r="641" spans="1:7" hidden="1">
      <c r="A641" s="12">
        <v>634</v>
      </c>
      <c r="B641" s="9">
        <v>26876</v>
      </c>
      <c r="C641" s="6">
        <f t="shared" si="35"/>
        <v>7</v>
      </c>
      <c r="D641" s="6">
        <f t="shared" si="36"/>
        <v>1973</v>
      </c>
      <c r="E641" s="19">
        <v>2000</v>
      </c>
      <c r="F641" s="19">
        <v>3200</v>
      </c>
      <c r="G641" s="19">
        <f t="shared" si="37"/>
        <v>1200</v>
      </c>
    </row>
    <row r="642" spans="1:7" hidden="1">
      <c r="A642" s="12">
        <v>635</v>
      </c>
      <c r="B642" s="9">
        <v>26907</v>
      </c>
      <c r="C642" s="6">
        <f t="shared" si="35"/>
        <v>8</v>
      </c>
      <c r="D642" s="6">
        <f t="shared" si="36"/>
        <v>1973</v>
      </c>
      <c r="E642" s="19">
        <v>2000</v>
      </c>
      <c r="F642" s="19">
        <v>3200</v>
      </c>
      <c r="G642" s="19">
        <f t="shared" si="37"/>
        <v>1200</v>
      </c>
    </row>
    <row r="643" spans="1:7" hidden="1">
      <c r="A643" s="12">
        <v>636</v>
      </c>
      <c r="B643" s="9">
        <v>26937</v>
      </c>
      <c r="C643" s="6">
        <f t="shared" si="35"/>
        <v>9</v>
      </c>
      <c r="D643" s="6">
        <f t="shared" si="36"/>
        <v>1973</v>
      </c>
      <c r="E643" s="19">
        <v>2000</v>
      </c>
      <c r="F643" s="19">
        <v>3200</v>
      </c>
      <c r="G643" s="19">
        <f t="shared" si="37"/>
        <v>1200</v>
      </c>
    </row>
    <row r="644" spans="1:7" hidden="1">
      <c r="A644" s="12">
        <v>637</v>
      </c>
      <c r="B644" s="9">
        <v>26968</v>
      </c>
      <c r="C644" s="6">
        <f t="shared" si="35"/>
        <v>10</v>
      </c>
      <c r="D644" s="6">
        <f t="shared" si="36"/>
        <v>1974</v>
      </c>
      <c r="E644" s="19">
        <v>2000</v>
      </c>
      <c r="F644" s="19">
        <v>3200</v>
      </c>
      <c r="G644" s="19">
        <f t="shared" si="37"/>
        <v>1200</v>
      </c>
    </row>
    <row r="645" spans="1:7" hidden="1">
      <c r="A645" s="12">
        <v>638</v>
      </c>
      <c r="B645" s="9">
        <v>26998</v>
      </c>
      <c r="C645" s="6">
        <f t="shared" si="35"/>
        <v>11</v>
      </c>
      <c r="D645" s="6">
        <f t="shared" si="36"/>
        <v>1974</v>
      </c>
      <c r="E645" s="19">
        <v>2000</v>
      </c>
      <c r="F645" s="19">
        <v>3200</v>
      </c>
      <c r="G645" s="19">
        <f t="shared" si="37"/>
        <v>1200</v>
      </c>
    </row>
    <row r="646" spans="1:7" hidden="1">
      <c r="A646" s="12">
        <v>639</v>
      </c>
      <c r="B646" s="9">
        <v>27029</v>
      </c>
      <c r="C646" s="6">
        <f t="shared" si="35"/>
        <v>12</v>
      </c>
      <c r="D646" s="6">
        <f t="shared" si="36"/>
        <v>1974</v>
      </c>
      <c r="E646" s="19">
        <v>2000</v>
      </c>
      <c r="F646" s="19">
        <v>3267</v>
      </c>
      <c r="G646" s="19">
        <f t="shared" si="37"/>
        <v>1267</v>
      </c>
    </row>
    <row r="647" spans="1:7" hidden="1">
      <c r="A647" s="12">
        <v>640</v>
      </c>
      <c r="B647" s="9">
        <v>27060</v>
      </c>
      <c r="C647" s="6">
        <f t="shared" si="35"/>
        <v>1</v>
      </c>
      <c r="D647" s="6">
        <f t="shared" si="36"/>
        <v>1974</v>
      </c>
      <c r="E647" s="19">
        <v>2000</v>
      </c>
      <c r="F647" s="19">
        <v>3252</v>
      </c>
      <c r="G647" s="19">
        <f t="shared" si="37"/>
        <v>1252</v>
      </c>
    </row>
    <row r="648" spans="1:7" hidden="1">
      <c r="A648" s="12">
        <v>641</v>
      </c>
      <c r="B648" s="9">
        <v>27088</v>
      </c>
      <c r="C648" s="6">
        <f t="shared" si="35"/>
        <v>2</v>
      </c>
      <c r="D648" s="6">
        <f t="shared" si="36"/>
        <v>1974</v>
      </c>
      <c r="E648" s="19">
        <v>2000</v>
      </c>
      <c r="F648" s="19">
        <v>3694</v>
      </c>
      <c r="G648" s="19">
        <f t="shared" si="37"/>
        <v>1694</v>
      </c>
    </row>
    <row r="649" spans="1:7" hidden="1">
      <c r="A649" s="12">
        <v>642</v>
      </c>
      <c r="B649" s="9">
        <v>27119</v>
      </c>
      <c r="C649" s="6">
        <f t="shared" ref="C649:C712" si="38">MONTH(B649)</f>
        <v>3</v>
      </c>
      <c r="D649" s="6">
        <f t="shared" ref="D649:D712" si="39">IF(MONTH(B649)&gt;=10, YEAR(B649)+1, YEAR(B649))</f>
        <v>1974</v>
      </c>
      <c r="E649" s="19">
        <v>2000</v>
      </c>
      <c r="F649" s="19">
        <v>3416</v>
      </c>
      <c r="G649" s="19">
        <f t="shared" ref="G649:G712" si="40">F649-E649</f>
        <v>1416</v>
      </c>
    </row>
    <row r="650" spans="1:7" hidden="1">
      <c r="A650" s="12">
        <v>643</v>
      </c>
      <c r="B650" s="9">
        <v>27149</v>
      </c>
      <c r="C650" s="6">
        <f t="shared" si="38"/>
        <v>4</v>
      </c>
      <c r="D650" s="6">
        <f t="shared" si="39"/>
        <v>1974</v>
      </c>
      <c r="E650" s="19">
        <v>2000</v>
      </c>
      <c r="F650" s="19">
        <v>4289</v>
      </c>
      <c r="G650" s="19">
        <f t="shared" si="40"/>
        <v>2289</v>
      </c>
    </row>
    <row r="651" spans="1:7" hidden="1">
      <c r="A651" s="12">
        <v>644</v>
      </c>
      <c r="B651" s="9">
        <v>27180</v>
      </c>
      <c r="C651" s="6">
        <f t="shared" si="38"/>
        <v>5</v>
      </c>
      <c r="D651" s="6">
        <f t="shared" si="39"/>
        <v>1974</v>
      </c>
      <c r="E651" s="19">
        <v>2000</v>
      </c>
      <c r="F651" s="19">
        <v>4552</v>
      </c>
      <c r="G651" s="19">
        <f t="shared" si="40"/>
        <v>2552</v>
      </c>
    </row>
    <row r="652" spans="1:7" hidden="1">
      <c r="A652" s="12">
        <v>645</v>
      </c>
      <c r="B652" s="9">
        <v>27210</v>
      </c>
      <c r="C652" s="6">
        <f t="shared" si="38"/>
        <v>6</v>
      </c>
      <c r="D652" s="6">
        <f t="shared" si="39"/>
        <v>1974</v>
      </c>
      <c r="E652" s="19">
        <v>2000</v>
      </c>
      <c r="F652" s="19">
        <v>3200</v>
      </c>
      <c r="G652" s="19">
        <f t="shared" si="40"/>
        <v>1200</v>
      </c>
    </row>
    <row r="653" spans="1:7" hidden="1">
      <c r="A653" s="12">
        <v>646</v>
      </c>
      <c r="B653" s="9">
        <v>27241</v>
      </c>
      <c r="C653" s="6">
        <f t="shared" si="38"/>
        <v>7</v>
      </c>
      <c r="D653" s="6">
        <f t="shared" si="39"/>
        <v>1974</v>
      </c>
      <c r="E653" s="19">
        <v>2000</v>
      </c>
      <c r="F653" s="19">
        <v>3200</v>
      </c>
      <c r="G653" s="19">
        <f t="shared" si="40"/>
        <v>1200</v>
      </c>
    </row>
    <row r="654" spans="1:7" hidden="1">
      <c r="A654" s="12">
        <v>647</v>
      </c>
      <c r="B654" s="9">
        <v>27272</v>
      </c>
      <c r="C654" s="6">
        <f t="shared" si="38"/>
        <v>8</v>
      </c>
      <c r="D654" s="6">
        <f t="shared" si="39"/>
        <v>1974</v>
      </c>
      <c r="E654" s="19">
        <v>2000</v>
      </c>
      <c r="F654" s="19">
        <v>3200</v>
      </c>
      <c r="G654" s="19">
        <f t="shared" si="40"/>
        <v>1200</v>
      </c>
    </row>
    <row r="655" spans="1:7" hidden="1">
      <c r="A655" s="12">
        <v>648</v>
      </c>
      <c r="B655" s="9">
        <v>27302</v>
      </c>
      <c r="C655" s="6">
        <f t="shared" si="38"/>
        <v>9</v>
      </c>
      <c r="D655" s="6">
        <f t="shared" si="39"/>
        <v>1974</v>
      </c>
      <c r="E655" s="19">
        <v>2000</v>
      </c>
      <c r="F655" s="19">
        <v>3200</v>
      </c>
      <c r="G655" s="19">
        <f t="shared" si="40"/>
        <v>1200</v>
      </c>
    </row>
    <row r="656" spans="1:7" hidden="1">
      <c r="A656" s="12">
        <v>649</v>
      </c>
      <c r="B656" s="9">
        <v>27333</v>
      </c>
      <c r="C656" s="6">
        <f t="shared" si="38"/>
        <v>10</v>
      </c>
      <c r="D656" s="6">
        <f t="shared" si="39"/>
        <v>1975</v>
      </c>
      <c r="E656" s="19">
        <v>2000</v>
      </c>
      <c r="F656" s="19">
        <v>3200</v>
      </c>
      <c r="G656" s="19">
        <f t="shared" si="40"/>
        <v>1200</v>
      </c>
    </row>
    <row r="657" spans="1:7" hidden="1">
      <c r="A657" s="12">
        <v>650</v>
      </c>
      <c r="B657" s="9">
        <v>27363</v>
      </c>
      <c r="C657" s="6">
        <f t="shared" si="38"/>
        <v>11</v>
      </c>
      <c r="D657" s="6">
        <f t="shared" si="39"/>
        <v>1975</v>
      </c>
      <c r="E657" s="19">
        <v>2000</v>
      </c>
      <c r="F657" s="19">
        <v>3200</v>
      </c>
      <c r="G657" s="19">
        <f t="shared" si="40"/>
        <v>1200</v>
      </c>
    </row>
    <row r="658" spans="1:7" hidden="1">
      <c r="A658" s="12">
        <v>651</v>
      </c>
      <c r="B658" s="9">
        <v>27394</v>
      </c>
      <c r="C658" s="6">
        <f t="shared" si="38"/>
        <v>12</v>
      </c>
      <c r="D658" s="6">
        <f t="shared" si="39"/>
        <v>1975</v>
      </c>
      <c r="E658" s="19">
        <v>2000</v>
      </c>
      <c r="F658" s="19">
        <v>3372</v>
      </c>
      <c r="G658" s="19">
        <f t="shared" si="40"/>
        <v>1372</v>
      </c>
    </row>
    <row r="659" spans="1:7" hidden="1">
      <c r="A659" s="12">
        <v>652</v>
      </c>
      <c r="B659" s="9">
        <v>27425</v>
      </c>
      <c r="C659" s="6">
        <f t="shared" si="38"/>
        <v>1</v>
      </c>
      <c r="D659" s="6">
        <f t="shared" si="39"/>
        <v>1975</v>
      </c>
      <c r="E659" s="19">
        <v>2000</v>
      </c>
      <c r="F659" s="19">
        <v>3835</v>
      </c>
      <c r="G659" s="19">
        <f t="shared" si="40"/>
        <v>1835</v>
      </c>
    </row>
    <row r="660" spans="1:7" hidden="1">
      <c r="A660" s="12">
        <v>653</v>
      </c>
      <c r="B660" s="9">
        <v>27453</v>
      </c>
      <c r="C660" s="6">
        <f t="shared" si="38"/>
        <v>2</v>
      </c>
      <c r="D660" s="6">
        <f t="shared" si="39"/>
        <v>1975</v>
      </c>
      <c r="E660" s="19">
        <v>2000</v>
      </c>
      <c r="F660" s="19">
        <v>3936</v>
      </c>
      <c r="G660" s="19">
        <f t="shared" si="40"/>
        <v>1936</v>
      </c>
    </row>
    <row r="661" spans="1:7" hidden="1">
      <c r="A661" s="12">
        <v>654</v>
      </c>
      <c r="B661" s="9">
        <v>27484</v>
      </c>
      <c r="C661" s="6">
        <f t="shared" si="38"/>
        <v>3</v>
      </c>
      <c r="D661" s="6">
        <f t="shared" si="39"/>
        <v>1975</v>
      </c>
      <c r="E661" s="19">
        <v>2000</v>
      </c>
      <c r="F661" s="19">
        <v>3756</v>
      </c>
      <c r="G661" s="19">
        <f t="shared" si="40"/>
        <v>1756</v>
      </c>
    </row>
    <row r="662" spans="1:7" hidden="1">
      <c r="A662" s="12">
        <v>655</v>
      </c>
      <c r="B662" s="9">
        <v>27514</v>
      </c>
      <c r="C662" s="6">
        <f t="shared" si="38"/>
        <v>4</v>
      </c>
      <c r="D662" s="6">
        <f t="shared" si="39"/>
        <v>1975</v>
      </c>
      <c r="E662" s="19">
        <v>2000</v>
      </c>
      <c r="F662" s="19">
        <v>4532</v>
      </c>
      <c r="G662" s="19">
        <f t="shared" si="40"/>
        <v>2532</v>
      </c>
    </row>
    <row r="663" spans="1:7" hidden="1">
      <c r="A663" s="12">
        <v>656</v>
      </c>
      <c r="B663" s="9">
        <v>27545</v>
      </c>
      <c r="C663" s="6">
        <f t="shared" si="38"/>
        <v>5</v>
      </c>
      <c r="D663" s="6">
        <f t="shared" si="39"/>
        <v>1975</v>
      </c>
      <c r="E663" s="19">
        <v>2000</v>
      </c>
      <c r="F663" s="19">
        <v>4552</v>
      </c>
      <c r="G663" s="19">
        <f t="shared" si="40"/>
        <v>2552</v>
      </c>
    </row>
    <row r="664" spans="1:7" hidden="1">
      <c r="A664" s="12">
        <v>657</v>
      </c>
      <c r="B664" s="9">
        <v>27575</v>
      </c>
      <c r="C664" s="6">
        <f t="shared" si="38"/>
        <v>6</v>
      </c>
      <c r="D664" s="6">
        <f t="shared" si="39"/>
        <v>1975</v>
      </c>
      <c r="E664" s="19">
        <v>2000</v>
      </c>
      <c r="F664" s="19">
        <v>3200</v>
      </c>
      <c r="G664" s="19">
        <f t="shared" si="40"/>
        <v>1200</v>
      </c>
    </row>
    <row r="665" spans="1:7" hidden="1">
      <c r="A665" s="12">
        <v>658</v>
      </c>
      <c r="B665" s="9">
        <v>27606</v>
      </c>
      <c r="C665" s="6">
        <f t="shared" si="38"/>
        <v>7</v>
      </c>
      <c r="D665" s="6">
        <f t="shared" si="39"/>
        <v>1975</v>
      </c>
      <c r="E665" s="19">
        <v>2000</v>
      </c>
      <c r="F665" s="19">
        <v>3200</v>
      </c>
      <c r="G665" s="19">
        <f t="shared" si="40"/>
        <v>1200</v>
      </c>
    </row>
    <row r="666" spans="1:7" hidden="1">
      <c r="A666" s="12">
        <v>659</v>
      </c>
      <c r="B666" s="9">
        <v>27637</v>
      </c>
      <c r="C666" s="6">
        <f t="shared" si="38"/>
        <v>8</v>
      </c>
      <c r="D666" s="6">
        <f t="shared" si="39"/>
        <v>1975</v>
      </c>
      <c r="E666" s="19">
        <v>2000</v>
      </c>
      <c r="F666" s="19">
        <v>3200</v>
      </c>
      <c r="G666" s="19">
        <f t="shared" si="40"/>
        <v>1200</v>
      </c>
    </row>
    <row r="667" spans="1:7" hidden="1">
      <c r="A667" s="12">
        <v>660</v>
      </c>
      <c r="B667" s="9">
        <v>27667</v>
      </c>
      <c r="C667" s="6">
        <f t="shared" si="38"/>
        <v>9</v>
      </c>
      <c r="D667" s="6">
        <f t="shared" si="39"/>
        <v>1975</v>
      </c>
      <c r="E667" s="19">
        <v>2000</v>
      </c>
      <c r="F667" s="19">
        <v>3200</v>
      </c>
      <c r="G667" s="19">
        <f t="shared" si="40"/>
        <v>1200</v>
      </c>
    </row>
    <row r="668" spans="1:7" hidden="1">
      <c r="A668" s="12">
        <v>661</v>
      </c>
      <c r="B668" s="9">
        <v>27698</v>
      </c>
      <c r="C668" s="6">
        <f t="shared" si="38"/>
        <v>10</v>
      </c>
      <c r="D668" s="6">
        <f t="shared" si="39"/>
        <v>1976</v>
      </c>
      <c r="E668" s="19">
        <v>2000</v>
      </c>
      <c r="F668" s="19">
        <v>3200</v>
      </c>
      <c r="G668" s="19">
        <f t="shared" si="40"/>
        <v>1200</v>
      </c>
    </row>
    <row r="669" spans="1:7" hidden="1">
      <c r="A669" s="12">
        <v>662</v>
      </c>
      <c r="B669" s="9">
        <v>27728</v>
      </c>
      <c r="C669" s="6">
        <f t="shared" si="38"/>
        <v>11</v>
      </c>
      <c r="D669" s="6">
        <f t="shared" si="39"/>
        <v>1976</v>
      </c>
      <c r="E669" s="19">
        <v>2000</v>
      </c>
      <c r="F669" s="19">
        <v>3200</v>
      </c>
      <c r="G669" s="19">
        <f t="shared" si="40"/>
        <v>1200</v>
      </c>
    </row>
    <row r="670" spans="1:7" hidden="1">
      <c r="A670" s="12">
        <v>663</v>
      </c>
      <c r="B670" s="9">
        <v>27759</v>
      </c>
      <c r="C670" s="6">
        <f t="shared" si="38"/>
        <v>12</v>
      </c>
      <c r="D670" s="6">
        <f t="shared" si="39"/>
        <v>1976</v>
      </c>
      <c r="E670" s="19">
        <v>2000</v>
      </c>
      <c r="F670" s="19">
        <v>3372</v>
      </c>
      <c r="G670" s="19">
        <f t="shared" si="40"/>
        <v>1372</v>
      </c>
    </row>
    <row r="671" spans="1:7" hidden="1">
      <c r="A671" s="12">
        <v>664</v>
      </c>
      <c r="B671" s="9">
        <v>27790</v>
      </c>
      <c r="C671" s="6">
        <f t="shared" si="38"/>
        <v>1</v>
      </c>
      <c r="D671" s="6">
        <f t="shared" si="39"/>
        <v>1976</v>
      </c>
      <c r="E671" s="19">
        <v>650</v>
      </c>
      <c r="F671" s="19">
        <v>3835</v>
      </c>
      <c r="G671" s="19">
        <f t="shared" si="40"/>
        <v>3185</v>
      </c>
    </row>
    <row r="672" spans="1:7" hidden="1">
      <c r="A672" s="12">
        <v>665</v>
      </c>
      <c r="B672" s="9">
        <v>27819</v>
      </c>
      <c r="C672" s="6">
        <f t="shared" si="38"/>
        <v>2</v>
      </c>
      <c r="D672" s="6">
        <f t="shared" si="39"/>
        <v>1976</v>
      </c>
      <c r="E672" s="19">
        <v>650</v>
      </c>
      <c r="F672" s="19">
        <v>4146</v>
      </c>
      <c r="G672" s="19">
        <f t="shared" si="40"/>
        <v>3496</v>
      </c>
    </row>
    <row r="673" spans="1:7" hidden="1">
      <c r="A673" s="12">
        <v>666</v>
      </c>
      <c r="B673" s="9">
        <v>27850</v>
      </c>
      <c r="C673" s="6">
        <f t="shared" si="38"/>
        <v>3</v>
      </c>
      <c r="D673" s="6">
        <f t="shared" si="39"/>
        <v>1976</v>
      </c>
      <c r="E673" s="19">
        <v>650</v>
      </c>
      <c r="F673" s="19">
        <v>4552</v>
      </c>
      <c r="G673" s="19">
        <f t="shared" si="40"/>
        <v>3902</v>
      </c>
    </row>
    <row r="674" spans="1:7" hidden="1">
      <c r="A674" s="12">
        <v>667</v>
      </c>
      <c r="B674" s="9">
        <v>27880</v>
      </c>
      <c r="C674" s="6">
        <f t="shared" si="38"/>
        <v>4</v>
      </c>
      <c r="D674" s="6">
        <f t="shared" si="39"/>
        <v>1976</v>
      </c>
      <c r="E674" s="19">
        <v>650</v>
      </c>
      <c r="F674" s="19">
        <v>4552</v>
      </c>
      <c r="G674" s="19">
        <f t="shared" si="40"/>
        <v>3902</v>
      </c>
    </row>
    <row r="675" spans="1:7" hidden="1">
      <c r="A675" s="12">
        <v>668</v>
      </c>
      <c r="B675" s="9">
        <v>27911</v>
      </c>
      <c r="C675" s="6">
        <f t="shared" si="38"/>
        <v>5</v>
      </c>
      <c r="D675" s="6">
        <f t="shared" si="39"/>
        <v>1976</v>
      </c>
      <c r="E675" s="19">
        <v>650</v>
      </c>
      <c r="F675" s="19">
        <v>4552</v>
      </c>
      <c r="G675" s="19">
        <f t="shared" si="40"/>
        <v>3902</v>
      </c>
    </row>
    <row r="676" spans="1:7" hidden="1">
      <c r="A676" s="12">
        <v>669</v>
      </c>
      <c r="B676" s="9">
        <v>27941</v>
      </c>
      <c r="C676" s="6">
        <f t="shared" si="38"/>
        <v>6</v>
      </c>
      <c r="D676" s="6">
        <f t="shared" si="39"/>
        <v>1976</v>
      </c>
      <c r="E676" s="19">
        <v>650</v>
      </c>
      <c r="F676" s="19">
        <v>3200</v>
      </c>
      <c r="G676" s="19">
        <f t="shared" si="40"/>
        <v>2550</v>
      </c>
    </row>
    <row r="677" spans="1:7" hidden="1">
      <c r="A677" s="12">
        <v>670</v>
      </c>
      <c r="B677" s="9">
        <v>27972</v>
      </c>
      <c r="C677" s="6">
        <f t="shared" si="38"/>
        <v>7</v>
      </c>
      <c r="D677" s="6">
        <f t="shared" si="39"/>
        <v>1976</v>
      </c>
      <c r="E677" s="19">
        <v>650</v>
      </c>
      <c r="F677" s="19">
        <v>3200</v>
      </c>
      <c r="G677" s="19">
        <f t="shared" si="40"/>
        <v>2550</v>
      </c>
    </row>
    <row r="678" spans="1:7" hidden="1">
      <c r="A678" s="12">
        <v>671</v>
      </c>
      <c r="B678" s="9">
        <v>28003</v>
      </c>
      <c r="C678" s="6">
        <f t="shared" si="38"/>
        <v>8</v>
      </c>
      <c r="D678" s="6">
        <f t="shared" si="39"/>
        <v>1976</v>
      </c>
      <c r="E678" s="19">
        <v>650</v>
      </c>
      <c r="F678" s="19">
        <v>3200</v>
      </c>
      <c r="G678" s="19">
        <f t="shared" si="40"/>
        <v>2550</v>
      </c>
    </row>
    <row r="679" spans="1:7" hidden="1">
      <c r="A679" s="12">
        <v>672</v>
      </c>
      <c r="B679" s="9">
        <v>28033</v>
      </c>
      <c r="C679" s="6">
        <f t="shared" si="38"/>
        <v>9</v>
      </c>
      <c r="D679" s="6">
        <f t="shared" si="39"/>
        <v>1976</v>
      </c>
      <c r="E679" s="19">
        <v>650</v>
      </c>
      <c r="F679" s="19">
        <v>3200</v>
      </c>
      <c r="G679" s="19">
        <f t="shared" si="40"/>
        <v>2550</v>
      </c>
    </row>
    <row r="680" spans="1:7" hidden="1">
      <c r="A680" s="12">
        <v>673</v>
      </c>
      <c r="B680" s="9">
        <v>28064</v>
      </c>
      <c r="C680" s="6">
        <f t="shared" si="38"/>
        <v>10</v>
      </c>
      <c r="D680" s="6">
        <f t="shared" si="39"/>
        <v>1977</v>
      </c>
      <c r="E680" s="19">
        <v>650</v>
      </c>
      <c r="F680" s="19">
        <v>3200</v>
      </c>
      <c r="G680" s="19">
        <f t="shared" si="40"/>
        <v>2550</v>
      </c>
    </row>
    <row r="681" spans="1:7" hidden="1">
      <c r="A681" s="12">
        <v>674</v>
      </c>
      <c r="B681" s="9">
        <v>28094</v>
      </c>
      <c r="C681" s="6">
        <f t="shared" si="38"/>
        <v>11</v>
      </c>
      <c r="D681" s="6">
        <f t="shared" si="39"/>
        <v>1977</v>
      </c>
      <c r="E681" s="19">
        <v>650</v>
      </c>
      <c r="F681" s="19">
        <v>3200</v>
      </c>
      <c r="G681" s="19">
        <f t="shared" si="40"/>
        <v>2550</v>
      </c>
    </row>
    <row r="682" spans="1:7" hidden="1">
      <c r="A682" s="12">
        <v>675</v>
      </c>
      <c r="B682" s="9">
        <v>28125</v>
      </c>
      <c r="C682" s="6">
        <f t="shared" si="38"/>
        <v>12</v>
      </c>
      <c r="D682" s="6">
        <f t="shared" si="39"/>
        <v>1977</v>
      </c>
      <c r="E682" s="19">
        <v>650</v>
      </c>
      <c r="F682" s="19">
        <v>3372</v>
      </c>
      <c r="G682" s="19">
        <f t="shared" si="40"/>
        <v>2722</v>
      </c>
    </row>
    <row r="683" spans="1:7" hidden="1">
      <c r="A683" s="12">
        <v>676</v>
      </c>
      <c r="B683" s="9">
        <v>28156</v>
      </c>
      <c r="C683" s="6">
        <f t="shared" si="38"/>
        <v>1</v>
      </c>
      <c r="D683" s="6">
        <f t="shared" si="39"/>
        <v>1977</v>
      </c>
      <c r="E683" s="19">
        <v>650</v>
      </c>
      <c r="F683" s="19">
        <v>3835</v>
      </c>
      <c r="G683" s="19">
        <f t="shared" si="40"/>
        <v>3185</v>
      </c>
    </row>
    <row r="684" spans="1:7" hidden="1">
      <c r="A684" s="12">
        <v>677</v>
      </c>
      <c r="B684" s="9">
        <v>28184</v>
      </c>
      <c r="C684" s="6">
        <f t="shared" si="38"/>
        <v>2</v>
      </c>
      <c r="D684" s="6">
        <f t="shared" si="39"/>
        <v>1977</v>
      </c>
      <c r="E684" s="19">
        <v>650</v>
      </c>
      <c r="F684" s="19">
        <v>4253</v>
      </c>
      <c r="G684" s="19">
        <f t="shared" si="40"/>
        <v>3603</v>
      </c>
    </row>
    <row r="685" spans="1:7" hidden="1">
      <c r="A685" s="12">
        <v>678</v>
      </c>
      <c r="B685" s="9">
        <v>28215</v>
      </c>
      <c r="C685" s="6">
        <f t="shared" si="38"/>
        <v>3</v>
      </c>
      <c r="D685" s="6">
        <f t="shared" si="39"/>
        <v>1977</v>
      </c>
      <c r="E685" s="19">
        <v>650</v>
      </c>
      <c r="F685" s="19">
        <v>4552</v>
      </c>
      <c r="G685" s="19">
        <f t="shared" si="40"/>
        <v>3902</v>
      </c>
    </row>
    <row r="686" spans="1:7" hidden="1">
      <c r="A686" s="12">
        <v>679</v>
      </c>
      <c r="B686" s="9">
        <v>28245</v>
      </c>
      <c r="C686" s="6">
        <f t="shared" si="38"/>
        <v>4</v>
      </c>
      <c r="D686" s="6">
        <f t="shared" si="39"/>
        <v>1977</v>
      </c>
      <c r="E686" s="19">
        <v>650</v>
      </c>
      <c r="F686" s="19">
        <v>4552</v>
      </c>
      <c r="G686" s="19">
        <f t="shared" si="40"/>
        <v>3902</v>
      </c>
    </row>
    <row r="687" spans="1:7" hidden="1">
      <c r="A687" s="12">
        <v>680</v>
      </c>
      <c r="B687" s="9">
        <v>28276</v>
      </c>
      <c r="C687" s="6">
        <f t="shared" si="38"/>
        <v>5</v>
      </c>
      <c r="D687" s="6">
        <f t="shared" si="39"/>
        <v>1977</v>
      </c>
      <c r="E687" s="19">
        <v>650</v>
      </c>
      <c r="F687" s="19">
        <v>4552</v>
      </c>
      <c r="G687" s="19">
        <f t="shared" si="40"/>
        <v>3902</v>
      </c>
    </row>
    <row r="688" spans="1:7" hidden="1">
      <c r="A688" s="12">
        <v>681</v>
      </c>
      <c r="B688" s="9">
        <v>28306</v>
      </c>
      <c r="C688" s="6">
        <f t="shared" si="38"/>
        <v>6</v>
      </c>
      <c r="D688" s="6">
        <f t="shared" si="39"/>
        <v>1977</v>
      </c>
      <c r="E688" s="19">
        <v>650</v>
      </c>
      <c r="F688" s="19">
        <v>3200</v>
      </c>
      <c r="G688" s="19">
        <f t="shared" si="40"/>
        <v>2550</v>
      </c>
    </row>
    <row r="689" spans="1:7" hidden="1">
      <c r="A689" s="12">
        <v>682</v>
      </c>
      <c r="B689" s="9">
        <v>28337</v>
      </c>
      <c r="C689" s="6">
        <f t="shared" si="38"/>
        <v>7</v>
      </c>
      <c r="D689" s="6">
        <f t="shared" si="39"/>
        <v>1977</v>
      </c>
      <c r="E689" s="19">
        <v>650</v>
      </c>
      <c r="F689" s="19">
        <v>3200</v>
      </c>
      <c r="G689" s="19">
        <f t="shared" si="40"/>
        <v>2550</v>
      </c>
    </row>
    <row r="690" spans="1:7" hidden="1">
      <c r="A690" s="12">
        <v>683</v>
      </c>
      <c r="B690" s="9">
        <v>28368</v>
      </c>
      <c r="C690" s="6">
        <f t="shared" si="38"/>
        <v>8</v>
      </c>
      <c r="D690" s="6">
        <f t="shared" si="39"/>
        <v>1977</v>
      </c>
      <c r="E690" s="19">
        <v>650</v>
      </c>
      <c r="F690" s="19">
        <v>3200</v>
      </c>
      <c r="G690" s="19">
        <f t="shared" si="40"/>
        <v>2550</v>
      </c>
    </row>
    <row r="691" spans="1:7" hidden="1">
      <c r="A691" s="12">
        <v>684</v>
      </c>
      <c r="B691" s="9">
        <v>28398</v>
      </c>
      <c r="C691" s="6">
        <f t="shared" si="38"/>
        <v>9</v>
      </c>
      <c r="D691" s="6">
        <f t="shared" si="39"/>
        <v>1977</v>
      </c>
      <c r="E691" s="19">
        <v>650</v>
      </c>
      <c r="F691" s="19">
        <v>3200</v>
      </c>
      <c r="G691" s="19">
        <f t="shared" si="40"/>
        <v>2550</v>
      </c>
    </row>
    <row r="692" spans="1:7" hidden="1">
      <c r="A692" s="12">
        <v>685</v>
      </c>
      <c r="B692" s="9">
        <v>28429</v>
      </c>
      <c r="C692" s="6">
        <f t="shared" si="38"/>
        <v>10</v>
      </c>
      <c r="D692" s="6">
        <f t="shared" si="39"/>
        <v>1978</v>
      </c>
      <c r="E692" s="19">
        <v>650</v>
      </c>
      <c r="F692" s="19">
        <v>3200</v>
      </c>
      <c r="G692" s="19">
        <f t="shared" si="40"/>
        <v>2550</v>
      </c>
    </row>
    <row r="693" spans="1:7" hidden="1">
      <c r="A693" s="12">
        <v>686</v>
      </c>
      <c r="B693" s="9">
        <v>28459</v>
      </c>
      <c r="C693" s="6">
        <f t="shared" si="38"/>
        <v>11</v>
      </c>
      <c r="D693" s="6">
        <f t="shared" si="39"/>
        <v>1978</v>
      </c>
      <c r="E693" s="19">
        <v>650</v>
      </c>
      <c r="F693" s="19">
        <v>3200</v>
      </c>
      <c r="G693" s="19">
        <f t="shared" si="40"/>
        <v>2550</v>
      </c>
    </row>
    <row r="694" spans="1:7" hidden="1">
      <c r="A694" s="12">
        <v>687</v>
      </c>
      <c r="B694" s="9">
        <v>28490</v>
      </c>
      <c r="C694" s="6">
        <f t="shared" si="38"/>
        <v>12</v>
      </c>
      <c r="D694" s="6">
        <f t="shared" si="39"/>
        <v>1978</v>
      </c>
      <c r="E694" s="19">
        <v>650</v>
      </c>
      <c r="F694" s="19">
        <v>3350</v>
      </c>
      <c r="G694" s="19">
        <f t="shared" si="40"/>
        <v>2700</v>
      </c>
    </row>
    <row r="695" spans="1:7" hidden="1">
      <c r="A695" s="12">
        <v>688</v>
      </c>
      <c r="B695" s="9">
        <v>28521</v>
      </c>
      <c r="C695" s="6">
        <f t="shared" si="38"/>
        <v>1</v>
      </c>
      <c r="D695" s="6">
        <f t="shared" si="39"/>
        <v>1978</v>
      </c>
      <c r="E695" s="19">
        <v>2000</v>
      </c>
      <c r="F695" s="19">
        <v>3321</v>
      </c>
      <c r="G695" s="19">
        <f t="shared" si="40"/>
        <v>1321</v>
      </c>
    </row>
    <row r="696" spans="1:7" hidden="1">
      <c r="A696" s="12">
        <v>689</v>
      </c>
      <c r="B696" s="9">
        <v>28549</v>
      </c>
      <c r="C696" s="6">
        <f t="shared" si="38"/>
        <v>2</v>
      </c>
      <c r="D696" s="6">
        <f t="shared" si="39"/>
        <v>1978</v>
      </c>
      <c r="E696" s="19">
        <v>2000</v>
      </c>
      <c r="F696" s="19">
        <v>3567</v>
      </c>
      <c r="G696" s="19">
        <f t="shared" si="40"/>
        <v>1567</v>
      </c>
    </row>
    <row r="697" spans="1:7" hidden="1">
      <c r="A697" s="12">
        <v>690</v>
      </c>
      <c r="B697" s="9">
        <v>28580</v>
      </c>
      <c r="C697" s="6">
        <f t="shared" si="38"/>
        <v>3</v>
      </c>
      <c r="D697" s="6">
        <f t="shared" si="39"/>
        <v>1978</v>
      </c>
      <c r="E697" s="19">
        <v>2000</v>
      </c>
      <c r="F697" s="19">
        <v>4000</v>
      </c>
      <c r="G697" s="19">
        <f t="shared" si="40"/>
        <v>2000</v>
      </c>
    </row>
    <row r="698" spans="1:7" hidden="1">
      <c r="A698" s="12">
        <v>691</v>
      </c>
      <c r="B698" s="9">
        <v>28610</v>
      </c>
      <c r="C698" s="6">
        <f t="shared" si="38"/>
        <v>4</v>
      </c>
      <c r="D698" s="6">
        <f t="shared" si="39"/>
        <v>1978</v>
      </c>
      <c r="E698" s="19">
        <v>2000</v>
      </c>
      <c r="F698" s="19">
        <v>4552</v>
      </c>
      <c r="G698" s="19">
        <f t="shared" si="40"/>
        <v>2552</v>
      </c>
    </row>
    <row r="699" spans="1:7" hidden="1">
      <c r="A699" s="12">
        <v>692</v>
      </c>
      <c r="B699" s="9">
        <v>28641</v>
      </c>
      <c r="C699" s="6">
        <f t="shared" si="38"/>
        <v>5</v>
      </c>
      <c r="D699" s="6">
        <f t="shared" si="39"/>
        <v>1978</v>
      </c>
      <c r="E699" s="19">
        <v>2000</v>
      </c>
      <c r="F699" s="19">
        <v>4552</v>
      </c>
      <c r="G699" s="19">
        <f t="shared" si="40"/>
        <v>2552</v>
      </c>
    </row>
    <row r="700" spans="1:7" hidden="1">
      <c r="A700" s="12">
        <v>693</v>
      </c>
      <c r="B700" s="9">
        <v>28671</v>
      </c>
      <c r="C700" s="6">
        <f t="shared" si="38"/>
        <v>6</v>
      </c>
      <c r="D700" s="6">
        <f t="shared" si="39"/>
        <v>1978</v>
      </c>
      <c r="E700" s="19">
        <v>2000</v>
      </c>
      <c r="F700" s="19">
        <v>3200</v>
      </c>
      <c r="G700" s="19">
        <f t="shared" si="40"/>
        <v>1200</v>
      </c>
    </row>
    <row r="701" spans="1:7" hidden="1">
      <c r="A701" s="12">
        <v>694</v>
      </c>
      <c r="B701" s="9">
        <v>28702</v>
      </c>
      <c r="C701" s="6">
        <f t="shared" si="38"/>
        <v>7</v>
      </c>
      <c r="D701" s="6">
        <f t="shared" si="39"/>
        <v>1978</v>
      </c>
      <c r="E701" s="19">
        <v>2000</v>
      </c>
      <c r="F701" s="19">
        <v>3200</v>
      </c>
      <c r="G701" s="19">
        <f t="shared" si="40"/>
        <v>1200</v>
      </c>
    </row>
    <row r="702" spans="1:7" hidden="1">
      <c r="A702" s="12">
        <v>695</v>
      </c>
      <c r="B702" s="9">
        <v>28733</v>
      </c>
      <c r="C702" s="6">
        <f t="shared" si="38"/>
        <v>8</v>
      </c>
      <c r="D702" s="6">
        <f t="shared" si="39"/>
        <v>1978</v>
      </c>
      <c r="E702" s="19">
        <v>2000</v>
      </c>
      <c r="F702" s="19">
        <v>3200</v>
      </c>
      <c r="G702" s="19">
        <f t="shared" si="40"/>
        <v>1200</v>
      </c>
    </row>
    <row r="703" spans="1:7" hidden="1">
      <c r="A703" s="12">
        <v>696</v>
      </c>
      <c r="B703" s="9">
        <v>28763</v>
      </c>
      <c r="C703" s="6">
        <f t="shared" si="38"/>
        <v>9</v>
      </c>
      <c r="D703" s="6">
        <f t="shared" si="39"/>
        <v>1978</v>
      </c>
      <c r="E703" s="19">
        <v>2000</v>
      </c>
      <c r="F703" s="19">
        <v>3200</v>
      </c>
      <c r="G703" s="19">
        <f t="shared" si="40"/>
        <v>1200</v>
      </c>
    </row>
    <row r="704" spans="1:7" hidden="1">
      <c r="A704" s="12">
        <v>697</v>
      </c>
      <c r="B704" s="9">
        <v>28794</v>
      </c>
      <c r="C704" s="6">
        <f t="shared" si="38"/>
        <v>10</v>
      </c>
      <c r="D704" s="6">
        <f t="shared" si="39"/>
        <v>1979</v>
      </c>
      <c r="E704" s="19">
        <v>2000</v>
      </c>
      <c r="F704" s="19">
        <v>3200</v>
      </c>
      <c r="G704" s="19">
        <f t="shared" si="40"/>
        <v>1200</v>
      </c>
    </row>
    <row r="705" spans="1:7" hidden="1">
      <c r="A705" s="12">
        <v>698</v>
      </c>
      <c r="B705" s="9">
        <v>28824</v>
      </c>
      <c r="C705" s="6">
        <f t="shared" si="38"/>
        <v>11</v>
      </c>
      <c r="D705" s="6">
        <f t="shared" si="39"/>
        <v>1979</v>
      </c>
      <c r="E705" s="19">
        <v>2000</v>
      </c>
      <c r="F705" s="19">
        <v>3200</v>
      </c>
      <c r="G705" s="19">
        <f t="shared" si="40"/>
        <v>1200</v>
      </c>
    </row>
    <row r="706" spans="1:7" hidden="1">
      <c r="A706" s="12">
        <v>699</v>
      </c>
      <c r="B706" s="9">
        <v>28855</v>
      </c>
      <c r="C706" s="6">
        <f t="shared" si="38"/>
        <v>12</v>
      </c>
      <c r="D706" s="6">
        <f t="shared" si="39"/>
        <v>1979</v>
      </c>
      <c r="E706" s="19">
        <v>2000</v>
      </c>
      <c r="F706" s="19">
        <v>3368</v>
      </c>
      <c r="G706" s="19">
        <f t="shared" si="40"/>
        <v>1368</v>
      </c>
    </row>
    <row r="707" spans="1:7" hidden="1">
      <c r="A707" s="12">
        <v>700</v>
      </c>
      <c r="B707" s="9">
        <v>28886</v>
      </c>
      <c r="C707" s="6">
        <f t="shared" si="38"/>
        <v>1</v>
      </c>
      <c r="D707" s="6">
        <f t="shared" si="39"/>
        <v>1979</v>
      </c>
      <c r="E707" s="19">
        <v>2000</v>
      </c>
      <c r="F707" s="19">
        <v>3824</v>
      </c>
      <c r="G707" s="19">
        <f t="shared" si="40"/>
        <v>1824</v>
      </c>
    </row>
    <row r="708" spans="1:7" hidden="1">
      <c r="A708" s="12">
        <v>701</v>
      </c>
      <c r="B708" s="9">
        <v>28914</v>
      </c>
      <c r="C708" s="6">
        <f t="shared" si="38"/>
        <v>2</v>
      </c>
      <c r="D708" s="6">
        <f t="shared" si="39"/>
        <v>1979</v>
      </c>
      <c r="E708" s="19">
        <v>2000</v>
      </c>
      <c r="F708" s="19">
        <v>4100</v>
      </c>
      <c r="G708" s="19">
        <f t="shared" si="40"/>
        <v>2100</v>
      </c>
    </row>
    <row r="709" spans="1:7" hidden="1">
      <c r="A709" s="12">
        <v>702</v>
      </c>
      <c r="B709" s="9">
        <v>28945</v>
      </c>
      <c r="C709" s="6">
        <f t="shared" si="38"/>
        <v>3</v>
      </c>
      <c r="D709" s="6">
        <f t="shared" si="39"/>
        <v>1979</v>
      </c>
      <c r="E709" s="19">
        <v>2000</v>
      </c>
      <c r="F709" s="19">
        <v>4360</v>
      </c>
      <c r="G709" s="19">
        <f t="shared" si="40"/>
        <v>2360</v>
      </c>
    </row>
    <row r="710" spans="1:7" hidden="1">
      <c r="A710" s="12">
        <v>703</v>
      </c>
      <c r="B710" s="9">
        <v>28975</v>
      </c>
      <c r="C710" s="6">
        <f t="shared" si="38"/>
        <v>4</v>
      </c>
      <c r="D710" s="6">
        <f t="shared" si="39"/>
        <v>1979</v>
      </c>
      <c r="E710" s="19">
        <v>2000</v>
      </c>
      <c r="F710" s="19">
        <v>4552</v>
      </c>
      <c r="G710" s="19">
        <f t="shared" si="40"/>
        <v>2552</v>
      </c>
    </row>
    <row r="711" spans="1:7" hidden="1">
      <c r="A711" s="12">
        <v>704</v>
      </c>
      <c r="B711" s="9">
        <v>29006</v>
      </c>
      <c r="C711" s="6">
        <f t="shared" si="38"/>
        <v>5</v>
      </c>
      <c r="D711" s="6">
        <f t="shared" si="39"/>
        <v>1979</v>
      </c>
      <c r="E711" s="19">
        <v>2000</v>
      </c>
      <c r="F711" s="19">
        <v>4552</v>
      </c>
      <c r="G711" s="19">
        <f t="shared" si="40"/>
        <v>2552</v>
      </c>
    </row>
    <row r="712" spans="1:7" hidden="1">
      <c r="A712" s="12">
        <v>705</v>
      </c>
      <c r="B712" s="9">
        <v>29036</v>
      </c>
      <c r="C712" s="6">
        <f t="shared" si="38"/>
        <v>6</v>
      </c>
      <c r="D712" s="6">
        <f t="shared" si="39"/>
        <v>1979</v>
      </c>
      <c r="E712" s="19">
        <v>2000</v>
      </c>
      <c r="F712" s="19">
        <v>3200</v>
      </c>
      <c r="G712" s="19">
        <f t="shared" si="40"/>
        <v>1200</v>
      </c>
    </row>
    <row r="713" spans="1:7" hidden="1">
      <c r="A713" s="12">
        <v>706</v>
      </c>
      <c r="B713" s="9">
        <v>29067</v>
      </c>
      <c r="C713" s="6">
        <f t="shared" ref="C713:C776" si="41">MONTH(B713)</f>
        <v>7</v>
      </c>
      <c r="D713" s="6">
        <f t="shared" ref="D713:D776" si="42">IF(MONTH(B713)&gt;=10, YEAR(B713)+1, YEAR(B713))</f>
        <v>1979</v>
      </c>
      <c r="E713" s="19">
        <v>2000</v>
      </c>
      <c r="F713" s="19">
        <v>3200</v>
      </c>
      <c r="G713" s="19">
        <f t="shared" ref="G713:G776" si="43">F713-E713</f>
        <v>1200</v>
      </c>
    </row>
    <row r="714" spans="1:7" hidden="1">
      <c r="A714" s="12">
        <v>707</v>
      </c>
      <c r="B714" s="9">
        <v>29098</v>
      </c>
      <c r="C714" s="6">
        <f t="shared" si="41"/>
        <v>8</v>
      </c>
      <c r="D714" s="6">
        <f t="shared" si="42"/>
        <v>1979</v>
      </c>
      <c r="E714" s="19">
        <v>2000</v>
      </c>
      <c r="F714" s="19">
        <v>3200</v>
      </c>
      <c r="G714" s="19">
        <f t="shared" si="43"/>
        <v>1200</v>
      </c>
    </row>
    <row r="715" spans="1:7" hidden="1">
      <c r="A715" s="12">
        <v>708</v>
      </c>
      <c r="B715" s="9">
        <v>29128</v>
      </c>
      <c r="C715" s="6">
        <f t="shared" si="41"/>
        <v>9</v>
      </c>
      <c r="D715" s="6">
        <f t="shared" si="42"/>
        <v>1979</v>
      </c>
      <c r="E715" s="19">
        <v>2000</v>
      </c>
      <c r="F715" s="19">
        <v>3200</v>
      </c>
      <c r="G715" s="19">
        <f t="shared" si="43"/>
        <v>1200</v>
      </c>
    </row>
    <row r="716" spans="1:7" hidden="1">
      <c r="A716" s="12">
        <v>709</v>
      </c>
      <c r="B716" s="9">
        <v>29159</v>
      </c>
      <c r="C716" s="6">
        <f t="shared" si="41"/>
        <v>10</v>
      </c>
      <c r="D716" s="6">
        <f t="shared" si="42"/>
        <v>1980</v>
      </c>
      <c r="E716" s="19">
        <v>2000</v>
      </c>
      <c r="F716" s="19">
        <v>3200</v>
      </c>
      <c r="G716" s="19">
        <f t="shared" si="43"/>
        <v>1200</v>
      </c>
    </row>
    <row r="717" spans="1:7" hidden="1">
      <c r="A717" s="12">
        <v>710</v>
      </c>
      <c r="B717" s="9">
        <v>29189</v>
      </c>
      <c r="C717" s="6">
        <f t="shared" si="41"/>
        <v>11</v>
      </c>
      <c r="D717" s="6">
        <f t="shared" si="42"/>
        <v>1980</v>
      </c>
      <c r="E717" s="19">
        <v>2000</v>
      </c>
      <c r="F717" s="19">
        <v>3200</v>
      </c>
      <c r="G717" s="19">
        <f t="shared" si="43"/>
        <v>1200</v>
      </c>
    </row>
    <row r="718" spans="1:7" hidden="1">
      <c r="A718" s="12">
        <v>711</v>
      </c>
      <c r="B718" s="9">
        <v>29220</v>
      </c>
      <c r="C718" s="6">
        <f t="shared" si="41"/>
        <v>12</v>
      </c>
      <c r="D718" s="6">
        <f t="shared" si="42"/>
        <v>1980</v>
      </c>
      <c r="E718" s="19">
        <v>2000</v>
      </c>
      <c r="F718" s="19">
        <v>3367</v>
      </c>
      <c r="G718" s="19">
        <f t="shared" si="43"/>
        <v>1367</v>
      </c>
    </row>
    <row r="719" spans="1:7" hidden="1">
      <c r="A719" s="12">
        <v>712</v>
      </c>
      <c r="B719" s="9">
        <v>29251</v>
      </c>
      <c r="C719" s="6">
        <f t="shared" si="41"/>
        <v>1</v>
      </c>
      <c r="D719" s="6">
        <f t="shared" si="42"/>
        <v>1980</v>
      </c>
      <c r="E719" s="19">
        <v>2000</v>
      </c>
      <c r="F719" s="19">
        <v>3528</v>
      </c>
      <c r="G719" s="19">
        <f t="shared" si="43"/>
        <v>1528</v>
      </c>
    </row>
    <row r="720" spans="1:7" hidden="1">
      <c r="A720" s="12">
        <v>713</v>
      </c>
      <c r="B720" s="9">
        <v>29280</v>
      </c>
      <c r="C720" s="6">
        <f t="shared" si="41"/>
        <v>2</v>
      </c>
      <c r="D720" s="6">
        <f t="shared" si="42"/>
        <v>1980</v>
      </c>
      <c r="E720" s="19">
        <v>2000</v>
      </c>
      <c r="F720" s="19">
        <v>3292</v>
      </c>
      <c r="G720" s="19">
        <f t="shared" si="43"/>
        <v>1292</v>
      </c>
    </row>
    <row r="721" spans="1:7" hidden="1">
      <c r="A721" s="12">
        <v>714</v>
      </c>
      <c r="B721" s="9">
        <v>29311</v>
      </c>
      <c r="C721" s="6">
        <f t="shared" si="41"/>
        <v>3</v>
      </c>
      <c r="D721" s="6">
        <f t="shared" si="42"/>
        <v>1980</v>
      </c>
      <c r="E721" s="19">
        <v>2000</v>
      </c>
      <c r="F721" s="19">
        <v>4100</v>
      </c>
      <c r="G721" s="19">
        <f t="shared" si="43"/>
        <v>2100</v>
      </c>
    </row>
    <row r="722" spans="1:7" hidden="1">
      <c r="A722" s="12">
        <v>715</v>
      </c>
      <c r="B722" s="9">
        <v>29341</v>
      </c>
      <c r="C722" s="6">
        <f t="shared" si="41"/>
        <v>4</v>
      </c>
      <c r="D722" s="6">
        <f t="shared" si="42"/>
        <v>1980</v>
      </c>
      <c r="E722" s="19">
        <v>2000</v>
      </c>
      <c r="F722" s="19">
        <v>4552</v>
      </c>
      <c r="G722" s="19">
        <f t="shared" si="43"/>
        <v>2552</v>
      </c>
    </row>
    <row r="723" spans="1:7" hidden="1">
      <c r="A723" s="12">
        <v>716</v>
      </c>
      <c r="B723" s="9">
        <v>29372</v>
      </c>
      <c r="C723" s="6">
        <f t="shared" si="41"/>
        <v>5</v>
      </c>
      <c r="D723" s="6">
        <f t="shared" si="42"/>
        <v>1980</v>
      </c>
      <c r="E723" s="19">
        <v>2000</v>
      </c>
      <c r="F723" s="19">
        <v>4552</v>
      </c>
      <c r="G723" s="19">
        <f t="shared" si="43"/>
        <v>2552</v>
      </c>
    </row>
    <row r="724" spans="1:7" hidden="1">
      <c r="A724" s="12">
        <v>717</v>
      </c>
      <c r="B724" s="9">
        <v>29402</v>
      </c>
      <c r="C724" s="6">
        <f t="shared" si="41"/>
        <v>6</v>
      </c>
      <c r="D724" s="6">
        <f t="shared" si="42"/>
        <v>1980</v>
      </c>
      <c r="E724" s="19">
        <v>2000</v>
      </c>
      <c r="F724" s="19">
        <v>3200</v>
      </c>
      <c r="G724" s="19">
        <f t="shared" si="43"/>
        <v>1200</v>
      </c>
    </row>
    <row r="725" spans="1:7" hidden="1">
      <c r="A725" s="12">
        <v>718</v>
      </c>
      <c r="B725" s="9">
        <v>29433</v>
      </c>
      <c r="C725" s="6">
        <f t="shared" si="41"/>
        <v>7</v>
      </c>
      <c r="D725" s="6">
        <f t="shared" si="42"/>
        <v>1980</v>
      </c>
      <c r="E725" s="19">
        <v>2000</v>
      </c>
      <c r="F725" s="19">
        <v>3200</v>
      </c>
      <c r="G725" s="19">
        <f t="shared" si="43"/>
        <v>1200</v>
      </c>
    </row>
    <row r="726" spans="1:7" hidden="1">
      <c r="A726" s="12">
        <v>719</v>
      </c>
      <c r="B726" s="9">
        <v>29464</v>
      </c>
      <c r="C726" s="6">
        <f t="shared" si="41"/>
        <v>8</v>
      </c>
      <c r="D726" s="6">
        <f t="shared" si="42"/>
        <v>1980</v>
      </c>
      <c r="E726" s="19">
        <v>2000</v>
      </c>
      <c r="F726" s="19">
        <v>3200</v>
      </c>
      <c r="G726" s="19">
        <f t="shared" si="43"/>
        <v>1200</v>
      </c>
    </row>
    <row r="727" spans="1:7" hidden="1">
      <c r="A727" s="12">
        <v>720</v>
      </c>
      <c r="B727" s="9">
        <v>29494</v>
      </c>
      <c r="C727" s="6">
        <f t="shared" si="41"/>
        <v>9</v>
      </c>
      <c r="D727" s="6">
        <f t="shared" si="42"/>
        <v>1980</v>
      </c>
      <c r="E727" s="19">
        <v>2000</v>
      </c>
      <c r="F727" s="19">
        <v>3200</v>
      </c>
      <c r="G727" s="19">
        <f t="shared" si="43"/>
        <v>1200</v>
      </c>
    </row>
    <row r="728" spans="1:7" hidden="1">
      <c r="A728" s="12">
        <v>721</v>
      </c>
      <c r="B728" s="9">
        <v>29525</v>
      </c>
      <c r="C728" s="6">
        <f t="shared" si="41"/>
        <v>10</v>
      </c>
      <c r="D728" s="6">
        <f t="shared" si="42"/>
        <v>1981</v>
      </c>
      <c r="E728" s="19">
        <v>2000</v>
      </c>
      <c r="F728" s="19">
        <v>3200</v>
      </c>
      <c r="G728" s="19">
        <f t="shared" si="43"/>
        <v>1200</v>
      </c>
    </row>
    <row r="729" spans="1:7" hidden="1">
      <c r="A729" s="12">
        <v>722</v>
      </c>
      <c r="B729" s="9">
        <v>29555</v>
      </c>
      <c r="C729" s="6">
        <f t="shared" si="41"/>
        <v>11</v>
      </c>
      <c r="D729" s="6">
        <f t="shared" si="42"/>
        <v>1981</v>
      </c>
      <c r="E729" s="19">
        <v>2000</v>
      </c>
      <c r="F729" s="19">
        <v>3200</v>
      </c>
      <c r="G729" s="19">
        <f t="shared" si="43"/>
        <v>1200</v>
      </c>
    </row>
    <row r="730" spans="1:7" hidden="1">
      <c r="A730" s="12">
        <v>723</v>
      </c>
      <c r="B730" s="9">
        <v>29586</v>
      </c>
      <c r="C730" s="6">
        <f t="shared" si="41"/>
        <v>12</v>
      </c>
      <c r="D730" s="6">
        <f t="shared" si="42"/>
        <v>1981</v>
      </c>
      <c r="E730" s="19">
        <v>2000</v>
      </c>
      <c r="F730" s="19">
        <v>3370</v>
      </c>
      <c r="G730" s="19">
        <f t="shared" si="43"/>
        <v>1370</v>
      </c>
    </row>
    <row r="731" spans="1:7" hidden="1">
      <c r="A731" s="12">
        <v>724</v>
      </c>
      <c r="B731" s="9">
        <v>29617</v>
      </c>
      <c r="C731" s="6">
        <f t="shared" si="41"/>
        <v>1</v>
      </c>
      <c r="D731" s="6">
        <f t="shared" si="42"/>
        <v>1981</v>
      </c>
      <c r="E731" s="19">
        <v>1700</v>
      </c>
      <c r="F731" s="19">
        <v>3747</v>
      </c>
      <c r="G731" s="19">
        <f t="shared" si="43"/>
        <v>2047</v>
      </c>
    </row>
    <row r="732" spans="1:7" hidden="1">
      <c r="A732" s="12">
        <v>725</v>
      </c>
      <c r="B732" s="9">
        <v>29645</v>
      </c>
      <c r="C732" s="6">
        <f t="shared" si="41"/>
        <v>2</v>
      </c>
      <c r="D732" s="6">
        <f t="shared" si="42"/>
        <v>1981</v>
      </c>
      <c r="E732" s="19">
        <v>1700</v>
      </c>
      <c r="F732" s="19">
        <v>4030</v>
      </c>
      <c r="G732" s="19">
        <f t="shared" si="43"/>
        <v>2330</v>
      </c>
    </row>
    <row r="733" spans="1:7" hidden="1">
      <c r="A733" s="12">
        <v>726</v>
      </c>
      <c r="B733" s="9">
        <v>29676</v>
      </c>
      <c r="C733" s="6">
        <f t="shared" si="41"/>
        <v>3</v>
      </c>
      <c r="D733" s="6">
        <f t="shared" si="42"/>
        <v>1981</v>
      </c>
      <c r="E733" s="19">
        <v>1700</v>
      </c>
      <c r="F733" s="19">
        <v>4256</v>
      </c>
      <c r="G733" s="19">
        <f t="shared" si="43"/>
        <v>2556</v>
      </c>
    </row>
    <row r="734" spans="1:7" hidden="1">
      <c r="A734" s="12">
        <v>727</v>
      </c>
      <c r="B734" s="9">
        <v>29706</v>
      </c>
      <c r="C734" s="6">
        <f t="shared" si="41"/>
        <v>4</v>
      </c>
      <c r="D734" s="6">
        <f t="shared" si="42"/>
        <v>1981</v>
      </c>
      <c r="E734" s="19">
        <v>1700</v>
      </c>
      <c r="F734" s="19">
        <v>4552</v>
      </c>
      <c r="G734" s="19">
        <f t="shared" si="43"/>
        <v>2852</v>
      </c>
    </row>
    <row r="735" spans="1:7" hidden="1">
      <c r="A735" s="12">
        <v>728</v>
      </c>
      <c r="B735" s="9">
        <v>29737</v>
      </c>
      <c r="C735" s="6">
        <f t="shared" si="41"/>
        <v>5</v>
      </c>
      <c r="D735" s="6">
        <f t="shared" si="42"/>
        <v>1981</v>
      </c>
      <c r="E735" s="19">
        <v>1700</v>
      </c>
      <c r="F735" s="19">
        <v>4552</v>
      </c>
      <c r="G735" s="19">
        <f t="shared" si="43"/>
        <v>2852</v>
      </c>
    </row>
    <row r="736" spans="1:7" hidden="1">
      <c r="A736" s="12">
        <v>729</v>
      </c>
      <c r="B736" s="9">
        <v>29767</v>
      </c>
      <c r="C736" s="6">
        <f t="shared" si="41"/>
        <v>6</v>
      </c>
      <c r="D736" s="6">
        <f t="shared" si="42"/>
        <v>1981</v>
      </c>
      <c r="E736" s="19">
        <v>1700</v>
      </c>
      <c r="F736" s="19">
        <v>3200</v>
      </c>
      <c r="G736" s="19">
        <f t="shared" si="43"/>
        <v>1500</v>
      </c>
    </row>
    <row r="737" spans="1:7" hidden="1">
      <c r="A737" s="12">
        <v>730</v>
      </c>
      <c r="B737" s="9">
        <v>29798</v>
      </c>
      <c r="C737" s="6">
        <f t="shared" si="41"/>
        <v>7</v>
      </c>
      <c r="D737" s="6">
        <f t="shared" si="42"/>
        <v>1981</v>
      </c>
      <c r="E737" s="19">
        <v>1700</v>
      </c>
      <c r="F737" s="19">
        <v>3200</v>
      </c>
      <c r="G737" s="19">
        <f t="shared" si="43"/>
        <v>1500</v>
      </c>
    </row>
    <row r="738" spans="1:7" hidden="1">
      <c r="A738" s="12">
        <v>731</v>
      </c>
      <c r="B738" s="9">
        <v>29829</v>
      </c>
      <c r="C738" s="6">
        <f t="shared" si="41"/>
        <v>8</v>
      </c>
      <c r="D738" s="6">
        <f t="shared" si="42"/>
        <v>1981</v>
      </c>
      <c r="E738" s="19">
        <v>1700</v>
      </c>
      <c r="F738" s="19">
        <v>3200</v>
      </c>
      <c r="G738" s="19">
        <f t="shared" si="43"/>
        <v>1500</v>
      </c>
    </row>
    <row r="739" spans="1:7" hidden="1">
      <c r="A739" s="12">
        <v>732</v>
      </c>
      <c r="B739" s="9">
        <v>29859</v>
      </c>
      <c r="C739" s="6">
        <f t="shared" si="41"/>
        <v>9</v>
      </c>
      <c r="D739" s="6">
        <f t="shared" si="42"/>
        <v>1981</v>
      </c>
      <c r="E739" s="19">
        <v>1700</v>
      </c>
      <c r="F739" s="19">
        <v>3200</v>
      </c>
      <c r="G739" s="19">
        <f t="shared" si="43"/>
        <v>1500</v>
      </c>
    </row>
    <row r="740" spans="1:7" hidden="1">
      <c r="A740" s="12">
        <v>733</v>
      </c>
      <c r="B740" s="9">
        <v>29890</v>
      </c>
      <c r="C740" s="6">
        <f t="shared" si="41"/>
        <v>10</v>
      </c>
      <c r="D740" s="6">
        <f t="shared" si="42"/>
        <v>1982</v>
      </c>
      <c r="E740" s="19">
        <v>1700</v>
      </c>
      <c r="F740" s="19">
        <v>3200</v>
      </c>
      <c r="G740" s="19">
        <f t="shared" si="43"/>
        <v>1500</v>
      </c>
    </row>
    <row r="741" spans="1:7" hidden="1">
      <c r="A741" s="12">
        <v>734</v>
      </c>
      <c r="B741" s="9">
        <v>29920</v>
      </c>
      <c r="C741" s="6">
        <f t="shared" si="41"/>
        <v>11</v>
      </c>
      <c r="D741" s="6">
        <f t="shared" si="42"/>
        <v>1982</v>
      </c>
      <c r="E741" s="19">
        <v>1700</v>
      </c>
      <c r="F741" s="19">
        <v>3200</v>
      </c>
      <c r="G741" s="19">
        <f t="shared" si="43"/>
        <v>1500</v>
      </c>
    </row>
    <row r="742" spans="1:7" hidden="1">
      <c r="A742" s="12">
        <v>735</v>
      </c>
      <c r="B742" s="9">
        <v>29951</v>
      </c>
      <c r="C742" s="6">
        <f t="shared" si="41"/>
        <v>12</v>
      </c>
      <c r="D742" s="6">
        <f t="shared" si="42"/>
        <v>1982</v>
      </c>
      <c r="E742" s="19">
        <v>1700</v>
      </c>
      <c r="F742" s="19">
        <v>3276</v>
      </c>
      <c r="G742" s="19">
        <f t="shared" si="43"/>
        <v>1576</v>
      </c>
    </row>
    <row r="743" spans="1:7" hidden="1">
      <c r="A743" s="12">
        <v>736</v>
      </c>
      <c r="B743" s="9">
        <v>29982</v>
      </c>
      <c r="C743" s="6">
        <f t="shared" si="41"/>
        <v>1</v>
      </c>
      <c r="D743" s="6">
        <f t="shared" si="42"/>
        <v>1982</v>
      </c>
      <c r="E743" s="19">
        <v>2000</v>
      </c>
      <c r="F743" s="19">
        <v>3616</v>
      </c>
      <c r="G743" s="19">
        <f t="shared" si="43"/>
        <v>1616</v>
      </c>
    </row>
    <row r="744" spans="1:7" hidden="1">
      <c r="A744" s="12">
        <v>737</v>
      </c>
      <c r="B744" s="9">
        <v>30010</v>
      </c>
      <c r="C744" s="6">
        <f t="shared" si="41"/>
        <v>2</v>
      </c>
      <c r="D744" s="6">
        <f t="shared" si="42"/>
        <v>1982</v>
      </c>
      <c r="E744" s="19">
        <v>2000</v>
      </c>
      <c r="F744" s="19">
        <v>3530</v>
      </c>
      <c r="G744" s="19">
        <f t="shared" si="43"/>
        <v>1530</v>
      </c>
    </row>
    <row r="745" spans="1:7" hidden="1">
      <c r="A745" s="12">
        <v>738</v>
      </c>
      <c r="B745" s="9">
        <v>30041</v>
      </c>
      <c r="C745" s="6">
        <f t="shared" si="41"/>
        <v>3</v>
      </c>
      <c r="D745" s="6">
        <f t="shared" si="42"/>
        <v>1982</v>
      </c>
      <c r="E745" s="19">
        <v>2000</v>
      </c>
      <c r="F745" s="19">
        <v>3953</v>
      </c>
      <c r="G745" s="19">
        <f t="shared" si="43"/>
        <v>1953</v>
      </c>
    </row>
    <row r="746" spans="1:7" hidden="1">
      <c r="A746" s="12">
        <v>739</v>
      </c>
      <c r="B746" s="9">
        <v>30071</v>
      </c>
      <c r="C746" s="6">
        <f t="shared" si="41"/>
        <v>4</v>
      </c>
      <c r="D746" s="6">
        <f t="shared" si="42"/>
        <v>1982</v>
      </c>
      <c r="E746" s="19">
        <v>2000</v>
      </c>
      <c r="F746" s="19">
        <v>4094</v>
      </c>
      <c r="G746" s="19">
        <f t="shared" si="43"/>
        <v>2094</v>
      </c>
    </row>
    <row r="747" spans="1:7" hidden="1">
      <c r="A747" s="12">
        <v>740</v>
      </c>
      <c r="B747" s="9">
        <v>30102</v>
      </c>
      <c r="C747" s="6">
        <f t="shared" si="41"/>
        <v>5</v>
      </c>
      <c r="D747" s="6">
        <f t="shared" si="42"/>
        <v>1982</v>
      </c>
      <c r="E747" s="19">
        <v>2000</v>
      </c>
      <c r="F747" s="19">
        <v>4552</v>
      </c>
      <c r="G747" s="19">
        <f t="shared" si="43"/>
        <v>2552</v>
      </c>
    </row>
    <row r="748" spans="1:7" hidden="1">
      <c r="A748" s="12">
        <v>741</v>
      </c>
      <c r="B748" s="9">
        <v>30132</v>
      </c>
      <c r="C748" s="6">
        <f t="shared" si="41"/>
        <v>6</v>
      </c>
      <c r="D748" s="6">
        <f t="shared" si="42"/>
        <v>1982</v>
      </c>
      <c r="E748" s="19">
        <v>2000</v>
      </c>
      <c r="F748" s="19">
        <v>3200</v>
      </c>
      <c r="G748" s="19">
        <f t="shared" si="43"/>
        <v>1200</v>
      </c>
    </row>
    <row r="749" spans="1:7" hidden="1">
      <c r="A749" s="12">
        <v>742</v>
      </c>
      <c r="B749" s="9">
        <v>30163</v>
      </c>
      <c r="C749" s="6">
        <f t="shared" si="41"/>
        <v>7</v>
      </c>
      <c r="D749" s="6">
        <f t="shared" si="42"/>
        <v>1982</v>
      </c>
      <c r="E749" s="19">
        <v>2000</v>
      </c>
      <c r="F749" s="19">
        <v>3200</v>
      </c>
      <c r="G749" s="19">
        <f t="shared" si="43"/>
        <v>1200</v>
      </c>
    </row>
    <row r="750" spans="1:7" hidden="1">
      <c r="A750" s="12">
        <v>743</v>
      </c>
      <c r="B750" s="9">
        <v>30194</v>
      </c>
      <c r="C750" s="6">
        <f t="shared" si="41"/>
        <v>8</v>
      </c>
      <c r="D750" s="6">
        <f t="shared" si="42"/>
        <v>1982</v>
      </c>
      <c r="E750" s="19">
        <v>2000</v>
      </c>
      <c r="F750" s="19">
        <v>3200</v>
      </c>
      <c r="G750" s="19">
        <f t="shared" si="43"/>
        <v>1200</v>
      </c>
    </row>
    <row r="751" spans="1:7" hidden="1">
      <c r="A751" s="12">
        <v>744</v>
      </c>
      <c r="B751" s="9">
        <v>30224</v>
      </c>
      <c r="C751" s="6">
        <f t="shared" si="41"/>
        <v>9</v>
      </c>
      <c r="D751" s="6">
        <f t="shared" si="42"/>
        <v>1982</v>
      </c>
      <c r="E751" s="19">
        <v>2000</v>
      </c>
      <c r="F751" s="19">
        <v>3200</v>
      </c>
      <c r="G751" s="19">
        <f t="shared" si="43"/>
        <v>1200</v>
      </c>
    </row>
    <row r="752" spans="1:7" hidden="1">
      <c r="A752" s="12">
        <v>745</v>
      </c>
      <c r="B752" s="9">
        <v>30255</v>
      </c>
      <c r="C752" s="6">
        <f t="shared" si="41"/>
        <v>10</v>
      </c>
      <c r="D752" s="6">
        <f t="shared" si="42"/>
        <v>1983</v>
      </c>
      <c r="E752" s="19">
        <v>2000</v>
      </c>
      <c r="F752" s="19">
        <v>3200</v>
      </c>
      <c r="G752" s="19">
        <f t="shared" si="43"/>
        <v>1200</v>
      </c>
    </row>
    <row r="753" spans="1:7" hidden="1">
      <c r="A753" s="12">
        <v>746</v>
      </c>
      <c r="B753" s="9">
        <v>30285</v>
      </c>
      <c r="C753" s="6">
        <f t="shared" si="41"/>
        <v>11</v>
      </c>
      <c r="D753" s="6">
        <f t="shared" si="42"/>
        <v>1983</v>
      </c>
      <c r="E753" s="19">
        <v>2000</v>
      </c>
      <c r="F753" s="19">
        <v>3200</v>
      </c>
      <c r="G753" s="19">
        <f t="shared" si="43"/>
        <v>1200</v>
      </c>
    </row>
    <row r="754" spans="1:7" hidden="1">
      <c r="A754" s="12">
        <v>747</v>
      </c>
      <c r="B754" s="9">
        <v>30316</v>
      </c>
      <c r="C754" s="6">
        <f t="shared" si="41"/>
        <v>12</v>
      </c>
      <c r="D754" s="6">
        <f t="shared" si="42"/>
        <v>1983</v>
      </c>
      <c r="E754" s="19">
        <v>2000</v>
      </c>
      <c r="F754" s="19">
        <v>3328</v>
      </c>
      <c r="G754" s="19">
        <f t="shared" si="43"/>
        <v>1328</v>
      </c>
    </row>
    <row r="755" spans="1:7" hidden="1">
      <c r="A755" s="12">
        <v>748</v>
      </c>
      <c r="B755" s="9">
        <v>30347</v>
      </c>
      <c r="C755" s="6">
        <f t="shared" si="41"/>
        <v>1</v>
      </c>
      <c r="D755" s="6">
        <f t="shared" si="42"/>
        <v>1983</v>
      </c>
      <c r="E755" s="19">
        <v>2000</v>
      </c>
      <c r="F755" s="19">
        <v>3371</v>
      </c>
      <c r="G755" s="19">
        <f t="shared" si="43"/>
        <v>1371</v>
      </c>
    </row>
    <row r="756" spans="1:7" hidden="1">
      <c r="A756" s="12">
        <v>749</v>
      </c>
      <c r="B756" s="9">
        <v>30375</v>
      </c>
      <c r="C756" s="6">
        <f t="shared" si="41"/>
        <v>2</v>
      </c>
      <c r="D756" s="6">
        <f t="shared" si="42"/>
        <v>1983</v>
      </c>
      <c r="E756" s="19">
        <v>2000</v>
      </c>
      <c r="F756" s="19">
        <v>3252</v>
      </c>
      <c r="G756" s="19">
        <f t="shared" si="43"/>
        <v>1252</v>
      </c>
    </row>
    <row r="757" spans="1:7" hidden="1">
      <c r="A757" s="12">
        <v>750</v>
      </c>
      <c r="B757" s="9">
        <v>30406</v>
      </c>
      <c r="C757" s="6">
        <f t="shared" si="41"/>
        <v>3</v>
      </c>
      <c r="D757" s="6">
        <f t="shared" si="42"/>
        <v>1983</v>
      </c>
      <c r="E757" s="19">
        <v>2000</v>
      </c>
      <c r="F757" s="19">
        <v>3417</v>
      </c>
      <c r="G757" s="19">
        <f t="shared" si="43"/>
        <v>1417</v>
      </c>
    </row>
    <row r="758" spans="1:7" hidden="1">
      <c r="A758" s="12">
        <v>751</v>
      </c>
      <c r="B758" s="9">
        <v>30436</v>
      </c>
      <c r="C758" s="6">
        <f t="shared" si="41"/>
        <v>4</v>
      </c>
      <c r="D758" s="6">
        <f t="shared" si="42"/>
        <v>1983</v>
      </c>
      <c r="E758" s="19">
        <v>2000</v>
      </c>
      <c r="F758" s="19">
        <v>4074</v>
      </c>
      <c r="G758" s="19">
        <f t="shared" si="43"/>
        <v>2074</v>
      </c>
    </row>
    <row r="759" spans="1:7" hidden="1">
      <c r="A759" s="12">
        <v>752</v>
      </c>
      <c r="B759" s="9">
        <v>30467</v>
      </c>
      <c r="C759" s="6">
        <f t="shared" si="41"/>
        <v>5</v>
      </c>
      <c r="D759" s="6">
        <f t="shared" si="42"/>
        <v>1983</v>
      </c>
      <c r="E759" s="19">
        <v>2000</v>
      </c>
      <c r="F759" s="19">
        <v>4552</v>
      </c>
      <c r="G759" s="19">
        <f t="shared" si="43"/>
        <v>2552</v>
      </c>
    </row>
    <row r="760" spans="1:7" hidden="1">
      <c r="A760" s="12">
        <v>753</v>
      </c>
      <c r="B760" s="9">
        <v>30497</v>
      </c>
      <c r="C760" s="6">
        <f t="shared" si="41"/>
        <v>6</v>
      </c>
      <c r="D760" s="6">
        <f t="shared" si="42"/>
        <v>1983</v>
      </c>
      <c r="E760" s="19">
        <v>2000</v>
      </c>
      <c r="F760" s="19">
        <v>3200</v>
      </c>
      <c r="G760" s="19">
        <f t="shared" si="43"/>
        <v>1200</v>
      </c>
    </row>
    <row r="761" spans="1:7" hidden="1">
      <c r="A761" s="12">
        <v>754</v>
      </c>
      <c r="B761" s="9">
        <v>30528</v>
      </c>
      <c r="C761" s="6">
        <f t="shared" si="41"/>
        <v>7</v>
      </c>
      <c r="D761" s="6">
        <f t="shared" si="42"/>
        <v>1983</v>
      </c>
      <c r="E761" s="19">
        <v>2000</v>
      </c>
      <c r="F761" s="19">
        <v>3200</v>
      </c>
      <c r="G761" s="19">
        <f t="shared" si="43"/>
        <v>1200</v>
      </c>
    </row>
    <row r="762" spans="1:7" hidden="1">
      <c r="A762" s="12">
        <v>755</v>
      </c>
      <c r="B762" s="9">
        <v>30559</v>
      </c>
      <c r="C762" s="6">
        <f t="shared" si="41"/>
        <v>8</v>
      </c>
      <c r="D762" s="6">
        <f t="shared" si="42"/>
        <v>1983</v>
      </c>
      <c r="E762" s="19">
        <v>2000</v>
      </c>
      <c r="F762" s="19">
        <v>3200</v>
      </c>
      <c r="G762" s="19">
        <f t="shared" si="43"/>
        <v>1200</v>
      </c>
    </row>
    <row r="763" spans="1:7" hidden="1">
      <c r="A763" s="12">
        <v>756</v>
      </c>
      <c r="B763" s="9">
        <v>30589</v>
      </c>
      <c r="C763" s="6">
        <f t="shared" si="41"/>
        <v>9</v>
      </c>
      <c r="D763" s="6">
        <f t="shared" si="42"/>
        <v>1983</v>
      </c>
      <c r="E763" s="19">
        <v>2000</v>
      </c>
      <c r="F763" s="19">
        <v>3200</v>
      </c>
      <c r="G763" s="19">
        <f t="shared" si="43"/>
        <v>1200</v>
      </c>
    </row>
    <row r="764" spans="1:7" hidden="1">
      <c r="A764" s="12">
        <v>757</v>
      </c>
      <c r="B764" s="9">
        <v>30620</v>
      </c>
      <c r="C764" s="6">
        <f t="shared" si="41"/>
        <v>10</v>
      </c>
      <c r="D764" s="6">
        <f t="shared" si="42"/>
        <v>1984</v>
      </c>
      <c r="E764" s="19">
        <v>2000</v>
      </c>
      <c r="F764" s="19">
        <v>3200</v>
      </c>
      <c r="G764" s="19">
        <f t="shared" si="43"/>
        <v>1200</v>
      </c>
    </row>
    <row r="765" spans="1:7" hidden="1">
      <c r="A765" s="12">
        <v>758</v>
      </c>
      <c r="B765" s="9">
        <v>30650</v>
      </c>
      <c r="C765" s="6">
        <f t="shared" si="41"/>
        <v>11</v>
      </c>
      <c r="D765" s="6">
        <f t="shared" si="42"/>
        <v>1984</v>
      </c>
      <c r="E765" s="19">
        <v>2000</v>
      </c>
      <c r="F765" s="19">
        <v>3200</v>
      </c>
      <c r="G765" s="19">
        <f t="shared" si="43"/>
        <v>1200</v>
      </c>
    </row>
    <row r="766" spans="1:7" hidden="1">
      <c r="A766" s="12">
        <v>759</v>
      </c>
      <c r="B766" s="9">
        <v>30681</v>
      </c>
      <c r="C766" s="6">
        <f t="shared" si="41"/>
        <v>12</v>
      </c>
      <c r="D766" s="6">
        <f t="shared" si="42"/>
        <v>1984</v>
      </c>
      <c r="E766" s="19">
        <v>2000</v>
      </c>
      <c r="F766" s="19">
        <v>3285</v>
      </c>
      <c r="G766" s="19">
        <f t="shared" si="43"/>
        <v>1285</v>
      </c>
    </row>
    <row r="767" spans="1:7" hidden="1">
      <c r="A767" s="12">
        <v>760</v>
      </c>
      <c r="B767" s="9">
        <v>30712</v>
      </c>
      <c r="C767" s="6">
        <f t="shared" si="41"/>
        <v>1</v>
      </c>
      <c r="D767" s="6">
        <f t="shared" si="42"/>
        <v>1984</v>
      </c>
      <c r="E767" s="19">
        <v>2000</v>
      </c>
      <c r="F767" s="19">
        <v>3650</v>
      </c>
      <c r="G767" s="19">
        <f t="shared" si="43"/>
        <v>1650</v>
      </c>
    </row>
    <row r="768" spans="1:7" hidden="1">
      <c r="A768" s="12">
        <v>761</v>
      </c>
      <c r="B768" s="9">
        <v>30741</v>
      </c>
      <c r="C768" s="6">
        <f t="shared" si="41"/>
        <v>2</v>
      </c>
      <c r="D768" s="6">
        <f t="shared" si="42"/>
        <v>1984</v>
      </c>
      <c r="E768" s="19">
        <v>2000</v>
      </c>
      <c r="F768" s="19">
        <v>4005</v>
      </c>
      <c r="G768" s="19">
        <f t="shared" si="43"/>
        <v>2005</v>
      </c>
    </row>
    <row r="769" spans="1:7" hidden="1">
      <c r="A769" s="12">
        <v>762</v>
      </c>
      <c r="B769" s="9">
        <v>30772</v>
      </c>
      <c r="C769" s="6">
        <f t="shared" si="41"/>
        <v>3</v>
      </c>
      <c r="D769" s="6">
        <f t="shared" si="42"/>
        <v>1984</v>
      </c>
      <c r="E769" s="19">
        <v>2000</v>
      </c>
      <c r="F769" s="19">
        <v>4246</v>
      </c>
      <c r="G769" s="19">
        <f t="shared" si="43"/>
        <v>2246</v>
      </c>
    </row>
    <row r="770" spans="1:7" hidden="1">
      <c r="A770" s="12">
        <v>763</v>
      </c>
      <c r="B770" s="9">
        <v>30802</v>
      </c>
      <c r="C770" s="6">
        <f t="shared" si="41"/>
        <v>4</v>
      </c>
      <c r="D770" s="6">
        <f t="shared" si="42"/>
        <v>1984</v>
      </c>
      <c r="E770" s="19">
        <v>2000</v>
      </c>
      <c r="F770" s="19">
        <v>4552</v>
      </c>
      <c r="G770" s="19">
        <f t="shared" si="43"/>
        <v>2552</v>
      </c>
    </row>
    <row r="771" spans="1:7" hidden="1">
      <c r="A771" s="12">
        <v>764</v>
      </c>
      <c r="B771" s="9">
        <v>30833</v>
      </c>
      <c r="C771" s="6">
        <f t="shared" si="41"/>
        <v>5</v>
      </c>
      <c r="D771" s="6">
        <f t="shared" si="42"/>
        <v>1984</v>
      </c>
      <c r="E771" s="19">
        <v>2000</v>
      </c>
      <c r="F771" s="19">
        <v>4552</v>
      </c>
      <c r="G771" s="19">
        <f t="shared" si="43"/>
        <v>2552</v>
      </c>
    </row>
    <row r="772" spans="1:7" hidden="1">
      <c r="A772" s="12">
        <v>765</v>
      </c>
      <c r="B772" s="9">
        <v>30863</v>
      </c>
      <c r="C772" s="6">
        <f t="shared" si="41"/>
        <v>6</v>
      </c>
      <c r="D772" s="6">
        <f t="shared" si="42"/>
        <v>1984</v>
      </c>
      <c r="E772" s="19">
        <v>2000</v>
      </c>
      <c r="F772" s="19">
        <v>3200</v>
      </c>
      <c r="G772" s="19">
        <f t="shared" si="43"/>
        <v>1200</v>
      </c>
    </row>
    <row r="773" spans="1:7" hidden="1">
      <c r="A773" s="12">
        <v>766</v>
      </c>
      <c r="B773" s="9">
        <v>30894</v>
      </c>
      <c r="C773" s="6">
        <f t="shared" si="41"/>
        <v>7</v>
      </c>
      <c r="D773" s="6">
        <f t="shared" si="42"/>
        <v>1984</v>
      </c>
      <c r="E773" s="19">
        <v>2000</v>
      </c>
      <c r="F773" s="19">
        <v>3200</v>
      </c>
      <c r="G773" s="19">
        <f t="shared" si="43"/>
        <v>1200</v>
      </c>
    </row>
    <row r="774" spans="1:7" hidden="1">
      <c r="A774" s="12">
        <v>767</v>
      </c>
      <c r="B774" s="9">
        <v>30925</v>
      </c>
      <c r="C774" s="6">
        <f t="shared" si="41"/>
        <v>8</v>
      </c>
      <c r="D774" s="6">
        <f t="shared" si="42"/>
        <v>1984</v>
      </c>
      <c r="E774" s="19">
        <v>2000</v>
      </c>
      <c r="F774" s="19">
        <v>3200</v>
      </c>
      <c r="G774" s="19">
        <f t="shared" si="43"/>
        <v>1200</v>
      </c>
    </row>
    <row r="775" spans="1:7" hidden="1">
      <c r="A775" s="12">
        <v>768</v>
      </c>
      <c r="B775" s="9">
        <v>30955</v>
      </c>
      <c r="C775" s="6">
        <f t="shared" si="41"/>
        <v>9</v>
      </c>
      <c r="D775" s="6">
        <f t="shared" si="42"/>
        <v>1984</v>
      </c>
      <c r="E775" s="19">
        <v>2000</v>
      </c>
      <c r="F775" s="19">
        <v>3200</v>
      </c>
      <c r="G775" s="19">
        <f t="shared" si="43"/>
        <v>1200</v>
      </c>
    </row>
    <row r="776" spans="1:7" hidden="1">
      <c r="A776" s="12">
        <v>769</v>
      </c>
      <c r="B776" s="9">
        <v>30986</v>
      </c>
      <c r="C776" s="6">
        <f t="shared" si="41"/>
        <v>10</v>
      </c>
      <c r="D776" s="6">
        <f t="shared" si="42"/>
        <v>1985</v>
      </c>
      <c r="E776" s="19">
        <v>2000</v>
      </c>
      <c r="F776" s="19">
        <v>3200</v>
      </c>
      <c r="G776" s="19">
        <f t="shared" si="43"/>
        <v>1200</v>
      </c>
    </row>
    <row r="777" spans="1:7" hidden="1">
      <c r="A777" s="12">
        <v>770</v>
      </c>
      <c r="B777" s="9">
        <v>31016</v>
      </c>
      <c r="C777" s="6">
        <f t="shared" ref="C777:C840" si="44">MONTH(B777)</f>
        <v>11</v>
      </c>
      <c r="D777" s="6">
        <f t="shared" ref="D777:D840" si="45">IF(MONTH(B777)&gt;=10, YEAR(B777)+1, YEAR(B777))</f>
        <v>1985</v>
      </c>
      <c r="E777" s="19">
        <v>2000</v>
      </c>
      <c r="F777" s="19">
        <v>3200</v>
      </c>
      <c r="G777" s="19">
        <f t="shared" ref="G777:G840" si="46">F777-E777</f>
        <v>1200</v>
      </c>
    </row>
    <row r="778" spans="1:7" hidden="1">
      <c r="A778" s="12">
        <v>771</v>
      </c>
      <c r="B778" s="9">
        <v>31047</v>
      </c>
      <c r="C778" s="6">
        <f t="shared" si="44"/>
        <v>12</v>
      </c>
      <c r="D778" s="6">
        <f t="shared" si="45"/>
        <v>1985</v>
      </c>
      <c r="E778" s="19">
        <v>2000</v>
      </c>
      <c r="F778" s="19">
        <v>3360</v>
      </c>
      <c r="G778" s="19">
        <f t="shared" si="46"/>
        <v>1360</v>
      </c>
    </row>
    <row r="779" spans="1:7" hidden="1">
      <c r="A779" s="12">
        <v>772</v>
      </c>
      <c r="B779" s="9">
        <v>31078</v>
      </c>
      <c r="C779" s="6">
        <f t="shared" si="44"/>
        <v>1</v>
      </c>
      <c r="D779" s="6">
        <f t="shared" si="45"/>
        <v>1985</v>
      </c>
      <c r="E779" s="19">
        <v>1700</v>
      </c>
      <c r="F779" s="19">
        <v>3833</v>
      </c>
      <c r="G779" s="19">
        <f t="shared" si="46"/>
        <v>2133</v>
      </c>
    </row>
    <row r="780" spans="1:7" hidden="1">
      <c r="A780" s="12">
        <v>773</v>
      </c>
      <c r="B780" s="9">
        <v>31106</v>
      </c>
      <c r="C780" s="6">
        <f t="shared" si="44"/>
        <v>2</v>
      </c>
      <c r="D780" s="6">
        <f t="shared" si="45"/>
        <v>1985</v>
      </c>
      <c r="E780" s="19">
        <v>1700</v>
      </c>
      <c r="F780" s="19">
        <v>4232</v>
      </c>
      <c r="G780" s="19">
        <f t="shared" si="46"/>
        <v>2532</v>
      </c>
    </row>
    <row r="781" spans="1:7" hidden="1">
      <c r="A781" s="12">
        <v>774</v>
      </c>
      <c r="B781" s="9">
        <v>31137</v>
      </c>
      <c r="C781" s="6">
        <f t="shared" si="44"/>
        <v>3</v>
      </c>
      <c r="D781" s="6">
        <f t="shared" si="45"/>
        <v>1985</v>
      </c>
      <c r="E781" s="19">
        <v>1700</v>
      </c>
      <c r="F781" s="19">
        <v>4552</v>
      </c>
      <c r="G781" s="19">
        <f t="shared" si="46"/>
        <v>2852</v>
      </c>
    </row>
    <row r="782" spans="1:7" hidden="1">
      <c r="A782" s="12">
        <v>775</v>
      </c>
      <c r="B782" s="9">
        <v>31167</v>
      </c>
      <c r="C782" s="6">
        <f t="shared" si="44"/>
        <v>4</v>
      </c>
      <c r="D782" s="6">
        <f t="shared" si="45"/>
        <v>1985</v>
      </c>
      <c r="E782" s="19">
        <v>1700</v>
      </c>
      <c r="F782" s="19">
        <v>4552</v>
      </c>
      <c r="G782" s="19">
        <f t="shared" si="46"/>
        <v>2852</v>
      </c>
    </row>
    <row r="783" spans="1:7" hidden="1">
      <c r="A783" s="12">
        <v>776</v>
      </c>
      <c r="B783" s="9">
        <v>31198</v>
      </c>
      <c r="C783" s="6">
        <f t="shared" si="44"/>
        <v>5</v>
      </c>
      <c r="D783" s="6">
        <f t="shared" si="45"/>
        <v>1985</v>
      </c>
      <c r="E783" s="19">
        <v>1700</v>
      </c>
      <c r="F783" s="19">
        <v>4552</v>
      </c>
      <c r="G783" s="19">
        <f t="shared" si="46"/>
        <v>2852</v>
      </c>
    </row>
    <row r="784" spans="1:7" hidden="1">
      <c r="A784" s="12">
        <v>777</v>
      </c>
      <c r="B784" s="9">
        <v>31228</v>
      </c>
      <c r="C784" s="6">
        <f t="shared" si="44"/>
        <v>6</v>
      </c>
      <c r="D784" s="6">
        <f t="shared" si="45"/>
        <v>1985</v>
      </c>
      <c r="E784" s="19">
        <v>1700</v>
      </c>
      <c r="F784" s="19">
        <v>3200</v>
      </c>
      <c r="G784" s="19">
        <f t="shared" si="46"/>
        <v>1500</v>
      </c>
    </row>
    <row r="785" spans="1:7" hidden="1">
      <c r="A785" s="12">
        <v>778</v>
      </c>
      <c r="B785" s="9">
        <v>31259</v>
      </c>
      <c r="C785" s="6">
        <f t="shared" si="44"/>
        <v>7</v>
      </c>
      <c r="D785" s="6">
        <f t="shared" si="45"/>
        <v>1985</v>
      </c>
      <c r="E785" s="19">
        <v>1700</v>
      </c>
      <c r="F785" s="19">
        <v>3200</v>
      </c>
      <c r="G785" s="19">
        <f t="shared" si="46"/>
        <v>1500</v>
      </c>
    </row>
    <row r="786" spans="1:7" hidden="1">
      <c r="A786" s="12">
        <v>779</v>
      </c>
      <c r="B786" s="9">
        <v>31290</v>
      </c>
      <c r="C786" s="6">
        <f t="shared" si="44"/>
        <v>8</v>
      </c>
      <c r="D786" s="6">
        <f t="shared" si="45"/>
        <v>1985</v>
      </c>
      <c r="E786" s="19">
        <v>1700</v>
      </c>
      <c r="F786" s="19">
        <v>3200</v>
      </c>
      <c r="G786" s="19">
        <f t="shared" si="46"/>
        <v>1500</v>
      </c>
    </row>
    <row r="787" spans="1:7" hidden="1">
      <c r="A787" s="12">
        <v>780</v>
      </c>
      <c r="B787" s="9">
        <v>31320</v>
      </c>
      <c r="C787" s="6">
        <f t="shared" si="44"/>
        <v>9</v>
      </c>
      <c r="D787" s="6">
        <f t="shared" si="45"/>
        <v>1985</v>
      </c>
      <c r="E787" s="19">
        <v>1700</v>
      </c>
      <c r="F787" s="19">
        <v>3200</v>
      </c>
      <c r="G787" s="19">
        <f t="shared" si="46"/>
        <v>1500</v>
      </c>
    </row>
    <row r="788" spans="1:7" hidden="1">
      <c r="A788" s="12">
        <v>781</v>
      </c>
      <c r="B788" s="9">
        <v>31351</v>
      </c>
      <c r="C788" s="6">
        <f t="shared" si="44"/>
        <v>10</v>
      </c>
      <c r="D788" s="6">
        <f t="shared" si="45"/>
        <v>1986</v>
      </c>
      <c r="E788" s="19">
        <v>1700</v>
      </c>
      <c r="F788" s="19">
        <v>3200</v>
      </c>
      <c r="G788" s="19">
        <f t="shared" si="46"/>
        <v>1500</v>
      </c>
    </row>
    <row r="789" spans="1:7" hidden="1">
      <c r="A789" s="12">
        <v>782</v>
      </c>
      <c r="B789" s="9">
        <v>31381</v>
      </c>
      <c r="C789" s="6">
        <f t="shared" si="44"/>
        <v>11</v>
      </c>
      <c r="D789" s="6">
        <f t="shared" si="45"/>
        <v>1986</v>
      </c>
      <c r="E789" s="19">
        <v>1700</v>
      </c>
      <c r="F789" s="19">
        <v>3200</v>
      </c>
      <c r="G789" s="19">
        <f t="shared" si="46"/>
        <v>1500</v>
      </c>
    </row>
    <row r="790" spans="1:7" hidden="1">
      <c r="A790" s="12">
        <v>783</v>
      </c>
      <c r="B790" s="9">
        <v>31412</v>
      </c>
      <c r="C790" s="6">
        <f t="shared" si="44"/>
        <v>12</v>
      </c>
      <c r="D790" s="6">
        <f t="shared" si="45"/>
        <v>1986</v>
      </c>
      <c r="E790" s="19">
        <v>1700</v>
      </c>
      <c r="F790" s="19">
        <v>3372</v>
      </c>
      <c r="G790" s="19">
        <f t="shared" si="46"/>
        <v>1672</v>
      </c>
    </row>
    <row r="791" spans="1:7" hidden="1">
      <c r="A791" s="12">
        <v>784</v>
      </c>
      <c r="B791" s="9">
        <v>31443</v>
      </c>
      <c r="C791" s="6">
        <f t="shared" si="44"/>
        <v>1</v>
      </c>
      <c r="D791" s="6">
        <f t="shared" si="45"/>
        <v>1986</v>
      </c>
      <c r="E791" s="19">
        <v>2000</v>
      </c>
      <c r="F791" s="19">
        <v>3658</v>
      </c>
      <c r="G791" s="19">
        <f t="shared" si="46"/>
        <v>1658</v>
      </c>
    </row>
    <row r="792" spans="1:7" hidden="1">
      <c r="A792" s="12">
        <v>785</v>
      </c>
      <c r="B792" s="9">
        <v>31471</v>
      </c>
      <c r="C792" s="6">
        <f t="shared" si="44"/>
        <v>2</v>
      </c>
      <c r="D792" s="6">
        <f t="shared" si="45"/>
        <v>1986</v>
      </c>
      <c r="E792" s="19">
        <v>2000</v>
      </c>
      <c r="F792" s="19">
        <v>3252</v>
      </c>
      <c r="G792" s="19">
        <f t="shared" si="46"/>
        <v>1252</v>
      </c>
    </row>
    <row r="793" spans="1:7" hidden="1">
      <c r="A793" s="12">
        <v>786</v>
      </c>
      <c r="B793" s="9">
        <v>31502</v>
      </c>
      <c r="C793" s="6">
        <f t="shared" si="44"/>
        <v>3</v>
      </c>
      <c r="D793" s="6">
        <f t="shared" si="45"/>
        <v>1986</v>
      </c>
      <c r="E793" s="19">
        <v>2000</v>
      </c>
      <c r="F793" s="19">
        <v>3534</v>
      </c>
      <c r="G793" s="19">
        <f t="shared" si="46"/>
        <v>1534</v>
      </c>
    </row>
    <row r="794" spans="1:7" hidden="1">
      <c r="A794" s="12">
        <v>787</v>
      </c>
      <c r="B794" s="9">
        <v>31532</v>
      </c>
      <c r="C794" s="6">
        <f t="shared" si="44"/>
        <v>4</v>
      </c>
      <c r="D794" s="6">
        <f t="shared" si="45"/>
        <v>1986</v>
      </c>
      <c r="E794" s="19">
        <v>2000</v>
      </c>
      <c r="F794" s="19">
        <v>4552</v>
      </c>
      <c r="G794" s="19">
        <f t="shared" si="46"/>
        <v>2552</v>
      </c>
    </row>
    <row r="795" spans="1:7" hidden="1">
      <c r="A795" s="12">
        <v>788</v>
      </c>
      <c r="B795" s="9">
        <v>31563</v>
      </c>
      <c r="C795" s="6">
        <f t="shared" si="44"/>
        <v>5</v>
      </c>
      <c r="D795" s="6">
        <f t="shared" si="45"/>
        <v>1986</v>
      </c>
      <c r="E795" s="19">
        <v>2000</v>
      </c>
      <c r="F795" s="19">
        <v>4552</v>
      </c>
      <c r="G795" s="19">
        <f t="shared" si="46"/>
        <v>2552</v>
      </c>
    </row>
    <row r="796" spans="1:7" hidden="1">
      <c r="A796" s="12">
        <v>789</v>
      </c>
      <c r="B796" s="9">
        <v>31593</v>
      </c>
      <c r="C796" s="6">
        <f t="shared" si="44"/>
        <v>6</v>
      </c>
      <c r="D796" s="6">
        <f t="shared" si="45"/>
        <v>1986</v>
      </c>
      <c r="E796" s="19">
        <v>2000</v>
      </c>
      <c r="F796" s="19">
        <v>3200</v>
      </c>
      <c r="G796" s="19">
        <f t="shared" si="46"/>
        <v>1200</v>
      </c>
    </row>
    <row r="797" spans="1:7" hidden="1">
      <c r="A797" s="12">
        <v>790</v>
      </c>
      <c r="B797" s="9">
        <v>31624</v>
      </c>
      <c r="C797" s="6">
        <f t="shared" si="44"/>
        <v>7</v>
      </c>
      <c r="D797" s="6">
        <f t="shared" si="45"/>
        <v>1986</v>
      </c>
      <c r="E797" s="19">
        <v>2000</v>
      </c>
      <c r="F797" s="19">
        <v>3200</v>
      </c>
      <c r="G797" s="19">
        <f t="shared" si="46"/>
        <v>1200</v>
      </c>
    </row>
    <row r="798" spans="1:7" hidden="1">
      <c r="A798" s="12">
        <v>791</v>
      </c>
      <c r="B798" s="9">
        <v>31655</v>
      </c>
      <c r="C798" s="6">
        <f t="shared" si="44"/>
        <v>8</v>
      </c>
      <c r="D798" s="6">
        <f t="shared" si="45"/>
        <v>1986</v>
      </c>
      <c r="E798" s="19">
        <v>2000</v>
      </c>
      <c r="F798" s="19">
        <v>3200</v>
      </c>
      <c r="G798" s="19">
        <f t="shared" si="46"/>
        <v>1200</v>
      </c>
    </row>
    <row r="799" spans="1:7" hidden="1">
      <c r="A799" s="12">
        <v>792</v>
      </c>
      <c r="B799" s="9">
        <v>31685</v>
      </c>
      <c r="C799" s="6">
        <f t="shared" si="44"/>
        <v>9</v>
      </c>
      <c r="D799" s="6">
        <f t="shared" si="45"/>
        <v>1986</v>
      </c>
      <c r="E799" s="19">
        <v>2000</v>
      </c>
      <c r="F799" s="19">
        <v>3200</v>
      </c>
      <c r="G799" s="19">
        <f t="shared" si="46"/>
        <v>1200</v>
      </c>
    </row>
    <row r="800" spans="1:7" hidden="1">
      <c r="A800" s="12">
        <v>793</v>
      </c>
      <c r="B800" s="9">
        <v>31716</v>
      </c>
      <c r="C800" s="6">
        <f t="shared" si="44"/>
        <v>10</v>
      </c>
      <c r="D800" s="6">
        <f t="shared" si="45"/>
        <v>1987</v>
      </c>
      <c r="E800" s="19">
        <v>2000</v>
      </c>
      <c r="F800" s="19">
        <v>3200</v>
      </c>
      <c r="G800" s="19">
        <f t="shared" si="46"/>
        <v>1200</v>
      </c>
    </row>
    <row r="801" spans="1:7" hidden="1">
      <c r="A801" s="12">
        <v>794</v>
      </c>
      <c r="B801" s="9">
        <v>31746</v>
      </c>
      <c r="C801" s="6">
        <f t="shared" si="44"/>
        <v>11</v>
      </c>
      <c r="D801" s="6">
        <f t="shared" si="45"/>
        <v>1987</v>
      </c>
      <c r="E801" s="19">
        <v>2000</v>
      </c>
      <c r="F801" s="19">
        <v>3200</v>
      </c>
      <c r="G801" s="19">
        <f t="shared" si="46"/>
        <v>1200</v>
      </c>
    </row>
    <row r="802" spans="1:7" hidden="1">
      <c r="A802" s="12">
        <v>795</v>
      </c>
      <c r="B802" s="9">
        <v>31777</v>
      </c>
      <c r="C802" s="6">
        <f t="shared" si="44"/>
        <v>12</v>
      </c>
      <c r="D802" s="6">
        <f t="shared" si="45"/>
        <v>1987</v>
      </c>
      <c r="E802" s="19">
        <v>2000</v>
      </c>
      <c r="F802" s="19">
        <v>3372</v>
      </c>
      <c r="G802" s="19">
        <f t="shared" si="46"/>
        <v>1372</v>
      </c>
    </row>
    <row r="803" spans="1:7" hidden="1">
      <c r="A803" s="12">
        <v>796</v>
      </c>
      <c r="B803" s="9">
        <v>31808</v>
      </c>
      <c r="C803" s="6">
        <f t="shared" si="44"/>
        <v>1</v>
      </c>
      <c r="D803" s="6">
        <f t="shared" si="45"/>
        <v>1987</v>
      </c>
      <c r="E803" s="19">
        <v>1700</v>
      </c>
      <c r="F803" s="19">
        <v>3835</v>
      </c>
      <c r="G803" s="19">
        <f t="shared" si="46"/>
        <v>2135</v>
      </c>
    </row>
    <row r="804" spans="1:7" hidden="1">
      <c r="A804" s="12">
        <v>797</v>
      </c>
      <c r="B804" s="9">
        <v>31836</v>
      </c>
      <c r="C804" s="6">
        <f t="shared" si="44"/>
        <v>2</v>
      </c>
      <c r="D804" s="6">
        <f t="shared" si="45"/>
        <v>1987</v>
      </c>
      <c r="E804" s="19">
        <v>1700</v>
      </c>
      <c r="F804" s="19">
        <v>4141</v>
      </c>
      <c r="G804" s="19">
        <f t="shared" si="46"/>
        <v>2441</v>
      </c>
    </row>
    <row r="805" spans="1:7" hidden="1">
      <c r="A805" s="12">
        <v>798</v>
      </c>
      <c r="B805" s="9">
        <v>31867</v>
      </c>
      <c r="C805" s="6">
        <f t="shared" si="44"/>
        <v>3</v>
      </c>
      <c r="D805" s="6">
        <f t="shared" si="45"/>
        <v>1987</v>
      </c>
      <c r="E805" s="19">
        <v>1700</v>
      </c>
      <c r="F805" s="19">
        <v>4298</v>
      </c>
      <c r="G805" s="19">
        <f t="shared" si="46"/>
        <v>2598</v>
      </c>
    </row>
    <row r="806" spans="1:7" hidden="1">
      <c r="A806" s="12">
        <v>799</v>
      </c>
      <c r="B806" s="9">
        <v>31897</v>
      </c>
      <c r="C806" s="6">
        <f t="shared" si="44"/>
        <v>4</v>
      </c>
      <c r="D806" s="6">
        <f t="shared" si="45"/>
        <v>1987</v>
      </c>
      <c r="E806" s="19">
        <v>1700</v>
      </c>
      <c r="F806" s="19">
        <v>4552</v>
      </c>
      <c r="G806" s="19">
        <f t="shared" si="46"/>
        <v>2852</v>
      </c>
    </row>
    <row r="807" spans="1:7" hidden="1">
      <c r="A807" s="12">
        <v>800</v>
      </c>
      <c r="B807" s="9">
        <v>31928</v>
      </c>
      <c r="C807" s="6">
        <f t="shared" si="44"/>
        <v>5</v>
      </c>
      <c r="D807" s="6">
        <f t="shared" si="45"/>
        <v>1987</v>
      </c>
      <c r="E807" s="19">
        <v>1700</v>
      </c>
      <c r="F807" s="19">
        <v>4552</v>
      </c>
      <c r="G807" s="19">
        <f t="shared" si="46"/>
        <v>2852</v>
      </c>
    </row>
    <row r="808" spans="1:7" hidden="1">
      <c r="A808" s="12">
        <v>801</v>
      </c>
      <c r="B808" s="9">
        <v>31958</v>
      </c>
      <c r="C808" s="6">
        <f t="shared" si="44"/>
        <v>6</v>
      </c>
      <c r="D808" s="6">
        <f t="shared" si="45"/>
        <v>1987</v>
      </c>
      <c r="E808" s="19">
        <v>1700</v>
      </c>
      <c r="F808" s="19">
        <v>3200</v>
      </c>
      <c r="G808" s="19">
        <f t="shared" si="46"/>
        <v>1500</v>
      </c>
    </row>
    <row r="809" spans="1:7" hidden="1">
      <c r="A809" s="12">
        <v>802</v>
      </c>
      <c r="B809" s="9">
        <v>31989</v>
      </c>
      <c r="C809" s="6">
        <f t="shared" si="44"/>
        <v>7</v>
      </c>
      <c r="D809" s="6">
        <f t="shared" si="45"/>
        <v>1987</v>
      </c>
      <c r="E809" s="19">
        <v>1700</v>
      </c>
      <c r="F809" s="19">
        <v>3200</v>
      </c>
      <c r="G809" s="19">
        <f t="shared" si="46"/>
        <v>1500</v>
      </c>
    </row>
    <row r="810" spans="1:7" hidden="1">
      <c r="A810" s="12">
        <v>803</v>
      </c>
      <c r="B810" s="9">
        <v>32020</v>
      </c>
      <c r="C810" s="6">
        <f t="shared" si="44"/>
        <v>8</v>
      </c>
      <c r="D810" s="6">
        <f t="shared" si="45"/>
        <v>1987</v>
      </c>
      <c r="E810" s="19">
        <v>1700</v>
      </c>
      <c r="F810" s="19">
        <v>3200</v>
      </c>
      <c r="G810" s="19">
        <f t="shared" si="46"/>
        <v>1500</v>
      </c>
    </row>
    <row r="811" spans="1:7" hidden="1">
      <c r="A811" s="12">
        <v>804</v>
      </c>
      <c r="B811" s="9">
        <v>32050</v>
      </c>
      <c r="C811" s="6">
        <f t="shared" si="44"/>
        <v>9</v>
      </c>
      <c r="D811" s="6">
        <f t="shared" si="45"/>
        <v>1987</v>
      </c>
      <c r="E811" s="19">
        <v>1700</v>
      </c>
      <c r="F811" s="19">
        <v>3200</v>
      </c>
      <c r="G811" s="19">
        <f t="shared" si="46"/>
        <v>1500</v>
      </c>
    </row>
    <row r="812" spans="1:7" hidden="1">
      <c r="A812" s="12">
        <v>805</v>
      </c>
      <c r="B812" s="9">
        <v>32081</v>
      </c>
      <c r="C812" s="6">
        <f t="shared" si="44"/>
        <v>10</v>
      </c>
      <c r="D812" s="6">
        <f t="shared" si="45"/>
        <v>1988</v>
      </c>
      <c r="E812" s="19">
        <v>1700</v>
      </c>
      <c r="F812" s="19">
        <v>3200</v>
      </c>
      <c r="G812" s="19">
        <f t="shared" si="46"/>
        <v>1500</v>
      </c>
    </row>
    <row r="813" spans="1:7" hidden="1">
      <c r="A813" s="12">
        <v>806</v>
      </c>
      <c r="B813" s="9">
        <v>32111</v>
      </c>
      <c r="C813" s="6">
        <f t="shared" si="44"/>
        <v>11</v>
      </c>
      <c r="D813" s="6">
        <f t="shared" si="45"/>
        <v>1988</v>
      </c>
      <c r="E813" s="19">
        <v>1700</v>
      </c>
      <c r="F813" s="19">
        <v>3200</v>
      </c>
      <c r="G813" s="19">
        <f t="shared" si="46"/>
        <v>1500</v>
      </c>
    </row>
    <row r="814" spans="1:7" hidden="1">
      <c r="A814" s="12">
        <v>807</v>
      </c>
      <c r="B814" s="9">
        <v>32142</v>
      </c>
      <c r="C814" s="6">
        <f t="shared" si="44"/>
        <v>12</v>
      </c>
      <c r="D814" s="6">
        <f t="shared" si="45"/>
        <v>1988</v>
      </c>
      <c r="E814" s="19">
        <v>1700</v>
      </c>
      <c r="F814" s="19">
        <v>3358</v>
      </c>
      <c r="G814" s="19">
        <f t="shared" si="46"/>
        <v>1658</v>
      </c>
    </row>
    <row r="815" spans="1:7" hidden="1">
      <c r="A815" s="12">
        <v>808</v>
      </c>
      <c r="B815" s="9">
        <v>32173</v>
      </c>
      <c r="C815" s="6">
        <f t="shared" si="44"/>
        <v>1</v>
      </c>
      <c r="D815" s="6">
        <f t="shared" si="45"/>
        <v>1988</v>
      </c>
      <c r="E815" s="19">
        <v>650</v>
      </c>
      <c r="F815" s="19">
        <v>3727</v>
      </c>
      <c r="G815" s="19">
        <f t="shared" si="46"/>
        <v>3077</v>
      </c>
    </row>
    <row r="816" spans="1:7" hidden="1">
      <c r="A816" s="12">
        <v>809</v>
      </c>
      <c r="B816" s="9">
        <v>32202</v>
      </c>
      <c r="C816" s="6">
        <f t="shared" si="44"/>
        <v>2</v>
      </c>
      <c r="D816" s="6">
        <f t="shared" si="45"/>
        <v>1988</v>
      </c>
      <c r="E816" s="19">
        <v>650</v>
      </c>
      <c r="F816" s="19">
        <v>4194</v>
      </c>
      <c r="G816" s="19">
        <f t="shared" si="46"/>
        <v>3544</v>
      </c>
    </row>
    <row r="817" spans="1:7" hidden="1">
      <c r="A817" s="12">
        <v>810</v>
      </c>
      <c r="B817" s="9">
        <v>32233</v>
      </c>
      <c r="C817" s="6">
        <f t="shared" si="44"/>
        <v>3</v>
      </c>
      <c r="D817" s="6">
        <f t="shared" si="45"/>
        <v>1988</v>
      </c>
      <c r="E817" s="19">
        <v>650</v>
      </c>
      <c r="F817" s="19">
        <v>4552</v>
      </c>
      <c r="G817" s="19">
        <f t="shared" si="46"/>
        <v>3902</v>
      </c>
    </row>
    <row r="818" spans="1:7" hidden="1">
      <c r="A818" s="12">
        <v>811</v>
      </c>
      <c r="B818" s="9">
        <v>32263</v>
      </c>
      <c r="C818" s="6">
        <f t="shared" si="44"/>
        <v>4</v>
      </c>
      <c r="D818" s="6">
        <f t="shared" si="45"/>
        <v>1988</v>
      </c>
      <c r="E818" s="19">
        <v>650</v>
      </c>
      <c r="F818" s="19">
        <v>4552</v>
      </c>
      <c r="G818" s="19">
        <f t="shared" si="46"/>
        <v>3902</v>
      </c>
    </row>
    <row r="819" spans="1:7" hidden="1">
      <c r="A819" s="12">
        <v>812</v>
      </c>
      <c r="B819" s="9">
        <v>32294</v>
      </c>
      <c r="C819" s="6">
        <f t="shared" si="44"/>
        <v>5</v>
      </c>
      <c r="D819" s="6">
        <f t="shared" si="45"/>
        <v>1988</v>
      </c>
      <c r="E819" s="19">
        <v>650</v>
      </c>
      <c r="F819" s="19">
        <v>4552</v>
      </c>
      <c r="G819" s="19">
        <f t="shared" si="46"/>
        <v>3902</v>
      </c>
    </row>
    <row r="820" spans="1:7" hidden="1">
      <c r="A820" s="12">
        <v>813</v>
      </c>
      <c r="B820" s="9">
        <v>32324</v>
      </c>
      <c r="C820" s="6">
        <f t="shared" si="44"/>
        <v>6</v>
      </c>
      <c r="D820" s="6">
        <f t="shared" si="45"/>
        <v>1988</v>
      </c>
      <c r="E820" s="19">
        <v>650</v>
      </c>
      <c r="F820" s="19">
        <v>3200</v>
      </c>
      <c r="G820" s="19">
        <f t="shared" si="46"/>
        <v>2550</v>
      </c>
    </row>
    <row r="821" spans="1:7" hidden="1">
      <c r="A821" s="12">
        <v>814</v>
      </c>
      <c r="B821" s="9">
        <v>32355</v>
      </c>
      <c r="C821" s="6">
        <f t="shared" si="44"/>
        <v>7</v>
      </c>
      <c r="D821" s="6">
        <f t="shared" si="45"/>
        <v>1988</v>
      </c>
      <c r="E821" s="19">
        <v>650</v>
      </c>
      <c r="F821" s="19">
        <v>3200</v>
      </c>
      <c r="G821" s="19">
        <f t="shared" si="46"/>
        <v>2550</v>
      </c>
    </row>
    <row r="822" spans="1:7" hidden="1">
      <c r="A822" s="12">
        <v>815</v>
      </c>
      <c r="B822" s="9">
        <v>32386</v>
      </c>
      <c r="C822" s="6">
        <f t="shared" si="44"/>
        <v>8</v>
      </c>
      <c r="D822" s="6">
        <f t="shared" si="45"/>
        <v>1988</v>
      </c>
      <c r="E822" s="19">
        <v>650</v>
      </c>
      <c r="F822" s="19">
        <v>3200</v>
      </c>
      <c r="G822" s="19">
        <f t="shared" si="46"/>
        <v>2550</v>
      </c>
    </row>
    <row r="823" spans="1:7" hidden="1">
      <c r="A823" s="12">
        <v>816</v>
      </c>
      <c r="B823" s="9">
        <v>32416</v>
      </c>
      <c r="C823" s="6">
        <f t="shared" si="44"/>
        <v>9</v>
      </c>
      <c r="D823" s="6">
        <f t="shared" si="45"/>
        <v>1988</v>
      </c>
      <c r="E823" s="19">
        <v>650</v>
      </c>
      <c r="F823" s="19">
        <v>3200</v>
      </c>
      <c r="G823" s="19">
        <f t="shared" si="46"/>
        <v>2550</v>
      </c>
    </row>
    <row r="824" spans="1:7" hidden="1">
      <c r="A824" s="12">
        <v>817</v>
      </c>
      <c r="B824" s="9">
        <v>32447</v>
      </c>
      <c r="C824" s="6">
        <f t="shared" si="44"/>
        <v>10</v>
      </c>
      <c r="D824" s="6">
        <f t="shared" si="45"/>
        <v>1989</v>
      </c>
      <c r="E824" s="19">
        <v>650</v>
      </c>
      <c r="F824" s="19">
        <v>3200</v>
      </c>
      <c r="G824" s="19">
        <f t="shared" si="46"/>
        <v>2550</v>
      </c>
    </row>
    <row r="825" spans="1:7" hidden="1">
      <c r="A825" s="12">
        <v>818</v>
      </c>
      <c r="B825" s="9">
        <v>32477</v>
      </c>
      <c r="C825" s="6">
        <f t="shared" si="44"/>
        <v>11</v>
      </c>
      <c r="D825" s="6">
        <f t="shared" si="45"/>
        <v>1989</v>
      </c>
      <c r="E825" s="19">
        <v>650</v>
      </c>
      <c r="F825" s="19">
        <v>3200</v>
      </c>
      <c r="G825" s="19">
        <f t="shared" si="46"/>
        <v>2550</v>
      </c>
    </row>
    <row r="826" spans="1:7" hidden="1">
      <c r="A826" s="12">
        <v>819</v>
      </c>
      <c r="B826" s="9">
        <v>32508</v>
      </c>
      <c r="C826" s="6">
        <f t="shared" si="44"/>
        <v>12</v>
      </c>
      <c r="D826" s="6">
        <f t="shared" si="45"/>
        <v>1989</v>
      </c>
      <c r="E826" s="19">
        <v>650</v>
      </c>
      <c r="F826" s="19">
        <v>3370</v>
      </c>
      <c r="G826" s="19">
        <f t="shared" si="46"/>
        <v>2720</v>
      </c>
    </row>
    <row r="827" spans="1:7" hidden="1">
      <c r="A827" s="12">
        <v>820</v>
      </c>
      <c r="B827" s="9">
        <v>32539</v>
      </c>
      <c r="C827" s="6">
        <f t="shared" si="44"/>
        <v>1</v>
      </c>
      <c r="D827" s="6">
        <f t="shared" si="45"/>
        <v>1989</v>
      </c>
      <c r="E827" s="19">
        <v>1700</v>
      </c>
      <c r="F827" s="19">
        <v>3835</v>
      </c>
      <c r="G827" s="19">
        <f t="shared" si="46"/>
        <v>2135</v>
      </c>
    </row>
    <row r="828" spans="1:7" hidden="1">
      <c r="A828" s="12">
        <v>821</v>
      </c>
      <c r="B828" s="9">
        <v>32567</v>
      </c>
      <c r="C828" s="6">
        <f t="shared" si="44"/>
        <v>2</v>
      </c>
      <c r="D828" s="6">
        <f t="shared" si="45"/>
        <v>1989</v>
      </c>
      <c r="E828" s="19">
        <v>1700</v>
      </c>
      <c r="F828" s="19">
        <v>4253</v>
      </c>
      <c r="G828" s="19">
        <f t="shared" si="46"/>
        <v>2553</v>
      </c>
    </row>
    <row r="829" spans="1:7" hidden="1">
      <c r="A829" s="12">
        <v>822</v>
      </c>
      <c r="B829" s="9">
        <v>32598</v>
      </c>
      <c r="C829" s="6">
        <f t="shared" si="44"/>
        <v>3</v>
      </c>
      <c r="D829" s="6">
        <f t="shared" si="45"/>
        <v>1989</v>
      </c>
      <c r="E829" s="19">
        <v>1700</v>
      </c>
      <c r="F829" s="19">
        <v>3841</v>
      </c>
      <c r="G829" s="19">
        <f t="shared" si="46"/>
        <v>2141</v>
      </c>
    </row>
    <row r="830" spans="1:7" hidden="1">
      <c r="A830" s="12">
        <v>823</v>
      </c>
      <c r="B830" s="9">
        <v>32628</v>
      </c>
      <c r="C830" s="6">
        <f t="shared" si="44"/>
        <v>4</v>
      </c>
      <c r="D830" s="6">
        <f t="shared" si="45"/>
        <v>1989</v>
      </c>
      <c r="E830" s="19">
        <v>1700</v>
      </c>
      <c r="F830" s="19">
        <v>4552</v>
      </c>
      <c r="G830" s="19">
        <f t="shared" si="46"/>
        <v>2852</v>
      </c>
    </row>
    <row r="831" spans="1:7" hidden="1">
      <c r="A831" s="12">
        <v>824</v>
      </c>
      <c r="B831" s="9">
        <v>32659</v>
      </c>
      <c r="C831" s="6">
        <f t="shared" si="44"/>
        <v>5</v>
      </c>
      <c r="D831" s="6">
        <f t="shared" si="45"/>
        <v>1989</v>
      </c>
      <c r="E831" s="19">
        <v>1700</v>
      </c>
      <c r="F831" s="19">
        <v>4552</v>
      </c>
      <c r="G831" s="19">
        <f t="shared" si="46"/>
        <v>2852</v>
      </c>
    </row>
    <row r="832" spans="1:7" hidden="1">
      <c r="A832" s="12">
        <v>825</v>
      </c>
      <c r="B832" s="9">
        <v>32689</v>
      </c>
      <c r="C832" s="6">
        <f t="shared" si="44"/>
        <v>6</v>
      </c>
      <c r="D832" s="6">
        <f t="shared" si="45"/>
        <v>1989</v>
      </c>
      <c r="E832" s="19">
        <v>1700</v>
      </c>
      <c r="F832" s="19">
        <v>3200</v>
      </c>
      <c r="G832" s="19">
        <f t="shared" si="46"/>
        <v>1500</v>
      </c>
    </row>
    <row r="833" spans="1:7" hidden="1">
      <c r="A833" s="12">
        <v>826</v>
      </c>
      <c r="B833" s="9">
        <v>32720</v>
      </c>
      <c r="C833" s="6">
        <f t="shared" si="44"/>
        <v>7</v>
      </c>
      <c r="D833" s="6">
        <f t="shared" si="45"/>
        <v>1989</v>
      </c>
      <c r="E833" s="19">
        <v>1700</v>
      </c>
      <c r="F833" s="19">
        <v>3200</v>
      </c>
      <c r="G833" s="19">
        <f t="shared" si="46"/>
        <v>1500</v>
      </c>
    </row>
    <row r="834" spans="1:7" hidden="1">
      <c r="A834" s="12">
        <v>827</v>
      </c>
      <c r="B834" s="9">
        <v>32751</v>
      </c>
      <c r="C834" s="6">
        <f t="shared" si="44"/>
        <v>8</v>
      </c>
      <c r="D834" s="6">
        <f t="shared" si="45"/>
        <v>1989</v>
      </c>
      <c r="E834" s="19">
        <v>1700</v>
      </c>
      <c r="F834" s="19">
        <v>3200</v>
      </c>
      <c r="G834" s="19">
        <f t="shared" si="46"/>
        <v>1500</v>
      </c>
    </row>
    <row r="835" spans="1:7" hidden="1">
      <c r="A835" s="12">
        <v>828</v>
      </c>
      <c r="B835" s="9">
        <v>32781</v>
      </c>
      <c r="C835" s="6">
        <f t="shared" si="44"/>
        <v>9</v>
      </c>
      <c r="D835" s="6">
        <f t="shared" si="45"/>
        <v>1989</v>
      </c>
      <c r="E835" s="19">
        <v>1700</v>
      </c>
      <c r="F835" s="19">
        <v>3200</v>
      </c>
      <c r="G835" s="19">
        <f t="shared" si="46"/>
        <v>1500</v>
      </c>
    </row>
    <row r="836" spans="1:7" hidden="1">
      <c r="A836" s="12">
        <v>829</v>
      </c>
      <c r="B836" s="9">
        <v>32812</v>
      </c>
      <c r="C836" s="6">
        <f t="shared" si="44"/>
        <v>10</v>
      </c>
      <c r="D836" s="6">
        <f t="shared" si="45"/>
        <v>1990</v>
      </c>
      <c r="E836" s="19">
        <v>1700</v>
      </c>
      <c r="F836" s="19">
        <v>3200</v>
      </c>
      <c r="G836" s="19">
        <f t="shared" si="46"/>
        <v>1500</v>
      </c>
    </row>
    <row r="837" spans="1:7" hidden="1">
      <c r="A837" s="12">
        <v>830</v>
      </c>
      <c r="B837" s="9">
        <v>32842</v>
      </c>
      <c r="C837" s="6">
        <f t="shared" si="44"/>
        <v>11</v>
      </c>
      <c r="D837" s="6">
        <f t="shared" si="45"/>
        <v>1990</v>
      </c>
      <c r="E837" s="19">
        <v>1700</v>
      </c>
      <c r="F837" s="19">
        <v>3200</v>
      </c>
      <c r="G837" s="19">
        <f t="shared" si="46"/>
        <v>1500</v>
      </c>
    </row>
    <row r="838" spans="1:7" hidden="1">
      <c r="A838" s="12">
        <v>831</v>
      </c>
      <c r="B838" s="9">
        <v>32873</v>
      </c>
      <c r="C838" s="6">
        <f t="shared" si="44"/>
        <v>12</v>
      </c>
      <c r="D838" s="6">
        <f t="shared" si="45"/>
        <v>1990</v>
      </c>
      <c r="E838" s="19">
        <v>1700</v>
      </c>
      <c r="F838" s="19">
        <v>3372</v>
      </c>
      <c r="G838" s="19">
        <f t="shared" si="46"/>
        <v>1672</v>
      </c>
    </row>
    <row r="839" spans="1:7" hidden="1">
      <c r="A839" s="12">
        <v>832</v>
      </c>
      <c r="B839" s="9">
        <v>32904</v>
      </c>
      <c r="C839" s="6">
        <f t="shared" si="44"/>
        <v>1</v>
      </c>
      <c r="D839" s="6">
        <f t="shared" si="45"/>
        <v>1990</v>
      </c>
      <c r="E839" s="19">
        <v>650</v>
      </c>
      <c r="F839" s="19">
        <v>3822</v>
      </c>
      <c r="G839" s="19">
        <f t="shared" si="46"/>
        <v>3172</v>
      </c>
    </row>
    <row r="840" spans="1:7" hidden="1">
      <c r="A840" s="12">
        <v>833</v>
      </c>
      <c r="B840" s="9">
        <v>32932</v>
      </c>
      <c r="C840" s="6">
        <f t="shared" si="44"/>
        <v>2</v>
      </c>
      <c r="D840" s="6">
        <f t="shared" si="45"/>
        <v>1990</v>
      </c>
      <c r="E840" s="19">
        <v>650</v>
      </c>
      <c r="F840" s="19">
        <v>4253</v>
      </c>
      <c r="G840" s="19">
        <f t="shared" si="46"/>
        <v>3603</v>
      </c>
    </row>
    <row r="841" spans="1:7" hidden="1">
      <c r="A841" s="12">
        <v>834</v>
      </c>
      <c r="B841" s="9">
        <v>32963</v>
      </c>
      <c r="C841" s="6">
        <f t="shared" ref="C841:C904" si="47">MONTH(B841)</f>
        <v>3</v>
      </c>
      <c r="D841" s="6">
        <f t="shared" ref="D841:D904" si="48">IF(MONTH(B841)&gt;=10, YEAR(B841)+1, YEAR(B841))</f>
        <v>1990</v>
      </c>
      <c r="E841" s="19">
        <v>650</v>
      </c>
      <c r="F841" s="19">
        <v>4552</v>
      </c>
      <c r="G841" s="19">
        <f t="shared" ref="G841:G904" si="49">F841-E841</f>
        <v>3902</v>
      </c>
    </row>
    <row r="842" spans="1:7" hidden="1">
      <c r="A842" s="12">
        <v>835</v>
      </c>
      <c r="B842" s="9">
        <v>32993</v>
      </c>
      <c r="C842" s="6">
        <f t="shared" si="47"/>
        <v>4</v>
      </c>
      <c r="D842" s="6">
        <f t="shared" si="48"/>
        <v>1990</v>
      </c>
      <c r="E842" s="19">
        <v>650</v>
      </c>
      <c r="F842" s="19">
        <v>4552</v>
      </c>
      <c r="G842" s="19">
        <f t="shared" si="49"/>
        <v>3902</v>
      </c>
    </row>
    <row r="843" spans="1:7" hidden="1">
      <c r="A843" s="12">
        <v>836</v>
      </c>
      <c r="B843" s="9">
        <v>33024</v>
      </c>
      <c r="C843" s="6">
        <f t="shared" si="47"/>
        <v>5</v>
      </c>
      <c r="D843" s="6">
        <f t="shared" si="48"/>
        <v>1990</v>
      </c>
      <c r="E843" s="19">
        <v>650</v>
      </c>
      <c r="F843" s="19">
        <v>4552</v>
      </c>
      <c r="G843" s="19">
        <f t="shared" si="49"/>
        <v>3902</v>
      </c>
    </row>
    <row r="844" spans="1:7" hidden="1">
      <c r="A844" s="12">
        <v>837</v>
      </c>
      <c r="B844" s="9">
        <v>33054</v>
      </c>
      <c r="C844" s="6">
        <f t="shared" si="47"/>
        <v>6</v>
      </c>
      <c r="D844" s="6">
        <f t="shared" si="48"/>
        <v>1990</v>
      </c>
      <c r="E844" s="19">
        <v>650</v>
      </c>
      <c r="F844" s="19">
        <v>3200</v>
      </c>
      <c r="G844" s="19">
        <f t="shared" si="49"/>
        <v>2550</v>
      </c>
    </row>
    <row r="845" spans="1:7" hidden="1">
      <c r="A845" s="12">
        <v>838</v>
      </c>
      <c r="B845" s="9">
        <v>33085</v>
      </c>
      <c r="C845" s="6">
        <f t="shared" si="47"/>
        <v>7</v>
      </c>
      <c r="D845" s="6">
        <f t="shared" si="48"/>
        <v>1990</v>
      </c>
      <c r="E845" s="19">
        <v>650</v>
      </c>
      <c r="F845" s="19">
        <v>3200</v>
      </c>
      <c r="G845" s="19">
        <f t="shared" si="49"/>
        <v>2550</v>
      </c>
    </row>
    <row r="846" spans="1:7" hidden="1">
      <c r="A846" s="12">
        <v>839</v>
      </c>
      <c r="B846" s="9">
        <v>33116</v>
      </c>
      <c r="C846" s="6">
        <f t="shared" si="47"/>
        <v>8</v>
      </c>
      <c r="D846" s="6">
        <f t="shared" si="48"/>
        <v>1990</v>
      </c>
      <c r="E846" s="19">
        <v>650</v>
      </c>
      <c r="F846" s="19">
        <v>3200</v>
      </c>
      <c r="G846" s="19">
        <f t="shared" si="49"/>
        <v>2550</v>
      </c>
    </row>
    <row r="847" spans="1:7" hidden="1">
      <c r="A847" s="12">
        <v>840</v>
      </c>
      <c r="B847" s="9">
        <v>33146</v>
      </c>
      <c r="C847" s="6">
        <f t="shared" si="47"/>
        <v>9</v>
      </c>
      <c r="D847" s="6">
        <f t="shared" si="48"/>
        <v>1990</v>
      </c>
      <c r="E847" s="19">
        <v>650</v>
      </c>
      <c r="F847" s="19">
        <v>3200</v>
      </c>
      <c r="G847" s="19">
        <f t="shared" si="49"/>
        <v>2550</v>
      </c>
    </row>
    <row r="848" spans="1:7" hidden="1">
      <c r="A848" s="12">
        <v>841</v>
      </c>
      <c r="B848" s="9">
        <v>33177</v>
      </c>
      <c r="C848" s="6">
        <f t="shared" si="47"/>
        <v>10</v>
      </c>
      <c r="D848" s="6">
        <f t="shared" si="48"/>
        <v>1991</v>
      </c>
      <c r="E848" s="19">
        <v>650</v>
      </c>
      <c r="F848" s="19">
        <v>3200</v>
      </c>
      <c r="G848" s="19">
        <f t="shared" si="49"/>
        <v>2550</v>
      </c>
    </row>
    <row r="849" spans="1:7" hidden="1">
      <c r="A849" s="12">
        <v>842</v>
      </c>
      <c r="B849" s="9">
        <v>33207</v>
      </c>
      <c r="C849" s="6">
        <f t="shared" si="47"/>
        <v>11</v>
      </c>
      <c r="D849" s="6">
        <f t="shared" si="48"/>
        <v>1991</v>
      </c>
      <c r="E849" s="19">
        <v>650</v>
      </c>
      <c r="F849" s="19">
        <v>3200</v>
      </c>
      <c r="G849" s="19">
        <f t="shared" si="49"/>
        <v>2550</v>
      </c>
    </row>
    <row r="850" spans="1:7" hidden="1">
      <c r="A850" s="12">
        <v>843</v>
      </c>
      <c r="B850" s="9">
        <v>33238</v>
      </c>
      <c r="C850" s="6">
        <f t="shared" si="47"/>
        <v>12</v>
      </c>
      <c r="D850" s="6">
        <f t="shared" si="48"/>
        <v>1991</v>
      </c>
      <c r="E850" s="19">
        <v>650</v>
      </c>
      <c r="F850" s="19">
        <v>3372</v>
      </c>
      <c r="G850" s="19">
        <f t="shared" si="49"/>
        <v>2722</v>
      </c>
    </row>
    <row r="851" spans="1:7" hidden="1">
      <c r="A851" s="12">
        <v>844</v>
      </c>
      <c r="B851" s="9">
        <v>33269</v>
      </c>
      <c r="C851" s="6">
        <f t="shared" si="47"/>
        <v>1</v>
      </c>
      <c r="D851" s="6">
        <f t="shared" si="48"/>
        <v>1991</v>
      </c>
      <c r="E851" s="19">
        <v>650</v>
      </c>
      <c r="F851" s="19">
        <v>3835</v>
      </c>
      <c r="G851" s="19">
        <f t="shared" si="49"/>
        <v>3185</v>
      </c>
    </row>
    <row r="852" spans="1:7" hidden="1">
      <c r="A852" s="12">
        <v>845</v>
      </c>
      <c r="B852" s="9">
        <v>33297</v>
      </c>
      <c r="C852" s="6">
        <f t="shared" si="47"/>
        <v>2</v>
      </c>
      <c r="D852" s="6">
        <f t="shared" si="48"/>
        <v>1991</v>
      </c>
      <c r="E852" s="19">
        <v>650</v>
      </c>
      <c r="F852" s="19">
        <v>4253</v>
      </c>
      <c r="G852" s="19">
        <f t="shared" si="49"/>
        <v>3603</v>
      </c>
    </row>
    <row r="853" spans="1:7" hidden="1">
      <c r="A853" s="12">
        <v>846</v>
      </c>
      <c r="B853" s="9">
        <v>33328</v>
      </c>
      <c r="C853" s="6">
        <f t="shared" si="47"/>
        <v>3</v>
      </c>
      <c r="D853" s="6">
        <f t="shared" si="48"/>
        <v>1991</v>
      </c>
      <c r="E853" s="19">
        <v>650</v>
      </c>
      <c r="F853" s="19">
        <v>4552</v>
      </c>
      <c r="G853" s="19">
        <f t="shared" si="49"/>
        <v>3902</v>
      </c>
    </row>
    <row r="854" spans="1:7" hidden="1">
      <c r="A854" s="12">
        <v>847</v>
      </c>
      <c r="B854" s="9">
        <v>33358</v>
      </c>
      <c r="C854" s="6">
        <f t="shared" si="47"/>
        <v>4</v>
      </c>
      <c r="D854" s="6">
        <f t="shared" si="48"/>
        <v>1991</v>
      </c>
      <c r="E854" s="19">
        <v>650</v>
      </c>
      <c r="F854" s="19">
        <v>4552</v>
      </c>
      <c r="G854" s="19">
        <f t="shared" si="49"/>
        <v>3902</v>
      </c>
    </row>
    <row r="855" spans="1:7" hidden="1">
      <c r="A855" s="12">
        <v>848</v>
      </c>
      <c r="B855" s="9">
        <v>33389</v>
      </c>
      <c r="C855" s="6">
        <f t="shared" si="47"/>
        <v>5</v>
      </c>
      <c r="D855" s="6">
        <f t="shared" si="48"/>
        <v>1991</v>
      </c>
      <c r="E855" s="19">
        <v>650</v>
      </c>
      <c r="F855" s="19">
        <v>4552</v>
      </c>
      <c r="G855" s="19">
        <f t="shared" si="49"/>
        <v>3902</v>
      </c>
    </row>
    <row r="856" spans="1:7" hidden="1">
      <c r="A856" s="12">
        <v>849</v>
      </c>
      <c r="B856" s="9">
        <v>33419</v>
      </c>
      <c r="C856" s="6">
        <f t="shared" si="47"/>
        <v>6</v>
      </c>
      <c r="D856" s="6">
        <f t="shared" si="48"/>
        <v>1991</v>
      </c>
      <c r="E856" s="19">
        <v>650</v>
      </c>
      <c r="F856" s="19">
        <v>3200</v>
      </c>
      <c r="G856" s="19">
        <f t="shared" si="49"/>
        <v>2550</v>
      </c>
    </row>
    <row r="857" spans="1:7" hidden="1">
      <c r="A857" s="12">
        <v>850</v>
      </c>
      <c r="B857" s="9">
        <v>33450</v>
      </c>
      <c r="C857" s="6">
        <f t="shared" si="47"/>
        <v>7</v>
      </c>
      <c r="D857" s="6">
        <f t="shared" si="48"/>
        <v>1991</v>
      </c>
      <c r="E857" s="19">
        <v>650</v>
      </c>
      <c r="F857" s="19">
        <v>3200</v>
      </c>
      <c r="G857" s="19">
        <f t="shared" si="49"/>
        <v>2550</v>
      </c>
    </row>
    <row r="858" spans="1:7" hidden="1">
      <c r="A858" s="12">
        <v>851</v>
      </c>
      <c r="B858" s="9">
        <v>33481</v>
      </c>
      <c r="C858" s="6">
        <f t="shared" si="47"/>
        <v>8</v>
      </c>
      <c r="D858" s="6">
        <f t="shared" si="48"/>
        <v>1991</v>
      </c>
      <c r="E858" s="19">
        <v>650</v>
      </c>
      <c r="F858" s="19">
        <v>3200</v>
      </c>
      <c r="G858" s="19">
        <f t="shared" si="49"/>
        <v>2550</v>
      </c>
    </row>
    <row r="859" spans="1:7" hidden="1">
      <c r="A859" s="12">
        <v>852</v>
      </c>
      <c r="B859" s="9">
        <v>33511</v>
      </c>
      <c r="C859" s="6">
        <f t="shared" si="47"/>
        <v>9</v>
      </c>
      <c r="D859" s="6">
        <f t="shared" si="48"/>
        <v>1991</v>
      </c>
      <c r="E859" s="19">
        <v>650</v>
      </c>
      <c r="F859" s="19">
        <v>3200</v>
      </c>
      <c r="G859" s="19">
        <f t="shared" si="49"/>
        <v>2550</v>
      </c>
    </row>
    <row r="860" spans="1:7" hidden="1">
      <c r="A860" s="12">
        <v>853</v>
      </c>
      <c r="B860" s="9">
        <v>33542</v>
      </c>
      <c r="C860" s="6">
        <f t="shared" si="47"/>
        <v>10</v>
      </c>
      <c r="D860" s="6">
        <f t="shared" si="48"/>
        <v>1992</v>
      </c>
      <c r="E860" s="19">
        <v>650</v>
      </c>
      <c r="F860" s="19">
        <v>3200</v>
      </c>
      <c r="G860" s="19">
        <f t="shared" si="49"/>
        <v>2550</v>
      </c>
    </row>
    <row r="861" spans="1:7" hidden="1">
      <c r="A861" s="12">
        <v>854</v>
      </c>
      <c r="B861" s="9">
        <v>33572</v>
      </c>
      <c r="C861" s="6">
        <f t="shared" si="47"/>
        <v>11</v>
      </c>
      <c r="D861" s="6">
        <f t="shared" si="48"/>
        <v>1992</v>
      </c>
      <c r="E861" s="19">
        <v>650</v>
      </c>
      <c r="F861" s="19">
        <v>3200</v>
      </c>
      <c r="G861" s="19">
        <f t="shared" si="49"/>
        <v>2550</v>
      </c>
    </row>
    <row r="862" spans="1:7" hidden="1">
      <c r="A862" s="12">
        <v>855</v>
      </c>
      <c r="B862" s="9">
        <v>33603</v>
      </c>
      <c r="C862" s="6">
        <f t="shared" si="47"/>
        <v>12</v>
      </c>
      <c r="D862" s="6">
        <f t="shared" si="48"/>
        <v>1992</v>
      </c>
      <c r="E862" s="19">
        <v>650</v>
      </c>
      <c r="F862" s="19">
        <v>3372</v>
      </c>
      <c r="G862" s="19">
        <f t="shared" si="49"/>
        <v>2722</v>
      </c>
    </row>
    <row r="863" spans="1:7" hidden="1">
      <c r="A863" s="12">
        <v>856</v>
      </c>
      <c r="B863" s="9">
        <v>33634</v>
      </c>
      <c r="C863" s="6">
        <f t="shared" si="47"/>
        <v>1</v>
      </c>
      <c r="D863" s="6">
        <f t="shared" si="48"/>
        <v>1992</v>
      </c>
      <c r="E863" s="19">
        <v>650</v>
      </c>
      <c r="F863" s="19">
        <v>3835</v>
      </c>
      <c r="G863" s="19">
        <f t="shared" si="49"/>
        <v>3185</v>
      </c>
    </row>
    <row r="864" spans="1:7" hidden="1">
      <c r="A864" s="12">
        <v>857</v>
      </c>
      <c r="B864" s="9">
        <v>33663</v>
      </c>
      <c r="C864" s="6">
        <f t="shared" si="47"/>
        <v>2</v>
      </c>
      <c r="D864" s="6">
        <f t="shared" si="48"/>
        <v>1992</v>
      </c>
      <c r="E864" s="19">
        <v>650</v>
      </c>
      <c r="F864" s="19">
        <v>4253</v>
      </c>
      <c r="G864" s="19">
        <f t="shared" si="49"/>
        <v>3603</v>
      </c>
    </row>
    <row r="865" spans="1:7" hidden="1">
      <c r="A865" s="12">
        <v>858</v>
      </c>
      <c r="B865" s="9">
        <v>33694</v>
      </c>
      <c r="C865" s="6">
        <f t="shared" si="47"/>
        <v>3</v>
      </c>
      <c r="D865" s="6">
        <f t="shared" si="48"/>
        <v>1992</v>
      </c>
      <c r="E865" s="19">
        <v>650</v>
      </c>
      <c r="F865" s="19">
        <v>4552</v>
      </c>
      <c r="G865" s="19">
        <f t="shared" si="49"/>
        <v>3902</v>
      </c>
    </row>
    <row r="866" spans="1:7" hidden="1">
      <c r="A866" s="12">
        <v>859</v>
      </c>
      <c r="B866" s="9">
        <v>33724</v>
      </c>
      <c r="C866" s="6">
        <f t="shared" si="47"/>
        <v>4</v>
      </c>
      <c r="D866" s="6">
        <f t="shared" si="48"/>
        <v>1992</v>
      </c>
      <c r="E866" s="19">
        <v>650</v>
      </c>
      <c r="F866" s="19">
        <v>4552</v>
      </c>
      <c r="G866" s="19">
        <f t="shared" si="49"/>
        <v>3902</v>
      </c>
    </row>
    <row r="867" spans="1:7" hidden="1">
      <c r="A867" s="12">
        <v>860</v>
      </c>
      <c r="B867" s="9">
        <v>33755</v>
      </c>
      <c r="C867" s="6">
        <f t="shared" si="47"/>
        <v>5</v>
      </c>
      <c r="D867" s="6">
        <f t="shared" si="48"/>
        <v>1992</v>
      </c>
      <c r="E867" s="19">
        <v>650</v>
      </c>
      <c r="F867" s="19">
        <v>4552</v>
      </c>
      <c r="G867" s="19">
        <f t="shared" si="49"/>
        <v>3902</v>
      </c>
    </row>
    <row r="868" spans="1:7" hidden="1">
      <c r="A868" s="12">
        <v>861</v>
      </c>
      <c r="B868" s="9">
        <v>33785</v>
      </c>
      <c r="C868" s="6">
        <f t="shared" si="47"/>
        <v>6</v>
      </c>
      <c r="D868" s="6">
        <f t="shared" si="48"/>
        <v>1992</v>
      </c>
      <c r="E868" s="19">
        <v>650</v>
      </c>
      <c r="F868" s="19">
        <v>3200</v>
      </c>
      <c r="G868" s="19">
        <f t="shared" si="49"/>
        <v>2550</v>
      </c>
    </row>
    <row r="869" spans="1:7" hidden="1">
      <c r="A869" s="12">
        <v>862</v>
      </c>
      <c r="B869" s="9">
        <v>33816</v>
      </c>
      <c r="C869" s="6">
        <f t="shared" si="47"/>
        <v>7</v>
      </c>
      <c r="D869" s="6">
        <f t="shared" si="48"/>
        <v>1992</v>
      </c>
      <c r="E869" s="19">
        <v>650</v>
      </c>
      <c r="F869" s="19">
        <v>3200</v>
      </c>
      <c r="G869" s="19">
        <f t="shared" si="49"/>
        <v>2550</v>
      </c>
    </row>
    <row r="870" spans="1:7" hidden="1">
      <c r="A870" s="12">
        <v>863</v>
      </c>
      <c r="B870" s="9">
        <v>33847</v>
      </c>
      <c r="C870" s="6">
        <f t="shared" si="47"/>
        <v>8</v>
      </c>
      <c r="D870" s="6">
        <f t="shared" si="48"/>
        <v>1992</v>
      </c>
      <c r="E870" s="19">
        <v>650</v>
      </c>
      <c r="F870" s="19">
        <v>3200</v>
      </c>
      <c r="G870" s="19">
        <f t="shared" si="49"/>
        <v>2550</v>
      </c>
    </row>
    <row r="871" spans="1:7" hidden="1">
      <c r="A871" s="12">
        <v>864</v>
      </c>
      <c r="B871" s="9">
        <v>33877</v>
      </c>
      <c r="C871" s="6">
        <f t="shared" si="47"/>
        <v>9</v>
      </c>
      <c r="D871" s="6">
        <f t="shared" si="48"/>
        <v>1992</v>
      </c>
      <c r="E871" s="19">
        <v>650</v>
      </c>
      <c r="F871" s="19">
        <v>3200</v>
      </c>
      <c r="G871" s="19">
        <f t="shared" si="49"/>
        <v>2550</v>
      </c>
    </row>
    <row r="872" spans="1:7" hidden="1">
      <c r="A872" s="12">
        <v>865</v>
      </c>
      <c r="B872" s="9">
        <v>33908</v>
      </c>
      <c r="C872" s="6">
        <f t="shared" si="47"/>
        <v>10</v>
      </c>
      <c r="D872" s="6">
        <f t="shared" si="48"/>
        <v>1993</v>
      </c>
      <c r="E872" s="19">
        <v>650</v>
      </c>
      <c r="F872" s="19">
        <v>3200</v>
      </c>
      <c r="G872" s="19">
        <f t="shared" si="49"/>
        <v>2550</v>
      </c>
    </row>
    <row r="873" spans="1:7" hidden="1">
      <c r="A873" s="12">
        <v>866</v>
      </c>
      <c r="B873" s="9">
        <v>33938</v>
      </c>
      <c r="C873" s="6">
        <f t="shared" si="47"/>
        <v>11</v>
      </c>
      <c r="D873" s="6">
        <f t="shared" si="48"/>
        <v>1993</v>
      </c>
      <c r="E873" s="19">
        <v>650</v>
      </c>
      <c r="F873" s="19">
        <v>3200</v>
      </c>
      <c r="G873" s="19">
        <f t="shared" si="49"/>
        <v>2550</v>
      </c>
    </row>
    <row r="874" spans="1:7" hidden="1">
      <c r="A874" s="12">
        <v>867</v>
      </c>
      <c r="B874" s="9">
        <v>33969</v>
      </c>
      <c r="C874" s="6">
        <f t="shared" si="47"/>
        <v>12</v>
      </c>
      <c r="D874" s="6">
        <f t="shared" si="48"/>
        <v>1993</v>
      </c>
      <c r="E874" s="19">
        <v>650</v>
      </c>
      <c r="F874" s="19">
        <v>3350</v>
      </c>
      <c r="G874" s="19">
        <f t="shared" si="49"/>
        <v>2700</v>
      </c>
    </row>
    <row r="875" spans="1:7" hidden="1">
      <c r="A875" s="12">
        <v>868</v>
      </c>
      <c r="B875" s="9">
        <v>34000</v>
      </c>
      <c r="C875" s="6">
        <f t="shared" si="47"/>
        <v>1</v>
      </c>
      <c r="D875" s="6">
        <f t="shared" si="48"/>
        <v>1993</v>
      </c>
      <c r="E875" s="19">
        <v>2000</v>
      </c>
      <c r="F875" s="19">
        <v>3321</v>
      </c>
      <c r="G875" s="19">
        <f t="shared" si="49"/>
        <v>1321</v>
      </c>
    </row>
    <row r="876" spans="1:7" hidden="1">
      <c r="A876" s="12">
        <v>869</v>
      </c>
      <c r="B876" s="9">
        <v>34028</v>
      </c>
      <c r="C876" s="6">
        <f t="shared" si="47"/>
        <v>2</v>
      </c>
      <c r="D876" s="6">
        <f t="shared" si="48"/>
        <v>1993</v>
      </c>
      <c r="E876" s="19">
        <v>2000</v>
      </c>
      <c r="F876" s="19">
        <v>3567</v>
      </c>
      <c r="G876" s="19">
        <f t="shared" si="49"/>
        <v>1567</v>
      </c>
    </row>
    <row r="877" spans="1:7" hidden="1">
      <c r="A877" s="12">
        <v>870</v>
      </c>
      <c r="B877" s="9">
        <v>34059</v>
      </c>
      <c r="C877" s="6">
        <f t="shared" si="47"/>
        <v>3</v>
      </c>
      <c r="D877" s="6">
        <f t="shared" si="48"/>
        <v>1993</v>
      </c>
      <c r="E877" s="19">
        <v>2000</v>
      </c>
      <c r="F877" s="19">
        <v>4000</v>
      </c>
      <c r="G877" s="19">
        <f t="shared" si="49"/>
        <v>2000</v>
      </c>
    </row>
    <row r="878" spans="1:7" hidden="1">
      <c r="A878" s="12">
        <v>871</v>
      </c>
      <c r="B878" s="9">
        <v>34089</v>
      </c>
      <c r="C878" s="6">
        <f t="shared" si="47"/>
        <v>4</v>
      </c>
      <c r="D878" s="6">
        <f t="shared" si="48"/>
        <v>1993</v>
      </c>
      <c r="E878" s="19">
        <v>2000</v>
      </c>
      <c r="F878" s="19">
        <v>4552</v>
      </c>
      <c r="G878" s="19">
        <f t="shared" si="49"/>
        <v>2552</v>
      </c>
    </row>
    <row r="879" spans="1:7" hidden="1">
      <c r="A879" s="12">
        <v>872</v>
      </c>
      <c r="B879" s="9">
        <v>34120</v>
      </c>
      <c r="C879" s="6">
        <f t="shared" si="47"/>
        <v>5</v>
      </c>
      <c r="D879" s="6">
        <f t="shared" si="48"/>
        <v>1993</v>
      </c>
      <c r="E879" s="19">
        <v>2000</v>
      </c>
      <c r="F879" s="19">
        <v>4552</v>
      </c>
      <c r="G879" s="19">
        <f t="shared" si="49"/>
        <v>2552</v>
      </c>
    </row>
    <row r="880" spans="1:7" hidden="1">
      <c r="A880" s="12">
        <v>873</v>
      </c>
      <c r="B880" s="9">
        <v>34150</v>
      </c>
      <c r="C880" s="6">
        <f t="shared" si="47"/>
        <v>6</v>
      </c>
      <c r="D880" s="6">
        <f t="shared" si="48"/>
        <v>1993</v>
      </c>
      <c r="E880" s="19">
        <v>2000</v>
      </c>
      <c r="F880" s="19">
        <v>3200</v>
      </c>
      <c r="G880" s="19">
        <f t="shared" si="49"/>
        <v>1200</v>
      </c>
    </row>
    <row r="881" spans="1:7" hidden="1">
      <c r="A881" s="12">
        <v>874</v>
      </c>
      <c r="B881" s="9">
        <v>34181</v>
      </c>
      <c r="C881" s="6">
        <f t="shared" si="47"/>
        <v>7</v>
      </c>
      <c r="D881" s="6">
        <f t="shared" si="48"/>
        <v>1993</v>
      </c>
      <c r="E881" s="19">
        <v>2000</v>
      </c>
      <c r="F881" s="19">
        <v>3200</v>
      </c>
      <c r="G881" s="19">
        <f t="shared" si="49"/>
        <v>1200</v>
      </c>
    </row>
    <row r="882" spans="1:7" hidden="1">
      <c r="A882" s="12">
        <v>875</v>
      </c>
      <c r="B882" s="9">
        <v>34212</v>
      </c>
      <c r="C882" s="6">
        <f t="shared" si="47"/>
        <v>8</v>
      </c>
      <c r="D882" s="6">
        <f t="shared" si="48"/>
        <v>1993</v>
      </c>
      <c r="E882" s="19">
        <v>2000</v>
      </c>
      <c r="F882" s="19">
        <v>3200</v>
      </c>
      <c r="G882" s="19">
        <f t="shared" si="49"/>
        <v>1200</v>
      </c>
    </row>
    <row r="883" spans="1:7" hidden="1">
      <c r="A883" s="12">
        <v>876</v>
      </c>
      <c r="B883" s="9">
        <v>34242</v>
      </c>
      <c r="C883" s="6">
        <f t="shared" si="47"/>
        <v>9</v>
      </c>
      <c r="D883" s="6">
        <f t="shared" si="48"/>
        <v>1993</v>
      </c>
      <c r="E883" s="19">
        <v>2000</v>
      </c>
      <c r="F883" s="19">
        <v>3200</v>
      </c>
      <c r="G883" s="19">
        <f t="shared" si="49"/>
        <v>1200</v>
      </c>
    </row>
    <row r="884" spans="1:7" hidden="1">
      <c r="A884" s="12">
        <v>877</v>
      </c>
      <c r="B884" s="9">
        <v>34273</v>
      </c>
      <c r="C884" s="6">
        <f t="shared" si="47"/>
        <v>10</v>
      </c>
      <c r="D884" s="6">
        <f t="shared" si="48"/>
        <v>1994</v>
      </c>
      <c r="E884" s="19">
        <v>2000</v>
      </c>
      <c r="F884" s="19">
        <v>3200</v>
      </c>
      <c r="G884" s="19">
        <f t="shared" si="49"/>
        <v>1200</v>
      </c>
    </row>
    <row r="885" spans="1:7" hidden="1">
      <c r="A885" s="12">
        <v>878</v>
      </c>
      <c r="B885" s="9">
        <v>34303</v>
      </c>
      <c r="C885" s="6">
        <f t="shared" si="47"/>
        <v>11</v>
      </c>
      <c r="D885" s="6">
        <f t="shared" si="48"/>
        <v>1994</v>
      </c>
      <c r="E885" s="19">
        <v>2000</v>
      </c>
      <c r="F885" s="19">
        <v>3200</v>
      </c>
      <c r="G885" s="19">
        <f t="shared" si="49"/>
        <v>1200</v>
      </c>
    </row>
    <row r="886" spans="1:7" hidden="1">
      <c r="A886" s="12">
        <v>879</v>
      </c>
      <c r="B886" s="9">
        <v>34334</v>
      </c>
      <c r="C886" s="6">
        <f t="shared" si="47"/>
        <v>12</v>
      </c>
      <c r="D886" s="6">
        <f t="shared" si="48"/>
        <v>1994</v>
      </c>
      <c r="E886" s="19">
        <v>2000</v>
      </c>
      <c r="F886" s="19">
        <v>3372</v>
      </c>
      <c r="G886" s="19">
        <f t="shared" si="49"/>
        <v>1372</v>
      </c>
    </row>
    <row r="887" spans="1:7" hidden="1">
      <c r="A887" s="12">
        <v>880</v>
      </c>
      <c r="B887" s="9">
        <v>34365</v>
      </c>
      <c r="C887" s="6">
        <f t="shared" si="47"/>
        <v>1</v>
      </c>
      <c r="D887" s="6">
        <f t="shared" si="48"/>
        <v>1994</v>
      </c>
      <c r="E887" s="19">
        <v>650</v>
      </c>
      <c r="F887" s="19">
        <v>3835</v>
      </c>
      <c r="G887" s="19">
        <f t="shared" si="49"/>
        <v>3185</v>
      </c>
    </row>
    <row r="888" spans="1:7" hidden="1">
      <c r="A888" s="12">
        <v>881</v>
      </c>
      <c r="B888" s="9">
        <v>34393</v>
      </c>
      <c r="C888" s="6">
        <f t="shared" si="47"/>
        <v>2</v>
      </c>
      <c r="D888" s="6">
        <f t="shared" si="48"/>
        <v>1994</v>
      </c>
      <c r="E888" s="19">
        <v>650</v>
      </c>
      <c r="F888" s="19">
        <v>4146</v>
      </c>
      <c r="G888" s="19">
        <f t="shared" si="49"/>
        <v>3496</v>
      </c>
    </row>
    <row r="889" spans="1:7" hidden="1">
      <c r="A889" s="12">
        <v>882</v>
      </c>
      <c r="B889" s="9">
        <v>34424</v>
      </c>
      <c r="C889" s="6">
        <f t="shared" si="47"/>
        <v>3</v>
      </c>
      <c r="D889" s="6">
        <f t="shared" si="48"/>
        <v>1994</v>
      </c>
      <c r="E889" s="19">
        <v>650</v>
      </c>
      <c r="F889" s="19">
        <v>4552</v>
      </c>
      <c r="G889" s="19">
        <f t="shared" si="49"/>
        <v>3902</v>
      </c>
    </row>
    <row r="890" spans="1:7" hidden="1">
      <c r="A890" s="12">
        <v>883</v>
      </c>
      <c r="B890" s="9">
        <v>34454</v>
      </c>
      <c r="C890" s="6">
        <f t="shared" si="47"/>
        <v>4</v>
      </c>
      <c r="D890" s="6">
        <f t="shared" si="48"/>
        <v>1994</v>
      </c>
      <c r="E890" s="19">
        <v>650</v>
      </c>
      <c r="F890" s="19">
        <v>4552</v>
      </c>
      <c r="G890" s="19">
        <f t="shared" si="49"/>
        <v>3902</v>
      </c>
    </row>
    <row r="891" spans="1:7" hidden="1">
      <c r="A891" s="12">
        <v>884</v>
      </c>
      <c r="B891" s="9">
        <v>34485</v>
      </c>
      <c r="C891" s="6">
        <f t="shared" si="47"/>
        <v>5</v>
      </c>
      <c r="D891" s="6">
        <f t="shared" si="48"/>
        <v>1994</v>
      </c>
      <c r="E891" s="19">
        <v>650</v>
      </c>
      <c r="F891" s="19">
        <v>4552</v>
      </c>
      <c r="G891" s="19">
        <f t="shared" si="49"/>
        <v>3902</v>
      </c>
    </row>
    <row r="892" spans="1:7" hidden="1">
      <c r="A892" s="12">
        <v>885</v>
      </c>
      <c r="B892" s="9">
        <v>34515</v>
      </c>
      <c r="C892" s="6">
        <f t="shared" si="47"/>
        <v>6</v>
      </c>
      <c r="D892" s="6">
        <f t="shared" si="48"/>
        <v>1994</v>
      </c>
      <c r="E892" s="19">
        <v>650</v>
      </c>
      <c r="F892" s="19">
        <v>3200</v>
      </c>
      <c r="G892" s="19">
        <f t="shared" si="49"/>
        <v>2550</v>
      </c>
    </row>
    <row r="893" spans="1:7" hidden="1">
      <c r="A893" s="12">
        <v>886</v>
      </c>
      <c r="B893" s="9">
        <v>34546</v>
      </c>
      <c r="C893" s="6">
        <f t="shared" si="47"/>
        <v>7</v>
      </c>
      <c r="D893" s="6">
        <f t="shared" si="48"/>
        <v>1994</v>
      </c>
      <c r="E893" s="19">
        <v>650</v>
      </c>
      <c r="F893" s="19">
        <v>3200</v>
      </c>
      <c r="G893" s="19">
        <f t="shared" si="49"/>
        <v>2550</v>
      </c>
    </row>
    <row r="894" spans="1:7" hidden="1">
      <c r="A894" s="12">
        <v>887</v>
      </c>
      <c r="B894" s="9">
        <v>34577</v>
      </c>
      <c r="C894" s="6">
        <f t="shared" si="47"/>
        <v>8</v>
      </c>
      <c r="D894" s="6">
        <f t="shared" si="48"/>
        <v>1994</v>
      </c>
      <c r="E894" s="19">
        <v>650</v>
      </c>
      <c r="F894" s="19">
        <v>3200</v>
      </c>
      <c r="G894" s="19">
        <f t="shared" si="49"/>
        <v>2550</v>
      </c>
    </row>
    <row r="895" spans="1:7" hidden="1">
      <c r="A895" s="12">
        <v>888</v>
      </c>
      <c r="B895" s="9">
        <v>34607</v>
      </c>
      <c r="C895" s="6">
        <f t="shared" si="47"/>
        <v>9</v>
      </c>
      <c r="D895" s="6">
        <f t="shared" si="48"/>
        <v>1994</v>
      </c>
      <c r="E895" s="19">
        <v>650</v>
      </c>
      <c r="F895" s="19">
        <v>3200</v>
      </c>
      <c r="G895" s="19">
        <f t="shared" si="49"/>
        <v>2550</v>
      </c>
    </row>
    <row r="896" spans="1:7" hidden="1">
      <c r="A896" s="12">
        <v>889</v>
      </c>
      <c r="B896" s="9">
        <v>34638</v>
      </c>
      <c r="C896" s="6">
        <f t="shared" si="47"/>
        <v>10</v>
      </c>
      <c r="D896" s="6">
        <f t="shared" si="48"/>
        <v>1995</v>
      </c>
      <c r="E896" s="19">
        <v>650</v>
      </c>
      <c r="F896" s="19">
        <v>3200</v>
      </c>
      <c r="G896" s="19">
        <f t="shared" si="49"/>
        <v>2550</v>
      </c>
    </row>
    <row r="897" spans="1:7" hidden="1">
      <c r="A897" s="12">
        <v>890</v>
      </c>
      <c r="B897" s="9">
        <v>34668</v>
      </c>
      <c r="C897" s="6">
        <f t="shared" si="47"/>
        <v>11</v>
      </c>
      <c r="D897" s="6">
        <f t="shared" si="48"/>
        <v>1995</v>
      </c>
      <c r="E897" s="19">
        <v>650</v>
      </c>
      <c r="F897" s="19">
        <v>3200</v>
      </c>
      <c r="G897" s="19">
        <f t="shared" si="49"/>
        <v>2550</v>
      </c>
    </row>
    <row r="898" spans="1:7" hidden="1">
      <c r="A898" s="12">
        <v>891</v>
      </c>
      <c r="B898" s="9">
        <v>34699</v>
      </c>
      <c r="C898" s="6">
        <f t="shared" si="47"/>
        <v>12</v>
      </c>
      <c r="D898" s="6">
        <f t="shared" si="48"/>
        <v>1995</v>
      </c>
      <c r="E898" s="19">
        <v>650</v>
      </c>
      <c r="F898" s="19">
        <v>3371.60009765625</v>
      </c>
      <c r="G898" s="19">
        <f t="shared" si="49"/>
        <v>2721.60009765625</v>
      </c>
    </row>
    <row r="899" spans="1:7" hidden="1">
      <c r="A899" s="12">
        <v>892</v>
      </c>
      <c r="B899" s="9">
        <v>34730</v>
      </c>
      <c r="C899" s="6">
        <f t="shared" si="47"/>
        <v>1</v>
      </c>
      <c r="D899" s="6">
        <f t="shared" si="48"/>
        <v>1995</v>
      </c>
      <c r="E899" s="19">
        <v>650</v>
      </c>
      <c r="F899" s="19">
        <v>3252.10009765625</v>
      </c>
      <c r="G899" s="19">
        <f t="shared" si="49"/>
        <v>2602.10009765625</v>
      </c>
    </row>
    <row r="900" spans="1:7" hidden="1">
      <c r="A900" s="12">
        <v>893</v>
      </c>
      <c r="B900" s="9">
        <v>34758</v>
      </c>
      <c r="C900" s="6">
        <f t="shared" si="47"/>
        <v>2</v>
      </c>
      <c r="D900" s="6">
        <f t="shared" si="48"/>
        <v>1995</v>
      </c>
      <c r="E900" s="19">
        <v>650</v>
      </c>
      <c r="F900" s="19">
        <v>3742.5</v>
      </c>
      <c r="G900" s="19">
        <f t="shared" si="49"/>
        <v>3092.5</v>
      </c>
    </row>
    <row r="901" spans="1:7" hidden="1">
      <c r="A901" s="12">
        <v>894</v>
      </c>
      <c r="B901" s="9">
        <v>34789</v>
      </c>
      <c r="C901" s="6">
        <f t="shared" si="47"/>
        <v>3</v>
      </c>
      <c r="D901" s="6">
        <f t="shared" si="48"/>
        <v>1995</v>
      </c>
      <c r="E901" s="19">
        <v>650</v>
      </c>
      <c r="F901" s="19">
        <v>3416.5</v>
      </c>
      <c r="G901" s="19">
        <f t="shared" si="49"/>
        <v>2766.5</v>
      </c>
    </row>
    <row r="902" spans="1:7" hidden="1">
      <c r="A902" s="12">
        <v>895</v>
      </c>
      <c r="B902" s="9">
        <v>34819</v>
      </c>
      <c r="C902" s="6">
        <f t="shared" si="47"/>
        <v>4</v>
      </c>
      <c r="D902" s="6">
        <f t="shared" si="48"/>
        <v>1995</v>
      </c>
      <c r="E902" s="19">
        <v>650</v>
      </c>
      <c r="F902" s="19">
        <v>4216.7998046875</v>
      </c>
      <c r="G902" s="19">
        <f t="shared" si="49"/>
        <v>3566.7998046875</v>
      </c>
    </row>
    <row r="903" spans="1:7" hidden="1">
      <c r="A903" s="12">
        <v>896</v>
      </c>
      <c r="B903" s="9">
        <v>34850</v>
      </c>
      <c r="C903" s="6">
        <f t="shared" si="47"/>
        <v>5</v>
      </c>
      <c r="D903" s="6">
        <f t="shared" si="48"/>
        <v>1995</v>
      </c>
      <c r="E903" s="19">
        <v>650</v>
      </c>
      <c r="F903" s="19">
        <v>4552</v>
      </c>
      <c r="G903" s="19">
        <f t="shared" si="49"/>
        <v>3902</v>
      </c>
    </row>
    <row r="904" spans="1:7" hidden="1">
      <c r="A904" s="12">
        <v>897</v>
      </c>
      <c r="B904" s="9">
        <v>34880</v>
      </c>
      <c r="C904" s="6">
        <f t="shared" si="47"/>
        <v>6</v>
      </c>
      <c r="D904" s="6">
        <f t="shared" si="48"/>
        <v>1995</v>
      </c>
      <c r="E904" s="19">
        <v>650</v>
      </c>
      <c r="F904" s="19">
        <v>3200</v>
      </c>
      <c r="G904" s="19">
        <f t="shared" si="49"/>
        <v>2550</v>
      </c>
    </row>
    <row r="905" spans="1:7" hidden="1">
      <c r="A905" s="12">
        <v>898</v>
      </c>
      <c r="B905" s="9">
        <v>34911</v>
      </c>
      <c r="C905" s="6">
        <f t="shared" ref="C905:C968" si="50">MONTH(B905)</f>
        <v>7</v>
      </c>
      <c r="D905" s="6">
        <f t="shared" ref="D905:D968" si="51">IF(MONTH(B905)&gt;=10, YEAR(B905)+1, YEAR(B905))</f>
        <v>1995</v>
      </c>
      <c r="E905" s="19">
        <v>650</v>
      </c>
      <c r="F905" s="19">
        <v>3200</v>
      </c>
      <c r="G905" s="19">
        <f t="shared" ref="G905:G968" si="52">F905-E905</f>
        <v>2550</v>
      </c>
    </row>
    <row r="906" spans="1:7" hidden="1">
      <c r="A906" s="12">
        <v>899</v>
      </c>
      <c r="B906" s="9">
        <v>34942</v>
      </c>
      <c r="C906" s="6">
        <f t="shared" si="50"/>
        <v>8</v>
      </c>
      <c r="D906" s="6">
        <f t="shared" si="51"/>
        <v>1995</v>
      </c>
      <c r="E906" s="19">
        <v>650</v>
      </c>
      <c r="F906" s="19">
        <v>3200</v>
      </c>
      <c r="G906" s="19">
        <f t="shared" si="52"/>
        <v>2550</v>
      </c>
    </row>
    <row r="907" spans="1:7" hidden="1">
      <c r="A907" s="12">
        <v>900</v>
      </c>
      <c r="B907" s="9">
        <v>34972</v>
      </c>
      <c r="C907" s="6">
        <f t="shared" si="50"/>
        <v>9</v>
      </c>
      <c r="D907" s="6">
        <f t="shared" si="51"/>
        <v>1995</v>
      </c>
      <c r="E907" s="19">
        <v>650</v>
      </c>
      <c r="F907" s="19">
        <v>3200</v>
      </c>
      <c r="G907" s="19">
        <f t="shared" si="52"/>
        <v>2550</v>
      </c>
    </row>
    <row r="908" spans="1:7" hidden="1">
      <c r="A908" s="12">
        <v>901</v>
      </c>
      <c r="B908" s="9">
        <v>35003</v>
      </c>
      <c r="C908" s="6">
        <f t="shared" si="50"/>
        <v>10</v>
      </c>
      <c r="D908" s="6">
        <f t="shared" si="51"/>
        <v>1996</v>
      </c>
      <c r="E908" s="19">
        <v>650</v>
      </c>
      <c r="F908" s="19">
        <v>3250</v>
      </c>
      <c r="G908" s="19">
        <f t="shared" si="52"/>
        <v>2600</v>
      </c>
    </row>
    <row r="909" spans="1:7" hidden="1">
      <c r="A909" s="12">
        <v>902</v>
      </c>
      <c r="B909" s="9">
        <v>35033</v>
      </c>
      <c r="C909" s="6">
        <f t="shared" si="50"/>
        <v>11</v>
      </c>
      <c r="D909" s="6">
        <f t="shared" si="51"/>
        <v>1996</v>
      </c>
      <c r="E909" s="19">
        <v>650</v>
      </c>
      <c r="F909" s="19">
        <v>3252</v>
      </c>
      <c r="G909" s="19">
        <f t="shared" si="52"/>
        <v>2602</v>
      </c>
    </row>
    <row r="910" spans="1:7" hidden="1">
      <c r="A910" s="12">
        <v>903</v>
      </c>
      <c r="B910" s="9">
        <v>35064</v>
      </c>
      <c r="C910" s="6">
        <f t="shared" si="50"/>
        <v>12</v>
      </c>
      <c r="D910" s="6">
        <f t="shared" si="51"/>
        <v>1996</v>
      </c>
      <c r="E910" s="19">
        <v>650</v>
      </c>
      <c r="F910" s="19">
        <v>3367.60009765625</v>
      </c>
      <c r="G910" s="19">
        <f t="shared" si="52"/>
        <v>2717.60009765625</v>
      </c>
    </row>
    <row r="911" spans="1:7" hidden="1">
      <c r="A911" s="12">
        <v>904</v>
      </c>
      <c r="B911" s="9">
        <v>35095</v>
      </c>
      <c r="C911" s="6">
        <f t="shared" si="50"/>
        <v>1</v>
      </c>
      <c r="D911" s="6">
        <f t="shared" si="51"/>
        <v>1996</v>
      </c>
      <c r="E911" s="19">
        <v>2000</v>
      </c>
      <c r="F911" s="19">
        <v>3722.5</v>
      </c>
      <c r="G911" s="19">
        <f t="shared" si="52"/>
        <v>1722.5</v>
      </c>
    </row>
    <row r="912" spans="1:7" hidden="1">
      <c r="A912" s="12">
        <v>905</v>
      </c>
      <c r="B912" s="9">
        <v>35124</v>
      </c>
      <c r="C912" s="6">
        <f t="shared" si="50"/>
        <v>2</v>
      </c>
      <c r="D912" s="6">
        <f t="shared" si="51"/>
        <v>1996</v>
      </c>
      <c r="E912" s="19">
        <v>2000</v>
      </c>
      <c r="F912" s="19">
        <v>3503.10009765625</v>
      </c>
      <c r="G912" s="19">
        <f t="shared" si="52"/>
        <v>1503.10009765625</v>
      </c>
    </row>
    <row r="913" spans="1:7" hidden="1">
      <c r="A913" s="12">
        <v>906</v>
      </c>
      <c r="B913" s="9">
        <v>35155</v>
      </c>
      <c r="C913" s="6">
        <f t="shared" si="50"/>
        <v>3</v>
      </c>
      <c r="D913" s="6">
        <f t="shared" si="51"/>
        <v>1996</v>
      </c>
      <c r="E913" s="19">
        <v>2000</v>
      </c>
      <c r="F913" s="19">
        <v>4009.89990234375</v>
      </c>
      <c r="G913" s="19">
        <f t="shared" si="52"/>
        <v>2009.89990234375</v>
      </c>
    </row>
    <row r="914" spans="1:7" hidden="1">
      <c r="A914" s="12">
        <v>907</v>
      </c>
      <c r="B914" s="9">
        <v>35185</v>
      </c>
      <c r="C914" s="6">
        <f t="shared" si="50"/>
        <v>4</v>
      </c>
      <c r="D914" s="6">
        <f t="shared" si="51"/>
        <v>1996</v>
      </c>
      <c r="E914" s="19">
        <v>2000</v>
      </c>
      <c r="F914" s="19">
        <v>4552.10009765625</v>
      </c>
      <c r="G914" s="19">
        <f t="shared" si="52"/>
        <v>2552.10009765625</v>
      </c>
    </row>
    <row r="915" spans="1:7" hidden="1">
      <c r="A915" s="12">
        <v>908</v>
      </c>
      <c r="B915" s="9">
        <v>35216</v>
      </c>
      <c r="C915" s="6">
        <f t="shared" si="50"/>
        <v>5</v>
      </c>
      <c r="D915" s="6">
        <f t="shared" si="51"/>
        <v>1996</v>
      </c>
      <c r="E915" s="19">
        <v>2000</v>
      </c>
      <c r="F915" s="19">
        <v>4552</v>
      </c>
      <c r="G915" s="19">
        <f t="shared" si="52"/>
        <v>2552</v>
      </c>
    </row>
    <row r="916" spans="1:7" hidden="1">
      <c r="A916" s="12">
        <v>909</v>
      </c>
      <c r="B916" s="9">
        <v>35246</v>
      </c>
      <c r="C916" s="6">
        <f t="shared" si="50"/>
        <v>6</v>
      </c>
      <c r="D916" s="6">
        <f t="shared" si="51"/>
        <v>1996</v>
      </c>
      <c r="E916" s="19">
        <v>2000</v>
      </c>
      <c r="F916" s="19">
        <v>3200</v>
      </c>
      <c r="G916" s="19">
        <f t="shared" si="52"/>
        <v>1200</v>
      </c>
    </row>
    <row r="917" spans="1:7" hidden="1">
      <c r="A917" s="12">
        <v>910</v>
      </c>
      <c r="B917" s="9">
        <v>35277</v>
      </c>
      <c r="C917" s="6">
        <f t="shared" si="50"/>
        <v>7</v>
      </c>
      <c r="D917" s="6">
        <f t="shared" si="51"/>
        <v>1996</v>
      </c>
      <c r="E917" s="19">
        <v>2000</v>
      </c>
      <c r="F917" s="19">
        <v>3200</v>
      </c>
      <c r="G917" s="19">
        <f t="shared" si="52"/>
        <v>1200</v>
      </c>
    </row>
    <row r="918" spans="1:7" hidden="1">
      <c r="A918" s="12">
        <v>911</v>
      </c>
      <c r="B918" s="9">
        <v>35308</v>
      </c>
      <c r="C918" s="6">
        <f t="shared" si="50"/>
        <v>8</v>
      </c>
      <c r="D918" s="6">
        <f t="shared" si="51"/>
        <v>1996</v>
      </c>
      <c r="E918" s="19">
        <v>2000</v>
      </c>
      <c r="F918" s="19">
        <v>3200</v>
      </c>
      <c r="G918" s="19">
        <f t="shared" si="52"/>
        <v>1200</v>
      </c>
    </row>
    <row r="919" spans="1:7" hidden="1">
      <c r="A919" s="12">
        <v>912</v>
      </c>
      <c r="B919" s="9">
        <v>35338</v>
      </c>
      <c r="C919" s="6">
        <f t="shared" si="50"/>
        <v>9</v>
      </c>
      <c r="D919" s="6">
        <f t="shared" si="51"/>
        <v>1996</v>
      </c>
      <c r="E919" s="19">
        <v>2000</v>
      </c>
      <c r="F919" s="19">
        <v>3200</v>
      </c>
      <c r="G919" s="19">
        <f t="shared" si="52"/>
        <v>1200</v>
      </c>
    </row>
    <row r="920" spans="1:7" hidden="1">
      <c r="A920" s="12">
        <v>913</v>
      </c>
      <c r="B920" s="9">
        <v>35369</v>
      </c>
      <c r="C920" s="6">
        <f t="shared" si="50"/>
        <v>10</v>
      </c>
      <c r="D920" s="6">
        <f t="shared" si="51"/>
        <v>1997</v>
      </c>
      <c r="E920" s="19">
        <v>2000</v>
      </c>
      <c r="F920" s="19">
        <v>3250</v>
      </c>
      <c r="G920" s="19">
        <f t="shared" si="52"/>
        <v>1250</v>
      </c>
    </row>
    <row r="921" spans="1:7" hidden="1">
      <c r="A921" s="12">
        <v>914</v>
      </c>
      <c r="B921" s="9">
        <v>35399</v>
      </c>
      <c r="C921" s="6">
        <f t="shared" si="50"/>
        <v>11</v>
      </c>
      <c r="D921" s="6">
        <f t="shared" si="51"/>
        <v>1997</v>
      </c>
      <c r="E921" s="19">
        <v>2000</v>
      </c>
      <c r="F921" s="19">
        <v>3252</v>
      </c>
      <c r="G921" s="19">
        <f t="shared" si="52"/>
        <v>1252</v>
      </c>
    </row>
    <row r="922" spans="1:7" hidden="1">
      <c r="A922" s="12">
        <v>915</v>
      </c>
      <c r="B922" s="9">
        <v>35430</v>
      </c>
      <c r="C922" s="6">
        <f t="shared" si="50"/>
        <v>12</v>
      </c>
      <c r="D922" s="6">
        <f t="shared" si="51"/>
        <v>1997</v>
      </c>
      <c r="E922" s="19">
        <v>2000</v>
      </c>
      <c r="F922" s="19">
        <v>3252.10009765625</v>
      </c>
      <c r="G922" s="19">
        <f t="shared" si="52"/>
        <v>1252.10009765625</v>
      </c>
    </row>
    <row r="923" spans="1:7" hidden="1">
      <c r="A923" s="12">
        <v>916</v>
      </c>
      <c r="B923" s="9">
        <v>35461</v>
      </c>
      <c r="C923" s="6">
        <f t="shared" si="50"/>
        <v>1</v>
      </c>
      <c r="D923" s="6">
        <f t="shared" si="51"/>
        <v>1997</v>
      </c>
      <c r="E923" s="19">
        <v>2000</v>
      </c>
      <c r="F923" s="19">
        <v>3252.10009765625</v>
      </c>
      <c r="G923" s="19">
        <f t="shared" si="52"/>
        <v>1252.10009765625</v>
      </c>
    </row>
    <row r="924" spans="1:7" hidden="1">
      <c r="A924" s="12">
        <v>917</v>
      </c>
      <c r="B924" s="9">
        <v>35489</v>
      </c>
      <c r="C924" s="6">
        <f t="shared" si="50"/>
        <v>2</v>
      </c>
      <c r="D924" s="6">
        <f t="shared" si="51"/>
        <v>1997</v>
      </c>
      <c r="E924" s="19">
        <v>2000</v>
      </c>
      <c r="F924" s="19">
        <v>3788.800048828125</v>
      </c>
      <c r="G924" s="19">
        <f t="shared" si="52"/>
        <v>1788.800048828125</v>
      </c>
    </row>
    <row r="925" spans="1:7" hidden="1">
      <c r="A925" s="12">
        <v>918</v>
      </c>
      <c r="B925" s="9">
        <v>35520</v>
      </c>
      <c r="C925" s="6">
        <f t="shared" si="50"/>
        <v>3</v>
      </c>
      <c r="D925" s="6">
        <f t="shared" si="51"/>
        <v>1997</v>
      </c>
      <c r="E925" s="19">
        <v>2000</v>
      </c>
      <c r="F925" s="19">
        <v>4462.7998046875</v>
      </c>
      <c r="G925" s="19">
        <f t="shared" si="52"/>
        <v>2462.7998046875</v>
      </c>
    </row>
    <row r="926" spans="1:7" hidden="1">
      <c r="A926" s="12">
        <v>919</v>
      </c>
      <c r="B926" s="9">
        <v>35550</v>
      </c>
      <c r="C926" s="6">
        <f t="shared" si="50"/>
        <v>4</v>
      </c>
      <c r="D926" s="6">
        <f t="shared" si="51"/>
        <v>1997</v>
      </c>
      <c r="E926" s="19">
        <v>2000</v>
      </c>
      <c r="F926" s="19">
        <v>4552.10009765625</v>
      </c>
      <c r="G926" s="19">
        <f t="shared" si="52"/>
        <v>2552.10009765625</v>
      </c>
    </row>
    <row r="927" spans="1:7" hidden="1">
      <c r="A927" s="12">
        <v>920</v>
      </c>
      <c r="B927" s="9">
        <v>35581</v>
      </c>
      <c r="C927" s="6">
        <f t="shared" si="50"/>
        <v>5</v>
      </c>
      <c r="D927" s="6">
        <f t="shared" si="51"/>
        <v>1997</v>
      </c>
      <c r="E927" s="19">
        <v>2000</v>
      </c>
      <c r="F927" s="19">
        <v>4552</v>
      </c>
      <c r="G927" s="19">
        <f t="shared" si="52"/>
        <v>2552</v>
      </c>
    </row>
    <row r="928" spans="1:7" hidden="1">
      <c r="A928" s="12">
        <v>921</v>
      </c>
      <c r="B928" s="9">
        <v>35611</v>
      </c>
      <c r="C928" s="6">
        <f t="shared" si="50"/>
        <v>6</v>
      </c>
      <c r="D928" s="6">
        <f t="shared" si="51"/>
        <v>1997</v>
      </c>
      <c r="E928" s="19">
        <v>2000</v>
      </c>
      <c r="F928" s="19">
        <v>3200</v>
      </c>
      <c r="G928" s="19">
        <f t="shared" si="52"/>
        <v>1200</v>
      </c>
    </row>
    <row r="929" spans="1:7" hidden="1">
      <c r="A929" s="12">
        <v>922</v>
      </c>
      <c r="B929" s="9">
        <v>35642</v>
      </c>
      <c r="C929" s="6">
        <f t="shared" si="50"/>
        <v>7</v>
      </c>
      <c r="D929" s="6">
        <f t="shared" si="51"/>
        <v>1997</v>
      </c>
      <c r="E929" s="19">
        <v>2000</v>
      </c>
      <c r="F929" s="19">
        <v>3200</v>
      </c>
      <c r="G929" s="19">
        <f t="shared" si="52"/>
        <v>1200</v>
      </c>
    </row>
    <row r="930" spans="1:7" hidden="1">
      <c r="A930" s="12">
        <v>923</v>
      </c>
      <c r="B930" s="9">
        <v>35673</v>
      </c>
      <c r="C930" s="6">
        <f t="shared" si="50"/>
        <v>8</v>
      </c>
      <c r="D930" s="6">
        <f t="shared" si="51"/>
        <v>1997</v>
      </c>
      <c r="E930" s="19">
        <v>2000</v>
      </c>
      <c r="F930" s="19">
        <v>3200</v>
      </c>
      <c r="G930" s="19">
        <f t="shared" si="52"/>
        <v>1200</v>
      </c>
    </row>
    <row r="931" spans="1:7" hidden="1">
      <c r="A931" s="12">
        <v>924</v>
      </c>
      <c r="B931" s="9">
        <v>35703</v>
      </c>
      <c r="C931" s="6">
        <f t="shared" si="50"/>
        <v>9</v>
      </c>
      <c r="D931" s="6">
        <f t="shared" si="51"/>
        <v>1997</v>
      </c>
      <c r="E931" s="19">
        <v>2000</v>
      </c>
      <c r="F931" s="19">
        <v>3200</v>
      </c>
      <c r="G931" s="19">
        <f t="shared" si="52"/>
        <v>1200</v>
      </c>
    </row>
    <row r="932" spans="1:7" hidden="1">
      <c r="A932" s="12">
        <v>925</v>
      </c>
      <c r="B932" s="9">
        <v>35734</v>
      </c>
      <c r="C932" s="6">
        <f t="shared" si="50"/>
        <v>10</v>
      </c>
      <c r="D932" s="6">
        <f t="shared" si="51"/>
        <v>1998</v>
      </c>
      <c r="E932" s="19">
        <v>2000</v>
      </c>
      <c r="F932" s="19">
        <v>3250</v>
      </c>
      <c r="G932" s="19">
        <f t="shared" si="52"/>
        <v>1250</v>
      </c>
    </row>
    <row r="933" spans="1:7" hidden="1">
      <c r="A933" s="12">
        <v>926</v>
      </c>
      <c r="B933" s="9">
        <v>35764</v>
      </c>
      <c r="C933" s="6">
        <f t="shared" si="50"/>
        <v>11</v>
      </c>
      <c r="D933" s="6">
        <f t="shared" si="51"/>
        <v>1998</v>
      </c>
      <c r="E933" s="19">
        <v>2000</v>
      </c>
      <c r="F933" s="19">
        <v>3252</v>
      </c>
      <c r="G933" s="19">
        <f t="shared" si="52"/>
        <v>1252</v>
      </c>
    </row>
    <row r="934" spans="1:7" hidden="1">
      <c r="A934" s="12">
        <v>927</v>
      </c>
      <c r="B934" s="9">
        <v>35795</v>
      </c>
      <c r="C934" s="6">
        <f t="shared" si="50"/>
        <v>12</v>
      </c>
      <c r="D934" s="6">
        <f t="shared" si="51"/>
        <v>1998</v>
      </c>
      <c r="E934" s="19">
        <v>2000</v>
      </c>
      <c r="F934" s="19">
        <v>3364.39990234375</v>
      </c>
      <c r="G934" s="19">
        <f t="shared" si="52"/>
        <v>1364.39990234375</v>
      </c>
    </row>
    <row r="935" spans="1:7" hidden="1">
      <c r="A935" s="12">
        <v>928</v>
      </c>
      <c r="B935" s="9">
        <v>35826</v>
      </c>
      <c r="C935" s="6">
        <f t="shared" si="50"/>
        <v>1</v>
      </c>
      <c r="D935" s="6">
        <f t="shared" si="51"/>
        <v>1998</v>
      </c>
      <c r="E935" s="19">
        <v>2000</v>
      </c>
      <c r="F935" s="19">
        <v>3338.5</v>
      </c>
      <c r="G935" s="19">
        <f t="shared" si="52"/>
        <v>1338.5</v>
      </c>
    </row>
    <row r="936" spans="1:7" hidden="1">
      <c r="A936" s="12">
        <v>929</v>
      </c>
      <c r="B936" s="9">
        <v>35854</v>
      </c>
      <c r="C936" s="6">
        <f t="shared" si="50"/>
        <v>2</v>
      </c>
      <c r="D936" s="6">
        <f t="shared" si="51"/>
        <v>1998</v>
      </c>
      <c r="E936" s="19">
        <v>2000</v>
      </c>
      <c r="F936" s="19">
        <v>3252.10009765625</v>
      </c>
      <c r="G936" s="19">
        <f t="shared" si="52"/>
        <v>1252.10009765625</v>
      </c>
    </row>
    <row r="937" spans="1:7" hidden="1">
      <c r="A937" s="12">
        <v>930</v>
      </c>
      <c r="B937" s="9">
        <v>35885</v>
      </c>
      <c r="C937" s="6">
        <f t="shared" si="50"/>
        <v>3</v>
      </c>
      <c r="D937" s="6">
        <f t="shared" si="51"/>
        <v>1998</v>
      </c>
      <c r="E937" s="19">
        <v>2000</v>
      </c>
      <c r="F937" s="19">
        <v>3503.89990234375</v>
      </c>
      <c r="G937" s="19">
        <f t="shared" si="52"/>
        <v>1503.89990234375</v>
      </c>
    </row>
    <row r="938" spans="1:7" hidden="1">
      <c r="A938" s="12">
        <v>931</v>
      </c>
      <c r="B938" s="9">
        <v>35915</v>
      </c>
      <c r="C938" s="6">
        <f t="shared" si="50"/>
        <v>4</v>
      </c>
      <c r="D938" s="6">
        <f t="shared" si="51"/>
        <v>1998</v>
      </c>
      <c r="E938" s="19">
        <v>2000</v>
      </c>
      <c r="F938" s="19">
        <v>4395</v>
      </c>
      <c r="G938" s="19">
        <f t="shared" si="52"/>
        <v>2395</v>
      </c>
    </row>
    <row r="939" spans="1:7" hidden="1">
      <c r="A939" s="12">
        <v>932</v>
      </c>
      <c r="B939" s="9">
        <v>35946</v>
      </c>
      <c r="C939" s="6">
        <f t="shared" si="50"/>
        <v>5</v>
      </c>
      <c r="D939" s="6">
        <f t="shared" si="51"/>
        <v>1998</v>
      </c>
      <c r="E939" s="19">
        <v>2000</v>
      </c>
      <c r="F939" s="19">
        <v>4552</v>
      </c>
      <c r="G939" s="19">
        <f t="shared" si="52"/>
        <v>2552</v>
      </c>
    </row>
    <row r="940" spans="1:7" hidden="1">
      <c r="A940" s="12">
        <v>933</v>
      </c>
      <c r="B940" s="9">
        <v>35976</v>
      </c>
      <c r="C940" s="6">
        <f t="shared" si="50"/>
        <v>6</v>
      </c>
      <c r="D940" s="6">
        <f t="shared" si="51"/>
        <v>1998</v>
      </c>
      <c r="E940" s="19">
        <v>2000</v>
      </c>
      <c r="F940" s="19">
        <v>3200</v>
      </c>
      <c r="G940" s="19">
        <f t="shared" si="52"/>
        <v>1200</v>
      </c>
    </row>
    <row r="941" spans="1:7" hidden="1">
      <c r="A941" s="12">
        <v>934</v>
      </c>
      <c r="B941" s="9">
        <v>36007</v>
      </c>
      <c r="C941" s="6">
        <f t="shared" si="50"/>
        <v>7</v>
      </c>
      <c r="D941" s="6">
        <f t="shared" si="51"/>
        <v>1998</v>
      </c>
      <c r="E941" s="19">
        <v>2000</v>
      </c>
      <c r="F941" s="19">
        <v>3200</v>
      </c>
      <c r="G941" s="19">
        <f t="shared" si="52"/>
        <v>1200</v>
      </c>
    </row>
    <row r="942" spans="1:7" hidden="1">
      <c r="A942" s="12">
        <v>935</v>
      </c>
      <c r="B942" s="9">
        <v>36038</v>
      </c>
      <c r="C942" s="6">
        <f t="shared" si="50"/>
        <v>8</v>
      </c>
      <c r="D942" s="6">
        <f t="shared" si="51"/>
        <v>1998</v>
      </c>
      <c r="E942" s="19">
        <v>2000</v>
      </c>
      <c r="F942" s="19">
        <v>3200</v>
      </c>
      <c r="G942" s="19">
        <f t="shared" si="52"/>
        <v>1200</v>
      </c>
    </row>
    <row r="943" spans="1:7" hidden="1">
      <c r="A943" s="12">
        <v>936</v>
      </c>
      <c r="B943" s="9">
        <v>36068</v>
      </c>
      <c r="C943" s="6">
        <f t="shared" si="50"/>
        <v>9</v>
      </c>
      <c r="D943" s="6">
        <f t="shared" si="51"/>
        <v>1998</v>
      </c>
      <c r="E943" s="19">
        <v>2000</v>
      </c>
      <c r="F943" s="19">
        <v>3200</v>
      </c>
      <c r="G943" s="19">
        <f t="shared" si="52"/>
        <v>1200</v>
      </c>
    </row>
    <row r="944" spans="1:7" hidden="1">
      <c r="A944" s="12">
        <v>937</v>
      </c>
      <c r="B944" s="9">
        <v>36099</v>
      </c>
      <c r="C944" s="6">
        <f t="shared" si="50"/>
        <v>10</v>
      </c>
      <c r="D944" s="6">
        <f t="shared" si="51"/>
        <v>1999</v>
      </c>
      <c r="E944" s="19">
        <v>2000</v>
      </c>
      <c r="F944" s="19">
        <v>3250</v>
      </c>
      <c r="G944" s="19">
        <f t="shared" si="52"/>
        <v>1250</v>
      </c>
    </row>
    <row r="945" spans="1:7" hidden="1">
      <c r="A945" s="12">
        <v>938</v>
      </c>
      <c r="B945" s="9">
        <v>36129</v>
      </c>
      <c r="C945" s="6">
        <f t="shared" si="50"/>
        <v>11</v>
      </c>
      <c r="D945" s="6">
        <f t="shared" si="51"/>
        <v>1999</v>
      </c>
      <c r="E945" s="19">
        <v>2000</v>
      </c>
      <c r="F945" s="19">
        <v>3252</v>
      </c>
      <c r="G945" s="19">
        <f t="shared" si="52"/>
        <v>1252</v>
      </c>
    </row>
    <row r="946" spans="1:7" hidden="1">
      <c r="A946" s="12">
        <v>939</v>
      </c>
      <c r="B946" s="9">
        <v>36160</v>
      </c>
      <c r="C946" s="6">
        <f t="shared" si="50"/>
        <v>12</v>
      </c>
      <c r="D946" s="6">
        <f t="shared" si="51"/>
        <v>1999</v>
      </c>
      <c r="E946" s="19">
        <v>2000</v>
      </c>
      <c r="F946" s="19">
        <v>3349</v>
      </c>
      <c r="G946" s="19">
        <f t="shared" si="52"/>
        <v>1349</v>
      </c>
    </row>
    <row r="947" spans="1:7" hidden="1">
      <c r="A947" s="12">
        <v>940</v>
      </c>
      <c r="B947" s="9">
        <v>36191</v>
      </c>
      <c r="C947" s="6">
        <f t="shared" si="50"/>
        <v>1</v>
      </c>
      <c r="D947" s="6">
        <f t="shared" si="51"/>
        <v>1999</v>
      </c>
      <c r="E947" s="19">
        <v>2000</v>
      </c>
      <c r="F947" s="19">
        <v>3640.10009765625</v>
      </c>
      <c r="G947" s="19">
        <f t="shared" si="52"/>
        <v>1640.10009765625</v>
      </c>
    </row>
    <row r="948" spans="1:7" hidden="1">
      <c r="A948" s="12">
        <v>941</v>
      </c>
      <c r="B948" s="9">
        <v>36219</v>
      </c>
      <c r="C948" s="6">
        <f t="shared" si="50"/>
        <v>2</v>
      </c>
      <c r="D948" s="6">
        <f t="shared" si="51"/>
        <v>1999</v>
      </c>
      <c r="E948" s="19">
        <v>2000</v>
      </c>
      <c r="F948" s="19">
        <v>3569.60009765625</v>
      </c>
      <c r="G948" s="19">
        <f t="shared" si="52"/>
        <v>1569.60009765625</v>
      </c>
    </row>
    <row r="949" spans="1:7" hidden="1">
      <c r="A949" s="12">
        <v>942</v>
      </c>
      <c r="B949" s="9">
        <v>36250</v>
      </c>
      <c r="C949" s="6">
        <f t="shared" si="50"/>
        <v>3</v>
      </c>
      <c r="D949" s="6">
        <f t="shared" si="51"/>
        <v>1999</v>
      </c>
      <c r="E949" s="19">
        <v>2000</v>
      </c>
      <c r="F949" s="19">
        <v>3980</v>
      </c>
      <c r="G949" s="19">
        <f t="shared" si="52"/>
        <v>1980</v>
      </c>
    </row>
    <row r="950" spans="1:7" hidden="1">
      <c r="A950" s="12">
        <v>943</v>
      </c>
      <c r="B950" s="9">
        <v>36280</v>
      </c>
      <c r="C950" s="6">
        <f t="shared" si="50"/>
        <v>4</v>
      </c>
      <c r="D950" s="6">
        <f t="shared" si="51"/>
        <v>1999</v>
      </c>
      <c r="E950" s="19">
        <v>2000</v>
      </c>
      <c r="F950" s="19">
        <v>4552.10009765625</v>
      </c>
      <c r="G950" s="19">
        <f t="shared" si="52"/>
        <v>2552.10009765625</v>
      </c>
    </row>
    <row r="951" spans="1:7" hidden="1">
      <c r="A951" s="12">
        <v>944</v>
      </c>
      <c r="B951" s="9">
        <v>36311</v>
      </c>
      <c r="C951" s="6">
        <f t="shared" si="50"/>
        <v>5</v>
      </c>
      <c r="D951" s="6">
        <f t="shared" si="51"/>
        <v>1999</v>
      </c>
      <c r="E951" s="19">
        <v>2000</v>
      </c>
      <c r="F951" s="19">
        <v>4552</v>
      </c>
      <c r="G951" s="19">
        <f t="shared" si="52"/>
        <v>2552</v>
      </c>
    </row>
    <row r="952" spans="1:7" hidden="1">
      <c r="A952" s="12">
        <v>945</v>
      </c>
      <c r="B952" s="9">
        <v>36341</v>
      </c>
      <c r="C952" s="6">
        <f t="shared" si="50"/>
        <v>6</v>
      </c>
      <c r="D952" s="6">
        <f t="shared" si="51"/>
        <v>1999</v>
      </c>
      <c r="E952" s="19">
        <v>2000</v>
      </c>
      <c r="F952" s="19">
        <v>3200</v>
      </c>
      <c r="G952" s="19">
        <f t="shared" si="52"/>
        <v>1200</v>
      </c>
    </row>
    <row r="953" spans="1:7" hidden="1">
      <c r="A953" s="12">
        <v>946</v>
      </c>
      <c r="B953" s="9">
        <v>36372</v>
      </c>
      <c r="C953" s="6">
        <f t="shared" si="50"/>
        <v>7</v>
      </c>
      <c r="D953" s="6">
        <f t="shared" si="51"/>
        <v>1999</v>
      </c>
      <c r="E953" s="19">
        <v>2000</v>
      </c>
      <c r="F953" s="19">
        <v>3200</v>
      </c>
      <c r="G953" s="19">
        <f t="shared" si="52"/>
        <v>1200</v>
      </c>
    </row>
    <row r="954" spans="1:7" hidden="1">
      <c r="A954" s="12">
        <v>947</v>
      </c>
      <c r="B954" s="9">
        <v>36403</v>
      </c>
      <c r="C954" s="6">
        <f t="shared" si="50"/>
        <v>8</v>
      </c>
      <c r="D954" s="6">
        <f t="shared" si="51"/>
        <v>1999</v>
      </c>
      <c r="E954" s="19">
        <v>2000</v>
      </c>
      <c r="F954" s="19">
        <v>3200</v>
      </c>
      <c r="G954" s="19">
        <f t="shared" si="52"/>
        <v>1200</v>
      </c>
    </row>
    <row r="955" spans="1:7" hidden="1">
      <c r="A955" s="12">
        <v>948</v>
      </c>
      <c r="B955" s="9">
        <v>36433</v>
      </c>
      <c r="C955" s="6">
        <f t="shared" si="50"/>
        <v>9</v>
      </c>
      <c r="D955" s="6">
        <f t="shared" si="51"/>
        <v>1999</v>
      </c>
      <c r="E955" s="19">
        <v>2000</v>
      </c>
      <c r="F955" s="19">
        <v>3200</v>
      </c>
      <c r="G955" s="19">
        <f t="shared" si="52"/>
        <v>1200</v>
      </c>
    </row>
    <row r="956" spans="1:7" hidden="1">
      <c r="A956" s="12">
        <v>949</v>
      </c>
      <c r="B956" s="9">
        <v>36464</v>
      </c>
      <c r="C956" s="6">
        <f t="shared" si="50"/>
        <v>10</v>
      </c>
      <c r="D956" s="6">
        <f t="shared" si="51"/>
        <v>2000</v>
      </c>
      <c r="E956" s="19">
        <v>2000</v>
      </c>
      <c r="F956" s="19">
        <v>3250</v>
      </c>
      <c r="G956" s="19">
        <f t="shared" si="52"/>
        <v>1250</v>
      </c>
    </row>
    <row r="957" spans="1:7" hidden="1">
      <c r="A957" s="12">
        <v>950</v>
      </c>
      <c r="B957" s="9">
        <v>36494</v>
      </c>
      <c r="C957" s="6">
        <f t="shared" si="50"/>
        <v>11</v>
      </c>
      <c r="D957" s="6">
        <f t="shared" si="51"/>
        <v>2000</v>
      </c>
      <c r="E957" s="19">
        <v>2000</v>
      </c>
      <c r="F957" s="19">
        <v>3252</v>
      </c>
      <c r="G957" s="19">
        <f t="shared" si="52"/>
        <v>1252</v>
      </c>
    </row>
    <row r="958" spans="1:7" hidden="1">
      <c r="A958" s="12">
        <v>951</v>
      </c>
      <c r="B958" s="9">
        <v>36525</v>
      </c>
      <c r="C958" s="6">
        <f t="shared" si="50"/>
        <v>12</v>
      </c>
      <c r="D958" s="6">
        <f t="shared" si="51"/>
        <v>2000</v>
      </c>
      <c r="E958" s="19">
        <v>2000</v>
      </c>
      <c r="F958" s="19">
        <v>3370.300048828125</v>
      </c>
      <c r="G958" s="19">
        <f t="shared" si="52"/>
        <v>1370.300048828125</v>
      </c>
    </row>
    <row r="959" spans="1:7" hidden="1">
      <c r="A959" s="12">
        <v>952</v>
      </c>
      <c r="B959" s="9">
        <v>36556</v>
      </c>
      <c r="C959" s="6">
        <f t="shared" si="50"/>
        <v>1</v>
      </c>
      <c r="D959" s="6">
        <f t="shared" si="51"/>
        <v>2000</v>
      </c>
      <c r="E959" s="19">
        <v>2000</v>
      </c>
      <c r="F959" s="19">
        <v>3614.5</v>
      </c>
      <c r="G959" s="19">
        <f t="shared" si="52"/>
        <v>1614.5</v>
      </c>
    </row>
    <row r="960" spans="1:7" hidden="1">
      <c r="A960" s="12">
        <v>953</v>
      </c>
      <c r="B960" s="9">
        <v>36585</v>
      </c>
      <c r="C960" s="6">
        <f t="shared" si="50"/>
        <v>2</v>
      </c>
      <c r="D960" s="6">
        <f t="shared" si="51"/>
        <v>2000</v>
      </c>
      <c r="E960" s="19">
        <v>2000</v>
      </c>
      <c r="F960" s="19">
        <v>3281.5</v>
      </c>
      <c r="G960" s="19">
        <f t="shared" si="52"/>
        <v>1281.5</v>
      </c>
    </row>
    <row r="961" spans="1:7" hidden="1">
      <c r="A961" s="12">
        <v>954</v>
      </c>
      <c r="B961" s="9">
        <v>36616</v>
      </c>
      <c r="C961" s="6">
        <f t="shared" si="50"/>
        <v>3</v>
      </c>
      <c r="D961" s="6">
        <f t="shared" si="51"/>
        <v>2000</v>
      </c>
      <c r="E961" s="19">
        <v>2000</v>
      </c>
      <c r="F961" s="19">
        <v>3975.60009765625</v>
      </c>
      <c r="G961" s="19">
        <f t="shared" si="52"/>
        <v>1975.60009765625</v>
      </c>
    </row>
    <row r="962" spans="1:7" hidden="1">
      <c r="A962" s="12">
        <v>955</v>
      </c>
      <c r="B962" s="9">
        <v>36646</v>
      </c>
      <c r="C962" s="6">
        <f t="shared" si="50"/>
        <v>4</v>
      </c>
      <c r="D962" s="6">
        <f t="shared" si="51"/>
        <v>2000</v>
      </c>
      <c r="E962" s="19">
        <v>2000</v>
      </c>
      <c r="F962" s="19">
        <v>4552.10009765625</v>
      </c>
      <c r="G962" s="19">
        <f t="shared" si="52"/>
        <v>2552.10009765625</v>
      </c>
    </row>
    <row r="963" spans="1:7" hidden="1">
      <c r="A963" s="12">
        <v>956</v>
      </c>
      <c r="B963" s="9">
        <v>36677</v>
      </c>
      <c r="C963" s="6">
        <f t="shared" si="50"/>
        <v>5</v>
      </c>
      <c r="D963" s="6">
        <f t="shared" si="51"/>
        <v>2000</v>
      </c>
      <c r="E963" s="19">
        <v>2000</v>
      </c>
      <c r="F963" s="19">
        <v>4552</v>
      </c>
      <c r="G963" s="19">
        <f t="shared" si="52"/>
        <v>2552</v>
      </c>
    </row>
    <row r="964" spans="1:7" hidden="1">
      <c r="A964" s="12">
        <v>957</v>
      </c>
      <c r="B964" s="9">
        <v>36707</v>
      </c>
      <c r="C964" s="6">
        <f t="shared" si="50"/>
        <v>6</v>
      </c>
      <c r="D964" s="6">
        <f t="shared" si="51"/>
        <v>2000</v>
      </c>
      <c r="E964" s="19">
        <v>2000</v>
      </c>
      <c r="F964" s="19">
        <v>3200</v>
      </c>
      <c r="G964" s="19">
        <f t="shared" si="52"/>
        <v>1200</v>
      </c>
    </row>
    <row r="965" spans="1:7" hidden="1">
      <c r="A965" s="12">
        <v>958</v>
      </c>
      <c r="B965" s="9">
        <v>36738</v>
      </c>
      <c r="C965" s="6">
        <f t="shared" si="50"/>
        <v>7</v>
      </c>
      <c r="D965" s="6">
        <f t="shared" si="51"/>
        <v>2000</v>
      </c>
      <c r="E965" s="19">
        <v>2000</v>
      </c>
      <c r="F965" s="19">
        <v>3200</v>
      </c>
      <c r="G965" s="19">
        <f t="shared" si="52"/>
        <v>1200</v>
      </c>
    </row>
    <row r="966" spans="1:7" hidden="1">
      <c r="A966" s="12">
        <v>959</v>
      </c>
      <c r="B966" s="9">
        <v>36769</v>
      </c>
      <c r="C966" s="6">
        <f t="shared" si="50"/>
        <v>8</v>
      </c>
      <c r="D966" s="6">
        <f t="shared" si="51"/>
        <v>2000</v>
      </c>
      <c r="E966" s="19">
        <v>2000</v>
      </c>
      <c r="F966" s="19">
        <v>3200</v>
      </c>
      <c r="G966" s="19">
        <f t="shared" si="52"/>
        <v>1200</v>
      </c>
    </row>
    <row r="967" spans="1:7" hidden="1">
      <c r="A967" s="12">
        <v>960</v>
      </c>
      <c r="B967" s="9">
        <v>36799</v>
      </c>
      <c r="C967" s="6">
        <f t="shared" si="50"/>
        <v>9</v>
      </c>
      <c r="D967" s="6">
        <f t="shared" si="51"/>
        <v>2000</v>
      </c>
      <c r="E967" s="19">
        <v>2000</v>
      </c>
      <c r="F967" s="19">
        <v>3200</v>
      </c>
      <c r="G967" s="19">
        <f t="shared" si="52"/>
        <v>1200</v>
      </c>
    </row>
    <row r="968" spans="1:7" hidden="1">
      <c r="A968" s="12">
        <v>961</v>
      </c>
      <c r="B968" s="9">
        <v>36830</v>
      </c>
      <c r="C968" s="6">
        <f t="shared" si="50"/>
        <v>10</v>
      </c>
      <c r="D968" s="6">
        <f t="shared" si="51"/>
        <v>2001</v>
      </c>
      <c r="E968" s="19">
        <v>2000</v>
      </c>
      <c r="F968" s="19">
        <v>3250</v>
      </c>
      <c r="G968" s="19">
        <f t="shared" si="52"/>
        <v>1250</v>
      </c>
    </row>
    <row r="969" spans="1:7" hidden="1">
      <c r="A969" s="12">
        <v>962</v>
      </c>
      <c r="B969" s="9">
        <v>36860</v>
      </c>
      <c r="C969" s="6">
        <f t="shared" ref="C969:C1015" si="53">MONTH(B969)</f>
        <v>11</v>
      </c>
      <c r="D969" s="6">
        <f t="shared" ref="D969:D1015" si="54">IF(MONTH(B969)&gt;=10, YEAR(B969)+1, YEAR(B969))</f>
        <v>2001</v>
      </c>
      <c r="E969" s="19">
        <v>2000</v>
      </c>
      <c r="F969" s="19">
        <v>3252</v>
      </c>
      <c r="G969" s="19">
        <f t="shared" ref="G969:G1015" si="55">F969-E969</f>
        <v>1252</v>
      </c>
    </row>
    <row r="970" spans="1:7" hidden="1">
      <c r="A970" s="12">
        <v>963</v>
      </c>
      <c r="B970" s="9">
        <v>36891</v>
      </c>
      <c r="C970" s="6">
        <f t="shared" si="53"/>
        <v>12</v>
      </c>
      <c r="D970" s="6">
        <f t="shared" si="54"/>
        <v>2001</v>
      </c>
      <c r="E970" s="19">
        <v>2000</v>
      </c>
      <c r="F970" s="19">
        <v>3371.60009765625</v>
      </c>
      <c r="G970" s="19">
        <f t="shared" si="55"/>
        <v>1371.60009765625</v>
      </c>
    </row>
    <row r="971" spans="1:7" hidden="1">
      <c r="A971" s="12">
        <v>964</v>
      </c>
      <c r="B971" s="9">
        <v>36922</v>
      </c>
      <c r="C971" s="6">
        <f t="shared" si="53"/>
        <v>1</v>
      </c>
      <c r="D971" s="6">
        <f t="shared" si="54"/>
        <v>2001</v>
      </c>
      <c r="E971" s="19">
        <v>1700</v>
      </c>
      <c r="F971" s="19">
        <v>3834.89990234375</v>
      </c>
      <c r="G971" s="19">
        <f t="shared" si="55"/>
        <v>2134.89990234375</v>
      </c>
    </row>
    <row r="972" spans="1:7" hidden="1">
      <c r="A972" s="12">
        <v>965</v>
      </c>
      <c r="B972" s="9">
        <v>36950</v>
      </c>
      <c r="C972" s="6">
        <f t="shared" si="53"/>
        <v>2</v>
      </c>
      <c r="D972" s="6">
        <f t="shared" si="54"/>
        <v>2001</v>
      </c>
      <c r="E972" s="19">
        <v>1700</v>
      </c>
      <c r="F972" s="19">
        <v>4024.5</v>
      </c>
      <c r="G972" s="19">
        <f t="shared" si="55"/>
        <v>2324.5</v>
      </c>
    </row>
    <row r="973" spans="1:7" hidden="1">
      <c r="A973" s="12">
        <v>966</v>
      </c>
      <c r="B973" s="9">
        <v>36981</v>
      </c>
      <c r="C973" s="6">
        <f t="shared" si="53"/>
        <v>3</v>
      </c>
      <c r="D973" s="6">
        <f t="shared" si="54"/>
        <v>2001</v>
      </c>
      <c r="E973" s="19">
        <v>1700</v>
      </c>
      <c r="F973" s="19">
        <v>4437.7998046875</v>
      </c>
      <c r="G973" s="19">
        <f t="shared" si="55"/>
        <v>2737.7998046875</v>
      </c>
    </row>
    <row r="974" spans="1:7" hidden="1">
      <c r="A974" s="12">
        <v>967</v>
      </c>
      <c r="B974" s="9">
        <v>37011</v>
      </c>
      <c r="C974" s="6">
        <f t="shared" si="53"/>
        <v>4</v>
      </c>
      <c r="D974" s="6">
        <f t="shared" si="54"/>
        <v>2001</v>
      </c>
      <c r="E974" s="19">
        <v>1700</v>
      </c>
      <c r="F974" s="19">
        <v>4552.10009765625</v>
      </c>
      <c r="G974" s="19">
        <f t="shared" si="55"/>
        <v>2852.10009765625</v>
      </c>
    </row>
    <row r="975" spans="1:7" hidden="1">
      <c r="A975" s="12">
        <v>968</v>
      </c>
      <c r="B975" s="9">
        <v>37042</v>
      </c>
      <c r="C975" s="6">
        <f t="shared" si="53"/>
        <v>5</v>
      </c>
      <c r="D975" s="6">
        <f t="shared" si="54"/>
        <v>2001</v>
      </c>
      <c r="E975" s="19">
        <v>1700</v>
      </c>
      <c r="F975" s="19">
        <v>4552</v>
      </c>
      <c r="G975" s="19">
        <f t="shared" si="55"/>
        <v>2852</v>
      </c>
    </row>
    <row r="976" spans="1:7" hidden="1">
      <c r="A976" s="12">
        <v>969</v>
      </c>
      <c r="B976" s="9">
        <v>37072</v>
      </c>
      <c r="C976" s="6">
        <f t="shared" si="53"/>
        <v>6</v>
      </c>
      <c r="D976" s="6">
        <f t="shared" si="54"/>
        <v>2001</v>
      </c>
      <c r="E976" s="19">
        <v>1700</v>
      </c>
      <c r="F976" s="19">
        <v>3200</v>
      </c>
      <c r="G976" s="19">
        <f t="shared" si="55"/>
        <v>1500</v>
      </c>
    </row>
    <row r="977" spans="1:7" hidden="1">
      <c r="A977" s="12">
        <v>970</v>
      </c>
      <c r="B977" s="9">
        <v>37103</v>
      </c>
      <c r="C977" s="6">
        <f t="shared" si="53"/>
        <v>7</v>
      </c>
      <c r="D977" s="6">
        <f t="shared" si="54"/>
        <v>2001</v>
      </c>
      <c r="E977" s="19">
        <v>1700</v>
      </c>
      <c r="F977" s="19">
        <v>3200</v>
      </c>
      <c r="G977" s="19">
        <f t="shared" si="55"/>
        <v>1500</v>
      </c>
    </row>
    <row r="978" spans="1:7" hidden="1">
      <c r="A978" s="12">
        <v>971</v>
      </c>
      <c r="B978" s="9">
        <v>37134</v>
      </c>
      <c r="C978" s="6">
        <f t="shared" si="53"/>
        <v>8</v>
      </c>
      <c r="D978" s="6">
        <f t="shared" si="54"/>
        <v>2001</v>
      </c>
      <c r="E978" s="19">
        <v>1700</v>
      </c>
      <c r="F978" s="19">
        <v>3200</v>
      </c>
      <c r="G978" s="19">
        <f t="shared" si="55"/>
        <v>1500</v>
      </c>
    </row>
    <row r="979" spans="1:7" hidden="1">
      <c r="A979" s="12">
        <v>972</v>
      </c>
      <c r="B979" s="9">
        <v>37164</v>
      </c>
      <c r="C979" s="6">
        <f t="shared" si="53"/>
        <v>9</v>
      </c>
      <c r="D979" s="6">
        <f t="shared" si="54"/>
        <v>2001</v>
      </c>
      <c r="E979" s="19">
        <v>1700</v>
      </c>
      <c r="F979" s="19">
        <v>3200</v>
      </c>
      <c r="G979" s="19">
        <f t="shared" si="55"/>
        <v>1500</v>
      </c>
    </row>
    <row r="980" spans="1:7" hidden="1">
      <c r="A980" s="12">
        <v>973</v>
      </c>
      <c r="B980" s="9">
        <v>37195</v>
      </c>
      <c r="C980" s="6">
        <f t="shared" si="53"/>
        <v>10</v>
      </c>
      <c r="D980" s="6">
        <f t="shared" si="54"/>
        <v>2002</v>
      </c>
      <c r="E980" s="19">
        <v>1700</v>
      </c>
      <c r="F980" s="19">
        <v>3250</v>
      </c>
      <c r="G980" s="19">
        <f t="shared" si="55"/>
        <v>1550</v>
      </c>
    </row>
    <row r="981" spans="1:7" hidden="1">
      <c r="A981" s="12">
        <v>974</v>
      </c>
      <c r="B981" s="9">
        <v>37225</v>
      </c>
      <c r="C981" s="6">
        <f t="shared" si="53"/>
        <v>11</v>
      </c>
      <c r="D981" s="6">
        <f t="shared" si="54"/>
        <v>2002</v>
      </c>
      <c r="E981" s="19">
        <v>1700</v>
      </c>
      <c r="F981" s="19">
        <v>3252</v>
      </c>
      <c r="G981" s="19">
        <f t="shared" si="55"/>
        <v>1552</v>
      </c>
    </row>
    <row r="982" spans="1:7" hidden="1">
      <c r="A982" s="12">
        <v>975</v>
      </c>
      <c r="B982" s="9">
        <v>37256</v>
      </c>
      <c r="C982" s="6">
        <f t="shared" si="53"/>
        <v>12</v>
      </c>
      <c r="D982" s="6">
        <f t="shared" si="54"/>
        <v>2002</v>
      </c>
      <c r="E982" s="19">
        <v>1700</v>
      </c>
      <c r="F982" s="19">
        <v>3333.800048828125</v>
      </c>
      <c r="G982" s="19">
        <f t="shared" si="55"/>
        <v>1633.800048828125</v>
      </c>
    </row>
    <row r="983" spans="1:7" hidden="1">
      <c r="A983" s="12">
        <v>976</v>
      </c>
      <c r="B983" s="9">
        <v>37287</v>
      </c>
      <c r="C983" s="6">
        <f t="shared" si="53"/>
        <v>1</v>
      </c>
      <c r="D983" s="6">
        <f t="shared" si="54"/>
        <v>2002</v>
      </c>
      <c r="E983" s="19">
        <v>1700</v>
      </c>
      <c r="F983" s="19">
        <v>3678.39990234375</v>
      </c>
      <c r="G983" s="19">
        <f t="shared" si="55"/>
        <v>1978.39990234375</v>
      </c>
    </row>
    <row r="984" spans="1:7" hidden="1">
      <c r="A984" s="12">
        <v>977</v>
      </c>
      <c r="B984" s="9">
        <v>37315</v>
      </c>
      <c r="C984" s="6">
        <f t="shared" si="53"/>
        <v>2</v>
      </c>
      <c r="D984" s="6">
        <f t="shared" si="54"/>
        <v>2002</v>
      </c>
      <c r="E984" s="19">
        <v>1700</v>
      </c>
      <c r="F984" s="19">
        <v>4022</v>
      </c>
      <c r="G984" s="19">
        <f t="shared" si="55"/>
        <v>2322</v>
      </c>
    </row>
    <row r="985" spans="1:7" hidden="1">
      <c r="A985" s="12">
        <v>978</v>
      </c>
      <c r="B985" s="9">
        <v>37346</v>
      </c>
      <c r="C985" s="6">
        <f t="shared" si="53"/>
        <v>3</v>
      </c>
      <c r="D985" s="6">
        <f t="shared" si="54"/>
        <v>2002</v>
      </c>
      <c r="E985" s="19">
        <v>1700</v>
      </c>
      <c r="F985" s="19">
        <v>4462.2001953125</v>
      </c>
      <c r="G985" s="19">
        <f t="shared" si="55"/>
        <v>2762.2001953125</v>
      </c>
    </row>
    <row r="986" spans="1:7" hidden="1">
      <c r="A986" s="12">
        <v>979</v>
      </c>
      <c r="B986" s="9">
        <v>37376</v>
      </c>
      <c r="C986" s="6">
        <f t="shared" si="53"/>
        <v>4</v>
      </c>
      <c r="D986" s="6">
        <f t="shared" si="54"/>
        <v>2002</v>
      </c>
      <c r="E986" s="19">
        <v>1700</v>
      </c>
      <c r="F986" s="19">
        <v>4552.10009765625</v>
      </c>
      <c r="G986" s="19">
        <f t="shared" si="55"/>
        <v>2852.10009765625</v>
      </c>
    </row>
    <row r="987" spans="1:7" hidden="1">
      <c r="A987" s="12">
        <v>980</v>
      </c>
      <c r="B987" s="9">
        <v>37407</v>
      </c>
      <c r="C987" s="6">
        <f t="shared" si="53"/>
        <v>5</v>
      </c>
      <c r="D987" s="6">
        <f t="shared" si="54"/>
        <v>2002</v>
      </c>
      <c r="E987" s="19">
        <v>1700</v>
      </c>
      <c r="F987" s="19">
        <v>4552</v>
      </c>
      <c r="G987" s="19">
        <f t="shared" si="55"/>
        <v>2852</v>
      </c>
    </row>
    <row r="988" spans="1:7" hidden="1">
      <c r="A988" s="12">
        <v>981</v>
      </c>
      <c r="B988" s="9">
        <v>37437</v>
      </c>
      <c r="C988" s="6">
        <f t="shared" si="53"/>
        <v>6</v>
      </c>
      <c r="D988" s="6">
        <f t="shared" si="54"/>
        <v>2002</v>
      </c>
      <c r="E988" s="19">
        <v>1700</v>
      </c>
      <c r="F988" s="19">
        <v>3200</v>
      </c>
      <c r="G988" s="19">
        <f t="shared" si="55"/>
        <v>1500</v>
      </c>
    </row>
    <row r="989" spans="1:7" hidden="1">
      <c r="A989" s="12">
        <v>982</v>
      </c>
      <c r="B989" s="9">
        <v>37468</v>
      </c>
      <c r="C989" s="6">
        <f t="shared" si="53"/>
        <v>7</v>
      </c>
      <c r="D989" s="6">
        <f t="shared" si="54"/>
        <v>2002</v>
      </c>
      <c r="E989" s="19">
        <v>1700</v>
      </c>
      <c r="F989" s="19">
        <v>3200</v>
      </c>
      <c r="G989" s="19">
        <f t="shared" si="55"/>
        <v>1500</v>
      </c>
    </row>
    <row r="990" spans="1:7" hidden="1">
      <c r="A990" s="12">
        <v>983</v>
      </c>
      <c r="B990" s="9">
        <v>37499</v>
      </c>
      <c r="C990" s="6">
        <f t="shared" si="53"/>
        <v>8</v>
      </c>
      <c r="D990" s="6">
        <f t="shared" si="54"/>
        <v>2002</v>
      </c>
      <c r="E990" s="19">
        <v>1700</v>
      </c>
      <c r="F990" s="19">
        <v>3200</v>
      </c>
      <c r="G990" s="19">
        <f t="shared" si="55"/>
        <v>1500</v>
      </c>
    </row>
    <row r="991" spans="1:7" hidden="1">
      <c r="A991" s="12">
        <v>984</v>
      </c>
      <c r="B991" s="9">
        <v>37529</v>
      </c>
      <c r="C991" s="6">
        <f t="shared" si="53"/>
        <v>9</v>
      </c>
      <c r="D991" s="6">
        <f t="shared" si="54"/>
        <v>2002</v>
      </c>
      <c r="E991" s="19">
        <v>1700</v>
      </c>
      <c r="F991" s="19">
        <v>3200</v>
      </c>
      <c r="G991" s="19">
        <f t="shared" si="55"/>
        <v>1500</v>
      </c>
    </row>
    <row r="992" spans="1:7" hidden="1">
      <c r="A992" s="12">
        <v>985</v>
      </c>
      <c r="B992" s="9">
        <v>37560</v>
      </c>
      <c r="C992" s="6">
        <f t="shared" si="53"/>
        <v>10</v>
      </c>
      <c r="D992" s="6">
        <f t="shared" si="54"/>
        <v>2003</v>
      </c>
      <c r="E992" s="19">
        <v>1700</v>
      </c>
      <c r="F992" s="19">
        <v>3250</v>
      </c>
      <c r="G992" s="19">
        <f t="shared" si="55"/>
        <v>1550</v>
      </c>
    </row>
    <row r="993" spans="1:7" hidden="1">
      <c r="A993" s="12">
        <v>986</v>
      </c>
      <c r="B993" s="9">
        <v>37590</v>
      </c>
      <c r="C993" s="6">
        <f t="shared" si="53"/>
        <v>11</v>
      </c>
      <c r="D993" s="6">
        <f t="shared" si="54"/>
        <v>2003</v>
      </c>
      <c r="E993" s="19">
        <v>1700</v>
      </c>
      <c r="F993" s="19">
        <v>3252</v>
      </c>
      <c r="G993" s="19">
        <f t="shared" si="55"/>
        <v>1552</v>
      </c>
    </row>
    <row r="994" spans="1:7" hidden="1">
      <c r="A994" s="12">
        <v>987</v>
      </c>
      <c r="B994" s="9">
        <v>37621</v>
      </c>
      <c r="C994" s="6">
        <f t="shared" si="53"/>
        <v>12</v>
      </c>
      <c r="D994" s="6">
        <f t="shared" si="54"/>
        <v>2003</v>
      </c>
      <c r="E994" s="19">
        <v>1700</v>
      </c>
      <c r="F994" s="19">
        <v>3291.300048828125</v>
      </c>
      <c r="G994" s="19">
        <f t="shared" si="55"/>
        <v>1591.300048828125</v>
      </c>
    </row>
    <row r="995" spans="1:7" hidden="1">
      <c r="A995" s="12">
        <v>988</v>
      </c>
      <c r="B995" s="9">
        <v>37652</v>
      </c>
      <c r="C995" s="6">
        <f t="shared" si="53"/>
        <v>1</v>
      </c>
      <c r="D995" s="6">
        <f t="shared" si="54"/>
        <v>2003</v>
      </c>
      <c r="E995" s="19">
        <v>2000</v>
      </c>
      <c r="F995" s="19">
        <v>3515.199951171875</v>
      </c>
      <c r="G995" s="19">
        <f t="shared" si="55"/>
        <v>1515.199951171875</v>
      </c>
    </row>
    <row r="996" spans="1:7" hidden="1">
      <c r="A996" s="12">
        <v>989</v>
      </c>
      <c r="B996" s="9">
        <v>37680</v>
      </c>
      <c r="C996" s="6">
        <f t="shared" si="53"/>
        <v>2</v>
      </c>
      <c r="D996" s="6">
        <f t="shared" si="54"/>
        <v>2003</v>
      </c>
      <c r="E996" s="19">
        <v>2000</v>
      </c>
      <c r="F996" s="19">
        <v>4006.39990234375</v>
      </c>
      <c r="G996" s="19">
        <f t="shared" si="55"/>
        <v>2006.39990234375</v>
      </c>
    </row>
    <row r="997" spans="1:7" hidden="1">
      <c r="A997" s="12">
        <v>990</v>
      </c>
      <c r="B997" s="9">
        <v>37711</v>
      </c>
      <c r="C997" s="6">
        <f t="shared" si="53"/>
        <v>3</v>
      </c>
      <c r="D997" s="6">
        <f t="shared" si="54"/>
        <v>2003</v>
      </c>
      <c r="E997" s="19">
        <v>2000</v>
      </c>
      <c r="F997" s="19">
        <v>4346.89990234375</v>
      </c>
      <c r="G997" s="19">
        <f t="shared" si="55"/>
        <v>2346.89990234375</v>
      </c>
    </row>
    <row r="998" spans="1:7" hidden="1">
      <c r="A998" s="12">
        <v>991</v>
      </c>
      <c r="B998" s="9">
        <v>37741</v>
      </c>
      <c r="C998" s="6">
        <f t="shared" si="53"/>
        <v>4</v>
      </c>
      <c r="D998" s="6">
        <f t="shared" si="54"/>
        <v>2003</v>
      </c>
      <c r="E998" s="19">
        <v>2000</v>
      </c>
      <c r="F998" s="19">
        <v>4552.10009765625</v>
      </c>
      <c r="G998" s="19">
        <f t="shared" si="55"/>
        <v>2552.10009765625</v>
      </c>
    </row>
    <row r="999" spans="1:7" hidden="1">
      <c r="A999" s="12">
        <v>992</v>
      </c>
      <c r="B999" s="9">
        <v>37772</v>
      </c>
      <c r="C999" s="6">
        <f t="shared" si="53"/>
        <v>5</v>
      </c>
      <c r="D999" s="6">
        <f t="shared" si="54"/>
        <v>2003</v>
      </c>
      <c r="E999" s="19">
        <v>2000</v>
      </c>
      <c r="F999" s="19">
        <v>4552</v>
      </c>
      <c r="G999" s="19">
        <f t="shared" si="55"/>
        <v>2552</v>
      </c>
    </row>
    <row r="1000" spans="1:7" hidden="1">
      <c r="A1000" s="12">
        <v>993</v>
      </c>
      <c r="B1000" s="9">
        <v>37802</v>
      </c>
      <c r="C1000" s="6">
        <f t="shared" si="53"/>
        <v>6</v>
      </c>
      <c r="D1000" s="6">
        <f t="shared" si="54"/>
        <v>2003</v>
      </c>
      <c r="E1000" s="19">
        <v>2000</v>
      </c>
      <c r="F1000" s="19">
        <v>3200</v>
      </c>
      <c r="G1000" s="19">
        <f t="shared" si="55"/>
        <v>1200</v>
      </c>
    </row>
    <row r="1001" spans="1:7" hidden="1">
      <c r="A1001" s="12">
        <v>994</v>
      </c>
      <c r="B1001" s="9">
        <v>37833</v>
      </c>
      <c r="C1001" s="6">
        <f t="shared" si="53"/>
        <v>7</v>
      </c>
      <c r="D1001" s="6">
        <f t="shared" si="54"/>
        <v>2003</v>
      </c>
      <c r="E1001" s="19">
        <v>2000</v>
      </c>
      <c r="F1001" s="19">
        <v>3200</v>
      </c>
      <c r="G1001" s="19">
        <f t="shared" si="55"/>
        <v>1200</v>
      </c>
    </row>
    <row r="1002" spans="1:7" hidden="1">
      <c r="A1002" s="12">
        <v>995</v>
      </c>
      <c r="B1002" s="9">
        <v>37864</v>
      </c>
      <c r="C1002" s="6">
        <f t="shared" si="53"/>
        <v>8</v>
      </c>
      <c r="D1002" s="6">
        <f t="shared" si="54"/>
        <v>2003</v>
      </c>
      <c r="E1002" s="19">
        <v>2000</v>
      </c>
      <c r="F1002" s="19">
        <v>3200</v>
      </c>
      <c r="G1002" s="19">
        <f t="shared" si="55"/>
        <v>1200</v>
      </c>
    </row>
    <row r="1003" spans="1:7" hidden="1">
      <c r="A1003" s="12">
        <v>996</v>
      </c>
      <c r="B1003" s="9">
        <v>37894</v>
      </c>
      <c r="C1003" s="6">
        <f t="shared" si="53"/>
        <v>9</v>
      </c>
      <c r="D1003" s="6">
        <f t="shared" si="54"/>
        <v>2003</v>
      </c>
      <c r="E1003" s="19">
        <v>2000</v>
      </c>
      <c r="F1003" s="19">
        <v>3200</v>
      </c>
      <c r="G1003" s="19">
        <f t="shared" si="55"/>
        <v>1200</v>
      </c>
    </row>
    <row r="1004" spans="1:7" hidden="1">
      <c r="A1004" s="12">
        <v>997</v>
      </c>
      <c r="B1004" s="9">
        <v>37925</v>
      </c>
      <c r="C1004" s="6">
        <f t="shared" si="53"/>
        <v>10</v>
      </c>
      <c r="D1004" s="6">
        <f t="shared" si="54"/>
        <v>2004</v>
      </c>
      <c r="E1004" s="19">
        <v>0</v>
      </c>
      <c r="F1004" s="19">
        <v>0</v>
      </c>
      <c r="G1004" s="19">
        <f t="shared" si="55"/>
        <v>0</v>
      </c>
    </row>
    <row r="1005" spans="1:7" hidden="1">
      <c r="A1005" s="12">
        <v>998</v>
      </c>
      <c r="B1005" s="9">
        <v>37955</v>
      </c>
      <c r="C1005" s="6">
        <f t="shared" si="53"/>
        <v>11</v>
      </c>
      <c r="D1005" s="6">
        <f t="shared" si="54"/>
        <v>2004</v>
      </c>
      <c r="E1005" s="19">
        <v>0</v>
      </c>
      <c r="F1005" s="19">
        <v>0</v>
      </c>
      <c r="G1005" s="19">
        <f t="shared" si="55"/>
        <v>0</v>
      </c>
    </row>
    <row r="1006" spans="1:7" hidden="1">
      <c r="A1006" s="12">
        <v>999</v>
      </c>
      <c r="B1006" s="9">
        <v>37986</v>
      </c>
      <c r="C1006" s="6">
        <f t="shared" si="53"/>
        <v>12</v>
      </c>
      <c r="D1006" s="6">
        <f t="shared" si="54"/>
        <v>2004</v>
      </c>
      <c r="E1006" s="19">
        <v>0</v>
      </c>
      <c r="F1006" s="19">
        <v>0</v>
      </c>
      <c r="G1006" s="19">
        <f t="shared" si="55"/>
        <v>0</v>
      </c>
    </row>
    <row r="1007" spans="1:7" hidden="1">
      <c r="A1007" s="12">
        <v>1000</v>
      </c>
      <c r="B1007" s="9">
        <v>38017</v>
      </c>
      <c r="C1007" s="6">
        <f t="shared" si="53"/>
        <v>1</v>
      </c>
      <c r="D1007" s="6">
        <f t="shared" si="54"/>
        <v>2004</v>
      </c>
      <c r="E1007" s="19">
        <v>0</v>
      </c>
      <c r="F1007" s="19">
        <v>0</v>
      </c>
      <c r="G1007" s="19">
        <f t="shared" si="55"/>
        <v>0</v>
      </c>
    </row>
    <row r="1008" spans="1:7" hidden="1">
      <c r="A1008" s="12">
        <v>1001</v>
      </c>
      <c r="B1008" s="9">
        <v>38046</v>
      </c>
      <c r="C1008" s="6">
        <f t="shared" si="53"/>
        <v>2</v>
      </c>
      <c r="D1008" s="6">
        <f t="shared" si="54"/>
        <v>2004</v>
      </c>
      <c r="E1008" s="19">
        <v>0</v>
      </c>
      <c r="F1008" s="19">
        <v>0</v>
      </c>
      <c r="G1008" s="19">
        <f t="shared" si="55"/>
        <v>0</v>
      </c>
    </row>
    <row r="1009" spans="1:7" hidden="1">
      <c r="A1009" s="12">
        <v>1002</v>
      </c>
      <c r="B1009" s="9">
        <v>38077</v>
      </c>
      <c r="C1009" s="6">
        <f t="shared" si="53"/>
        <v>3</v>
      </c>
      <c r="D1009" s="6">
        <f t="shared" si="54"/>
        <v>2004</v>
      </c>
      <c r="E1009" s="19">
        <v>0</v>
      </c>
      <c r="F1009" s="19">
        <v>0</v>
      </c>
      <c r="G1009" s="19">
        <f t="shared" si="55"/>
        <v>0</v>
      </c>
    </row>
    <row r="1010" spans="1:7" hidden="1">
      <c r="A1010" s="12">
        <v>1003</v>
      </c>
      <c r="B1010" s="9">
        <v>38107</v>
      </c>
      <c r="C1010" s="6">
        <f t="shared" si="53"/>
        <v>4</v>
      </c>
      <c r="D1010" s="6">
        <f t="shared" si="54"/>
        <v>2004</v>
      </c>
      <c r="E1010" s="19">
        <v>0</v>
      </c>
      <c r="F1010" s="19">
        <v>0</v>
      </c>
      <c r="G1010" s="19">
        <f t="shared" si="55"/>
        <v>0</v>
      </c>
    </row>
    <row r="1011" spans="1:7" hidden="1">
      <c r="A1011" s="12">
        <v>1004</v>
      </c>
      <c r="B1011" s="9">
        <v>38138</v>
      </c>
      <c r="C1011" s="6">
        <f t="shared" si="53"/>
        <v>5</v>
      </c>
      <c r="D1011" s="6">
        <f t="shared" si="54"/>
        <v>2004</v>
      </c>
      <c r="E1011" s="19">
        <v>0</v>
      </c>
      <c r="F1011" s="19">
        <v>0</v>
      </c>
      <c r="G1011" s="19">
        <f t="shared" si="55"/>
        <v>0</v>
      </c>
    </row>
    <row r="1012" spans="1:7" hidden="1">
      <c r="A1012" s="12">
        <v>1005</v>
      </c>
      <c r="B1012" s="9">
        <v>38168</v>
      </c>
      <c r="C1012" s="6">
        <f t="shared" si="53"/>
        <v>6</v>
      </c>
      <c r="D1012" s="6">
        <f t="shared" si="54"/>
        <v>2004</v>
      </c>
      <c r="E1012" s="19">
        <v>0</v>
      </c>
      <c r="F1012" s="19">
        <v>0</v>
      </c>
      <c r="G1012" s="19">
        <f t="shared" si="55"/>
        <v>0</v>
      </c>
    </row>
    <row r="1013" spans="1:7" hidden="1">
      <c r="A1013" s="12">
        <v>1006</v>
      </c>
      <c r="B1013" s="9">
        <v>38199</v>
      </c>
      <c r="C1013" s="6">
        <f t="shared" si="53"/>
        <v>7</v>
      </c>
      <c r="D1013" s="6">
        <f t="shared" si="54"/>
        <v>2004</v>
      </c>
      <c r="E1013" s="19">
        <v>0</v>
      </c>
      <c r="F1013" s="19">
        <v>0</v>
      </c>
      <c r="G1013" s="19">
        <f t="shared" si="55"/>
        <v>0</v>
      </c>
    </row>
    <row r="1014" spans="1:7" hidden="1">
      <c r="A1014" s="12">
        <v>1007</v>
      </c>
      <c r="B1014" s="9">
        <v>38230</v>
      </c>
      <c r="C1014" s="6">
        <f t="shared" si="53"/>
        <v>8</v>
      </c>
      <c r="D1014" s="6">
        <f t="shared" si="54"/>
        <v>2004</v>
      </c>
      <c r="E1014" s="19">
        <v>0</v>
      </c>
      <c r="F1014" s="19">
        <v>0</v>
      </c>
      <c r="G1014" s="19">
        <f t="shared" si="55"/>
        <v>0</v>
      </c>
    </row>
    <row r="1015" spans="1:7" hidden="1">
      <c r="A1015" s="12">
        <v>1008</v>
      </c>
      <c r="B1015" s="9">
        <v>38260</v>
      </c>
      <c r="C1015" s="6">
        <f t="shared" si="53"/>
        <v>9</v>
      </c>
      <c r="D1015" s="6">
        <f t="shared" si="54"/>
        <v>2004</v>
      </c>
      <c r="E1015" s="19">
        <v>0</v>
      </c>
      <c r="F1015" s="19">
        <v>0</v>
      </c>
      <c r="G1015" s="19">
        <f t="shared" si="55"/>
        <v>0</v>
      </c>
    </row>
    <row r="1017" spans="1:7">
      <c r="A1017" t="s">
        <v>445</v>
      </c>
      <c r="B1017" t="s">
        <v>446</v>
      </c>
      <c r="E1017" t="s">
        <v>8</v>
      </c>
      <c r="F1017" t="s">
        <v>8</v>
      </c>
    </row>
    <row r="1018" spans="1:7">
      <c r="A1018" t="s">
        <v>447</v>
      </c>
      <c r="B1018" t="s">
        <v>446</v>
      </c>
      <c r="E1018" t="s">
        <v>1226</v>
      </c>
      <c r="F1018" t="s">
        <v>1225</v>
      </c>
    </row>
    <row r="1019" spans="1:7">
      <c r="A1019" t="s">
        <v>449</v>
      </c>
      <c r="B1019" t="s">
        <v>446</v>
      </c>
      <c r="E1019" t="s">
        <v>436</v>
      </c>
      <c r="F1019" t="s">
        <v>436</v>
      </c>
    </row>
    <row r="1020" spans="1:7">
      <c r="A1020" t="s">
        <v>451</v>
      </c>
      <c r="B1020" t="s">
        <v>446</v>
      </c>
      <c r="E1020" t="s">
        <v>446</v>
      </c>
      <c r="F1020" t="s">
        <v>446</v>
      </c>
    </row>
    <row r="1021" spans="1:7">
      <c r="A1021" t="s">
        <v>452</v>
      </c>
      <c r="B1021" t="s">
        <v>446</v>
      </c>
      <c r="E1021" t="s">
        <v>453</v>
      </c>
      <c r="F1021" t="s">
        <v>453</v>
      </c>
    </row>
    <row r="1022" spans="1:7">
      <c r="A1022" t="s">
        <v>454</v>
      </c>
      <c r="B1022" t="s">
        <v>446</v>
      </c>
      <c r="E1022" t="s">
        <v>3</v>
      </c>
      <c r="F1022" t="s">
        <v>3</v>
      </c>
    </row>
    <row r="1023" spans="1:7">
      <c r="A1023" t="s">
        <v>455</v>
      </c>
      <c r="B1023" t="s">
        <v>456</v>
      </c>
      <c r="C1023" t="s">
        <v>441</v>
      </c>
      <c r="D1023" t="s">
        <v>1294</v>
      </c>
      <c r="E1023" t="s">
        <v>2</v>
      </c>
      <c r="F1023" t="s">
        <v>2</v>
      </c>
    </row>
    <row r="1024" spans="1:7">
      <c r="A1024">
        <v>109</v>
      </c>
      <c r="B1024" s="1">
        <v>10897</v>
      </c>
      <c r="C1024">
        <v>10</v>
      </c>
      <c r="D1024">
        <v>1930</v>
      </c>
      <c r="E1024">
        <v>650</v>
      </c>
      <c r="F1024">
        <v>3200</v>
      </c>
    </row>
    <row r="1025" spans="1:6">
      <c r="A1025">
        <v>110</v>
      </c>
      <c r="B1025" s="1">
        <v>10927</v>
      </c>
      <c r="C1025">
        <v>11</v>
      </c>
      <c r="D1025">
        <v>1930</v>
      </c>
      <c r="E1025">
        <v>650</v>
      </c>
      <c r="F1025">
        <v>3200</v>
      </c>
    </row>
    <row r="1026" spans="1:6">
      <c r="A1026">
        <v>111</v>
      </c>
      <c r="B1026" s="1">
        <v>10958</v>
      </c>
      <c r="C1026">
        <v>12</v>
      </c>
      <c r="D1026">
        <v>1930</v>
      </c>
      <c r="E1026">
        <v>650</v>
      </c>
      <c r="F1026">
        <v>3348</v>
      </c>
    </row>
    <row r="1027" spans="1:6">
      <c r="A1027">
        <v>112</v>
      </c>
      <c r="B1027" s="1">
        <v>10989</v>
      </c>
      <c r="C1027">
        <v>1</v>
      </c>
      <c r="D1027">
        <v>1930</v>
      </c>
      <c r="E1027">
        <v>1700</v>
      </c>
      <c r="F1027">
        <v>3782</v>
      </c>
    </row>
    <row r="1028" spans="1:6">
      <c r="A1028">
        <v>113</v>
      </c>
      <c r="B1028" s="1">
        <v>11017</v>
      </c>
      <c r="C1028">
        <v>2</v>
      </c>
      <c r="D1028">
        <v>1930</v>
      </c>
      <c r="E1028">
        <v>1700</v>
      </c>
      <c r="F1028">
        <v>4054</v>
      </c>
    </row>
    <row r="1029" spans="1:6">
      <c r="A1029">
        <v>114</v>
      </c>
      <c r="B1029" s="1">
        <v>11048</v>
      </c>
      <c r="C1029">
        <v>3</v>
      </c>
      <c r="D1029">
        <v>1930</v>
      </c>
      <c r="E1029">
        <v>1700</v>
      </c>
      <c r="F1029">
        <v>4450</v>
      </c>
    </row>
    <row r="1030" spans="1:6">
      <c r="A1030">
        <v>115</v>
      </c>
      <c r="B1030" s="1">
        <v>11078</v>
      </c>
      <c r="C1030">
        <v>4</v>
      </c>
      <c r="D1030">
        <v>1930</v>
      </c>
      <c r="E1030">
        <v>1700</v>
      </c>
      <c r="F1030">
        <v>4552</v>
      </c>
    </row>
    <row r="1031" spans="1:6">
      <c r="A1031">
        <v>116</v>
      </c>
      <c r="B1031" s="1">
        <v>11109</v>
      </c>
      <c r="C1031">
        <v>5</v>
      </c>
      <c r="D1031">
        <v>1930</v>
      </c>
      <c r="E1031">
        <v>1700</v>
      </c>
      <c r="F1031">
        <v>4552</v>
      </c>
    </row>
    <row r="1032" spans="1:6">
      <c r="A1032">
        <v>117</v>
      </c>
      <c r="B1032" s="1">
        <v>11139</v>
      </c>
      <c r="C1032">
        <v>6</v>
      </c>
      <c r="D1032">
        <v>1930</v>
      </c>
      <c r="E1032">
        <v>1700</v>
      </c>
      <c r="F1032">
        <v>3200</v>
      </c>
    </row>
    <row r="1033" spans="1:6">
      <c r="A1033">
        <v>118</v>
      </c>
      <c r="B1033" s="1">
        <v>11170</v>
      </c>
      <c r="C1033">
        <v>7</v>
      </c>
      <c r="D1033">
        <v>1930</v>
      </c>
      <c r="E1033">
        <v>1700</v>
      </c>
      <c r="F1033">
        <v>3200</v>
      </c>
    </row>
    <row r="1034" spans="1:6">
      <c r="A1034">
        <v>119</v>
      </c>
      <c r="B1034" s="1">
        <v>11201</v>
      </c>
      <c r="C1034">
        <v>8</v>
      </c>
      <c r="D1034">
        <v>1930</v>
      </c>
      <c r="E1034">
        <v>1700</v>
      </c>
      <c r="F1034">
        <v>3200</v>
      </c>
    </row>
    <row r="1035" spans="1:6">
      <c r="A1035">
        <v>120</v>
      </c>
      <c r="B1035" s="1">
        <v>11231</v>
      </c>
      <c r="C1035">
        <v>9</v>
      </c>
      <c r="D1035">
        <v>1930</v>
      </c>
      <c r="E1035">
        <v>1700</v>
      </c>
      <c r="F1035">
        <v>3200</v>
      </c>
    </row>
  </sheetData>
  <autoFilter ref="A7:G1015" xr:uid="{054BA998-21EA-4CC1-8C1C-577115E5AB71}">
    <filterColumn colId="3">
      <filters>
        <filter val="1930"/>
      </filters>
    </filterColumn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68C3-42E9-4191-90B9-0E2CA07DB992}">
  <sheetPr>
    <tabColor theme="5"/>
  </sheetPr>
  <dimension ref="A1:L399"/>
  <sheetViews>
    <sheetView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13.5703125" style="1" bestFit="1" customWidth="1"/>
    <col min="6" max="6" width="13.5703125" hidden="1" customWidth="1"/>
    <col min="7" max="7" width="8" bestFit="1" customWidth="1"/>
    <col min="8" max="8" width="11.28515625" bestFit="1" customWidth="1"/>
    <col min="9" max="9" width="11.28515625" customWidth="1"/>
    <col min="10" max="10" width="6.28515625" bestFit="1" customWidth="1"/>
  </cols>
  <sheetData>
    <row r="1" spans="1:12">
      <c r="A1" s="2" t="s">
        <v>11</v>
      </c>
      <c r="B1" t="s">
        <v>12</v>
      </c>
      <c r="C1" t="s">
        <v>13</v>
      </c>
      <c r="D1" t="s">
        <v>14</v>
      </c>
      <c r="E1" s="1" t="s">
        <v>15</v>
      </c>
      <c r="F1" t="s">
        <v>24</v>
      </c>
      <c r="G1" t="s">
        <v>16</v>
      </c>
      <c r="H1" t="s">
        <v>17</v>
      </c>
      <c r="J1" t="s">
        <v>18</v>
      </c>
      <c r="L1" s="3" t="s">
        <v>437</v>
      </c>
    </row>
    <row r="2" spans="1:12">
      <c r="A2" s="2" t="s">
        <v>19</v>
      </c>
      <c r="B2" t="s">
        <v>20</v>
      </c>
      <c r="C2">
        <v>94</v>
      </c>
      <c r="D2" t="s">
        <v>42</v>
      </c>
      <c r="E2" s="1">
        <v>43678</v>
      </c>
      <c r="F2" t="s">
        <v>28</v>
      </c>
      <c r="G2">
        <v>3538000</v>
      </c>
      <c r="H2">
        <f>IF(TYPE(G2)&lt;&gt;1, 1,0)</f>
        <v>0</v>
      </c>
      <c r="J2" t="s">
        <v>27</v>
      </c>
    </row>
    <row r="3" spans="1:12">
      <c r="A3" s="2" t="s">
        <v>19</v>
      </c>
      <c r="B3" t="s">
        <v>20</v>
      </c>
      <c r="C3">
        <v>94</v>
      </c>
      <c r="D3" t="s">
        <v>42</v>
      </c>
      <c r="E3" s="1">
        <v>43679</v>
      </c>
      <c r="F3" t="s">
        <v>43</v>
      </c>
      <c r="G3">
        <v>3538000</v>
      </c>
      <c r="H3">
        <f t="shared" ref="H3:H66" si="0">IF(TYPE(G3)&lt;&gt;1, 1,0)</f>
        <v>0</v>
      </c>
      <c r="J3" t="s">
        <v>27</v>
      </c>
    </row>
    <row r="4" spans="1:12">
      <c r="A4" s="2" t="s">
        <v>19</v>
      </c>
      <c r="B4" t="s">
        <v>20</v>
      </c>
      <c r="C4">
        <v>94</v>
      </c>
      <c r="D4" t="s">
        <v>42</v>
      </c>
      <c r="E4" s="1">
        <v>43680</v>
      </c>
      <c r="F4" t="s">
        <v>44</v>
      </c>
      <c r="G4">
        <v>3538000</v>
      </c>
      <c r="H4">
        <f t="shared" si="0"/>
        <v>0</v>
      </c>
      <c r="J4" t="s">
        <v>27</v>
      </c>
    </row>
    <row r="5" spans="1:12">
      <c r="A5" s="2" t="s">
        <v>19</v>
      </c>
      <c r="B5" t="s">
        <v>20</v>
      </c>
      <c r="C5">
        <v>94</v>
      </c>
      <c r="D5" t="s">
        <v>42</v>
      </c>
      <c r="E5" s="1">
        <v>43681</v>
      </c>
      <c r="F5" t="s">
        <v>45</v>
      </c>
      <c r="G5">
        <v>3538000</v>
      </c>
      <c r="H5">
        <f t="shared" si="0"/>
        <v>0</v>
      </c>
      <c r="J5" t="s">
        <v>27</v>
      </c>
    </row>
    <row r="6" spans="1:12">
      <c r="A6" s="2" t="s">
        <v>19</v>
      </c>
      <c r="B6" t="s">
        <v>20</v>
      </c>
      <c r="C6">
        <v>94</v>
      </c>
      <c r="D6" t="s">
        <v>42</v>
      </c>
      <c r="E6" s="1">
        <v>43682</v>
      </c>
      <c r="F6" t="s">
        <v>46</v>
      </c>
      <c r="G6">
        <v>3538000</v>
      </c>
      <c r="H6">
        <f t="shared" si="0"/>
        <v>0</v>
      </c>
      <c r="J6" t="s">
        <v>27</v>
      </c>
    </row>
    <row r="7" spans="1:12">
      <c r="A7" s="2" t="s">
        <v>19</v>
      </c>
      <c r="B7" t="s">
        <v>20</v>
      </c>
      <c r="C7">
        <v>94</v>
      </c>
      <c r="D7" t="s">
        <v>42</v>
      </c>
      <c r="E7" s="1">
        <v>43683</v>
      </c>
      <c r="F7" t="s">
        <v>47</v>
      </c>
      <c r="G7">
        <v>3538000</v>
      </c>
      <c r="H7">
        <f t="shared" si="0"/>
        <v>0</v>
      </c>
      <c r="J7" t="s">
        <v>27</v>
      </c>
    </row>
    <row r="8" spans="1:12">
      <c r="A8" s="2" t="s">
        <v>19</v>
      </c>
      <c r="B8" t="s">
        <v>20</v>
      </c>
      <c r="C8">
        <v>94</v>
      </c>
      <c r="D8" t="s">
        <v>42</v>
      </c>
      <c r="E8" s="1">
        <v>43684</v>
      </c>
      <c r="F8" t="s">
        <v>48</v>
      </c>
      <c r="G8">
        <v>3538000</v>
      </c>
      <c r="H8">
        <f t="shared" si="0"/>
        <v>0</v>
      </c>
      <c r="J8" t="s">
        <v>27</v>
      </c>
    </row>
    <row r="9" spans="1:12">
      <c r="A9" s="2" t="s">
        <v>19</v>
      </c>
      <c r="B9" t="s">
        <v>20</v>
      </c>
      <c r="C9">
        <v>94</v>
      </c>
      <c r="D9" t="s">
        <v>42</v>
      </c>
      <c r="E9" s="1">
        <v>43685</v>
      </c>
      <c r="F9" t="s">
        <v>49</v>
      </c>
      <c r="G9">
        <v>3538000</v>
      </c>
      <c r="H9">
        <f t="shared" si="0"/>
        <v>0</v>
      </c>
      <c r="J9" t="s">
        <v>27</v>
      </c>
    </row>
    <row r="10" spans="1:12">
      <c r="A10" s="2" t="s">
        <v>19</v>
      </c>
      <c r="B10" t="s">
        <v>20</v>
      </c>
      <c r="C10">
        <v>94</v>
      </c>
      <c r="D10" t="s">
        <v>42</v>
      </c>
      <c r="E10" s="1">
        <v>43686</v>
      </c>
      <c r="F10" t="s">
        <v>50</v>
      </c>
      <c r="G10">
        <v>3538000</v>
      </c>
      <c r="H10">
        <f t="shared" si="0"/>
        <v>0</v>
      </c>
      <c r="J10" t="s">
        <v>27</v>
      </c>
    </row>
    <row r="11" spans="1:12">
      <c r="A11" s="2" t="s">
        <v>19</v>
      </c>
      <c r="B11" t="s">
        <v>20</v>
      </c>
      <c r="C11">
        <v>94</v>
      </c>
      <c r="D11" t="s">
        <v>42</v>
      </c>
      <c r="E11" s="1">
        <v>43687</v>
      </c>
      <c r="F11" t="s">
        <v>51</v>
      </c>
      <c r="G11">
        <v>3538000</v>
      </c>
      <c r="H11">
        <f t="shared" si="0"/>
        <v>0</v>
      </c>
      <c r="J11" t="s">
        <v>27</v>
      </c>
    </row>
    <row r="12" spans="1:12">
      <c r="A12" s="2" t="s">
        <v>19</v>
      </c>
      <c r="B12" t="s">
        <v>20</v>
      </c>
      <c r="C12">
        <v>94</v>
      </c>
      <c r="D12" t="s">
        <v>42</v>
      </c>
      <c r="E12" s="1">
        <v>43688</v>
      </c>
      <c r="F12" t="s">
        <v>52</v>
      </c>
      <c r="G12">
        <v>3538000</v>
      </c>
      <c r="H12">
        <f t="shared" si="0"/>
        <v>0</v>
      </c>
      <c r="J12" t="s">
        <v>27</v>
      </c>
    </row>
    <row r="13" spans="1:12">
      <c r="A13" s="2" t="s">
        <v>19</v>
      </c>
      <c r="B13" t="s">
        <v>20</v>
      </c>
      <c r="C13">
        <v>94</v>
      </c>
      <c r="D13" t="s">
        <v>42</v>
      </c>
      <c r="E13" s="1">
        <v>43689</v>
      </c>
      <c r="F13" t="s">
        <v>53</v>
      </c>
      <c r="G13">
        <v>3538000</v>
      </c>
      <c r="H13">
        <f t="shared" si="0"/>
        <v>0</v>
      </c>
      <c r="J13" t="s">
        <v>27</v>
      </c>
    </row>
    <row r="14" spans="1:12">
      <c r="A14" s="2" t="s">
        <v>19</v>
      </c>
      <c r="B14" t="s">
        <v>20</v>
      </c>
      <c r="C14">
        <v>94</v>
      </c>
      <c r="D14" t="s">
        <v>42</v>
      </c>
      <c r="E14" s="1">
        <v>43690</v>
      </c>
      <c r="F14" t="s">
        <v>54</v>
      </c>
      <c r="G14">
        <v>3538000</v>
      </c>
      <c r="H14">
        <f t="shared" si="0"/>
        <v>0</v>
      </c>
      <c r="J14" t="s">
        <v>27</v>
      </c>
    </row>
    <row r="15" spans="1:12">
      <c r="A15" s="2" t="s">
        <v>19</v>
      </c>
      <c r="B15" t="s">
        <v>20</v>
      </c>
      <c r="C15">
        <v>94</v>
      </c>
      <c r="D15" t="s">
        <v>42</v>
      </c>
      <c r="E15" s="1">
        <v>43691</v>
      </c>
      <c r="F15" t="s">
        <v>55</v>
      </c>
      <c r="G15">
        <v>3538000</v>
      </c>
      <c r="H15">
        <f t="shared" si="0"/>
        <v>0</v>
      </c>
      <c r="J15" t="s">
        <v>27</v>
      </c>
    </row>
    <row r="16" spans="1:12">
      <c r="A16" s="2" t="s">
        <v>19</v>
      </c>
      <c r="B16" t="s">
        <v>20</v>
      </c>
      <c r="C16">
        <v>94</v>
      </c>
      <c r="D16" t="s">
        <v>42</v>
      </c>
      <c r="E16" s="1">
        <v>43692</v>
      </c>
      <c r="F16" t="s">
        <v>56</v>
      </c>
      <c r="G16">
        <v>3538000</v>
      </c>
      <c r="H16">
        <f t="shared" si="0"/>
        <v>0</v>
      </c>
      <c r="J16" t="s">
        <v>27</v>
      </c>
    </row>
    <row r="17" spans="1:10">
      <c r="A17" s="2" t="s">
        <v>19</v>
      </c>
      <c r="B17" t="s">
        <v>20</v>
      </c>
      <c r="C17">
        <v>94</v>
      </c>
      <c r="D17" t="s">
        <v>42</v>
      </c>
      <c r="E17" s="1">
        <v>43693</v>
      </c>
      <c r="F17" t="s">
        <v>57</v>
      </c>
      <c r="G17">
        <v>3538000</v>
      </c>
      <c r="H17">
        <f t="shared" si="0"/>
        <v>0</v>
      </c>
      <c r="J17" t="s">
        <v>27</v>
      </c>
    </row>
    <row r="18" spans="1:10">
      <c r="A18" s="2" t="s">
        <v>19</v>
      </c>
      <c r="B18" t="s">
        <v>20</v>
      </c>
      <c r="C18">
        <v>94</v>
      </c>
      <c r="D18" t="s">
        <v>42</v>
      </c>
      <c r="E18" s="1">
        <v>43694</v>
      </c>
      <c r="F18" t="s">
        <v>58</v>
      </c>
      <c r="G18">
        <v>3538000</v>
      </c>
      <c r="H18">
        <f t="shared" si="0"/>
        <v>0</v>
      </c>
      <c r="J18" t="s">
        <v>27</v>
      </c>
    </row>
    <row r="19" spans="1:10">
      <c r="A19" s="2" t="s">
        <v>19</v>
      </c>
      <c r="B19" t="s">
        <v>20</v>
      </c>
      <c r="C19">
        <v>94</v>
      </c>
      <c r="D19" t="s">
        <v>42</v>
      </c>
      <c r="E19" s="1">
        <v>43695</v>
      </c>
      <c r="F19" t="s">
        <v>59</v>
      </c>
      <c r="G19">
        <v>3538000</v>
      </c>
      <c r="H19">
        <f t="shared" si="0"/>
        <v>0</v>
      </c>
      <c r="J19" t="s">
        <v>27</v>
      </c>
    </row>
    <row r="20" spans="1:10">
      <c r="A20" s="2" t="s">
        <v>19</v>
      </c>
      <c r="B20" t="s">
        <v>20</v>
      </c>
      <c r="C20">
        <v>94</v>
      </c>
      <c r="D20" t="s">
        <v>42</v>
      </c>
      <c r="E20" s="1">
        <v>43696</v>
      </c>
      <c r="F20" t="s">
        <v>60</v>
      </c>
      <c r="G20">
        <v>3538000</v>
      </c>
      <c r="H20">
        <f t="shared" si="0"/>
        <v>0</v>
      </c>
      <c r="J20" t="s">
        <v>27</v>
      </c>
    </row>
    <row r="21" spans="1:10">
      <c r="A21" s="2" t="s">
        <v>19</v>
      </c>
      <c r="B21" t="s">
        <v>20</v>
      </c>
      <c r="C21">
        <v>94</v>
      </c>
      <c r="D21" t="s">
        <v>42</v>
      </c>
      <c r="E21" s="1">
        <v>43697</v>
      </c>
      <c r="F21" t="s">
        <v>61</v>
      </c>
      <c r="G21">
        <v>3538000</v>
      </c>
      <c r="H21">
        <f t="shared" si="0"/>
        <v>0</v>
      </c>
      <c r="J21" t="s">
        <v>27</v>
      </c>
    </row>
    <row r="22" spans="1:10">
      <c r="A22" s="2" t="s">
        <v>19</v>
      </c>
      <c r="B22" t="s">
        <v>20</v>
      </c>
      <c r="C22">
        <v>94</v>
      </c>
      <c r="D22" t="s">
        <v>42</v>
      </c>
      <c r="E22" s="1">
        <v>43698</v>
      </c>
      <c r="F22" t="s">
        <v>62</v>
      </c>
      <c r="G22">
        <v>3538000</v>
      </c>
      <c r="H22">
        <f t="shared" si="0"/>
        <v>0</v>
      </c>
      <c r="J22" t="s">
        <v>27</v>
      </c>
    </row>
    <row r="23" spans="1:10">
      <c r="A23" s="2" t="s">
        <v>19</v>
      </c>
      <c r="B23" t="s">
        <v>20</v>
      </c>
      <c r="C23">
        <v>94</v>
      </c>
      <c r="D23" t="s">
        <v>42</v>
      </c>
      <c r="E23" s="1">
        <v>43699</v>
      </c>
      <c r="F23" t="s">
        <v>63</v>
      </c>
      <c r="G23">
        <v>3538000</v>
      </c>
      <c r="H23">
        <f t="shared" si="0"/>
        <v>0</v>
      </c>
      <c r="J23" t="s">
        <v>27</v>
      </c>
    </row>
    <row r="24" spans="1:10">
      <c r="A24" s="2" t="s">
        <v>19</v>
      </c>
      <c r="B24" t="s">
        <v>20</v>
      </c>
      <c r="C24">
        <v>94</v>
      </c>
      <c r="D24" t="s">
        <v>42</v>
      </c>
      <c r="E24" s="1">
        <v>43700</v>
      </c>
      <c r="F24" t="s">
        <v>64</v>
      </c>
      <c r="G24">
        <v>3538000</v>
      </c>
      <c r="H24">
        <f t="shared" si="0"/>
        <v>0</v>
      </c>
      <c r="J24" t="s">
        <v>27</v>
      </c>
    </row>
    <row r="25" spans="1:10">
      <c r="A25" s="2" t="s">
        <v>19</v>
      </c>
      <c r="B25" t="s">
        <v>20</v>
      </c>
      <c r="C25">
        <v>94</v>
      </c>
      <c r="D25" t="s">
        <v>42</v>
      </c>
      <c r="E25" s="1">
        <v>43701</v>
      </c>
      <c r="F25" t="s">
        <v>65</v>
      </c>
      <c r="G25">
        <v>3538000</v>
      </c>
      <c r="H25">
        <f t="shared" si="0"/>
        <v>0</v>
      </c>
      <c r="J25" t="s">
        <v>27</v>
      </c>
    </row>
    <row r="26" spans="1:10">
      <c r="A26" s="2" t="s">
        <v>19</v>
      </c>
      <c r="B26" t="s">
        <v>20</v>
      </c>
      <c r="C26">
        <v>94</v>
      </c>
      <c r="D26" t="s">
        <v>42</v>
      </c>
      <c r="E26" s="1">
        <v>43702</v>
      </c>
      <c r="F26" t="s">
        <v>66</v>
      </c>
      <c r="G26">
        <v>3538000</v>
      </c>
      <c r="H26">
        <f t="shared" si="0"/>
        <v>0</v>
      </c>
      <c r="J26" t="s">
        <v>27</v>
      </c>
    </row>
    <row r="27" spans="1:10">
      <c r="A27" s="2" t="s">
        <v>19</v>
      </c>
      <c r="B27" t="s">
        <v>20</v>
      </c>
      <c r="C27">
        <v>94</v>
      </c>
      <c r="D27" t="s">
        <v>42</v>
      </c>
      <c r="E27" s="1">
        <v>43703</v>
      </c>
      <c r="F27" t="s">
        <v>67</v>
      </c>
      <c r="G27">
        <v>3538000</v>
      </c>
      <c r="H27">
        <f t="shared" si="0"/>
        <v>0</v>
      </c>
      <c r="J27" t="s">
        <v>27</v>
      </c>
    </row>
    <row r="28" spans="1:10">
      <c r="A28" s="2" t="s">
        <v>19</v>
      </c>
      <c r="B28" t="s">
        <v>20</v>
      </c>
      <c r="C28">
        <v>94</v>
      </c>
      <c r="D28" t="s">
        <v>42</v>
      </c>
      <c r="E28" s="1">
        <v>43704</v>
      </c>
      <c r="F28" t="s">
        <v>68</v>
      </c>
      <c r="G28">
        <v>3538000</v>
      </c>
      <c r="H28">
        <f t="shared" si="0"/>
        <v>0</v>
      </c>
      <c r="J28" t="s">
        <v>27</v>
      </c>
    </row>
    <row r="29" spans="1:10">
      <c r="A29" s="2" t="s">
        <v>19</v>
      </c>
      <c r="B29" t="s">
        <v>20</v>
      </c>
      <c r="C29">
        <v>94</v>
      </c>
      <c r="D29" t="s">
        <v>42</v>
      </c>
      <c r="E29" s="1">
        <v>43705</v>
      </c>
      <c r="F29" t="s">
        <v>69</v>
      </c>
      <c r="G29">
        <v>3538000</v>
      </c>
      <c r="H29">
        <f t="shared" si="0"/>
        <v>0</v>
      </c>
      <c r="J29" t="s">
        <v>27</v>
      </c>
    </row>
    <row r="30" spans="1:10">
      <c r="A30" s="2" t="s">
        <v>19</v>
      </c>
      <c r="B30" t="s">
        <v>20</v>
      </c>
      <c r="C30">
        <v>94</v>
      </c>
      <c r="D30" t="s">
        <v>42</v>
      </c>
      <c r="E30" s="1">
        <v>43706</v>
      </c>
      <c r="F30" t="s">
        <v>70</v>
      </c>
      <c r="G30">
        <v>3538000</v>
      </c>
      <c r="H30">
        <f t="shared" si="0"/>
        <v>0</v>
      </c>
      <c r="J30" t="s">
        <v>27</v>
      </c>
    </row>
    <row r="31" spans="1:10">
      <c r="A31" s="2" t="s">
        <v>19</v>
      </c>
      <c r="B31" t="s">
        <v>20</v>
      </c>
      <c r="C31">
        <v>94</v>
      </c>
      <c r="D31" t="s">
        <v>42</v>
      </c>
      <c r="E31" s="1">
        <v>43707</v>
      </c>
      <c r="F31" t="s">
        <v>71</v>
      </c>
      <c r="G31">
        <v>3538000</v>
      </c>
      <c r="H31">
        <f t="shared" si="0"/>
        <v>0</v>
      </c>
      <c r="J31" t="s">
        <v>27</v>
      </c>
    </row>
    <row r="32" spans="1:10">
      <c r="A32" s="2" t="s">
        <v>19</v>
      </c>
      <c r="B32" t="s">
        <v>20</v>
      </c>
      <c r="C32">
        <v>94</v>
      </c>
      <c r="D32" t="s">
        <v>42</v>
      </c>
      <c r="E32" s="1">
        <v>43708</v>
      </c>
      <c r="F32" t="s">
        <v>72</v>
      </c>
      <c r="G32">
        <v>3538000</v>
      </c>
      <c r="H32">
        <f t="shared" si="0"/>
        <v>0</v>
      </c>
      <c r="J32" t="s">
        <v>27</v>
      </c>
    </row>
    <row r="33" spans="1:10">
      <c r="A33" s="2" t="s">
        <v>19</v>
      </c>
      <c r="B33" t="s">
        <v>20</v>
      </c>
      <c r="C33">
        <v>94</v>
      </c>
      <c r="D33" t="s">
        <v>42</v>
      </c>
      <c r="E33" s="1">
        <v>43709</v>
      </c>
      <c r="F33" t="s">
        <v>73</v>
      </c>
      <c r="G33">
        <v>3538000</v>
      </c>
      <c r="H33">
        <f t="shared" si="0"/>
        <v>0</v>
      </c>
      <c r="J33" t="s">
        <v>27</v>
      </c>
    </row>
    <row r="34" spans="1:10">
      <c r="A34" s="2" t="s">
        <v>19</v>
      </c>
      <c r="B34" t="s">
        <v>20</v>
      </c>
      <c r="C34">
        <v>94</v>
      </c>
      <c r="D34" t="s">
        <v>42</v>
      </c>
      <c r="E34" s="1">
        <v>43710</v>
      </c>
      <c r="F34" t="s">
        <v>74</v>
      </c>
      <c r="G34">
        <v>3538000</v>
      </c>
      <c r="H34">
        <f t="shared" si="0"/>
        <v>0</v>
      </c>
      <c r="J34" t="s">
        <v>27</v>
      </c>
    </row>
    <row r="35" spans="1:10">
      <c r="A35" s="2" t="s">
        <v>19</v>
      </c>
      <c r="B35" t="s">
        <v>20</v>
      </c>
      <c r="C35">
        <v>94</v>
      </c>
      <c r="D35" t="s">
        <v>42</v>
      </c>
      <c r="E35" s="1">
        <v>43711</v>
      </c>
      <c r="F35" t="s">
        <v>75</v>
      </c>
      <c r="G35">
        <v>3538000</v>
      </c>
      <c r="H35">
        <f t="shared" si="0"/>
        <v>0</v>
      </c>
      <c r="J35" t="s">
        <v>27</v>
      </c>
    </row>
    <row r="36" spans="1:10">
      <c r="A36" s="2" t="s">
        <v>19</v>
      </c>
      <c r="B36" t="s">
        <v>20</v>
      </c>
      <c r="C36">
        <v>94</v>
      </c>
      <c r="D36" t="s">
        <v>42</v>
      </c>
      <c r="E36" s="1">
        <v>43712</v>
      </c>
      <c r="F36" t="s">
        <v>76</v>
      </c>
      <c r="G36">
        <v>3538000</v>
      </c>
      <c r="H36">
        <f t="shared" si="0"/>
        <v>0</v>
      </c>
      <c r="J36" t="s">
        <v>27</v>
      </c>
    </row>
    <row r="37" spans="1:10">
      <c r="A37" s="2" t="s">
        <v>19</v>
      </c>
      <c r="B37" t="s">
        <v>20</v>
      </c>
      <c r="C37">
        <v>94</v>
      </c>
      <c r="D37" t="s">
        <v>42</v>
      </c>
      <c r="E37" s="1">
        <v>43713</v>
      </c>
      <c r="F37" t="s">
        <v>77</v>
      </c>
      <c r="G37">
        <v>3538000</v>
      </c>
      <c r="H37">
        <f t="shared" si="0"/>
        <v>0</v>
      </c>
      <c r="J37" t="s">
        <v>27</v>
      </c>
    </row>
    <row r="38" spans="1:10">
      <c r="A38" s="2" t="s">
        <v>19</v>
      </c>
      <c r="B38" t="s">
        <v>20</v>
      </c>
      <c r="C38">
        <v>94</v>
      </c>
      <c r="D38" t="s">
        <v>42</v>
      </c>
      <c r="E38" s="1">
        <v>43714</v>
      </c>
      <c r="F38" t="s">
        <v>78</v>
      </c>
      <c r="G38">
        <v>3538000</v>
      </c>
      <c r="H38">
        <f t="shared" si="0"/>
        <v>0</v>
      </c>
      <c r="J38" t="s">
        <v>27</v>
      </c>
    </row>
    <row r="39" spans="1:10">
      <c r="A39" s="2" t="s">
        <v>19</v>
      </c>
      <c r="B39" t="s">
        <v>20</v>
      </c>
      <c r="C39">
        <v>94</v>
      </c>
      <c r="D39" t="s">
        <v>42</v>
      </c>
      <c r="E39" s="1">
        <v>43715</v>
      </c>
      <c r="F39" t="s">
        <v>79</v>
      </c>
      <c r="G39">
        <v>3538000</v>
      </c>
      <c r="H39">
        <f t="shared" si="0"/>
        <v>0</v>
      </c>
      <c r="J39" t="s">
        <v>27</v>
      </c>
    </row>
    <row r="40" spans="1:10">
      <c r="A40" s="2" t="s">
        <v>19</v>
      </c>
      <c r="B40" t="s">
        <v>20</v>
      </c>
      <c r="C40">
        <v>94</v>
      </c>
      <c r="D40" t="s">
        <v>42</v>
      </c>
      <c r="E40" s="1">
        <v>43716</v>
      </c>
      <c r="F40" t="s">
        <v>80</v>
      </c>
      <c r="G40">
        <v>3538000</v>
      </c>
      <c r="H40">
        <f t="shared" si="0"/>
        <v>0</v>
      </c>
      <c r="J40" t="s">
        <v>27</v>
      </c>
    </row>
    <row r="41" spans="1:10">
      <c r="A41" s="2" t="s">
        <v>19</v>
      </c>
      <c r="B41" t="s">
        <v>20</v>
      </c>
      <c r="C41">
        <v>94</v>
      </c>
      <c r="D41" t="s">
        <v>42</v>
      </c>
      <c r="E41" s="1">
        <v>43717</v>
      </c>
      <c r="F41" t="s">
        <v>81</v>
      </c>
      <c r="G41">
        <v>3538000</v>
      </c>
      <c r="H41">
        <f t="shared" si="0"/>
        <v>0</v>
      </c>
      <c r="J41" t="s">
        <v>27</v>
      </c>
    </row>
    <row r="42" spans="1:10">
      <c r="A42" s="2" t="s">
        <v>19</v>
      </c>
      <c r="B42" t="s">
        <v>20</v>
      </c>
      <c r="C42">
        <v>94</v>
      </c>
      <c r="D42" t="s">
        <v>42</v>
      </c>
      <c r="E42" s="1">
        <v>43718</v>
      </c>
      <c r="F42" t="s">
        <v>82</v>
      </c>
      <c r="G42">
        <v>3538000</v>
      </c>
      <c r="H42">
        <f t="shared" si="0"/>
        <v>0</v>
      </c>
      <c r="J42" t="s">
        <v>27</v>
      </c>
    </row>
    <row r="43" spans="1:10">
      <c r="A43" s="2" t="s">
        <v>19</v>
      </c>
      <c r="B43" t="s">
        <v>20</v>
      </c>
      <c r="C43">
        <v>94</v>
      </c>
      <c r="D43" t="s">
        <v>42</v>
      </c>
      <c r="E43" s="1">
        <v>43719</v>
      </c>
      <c r="F43" t="s">
        <v>83</v>
      </c>
      <c r="G43">
        <v>3538000</v>
      </c>
      <c r="H43">
        <f t="shared" si="0"/>
        <v>0</v>
      </c>
      <c r="J43" t="s">
        <v>27</v>
      </c>
    </row>
    <row r="44" spans="1:10">
      <c r="A44" s="2" t="s">
        <v>19</v>
      </c>
      <c r="B44" t="s">
        <v>20</v>
      </c>
      <c r="C44">
        <v>94</v>
      </c>
      <c r="D44" t="s">
        <v>42</v>
      </c>
      <c r="E44" s="1">
        <v>43720</v>
      </c>
      <c r="F44" t="s">
        <v>84</v>
      </c>
      <c r="G44">
        <v>3538000</v>
      </c>
      <c r="H44">
        <f t="shared" si="0"/>
        <v>0</v>
      </c>
      <c r="J44" t="s">
        <v>27</v>
      </c>
    </row>
    <row r="45" spans="1:10">
      <c r="A45" s="2" t="s">
        <v>19</v>
      </c>
      <c r="B45" t="s">
        <v>20</v>
      </c>
      <c r="C45">
        <v>94</v>
      </c>
      <c r="D45" t="s">
        <v>42</v>
      </c>
      <c r="E45" s="1">
        <v>43721</v>
      </c>
      <c r="F45" t="s">
        <v>85</v>
      </c>
      <c r="G45">
        <v>3538000</v>
      </c>
      <c r="H45">
        <f t="shared" si="0"/>
        <v>0</v>
      </c>
      <c r="J45" t="s">
        <v>27</v>
      </c>
    </row>
    <row r="46" spans="1:10">
      <c r="A46" s="2" t="s">
        <v>19</v>
      </c>
      <c r="B46" t="s">
        <v>20</v>
      </c>
      <c r="C46">
        <v>94</v>
      </c>
      <c r="D46" t="s">
        <v>42</v>
      </c>
      <c r="E46" s="1">
        <v>43722</v>
      </c>
      <c r="F46" t="s">
        <v>86</v>
      </c>
      <c r="G46">
        <v>3538000</v>
      </c>
      <c r="H46">
        <f t="shared" si="0"/>
        <v>0</v>
      </c>
      <c r="J46" t="s">
        <v>27</v>
      </c>
    </row>
    <row r="47" spans="1:10">
      <c r="A47" s="2" t="s">
        <v>19</v>
      </c>
      <c r="B47" t="s">
        <v>20</v>
      </c>
      <c r="C47">
        <v>94</v>
      </c>
      <c r="D47" t="s">
        <v>42</v>
      </c>
      <c r="E47" s="1">
        <v>43723</v>
      </c>
      <c r="F47" t="s">
        <v>87</v>
      </c>
      <c r="G47">
        <v>3538000</v>
      </c>
      <c r="H47">
        <f t="shared" si="0"/>
        <v>0</v>
      </c>
      <c r="J47" t="s">
        <v>27</v>
      </c>
    </row>
    <row r="48" spans="1:10">
      <c r="A48" s="2" t="s">
        <v>19</v>
      </c>
      <c r="B48" t="s">
        <v>20</v>
      </c>
      <c r="C48">
        <v>94</v>
      </c>
      <c r="D48" t="s">
        <v>42</v>
      </c>
      <c r="E48" s="1">
        <v>43724</v>
      </c>
      <c r="F48" t="s">
        <v>88</v>
      </c>
      <c r="G48">
        <v>3525500</v>
      </c>
      <c r="H48">
        <f t="shared" si="0"/>
        <v>0</v>
      </c>
      <c r="J48" t="s">
        <v>27</v>
      </c>
    </row>
    <row r="49" spans="1:10">
      <c r="A49" s="2" t="s">
        <v>19</v>
      </c>
      <c r="B49" t="s">
        <v>20</v>
      </c>
      <c r="C49">
        <v>94</v>
      </c>
      <c r="D49" t="s">
        <v>42</v>
      </c>
      <c r="E49" s="1">
        <v>43725</v>
      </c>
      <c r="F49" t="s">
        <v>89</v>
      </c>
      <c r="G49">
        <v>3513000</v>
      </c>
      <c r="H49">
        <f t="shared" si="0"/>
        <v>0</v>
      </c>
      <c r="J49" t="s">
        <v>27</v>
      </c>
    </row>
    <row r="50" spans="1:10">
      <c r="A50" s="2" t="s">
        <v>19</v>
      </c>
      <c r="B50" t="s">
        <v>20</v>
      </c>
      <c r="C50">
        <v>94</v>
      </c>
      <c r="D50" t="s">
        <v>42</v>
      </c>
      <c r="E50" s="1">
        <v>43726</v>
      </c>
      <c r="F50" t="s">
        <v>90</v>
      </c>
      <c r="G50">
        <v>3500500</v>
      </c>
      <c r="H50">
        <f t="shared" si="0"/>
        <v>0</v>
      </c>
      <c r="J50" t="s">
        <v>27</v>
      </c>
    </row>
    <row r="51" spans="1:10">
      <c r="A51" s="2" t="s">
        <v>19</v>
      </c>
      <c r="B51" t="s">
        <v>20</v>
      </c>
      <c r="C51">
        <v>94</v>
      </c>
      <c r="D51" t="s">
        <v>42</v>
      </c>
      <c r="E51" s="1">
        <v>43727</v>
      </c>
      <c r="F51" t="s">
        <v>91</v>
      </c>
      <c r="G51">
        <v>3488000</v>
      </c>
      <c r="H51">
        <f t="shared" si="0"/>
        <v>0</v>
      </c>
      <c r="J51" t="s">
        <v>27</v>
      </c>
    </row>
    <row r="52" spans="1:10">
      <c r="A52" s="2" t="s">
        <v>19</v>
      </c>
      <c r="B52" t="s">
        <v>20</v>
      </c>
      <c r="C52">
        <v>94</v>
      </c>
      <c r="D52" t="s">
        <v>42</v>
      </c>
      <c r="E52" s="1">
        <v>43728</v>
      </c>
      <c r="F52" t="s">
        <v>92</v>
      </c>
      <c r="G52">
        <v>3475500</v>
      </c>
      <c r="H52">
        <f t="shared" si="0"/>
        <v>0</v>
      </c>
      <c r="J52" t="s">
        <v>27</v>
      </c>
    </row>
    <row r="53" spans="1:10">
      <c r="A53" s="2" t="s">
        <v>19</v>
      </c>
      <c r="B53" t="s">
        <v>20</v>
      </c>
      <c r="C53">
        <v>94</v>
      </c>
      <c r="D53" t="s">
        <v>42</v>
      </c>
      <c r="E53" s="1">
        <v>43729</v>
      </c>
      <c r="F53" t="s">
        <v>93</v>
      </c>
      <c r="G53">
        <v>3463000</v>
      </c>
      <c r="H53">
        <f t="shared" si="0"/>
        <v>0</v>
      </c>
      <c r="J53" t="s">
        <v>27</v>
      </c>
    </row>
    <row r="54" spans="1:10">
      <c r="A54" s="2" t="s">
        <v>19</v>
      </c>
      <c r="B54" t="s">
        <v>20</v>
      </c>
      <c r="C54">
        <v>94</v>
      </c>
      <c r="D54" t="s">
        <v>42</v>
      </c>
      <c r="E54" s="1">
        <v>43730</v>
      </c>
      <c r="F54" t="s">
        <v>94</v>
      </c>
      <c r="G54">
        <v>3450500</v>
      </c>
      <c r="H54">
        <f t="shared" si="0"/>
        <v>0</v>
      </c>
      <c r="J54" t="s">
        <v>27</v>
      </c>
    </row>
    <row r="55" spans="1:10">
      <c r="A55" s="2" t="s">
        <v>19</v>
      </c>
      <c r="B55" t="s">
        <v>20</v>
      </c>
      <c r="C55">
        <v>94</v>
      </c>
      <c r="D55" t="s">
        <v>42</v>
      </c>
      <c r="E55" s="1">
        <v>43731</v>
      </c>
      <c r="F55" t="s">
        <v>95</v>
      </c>
      <c r="G55">
        <v>3438000</v>
      </c>
      <c r="H55">
        <f t="shared" si="0"/>
        <v>0</v>
      </c>
      <c r="J55" t="s">
        <v>27</v>
      </c>
    </row>
    <row r="56" spans="1:10">
      <c r="A56" s="2" t="s">
        <v>19</v>
      </c>
      <c r="B56" t="s">
        <v>20</v>
      </c>
      <c r="C56">
        <v>94</v>
      </c>
      <c r="D56" t="s">
        <v>42</v>
      </c>
      <c r="E56" s="1">
        <v>43732</v>
      </c>
      <c r="F56" t="s">
        <v>96</v>
      </c>
      <c r="G56">
        <v>3425500</v>
      </c>
      <c r="H56">
        <f t="shared" si="0"/>
        <v>0</v>
      </c>
      <c r="J56" t="s">
        <v>27</v>
      </c>
    </row>
    <row r="57" spans="1:10">
      <c r="A57" s="2" t="s">
        <v>19</v>
      </c>
      <c r="B57" t="s">
        <v>20</v>
      </c>
      <c r="C57">
        <v>94</v>
      </c>
      <c r="D57" t="s">
        <v>42</v>
      </c>
      <c r="E57" s="1">
        <v>43733</v>
      </c>
      <c r="F57" t="s">
        <v>97</v>
      </c>
      <c r="G57">
        <v>3413000</v>
      </c>
      <c r="H57">
        <f t="shared" si="0"/>
        <v>0</v>
      </c>
      <c r="J57" t="s">
        <v>27</v>
      </c>
    </row>
    <row r="58" spans="1:10">
      <c r="A58" s="2" t="s">
        <v>19</v>
      </c>
      <c r="B58" t="s">
        <v>20</v>
      </c>
      <c r="C58">
        <v>94</v>
      </c>
      <c r="D58" t="s">
        <v>42</v>
      </c>
      <c r="E58" s="1">
        <v>43734</v>
      </c>
      <c r="F58" t="s">
        <v>98</v>
      </c>
      <c r="G58">
        <v>3400500</v>
      </c>
      <c r="H58">
        <f t="shared" si="0"/>
        <v>0</v>
      </c>
      <c r="J58" t="s">
        <v>27</v>
      </c>
    </row>
    <row r="59" spans="1:10">
      <c r="A59" s="2" t="s">
        <v>19</v>
      </c>
      <c r="B59" t="s">
        <v>20</v>
      </c>
      <c r="C59">
        <v>94</v>
      </c>
      <c r="D59" t="s">
        <v>42</v>
      </c>
      <c r="E59" s="1">
        <v>43735</v>
      </c>
      <c r="F59" t="s">
        <v>99</v>
      </c>
      <c r="G59">
        <v>3388000</v>
      </c>
      <c r="H59">
        <f t="shared" si="0"/>
        <v>0</v>
      </c>
      <c r="J59" t="s">
        <v>27</v>
      </c>
    </row>
    <row r="60" spans="1:10">
      <c r="A60" s="2" t="s">
        <v>19</v>
      </c>
      <c r="B60" t="s">
        <v>20</v>
      </c>
      <c r="C60">
        <v>94</v>
      </c>
      <c r="D60" t="s">
        <v>42</v>
      </c>
      <c r="E60" s="1">
        <v>43736</v>
      </c>
      <c r="F60" t="s">
        <v>100</v>
      </c>
      <c r="G60">
        <v>3375500</v>
      </c>
      <c r="H60">
        <f t="shared" si="0"/>
        <v>0</v>
      </c>
      <c r="J60" t="s">
        <v>27</v>
      </c>
    </row>
    <row r="61" spans="1:10">
      <c r="A61" s="2" t="s">
        <v>19</v>
      </c>
      <c r="B61" t="s">
        <v>20</v>
      </c>
      <c r="C61">
        <v>94</v>
      </c>
      <c r="D61" t="s">
        <v>42</v>
      </c>
      <c r="E61" s="1">
        <v>43737</v>
      </c>
      <c r="F61" t="s">
        <v>101</v>
      </c>
      <c r="G61">
        <v>3363000</v>
      </c>
      <c r="H61">
        <f t="shared" si="0"/>
        <v>0</v>
      </c>
      <c r="J61" t="s">
        <v>27</v>
      </c>
    </row>
    <row r="62" spans="1:10">
      <c r="A62" s="2" t="s">
        <v>19</v>
      </c>
      <c r="B62" t="s">
        <v>20</v>
      </c>
      <c r="C62">
        <v>94</v>
      </c>
      <c r="D62" t="s">
        <v>42</v>
      </c>
      <c r="E62" s="1">
        <v>43738</v>
      </c>
      <c r="F62" t="s">
        <v>102</v>
      </c>
      <c r="G62">
        <v>3350500</v>
      </c>
      <c r="H62">
        <f t="shared" si="0"/>
        <v>0</v>
      </c>
      <c r="J62" t="s">
        <v>27</v>
      </c>
    </row>
    <row r="63" spans="1:10">
      <c r="A63" s="2" t="s">
        <v>19</v>
      </c>
      <c r="B63" t="s">
        <v>20</v>
      </c>
      <c r="C63">
        <v>94</v>
      </c>
      <c r="D63" t="s">
        <v>42</v>
      </c>
      <c r="E63" s="1">
        <v>43739</v>
      </c>
      <c r="F63" t="s">
        <v>103</v>
      </c>
      <c r="G63">
        <v>3338000</v>
      </c>
      <c r="H63">
        <f t="shared" si="0"/>
        <v>0</v>
      </c>
      <c r="J63" t="s">
        <v>27</v>
      </c>
    </row>
    <row r="64" spans="1:10">
      <c r="A64" s="2" t="s">
        <v>19</v>
      </c>
      <c r="B64" t="s">
        <v>20</v>
      </c>
      <c r="C64">
        <v>94</v>
      </c>
      <c r="D64" t="s">
        <v>42</v>
      </c>
      <c r="E64" s="1">
        <v>43740</v>
      </c>
      <c r="F64" t="s">
        <v>104</v>
      </c>
      <c r="G64">
        <v>3325500</v>
      </c>
      <c r="H64">
        <f t="shared" si="0"/>
        <v>0</v>
      </c>
      <c r="J64" t="s">
        <v>27</v>
      </c>
    </row>
    <row r="65" spans="1:10">
      <c r="A65" s="2" t="s">
        <v>19</v>
      </c>
      <c r="B65" t="s">
        <v>20</v>
      </c>
      <c r="C65">
        <v>94</v>
      </c>
      <c r="D65" t="s">
        <v>42</v>
      </c>
      <c r="E65" s="1">
        <v>43741</v>
      </c>
      <c r="F65" t="s">
        <v>105</v>
      </c>
      <c r="G65">
        <v>3313000</v>
      </c>
      <c r="H65">
        <f t="shared" si="0"/>
        <v>0</v>
      </c>
      <c r="J65" t="s">
        <v>27</v>
      </c>
    </row>
    <row r="66" spans="1:10">
      <c r="A66" s="2" t="s">
        <v>19</v>
      </c>
      <c r="B66" t="s">
        <v>20</v>
      </c>
      <c r="C66">
        <v>94</v>
      </c>
      <c r="D66" t="s">
        <v>42</v>
      </c>
      <c r="E66" s="1">
        <v>43742</v>
      </c>
      <c r="F66" t="s">
        <v>106</v>
      </c>
      <c r="G66">
        <v>3300500</v>
      </c>
      <c r="H66">
        <f t="shared" si="0"/>
        <v>0</v>
      </c>
      <c r="J66" t="s">
        <v>27</v>
      </c>
    </row>
    <row r="67" spans="1:10">
      <c r="A67" s="2" t="s">
        <v>19</v>
      </c>
      <c r="B67" t="s">
        <v>20</v>
      </c>
      <c r="C67">
        <v>94</v>
      </c>
      <c r="D67" t="s">
        <v>42</v>
      </c>
      <c r="E67" s="1">
        <v>43743</v>
      </c>
      <c r="F67" t="s">
        <v>107</v>
      </c>
      <c r="G67">
        <v>3288000</v>
      </c>
      <c r="H67">
        <f t="shared" ref="H67:H130" si="1">IF(TYPE(G67)&lt;&gt;1, 1,0)</f>
        <v>0</v>
      </c>
      <c r="J67" t="s">
        <v>27</v>
      </c>
    </row>
    <row r="68" spans="1:10">
      <c r="A68" s="2" t="s">
        <v>19</v>
      </c>
      <c r="B68" t="s">
        <v>20</v>
      </c>
      <c r="C68">
        <v>94</v>
      </c>
      <c r="D68" t="s">
        <v>42</v>
      </c>
      <c r="E68" s="1">
        <v>43744</v>
      </c>
      <c r="F68" t="s">
        <v>108</v>
      </c>
      <c r="G68">
        <v>3275500</v>
      </c>
      <c r="H68">
        <f t="shared" si="1"/>
        <v>0</v>
      </c>
      <c r="J68" t="s">
        <v>27</v>
      </c>
    </row>
    <row r="69" spans="1:10">
      <c r="A69" s="2" t="s">
        <v>19</v>
      </c>
      <c r="B69" t="s">
        <v>20</v>
      </c>
      <c r="C69">
        <v>94</v>
      </c>
      <c r="D69" t="s">
        <v>42</v>
      </c>
      <c r="E69" s="1">
        <v>43745</v>
      </c>
      <c r="F69" t="s">
        <v>109</v>
      </c>
      <c r="G69">
        <v>3263000</v>
      </c>
      <c r="H69">
        <f t="shared" si="1"/>
        <v>0</v>
      </c>
      <c r="J69" t="s">
        <v>27</v>
      </c>
    </row>
    <row r="70" spans="1:10">
      <c r="A70" s="2" t="s">
        <v>19</v>
      </c>
      <c r="B70" t="s">
        <v>20</v>
      </c>
      <c r="C70">
        <v>94</v>
      </c>
      <c r="D70" t="s">
        <v>42</v>
      </c>
      <c r="E70" s="1">
        <v>43746</v>
      </c>
      <c r="F70" t="s">
        <v>110</v>
      </c>
      <c r="G70">
        <v>3250500</v>
      </c>
      <c r="H70">
        <f t="shared" si="1"/>
        <v>0</v>
      </c>
      <c r="J70" t="s">
        <v>27</v>
      </c>
    </row>
    <row r="71" spans="1:10">
      <c r="A71" s="2" t="s">
        <v>19</v>
      </c>
      <c r="B71" t="s">
        <v>20</v>
      </c>
      <c r="C71">
        <v>94</v>
      </c>
      <c r="D71" t="s">
        <v>42</v>
      </c>
      <c r="E71" s="1">
        <v>43747</v>
      </c>
      <c r="F71" t="s">
        <v>111</v>
      </c>
      <c r="G71">
        <v>3238000</v>
      </c>
      <c r="H71">
        <f t="shared" si="1"/>
        <v>0</v>
      </c>
      <c r="J71" t="s">
        <v>27</v>
      </c>
    </row>
    <row r="72" spans="1:10">
      <c r="A72" s="2" t="s">
        <v>19</v>
      </c>
      <c r="B72" t="s">
        <v>20</v>
      </c>
      <c r="C72">
        <v>94</v>
      </c>
      <c r="D72" t="s">
        <v>42</v>
      </c>
      <c r="E72" s="1">
        <v>43748</v>
      </c>
      <c r="F72" t="s">
        <v>112</v>
      </c>
      <c r="G72">
        <v>3225500</v>
      </c>
      <c r="H72">
        <f t="shared" si="1"/>
        <v>0</v>
      </c>
      <c r="J72" t="s">
        <v>27</v>
      </c>
    </row>
    <row r="73" spans="1:10">
      <c r="A73" s="2" t="s">
        <v>19</v>
      </c>
      <c r="B73" t="s">
        <v>20</v>
      </c>
      <c r="C73">
        <v>94</v>
      </c>
      <c r="D73" t="s">
        <v>42</v>
      </c>
      <c r="E73" s="1">
        <v>43749</v>
      </c>
      <c r="F73" t="s">
        <v>113</v>
      </c>
      <c r="G73">
        <v>3213000</v>
      </c>
      <c r="H73">
        <f t="shared" si="1"/>
        <v>0</v>
      </c>
      <c r="J73" t="s">
        <v>27</v>
      </c>
    </row>
    <row r="74" spans="1:10">
      <c r="A74" s="2" t="s">
        <v>19</v>
      </c>
      <c r="B74" t="s">
        <v>20</v>
      </c>
      <c r="C74">
        <v>94</v>
      </c>
      <c r="D74" t="s">
        <v>42</v>
      </c>
      <c r="E74" s="1">
        <v>43750</v>
      </c>
      <c r="F74" t="s">
        <v>114</v>
      </c>
      <c r="G74">
        <v>3200500</v>
      </c>
      <c r="H74">
        <f t="shared" si="1"/>
        <v>0</v>
      </c>
      <c r="J74" t="s">
        <v>27</v>
      </c>
    </row>
    <row r="75" spans="1:10">
      <c r="A75" s="2" t="s">
        <v>19</v>
      </c>
      <c r="B75" t="s">
        <v>20</v>
      </c>
      <c r="C75">
        <v>94</v>
      </c>
      <c r="D75" t="s">
        <v>42</v>
      </c>
      <c r="E75" s="1">
        <v>43751</v>
      </c>
      <c r="F75" t="s">
        <v>115</v>
      </c>
      <c r="G75">
        <v>3188000</v>
      </c>
      <c r="H75">
        <f t="shared" si="1"/>
        <v>0</v>
      </c>
      <c r="J75" t="s">
        <v>27</v>
      </c>
    </row>
    <row r="76" spans="1:10">
      <c r="A76" s="2" t="s">
        <v>19</v>
      </c>
      <c r="B76" t="s">
        <v>20</v>
      </c>
      <c r="C76">
        <v>94</v>
      </c>
      <c r="D76" t="s">
        <v>42</v>
      </c>
      <c r="E76" s="1">
        <v>43752</v>
      </c>
      <c r="F76" t="s">
        <v>116</v>
      </c>
      <c r="G76">
        <v>3175500</v>
      </c>
      <c r="H76">
        <f t="shared" si="1"/>
        <v>0</v>
      </c>
      <c r="J76" t="s">
        <v>27</v>
      </c>
    </row>
    <row r="77" spans="1:10">
      <c r="A77" s="2" t="s">
        <v>19</v>
      </c>
      <c r="B77" t="s">
        <v>20</v>
      </c>
      <c r="C77">
        <v>94</v>
      </c>
      <c r="D77" t="s">
        <v>42</v>
      </c>
      <c r="E77" s="1">
        <v>43753</v>
      </c>
      <c r="F77" t="s">
        <v>117</v>
      </c>
      <c r="G77">
        <v>3163000</v>
      </c>
      <c r="H77">
        <f t="shared" si="1"/>
        <v>0</v>
      </c>
      <c r="J77" t="s">
        <v>27</v>
      </c>
    </row>
    <row r="78" spans="1:10">
      <c r="A78" s="2" t="s">
        <v>19</v>
      </c>
      <c r="B78" t="s">
        <v>20</v>
      </c>
      <c r="C78">
        <v>94</v>
      </c>
      <c r="D78" t="s">
        <v>42</v>
      </c>
      <c r="E78" s="1">
        <v>43754</v>
      </c>
      <c r="F78" t="s">
        <v>118</v>
      </c>
      <c r="G78">
        <v>3163000</v>
      </c>
      <c r="H78">
        <f t="shared" si="1"/>
        <v>0</v>
      </c>
      <c r="J78" t="s">
        <v>27</v>
      </c>
    </row>
    <row r="79" spans="1:10">
      <c r="A79" s="2" t="s">
        <v>19</v>
      </c>
      <c r="B79" t="s">
        <v>20</v>
      </c>
      <c r="C79">
        <v>94</v>
      </c>
      <c r="D79" t="s">
        <v>42</v>
      </c>
      <c r="E79" s="1">
        <v>43755</v>
      </c>
      <c r="F79" t="s">
        <v>119</v>
      </c>
      <c r="G79">
        <v>3163000</v>
      </c>
      <c r="H79">
        <f t="shared" si="1"/>
        <v>0</v>
      </c>
      <c r="J79" t="s">
        <v>27</v>
      </c>
    </row>
    <row r="80" spans="1:10">
      <c r="A80" s="2" t="s">
        <v>19</v>
      </c>
      <c r="B80" t="s">
        <v>20</v>
      </c>
      <c r="C80">
        <v>94</v>
      </c>
      <c r="D80" t="s">
        <v>42</v>
      </c>
      <c r="E80" s="1">
        <v>43756</v>
      </c>
      <c r="F80" t="s">
        <v>120</v>
      </c>
      <c r="G80">
        <v>3163000</v>
      </c>
      <c r="H80">
        <f t="shared" si="1"/>
        <v>0</v>
      </c>
      <c r="J80" t="s">
        <v>27</v>
      </c>
    </row>
    <row r="81" spans="1:10">
      <c r="A81" s="2" t="s">
        <v>19</v>
      </c>
      <c r="B81" t="s">
        <v>20</v>
      </c>
      <c r="C81">
        <v>94</v>
      </c>
      <c r="D81" t="s">
        <v>42</v>
      </c>
      <c r="E81" s="1">
        <v>43757</v>
      </c>
      <c r="F81" t="s">
        <v>121</v>
      </c>
      <c r="G81">
        <v>3163000</v>
      </c>
      <c r="H81">
        <f t="shared" si="1"/>
        <v>0</v>
      </c>
      <c r="J81" t="s">
        <v>27</v>
      </c>
    </row>
    <row r="82" spans="1:10">
      <c r="A82" s="2" t="s">
        <v>19</v>
      </c>
      <c r="B82" t="s">
        <v>20</v>
      </c>
      <c r="C82">
        <v>94</v>
      </c>
      <c r="D82" t="s">
        <v>42</v>
      </c>
      <c r="E82" s="1">
        <v>43758</v>
      </c>
      <c r="F82" t="s">
        <v>122</v>
      </c>
      <c r="G82">
        <v>3163000</v>
      </c>
      <c r="H82">
        <f t="shared" si="1"/>
        <v>0</v>
      </c>
      <c r="J82" t="s">
        <v>27</v>
      </c>
    </row>
    <row r="83" spans="1:10">
      <c r="A83" s="2" t="s">
        <v>19</v>
      </c>
      <c r="B83" t="s">
        <v>20</v>
      </c>
      <c r="C83">
        <v>94</v>
      </c>
      <c r="D83" t="s">
        <v>42</v>
      </c>
      <c r="E83" s="1">
        <v>43759</v>
      </c>
      <c r="F83" t="s">
        <v>123</v>
      </c>
      <c r="G83">
        <v>3163000</v>
      </c>
      <c r="H83">
        <f t="shared" si="1"/>
        <v>0</v>
      </c>
      <c r="J83" t="s">
        <v>27</v>
      </c>
    </row>
    <row r="84" spans="1:10">
      <c r="A84" s="2" t="s">
        <v>19</v>
      </c>
      <c r="B84" t="s">
        <v>20</v>
      </c>
      <c r="C84">
        <v>94</v>
      </c>
      <c r="D84" t="s">
        <v>42</v>
      </c>
      <c r="E84" s="1">
        <v>43760</v>
      </c>
      <c r="F84" t="s">
        <v>124</v>
      </c>
      <c r="G84">
        <v>3163000</v>
      </c>
      <c r="H84">
        <f t="shared" si="1"/>
        <v>0</v>
      </c>
      <c r="J84" t="s">
        <v>27</v>
      </c>
    </row>
    <row r="85" spans="1:10">
      <c r="A85" s="2" t="s">
        <v>19</v>
      </c>
      <c r="B85" t="s">
        <v>20</v>
      </c>
      <c r="C85">
        <v>94</v>
      </c>
      <c r="D85" t="s">
        <v>42</v>
      </c>
      <c r="E85" s="1">
        <v>43761</v>
      </c>
      <c r="F85" t="s">
        <v>125</v>
      </c>
      <c r="G85">
        <v>3163000</v>
      </c>
      <c r="H85">
        <f t="shared" si="1"/>
        <v>0</v>
      </c>
      <c r="J85" t="s">
        <v>27</v>
      </c>
    </row>
    <row r="86" spans="1:10">
      <c r="A86" s="2" t="s">
        <v>19</v>
      </c>
      <c r="B86" t="s">
        <v>20</v>
      </c>
      <c r="C86">
        <v>94</v>
      </c>
      <c r="D86" t="s">
        <v>42</v>
      </c>
      <c r="E86" s="1">
        <v>43762</v>
      </c>
      <c r="F86" t="s">
        <v>126</v>
      </c>
      <c r="G86">
        <v>3163000</v>
      </c>
      <c r="H86">
        <f t="shared" si="1"/>
        <v>0</v>
      </c>
      <c r="J86" t="s">
        <v>27</v>
      </c>
    </row>
    <row r="87" spans="1:10">
      <c r="A87" s="2" t="s">
        <v>19</v>
      </c>
      <c r="B87" t="s">
        <v>20</v>
      </c>
      <c r="C87">
        <v>94</v>
      </c>
      <c r="D87" t="s">
        <v>42</v>
      </c>
      <c r="E87" s="1">
        <v>43763</v>
      </c>
      <c r="F87" t="s">
        <v>127</v>
      </c>
      <c r="G87">
        <v>3163000</v>
      </c>
      <c r="H87">
        <f t="shared" si="1"/>
        <v>0</v>
      </c>
      <c r="J87" t="s">
        <v>27</v>
      </c>
    </row>
    <row r="88" spans="1:10">
      <c r="A88" s="2" t="s">
        <v>19</v>
      </c>
      <c r="B88" t="s">
        <v>20</v>
      </c>
      <c r="C88">
        <v>94</v>
      </c>
      <c r="D88" t="s">
        <v>42</v>
      </c>
      <c r="E88" s="1">
        <v>43764</v>
      </c>
      <c r="F88" t="s">
        <v>128</v>
      </c>
      <c r="G88">
        <v>3163000</v>
      </c>
      <c r="H88">
        <f t="shared" si="1"/>
        <v>0</v>
      </c>
      <c r="J88" t="s">
        <v>27</v>
      </c>
    </row>
    <row r="89" spans="1:10">
      <c r="A89" s="2" t="s">
        <v>19</v>
      </c>
      <c r="B89" t="s">
        <v>20</v>
      </c>
      <c r="C89">
        <v>94</v>
      </c>
      <c r="D89" t="s">
        <v>42</v>
      </c>
      <c r="E89" s="1">
        <v>43765</v>
      </c>
      <c r="F89" t="s">
        <v>129</v>
      </c>
      <c r="G89">
        <v>3163000</v>
      </c>
      <c r="H89">
        <f t="shared" si="1"/>
        <v>0</v>
      </c>
      <c r="J89" t="s">
        <v>27</v>
      </c>
    </row>
    <row r="90" spans="1:10">
      <c r="A90" s="2" t="s">
        <v>19</v>
      </c>
      <c r="B90" t="s">
        <v>20</v>
      </c>
      <c r="C90">
        <v>94</v>
      </c>
      <c r="D90" t="s">
        <v>42</v>
      </c>
      <c r="E90" s="1">
        <v>43766</v>
      </c>
      <c r="F90" t="s">
        <v>130</v>
      </c>
      <c r="G90">
        <v>3163000</v>
      </c>
      <c r="H90">
        <f t="shared" si="1"/>
        <v>0</v>
      </c>
      <c r="J90" t="s">
        <v>27</v>
      </c>
    </row>
    <row r="91" spans="1:10">
      <c r="A91" s="2" t="s">
        <v>19</v>
      </c>
      <c r="B91" t="s">
        <v>20</v>
      </c>
      <c r="C91">
        <v>94</v>
      </c>
      <c r="D91" t="s">
        <v>42</v>
      </c>
      <c r="E91" s="1">
        <v>43767</v>
      </c>
      <c r="F91" t="s">
        <v>131</v>
      </c>
      <c r="G91">
        <v>3163000</v>
      </c>
      <c r="H91">
        <f t="shared" si="1"/>
        <v>0</v>
      </c>
      <c r="J91" t="s">
        <v>27</v>
      </c>
    </row>
    <row r="92" spans="1:10">
      <c r="A92" s="2" t="s">
        <v>19</v>
      </c>
      <c r="B92" t="s">
        <v>20</v>
      </c>
      <c r="C92">
        <v>94</v>
      </c>
      <c r="D92" t="s">
        <v>42</v>
      </c>
      <c r="E92" s="1">
        <v>43768</v>
      </c>
      <c r="F92" t="s">
        <v>132</v>
      </c>
      <c r="G92">
        <v>3163000</v>
      </c>
      <c r="H92">
        <f t="shared" si="1"/>
        <v>0</v>
      </c>
      <c r="J92" t="s">
        <v>27</v>
      </c>
    </row>
    <row r="93" spans="1:10">
      <c r="A93" s="2" t="s">
        <v>19</v>
      </c>
      <c r="B93" t="s">
        <v>20</v>
      </c>
      <c r="C93">
        <v>94</v>
      </c>
      <c r="D93" t="s">
        <v>42</v>
      </c>
      <c r="E93" s="1">
        <v>43769</v>
      </c>
      <c r="F93" t="s">
        <v>133</v>
      </c>
      <c r="G93">
        <v>3163000</v>
      </c>
      <c r="H93">
        <f t="shared" si="1"/>
        <v>0</v>
      </c>
      <c r="J93" t="s">
        <v>27</v>
      </c>
    </row>
    <row r="94" spans="1:10">
      <c r="A94" s="2" t="s">
        <v>19</v>
      </c>
      <c r="B94" t="s">
        <v>20</v>
      </c>
      <c r="C94">
        <v>94</v>
      </c>
      <c r="D94" t="s">
        <v>42</v>
      </c>
      <c r="E94" s="1">
        <v>43770</v>
      </c>
      <c r="F94" t="s">
        <v>134</v>
      </c>
      <c r="G94">
        <v>3163000</v>
      </c>
      <c r="H94">
        <f t="shared" si="1"/>
        <v>0</v>
      </c>
      <c r="J94" t="s">
        <v>27</v>
      </c>
    </row>
    <row r="95" spans="1:10">
      <c r="A95" s="2" t="s">
        <v>19</v>
      </c>
      <c r="B95" t="s">
        <v>20</v>
      </c>
      <c r="C95">
        <v>94</v>
      </c>
      <c r="D95" t="s">
        <v>42</v>
      </c>
      <c r="E95" s="1">
        <v>43771</v>
      </c>
      <c r="F95" t="s">
        <v>135</v>
      </c>
      <c r="G95">
        <v>3163000</v>
      </c>
      <c r="H95">
        <f t="shared" si="1"/>
        <v>0</v>
      </c>
      <c r="J95" t="s">
        <v>27</v>
      </c>
    </row>
    <row r="96" spans="1:10">
      <c r="A96" s="2" t="s">
        <v>19</v>
      </c>
      <c r="B96" t="s">
        <v>20</v>
      </c>
      <c r="C96">
        <v>94</v>
      </c>
      <c r="D96" t="s">
        <v>42</v>
      </c>
      <c r="E96" s="1">
        <v>43772</v>
      </c>
      <c r="F96" t="s">
        <v>136</v>
      </c>
      <c r="G96">
        <v>3163000</v>
      </c>
      <c r="H96">
        <f t="shared" si="1"/>
        <v>0</v>
      </c>
      <c r="J96" t="s">
        <v>27</v>
      </c>
    </row>
    <row r="97" spans="1:10">
      <c r="A97" s="2" t="s">
        <v>19</v>
      </c>
      <c r="B97" t="s">
        <v>20</v>
      </c>
      <c r="C97">
        <v>94</v>
      </c>
      <c r="D97" t="s">
        <v>42</v>
      </c>
      <c r="E97" s="1">
        <v>43773</v>
      </c>
      <c r="F97" t="s">
        <v>137</v>
      </c>
      <c r="G97">
        <v>3163000</v>
      </c>
      <c r="H97">
        <f t="shared" si="1"/>
        <v>0</v>
      </c>
      <c r="J97" t="s">
        <v>27</v>
      </c>
    </row>
    <row r="98" spans="1:10">
      <c r="A98" s="2" t="s">
        <v>19</v>
      </c>
      <c r="B98" t="s">
        <v>20</v>
      </c>
      <c r="C98">
        <v>94</v>
      </c>
      <c r="D98" t="s">
        <v>42</v>
      </c>
      <c r="E98" s="1">
        <v>43774</v>
      </c>
      <c r="F98" t="s">
        <v>138</v>
      </c>
      <c r="G98">
        <v>3163000</v>
      </c>
      <c r="H98">
        <f t="shared" si="1"/>
        <v>0</v>
      </c>
      <c r="J98" t="s">
        <v>27</v>
      </c>
    </row>
    <row r="99" spans="1:10">
      <c r="A99" s="2" t="s">
        <v>19</v>
      </c>
      <c r="B99" t="s">
        <v>20</v>
      </c>
      <c r="C99">
        <v>94</v>
      </c>
      <c r="D99" t="s">
        <v>42</v>
      </c>
      <c r="E99" s="1">
        <v>43775</v>
      </c>
      <c r="F99" t="s">
        <v>139</v>
      </c>
      <c r="G99">
        <v>3163000</v>
      </c>
      <c r="H99">
        <f t="shared" si="1"/>
        <v>0</v>
      </c>
      <c r="J99" t="s">
        <v>27</v>
      </c>
    </row>
    <row r="100" spans="1:10">
      <c r="A100" s="2" t="s">
        <v>19</v>
      </c>
      <c r="B100" t="s">
        <v>20</v>
      </c>
      <c r="C100">
        <v>94</v>
      </c>
      <c r="D100" t="s">
        <v>42</v>
      </c>
      <c r="E100" s="1">
        <v>43776</v>
      </c>
      <c r="F100" t="s">
        <v>140</v>
      </c>
      <c r="G100">
        <v>3163000</v>
      </c>
      <c r="H100">
        <f t="shared" si="1"/>
        <v>0</v>
      </c>
      <c r="J100" t="s">
        <v>27</v>
      </c>
    </row>
    <row r="101" spans="1:10">
      <c r="A101" s="2" t="s">
        <v>19</v>
      </c>
      <c r="B101" t="s">
        <v>20</v>
      </c>
      <c r="C101">
        <v>94</v>
      </c>
      <c r="D101" t="s">
        <v>42</v>
      </c>
      <c r="E101" s="1">
        <v>43777</v>
      </c>
      <c r="F101" t="s">
        <v>141</v>
      </c>
      <c r="G101">
        <v>3163000</v>
      </c>
      <c r="H101">
        <f t="shared" si="1"/>
        <v>0</v>
      </c>
      <c r="J101" t="s">
        <v>27</v>
      </c>
    </row>
    <row r="102" spans="1:10">
      <c r="A102" s="2" t="s">
        <v>19</v>
      </c>
      <c r="B102" t="s">
        <v>20</v>
      </c>
      <c r="C102">
        <v>94</v>
      </c>
      <c r="D102" t="s">
        <v>42</v>
      </c>
      <c r="E102" s="1">
        <v>43778</v>
      </c>
      <c r="F102" t="s">
        <v>142</v>
      </c>
      <c r="G102">
        <v>3163000</v>
      </c>
      <c r="H102">
        <f t="shared" si="1"/>
        <v>0</v>
      </c>
      <c r="J102" t="s">
        <v>27</v>
      </c>
    </row>
    <row r="103" spans="1:10">
      <c r="A103" s="2" t="s">
        <v>19</v>
      </c>
      <c r="B103" t="s">
        <v>20</v>
      </c>
      <c r="C103">
        <v>94</v>
      </c>
      <c r="D103" t="s">
        <v>42</v>
      </c>
      <c r="E103" s="1">
        <v>43779</v>
      </c>
      <c r="F103" t="s">
        <v>143</v>
      </c>
      <c r="G103">
        <v>3163000</v>
      </c>
      <c r="H103">
        <f t="shared" si="1"/>
        <v>0</v>
      </c>
      <c r="J103" t="s">
        <v>27</v>
      </c>
    </row>
    <row r="104" spans="1:10">
      <c r="A104" s="2" t="s">
        <v>19</v>
      </c>
      <c r="B104" t="s">
        <v>20</v>
      </c>
      <c r="C104">
        <v>94</v>
      </c>
      <c r="D104" t="s">
        <v>42</v>
      </c>
      <c r="E104" s="1">
        <v>43780</v>
      </c>
      <c r="F104" t="s">
        <v>144</v>
      </c>
      <c r="G104">
        <v>3163000</v>
      </c>
      <c r="H104">
        <f t="shared" si="1"/>
        <v>0</v>
      </c>
      <c r="J104" t="s">
        <v>27</v>
      </c>
    </row>
    <row r="105" spans="1:10">
      <c r="A105" s="2" t="s">
        <v>19</v>
      </c>
      <c r="B105" t="s">
        <v>20</v>
      </c>
      <c r="C105">
        <v>94</v>
      </c>
      <c r="D105" t="s">
        <v>42</v>
      </c>
      <c r="E105" s="1">
        <v>43781</v>
      </c>
      <c r="F105" t="s">
        <v>145</v>
      </c>
      <c r="G105">
        <v>3163000</v>
      </c>
      <c r="H105">
        <f t="shared" si="1"/>
        <v>0</v>
      </c>
      <c r="J105" t="s">
        <v>27</v>
      </c>
    </row>
    <row r="106" spans="1:10">
      <c r="A106" s="2" t="s">
        <v>19</v>
      </c>
      <c r="B106" t="s">
        <v>20</v>
      </c>
      <c r="C106">
        <v>94</v>
      </c>
      <c r="D106" t="s">
        <v>42</v>
      </c>
      <c r="E106" s="1">
        <v>43782</v>
      </c>
      <c r="F106" t="s">
        <v>146</v>
      </c>
      <c r="G106">
        <v>3163000</v>
      </c>
      <c r="H106">
        <f t="shared" si="1"/>
        <v>0</v>
      </c>
      <c r="J106" t="s">
        <v>27</v>
      </c>
    </row>
    <row r="107" spans="1:10">
      <c r="A107" s="2" t="s">
        <v>19</v>
      </c>
      <c r="B107" t="s">
        <v>20</v>
      </c>
      <c r="C107">
        <v>94</v>
      </c>
      <c r="D107" t="s">
        <v>42</v>
      </c>
      <c r="E107" s="1">
        <v>43783</v>
      </c>
      <c r="F107" t="s">
        <v>147</v>
      </c>
      <c r="G107">
        <v>3163000</v>
      </c>
      <c r="H107">
        <f t="shared" si="1"/>
        <v>0</v>
      </c>
      <c r="J107" t="s">
        <v>27</v>
      </c>
    </row>
    <row r="108" spans="1:10">
      <c r="A108" s="2" t="s">
        <v>19</v>
      </c>
      <c r="B108" t="s">
        <v>20</v>
      </c>
      <c r="C108">
        <v>94</v>
      </c>
      <c r="D108" t="s">
        <v>42</v>
      </c>
      <c r="E108" s="1">
        <v>43784</v>
      </c>
      <c r="F108" t="s">
        <v>148</v>
      </c>
      <c r="G108">
        <v>3163000</v>
      </c>
      <c r="H108">
        <f t="shared" si="1"/>
        <v>0</v>
      </c>
      <c r="J108" t="s">
        <v>27</v>
      </c>
    </row>
    <row r="109" spans="1:10">
      <c r="A109" s="2" t="s">
        <v>19</v>
      </c>
      <c r="B109" t="s">
        <v>20</v>
      </c>
      <c r="C109">
        <v>94</v>
      </c>
      <c r="D109" t="s">
        <v>42</v>
      </c>
      <c r="E109" s="1">
        <v>43785</v>
      </c>
      <c r="F109" t="s">
        <v>149</v>
      </c>
      <c r="G109">
        <v>3163000</v>
      </c>
      <c r="H109">
        <f t="shared" si="1"/>
        <v>0</v>
      </c>
      <c r="J109" t="s">
        <v>27</v>
      </c>
    </row>
    <row r="110" spans="1:10">
      <c r="A110" s="2" t="s">
        <v>19</v>
      </c>
      <c r="B110" t="s">
        <v>20</v>
      </c>
      <c r="C110">
        <v>94</v>
      </c>
      <c r="D110" t="s">
        <v>42</v>
      </c>
      <c r="E110" s="1">
        <v>43786</v>
      </c>
      <c r="F110" t="s">
        <v>150</v>
      </c>
      <c r="G110">
        <v>3163000</v>
      </c>
      <c r="H110">
        <f t="shared" si="1"/>
        <v>0</v>
      </c>
      <c r="J110" t="s">
        <v>27</v>
      </c>
    </row>
    <row r="111" spans="1:10">
      <c r="A111" s="2" t="s">
        <v>19</v>
      </c>
      <c r="B111" t="s">
        <v>20</v>
      </c>
      <c r="C111">
        <v>94</v>
      </c>
      <c r="D111" t="s">
        <v>42</v>
      </c>
      <c r="E111" s="1">
        <v>43787</v>
      </c>
      <c r="F111" t="s">
        <v>151</v>
      </c>
      <c r="G111">
        <v>3163000</v>
      </c>
      <c r="H111">
        <f t="shared" si="1"/>
        <v>0</v>
      </c>
      <c r="J111" t="s">
        <v>27</v>
      </c>
    </row>
    <row r="112" spans="1:10">
      <c r="A112" s="2" t="s">
        <v>19</v>
      </c>
      <c r="B112" t="s">
        <v>20</v>
      </c>
      <c r="C112">
        <v>94</v>
      </c>
      <c r="D112" t="s">
        <v>42</v>
      </c>
      <c r="E112" s="1">
        <v>43788</v>
      </c>
      <c r="F112" t="s">
        <v>152</v>
      </c>
      <c r="G112">
        <v>3163000</v>
      </c>
      <c r="H112">
        <f t="shared" si="1"/>
        <v>0</v>
      </c>
      <c r="J112" t="s">
        <v>27</v>
      </c>
    </row>
    <row r="113" spans="1:10">
      <c r="A113" s="2" t="s">
        <v>19</v>
      </c>
      <c r="B113" t="s">
        <v>20</v>
      </c>
      <c r="C113">
        <v>94</v>
      </c>
      <c r="D113" t="s">
        <v>42</v>
      </c>
      <c r="E113" s="1">
        <v>43789</v>
      </c>
      <c r="F113" t="s">
        <v>153</v>
      </c>
      <c r="G113">
        <v>3163000</v>
      </c>
      <c r="H113">
        <f t="shared" si="1"/>
        <v>0</v>
      </c>
      <c r="J113" t="s">
        <v>27</v>
      </c>
    </row>
    <row r="114" spans="1:10">
      <c r="A114" s="2" t="s">
        <v>19</v>
      </c>
      <c r="B114" t="s">
        <v>20</v>
      </c>
      <c r="C114">
        <v>94</v>
      </c>
      <c r="D114" t="s">
        <v>42</v>
      </c>
      <c r="E114" s="1">
        <v>43790</v>
      </c>
      <c r="F114" t="s">
        <v>154</v>
      </c>
      <c r="G114">
        <v>3163000</v>
      </c>
      <c r="H114">
        <f t="shared" si="1"/>
        <v>0</v>
      </c>
      <c r="J114" t="s">
        <v>27</v>
      </c>
    </row>
    <row r="115" spans="1:10">
      <c r="A115" s="2" t="s">
        <v>19</v>
      </c>
      <c r="B115" t="s">
        <v>20</v>
      </c>
      <c r="C115">
        <v>94</v>
      </c>
      <c r="D115" t="s">
        <v>42</v>
      </c>
      <c r="E115" s="1">
        <v>43791</v>
      </c>
      <c r="F115" t="s">
        <v>155</v>
      </c>
      <c r="G115">
        <v>3163000</v>
      </c>
      <c r="H115">
        <f t="shared" si="1"/>
        <v>0</v>
      </c>
      <c r="J115" t="s">
        <v>27</v>
      </c>
    </row>
    <row r="116" spans="1:10">
      <c r="A116" s="2" t="s">
        <v>19</v>
      </c>
      <c r="B116" t="s">
        <v>20</v>
      </c>
      <c r="C116">
        <v>94</v>
      </c>
      <c r="D116" t="s">
        <v>42</v>
      </c>
      <c r="E116" s="1">
        <v>43792</v>
      </c>
      <c r="F116" t="s">
        <v>156</v>
      </c>
      <c r="G116">
        <v>3163000</v>
      </c>
      <c r="H116">
        <f t="shared" si="1"/>
        <v>0</v>
      </c>
      <c r="J116" t="s">
        <v>27</v>
      </c>
    </row>
    <row r="117" spans="1:10">
      <c r="A117" s="2" t="s">
        <v>19</v>
      </c>
      <c r="B117" t="s">
        <v>20</v>
      </c>
      <c r="C117">
        <v>94</v>
      </c>
      <c r="D117" t="s">
        <v>42</v>
      </c>
      <c r="E117" s="1">
        <v>43793</v>
      </c>
      <c r="F117" t="s">
        <v>157</v>
      </c>
      <c r="G117">
        <v>3163000</v>
      </c>
      <c r="H117">
        <f t="shared" si="1"/>
        <v>0</v>
      </c>
      <c r="J117" t="s">
        <v>27</v>
      </c>
    </row>
    <row r="118" spans="1:10">
      <c r="A118" s="2" t="s">
        <v>19</v>
      </c>
      <c r="B118" t="s">
        <v>20</v>
      </c>
      <c r="C118">
        <v>94</v>
      </c>
      <c r="D118" t="s">
        <v>42</v>
      </c>
      <c r="E118" s="1">
        <v>43794</v>
      </c>
      <c r="F118" t="s">
        <v>158</v>
      </c>
      <c r="G118">
        <v>3163000</v>
      </c>
      <c r="H118">
        <f t="shared" si="1"/>
        <v>0</v>
      </c>
      <c r="J118" t="s">
        <v>27</v>
      </c>
    </row>
    <row r="119" spans="1:10">
      <c r="A119" s="2" t="s">
        <v>19</v>
      </c>
      <c r="B119" t="s">
        <v>20</v>
      </c>
      <c r="C119">
        <v>94</v>
      </c>
      <c r="D119" t="s">
        <v>42</v>
      </c>
      <c r="E119" s="1">
        <v>43795</v>
      </c>
      <c r="F119" t="s">
        <v>159</v>
      </c>
      <c r="G119">
        <v>3163000</v>
      </c>
      <c r="H119">
        <f t="shared" si="1"/>
        <v>0</v>
      </c>
      <c r="J119" t="s">
        <v>27</v>
      </c>
    </row>
    <row r="120" spans="1:10">
      <c r="A120" s="2" t="s">
        <v>19</v>
      </c>
      <c r="B120" t="s">
        <v>20</v>
      </c>
      <c r="C120">
        <v>94</v>
      </c>
      <c r="D120" t="s">
        <v>42</v>
      </c>
      <c r="E120" s="1">
        <v>43796</v>
      </c>
      <c r="F120" t="s">
        <v>160</v>
      </c>
      <c r="G120">
        <v>3163000</v>
      </c>
      <c r="H120">
        <f t="shared" si="1"/>
        <v>0</v>
      </c>
      <c r="J120" t="s">
        <v>27</v>
      </c>
    </row>
    <row r="121" spans="1:10">
      <c r="A121" s="2" t="s">
        <v>19</v>
      </c>
      <c r="B121" t="s">
        <v>20</v>
      </c>
      <c r="C121">
        <v>94</v>
      </c>
      <c r="D121" t="s">
        <v>42</v>
      </c>
      <c r="E121" s="1">
        <v>43797</v>
      </c>
      <c r="F121" t="s">
        <v>161</v>
      </c>
      <c r="G121">
        <v>3163000</v>
      </c>
      <c r="H121">
        <f t="shared" si="1"/>
        <v>0</v>
      </c>
      <c r="J121" t="s">
        <v>27</v>
      </c>
    </row>
    <row r="122" spans="1:10">
      <c r="A122" s="2" t="s">
        <v>19</v>
      </c>
      <c r="B122" t="s">
        <v>20</v>
      </c>
      <c r="C122">
        <v>94</v>
      </c>
      <c r="D122" t="s">
        <v>42</v>
      </c>
      <c r="E122" s="1">
        <v>43798</v>
      </c>
      <c r="F122" t="s">
        <v>162</v>
      </c>
      <c r="G122">
        <v>3163000</v>
      </c>
      <c r="H122">
        <f t="shared" si="1"/>
        <v>0</v>
      </c>
      <c r="J122" t="s">
        <v>27</v>
      </c>
    </row>
    <row r="123" spans="1:10">
      <c r="A123" s="2" t="s">
        <v>19</v>
      </c>
      <c r="B123" t="s">
        <v>20</v>
      </c>
      <c r="C123">
        <v>94</v>
      </c>
      <c r="D123" t="s">
        <v>42</v>
      </c>
      <c r="E123" s="1">
        <v>43799</v>
      </c>
      <c r="F123" t="s">
        <v>163</v>
      </c>
      <c r="G123">
        <v>3163000</v>
      </c>
      <c r="H123">
        <f t="shared" si="1"/>
        <v>0</v>
      </c>
      <c r="J123" t="s">
        <v>27</v>
      </c>
    </row>
    <row r="124" spans="1:10">
      <c r="A124" s="2" t="s">
        <v>19</v>
      </c>
      <c r="B124" t="s">
        <v>20</v>
      </c>
      <c r="C124">
        <v>94</v>
      </c>
      <c r="D124" t="s">
        <v>42</v>
      </c>
      <c r="E124" s="1">
        <v>43800</v>
      </c>
      <c r="F124" t="s">
        <v>164</v>
      </c>
      <c r="G124">
        <v>3160706</v>
      </c>
      <c r="H124">
        <f t="shared" si="1"/>
        <v>0</v>
      </c>
      <c r="J124" t="s">
        <v>27</v>
      </c>
    </row>
    <row r="125" spans="1:10">
      <c r="A125" s="2" t="s">
        <v>19</v>
      </c>
      <c r="B125" t="s">
        <v>20</v>
      </c>
      <c r="C125">
        <v>94</v>
      </c>
      <c r="D125" t="s">
        <v>42</v>
      </c>
      <c r="E125" s="1">
        <v>43801</v>
      </c>
      <c r="F125" t="s">
        <v>165</v>
      </c>
      <c r="G125">
        <v>3132522</v>
      </c>
      <c r="H125">
        <f t="shared" si="1"/>
        <v>0</v>
      </c>
      <c r="J125" t="s">
        <v>27</v>
      </c>
    </row>
    <row r="126" spans="1:10">
      <c r="A126" s="2" t="s">
        <v>19</v>
      </c>
      <c r="B126" t="s">
        <v>20</v>
      </c>
      <c r="C126">
        <v>94</v>
      </c>
      <c r="D126" t="s">
        <v>42</v>
      </c>
      <c r="E126" s="1">
        <v>43802</v>
      </c>
      <c r="F126" t="s">
        <v>166</v>
      </c>
      <c r="G126">
        <v>3138434</v>
      </c>
      <c r="H126">
        <f t="shared" si="1"/>
        <v>0</v>
      </c>
      <c r="J126" t="s">
        <v>27</v>
      </c>
    </row>
    <row r="127" spans="1:10">
      <c r="A127" s="2" t="s">
        <v>19</v>
      </c>
      <c r="B127" t="s">
        <v>20</v>
      </c>
      <c r="C127">
        <v>94</v>
      </c>
      <c r="D127" t="s">
        <v>42</v>
      </c>
      <c r="E127" s="1">
        <v>43803</v>
      </c>
      <c r="F127" t="s">
        <v>167</v>
      </c>
      <c r="G127">
        <v>3138478</v>
      </c>
      <c r="H127">
        <f t="shared" si="1"/>
        <v>0</v>
      </c>
      <c r="J127" t="s">
        <v>27</v>
      </c>
    </row>
    <row r="128" spans="1:10">
      <c r="A128" s="2" t="s">
        <v>19</v>
      </c>
      <c r="B128" t="s">
        <v>20</v>
      </c>
      <c r="C128">
        <v>94</v>
      </c>
      <c r="D128" t="s">
        <v>42</v>
      </c>
      <c r="E128" s="1">
        <v>43804</v>
      </c>
      <c r="F128" t="s">
        <v>168</v>
      </c>
      <c r="G128">
        <v>3126196</v>
      </c>
      <c r="H128">
        <f t="shared" si="1"/>
        <v>0</v>
      </c>
      <c r="J128" t="s">
        <v>27</v>
      </c>
    </row>
    <row r="129" spans="1:10">
      <c r="A129" s="2" t="s">
        <v>19</v>
      </c>
      <c r="B129" t="s">
        <v>20</v>
      </c>
      <c r="C129">
        <v>94</v>
      </c>
      <c r="D129" t="s">
        <v>42</v>
      </c>
      <c r="E129" s="1">
        <v>43805</v>
      </c>
      <c r="F129" t="s">
        <v>169</v>
      </c>
      <c r="G129">
        <v>3108971</v>
      </c>
      <c r="H129">
        <f t="shared" si="1"/>
        <v>0</v>
      </c>
      <c r="J129" t="s">
        <v>27</v>
      </c>
    </row>
    <row r="130" spans="1:10">
      <c r="A130" s="2" t="s">
        <v>19</v>
      </c>
      <c r="B130" t="s">
        <v>20</v>
      </c>
      <c r="C130">
        <v>94</v>
      </c>
      <c r="D130" t="s">
        <v>42</v>
      </c>
      <c r="E130" s="1">
        <v>43806</v>
      </c>
      <c r="F130" t="s">
        <v>170</v>
      </c>
      <c r="G130">
        <v>3042452</v>
      </c>
      <c r="H130">
        <f t="shared" si="1"/>
        <v>0</v>
      </c>
      <c r="J130" t="s">
        <v>27</v>
      </c>
    </row>
    <row r="131" spans="1:10">
      <c r="A131" s="2" t="s">
        <v>19</v>
      </c>
      <c r="B131" t="s">
        <v>20</v>
      </c>
      <c r="C131">
        <v>94</v>
      </c>
      <c r="D131" t="s">
        <v>42</v>
      </c>
      <c r="E131" s="1">
        <v>43807</v>
      </c>
      <c r="F131" t="s">
        <v>171</v>
      </c>
      <c r="G131">
        <v>3034188</v>
      </c>
      <c r="H131">
        <f t="shared" ref="H131:H194" si="2">IF(TYPE(G131)&lt;&gt;1, 1,0)</f>
        <v>0</v>
      </c>
      <c r="J131" t="s">
        <v>27</v>
      </c>
    </row>
    <row r="132" spans="1:10">
      <c r="A132" s="2" t="s">
        <v>19</v>
      </c>
      <c r="B132" t="s">
        <v>20</v>
      </c>
      <c r="C132">
        <v>94</v>
      </c>
      <c r="D132" t="s">
        <v>42</v>
      </c>
      <c r="E132" s="1">
        <v>43808</v>
      </c>
      <c r="F132" t="s">
        <v>172</v>
      </c>
      <c r="G132">
        <v>3043302</v>
      </c>
      <c r="H132">
        <f t="shared" si="2"/>
        <v>0</v>
      </c>
      <c r="J132" t="s">
        <v>27</v>
      </c>
    </row>
    <row r="133" spans="1:10">
      <c r="A133" s="2" t="s">
        <v>19</v>
      </c>
      <c r="B133" t="s">
        <v>20</v>
      </c>
      <c r="C133">
        <v>94</v>
      </c>
      <c r="D133" t="s">
        <v>42</v>
      </c>
      <c r="E133" s="1">
        <v>43809</v>
      </c>
      <c r="F133" t="s">
        <v>173</v>
      </c>
      <c r="G133">
        <v>3045568</v>
      </c>
      <c r="H133">
        <f t="shared" si="2"/>
        <v>0</v>
      </c>
      <c r="J133" t="s">
        <v>27</v>
      </c>
    </row>
    <row r="134" spans="1:10">
      <c r="A134" s="2" t="s">
        <v>19</v>
      </c>
      <c r="B134" t="s">
        <v>20</v>
      </c>
      <c r="C134">
        <v>94</v>
      </c>
      <c r="D134" t="s">
        <v>42</v>
      </c>
      <c r="E134" s="1">
        <v>43810</v>
      </c>
      <c r="F134" t="s">
        <v>174</v>
      </c>
      <c r="G134">
        <v>3021976</v>
      </c>
      <c r="H134">
        <f t="shared" si="2"/>
        <v>0</v>
      </c>
      <c r="J134" t="s">
        <v>27</v>
      </c>
    </row>
    <row r="135" spans="1:10">
      <c r="A135" s="2" t="s">
        <v>19</v>
      </c>
      <c r="B135" t="s">
        <v>20</v>
      </c>
      <c r="C135">
        <v>94</v>
      </c>
      <c r="D135" t="s">
        <v>42</v>
      </c>
      <c r="E135" s="1">
        <v>43811</v>
      </c>
      <c r="F135" t="s">
        <v>175</v>
      </c>
      <c r="G135">
        <v>3019636</v>
      </c>
      <c r="H135">
        <f t="shared" si="2"/>
        <v>0</v>
      </c>
      <c r="J135" t="s">
        <v>27</v>
      </c>
    </row>
    <row r="136" spans="1:10">
      <c r="A136" s="2" t="s">
        <v>19</v>
      </c>
      <c r="B136" t="s">
        <v>20</v>
      </c>
      <c r="C136">
        <v>94</v>
      </c>
      <c r="D136" t="s">
        <v>42</v>
      </c>
      <c r="E136" s="1">
        <v>43812</v>
      </c>
      <c r="F136" t="s">
        <v>176</v>
      </c>
      <c r="G136">
        <v>2997264</v>
      </c>
      <c r="H136">
        <f t="shared" si="2"/>
        <v>0</v>
      </c>
      <c r="J136" t="s">
        <v>27</v>
      </c>
    </row>
    <row r="137" spans="1:10">
      <c r="A137" s="2" t="s">
        <v>19</v>
      </c>
      <c r="B137" t="s">
        <v>20</v>
      </c>
      <c r="C137">
        <v>94</v>
      </c>
      <c r="D137" t="s">
        <v>42</v>
      </c>
      <c r="E137" s="1">
        <v>43813</v>
      </c>
      <c r="F137" t="s">
        <v>177</v>
      </c>
      <c r="G137">
        <v>2992657</v>
      </c>
      <c r="H137">
        <f t="shared" si="2"/>
        <v>0</v>
      </c>
      <c r="J137" t="s">
        <v>27</v>
      </c>
    </row>
    <row r="138" spans="1:10">
      <c r="A138" s="2" t="s">
        <v>19</v>
      </c>
      <c r="B138" t="s">
        <v>20</v>
      </c>
      <c r="C138">
        <v>94</v>
      </c>
      <c r="D138" t="s">
        <v>42</v>
      </c>
      <c r="E138" s="1">
        <v>43814</v>
      </c>
      <c r="F138" t="s">
        <v>178</v>
      </c>
      <c r="G138">
        <v>3000294</v>
      </c>
      <c r="H138">
        <f t="shared" si="2"/>
        <v>0</v>
      </c>
      <c r="J138" t="s">
        <v>27</v>
      </c>
    </row>
    <row r="139" spans="1:10">
      <c r="A139" s="2" t="s">
        <v>19</v>
      </c>
      <c r="B139" t="s">
        <v>20</v>
      </c>
      <c r="C139">
        <v>94</v>
      </c>
      <c r="D139" t="s">
        <v>42</v>
      </c>
      <c r="E139" s="1">
        <v>43815</v>
      </c>
      <c r="F139" t="s">
        <v>179</v>
      </c>
      <c r="G139">
        <v>3010173</v>
      </c>
      <c r="H139">
        <f t="shared" si="2"/>
        <v>0</v>
      </c>
      <c r="J139" t="s">
        <v>27</v>
      </c>
    </row>
    <row r="140" spans="1:10">
      <c r="A140" s="2" t="s">
        <v>19</v>
      </c>
      <c r="B140" t="s">
        <v>20</v>
      </c>
      <c r="C140">
        <v>94</v>
      </c>
      <c r="D140" t="s">
        <v>42</v>
      </c>
      <c r="E140" s="1">
        <v>43816</v>
      </c>
      <c r="F140" t="s">
        <v>180</v>
      </c>
      <c r="G140">
        <v>3020008</v>
      </c>
      <c r="H140">
        <f t="shared" si="2"/>
        <v>0</v>
      </c>
      <c r="J140" t="s">
        <v>27</v>
      </c>
    </row>
    <row r="141" spans="1:10">
      <c r="A141" s="2" t="s">
        <v>19</v>
      </c>
      <c r="B141" t="s">
        <v>20</v>
      </c>
      <c r="C141">
        <v>94</v>
      </c>
      <c r="D141" t="s">
        <v>42</v>
      </c>
      <c r="E141" s="1">
        <v>43817</v>
      </c>
      <c r="F141" t="s">
        <v>181</v>
      </c>
      <c r="G141">
        <v>3018738</v>
      </c>
      <c r="H141">
        <f t="shared" si="2"/>
        <v>0</v>
      </c>
      <c r="J141" t="s">
        <v>27</v>
      </c>
    </row>
    <row r="142" spans="1:10">
      <c r="A142" s="2" t="s">
        <v>19</v>
      </c>
      <c r="B142" t="s">
        <v>20</v>
      </c>
      <c r="C142">
        <v>94</v>
      </c>
      <c r="D142" t="s">
        <v>42</v>
      </c>
      <c r="E142" s="1">
        <v>43818</v>
      </c>
      <c r="F142" t="s">
        <v>182</v>
      </c>
      <c r="G142">
        <v>3027115</v>
      </c>
      <c r="H142">
        <f t="shared" si="2"/>
        <v>0</v>
      </c>
      <c r="J142" t="s">
        <v>27</v>
      </c>
    </row>
    <row r="143" spans="1:10">
      <c r="A143" s="2" t="s">
        <v>19</v>
      </c>
      <c r="B143" t="s">
        <v>20</v>
      </c>
      <c r="C143">
        <v>94</v>
      </c>
      <c r="D143" t="s">
        <v>42</v>
      </c>
      <c r="E143" s="1">
        <v>43819</v>
      </c>
      <c r="F143" t="s">
        <v>183</v>
      </c>
      <c r="G143">
        <v>3036441</v>
      </c>
      <c r="H143">
        <f t="shared" si="2"/>
        <v>0</v>
      </c>
      <c r="J143" t="s">
        <v>27</v>
      </c>
    </row>
    <row r="144" spans="1:10">
      <c r="A144" s="2" t="s">
        <v>19</v>
      </c>
      <c r="B144" t="s">
        <v>20</v>
      </c>
      <c r="C144">
        <v>94</v>
      </c>
      <c r="D144" t="s">
        <v>42</v>
      </c>
      <c r="E144" s="1">
        <v>43820</v>
      </c>
      <c r="F144" t="s">
        <v>184</v>
      </c>
      <c r="G144">
        <v>3045488</v>
      </c>
      <c r="H144">
        <f t="shared" si="2"/>
        <v>0</v>
      </c>
      <c r="J144" t="s">
        <v>27</v>
      </c>
    </row>
    <row r="145" spans="1:10">
      <c r="A145" s="2" t="s">
        <v>19</v>
      </c>
      <c r="B145" t="s">
        <v>20</v>
      </c>
      <c r="C145">
        <v>94</v>
      </c>
      <c r="D145" t="s">
        <v>42</v>
      </c>
      <c r="E145" s="1">
        <v>43821</v>
      </c>
      <c r="F145" t="s">
        <v>185</v>
      </c>
      <c r="G145">
        <v>3021014</v>
      </c>
      <c r="H145">
        <f t="shared" si="2"/>
        <v>0</v>
      </c>
      <c r="J145" t="s">
        <v>27</v>
      </c>
    </row>
    <row r="146" spans="1:10">
      <c r="A146" s="2" t="s">
        <v>19</v>
      </c>
      <c r="B146" t="s">
        <v>20</v>
      </c>
      <c r="C146">
        <v>94</v>
      </c>
      <c r="D146" t="s">
        <v>42</v>
      </c>
      <c r="E146" s="1">
        <v>43822</v>
      </c>
      <c r="F146" t="s">
        <v>186</v>
      </c>
      <c r="G146">
        <v>3030111</v>
      </c>
      <c r="H146">
        <f t="shared" si="2"/>
        <v>0</v>
      </c>
      <c r="J146" t="s">
        <v>27</v>
      </c>
    </row>
    <row r="147" spans="1:10">
      <c r="A147" s="2" t="s">
        <v>19</v>
      </c>
      <c r="B147" t="s">
        <v>20</v>
      </c>
      <c r="C147">
        <v>94</v>
      </c>
      <c r="D147" t="s">
        <v>42</v>
      </c>
      <c r="E147" s="1">
        <v>43823</v>
      </c>
      <c r="F147" t="s">
        <v>187</v>
      </c>
      <c r="G147">
        <v>3038442</v>
      </c>
      <c r="H147">
        <f t="shared" si="2"/>
        <v>0</v>
      </c>
      <c r="J147" t="s">
        <v>27</v>
      </c>
    </row>
    <row r="148" spans="1:10">
      <c r="A148" s="2" t="s">
        <v>19</v>
      </c>
      <c r="B148" t="s">
        <v>20</v>
      </c>
      <c r="C148">
        <v>94</v>
      </c>
      <c r="D148" t="s">
        <v>42</v>
      </c>
      <c r="E148" s="1">
        <v>43824</v>
      </c>
      <c r="F148" t="s">
        <v>188</v>
      </c>
      <c r="G148">
        <v>3046102</v>
      </c>
      <c r="H148">
        <f t="shared" si="2"/>
        <v>0</v>
      </c>
      <c r="J148" t="s">
        <v>27</v>
      </c>
    </row>
    <row r="149" spans="1:10">
      <c r="A149" s="2" t="s">
        <v>19</v>
      </c>
      <c r="B149" t="s">
        <v>20</v>
      </c>
      <c r="C149">
        <v>94</v>
      </c>
      <c r="D149" t="s">
        <v>42</v>
      </c>
      <c r="E149" s="1">
        <v>43825</v>
      </c>
      <c r="F149" t="s">
        <v>189</v>
      </c>
      <c r="G149">
        <v>3054795</v>
      </c>
      <c r="H149">
        <f t="shared" si="2"/>
        <v>0</v>
      </c>
      <c r="J149" t="s">
        <v>27</v>
      </c>
    </row>
    <row r="150" spans="1:10">
      <c r="A150" s="2" t="s">
        <v>19</v>
      </c>
      <c r="B150" t="s">
        <v>20</v>
      </c>
      <c r="C150">
        <v>94</v>
      </c>
      <c r="D150" t="s">
        <v>42</v>
      </c>
      <c r="E150" s="1">
        <v>43826</v>
      </c>
      <c r="F150" t="s">
        <v>190</v>
      </c>
      <c r="G150">
        <v>3063292</v>
      </c>
      <c r="H150">
        <f t="shared" si="2"/>
        <v>0</v>
      </c>
      <c r="J150" t="s">
        <v>27</v>
      </c>
    </row>
    <row r="151" spans="1:10">
      <c r="A151" s="2" t="s">
        <v>19</v>
      </c>
      <c r="B151" t="s">
        <v>20</v>
      </c>
      <c r="C151">
        <v>94</v>
      </c>
      <c r="D151" t="s">
        <v>42</v>
      </c>
      <c r="E151" s="1">
        <v>43827</v>
      </c>
      <c r="F151" t="s">
        <v>191</v>
      </c>
      <c r="G151">
        <v>3071533</v>
      </c>
      <c r="H151">
        <f t="shared" si="2"/>
        <v>0</v>
      </c>
      <c r="J151" t="s">
        <v>27</v>
      </c>
    </row>
    <row r="152" spans="1:10">
      <c r="A152" s="2" t="s">
        <v>19</v>
      </c>
      <c r="B152" t="s">
        <v>20</v>
      </c>
      <c r="C152">
        <v>94</v>
      </c>
      <c r="D152" t="s">
        <v>42</v>
      </c>
      <c r="E152" s="1">
        <v>43828</v>
      </c>
      <c r="F152" t="s">
        <v>192</v>
      </c>
      <c r="G152">
        <v>3075292</v>
      </c>
      <c r="H152">
        <f t="shared" si="2"/>
        <v>0</v>
      </c>
      <c r="J152" t="s">
        <v>27</v>
      </c>
    </row>
    <row r="153" spans="1:10">
      <c r="A153" s="2" t="s">
        <v>19</v>
      </c>
      <c r="B153" t="s">
        <v>20</v>
      </c>
      <c r="C153">
        <v>94</v>
      </c>
      <c r="D153" t="s">
        <v>42</v>
      </c>
      <c r="E153" s="1">
        <v>43829</v>
      </c>
      <c r="F153" t="s">
        <v>193</v>
      </c>
      <c r="G153">
        <v>3082856</v>
      </c>
      <c r="H153">
        <f t="shared" si="2"/>
        <v>0</v>
      </c>
      <c r="J153" t="s">
        <v>27</v>
      </c>
    </row>
    <row r="154" spans="1:10">
      <c r="A154" s="2" t="s">
        <v>19</v>
      </c>
      <c r="B154" t="s">
        <v>20</v>
      </c>
      <c r="C154">
        <v>94</v>
      </c>
      <c r="D154" t="s">
        <v>42</v>
      </c>
      <c r="E154" s="1">
        <v>43830</v>
      </c>
      <c r="F154" t="s">
        <v>193</v>
      </c>
      <c r="G154">
        <f>G153+(G155-G153)/2</f>
        <v>3090396</v>
      </c>
      <c r="H154">
        <f t="shared" si="2"/>
        <v>0</v>
      </c>
      <c r="J154" t="s">
        <v>27</v>
      </c>
    </row>
    <row r="155" spans="1:10">
      <c r="A155" s="2" t="s">
        <v>19</v>
      </c>
      <c r="B155" t="s">
        <v>20</v>
      </c>
      <c r="C155">
        <v>94</v>
      </c>
      <c r="D155" t="s">
        <v>42</v>
      </c>
      <c r="E155" s="1">
        <v>43831</v>
      </c>
      <c r="F155" t="s">
        <v>194</v>
      </c>
      <c r="G155">
        <v>3097936</v>
      </c>
      <c r="H155">
        <f t="shared" si="2"/>
        <v>0</v>
      </c>
      <c r="J155" t="s">
        <v>27</v>
      </c>
    </row>
    <row r="156" spans="1:10">
      <c r="A156" s="2" t="s">
        <v>19</v>
      </c>
      <c r="B156" t="s">
        <v>20</v>
      </c>
      <c r="C156">
        <v>94</v>
      </c>
      <c r="D156" t="s">
        <v>42</v>
      </c>
      <c r="E156" s="1">
        <v>43832</v>
      </c>
      <c r="F156" t="s">
        <v>195</v>
      </c>
      <c r="G156">
        <v>3105138</v>
      </c>
      <c r="H156">
        <f t="shared" si="2"/>
        <v>0</v>
      </c>
      <c r="J156" t="s">
        <v>27</v>
      </c>
    </row>
    <row r="157" spans="1:10">
      <c r="A157" s="2" t="s">
        <v>19</v>
      </c>
      <c r="B157" t="s">
        <v>20</v>
      </c>
      <c r="C157">
        <v>94</v>
      </c>
      <c r="D157" t="s">
        <v>42</v>
      </c>
      <c r="E157" s="1">
        <v>43833</v>
      </c>
      <c r="F157" t="s">
        <v>196</v>
      </c>
      <c r="G157">
        <v>3112123</v>
      </c>
      <c r="H157">
        <f t="shared" si="2"/>
        <v>0</v>
      </c>
      <c r="J157" t="s">
        <v>27</v>
      </c>
    </row>
    <row r="158" spans="1:10">
      <c r="A158" s="2" t="s">
        <v>19</v>
      </c>
      <c r="B158" t="s">
        <v>20</v>
      </c>
      <c r="C158">
        <v>94</v>
      </c>
      <c r="D158" t="s">
        <v>42</v>
      </c>
      <c r="E158" s="1">
        <v>43834</v>
      </c>
      <c r="F158" t="s">
        <v>197</v>
      </c>
      <c r="G158">
        <v>3112326</v>
      </c>
      <c r="H158">
        <f t="shared" si="2"/>
        <v>0</v>
      </c>
      <c r="J158" t="s">
        <v>27</v>
      </c>
    </row>
    <row r="159" spans="1:10">
      <c r="A159" s="2" t="s">
        <v>19</v>
      </c>
      <c r="B159" t="s">
        <v>20</v>
      </c>
      <c r="C159">
        <v>94</v>
      </c>
      <c r="D159" t="s">
        <v>42</v>
      </c>
      <c r="E159" s="1">
        <v>43835</v>
      </c>
      <c r="F159" t="s">
        <v>198</v>
      </c>
      <c r="G159">
        <v>3119096</v>
      </c>
      <c r="H159">
        <f t="shared" si="2"/>
        <v>0</v>
      </c>
      <c r="J159" t="s">
        <v>27</v>
      </c>
    </row>
    <row r="160" spans="1:10">
      <c r="A160" s="2" t="s">
        <v>19</v>
      </c>
      <c r="B160" t="s">
        <v>20</v>
      </c>
      <c r="C160">
        <v>94</v>
      </c>
      <c r="D160" t="s">
        <v>42</v>
      </c>
      <c r="E160" s="1">
        <v>43836</v>
      </c>
      <c r="F160" t="s">
        <v>199</v>
      </c>
      <c r="G160">
        <v>3125663</v>
      </c>
      <c r="H160">
        <f t="shared" si="2"/>
        <v>0</v>
      </c>
      <c r="J160" t="s">
        <v>27</v>
      </c>
    </row>
    <row r="161" spans="1:10">
      <c r="A161" s="2" t="s">
        <v>19</v>
      </c>
      <c r="B161" t="s">
        <v>20</v>
      </c>
      <c r="C161">
        <v>94</v>
      </c>
      <c r="D161" t="s">
        <v>42</v>
      </c>
      <c r="E161" s="1">
        <v>43837</v>
      </c>
      <c r="F161" t="s">
        <v>200</v>
      </c>
      <c r="G161">
        <v>3130958</v>
      </c>
      <c r="H161">
        <f t="shared" si="2"/>
        <v>0</v>
      </c>
      <c r="J161" t="s">
        <v>27</v>
      </c>
    </row>
    <row r="162" spans="1:10">
      <c r="A162" s="2" t="s">
        <v>19</v>
      </c>
      <c r="B162" t="s">
        <v>20</v>
      </c>
      <c r="C162">
        <v>94</v>
      </c>
      <c r="D162" t="s">
        <v>42</v>
      </c>
      <c r="E162" s="1">
        <v>43838</v>
      </c>
      <c r="F162" t="s">
        <v>201</v>
      </c>
      <c r="G162">
        <v>3135400</v>
      </c>
      <c r="H162">
        <f t="shared" si="2"/>
        <v>0</v>
      </c>
      <c r="J162" t="s">
        <v>27</v>
      </c>
    </row>
    <row r="163" spans="1:10">
      <c r="A163" s="2" t="s">
        <v>19</v>
      </c>
      <c r="B163" t="s">
        <v>20</v>
      </c>
      <c r="C163">
        <v>94</v>
      </c>
      <c r="D163" t="s">
        <v>42</v>
      </c>
      <c r="E163" s="1">
        <v>43839</v>
      </c>
      <c r="F163" t="s">
        <v>202</v>
      </c>
      <c r="G163">
        <v>3128266</v>
      </c>
      <c r="H163">
        <f t="shared" si="2"/>
        <v>0</v>
      </c>
      <c r="J163" t="s">
        <v>27</v>
      </c>
    </row>
    <row r="164" spans="1:10">
      <c r="A164" s="2" t="s">
        <v>19</v>
      </c>
      <c r="B164" t="s">
        <v>20</v>
      </c>
      <c r="C164">
        <v>94</v>
      </c>
      <c r="D164" t="s">
        <v>42</v>
      </c>
      <c r="E164" s="1">
        <v>43840</v>
      </c>
      <c r="F164" t="s">
        <v>203</v>
      </c>
      <c r="G164">
        <v>3134368</v>
      </c>
      <c r="H164">
        <f t="shared" si="2"/>
        <v>0</v>
      </c>
      <c r="J164" t="s">
        <v>27</v>
      </c>
    </row>
    <row r="165" spans="1:10">
      <c r="A165" s="2" t="s">
        <v>19</v>
      </c>
      <c r="B165" t="s">
        <v>20</v>
      </c>
      <c r="C165">
        <v>94</v>
      </c>
      <c r="D165" t="s">
        <v>42</v>
      </c>
      <c r="E165" s="1">
        <v>43841</v>
      </c>
      <c r="F165" t="s">
        <v>204</v>
      </c>
      <c r="G165">
        <v>3135294</v>
      </c>
      <c r="H165">
        <f t="shared" si="2"/>
        <v>0</v>
      </c>
      <c r="J165" t="s">
        <v>27</v>
      </c>
    </row>
    <row r="166" spans="1:10">
      <c r="A166" s="2" t="s">
        <v>19</v>
      </c>
      <c r="B166" t="s">
        <v>20</v>
      </c>
      <c r="C166">
        <v>94</v>
      </c>
      <c r="D166" t="s">
        <v>42</v>
      </c>
      <c r="E166" s="1">
        <v>43842</v>
      </c>
      <c r="F166" t="s">
        <v>205</v>
      </c>
      <c r="G166">
        <v>3139289</v>
      </c>
      <c r="H166">
        <f t="shared" si="2"/>
        <v>0</v>
      </c>
      <c r="J166" t="s">
        <v>27</v>
      </c>
    </row>
    <row r="167" spans="1:10">
      <c r="A167" s="2" t="s">
        <v>19</v>
      </c>
      <c r="B167" t="s">
        <v>20</v>
      </c>
      <c r="C167">
        <v>94</v>
      </c>
      <c r="D167" t="s">
        <v>42</v>
      </c>
      <c r="E167" s="1">
        <v>43843</v>
      </c>
      <c r="F167" t="s">
        <v>206</v>
      </c>
      <c r="G167">
        <v>3124516</v>
      </c>
      <c r="H167">
        <f t="shared" si="2"/>
        <v>0</v>
      </c>
      <c r="J167" t="s">
        <v>27</v>
      </c>
    </row>
    <row r="168" spans="1:10">
      <c r="A168" s="2" t="s">
        <v>19</v>
      </c>
      <c r="B168" t="s">
        <v>20</v>
      </c>
      <c r="C168">
        <v>94</v>
      </c>
      <c r="D168" t="s">
        <v>42</v>
      </c>
      <c r="E168" s="1">
        <v>43844</v>
      </c>
      <c r="F168" t="s">
        <v>207</v>
      </c>
      <c r="G168">
        <v>3126306</v>
      </c>
      <c r="H168">
        <f t="shared" si="2"/>
        <v>0</v>
      </c>
      <c r="J168" t="s">
        <v>27</v>
      </c>
    </row>
    <row r="169" spans="1:10">
      <c r="A169" s="2" t="s">
        <v>19</v>
      </c>
      <c r="B169" t="s">
        <v>20</v>
      </c>
      <c r="C169">
        <v>94</v>
      </c>
      <c r="D169" t="s">
        <v>42</v>
      </c>
      <c r="E169" s="1">
        <v>43845</v>
      </c>
      <c r="F169" t="s">
        <v>208</v>
      </c>
      <c r="G169">
        <v>3132657</v>
      </c>
      <c r="H169">
        <f t="shared" si="2"/>
        <v>0</v>
      </c>
      <c r="J169" t="s">
        <v>27</v>
      </c>
    </row>
    <row r="170" spans="1:10">
      <c r="A170" s="2" t="s">
        <v>19</v>
      </c>
      <c r="B170" t="s">
        <v>20</v>
      </c>
      <c r="C170">
        <v>94</v>
      </c>
      <c r="D170" t="s">
        <v>42</v>
      </c>
      <c r="E170" s="1">
        <v>43846</v>
      </c>
      <c r="F170" t="s">
        <v>209</v>
      </c>
      <c r="G170">
        <v>3123078</v>
      </c>
      <c r="H170">
        <f t="shared" si="2"/>
        <v>0</v>
      </c>
      <c r="J170" t="s">
        <v>27</v>
      </c>
    </row>
    <row r="171" spans="1:10">
      <c r="A171" s="2" t="s">
        <v>19</v>
      </c>
      <c r="B171" t="s">
        <v>20</v>
      </c>
      <c r="C171">
        <v>94</v>
      </c>
      <c r="D171" t="s">
        <v>42</v>
      </c>
      <c r="E171" s="1">
        <v>43847</v>
      </c>
      <c r="F171" t="s">
        <v>210</v>
      </c>
      <c r="G171">
        <v>3114164</v>
      </c>
      <c r="H171">
        <f t="shared" si="2"/>
        <v>0</v>
      </c>
      <c r="J171" t="s">
        <v>27</v>
      </c>
    </row>
    <row r="172" spans="1:10">
      <c r="A172" s="2" t="s">
        <v>19</v>
      </c>
      <c r="B172" t="s">
        <v>20</v>
      </c>
      <c r="C172">
        <v>94</v>
      </c>
      <c r="D172" t="s">
        <v>42</v>
      </c>
      <c r="E172" s="1">
        <v>43848</v>
      </c>
      <c r="F172" t="s">
        <v>211</v>
      </c>
      <c r="G172">
        <v>3110892</v>
      </c>
      <c r="H172">
        <f t="shared" si="2"/>
        <v>0</v>
      </c>
      <c r="J172" t="s">
        <v>27</v>
      </c>
    </row>
    <row r="173" spans="1:10">
      <c r="A173" s="2" t="s">
        <v>19</v>
      </c>
      <c r="B173" t="s">
        <v>20</v>
      </c>
      <c r="C173">
        <v>94</v>
      </c>
      <c r="D173" t="s">
        <v>42</v>
      </c>
      <c r="E173" s="1">
        <v>43849</v>
      </c>
      <c r="F173" t="s">
        <v>212</v>
      </c>
      <c r="G173">
        <v>3117452</v>
      </c>
      <c r="H173">
        <f t="shared" si="2"/>
        <v>0</v>
      </c>
      <c r="J173" t="s">
        <v>27</v>
      </c>
    </row>
    <row r="174" spans="1:10">
      <c r="A174" s="2" t="s">
        <v>19</v>
      </c>
      <c r="B174" t="s">
        <v>20</v>
      </c>
      <c r="C174">
        <v>94</v>
      </c>
      <c r="D174" t="s">
        <v>42</v>
      </c>
      <c r="E174" s="1">
        <v>43850</v>
      </c>
      <c r="F174" t="s">
        <v>213</v>
      </c>
      <c r="G174">
        <v>3124068</v>
      </c>
      <c r="H174">
        <f t="shared" si="2"/>
        <v>0</v>
      </c>
      <c r="J174" t="s">
        <v>27</v>
      </c>
    </row>
    <row r="175" spans="1:10">
      <c r="A175" s="2" t="s">
        <v>19</v>
      </c>
      <c r="B175" t="s">
        <v>20</v>
      </c>
      <c r="C175">
        <v>94</v>
      </c>
      <c r="D175" t="s">
        <v>42</v>
      </c>
      <c r="E175" s="1">
        <v>43851</v>
      </c>
      <c r="F175" t="s">
        <v>214</v>
      </c>
      <c r="G175">
        <v>3097868</v>
      </c>
      <c r="H175">
        <f t="shared" si="2"/>
        <v>0</v>
      </c>
      <c r="J175" t="s">
        <v>27</v>
      </c>
    </row>
    <row r="176" spans="1:10">
      <c r="A176" s="2" t="s">
        <v>19</v>
      </c>
      <c r="B176" t="s">
        <v>20</v>
      </c>
      <c r="C176">
        <v>94</v>
      </c>
      <c r="D176" t="s">
        <v>42</v>
      </c>
      <c r="E176" s="1">
        <v>43852</v>
      </c>
      <c r="F176" t="s">
        <v>215</v>
      </c>
      <c r="G176">
        <v>3103113</v>
      </c>
      <c r="H176">
        <f t="shared" si="2"/>
        <v>0</v>
      </c>
      <c r="J176" t="s">
        <v>27</v>
      </c>
    </row>
    <row r="177" spans="1:10">
      <c r="A177" s="2" t="s">
        <v>19</v>
      </c>
      <c r="B177" t="s">
        <v>20</v>
      </c>
      <c r="C177">
        <v>94</v>
      </c>
      <c r="D177" t="s">
        <v>42</v>
      </c>
      <c r="E177" s="1">
        <v>43853</v>
      </c>
      <c r="F177" t="s">
        <v>216</v>
      </c>
      <c r="G177">
        <v>3107758</v>
      </c>
      <c r="H177">
        <f t="shared" si="2"/>
        <v>0</v>
      </c>
      <c r="J177" t="s">
        <v>27</v>
      </c>
    </row>
    <row r="178" spans="1:10">
      <c r="A178" s="2" t="s">
        <v>19</v>
      </c>
      <c r="B178" t="s">
        <v>20</v>
      </c>
      <c r="C178">
        <v>94</v>
      </c>
      <c r="D178" t="s">
        <v>42</v>
      </c>
      <c r="E178" s="1">
        <v>43854</v>
      </c>
      <c r="F178" t="s">
        <v>217</v>
      </c>
      <c r="G178">
        <v>3113211</v>
      </c>
      <c r="H178">
        <f t="shared" si="2"/>
        <v>0</v>
      </c>
      <c r="J178" t="s">
        <v>27</v>
      </c>
    </row>
    <row r="179" spans="1:10">
      <c r="A179" s="2" t="s">
        <v>19</v>
      </c>
      <c r="B179" t="s">
        <v>20</v>
      </c>
      <c r="C179">
        <v>94</v>
      </c>
      <c r="D179" t="s">
        <v>42</v>
      </c>
      <c r="E179" s="1">
        <v>43855</v>
      </c>
      <c r="F179" t="s">
        <v>218</v>
      </c>
      <c r="G179">
        <v>3096250</v>
      </c>
      <c r="H179">
        <f t="shared" si="2"/>
        <v>0</v>
      </c>
      <c r="J179" t="s">
        <v>27</v>
      </c>
    </row>
    <row r="180" spans="1:10">
      <c r="A180" s="2" t="s">
        <v>19</v>
      </c>
      <c r="B180" t="s">
        <v>20</v>
      </c>
      <c r="C180">
        <v>94</v>
      </c>
      <c r="D180" t="s">
        <v>42</v>
      </c>
      <c r="E180" s="1">
        <v>43856</v>
      </c>
      <c r="F180" t="s">
        <v>219</v>
      </c>
      <c r="G180">
        <v>3068419</v>
      </c>
      <c r="H180">
        <f t="shared" si="2"/>
        <v>0</v>
      </c>
      <c r="J180" t="s">
        <v>27</v>
      </c>
    </row>
    <row r="181" spans="1:10">
      <c r="A181" s="2" t="s">
        <v>19</v>
      </c>
      <c r="B181" t="s">
        <v>20</v>
      </c>
      <c r="C181">
        <v>94</v>
      </c>
      <c r="D181" t="s">
        <v>42</v>
      </c>
      <c r="E181" s="1">
        <v>43857</v>
      </c>
      <c r="F181" t="s">
        <v>220</v>
      </c>
      <c r="G181">
        <v>3076127</v>
      </c>
      <c r="H181">
        <f t="shared" si="2"/>
        <v>0</v>
      </c>
      <c r="J181" t="s">
        <v>27</v>
      </c>
    </row>
    <row r="182" spans="1:10">
      <c r="A182" s="2" t="s">
        <v>19</v>
      </c>
      <c r="B182" t="s">
        <v>20</v>
      </c>
      <c r="C182">
        <v>94</v>
      </c>
      <c r="D182" t="s">
        <v>42</v>
      </c>
      <c r="E182" s="1">
        <v>43858</v>
      </c>
      <c r="F182" t="s">
        <v>221</v>
      </c>
      <c r="G182">
        <v>3082276</v>
      </c>
      <c r="H182">
        <f t="shared" si="2"/>
        <v>0</v>
      </c>
      <c r="J182" t="s">
        <v>27</v>
      </c>
    </row>
    <row r="183" spans="1:10">
      <c r="A183" s="2" t="s">
        <v>19</v>
      </c>
      <c r="B183" t="s">
        <v>20</v>
      </c>
      <c r="C183">
        <v>94</v>
      </c>
      <c r="D183" t="s">
        <v>42</v>
      </c>
      <c r="E183" s="1">
        <v>43859</v>
      </c>
      <c r="F183" t="s">
        <v>222</v>
      </c>
      <c r="G183">
        <v>3089885</v>
      </c>
      <c r="H183">
        <f t="shared" si="2"/>
        <v>0</v>
      </c>
      <c r="J183" t="s">
        <v>27</v>
      </c>
    </row>
    <row r="184" spans="1:10">
      <c r="A184" s="2" t="s">
        <v>19</v>
      </c>
      <c r="B184" t="s">
        <v>20</v>
      </c>
      <c r="C184">
        <v>94</v>
      </c>
      <c r="D184" t="s">
        <v>42</v>
      </c>
      <c r="E184" s="1">
        <v>43860</v>
      </c>
      <c r="F184" t="s">
        <v>223</v>
      </c>
      <c r="G184">
        <v>3097328</v>
      </c>
      <c r="H184">
        <f t="shared" si="2"/>
        <v>0</v>
      </c>
      <c r="J184" t="s">
        <v>27</v>
      </c>
    </row>
    <row r="185" spans="1:10">
      <c r="A185" s="2" t="s">
        <v>19</v>
      </c>
      <c r="B185" t="s">
        <v>20</v>
      </c>
      <c r="C185">
        <v>94</v>
      </c>
      <c r="D185" t="s">
        <v>42</v>
      </c>
      <c r="E185" s="1">
        <v>43861</v>
      </c>
      <c r="F185" t="s">
        <v>224</v>
      </c>
      <c r="G185">
        <v>3104548</v>
      </c>
      <c r="H185">
        <f t="shared" si="2"/>
        <v>0</v>
      </c>
      <c r="J185" t="s">
        <v>27</v>
      </c>
    </row>
    <row r="186" spans="1:10">
      <c r="A186" s="2" t="s">
        <v>19</v>
      </c>
      <c r="B186" t="s">
        <v>20</v>
      </c>
      <c r="C186">
        <v>94</v>
      </c>
      <c r="D186" t="s">
        <v>42</v>
      </c>
      <c r="E186" s="1">
        <v>43862</v>
      </c>
      <c r="F186" t="s">
        <v>225</v>
      </c>
      <c r="G186">
        <v>3111552</v>
      </c>
      <c r="H186">
        <f t="shared" si="2"/>
        <v>0</v>
      </c>
      <c r="J186" t="s">
        <v>27</v>
      </c>
    </row>
    <row r="187" spans="1:10">
      <c r="A187" s="2" t="s">
        <v>19</v>
      </c>
      <c r="B187" t="s">
        <v>20</v>
      </c>
      <c r="C187">
        <v>94</v>
      </c>
      <c r="D187" t="s">
        <v>42</v>
      </c>
      <c r="E187" s="1">
        <v>43863</v>
      </c>
      <c r="F187" t="s">
        <v>226</v>
      </c>
      <c r="G187">
        <v>3118346</v>
      </c>
      <c r="H187">
        <f t="shared" si="2"/>
        <v>0</v>
      </c>
      <c r="J187" t="s">
        <v>27</v>
      </c>
    </row>
    <row r="188" spans="1:10">
      <c r="A188" s="2" t="s">
        <v>19</v>
      </c>
      <c r="B188" t="s">
        <v>20</v>
      </c>
      <c r="C188">
        <v>94</v>
      </c>
      <c r="D188" t="s">
        <v>42</v>
      </c>
      <c r="E188" s="1">
        <v>43864</v>
      </c>
      <c r="F188" t="s">
        <v>227</v>
      </c>
      <c r="G188">
        <v>3124935</v>
      </c>
      <c r="H188">
        <f t="shared" si="2"/>
        <v>0</v>
      </c>
      <c r="J188" t="s">
        <v>27</v>
      </c>
    </row>
    <row r="189" spans="1:10">
      <c r="A189" s="2" t="s">
        <v>19</v>
      </c>
      <c r="B189" t="s">
        <v>20</v>
      </c>
      <c r="C189">
        <v>94</v>
      </c>
      <c r="D189" t="s">
        <v>42</v>
      </c>
      <c r="E189" s="1">
        <v>43865</v>
      </c>
      <c r="F189" t="s">
        <v>228</v>
      </c>
      <c r="G189">
        <v>3131327</v>
      </c>
      <c r="H189">
        <f t="shared" si="2"/>
        <v>0</v>
      </c>
      <c r="J189" t="s">
        <v>27</v>
      </c>
    </row>
    <row r="190" spans="1:10">
      <c r="A190" s="2" t="s">
        <v>19</v>
      </c>
      <c r="B190" t="s">
        <v>20</v>
      </c>
      <c r="C190">
        <v>94</v>
      </c>
      <c r="D190" t="s">
        <v>42</v>
      </c>
      <c r="E190" s="1">
        <v>43866</v>
      </c>
      <c r="F190" t="s">
        <v>229</v>
      </c>
      <c r="G190">
        <v>3137527</v>
      </c>
      <c r="H190">
        <f t="shared" si="2"/>
        <v>0</v>
      </c>
      <c r="J190" t="s">
        <v>27</v>
      </c>
    </row>
    <row r="191" spans="1:10">
      <c r="A191" s="2" t="s">
        <v>19</v>
      </c>
      <c r="B191" t="s">
        <v>20</v>
      </c>
      <c r="C191">
        <v>94</v>
      </c>
      <c r="D191" t="s">
        <v>42</v>
      </c>
      <c r="E191" s="1">
        <v>43867</v>
      </c>
      <c r="F191" t="s">
        <v>230</v>
      </c>
      <c r="G191">
        <v>3143541</v>
      </c>
      <c r="H191">
        <f t="shared" si="2"/>
        <v>0</v>
      </c>
      <c r="J191" t="s">
        <v>27</v>
      </c>
    </row>
    <row r="192" spans="1:10">
      <c r="A192" s="2" t="s">
        <v>19</v>
      </c>
      <c r="B192" t="s">
        <v>20</v>
      </c>
      <c r="C192">
        <v>94</v>
      </c>
      <c r="D192" t="s">
        <v>42</v>
      </c>
      <c r="E192" s="1">
        <v>43868</v>
      </c>
      <c r="F192" t="s">
        <v>231</v>
      </c>
      <c r="G192">
        <v>3149375</v>
      </c>
      <c r="H192">
        <f t="shared" si="2"/>
        <v>0</v>
      </c>
      <c r="J192" t="s">
        <v>27</v>
      </c>
    </row>
    <row r="193" spans="1:10">
      <c r="A193" s="2" t="s">
        <v>19</v>
      </c>
      <c r="B193" t="s">
        <v>20</v>
      </c>
      <c r="C193">
        <v>94</v>
      </c>
      <c r="D193" t="s">
        <v>42</v>
      </c>
      <c r="E193" s="1">
        <v>43869</v>
      </c>
      <c r="F193" t="s">
        <v>232</v>
      </c>
      <c r="G193">
        <v>3155034</v>
      </c>
      <c r="H193">
        <f t="shared" si="2"/>
        <v>0</v>
      </c>
      <c r="J193" t="s">
        <v>27</v>
      </c>
    </row>
    <row r="194" spans="1:10">
      <c r="A194" s="2" t="s">
        <v>19</v>
      </c>
      <c r="B194" t="s">
        <v>20</v>
      </c>
      <c r="C194">
        <v>94</v>
      </c>
      <c r="D194" t="s">
        <v>42</v>
      </c>
      <c r="E194" s="1">
        <v>43870</v>
      </c>
      <c r="F194" t="s">
        <v>233</v>
      </c>
      <c r="G194">
        <v>3160523</v>
      </c>
      <c r="H194">
        <f t="shared" si="2"/>
        <v>0</v>
      </c>
      <c r="J194" t="s">
        <v>27</v>
      </c>
    </row>
    <row r="195" spans="1:10">
      <c r="A195" s="2" t="s">
        <v>19</v>
      </c>
      <c r="B195" t="s">
        <v>20</v>
      </c>
      <c r="C195">
        <v>94</v>
      </c>
      <c r="D195" t="s">
        <v>42</v>
      </c>
      <c r="E195" s="1">
        <v>43871</v>
      </c>
      <c r="F195" t="s">
        <v>234</v>
      </c>
      <c r="G195">
        <v>3163000</v>
      </c>
      <c r="H195">
        <f t="shared" ref="H195:H258" si="3">IF(TYPE(G195)&lt;&gt;1, 1,0)</f>
        <v>0</v>
      </c>
      <c r="J195" t="s">
        <v>27</v>
      </c>
    </row>
    <row r="196" spans="1:10">
      <c r="A196" s="2" t="s">
        <v>19</v>
      </c>
      <c r="B196" t="s">
        <v>20</v>
      </c>
      <c r="C196">
        <v>94</v>
      </c>
      <c r="D196" t="s">
        <v>42</v>
      </c>
      <c r="E196" s="1">
        <v>43872</v>
      </c>
      <c r="F196" t="s">
        <v>235</v>
      </c>
      <c r="G196">
        <v>3163000</v>
      </c>
      <c r="H196">
        <f t="shared" si="3"/>
        <v>0</v>
      </c>
      <c r="J196" t="s">
        <v>27</v>
      </c>
    </row>
    <row r="197" spans="1:10">
      <c r="A197" s="2" t="s">
        <v>19</v>
      </c>
      <c r="B197" t="s">
        <v>20</v>
      </c>
      <c r="C197">
        <v>94</v>
      </c>
      <c r="D197" t="s">
        <v>42</v>
      </c>
      <c r="E197" s="1">
        <v>43873</v>
      </c>
      <c r="F197" t="s">
        <v>236</v>
      </c>
      <c r="G197">
        <v>3163000</v>
      </c>
      <c r="H197">
        <f t="shared" si="3"/>
        <v>0</v>
      </c>
      <c r="J197" t="s">
        <v>27</v>
      </c>
    </row>
    <row r="198" spans="1:10">
      <c r="A198" s="2" t="s">
        <v>19</v>
      </c>
      <c r="B198" t="s">
        <v>20</v>
      </c>
      <c r="C198">
        <v>94</v>
      </c>
      <c r="D198" t="s">
        <v>42</v>
      </c>
      <c r="E198" s="1">
        <v>43874</v>
      </c>
      <c r="F198" t="s">
        <v>237</v>
      </c>
      <c r="G198">
        <v>3163000</v>
      </c>
      <c r="H198">
        <f t="shared" si="3"/>
        <v>0</v>
      </c>
      <c r="J198" t="s">
        <v>27</v>
      </c>
    </row>
    <row r="199" spans="1:10">
      <c r="A199" s="2" t="s">
        <v>19</v>
      </c>
      <c r="B199" t="s">
        <v>20</v>
      </c>
      <c r="C199">
        <v>94</v>
      </c>
      <c r="D199" t="s">
        <v>42</v>
      </c>
      <c r="E199" s="1">
        <v>43875</v>
      </c>
      <c r="F199" t="s">
        <v>238</v>
      </c>
      <c r="G199">
        <v>3163000</v>
      </c>
      <c r="H199">
        <f t="shared" si="3"/>
        <v>0</v>
      </c>
      <c r="J199" t="s">
        <v>27</v>
      </c>
    </row>
    <row r="200" spans="1:10">
      <c r="A200" s="2" t="s">
        <v>19</v>
      </c>
      <c r="B200" t="s">
        <v>20</v>
      </c>
      <c r="C200">
        <v>94</v>
      </c>
      <c r="D200" t="s">
        <v>42</v>
      </c>
      <c r="E200" s="1">
        <v>43876</v>
      </c>
      <c r="F200" t="s">
        <v>239</v>
      </c>
      <c r="G200">
        <v>3163000</v>
      </c>
      <c r="H200">
        <f t="shared" si="3"/>
        <v>0</v>
      </c>
      <c r="J200" t="s">
        <v>27</v>
      </c>
    </row>
    <row r="201" spans="1:10">
      <c r="A201" s="2" t="s">
        <v>19</v>
      </c>
      <c r="B201" t="s">
        <v>20</v>
      </c>
      <c r="C201">
        <v>94</v>
      </c>
      <c r="D201" t="s">
        <v>42</v>
      </c>
      <c r="E201" s="1">
        <v>43877</v>
      </c>
      <c r="F201" t="s">
        <v>240</v>
      </c>
      <c r="G201">
        <v>3163000</v>
      </c>
      <c r="H201">
        <f t="shared" si="3"/>
        <v>0</v>
      </c>
      <c r="J201" t="s">
        <v>27</v>
      </c>
    </row>
    <row r="202" spans="1:10">
      <c r="A202" s="2" t="s">
        <v>19</v>
      </c>
      <c r="B202" t="s">
        <v>20</v>
      </c>
      <c r="C202">
        <v>94</v>
      </c>
      <c r="D202" t="s">
        <v>42</v>
      </c>
      <c r="E202" s="1">
        <v>43878</v>
      </c>
      <c r="F202" t="s">
        <v>241</v>
      </c>
      <c r="G202">
        <v>3163000</v>
      </c>
      <c r="H202">
        <f t="shared" si="3"/>
        <v>0</v>
      </c>
      <c r="J202" t="s">
        <v>27</v>
      </c>
    </row>
    <row r="203" spans="1:10">
      <c r="A203" s="2" t="s">
        <v>19</v>
      </c>
      <c r="B203" t="s">
        <v>20</v>
      </c>
      <c r="C203">
        <v>94</v>
      </c>
      <c r="D203" t="s">
        <v>42</v>
      </c>
      <c r="E203" s="1">
        <v>43879</v>
      </c>
      <c r="F203" t="s">
        <v>242</v>
      </c>
      <c r="G203">
        <v>3163000</v>
      </c>
      <c r="H203">
        <f t="shared" si="3"/>
        <v>0</v>
      </c>
      <c r="J203" t="s">
        <v>27</v>
      </c>
    </row>
    <row r="204" spans="1:10">
      <c r="A204" s="2" t="s">
        <v>19</v>
      </c>
      <c r="B204" t="s">
        <v>20</v>
      </c>
      <c r="C204">
        <v>94</v>
      </c>
      <c r="D204" t="s">
        <v>42</v>
      </c>
      <c r="E204" s="1">
        <v>43880</v>
      </c>
      <c r="F204" t="s">
        <v>243</v>
      </c>
      <c r="G204">
        <v>3163000</v>
      </c>
      <c r="H204">
        <f t="shared" si="3"/>
        <v>0</v>
      </c>
      <c r="J204" t="s">
        <v>27</v>
      </c>
    </row>
    <row r="205" spans="1:10">
      <c r="A205" s="2" t="s">
        <v>19</v>
      </c>
      <c r="B205" t="s">
        <v>20</v>
      </c>
      <c r="C205">
        <v>94</v>
      </c>
      <c r="D205" t="s">
        <v>42</v>
      </c>
      <c r="E205" s="1">
        <v>43881</v>
      </c>
      <c r="F205" t="s">
        <v>244</v>
      </c>
      <c r="G205">
        <v>3163000</v>
      </c>
      <c r="H205">
        <f t="shared" si="3"/>
        <v>0</v>
      </c>
      <c r="J205" t="s">
        <v>27</v>
      </c>
    </row>
    <row r="206" spans="1:10">
      <c r="A206" s="2" t="s">
        <v>19</v>
      </c>
      <c r="B206" t="s">
        <v>20</v>
      </c>
      <c r="C206">
        <v>94</v>
      </c>
      <c r="D206" t="s">
        <v>42</v>
      </c>
      <c r="E206" s="1">
        <v>43882</v>
      </c>
      <c r="F206" t="s">
        <v>245</v>
      </c>
      <c r="G206">
        <v>3163000</v>
      </c>
      <c r="H206">
        <f t="shared" si="3"/>
        <v>0</v>
      </c>
      <c r="J206" t="s">
        <v>27</v>
      </c>
    </row>
    <row r="207" spans="1:10">
      <c r="A207" s="2" t="s">
        <v>19</v>
      </c>
      <c r="B207" t="s">
        <v>20</v>
      </c>
      <c r="C207">
        <v>94</v>
      </c>
      <c r="D207" t="s">
        <v>42</v>
      </c>
      <c r="E207" s="1">
        <v>43883</v>
      </c>
      <c r="F207" t="s">
        <v>246</v>
      </c>
      <c r="G207">
        <v>3163000</v>
      </c>
      <c r="H207">
        <f t="shared" si="3"/>
        <v>0</v>
      </c>
      <c r="J207" t="s">
        <v>27</v>
      </c>
    </row>
    <row r="208" spans="1:10">
      <c r="A208" s="2" t="s">
        <v>19</v>
      </c>
      <c r="B208" t="s">
        <v>20</v>
      </c>
      <c r="C208">
        <v>94</v>
      </c>
      <c r="D208" t="s">
        <v>42</v>
      </c>
      <c r="E208" s="1">
        <v>43884</v>
      </c>
      <c r="F208" t="s">
        <v>247</v>
      </c>
      <c r="G208">
        <v>3163000</v>
      </c>
      <c r="H208">
        <f t="shared" si="3"/>
        <v>0</v>
      </c>
      <c r="J208" t="s">
        <v>27</v>
      </c>
    </row>
    <row r="209" spans="1:10">
      <c r="A209" s="2" t="s">
        <v>19</v>
      </c>
      <c r="B209" t="s">
        <v>20</v>
      </c>
      <c r="C209">
        <v>94</v>
      </c>
      <c r="D209" t="s">
        <v>42</v>
      </c>
      <c r="E209" s="1">
        <v>43885</v>
      </c>
      <c r="F209" t="s">
        <v>248</v>
      </c>
      <c r="G209">
        <v>3163000</v>
      </c>
      <c r="H209">
        <f t="shared" si="3"/>
        <v>0</v>
      </c>
      <c r="J209" t="s">
        <v>27</v>
      </c>
    </row>
    <row r="210" spans="1:10">
      <c r="A210" s="2" t="s">
        <v>19</v>
      </c>
      <c r="B210" t="s">
        <v>20</v>
      </c>
      <c r="C210">
        <v>94</v>
      </c>
      <c r="D210" t="s">
        <v>42</v>
      </c>
      <c r="E210" s="1">
        <v>43886</v>
      </c>
      <c r="F210" t="s">
        <v>249</v>
      </c>
      <c r="G210">
        <v>3163000</v>
      </c>
      <c r="H210">
        <f t="shared" si="3"/>
        <v>0</v>
      </c>
      <c r="J210" t="s">
        <v>27</v>
      </c>
    </row>
    <row r="211" spans="1:10">
      <c r="A211" s="2" t="s">
        <v>19</v>
      </c>
      <c r="B211" t="s">
        <v>20</v>
      </c>
      <c r="C211">
        <v>94</v>
      </c>
      <c r="D211" t="s">
        <v>42</v>
      </c>
      <c r="E211" s="1">
        <v>43887</v>
      </c>
      <c r="F211" t="s">
        <v>250</v>
      </c>
      <c r="G211">
        <v>3163000</v>
      </c>
      <c r="H211">
        <f t="shared" si="3"/>
        <v>0</v>
      </c>
      <c r="J211" t="s">
        <v>27</v>
      </c>
    </row>
    <row r="212" spans="1:10">
      <c r="A212" s="2" t="s">
        <v>19</v>
      </c>
      <c r="B212" t="s">
        <v>20</v>
      </c>
      <c r="C212">
        <v>94</v>
      </c>
      <c r="D212" t="s">
        <v>42</v>
      </c>
      <c r="E212" s="1">
        <v>43888</v>
      </c>
      <c r="F212" t="s">
        <v>251</v>
      </c>
      <c r="G212">
        <v>3163000</v>
      </c>
      <c r="H212">
        <f t="shared" si="3"/>
        <v>0</v>
      </c>
      <c r="J212" t="s">
        <v>27</v>
      </c>
    </row>
    <row r="213" spans="1:10">
      <c r="A213" s="2" t="s">
        <v>19</v>
      </c>
      <c r="B213" t="s">
        <v>20</v>
      </c>
      <c r="C213">
        <v>94</v>
      </c>
      <c r="D213" t="s">
        <v>42</v>
      </c>
      <c r="E213" s="1">
        <v>43889</v>
      </c>
      <c r="F213" t="s">
        <v>252</v>
      </c>
      <c r="G213">
        <v>3163000</v>
      </c>
      <c r="H213">
        <f t="shared" si="3"/>
        <v>0</v>
      </c>
      <c r="J213" t="s">
        <v>27</v>
      </c>
    </row>
    <row r="214" spans="1:10">
      <c r="A214" s="2" t="s">
        <v>19</v>
      </c>
      <c r="B214" t="s">
        <v>20</v>
      </c>
      <c r="C214">
        <v>94</v>
      </c>
      <c r="D214" t="s">
        <v>42</v>
      </c>
      <c r="E214" s="1">
        <v>43890</v>
      </c>
      <c r="F214" t="s">
        <v>253</v>
      </c>
      <c r="G214">
        <v>3163000</v>
      </c>
      <c r="H214">
        <f t="shared" si="3"/>
        <v>0</v>
      </c>
      <c r="J214" t="s">
        <v>27</v>
      </c>
    </row>
    <row r="215" spans="1:10">
      <c r="A215" s="2" t="s">
        <v>19</v>
      </c>
      <c r="B215" t="s">
        <v>20</v>
      </c>
      <c r="C215">
        <v>94</v>
      </c>
      <c r="D215" t="s">
        <v>42</v>
      </c>
      <c r="E215" s="1">
        <v>43891</v>
      </c>
      <c r="F215" t="s">
        <v>254</v>
      </c>
      <c r="G215">
        <v>3163000</v>
      </c>
      <c r="H215">
        <f t="shared" si="3"/>
        <v>0</v>
      </c>
      <c r="J215" t="s">
        <v>27</v>
      </c>
    </row>
    <row r="216" spans="1:10">
      <c r="A216" s="2" t="s">
        <v>19</v>
      </c>
      <c r="B216" t="s">
        <v>20</v>
      </c>
      <c r="C216">
        <v>94</v>
      </c>
      <c r="D216" t="s">
        <v>42</v>
      </c>
      <c r="E216" s="1">
        <v>43892</v>
      </c>
      <c r="F216" t="s">
        <v>255</v>
      </c>
      <c r="G216">
        <v>3163000</v>
      </c>
      <c r="H216">
        <f t="shared" si="3"/>
        <v>0</v>
      </c>
      <c r="J216" t="s">
        <v>27</v>
      </c>
    </row>
    <row r="217" spans="1:10">
      <c r="A217" s="2" t="s">
        <v>19</v>
      </c>
      <c r="B217" t="s">
        <v>20</v>
      </c>
      <c r="C217">
        <v>94</v>
      </c>
      <c r="D217" t="s">
        <v>42</v>
      </c>
      <c r="E217" s="1">
        <v>43893</v>
      </c>
      <c r="F217" t="s">
        <v>256</v>
      </c>
      <c r="G217">
        <v>3163000</v>
      </c>
      <c r="H217">
        <f t="shared" si="3"/>
        <v>0</v>
      </c>
      <c r="J217" t="s">
        <v>27</v>
      </c>
    </row>
    <row r="218" spans="1:10">
      <c r="A218" s="2" t="s">
        <v>19</v>
      </c>
      <c r="B218" t="s">
        <v>20</v>
      </c>
      <c r="C218">
        <v>94</v>
      </c>
      <c r="D218" t="s">
        <v>42</v>
      </c>
      <c r="E218" s="1">
        <v>43894</v>
      </c>
      <c r="F218" t="s">
        <v>257</v>
      </c>
      <c r="G218">
        <v>3163000</v>
      </c>
      <c r="H218">
        <f t="shared" si="3"/>
        <v>0</v>
      </c>
      <c r="J218" t="s">
        <v>27</v>
      </c>
    </row>
    <row r="219" spans="1:10">
      <c r="A219" s="2" t="s">
        <v>19</v>
      </c>
      <c r="B219" t="s">
        <v>20</v>
      </c>
      <c r="C219">
        <v>94</v>
      </c>
      <c r="D219" t="s">
        <v>42</v>
      </c>
      <c r="E219" s="1">
        <v>43895</v>
      </c>
      <c r="F219" t="s">
        <v>258</v>
      </c>
      <c r="G219">
        <v>3163000</v>
      </c>
      <c r="H219">
        <f t="shared" si="3"/>
        <v>0</v>
      </c>
      <c r="J219" t="s">
        <v>27</v>
      </c>
    </row>
    <row r="220" spans="1:10">
      <c r="A220" s="2" t="s">
        <v>19</v>
      </c>
      <c r="B220" t="s">
        <v>20</v>
      </c>
      <c r="C220">
        <v>94</v>
      </c>
      <c r="D220" t="s">
        <v>42</v>
      </c>
      <c r="E220" s="1">
        <v>43896</v>
      </c>
      <c r="F220" t="s">
        <v>259</v>
      </c>
      <c r="G220">
        <v>3163000</v>
      </c>
      <c r="H220">
        <f t="shared" si="3"/>
        <v>0</v>
      </c>
      <c r="J220" t="s">
        <v>27</v>
      </c>
    </row>
    <row r="221" spans="1:10">
      <c r="A221" s="2" t="s">
        <v>19</v>
      </c>
      <c r="B221" t="s">
        <v>20</v>
      </c>
      <c r="C221">
        <v>94</v>
      </c>
      <c r="D221" t="s">
        <v>42</v>
      </c>
      <c r="E221" s="1">
        <v>43897</v>
      </c>
      <c r="F221" t="s">
        <v>260</v>
      </c>
      <c r="G221">
        <v>3163000</v>
      </c>
      <c r="H221">
        <f t="shared" si="3"/>
        <v>0</v>
      </c>
      <c r="J221" t="s">
        <v>27</v>
      </c>
    </row>
    <row r="222" spans="1:10">
      <c r="A222" s="2" t="s">
        <v>19</v>
      </c>
      <c r="B222" t="s">
        <v>20</v>
      </c>
      <c r="C222">
        <v>94</v>
      </c>
      <c r="D222" t="s">
        <v>42</v>
      </c>
      <c r="E222" s="1">
        <v>43898</v>
      </c>
      <c r="F222" t="s">
        <v>261</v>
      </c>
      <c r="G222">
        <v>3163000</v>
      </c>
      <c r="H222">
        <f t="shared" si="3"/>
        <v>0</v>
      </c>
      <c r="J222" t="s">
        <v>27</v>
      </c>
    </row>
    <row r="223" spans="1:10">
      <c r="A223" s="2" t="s">
        <v>19</v>
      </c>
      <c r="B223" t="s">
        <v>20</v>
      </c>
      <c r="C223">
        <v>94</v>
      </c>
      <c r="D223" t="s">
        <v>42</v>
      </c>
      <c r="E223" s="1">
        <v>43899</v>
      </c>
      <c r="F223" t="s">
        <v>262</v>
      </c>
      <c r="G223">
        <v>3163000</v>
      </c>
      <c r="H223">
        <f t="shared" si="3"/>
        <v>0</v>
      </c>
      <c r="J223" t="s">
        <v>27</v>
      </c>
    </row>
    <row r="224" spans="1:10">
      <c r="A224" s="2" t="s">
        <v>19</v>
      </c>
      <c r="B224" t="s">
        <v>20</v>
      </c>
      <c r="C224">
        <v>94</v>
      </c>
      <c r="D224" t="s">
        <v>42</v>
      </c>
      <c r="E224" s="1">
        <v>43900</v>
      </c>
      <c r="F224" t="s">
        <v>263</v>
      </c>
      <c r="G224">
        <v>3163000</v>
      </c>
      <c r="H224">
        <f t="shared" si="3"/>
        <v>0</v>
      </c>
      <c r="J224" t="s">
        <v>27</v>
      </c>
    </row>
    <row r="225" spans="1:10">
      <c r="A225" s="2" t="s">
        <v>19</v>
      </c>
      <c r="B225" t="s">
        <v>20</v>
      </c>
      <c r="C225">
        <v>94</v>
      </c>
      <c r="D225" t="s">
        <v>42</v>
      </c>
      <c r="E225" s="1">
        <v>43901</v>
      </c>
      <c r="F225" t="s">
        <v>264</v>
      </c>
      <c r="G225">
        <v>3163000</v>
      </c>
      <c r="H225">
        <f t="shared" si="3"/>
        <v>0</v>
      </c>
      <c r="J225" t="s">
        <v>27</v>
      </c>
    </row>
    <row r="226" spans="1:10">
      <c r="A226" s="2" t="s">
        <v>19</v>
      </c>
      <c r="B226" t="s">
        <v>20</v>
      </c>
      <c r="C226">
        <v>94</v>
      </c>
      <c r="D226" t="s">
        <v>42</v>
      </c>
      <c r="E226" s="1">
        <v>43902</v>
      </c>
      <c r="F226" t="s">
        <v>265</v>
      </c>
      <c r="G226">
        <v>3163000</v>
      </c>
      <c r="H226">
        <f t="shared" si="3"/>
        <v>0</v>
      </c>
      <c r="J226" t="s">
        <v>27</v>
      </c>
    </row>
    <row r="227" spans="1:10">
      <c r="A227" s="2" t="s">
        <v>19</v>
      </c>
      <c r="B227" t="s">
        <v>20</v>
      </c>
      <c r="C227">
        <v>94</v>
      </c>
      <c r="D227" t="s">
        <v>42</v>
      </c>
      <c r="E227" s="1">
        <v>43903</v>
      </c>
      <c r="F227" t="s">
        <v>266</v>
      </c>
      <c r="G227">
        <v>3163000</v>
      </c>
      <c r="H227">
        <f t="shared" si="3"/>
        <v>0</v>
      </c>
      <c r="J227" t="s">
        <v>27</v>
      </c>
    </row>
    <row r="228" spans="1:10">
      <c r="A228" s="2" t="s">
        <v>19</v>
      </c>
      <c r="B228" t="s">
        <v>20</v>
      </c>
      <c r="C228">
        <v>94</v>
      </c>
      <c r="D228" t="s">
        <v>42</v>
      </c>
      <c r="E228" s="1">
        <v>43904</v>
      </c>
      <c r="F228" t="s">
        <v>267</v>
      </c>
      <c r="G228">
        <v>3163000</v>
      </c>
      <c r="H228">
        <f t="shared" si="3"/>
        <v>0</v>
      </c>
      <c r="J228" t="s">
        <v>27</v>
      </c>
    </row>
    <row r="229" spans="1:10">
      <c r="A229" s="2" t="s">
        <v>19</v>
      </c>
      <c r="B229" t="s">
        <v>20</v>
      </c>
      <c r="C229">
        <v>94</v>
      </c>
      <c r="D229" t="s">
        <v>42</v>
      </c>
      <c r="E229" s="1">
        <v>43905</v>
      </c>
      <c r="F229" t="s">
        <v>268</v>
      </c>
      <c r="G229">
        <v>3163000</v>
      </c>
      <c r="H229">
        <f t="shared" si="3"/>
        <v>0</v>
      </c>
      <c r="J229" t="s">
        <v>27</v>
      </c>
    </row>
    <row r="230" spans="1:10">
      <c r="A230" s="2" t="s">
        <v>19</v>
      </c>
      <c r="B230" t="s">
        <v>20</v>
      </c>
      <c r="C230">
        <v>94</v>
      </c>
      <c r="D230" t="s">
        <v>42</v>
      </c>
      <c r="E230" s="1">
        <v>43906</v>
      </c>
      <c r="F230" t="s">
        <v>269</v>
      </c>
      <c r="G230">
        <v>3163000</v>
      </c>
      <c r="H230">
        <f t="shared" si="3"/>
        <v>0</v>
      </c>
      <c r="J230" t="s">
        <v>27</v>
      </c>
    </row>
    <row r="231" spans="1:10">
      <c r="A231" s="2" t="s">
        <v>19</v>
      </c>
      <c r="B231" t="s">
        <v>20</v>
      </c>
      <c r="C231">
        <v>94</v>
      </c>
      <c r="D231" t="s">
        <v>42</v>
      </c>
      <c r="E231" s="1">
        <v>43907</v>
      </c>
      <c r="F231" t="s">
        <v>270</v>
      </c>
      <c r="G231">
        <v>3142840</v>
      </c>
      <c r="H231">
        <f t="shared" si="3"/>
        <v>0</v>
      </c>
      <c r="J231" t="s">
        <v>27</v>
      </c>
    </row>
    <row r="232" spans="1:10">
      <c r="A232" s="2" t="s">
        <v>19</v>
      </c>
      <c r="B232" t="s">
        <v>20</v>
      </c>
      <c r="C232">
        <v>94</v>
      </c>
      <c r="D232" t="s">
        <v>42</v>
      </c>
      <c r="E232" s="1">
        <v>43908</v>
      </c>
      <c r="F232" t="s">
        <v>271</v>
      </c>
      <c r="G232">
        <v>3124593</v>
      </c>
      <c r="H232">
        <f t="shared" si="3"/>
        <v>0</v>
      </c>
      <c r="J232" t="s">
        <v>27</v>
      </c>
    </row>
    <row r="233" spans="1:10">
      <c r="A233" s="2" t="s">
        <v>19</v>
      </c>
      <c r="B233" t="s">
        <v>20</v>
      </c>
      <c r="C233">
        <v>94</v>
      </c>
      <c r="D233" t="s">
        <v>42</v>
      </c>
      <c r="E233" s="1">
        <v>43909</v>
      </c>
      <c r="F233" t="s">
        <v>272</v>
      </c>
      <c r="G233">
        <v>3122628</v>
      </c>
      <c r="H233">
        <f t="shared" si="3"/>
        <v>0</v>
      </c>
      <c r="J233" t="s">
        <v>27</v>
      </c>
    </row>
    <row r="234" spans="1:10">
      <c r="A234" s="2" t="s">
        <v>19</v>
      </c>
      <c r="B234" t="s">
        <v>20</v>
      </c>
      <c r="C234">
        <v>94</v>
      </c>
      <c r="D234" t="s">
        <v>42</v>
      </c>
      <c r="E234" s="1">
        <v>43910</v>
      </c>
      <c r="F234" t="s">
        <v>273</v>
      </c>
      <c r="G234">
        <v>3128850</v>
      </c>
      <c r="H234">
        <f t="shared" si="3"/>
        <v>0</v>
      </c>
      <c r="J234" t="s">
        <v>27</v>
      </c>
    </row>
    <row r="235" spans="1:10">
      <c r="A235" s="2" t="s">
        <v>19</v>
      </c>
      <c r="B235" t="s">
        <v>20</v>
      </c>
      <c r="C235">
        <v>94</v>
      </c>
      <c r="D235" t="s">
        <v>42</v>
      </c>
      <c r="E235" s="1">
        <v>43911</v>
      </c>
      <c r="F235" t="s">
        <v>274</v>
      </c>
      <c r="G235">
        <v>3135044</v>
      </c>
      <c r="H235">
        <f t="shared" si="3"/>
        <v>0</v>
      </c>
      <c r="J235" t="s">
        <v>27</v>
      </c>
    </row>
    <row r="236" spans="1:10">
      <c r="A236" s="2" t="s">
        <v>19</v>
      </c>
      <c r="B236" t="s">
        <v>20</v>
      </c>
      <c r="C236">
        <v>94</v>
      </c>
      <c r="D236" t="s">
        <v>42</v>
      </c>
      <c r="E236" s="1">
        <v>43912</v>
      </c>
      <c r="F236" t="s">
        <v>275</v>
      </c>
      <c r="G236">
        <v>3141133</v>
      </c>
      <c r="H236">
        <f t="shared" si="3"/>
        <v>0</v>
      </c>
      <c r="J236" t="s">
        <v>27</v>
      </c>
    </row>
    <row r="237" spans="1:10">
      <c r="A237" s="2" t="s">
        <v>19</v>
      </c>
      <c r="B237" t="s">
        <v>20</v>
      </c>
      <c r="C237">
        <v>94</v>
      </c>
      <c r="D237" t="s">
        <v>42</v>
      </c>
      <c r="E237" s="1">
        <v>43913</v>
      </c>
      <c r="F237" t="s">
        <v>276</v>
      </c>
      <c r="G237">
        <v>3146720</v>
      </c>
      <c r="H237">
        <f t="shared" si="3"/>
        <v>0</v>
      </c>
      <c r="J237" t="s">
        <v>27</v>
      </c>
    </row>
    <row r="238" spans="1:10">
      <c r="A238" s="2" t="s">
        <v>19</v>
      </c>
      <c r="B238" t="s">
        <v>20</v>
      </c>
      <c r="C238">
        <v>94</v>
      </c>
      <c r="D238" t="s">
        <v>42</v>
      </c>
      <c r="E238" s="1">
        <v>43914</v>
      </c>
      <c r="F238" t="s">
        <v>277</v>
      </c>
      <c r="G238">
        <v>3134049</v>
      </c>
      <c r="H238">
        <f t="shared" si="3"/>
        <v>0</v>
      </c>
      <c r="J238" t="s">
        <v>27</v>
      </c>
    </row>
    <row r="239" spans="1:10">
      <c r="A239" s="2" t="s">
        <v>19</v>
      </c>
      <c r="B239" t="s">
        <v>20</v>
      </c>
      <c r="C239">
        <v>94</v>
      </c>
      <c r="D239" t="s">
        <v>42</v>
      </c>
      <c r="E239" s="1">
        <v>43915</v>
      </c>
      <c r="F239" t="s">
        <v>278</v>
      </c>
      <c r="G239">
        <v>3136582</v>
      </c>
      <c r="H239">
        <f t="shared" si="3"/>
        <v>0</v>
      </c>
      <c r="J239" t="s">
        <v>27</v>
      </c>
    </row>
    <row r="240" spans="1:10">
      <c r="A240" s="2" t="s">
        <v>19</v>
      </c>
      <c r="B240" t="s">
        <v>20</v>
      </c>
      <c r="C240">
        <v>94</v>
      </c>
      <c r="D240" t="s">
        <v>42</v>
      </c>
      <c r="E240" s="1">
        <v>43916</v>
      </c>
      <c r="F240" t="s">
        <v>279</v>
      </c>
      <c r="G240">
        <v>3141349</v>
      </c>
      <c r="H240">
        <f t="shared" si="3"/>
        <v>0</v>
      </c>
      <c r="J240" t="s">
        <v>27</v>
      </c>
    </row>
    <row r="241" spans="1:10">
      <c r="A241" s="2" t="s">
        <v>19</v>
      </c>
      <c r="B241" t="s">
        <v>20</v>
      </c>
      <c r="C241">
        <v>94</v>
      </c>
      <c r="D241" t="s">
        <v>42</v>
      </c>
      <c r="E241" s="1">
        <v>43917</v>
      </c>
      <c r="F241" t="s">
        <v>280</v>
      </c>
      <c r="G241">
        <v>3147248</v>
      </c>
      <c r="H241">
        <f t="shared" si="3"/>
        <v>0</v>
      </c>
      <c r="J241" t="s">
        <v>27</v>
      </c>
    </row>
    <row r="242" spans="1:10">
      <c r="A242" s="2" t="s">
        <v>19</v>
      </c>
      <c r="B242" t="s">
        <v>20</v>
      </c>
      <c r="C242">
        <v>94</v>
      </c>
      <c r="D242" t="s">
        <v>42</v>
      </c>
      <c r="E242" s="1">
        <v>43918</v>
      </c>
      <c r="F242" t="s">
        <v>281</v>
      </c>
      <c r="G242">
        <v>3139343</v>
      </c>
      <c r="H242">
        <f t="shared" si="3"/>
        <v>0</v>
      </c>
      <c r="J242" t="s">
        <v>27</v>
      </c>
    </row>
    <row r="243" spans="1:10">
      <c r="A243" s="2" t="s">
        <v>19</v>
      </c>
      <c r="B243" t="s">
        <v>20</v>
      </c>
      <c r="C243">
        <v>94</v>
      </c>
      <c r="D243" t="s">
        <v>42</v>
      </c>
      <c r="E243" s="1">
        <v>43919</v>
      </c>
      <c r="F243" t="s">
        <v>282</v>
      </c>
      <c r="G243">
        <v>3140282</v>
      </c>
      <c r="H243">
        <f t="shared" si="3"/>
        <v>0</v>
      </c>
      <c r="J243" t="s">
        <v>27</v>
      </c>
    </row>
    <row r="244" spans="1:10">
      <c r="A244" s="2" t="s">
        <v>19</v>
      </c>
      <c r="B244" t="s">
        <v>20</v>
      </c>
      <c r="C244">
        <v>94</v>
      </c>
      <c r="D244" t="s">
        <v>42</v>
      </c>
      <c r="E244" s="1">
        <v>43920</v>
      </c>
      <c r="F244" t="s">
        <v>283</v>
      </c>
      <c r="G244">
        <v>3145178</v>
      </c>
      <c r="H244">
        <f t="shared" si="3"/>
        <v>0</v>
      </c>
      <c r="J244" t="s">
        <v>27</v>
      </c>
    </row>
    <row r="245" spans="1:10">
      <c r="A245" s="2" t="s">
        <v>19</v>
      </c>
      <c r="B245" t="s">
        <v>20</v>
      </c>
      <c r="C245">
        <v>94</v>
      </c>
      <c r="D245" t="s">
        <v>42</v>
      </c>
      <c r="E245" s="1">
        <v>43921</v>
      </c>
      <c r="F245" t="s">
        <v>284</v>
      </c>
      <c r="G245">
        <v>3160751</v>
      </c>
      <c r="H245">
        <f t="shared" si="3"/>
        <v>0</v>
      </c>
      <c r="J245" t="s">
        <v>27</v>
      </c>
    </row>
    <row r="246" spans="1:10">
      <c r="A246" s="2" t="s">
        <v>19</v>
      </c>
      <c r="B246" t="s">
        <v>20</v>
      </c>
      <c r="C246">
        <v>94</v>
      </c>
      <c r="D246" t="s">
        <v>42</v>
      </c>
      <c r="E246" s="1">
        <v>43922</v>
      </c>
      <c r="F246" t="s">
        <v>285</v>
      </c>
      <c r="G246">
        <v>3175755</v>
      </c>
      <c r="H246">
        <f t="shared" si="3"/>
        <v>0</v>
      </c>
      <c r="J246" t="s">
        <v>27</v>
      </c>
    </row>
    <row r="247" spans="1:10">
      <c r="A247" s="2" t="s">
        <v>19</v>
      </c>
      <c r="B247" t="s">
        <v>20</v>
      </c>
      <c r="C247">
        <v>94</v>
      </c>
      <c r="D247" t="s">
        <v>42</v>
      </c>
      <c r="E247" s="1">
        <v>43923</v>
      </c>
      <c r="F247" t="s">
        <v>286</v>
      </c>
      <c r="G247">
        <v>3191082</v>
      </c>
      <c r="H247">
        <f t="shared" si="3"/>
        <v>0</v>
      </c>
      <c r="J247" t="s">
        <v>27</v>
      </c>
    </row>
    <row r="248" spans="1:10">
      <c r="A248" s="2" t="s">
        <v>19</v>
      </c>
      <c r="B248" t="s">
        <v>20</v>
      </c>
      <c r="C248">
        <v>94</v>
      </c>
      <c r="D248" t="s">
        <v>42</v>
      </c>
      <c r="E248" s="1">
        <v>43924</v>
      </c>
      <c r="F248" t="s">
        <v>287</v>
      </c>
      <c r="G248">
        <v>3202474</v>
      </c>
      <c r="H248">
        <f t="shared" si="3"/>
        <v>0</v>
      </c>
      <c r="J248" t="s">
        <v>27</v>
      </c>
    </row>
    <row r="249" spans="1:10">
      <c r="A249" s="2" t="s">
        <v>19</v>
      </c>
      <c r="B249" t="s">
        <v>20</v>
      </c>
      <c r="C249">
        <v>94</v>
      </c>
      <c r="D249" t="s">
        <v>42</v>
      </c>
      <c r="E249" s="1">
        <v>43925</v>
      </c>
      <c r="F249" t="s">
        <v>288</v>
      </c>
      <c r="G249">
        <v>3178695</v>
      </c>
      <c r="H249">
        <f t="shared" si="3"/>
        <v>0</v>
      </c>
      <c r="J249" t="s">
        <v>27</v>
      </c>
    </row>
    <row r="250" spans="1:10">
      <c r="A250" s="2" t="s">
        <v>19</v>
      </c>
      <c r="B250" t="s">
        <v>20</v>
      </c>
      <c r="C250">
        <v>94</v>
      </c>
      <c r="D250" t="s">
        <v>42</v>
      </c>
      <c r="E250" s="1">
        <v>43926</v>
      </c>
      <c r="F250" t="s">
        <v>289</v>
      </c>
      <c r="G250">
        <v>3136326</v>
      </c>
      <c r="H250">
        <f t="shared" si="3"/>
        <v>0</v>
      </c>
      <c r="J250" t="s">
        <v>27</v>
      </c>
    </row>
    <row r="251" spans="1:10">
      <c r="A251" s="2" t="s">
        <v>19</v>
      </c>
      <c r="B251" t="s">
        <v>20</v>
      </c>
      <c r="C251">
        <v>94</v>
      </c>
      <c r="D251" t="s">
        <v>42</v>
      </c>
      <c r="E251" s="1">
        <v>43927</v>
      </c>
      <c r="F251" t="s">
        <v>290</v>
      </c>
      <c r="G251">
        <v>3146530</v>
      </c>
      <c r="H251">
        <f t="shared" si="3"/>
        <v>0</v>
      </c>
      <c r="J251" t="s">
        <v>27</v>
      </c>
    </row>
    <row r="252" spans="1:10">
      <c r="A252" s="2" t="s">
        <v>19</v>
      </c>
      <c r="B252" t="s">
        <v>20</v>
      </c>
      <c r="C252">
        <v>94</v>
      </c>
      <c r="D252" t="s">
        <v>42</v>
      </c>
      <c r="E252" s="1">
        <v>43928</v>
      </c>
      <c r="F252" t="s">
        <v>291</v>
      </c>
      <c r="G252">
        <v>3163338</v>
      </c>
      <c r="H252">
        <f t="shared" si="3"/>
        <v>0</v>
      </c>
      <c r="J252" t="s">
        <v>27</v>
      </c>
    </row>
    <row r="253" spans="1:10">
      <c r="A253" s="2" t="s">
        <v>19</v>
      </c>
      <c r="B253" t="s">
        <v>20</v>
      </c>
      <c r="C253">
        <v>94</v>
      </c>
      <c r="D253" t="s">
        <v>42</v>
      </c>
      <c r="E253" s="1">
        <v>43929</v>
      </c>
      <c r="F253" t="s">
        <v>292</v>
      </c>
      <c r="G253">
        <v>3180815</v>
      </c>
      <c r="H253">
        <f t="shared" si="3"/>
        <v>0</v>
      </c>
      <c r="J253" t="s">
        <v>27</v>
      </c>
    </row>
    <row r="254" spans="1:10">
      <c r="A254" s="2" t="s">
        <v>19</v>
      </c>
      <c r="B254" t="s">
        <v>20</v>
      </c>
      <c r="C254">
        <v>94</v>
      </c>
      <c r="D254" t="s">
        <v>42</v>
      </c>
      <c r="E254" s="1">
        <v>43930</v>
      </c>
      <c r="F254" t="s">
        <v>293</v>
      </c>
      <c r="G254">
        <v>3197266</v>
      </c>
      <c r="H254">
        <f t="shared" si="3"/>
        <v>0</v>
      </c>
      <c r="J254" t="s">
        <v>27</v>
      </c>
    </row>
    <row r="255" spans="1:10">
      <c r="A255" s="2" t="s">
        <v>19</v>
      </c>
      <c r="B255" t="s">
        <v>20</v>
      </c>
      <c r="C255">
        <v>94</v>
      </c>
      <c r="D255" t="s">
        <v>42</v>
      </c>
      <c r="E255" s="1">
        <v>43931</v>
      </c>
      <c r="F255" t="s">
        <v>294</v>
      </c>
      <c r="G255">
        <v>3213999</v>
      </c>
      <c r="H255">
        <f t="shared" si="3"/>
        <v>0</v>
      </c>
      <c r="J255" t="s">
        <v>27</v>
      </c>
    </row>
    <row r="256" spans="1:10">
      <c r="A256" s="2" t="s">
        <v>19</v>
      </c>
      <c r="B256" t="s">
        <v>20</v>
      </c>
      <c r="C256">
        <v>94</v>
      </c>
      <c r="D256" t="s">
        <v>42</v>
      </c>
      <c r="E256" s="1">
        <v>43932</v>
      </c>
      <c r="F256" t="s">
        <v>295</v>
      </c>
      <c r="G256">
        <v>3230844</v>
      </c>
      <c r="H256">
        <f t="shared" si="3"/>
        <v>0</v>
      </c>
      <c r="J256" t="s">
        <v>27</v>
      </c>
    </row>
    <row r="257" spans="1:10">
      <c r="A257" s="2" t="s">
        <v>19</v>
      </c>
      <c r="B257" t="s">
        <v>20</v>
      </c>
      <c r="C257">
        <v>94</v>
      </c>
      <c r="D257" t="s">
        <v>42</v>
      </c>
      <c r="E257" s="1">
        <v>43933</v>
      </c>
      <c r="F257" t="s">
        <v>296</v>
      </c>
      <c r="G257">
        <v>3247480</v>
      </c>
      <c r="H257">
        <f t="shared" si="3"/>
        <v>0</v>
      </c>
      <c r="J257" t="s">
        <v>27</v>
      </c>
    </row>
    <row r="258" spans="1:10">
      <c r="A258" s="2" t="s">
        <v>19</v>
      </c>
      <c r="B258" t="s">
        <v>20</v>
      </c>
      <c r="C258">
        <v>94</v>
      </c>
      <c r="D258" t="s">
        <v>42</v>
      </c>
      <c r="E258" s="1">
        <v>43934</v>
      </c>
      <c r="F258" t="s">
        <v>297</v>
      </c>
      <c r="G258">
        <v>3263912</v>
      </c>
      <c r="H258">
        <f t="shared" si="3"/>
        <v>0</v>
      </c>
      <c r="J258" t="s">
        <v>27</v>
      </c>
    </row>
    <row r="259" spans="1:10">
      <c r="A259" s="2" t="s">
        <v>19</v>
      </c>
      <c r="B259" t="s">
        <v>20</v>
      </c>
      <c r="C259">
        <v>94</v>
      </c>
      <c r="D259" t="s">
        <v>42</v>
      </c>
      <c r="E259" s="1">
        <v>43935</v>
      </c>
      <c r="F259" t="s">
        <v>298</v>
      </c>
      <c r="G259">
        <v>3280148</v>
      </c>
      <c r="H259">
        <f t="shared" ref="H259:H322" si="4">IF(TYPE(G259)&lt;&gt;1, 1,0)</f>
        <v>0</v>
      </c>
      <c r="J259" t="s">
        <v>27</v>
      </c>
    </row>
    <row r="260" spans="1:10">
      <c r="A260" s="2" t="s">
        <v>19</v>
      </c>
      <c r="B260" t="s">
        <v>20</v>
      </c>
      <c r="C260">
        <v>94</v>
      </c>
      <c r="D260" t="s">
        <v>42</v>
      </c>
      <c r="E260" s="1">
        <v>43936</v>
      </c>
      <c r="F260" t="s">
        <v>299</v>
      </c>
      <c r="G260">
        <v>3296193</v>
      </c>
      <c r="H260">
        <f t="shared" si="4"/>
        <v>0</v>
      </c>
      <c r="J260" t="s">
        <v>27</v>
      </c>
    </row>
    <row r="261" spans="1:10">
      <c r="A261" s="2" t="s">
        <v>19</v>
      </c>
      <c r="B261" t="s">
        <v>20</v>
      </c>
      <c r="C261">
        <v>94</v>
      </c>
      <c r="D261" t="s">
        <v>42</v>
      </c>
      <c r="E261" s="1">
        <v>43937</v>
      </c>
      <c r="F261" t="s">
        <v>300</v>
      </c>
      <c r="G261">
        <v>3311972</v>
      </c>
      <c r="H261">
        <f t="shared" si="4"/>
        <v>0</v>
      </c>
      <c r="J261" t="s">
        <v>27</v>
      </c>
    </row>
    <row r="262" spans="1:10">
      <c r="A262" s="2" t="s">
        <v>19</v>
      </c>
      <c r="B262" t="s">
        <v>20</v>
      </c>
      <c r="C262">
        <v>94</v>
      </c>
      <c r="D262" t="s">
        <v>42</v>
      </c>
      <c r="E262" s="1">
        <v>43938</v>
      </c>
      <c r="F262" t="s">
        <v>300</v>
      </c>
      <c r="G262">
        <f>G261+($G$265-$G$261)/3</f>
        <v>3327041.3333333335</v>
      </c>
      <c r="H262">
        <f t="shared" si="4"/>
        <v>0</v>
      </c>
      <c r="J262" t="s">
        <v>27</v>
      </c>
    </row>
    <row r="263" spans="1:10">
      <c r="A263" s="2" t="s">
        <v>19</v>
      </c>
      <c r="B263" t="s">
        <v>20</v>
      </c>
      <c r="C263">
        <v>94</v>
      </c>
      <c r="D263" t="s">
        <v>42</v>
      </c>
      <c r="E263" s="1">
        <v>43939</v>
      </c>
      <c r="F263" t="s">
        <v>301</v>
      </c>
      <c r="G263">
        <f>G262+($G$265-$G$261)/3</f>
        <v>3342110.666666667</v>
      </c>
      <c r="H263">
        <f t="shared" si="4"/>
        <v>0</v>
      </c>
      <c r="J263" t="s">
        <v>27</v>
      </c>
    </row>
    <row r="264" spans="1:10">
      <c r="A264" s="2" t="s">
        <v>19</v>
      </c>
      <c r="B264" t="s">
        <v>20</v>
      </c>
      <c r="C264">
        <v>94</v>
      </c>
      <c r="D264" t="s">
        <v>42</v>
      </c>
      <c r="E264" s="1">
        <v>43940</v>
      </c>
      <c r="F264" t="s">
        <v>302</v>
      </c>
      <c r="G264">
        <f>G263+($G$265-$G$261)/3</f>
        <v>3357180.0000000005</v>
      </c>
      <c r="H264">
        <f t="shared" si="4"/>
        <v>0</v>
      </c>
      <c r="J264" t="s">
        <v>27</v>
      </c>
    </row>
    <row r="265" spans="1:10">
      <c r="A265" s="2" t="s">
        <v>19</v>
      </c>
      <c r="B265" t="s">
        <v>20</v>
      </c>
      <c r="C265">
        <v>94</v>
      </c>
      <c r="D265" t="s">
        <v>42</v>
      </c>
      <c r="E265" s="1">
        <v>43941</v>
      </c>
      <c r="F265" t="s">
        <v>303</v>
      </c>
      <c r="G265">
        <v>3357180</v>
      </c>
      <c r="H265">
        <f t="shared" si="4"/>
        <v>0</v>
      </c>
      <c r="J265" t="s">
        <v>27</v>
      </c>
    </row>
    <row r="266" spans="1:10">
      <c r="A266" s="2" t="s">
        <v>19</v>
      </c>
      <c r="B266" t="s">
        <v>20</v>
      </c>
      <c r="C266">
        <v>94</v>
      </c>
      <c r="D266" t="s">
        <v>42</v>
      </c>
      <c r="E266" s="1">
        <v>43942</v>
      </c>
      <c r="F266" t="s">
        <v>303</v>
      </c>
      <c r="G266">
        <f>G265+($G$270-$G$265)/5</f>
        <v>3369659.8</v>
      </c>
      <c r="H266">
        <f t="shared" si="4"/>
        <v>0</v>
      </c>
      <c r="J266" t="s">
        <v>27</v>
      </c>
    </row>
    <row r="267" spans="1:10">
      <c r="A267" s="2" t="s">
        <v>19</v>
      </c>
      <c r="B267" t="s">
        <v>20</v>
      </c>
      <c r="C267">
        <v>94</v>
      </c>
      <c r="D267" t="s">
        <v>42</v>
      </c>
      <c r="E267" s="1">
        <v>43943</v>
      </c>
      <c r="F267" t="s">
        <v>304</v>
      </c>
      <c r="G267">
        <f t="shared" ref="G267:G269" si="5">G266+($G$270-$G$265)/5</f>
        <v>3382139.5999999996</v>
      </c>
      <c r="H267">
        <f t="shared" si="4"/>
        <v>0</v>
      </c>
      <c r="J267" t="s">
        <v>27</v>
      </c>
    </row>
    <row r="268" spans="1:10">
      <c r="A268" s="2" t="s">
        <v>19</v>
      </c>
      <c r="B268" t="s">
        <v>20</v>
      </c>
      <c r="C268">
        <v>94</v>
      </c>
      <c r="D268" t="s">
        <v>42</v>
      </c>
      <c r="E268" s="1">
        <v>43944</v>
      </c>
      <c r="F268" t="s">
        <v>305</v>
      </c>
      <c r="G268">
        <f t="shared" si="5"/>
        <v>3394619.3999999994</v>
      </c>
      <c r="H268">
        <f t="shared" si="4"/>
        <v>0</v>
      </c>
      <c r="J268" t="s">
        <v>27</v>
      </c>
    </row>
    <row r="269" spans="1:10">
      <c r="A269" s="2" t="s">
        <v>19</v>
      </c>
      <c r="B269" t="s">
        <v>20</v>
      </c>
      <c r="C269">
        <v>94</v>
      </c>
      <c r="D269" t="s">
        <v>42</v>
      </c>
      <c r="E269" s="1">
        <v>43945</v>
      </c>
      <c r="F269" t="s">
        <v>306</v>
      </c>
      <c r="G269">
        <f t="shared" si="5"/>
        <v>3407099.1999999993</v>
      </c>
      <c r="H269">
        <f t="shared" si="4"/>
        <v>0</v>
      </c>
      <c r="J269" t="s">
        <v>27</v>
      </c>
    </row>
    <row r="270" spans="1:10">
      <c r="A270" s="2" t="s">
        <v>19</v>
      </c>
      <c r="B270" t="s">
        <v>20</v>
      </c>
      <c r="C270">
        <v>94</v>
      </c>
      <c r="D270" t="s">
        <v>42</v>
      </c>
      <c r="E270" s="1">
        <v>43946</v>
      </c>
      <c r="F270" t="s">
        <v>307</v>
      </c>
      <c r="G270">
        <v>3419579</v>
      </c>
      <c r="H270">
        <f t="shared" si="4"/>
        <v>0</v>
      </c>
      <c r="J270" t="s">
        <v>27</v>
      </c>
    </row>
    <row r="271" spans="1:10">
      <c r="A271" s="2" t="s">
        <v>19</v>
      </c>
      <c r="B271" t="s">
        <v>20</v>
      </c>
      <c r="C271">
        <v>94</v>
      </c>
      <c r="D271" t="s">
        <v>42</v>
      </c>
      <c r="E271" s="1">
        <v>43947</v>
      </c>
      <c r="F271" t="s">
        <v>307</v>
      </c>
      <c r="G271">
        <f>G270+($G$275-$G$270)/5</f>
        <v>3429447.4</v>
      </c>
      <c r="H271">
        <f t="shared" si="4"/>
        <v>0</v>
      </c>
      <c r="J271" t="s">
        <v>27</v>
      </c>
    </row>
    <row r="272" spans="1:10">
      <c r="A272" s="2" t="s">
        <v>19</v>
      </c>
      <c r="B272" t="s">
        <v>20</v>
      </c>
      <c r="C272">
        <v>94</v>
      </c>
      <c r="D272" t="s">
        <v>42</v>
      </c>
      <c r="E272" s="1">
        <v>43948</v>
      </c>
      <c r="F272" t="s">
        <v>308</v>
      </c>
      <c r="G272">
        <f t="shared" ref="G272:G274" si="6">G271+($G$275-$G$270)/5</f>
        <v>3439315.8</v>
      </c>
      <c r="H272">
        <f t="shared" si="4"/>
        <v>0</v>
      </c>
      <c r="J272" t="s">
        <v>27</v>
      </c>
    </row>
    <row r="273" spans="1:10">
      <c r="A273" s="2" t="s">
        <v>19</v>
      </c>
      <c r="B273" t="s">
        <v>20</v>
      </c>
      <c r="C273">
        <v>94</v>
      </c>
      <c r="D273" t="s">
        <v>42</v>
      </c>
      <c r="E273" s="1">
        <v>43949</v>
      </c>
      <c r="F273" t="s">
        <v>309</v>
      </c>
      <c r="G273">
        <f t="shared" si="6"/>
        <v>3449184.1999999997</v>
      </c>
      <c r="H273">
        <f t="shared" si="4"/>
        <v>0</v>
      </c>
      <c r="J273" t="s">
        <v>27</v>
      </c>
    </row>
    <row r="274" spans="1:10">
      <c r="A274" s="2" t="s">
        <v>19</v>
      </c>
      <c r="B274" t="s">
        <v>20</v>
      </c>
      <c r="C274">
        <v>94</v>
      </c>
      <c r="D274" t="s">
        <v>42</v>
      </c>
      <c r="E274" s="1">
        <v>43950</v>
      </c>
      <c r="F274" t="s">
        <v>310</v>
      </c>
      <c r="G274">
        <f t="shared" si="6"/>
        <v>3459052.5999999996</v>
      </c>
      <c r="H274">
        <f t="shared" si="4"/>
        <v>0</v>
      </c>
      <c r="J274" t="s">
        <v>27</v>
      </c>
    </row>
    <row r="275" spans="1:10">
      <c r="A275" s="2" t="s">
        <v>19</v>
      </c>
      <c r="B275" t="s">
        <v>20</v>
      </c>
      <c r="C275">
        <v>94</v>
      </c>
      <c r="D275" t="s">
        <v>42</v>
      </c>
      <c r="E275" s="1">
        <v>43951</v>
      </c>
      <c r="F275" t="s">
        <v>311</v>
      </c>
      <c r="G275">
        <v>3468921</v>
      </c>
      <c r="H275">
        <f t="shared" si="4"/>
        <v>0</v>
      </c>
      <c r="J275" t="s">
        <v>27</v>
      </c>
    </row>
    <row r="276" spans="1:10">
      <c r="A276" s="2" t="s">
        <v>19</v>
      </c>
      <c r="B276" t="s">
        <v>20</v>
      </c>
      <c r="C276">
        <v>94</v>
      </c>
      <c r="D276" t="s">
        <v>42</v>
      </c>
      <c r="E276" s="1">
        <v>43952</v>
      </c>
      <c r="F276" t="s">
        <v>311</v>
      </c>
      <c r="G276">
        <f>G275+($G$279-$G$275)/4</f>
        <v>3478789.5</v>
      </c>
      <c r="H276">
        <f t="shared" si="4"/>
        <v>0</v>
      </c>
      <c r="J276" t="s">
        <v>27</v>
      </c>
    </row>
    <row r="277" spans="1:10">
      <c r="A277" s="2" t="s">
        <v>19</v>
      </c>
      <c r="B277" t="s">
        <v>20</v>
      </c>
      <c r="C277">
        <v>94</v>
      </c>
      <c r="D277" t="s">
        <v>42</v>
      </c>
      <c r="E277" s="1">
        <v>43953</v>
      </c>
      <c r="F277" t="s">
        <v>312</v>
      </c>
      <c r="G277">
        <f>G276+($G$279-$G$275)/4</f>
        <v>3488658</v>
      </c>
      <c r="H277">
        <f t="shared" si="4"/>
        <v>0</v>
      </c>
      <c r="J277" t="s">
        <v>27</v>
      </c>
    </row>
    <row r="278" spans="1:10">
      <c r="A278" s="2" t="s">
        <v>19</v>
      </c>
      <c r="B278" t="s">
        <v>20</v>
      </c>
      <c r="C278">
        <v>94</v>
      </c>
      <c r="D278" t="s">
        <v>42</v>
      </c>
      <c r="E278" s="1">
        <v>43954</v>
      </c>
      <c r="F278" t="s">
        <v>313</v>
      </c>
      <c r="G278">
        <f t="shared" ref="G278" si="7">G277+($G$279-$G$275)/4</f>
        <v>3498526.5</v>
      </c>
      <c r="H278">
        <f t="shared" si="4"/>
        <v>0</v>
      </c>
      <c r="J278" t="s">
        <v>27</v>
      </c>
    </row>
    <row r="279" spans="1:10">
      <c r="A279" s="2" t="s">
        <v>19</v>
      </c>
      <c r="B279" t="s">
        <v>20</v>
      </c>
      <c r="C279">
        <v>94</v>
      </c>
      <c r="D279" t="s">
        <v>42</v>
      </c>
      <c r="E279" s="1">
        <v>43955</v>
      </c>
      <c r="F279" t="s">
        <v>314</v>
      </c>
      <c r="G279">
        <v>3508395</v>
      </c>
      <c r="H279">
        <f t="shared" si="4"/>
        <v>0</v>
      </c>
      <c r="J279" t="s">
        <v>27</v>
      </c>
    </row>
    <row r="280" spans="1:10">
      <c r="A280" s="2" t="s">
        <v>19</v>
      </c>
      <c r="B280" t="s">
        <v>20</v>
      </c>
      <c r="C280">
        <v>94</v>
      </c>
      <c r="D280" t="s">
        <v>42</v>
      </c>
      <c r="E280" s="1">
        <v>43956</v>
      </c>
      <c r="F280" t="s">
        <v>315</v>
      </c>
      <c r="G280">
        <v>3518263</v>
      </c>
      <c r="H280">
        <f t="shared" si="4"/>
        <v>0</v>
      </c>
      <c r="J280" t="s">
        <v>27</v>
      </c>
    </row>
    <row r="281" spans="1:10">
      <c r="A281" s="2" t="s">
        <v>19</v>
      </c>
      <c r="B281" t="s">
        <v>20</v>
      </c>
      <c r="C281">
        <v>94</v>
      </c>
      <c r="D281" t="s">
        <v>42</v>
      </c>
      <c r="E281" s="1">
        <v>43957</v>
      </c>
      <c r="F281" t="s">
        <v>316</v>
      </c>
      <c r="G281">
        <v>3528132</v>
      </c>
      <c r="H281">
        <f t="shared" si="4"/>
        <v>0</v>
      </c>
      <c r="J281" t="s">
        <v>27</v>
      </c>
    </row>
    <row r="282" spans="1:10">
      <c r="A282" s="2" t="s">
        <v>19</v>
      </c>
      <c r="B282" t="s">
        <v>20</v>
      </c>
      <c r="C282">
        <v>94</v>
      </c>
      <c r="D282" t="s">
        <v>42</v>
      </c>
      <c r="E282" s="1">
        <v>43958</v>
      </c>
      <c r="F282" t="s">
        <v>317</v>
      </c>
      <c r="G282">
        <v>3538000</v>
      </c>
      <c r="H282">
        <f t="shared" si="4"/>
        <v>0</v>
      </c>
      <c r="J282" t="s">
        <v>27</v>
      </c>
    </row>
    <row r="283" spans="1:10">
      <c r="A283" s="2" t="s">
        <v>19</v>
      </c>
      <c r="B283" t="s">
        <v>20</v>
      </c>
      <c r="C283">
        <v>94</v>
      </c>
      <c r="D283" t="s">
        <v>42</v>
      </c>
      <c r="E283" s="1">
        <v>43959</v>
      </c>
      <c r="F283" t="s">
        <v>318</v>
      </c>
      <c r="G283">
        <v>3538000</v>
      </c>
      <c r="H283">
        <f t="shared" si="4"/>
        <v>0</v>
      </c>
      <c r="J283" t="s">
        <v>27</v>
      </c>
    </row>
    <row r="284" spans="1:10">
      <c r="A284" s="2" t="s">
        <v>19</v>
      </c>
      <c r="B284" t="s">
        <v>20</v>
      </c>
      <c r="C284">
        <v>94</v>
      </c>
      <c r="D284" t="s">
        <v>42</v>
      </c>
      <c r="E284" s="1">
        <v>43960</v>
      </c>
      <c r="F284" t="s">
        <v>319</v>
      </c>
      <c r="G284">
        <v>3538000</v>
      </c>
      <c r="H284">
        <f t="shared" si="4"/>
        <v>0</v>
      </c>
      <c r="J284" t="s">
        <v>27</v>
      </c>
    </row>
    <row r="285" spans="1:10">
      <c r="A285" s="2" t="s">
        <v>19</v>
      </c>
      <c r="B285" t="s">
        <v>20</v>
      </c>
      <c r="C285">
        <v>94</v>
      </c>
      <c r="D285" t="s">
        <v>42</v>
      </c>
      <c r="E285" s="1">
        <v>43961</v>
      </c>
      <c r="F285" t="s">
        <v>320</v>
      </c>
      <c r="G285">
        <v>3538000</v>
      </c>
      <c r="H285">
        <f t="shared" si="4"/>
        <v>0</v>
      </c>
      <c r="J285" t="s">
        <v>27</v>
      </c>
    </row>
    <row r="286" spans="1:10">
      <c r="A286" s="2" t="s">
        <v>19</v>
      </c>
      <c r="B286" t="s">
        <v>20</v>
      </c>
      <c r="C286">
        <v>94</v>
      </c>
      <c r="D286" t="s">
        <v>42</v>
      </c>
      <c r="E286" s="1">
        <v>43962</v>
      </c>
      <c r="F286" t="s">
        <v>321</v>
      </c>
      <c r="G286">
        <v>3538000</v>
      </c>
      <c r="H286">
        <f t="shared" si="4"/>
        <v>0</v>
      </c>
      <c r="J286" t="s">
        <v>27</v>
      </c>
    </row>
    <row r="287" spans="1:10">
      <c r="A287" s="2" t="s">
        <v>19</v>
      </c>
      <c r="B287" t="s">
        <v>20</v>
      </c>
      <c r="C287">
        <v>94</v>
      </c>
      <c r="D287" t="s">
        <v>42</v>
      </c>
      <c r="E287" s="1">
        <v>43963</v>
      </c>
      <c r="F287" t="s">
        <v>322</v>
      </c>
      <c r="G287">
        <v>3538000</v>
      </c>
      <c r="H287">
        <f t="shared" si="4"/>
        <v>0</v>
      </c>
      <c r="J287" t="s">
        <v>27</v>
      </c>
    </row>
    <row r="288" spans="1:10">
      <c r="A288" s="2" t="s">
        <v>19</v>
      </c>
      <c r="B288" t="s">
        <v>20</v>
      </c>
      <c r="C288">
        <v>94</v>
      </c>
      <c r="D288" t="s">
        <v>42</v>
      </c>
      <c r="E288" s="1">
        <v>43964</v>
      </c>
      <c r="F288" t="s">
        <v>323</v>
      </c>
      <c r="G288">
        <v>3538000</v>
      </c>
      <c r="H288">
        <f t="shared" si="4"/>
        <v>0</v>
      </c>
      <c r="J288" t="s">
        <v>27</v>
      </c>
    </row>
    <row r="289" spans="1:10">
      <c r="A289" s="2" t="s">
        <v>19</v>
      </c>
      <c r="B289" t="s">
        <v>20</v>
      </c>
      <c r="C289">
        <v>94</v>
      </c>
      <c r="D289" t="s">
        <v>42</v>
      </c>
      <c r="E289" s="1">
        <v>43965</v>
      </c>
      <c r="F289" t="s">
        <v>324</v>
      </c>
      <c r="G289">
        <v>3538000</v>
      </c>
      <c r="H289">
        <f t="shared" si="4"/>
        <v>0</v>
      </c>
      <c r="J289" t="s">
        <v>27</v>
      </c>
    </row>
    <row r="290" spans="1:10">
      <c r="A290" s="2" t="s">
        <v>19</v>
      </c>
      <c r="B290" t="s">
        <v>20</v>
      </c>
      <c r="C290">
        <v>94</v>
      </c>
      <c r="D290" t="s">
        <v>42</v>
      </c>
      <c r="E290" s="1">
        <v>43966</v>
      </c>
      <c r="F290" t="s">
        <v>325</v>
      </c>
      <c r="G290">
        <v>3538000</v>
      </c>
      <c r="H290">
        <f t="shared" si="4"/>
        <v>0</v>
      </c>
      <c r="J290" t="s">
        <v>27</v>
      </c>
    </row>
    <row r="291" spans="1:10">
      <c r="A291" s="2" t="s">
        <v>19</v>
      </c>
      <c r="B291" t="s">
        <v>20</v>
      </c>
      <c r="C291">
        <v>94</v>
      </c>
      <c r="D291" t="s">
        <v>42</v>
      </c>
      <c r="E291" s="1">
        <v>43967</v>
      </c>
      <c r="F291" t="s">
        <v>326</v>
      </c>
      <c r="G291">
        <v>3538000</v>
      </c>
      <c r="H291">
        <f t="shared" si="4"/>
        <v>0</v>
      </c>
      <c r="J291" t="s">
        <v>27</v>
      </c>
    </row>
    <row r="292" spans="1:10">
      <c r="A292" s="2" t="s">
        <v>19</v>
      </c>
      <c r="B292" t="s">
        <v>20</v>
      </c>
      <c r="C292">
        <v>94</v>
      </c>
      <c r="D292" t="s">
        <v>42</v>
      </c>
      <c r="E292" s="1">
        <v>43968</v>
      </c>
      <c r="F292" t="s">
        <v>327</v>
      </c>
      <c r="G292">
        <v>3538000</v>
      </c>
      <c r="H292">
        <f t="shared" si="4"/>
        <v>0</v>
      </c>
      <c r="J292" t="s">
        <v>27</v>
      </c>
    </row>
    <row r="293" spans="1:10">
      <c r="A293" s="2" t="s">
        <v>19</v>
      </c>
      <c r="B293" t="s">
        <v>20</v>
      </c>
      <c r="C293">
        <v>94</v>
      </c>
      <c r="D293" t="s">
        <v>42</v>
      </c>
      <c r="E293" s="1">
        <v>43969</v>
      </c>
      <c r="F293" t="s">
        <v>328</v>
      </c>
      <c r="G293">
        <v>3538000</v>
      </c>
      <c r="H293">
        <f t="shared" si="4"/>
        <v>0</v>
      </c>
      <c r="J293" t="s">
        <v>27</v>
      </c>
    </row>
    <row r="294" spans="1:10">
      <c r="A294" s="2" t="s">
        <v>19</v>
      </c>
      <c r="B294" t="s">
        <v>20</v>
      </c>
      <c r="C294">
        <v>94</v>
      </c>
      <c r="D294" t="s">
        <v>42</v>
      </c>
      <c r="E294" s="1">
        <v>43970</v>
      </c>
      <c r="F294" t="s">
        <v>329</v>
      </c>
      <c r="G294">
        <v>3538000</v>
      </c>
      <c r="H294">
        <f t="shared" si="4"/>
        <v>0</v>
      </c>
      <c r="J294" t="s">
        <v>27</v>
      </c>
    </row>
    <row r="295" spans="1:10">
      <c r="A295" s="2" t="s">
        <v>19</v>
      </c>
      <c r="B295" t="s">
        <v>20</v>
      </c>
      <c r="C295">
        <v>94</v>
      </c>
      <c r="D295" t="s">
        <v>42</v>
      </c>
      <c r="E295" s="1">
        <v>43971</v>
      </c>
      <c r="F295" t="s">
        <v>330</v>
      </c>
      <c r="G295">
        <v>3538000</v>
      </c>
      <c r="H295">
        <f t="shared" si="4"/>
        <v>0</v>
      </c>
      <c r="J295" t="s">
        <v>27</v>
      </c>
    </row>
    <row r="296" spans="1:10">
      <c r="A296" s="2" t="s">
        <v>19</v>
      </c>
      <c r="B296" t="s">
        <v>20</v>
      </c>
      <c r="C296">
        <v>94</v>
      </c>
      <c r="D296" t="s">
        <v>42</v>
      </c>
      <c r="E296" s="1">
        <v>43972</v>
      </c>
      <c r="F296" t="s">
        <v>331</v>
      </c>
      <c r="G296">
        <v>3538000</v>
      </c>
      <c r="H296">
        <f t="shared" si="4"/>
        <v>0</v>
      </c>
      <c r="J296" t="s">
        <v>27</v>
      </c>
    </row>
    <row r="297" spans="1:10">
      <c r="A297" s="2" t="s">
        <v>19</v>
      </c>
      <c r="B297" t="s">
        <v>20</v>
      </c>
      <c r="C297">
        <v>94</v>
      </c>
      <c r="D297" t="s">
        <v>42</v>
      </c>
      <c r="E297" s="1">
        <v>43973</v>
      </c>
      <c r="F297" t="s">
        <v>332</v>
      </c>
      <c r="G297">
        <v>3538000</v>
      </c>
      <c r="H297">
        <f t="shared" si="4"/>
        <v>0</v>
      </c>
      <c r="J297" t="s">
        <v>27</v>
      </c>
    </row>
    <row r="298" spans="1:10">
      <c r="A298" s="2" t="s">
        <v>19</v>
      </c>
      <c r="B298" t="s">
        <v>20</v>
      </c>
      <c r="C298">
        <v>94</v>
      </c>
      <c r="D298" t="s">
        <v>42</v>
      </c>
      <c r="E298" s="1">
        <v>43974</v>
      </c>
      <c r="F298" t="s">
        <v>333</v>
      </c>
      <c r="G298">
        <v>3538000</v>
      </c>
      <c r="H298">
        <f t="shared" si="4"/>
        <v>0</v>
      </c>
      <c r="J298" t="s">
        <v>27</v>
      </c>
    </row>
    <row r="299" spans="1:10">
      <c r="A299" s="2" t="s">
        <v>19</v>
      </c>
      <c r="B299" t="s">
        <v>20</v>
      </c>
      <c r="C299">
        <v>94</v>
      </c>
      <c r="D299" t="s">
        <v>42</v>
      </c>
      <c r="E299" s="1">
        <v>43975</v>
      </c>
      <c r="F299" t="s">
        <v>334</v>
      </c>
      <c r="G299">
        <v>3538000</v>
      </c>
      <c r="H299">
        <f t="shared" si="4"/>
        <v>0</v>
      </c>
      <c r="J299" t="s">
        <v>27</v>
      </c>
    </row>
    <row r="300" spans="1:10">
      <c r="A300" s="2" t="s">
        <v>19</v>
      </c>
      <c r="B300" t="s">
        <v>20</v>
      </c>
      <c r="C300">
        <v>94</v>
      </c>
      <c r="D300" t="s">
        <v>42</v>
      </c>
      <c r="E300" s="1">
        <v>43976</v>
      </c>
      <c r="F300" t="s">
        <v>335</v>
      </c>
      <c r="G300">
        <v>3538000</v>
      </c>
      <c r="H300">
        <f t="shared" si="4"/>
        <v>0</v>
      </c>
      <c r="J300" t="s">
        <v>27</v>
      </c>
    </row>
    <row r="301" spans="1:10">
      <c r="A301" s="2" t="s">
        <v>19</v>
      </c>
      <c r="B301" t="s">
        <v>20</v>
      </c>
      <c r="C301">
        <v>94</v>
      </c>
      <c r="D301" t="s">
        <v>42</v>
      </c>
      <c r="E301" s="1">
        <v>43977</v>
      </c>
      <c r="F301" t="s">
        <v>336</v>
      </c>
      <c r="G301">
        <v>3538000</v>
      </c>
      <c r="H301">
        <f t="shared" si="4"/>
        <v>0</v>
      </c>
      <c r="J301" t="s">
        <v>27</v>
      </c>
    </row>
    <row r="302" spans="1:10">
      <c r="A302" s="2" t="s">
        <v>19</v>
      </c>
      <c r="B302" t="s">
        <v>20</v>
      </c>
      <c r="C302">
        <v>94</v>
      </c>
      <c r="D302" t="s">
        <v>42</v>
      </c>
      <c r="E302" s="1">
        <v>43978</v>
      </c>
      <c r="F302" t="s">
        <v>337</v>
      </c>
      <c r="G302">
        <v>3538000</v>
      </c>
      <c r="H302">
        <f t="shared" si="4"/>
        <v>0</v>
      </c>
      <c r="J302" t="s">
        <v>27</v>
      </c>
    </row>
    <row r="303" spans="1:10">
      <c r="A303" s="2" t="s">
        <v>19</v>
      </c>
      <c r="B303" t="s">
        <v>20</v>
      </c>
      <c r="C303">
        <v>94</v>
      </c>
      <c r="D303" t="s">
        <v>42</v>
      </c>
      <c r="E303" s="1">
        <v>43979</v>
      </c>
      <c r="F303" t="s">
        <v>338</v>
      </c>
      <c r="G303">
        <v>3538000</v>
      </c>
      <c r="H303">
        <f t="shared" si="4"/>
        <v>0</v>
      </c>
      <c r="J303" t="s">
        <v>27</v>
      </c>
    </row>
    <row r="304" spans="1:10">
      <c r="A304" s="2" t="s">
        <v>19</v>
      </c>
      <c r="B304" t="s">
        <v>20</v>
      </c>
      <c r="C304">
        <v>94</v>
      </c>
      <c r="D304" t="s">
        <v>42</v>
      </c>
      <c r="E304" s="1">
        <v>43980</v>
      </c>
      <c r="F304" t="s">
        <v>339</v>
      </c>
      <c r="G304">
        <v>3538000</v>
      </c>
      <c r="H304">
        <f t="shared" si="4"/>
        <v>0</v>
      </c>
      <c r="J304" t="s">
        <v>27</v>
      </c>
    </row>
    <row r="305" spans="1:10">
      <c r="A305" s="2" t="s">
        <v>19</v>
      </c>
      <c r="B305" t="s">
        <v>20</v>
      </c>
      <c r="C305">
        <v>94</v>
      </c>
      <c r="D305" t="s">
        <v>42</v>
      </c>
      <c r="E305" s="1">
        <v>43981</v>
      </c>
      <c r="F305" t="s">
        <v>340</v>
      </c>
      <c r="G305">
        <v>3538000</v>
      </c>
      <c r="H305">
        <f t="shared" si="4"/>
        <v>0</v>
      </c>
      <c r="J305" t="s">
        <v>27</v>
      </c>
    </row>
    <row r="306" spans="1:10">
      <c r="A306" s="2" t="s">
        <v>19</v>
      </c>
      <c r="B306" t="s">
        <v>20</v>
      </c>
      <c r="C306">
        <v>94</v>
      </c>
      <c r="D306" t="s">
        <v>42</v>
      </c>
      <c r="E306" s="1">
        <v>43982</v>
      </c>
      <c r="F306" t="s">
        <v>341</v>
      </c>
      <c r="G306">
        <v>3538000</v>
      </c>
      <c r="H306">
        <f t="shared" si="4"/>
        <v>0</v>
      </c>
      <c r="J306" t="s">
        <v>27</v>
      </c>
    </row>
    <row r="307" spans="1:10">
      <c r="A307" s="2" t="s">
        <v>19</v>
      </c>
      <c r="B307" t="s">
        <v>20</v>
      </c>
      <c r="C307">
        <v>94</v>
      </c>
      <c r="D307" t="s">
        <v>42</v>
      </c>
      <c r="E307" s="1">
        <v>43983</v>
      </c>
      <c r="F307" t="s">
        <v>342</v>
      </c>
      <c r="G307">
        <v>3538000</v>
      </c>
      <c r="H307">
        <f t="shared" si="4"/>
        <v>0</v>
      </c>
      <c r="J307" t="s">
        <v>27</v>
      </c>
    </row>
    <row r="308" spans="1:10">
      <c r="A308" s="2" t="s">
        <v>19</v>
      </c>
      <c r="B308" t="s">
        <v>20</v>
      </c>
      <c r="C308">
        <v>94</v>
      </c>
      <c r="D308" t="s">
        <v>42</v>
      </c>
      <c r="E308" s="1">
        <v>43984</v>
      </c>
      <c r="F308" t="s">
        <v>343</v>
      </c>
      <c r="G308">
        <v>3538000</v>
      </c>
      <c r="H308">
        <f t="shared" si="4"/>
        <v>0</v>
      </c>
      <c r="J308" t="s">
        <v>27</v>
      </c>
    </row>
    <row r="309" spans="1:10">
      <c r="A309" s="2" t="s">
        <v>19</v>
      </c>
      <c r="B309" t="s">
        <v>20</v>
      </c>
      <c r="C309">
        <v>94</v>
      </c>
      <c r="D309" t="s">
        <v>42</v>
      </c>
      <c r="E309" s="1">
        <v>43985</v>
      </c>
      <c r="F309" t="s">
        <v>344</v>
      </c>
      <c r="G309">
        <v>3538000</v>
      </c>
      <c r="H309">
        <f t="shared" si="4"/>
        <v>0</v>
      </c>
      <c r="J309" t="s">
        <v>27</v>
      </c>
    </row>
    <row r="310" spans="1:10">
      <c r="A310" s="2" t="s">
        <v>19</v>
      </c>
      <c r="B310" t="s">
        <v>20</v>
      </c>
      <c r="C310">
        <v>94</v>
      </c>
      <c r="D310" t="s">
        <v>42</v>
      </c>
      <c r="E310" s="1">
        <v>43986</v>
      </c>
      <c r="F310" t="s">
        <v>345</v>
      </c>
      <c r="G310">
        <v>3538000</v>
      </c>
      <c r="H310">
        <f t="shared" si="4"/>
        <v>0</v>
      </c>
      <c r="J310" t="s">
        <v>27</v>
      </c>
    </row>
    <row r="311" spans="1:10">
      <c r="A311" s="2" t="s">
        <v>19</v>
      </c>
      <c r="B311" t="s">
        <v>20</v>
      </c>
      <c r="C311">
        <v>94</v>
      </c>
      <c r="D311" t="s">
        <v>42</v>
      </c>
      <c r="E311" s="1">
        <v>43987</v>
      </c>
      <c r="F311" t="s">
        <v>346</v>
      </c>
      <c r="G311">
        <v>3538000</v>
      </c>
      <c r="H311">
        <f t="shared" si="4"/>
        <v>0</v>
      </c>
      <c r="J311" t="s">
        <v>27</v>
      </c>
    </row>
    <row r="312" spans="1:10">
      <c r="A312" s="2" t="s">
        <v>19</v>
      </c>
      <c r="B312" t="s">
        <v>20</v>
      </c>
      <c r="C312">
        <v>94</v>
      </c>
      <c r="D312" t="s">
        <v>42</v>
      </c>
      <c r="E312" s="1">
        <v>43988</v>
      </c>
      <c r="F312" t="s">
        <v>347</v>
      </c>
      <c r="G312">
        <v>3538000</v>
      </c>
      <c r="H312">
        <f t="shared" si="4"/>
        <v>0</v>
      </c>
      <c r="J312" t="s">
        <v>27</v>
      </c>
    </row>
    <row r="313" spans="1:10">
      <c r="A313" s="2" t="s">
        <v>19</v>
      </c>
      <c r="B313" t="s">
        <v>20</v>
      </c>
      <c r="C313">
        <v>94</v>
      </c>
      <c r="D313" t="s">
        <v>42</v>
      </c>
      <c r="E313" s="1">
        <v>43989</v>
      </c>
      <c r="F313" t="s">
        <v>348</v>
      </c>
      <c r="G313">
        <v>3538000</v>
      </c>
      <c r="H313">
        <f t="shared" si="4"/>
        <v>0</v>
      </c>
      <c r="J313" t="s">
        <v>27</v>
      </c>
    </row>
    <row r="314" spans="1:10">
      <c r="A314" s="2" t="s">
        <v>19</v>
      </c>
      <c r="B314" t="s">
        <v>20</v>
      </c>
      <c r="C314">
        <v>94</v>
      </c>
      <c r="D314" t="s">
        <v>42</v>
      </c>
      <c r="E314" s="1">
        <v>43990</v>
      </c>
      <c r="F314" t="s">
        <v>349</v>
      </c>
      <c r="G314">
        <v>3538000</v>
      </c>
      <c r="H314">
        <f t="shared" si="4"/>
        <v>0</v>
      </c>
      <c r="J314" t="s">
        <v>27</v>
      </c>
    </row>
    <row r="315" spans="1:10">
      <c r="A315" s="2" t="s">
        <v>19</v>
      </c>
      <c r="B315" t="s">
        <v>20</v>
      </c>
      <c r="C315">
        <v>94</v>
      </c>
      <c r="D315" t="s">
        <v>42</v>
      </c>
      <c r="E315" s="1">
        <v>43991</v>
      </c>
      <c r="F315" t="s">
        <v>350</v>
      </c>
      <c r="G315">
        <v>3538000</v>
      </c>
      <c r="H315">
        <f t="shared" si="4"/>
        <v>0</v>
      </c>
      <c r="J315" t="s">
        <v>27</v>
      </c>
    </row>
    <row r="316" spans="1:10">
      <c r="A316" s="2" t="s">
        <v>19</v>
      </c>
      <c r="B316" t="s">
        <v>20</v>
      </c>
      <c r="C316">
        <v>94</v>
      </c>
      <c r="D316" t="s">
        <v>42</v>
      </c>
      <c r="E316" s="1">
        <v>43992</v>
      </c>
      <c r="F316" t="s">
        <v>351</v>
      </c>
      <c r="G316">
        <v>3538000</v>
      </c>
      <c r="H316">
        <f t="shared" si="4"/>
        <v>0</v>
      </c>
      <c r="J316" t="s">
        <v>27</v>
      </c>
    </row>
    <row r="317" spans="1:10">
      <c r="A317" s="2" t="s">
        <v>19</v>
      </c>
      <c r="B317" t="s">
        <v>20</v>
      </c>
      <c r="C317">
        <v>94</v>
      </c>
      <c r="D317" t="s">
        <v>42</v>
      </c>
      <c r="E317" s="1">
        <v>43993</v>
      </c>
      <c r="F317" t="s">
        <v>352</v>
      </c>
      <c r="G317">
        <v>3538000</v>
      </c>
      <c r="H317">
        <f t="shared" si="4"/>
        <v>0</v>
      </c>
      <c r="J317" t="s">
        <v>27</v>
      </c>
    </row>
    <row r="318" spans="1:10">
      <c r="A318" s="2" t="s">
        <v>19</v>
      </c>
      <c r="B318" t="s">
        <v>20</v>
      </c>
      <c r="C318">
        <v>94</v>
      </c>
      <c r="D318" t="s">
        <v>42</v>
      </c>
      <c r="E318" s="1">
        <v>43994</v>
      </c>
      <c r="F318" t="s">
        <v>353</v>
      </c>
      <c r="G318">
        <v>3538000</v>
      </c>
      <c r="H318">
        <f t="shared" si="4"/>
        <v>0</v>
      </c>
      <c r="J318" t="s">
        <v>27</v>
      </c>
    </row>
    <row r="319" spans="1:10">
      <c r="A319" s="2" t="s">
        <v>19</v>
      </c>
      <c r="B319" t="s">
        <v>20</v>
      </c>
      <c r="C319">
        <v>94</v>
      </c>
      <c r="D319" t="s">
        <v>42</v>
      </c>
      <c r="E319" s="1">
        <v>43995</v>
      </c>
      <c r="F319" t="s">
        <v>354</v>
      </c>
      <c r="G319">
        <v>3538000</v>
      </c>
      <c r="H319">
        <f t="shared" si="4"/>
        <v>0</v>
      </c>
      <c r="J319" t="s">
        <v>27</v>
      </c>
    </row>
    <row r="320" spans="1:10">
      <c r="A320" s="2" t="s">
        <v>19</v>
      </c>
      <c r="B320" t="s">
        <v>20</v>
      </c>
      <c r="C320">
        <v>94</v>
      </c>
      <c r="D320" t="s">
        <v>42</v>
      </c>
      <c r="E320" s="1">
        <v>43996</v>
      </c>
      <c r="F320" t="s">
        <v>355</v>
      </c>
      <c r="G320">
        <v>3538000</v>
      </c>
      <c r="H320">
        <f t="shared" si="4"/>
        <v>0</v>
      </c>
      <c r="J320" t="s">
        <v>27</v>
      </c>
    </row>
    <row r="321" spans="1:10">
      <c r="A321" s="2" t="s">
        <v>19</v>
      </c>
      <c r="B321" t="s">
        <v>20</v>
      </c>
      <c r="C321">
        <v>94</v>
      </c>
      <c r="D321" t="s">
        <v>42</v>
      </c>
      <c r="E321" s="1">
        <v>43997</v>
      </c>
      <c r="F321" t="s">
        <v>356</v>
      </c>
      <c r="G321">
        <v>3538000</v>
      </c>
      <c r="H321">
        <f t="shared" si="4"/>
        <v>0</v>
      </c>
      <c r="J321" t="s">
        <v>27</v>
      </c>
    </row>
    <row r="322" spans="1:10">
      <c r="A322" s="2" t="s">
        <v>19</v>
      </c>
      <c r="B322" t="s">
        <v>20</v>
      </c>
      <c r="C322">
        <v>94</v>
      </c>
      <c r="D322" t="s">
        <v>42</v>
      </c>
      <c r="E322" s="1">
        <v>43998</v>
      </c>
      <c r="F322" t="s">
        <v>357</v>
      </c>
      <c r="G322">
        <v>3538000</v>
      </c>
      <c r="H322">
        <f t="shared" si="4"/>
        <v>0</v>
      </c>
      <c r="J322" t="s">
        <v>27</v>
      </c>
    </row>
    <row r="323" spans="1:10">
      <c r="A323" s="2" t="s">
        <v>19</v>
      </c>
      <c r="B323" t="s">
        <v>20</v>
      </c>
      <c r="C323">
        <v>94</v>
      </c>
      <c r="D323" t="s">
        <v>42</v>
      </c>
      <c r="E323" s="1">
        <v>43999</v>
      </c>
      <c r="F323" t="s">
        <v>358</v>
      </c>
      <c r="G323">
        <v>3538000</v>
      </c>
      <c r="H323">
        <f t="shared" ref="H323:H386" si="8">IF(TYPE(G323)&lt;&gt;1, 1,0)</f>
        <v>0</v>
      </c>
      <c r="J323" t="s">
        <v>27</v>
      </c>
    </row>
    <row r="324" spans="1:10">
      <c r="A324" s="2" t="s">
        <v>19</v>
      </c>
      <c r="B324" t="s">
        <v>20</v>
      </c>
      <c r="C324">
        <v>94</v>
      </c>
      <c r="D324" t="s">
        <v>42</v>
      </c>
      <c r="E324" s="1">
        <v>44000</v>
      </c>
      <c r="F324" t="s">
        <v>359</v>
      </c>
      <c r="G324">
        <v>3538000</v>
      </c>
      <c r="H324">
        <f t="shared" si="8"/>
        <v>0</v>
      </c>
      <c r="J324" t="s">
        <v>27</v>
      </c>
    </row>
    <row r="325" spans="1:10">
      <c r="A325" s="2" t="s">
        <v>19</v>
      </c>
      <c r="B325" t="s">
        <v>20</v>
      </c>
      <c r="C325">
        <v>94</v>
      </c>
      <c r="D325" t="s">
        <v>42</v>
      </c>
      <c r="E325" s="1">
        <v>44001</v>
      </c>
      <c r="F325" t="s">
        <v>360</v>
      </c>
      <c r="G325">
        <v>3538000</v>
      </c>
      <c r="H325">
        <f t="shared" si="8"/>
        <v>0</v>
      </c>
      <c r="J325" t="s">
        <v>27</v>
      </c>
    </row>
    <row r="326" spans="1:10">
      <c r="A326" s="2" t="s">
        <v>19</v>
      </c>
      <c r="B326" t="s">
        <v>20</v>
      </c>
      <c r="C326">
        <v>94</v>
      </c>
      <c r="D326" t="s">
        <v>42</v>
      </c>
      <c r="E326" s="1">
        <v>44002</v>
      </c>
      <c r="F326" t="s">
        <v>361</v>
      </c>
      <c r="G326">
        <v>3538000</v>
      </c>
      <c r="H326">
        <f t="shared" si="8"/>
        <v>0</v>
      </c>
      <c r="J326" t="s">
        <v>27</v>
      </c>
    </row>
    <row r="327" spans="1:10">
      <c r="A327" s="2" t="s">
        <v>19</v>
      </c>
      <c r="B327" t="s">
        <v>20</v>
      </c>
      <c r="C327">
        <v>94</v>
      </c>
      <c r="D327" t="s">
        <v>42</v>
      </c>
      <c r="E327" s="1">
        <v>44003</v>
      </c>
      <c r="F327" t="s">
        <v>362</v>
      </c>
      <c r="G327">
        <v>3538000</v>
      </c>
      <c r="H327">
        <f t="shared" si="8"/>
        <v>0</v>
      </c>
      <c r="J327" t="s">
        <v>27</v>
      </c>
    </row>
    <row r="328" spans="1:10">
      <c r="A328" s="2" t="s">
        <v>19</v>
      </c>
      <c r="B328" t="s">
        <v>20</v>
      </c>
      <c r="C328">
        <v>94</v>
      </c>
      <c r="D328" t="s">
        <v>42</v>
      </c>
      <c r="E328" s="1">
        <v>44004</v>
      </c>
      <c r="F328" t="s">
        <v>363</v>
      </c>
      <c r="G328">
        <v>3538000</v>
      </c>
      <c r="H328">
        <f t="shared" si="8"/>
        <v>0</v>
      </c>
      <c r="J328" t="s">
        <v>27</v>
      </c>
    </row>
    <row r="329" spans="1:10">
      <c r="A329" s="2" t="s">
        <v>19</v>
      </c>
      <c r="B329" t="s">
        <v>20</v>
      </c>
      <c r="C329">
        <v>94</v>
      </c>
      <c r="D329" t="s">
        <v>42</v>
      </c>
      <c r="E329" s="1">
        <v>44005</v>
      </c>
      <c r="F329" t="s">
        <v>364</v>
      </c>
      <c r="G329">
        <v>3538000</v>
      </c>
      <c r="H329">
        <f t="shared" si="8"/>
        <v>0</v>
      </c>
      <c r="J329" t="s">
        <v>27</v>
      </c>
    </row>
    <row r="330" spans="1:10">
      <c r="A330" s="2" t="s">
        <v>19</v>
      </c>
      <c r="B330" t="s">
        <v>20</v>
      </c>
      <c r="C330">
        <v>94</v>
      </c>
      <c r="D330" t="s">
        <v>42</v>
      </c>
      <c r="E330" s="1">
        <v>44006</v>
      </c>
      <c r="F330" t="s">
        <v>365</v>
      </c>
      <c r="G330">
        <v>3538000</v>
      </c>
      <c r="H330">
        <f t="shared" si="8"/>
        <v>0</v>
      </c>
      <c r="J330" t="s">
        <v>27</v>
      </c>
    </row>
    <row r="331" spans="1:10">
      <c r="A331" s="2" t="s">
        <v>19</v>
      </c>
      <c r="B331" t="s">
        <v>20</v>
      </c>
      <c r="C331">
        <v>94</v>
      </c>
      <c r="D331" t="s">
        <v>42</v>
      </c>
      <c r="E331" s="1">
        <v>44007</v>
      </c>
      <c r="F331" t="s">
        <v>366</v>
      </c>
      <c r="G331">
        <v>3538000</v>
      </c>
      <c r="H331">
        <f t="shared" si="8"/>
        <v>0</v>
      </c>
      <c r="J331" t="s">
        <v>27</v>
      </c>
    </row>
    <row r="332" spans="1:10">
      <c r="A332" s="2" t="s">
        <v>19</v>
      </c>
      <c r="B332" t="s">
        <v>20</v>
      </c>
      <c r="C332">
        <v>94</v>
      </c>
      <c r="D332" t="s">
        <v>42</v>
      </c>
      <c r="E332" s="1">
        <v>44008</v>
      </c>
      <c r="F332" t="s">
        <v>367</v>
      </c>
      <c r="G332">
        <v>3538000</v>
      </c>
      <c r="H332">
        <f t="shared" si="8"/>
        <v>0</v>
      </c>
      <c r="J332" t="s">
        <v>27</v>
      </c>
    </row>
    <row r="333" spans="1:10">
      <c r="A333" s="2" t="s">
        <v>19</v>
      </c>
      <c r="B333" t="s">
        <v>20</v>
      </c>
      <c r="C333">
        <v>94</v>
      </c>
      <c r="D333" t="s">
        <v>42</v>
      </c>
      <c r="E333" s="1">
        <v>44009</v>
      </c>
      <c r="F333" t="s">
        <v>368</v>
      </c>
      <c r="G333">
        <v>3538000</v>
      </c>
      <c r="H333">
        <f t="shared" si="8"/>
        <v>0</v>
      </c>
      <c r="J333" t="s">
        <v>27</v>
      </c>
    </row>
    <row r="334" spans="1:10">
      <c r="A334" s="2" t="s">
        <v>19</v>
      </c>
      <c r="B334" t="s">
        <v>20</v>
      </c>
      <c r="C334">
        <v>94</v>
      </c>
      <c r="D334" t="s">
        <v>42</v>
      </c>
      <c r="E334" s="1">
        <v>44010</v>
      </c>
      <c r="F334" t="s">
        <v>369</v>
      </c>
      <c r="G334">
        <v>3538000</v>
      </c>
      <c r="H334">
        <f t="shared" si="8"/>
        <v>0</v>
      </c>
      <c r="J334" t="s">
        <v>27</v>
      </c>
    </row>
    <row r="335" spans="1:10">
      <c r="A335" s="2" t="s">
        <v>19</v>
      </c>
      <c r="B335" t="s">
        <v>20</v>
      </c>
      <c r="C335">
        <v>94</v>
      </c>
      <c r="D335" t="s">
        <v>42</v>
      </c>
      <c r="E335" s="1">
        <v>44011</v>
      </c>
      <c r="F335" t="s">
        <v>370</v>
      </c>
      <c r="G335">
        <v>3538000</v>
      </c>
      <c r="H335">
        <f t="shared" si="8"/>
        <v>0</v>
      </c>
      <c r="J335" t="s">
        <v>27</v>
      </c>
    </row>
    <row r="336" spans="1:10">
      <c r="A336" s="2" t="s">
        <v>19</v>
      </c>
      <c r="B336" t="s">
        <v>20</v>
      </c>
      <c r="C336">
        <v>94</v>
      </c>
      <c r="D336" t="s">
        <v>42</v>
      </c>
      <c r="E336" s="1">
        <v>44012</v>
      </c>
      <c r="F336" t="s">
        <v>371</v>
      </c>
      <c r="G336">
        <v>3538000</v>
      </c>
      <c r="H336">
        <f t="shared" si="8"/>
        <v>0</v>
      </c>
      <c r="J336" t="s">
        <v>27</v>
      </c>
    </row>
    <row r="337" spans="1:10">
      <c r="A337" s="2" t="s">
        <v>19</v>
      </c>
      <c r="B337" t="s">
        <v>20</v>
      </c>
      <c r="C337">
        <v>94</v>
      </c>
      <c r="D337" t="s">
        <v>42</v>
      </c>
      <c r="E337" s="1">
        <v>44013</v>
      </c>
      <c r="F337" t="s">
        <v>372</v>
      </c>
      <c r="G337">
        <v>3538000</v>
      </c>
      <c r="H337">
        <f t="shared" si="8"/>
        <v>0</v>
      </c>
      <c r="J337" t="s">
        <v>27</v>
      </c>
    </row>
    <row r="338" spans="1:10">
      <c r="A338" s="2" t="s">
        <v>19</v>
      </c>
      <c r="B338" t="s">
        <v>20</v>
      </c>
      <c r="C338">
        <v>94</v>
      </c>
      <c r="D338" t="s">
        <v>42</v>
      </c>
      <c r="E338" s="1">
        <v>44014</v>
      </c>
      <c r="F338" t="s">
        <v>373</v>
      </c>
      <c r="G338">
        <v>3538000</v>
      </c>
      <c r="H338">
        <f t="shared" si="8"/>
        <v>0</v>
      </c>
      <c r="J338" t="s">
        <v>27</v>
      </c>
    </row>
    <row r="339" spans="1:10">
      <c r="A339" s="2" t="s">
        <v>19</v>
      </c>
      <c r="B339" t="s">
        <v>20</v>
      </c>
      <c r="C339">
        <v>94</v>
      </c>
      <c r="D339" t="s">
        <v>42</v>
      </c>
      <c r="E339" s="1">
        <v>44015</v>
      </c>
      <c r="F339" t="s">
        <v>374</v>
      </c>
      <c r="G339">
        <v>3538000</v>
      </c>
      <c r="H339">
        <f t="shared" si="8"/>
        <v>0</v>
      </c>
      <c r="J339" t="s">
        <v>27</v>
      </c>
    </row>
    <row r="340" spans="1:10">
      <c r="A340" s="2" t="s">
        <v>19</v>
      </c>
      <c r="B340" t="s">
        <v>20</v>
      </c>
      <c r="C340">
        <v>94</v>
      </c>
      <c r="D340" t="s">
        <v>42</v>
      </c>
      <c r="E340" s="1">
        <v>44016</v>
      </c>
      <c r="F340" t="s">
        <v>375</v>
      </c>
      <c r="G340">
        <v>3538000</v>
      </c>
      <c r="H340">
        <f t="shared" si="8"/>
        <v>0</v>
      </c>
      <c r="J340" t="s">
        <v>27</v>
      </c>
    </row>
    <row r="341" spans="1:10">
      <c r="A341" s="2" t="s">
        <v>19</v>
      </c>
      <c r="B341" t="s">
        <v>20</v>
      </c>
      <c r="C341">
        <v>94</v>
      </c>
      <c r="D341" t="s">
        <v>42</v>
      </c>
      <c r="E341" s="1">
        <v>44017</v>
      </c>
      <c r="F341" t="s">
        <v>376</v>
      </c>
      <c r="G341">
        <v>3538000</v>
      </c>
      <c r="H341">
        <f t="shared" si="8"/>
        <v>0</v>
      </c>
      <c r="J341" t="s">
        <v>27</v>
      </c>
    </row>
    <row r="342" spans="1:10">
      <c r="A342" s="2" t="s">
        <v>19</v>
      </c>
      <c r="B342" t="s">
        <v>20</v>
      </c>
      <c r="C342">
        <v>94</v>
      </c>
      <c r="D342" t="s">
        <v>42</v>
      </c>
      <c r="E342" s="1">
        <v>44018</v>
      </c>
      <c r="F342" t="s">
        <v>377</v>
      </c>
      <c r="G342">
        <v>3538000</v>
      </c>
      <c r="H342">
        <f t="shared" si="8"/>
        <v>0</v>
      </c>
      <c r="J342" t="s">
        <v>27</v>
      </c>
    </row>
    <row r="343" spans="1:10">
      <c r="A343" s="2" t="s">
        <v>19</v>
      </c>
      <c r="B343" t="s">
        <v>20</v>
      </c>
      <c r="C343">
        <v>94</v>
      </c>
      <c r="D343" t="s">
        <v>42</v>
      </c>
      <c r="E343" s="1">
        <v>44019</v>
      </c>
      <c r="F343" t="s">
        <v>378</v>
      </c>
      <c r="G343">
        <v>3538000</v>
      </c>
      <c r="H343">
        <f t="shared" si="8"/>
        <v>0</v>
      </c>
      <c r="J343" t="s">
        <v>27</v>
      </c>
    </row>
    <row r="344" spans="1:10">
      <c r="A344" s="2" t="s">
        <v>19</v>
      </c>
      <c r="B344" t="s">
        <v>20</v>
      </c>
      <c r="C344">
        <v>94</v>
      </c>
      <c r="D344" t="s">
        <v>42</v>
      </c>
      <c r="E344" s="1">
        <v>44020</v>
      </c>
      <c r="F344" t="s">
        <v>379</v>
      </c>
      <c r="G344">
        <v>3538000</v>
      </c>
      <c r="H344">
        <f t="shared" si="8"/>
        <v>0</v>
      </c>
      <c r="J344" t="s">
        <v>27</v>
      </c>
    </row>
    <row r="345" spans="1:10">
      <c r="A345" s="2" t="s">
        <v>19</v>
      </c>
      <c r="B345" t="s">
        <v>20</v>
      </c>
      <c r="C345">
        <v>94</v>
      </c>
      <c r="D345" t="s">
        <v>42</v>
      </c>
      <c r="E345" s="1">
        <v>44021</v>
      </c>
      <c r="F345" t="s">
        <v>380</v>
      </c>
      <c r="G345">
        <v>3538000</v>
      </c>
      <c r="H345">
        <f t="shared" si="8"/>
        <v>0</v>
      </c>
      <c r="J345" t="s">
        <v>27</v>
      </c>
    </row>
    <row r="346" spans="1:10">
      <c r="A346" s="2" t="s">
        <v>19</v>
      </c>
      <c r="B346" t="s">
        <v>20</v>
      </c>
      <c r="C346">
        <v>94</v>
      </c>
      <c r="D346" t="s">
        <v>42</v>
      </c>
      <c r="E346" s="1">
        <v>44022</v>
      </c>
      <c r="F346" t="s">
        <v>381</v>
      </c>
      <c r="G346">
        <v>3538000</v>
      </c>
      <c r="H346">
        <f t="shared" si="8"/>
        <v>0</v>
      </c>
      <c r="J346" t="s">
        <v>27</v>
      </c>
    </row>
    <row r="347" spans="1:10">
      <c r="A347" s="2" t="s">
        <v>19</v>
      </c>
      <c r="B347" t="s">
        <v>20</v>
      </c>
      <c r="C347">
        <v>94</v>
      </c>
      <c r="D347" t="s">
        <v>42</v>
      </c>
      <c r="E347" s="1">
        <v>44023</v>
      </c>
      <c r="F347" t="s">
        <v>382</v>
      </c>
      <c r="G347">
        <v>3538000</v>
      </c>
      <c r="H347">
        <f t="shared" si="8"/>
        <v>0</v>
      </c>
      <c r="J347" t="s">
        <v>27</v>
      </c>
    </row>
    <row r="348" spans="1:10">
      <c r="A348" s="2" t="s">
        <v>19</v>
      </c>
      <c r="B348" t="s">
        <v>20</v>
      </c>
      <c r="C348">
        <v>94</v>
      </c>
      <c r="D348" t="s">
        <v>42</v>
      </c>
      <c r="E348" s="1">
        <v>44024</v>
      </c>
      <c r="F348" t="s">
        <v>383</v>
      </c>
      <c r="G348">
        <v>3538000</v>
      </c>
      <c r="H348">
        <f t="shared" si="8"/>
        <v>0</v>
      </c>
      <c r="J348" t="s">
        <v>27</v>
      </c>
    </row>
    <row r="349" spans="1:10">
      <c r="A349" s="2" t="s">
        <v>19</v>
      </c>
      <c r="B349" t="s">
        <v>20</v>
      </c>
      <c r="C349">
        <v>94</v>
      </c>
      <c r="D349" t="s">
        <v>42</v>
      </c>
      <c r="E349" s="1">
        <v>44025</v>
      </c>
      <c r="F349" t="s">
        <v>384</v>
      </c>
      <c r="G349">
        <v>3538000</v>
      </c>
      <c r="H349">
        <f t="shared" si="8"/>
        <v>0</v>
      </c>
      <c r="J349" t="s">
        <v>27</v>
      </c>
    </row>
    <row r="350" spans="1:10">
      <c r="A350" s="2" t="s">
        <v>19</v>
      </c>
      <c r="B350" t="s">
        <v>20</v>
      </c>
      <c r="C350">
        <v>94</v>
      </c>
      <c r="D350" t="s">
        <v>42</v>
      </c>
      <c r="E350" s="1">
        <v>44026</v>
      </c>
      <c r="F350" t="s">
        <v>385</v>
      </c>
      <c r="G350">
        <v>3538000</v>
      </c>
      <c r="H350">
        <f t="shared" si="8"/>
        <v>0</v>
      </c>
      <c r="J350" t="s">
        <v>27</v>
      </c>
    </row>
    <row r="351" spans="1:10">
      <c r="A351" s="2" t="s">
        <v>19</v>
      </c>
      <c r="B351" t="s">
        <v>20</v>
      </c>
      <c r="C351">
        <v>94</v>
      </c>
      <c r="D351" t="s">
        <v>42</v>
      </c>
      <c r="E351" s="1">
        <v>44027</v>
      </c>
      <c r="F351" t="s">
        <v>386</v>
      </c>
      <c r="G351">
        <v>3538000</v>
      </c>
      <c r="H351">
        <f t="shared" si="8"/>
        <v>0</v>
      </c>
      <c r="J351" t="s">
        <v>27</v>
      </c>
    </row>
    <row r="352" spans="1:10">
      <c r="A352" s="2" t="s">
        <v>19</v>
      </c>
      <c r="B352" t="s">
        <v>20</v>
      </c>
      <c r="C352">
        <v>94</v>
      </c>
      <c r="D352" t="s">
        <v>42</v>
      </c>
      <c r="E352" s="1">
        <v>44028</v>
      </c>
      <c r="F352" t="s">
        <v>387</v>
      </c>
      <c r="G352">
        <v>3538000</v>
      </c>
      <c r="H352">
        <f t="shared" si="8"/>
        <v>0</v>
      </c>
      <c r="J352" t="s">
        <v>27</v>
      </c>
    </row>
    <row r="353" spans="1:10">
      <c r="A353" s="2" t="s">
        <v>19</v>
      </c>
      <c r="B353" t="s">
        <v>20</v>
      </c>
      <c r="C353">
        <v>94</v>
      </c>
      <c r="D353" t="s">
        <v>42</v>
      </c>
      <c r="E353" s="1">
        <v>44029</v>
      </c>
      <c r="F353" t="s">
        <v>388</v>
      </c>
      <c r="G353">
        <v>3538000</v>
      </c>
      <c r="H353">
        <f t="shared" si="8"/>
        <v>0</v>
      </c>
      <c r="J353" t="s">
        <v>27</v>
      </c>
    </row>
    <row r="354" spans="1:10">
      <c r="A354" s="2" t="s">
        <v>19</v>
      </c>
      <c r="B354" t="s">
        <v>20</v>
      </c>
      <c r="C354">
        <v>94</v>
      </c>
      <c r="D354" t="s">
        <v>42</v>
      </c>
      <c r="E354" s="1">
        <v>44030</v>
      </c>
      <c r="F354" t="s">
        <v>389</v>
      </c>
      <c r="G354">
        <v>3538000</v>
      </c>
      <c r="H354">
        <f t="shared" si="8"/>
        <v>0</v>
      </c>
      <c r="J354" t="s">
        <v>27</v>
      </c>
    </row>
    <row r="355" spans="1:10">
      <c r="A355" s="2" t="s">
        <v>19</v>
      </c>
      <c r="B355" t="s">
        <v>20</v>
      </c>
      <c r="C355">
        <v>94</v>
      </c>
      <c r="D355" t="s">
        <v>42</v>
      </c>
      <c r="E355" s="1">
        <v>44031</v>
      </c>
      <c r="F355" t="s">
        <v>390</v>
      </c>
      <c r="G355">
        <v>3538000</v>
      </c>
      <c r="H355">
        <f t="shared" si="8"/>
        <v>0</v>
      </c>
      <c r="J355" t="s">
        <v>27</v>
      </c>
    </row>
    <row r="356" spans="1:10">
      <c r="A356" s="2" t="s">
        <v>19</v>
      </c>
      <c r="B356" t="s">
        <v>20</v>
      </c>
      <c r="C356">
        <v>94</v>
      </c>
      <c r="D356" t="s">
        <v>42</v>
      </c>
      <c r="E356" s="1">
        <v>44032</v>
      </c>
      <c r="F356" t="s">
        <v>391</v>
      </c>
      <c r="G356">
        <v>3538000</v>
      </c>
      <c r="H356">
        <f t="shared" si="8"/>
        <v>0</v>
      </c>
      <c r="J356" t="s">
        <v>27</v>
      </c>
    </row>
    <row r="357" spans="1:10">
      <c r="A357" s="2" t="s">
        <v>19</v>
      </c>
      <c r="B357" t="s">
        <v>20</v>
      </c>
      <c r="C357">
        <v>94</v>
      </c>
      <c r="D357" t="s">
        <v>42</v>
      </c>
      <c r="E357" s="1">
        <v>44033</v>
      </c>
      <c r="F357" t="s">
        <v>392</v>
      </c>
      <c r="G357">
        <v>3538000</v>
      </c>
      <c r="H357">
        <f t="shared" si="8"/>
        <v>0</v>
      </c>
      <c r="J357" t="s">
        <v>27</v>
      </c>
    </row>
    <row r="358" spans="1:10">
      <c r="A358" s="2" t="s">
        <v>19</v>
      </c>
      <c r="B358" t="s">
        <v>20</v>
      </c>
      <c r="C358">
        <v>94</v>
      </c>
      <c r="D358" t="s">
        <v>42</v>
      </c>
      <c r="E358" s="1">
        <v>44034</v>
      </c>
      <c r="F358" t="s">
        <v>393</v>
      </c>
      <c r="G358">
        <v>3538000</v>
      </c>
      <c r="H358">
        <f t="shared" si="8"/>
        <v>0</v>
      </c>
      <c r="J358" t="s">
        <v>27</v>
      </c>
    </row>
    <row r="359" spans="1:10">
      <c r="A359" s="2" t="s">
        <v>19</v>
      </c>
      <c r="B359" t="s">
        <v>20</v>
      </c>
      <c r="C359">
        <v>94</v>
      </c>
      <c r="D359" t="s">
        <v>42</v>
      </c>
      <c r="E359" s="1">
        <v>44035</v>
      </c>
      <c r="F359" t="s">
        <v>394</v>
      </c>
      <c r="G359">
        <v>3538000</v>
      </c>
      <c r="H359">
        <f t="shared" si="8"/>
        <v>0</v>
      </c>
      <c r="J359" t="s">
        <v>27</v>
      </c>
    </row>
    <row r="360" spans="1:10">
      <c r="A360" s="2" t="s">
        <v>19</v>
      </c>
      <c r="B360" t="s">
        <v>20</v>
      </c>
      <c r="C360">
        <v>94</v>
      </c>
      <c r="D360" t="s">
        <v>42</v>
      </c>
      <c r="E360" s="1">
        <v>44036</v>
      </c>
      <c r="F360" t="s">
        <v>395</v>
      </c>
      <c r="G360">
        <v>3538000</v>
      </c>
      <c r="H360">
        <f t="shared" si="8"/>
        <v>0</v>
      </c>
      <c r="J360" t="s">
        <v>27</v>
      </c>
    </row>
    <row r="361" spans="1:10">
      <c r="A361" s="2" t="s">
        <v>19</v>
      </c>
      <c r="B361" t="s">
        <v>20</v>
      </c>
      <c r="C361">
        <v>94</v>
      </c>
      <c r="D361" t="s">
        <v>42</v>
      </c>
      <c r="E361" s="1">
        <v>44037</v>
      </c>
      <c r="F361" t="s">
        <v>396</v>
      </c>
      <c r="G361">
        <v>3538000</v>
      </c>
      <c r="H361">
        <f t="shared" si="8"/>
        <v>0</v>
      </c>
      <c r="J361" t="s">
        <v>27</v>
      </c>
    </row>
    <row r="362" spans="1:10">
      <c r="A362" s="2" t="s">
        <v>19</v>
      </c>
      <c r="B362" t="s">
        <v>20</v>
      </c>
      <c r="C362">
        <v>94</v>
      </c>
      <c r="D362" t="s">
        <v>42</v>
      </c>
      <c r="E362" s="1">
        <v>44038</v>
      </c>
      <c r="F362" t="s">
        <v>397</v>
      </c>
      <c r="G362">
        <v>3538000</v>
      </c>
      <c r="H362">
        <f t="shared" si="8"/>
        <v>0</v>
      </c>
      <c r="J362" t="s">
        <v>27</v>
      </c>
    </row>
    <row r="363" spans="1:10">
      <c r="A363" s="2" t="s">
        <v>19</v>
      </c>
      <c r="B363" t="s">
        <v>20</v>
      </c>
      <c r="C363">
        <v>94</v>
      </c>
      <c r="D363" t="s">
        <v>42</v>
      </c>
      <c r="E363" s="1">
        <v>44039</v>
      </c>
      <c r="F363" t="s">
        <v>398</v>
      </c>
      <c r="G363">
        <v>3538000</v>
      </c>
      <c r="H363">
        <f t="shared" si="8"/>
        <v>0</v>
      </c>
      <c r="J363" t="s">
        <v>27</v>
      </c>
    </row>
    <row r="364" spans="1:10">
      <c r="A364" s="2" t="s">
        <v>19</v>
      </c>
      <c r="B364" t="s">
        <v>20</v>
      </c>
      <c r="C364">
        <v>94</v>
      </c>
      <c r="D364" t="s">
        <v>42</v>
      </c>
      <c r="E364" s="1">
        <v>44040</v>
      </c>
      <c r="F364" t="s">
        <v>399</v>
      </c>
      <c r="G364">
        <v>3538000</v>
      </c>
      <c r="H364">
        <f t="shared" si="8"/>
        <v>0</v>
      </c>
      <c r="J364" t="s">
        <v>27</v>
      </c>
    </row>
    <row r="365" spans="1:10">
      <c r="A365" s="2" t="s">
        <v>19</v>
      </c>
      <c r="B365" t="s">
        <v>20</v>
      </c>
      <c r="C365">
        <v>94</v>
      </c>
      <c r="D365" t="s">
        <v>42</v>
      </c>
      <c r="E365" s="1">
        <v>44041</v>
      </c>
      <c r="F365" t="s">
        <v>400</v>
      </c>
      <c r="G365">
        <v>3538000</v>
      </c>
      <c r="H365">
        <f t="shared" si="8"/>
        <v>0</v>
      </c>
      <c r="J365" t="s">
        <v>27</v>
      </c>
    </row>
    <row r="366" spans="1:10">
      <c r="A366" s="2" t="s">
        <v>19</v>
      </c>
      <c r="B366" t="s">
        <v>20</v>
      </c>
      <c r="C366">
        <v>94</v>
      </c>
      <c r="D366" t="s">
        <v>42</v>
      </c>
      <c r="E366" s="1">
        <v>44042</v>
      </c>
      <c r="F366" t="s">
        <v>401</v>
      </c>
      <c r="G366">
        <v>3538000</v>
      </c>
      <c r="H366">
        <f t="shared" si="8"/>
        <v>0</v>
      </c>
      <c r="J366" t="s">
        <v>27</v>
      </c>
    </row>
    <row r="367" spans="1:10">
      <c r="A367" s="2" t="s">
        <v>19</v>
      </c>
      <c r="B367" t="s">
        <v>20</v>
      </c>
      <c r="C367">
        <v>94</v>
      </c>
      <c r="D367" t="s">
        <v>42</v>
      </c>
      <c r="E367" s="1">
        <v>44043</v>
      </c>
      <c r="F367" t="s">
        <v>402</v>
      </c>
      <c r="G367">
        <v>3538000</v>
      </c>
      <c r="H367">
        <f t="shared" si="8"/>
        <v>0</v>
      </c>
      <c r="J367" t="s">
        <v>27</v>
      </c>
    </row>
    <row r="368" spans="1:10">
      <c r="A368" s="2" t="s">
        <v>19</v>
      </c>
      <c r="B368" t="s">
        <v>20</v>
      </c>
      <c r="C368">
        <v>94</v>
      </c>
      <c r="D368" t="s">
        <v>42</v>
      </c>
      <c r="E368" s="1">
        <v>44044</v>
      </c>
      <c r="F368" t="s">
        <v>403</v>
      </c>
      <c r="G368">
        <v>3538000</v>
      </c>
      <c r="H368">
        <f t="shared" si="8"/>
        <v>0</v>
      </c>
      <c r="J368" t="s">
        <v>27</v>
      </c>
    </row>
    <row r="369" spans="1:10">
      <c r="A369" s="2" t="s">
        <v>19</v>
      </c>
      <c r="B369" t="s">
        <v>20</v>
      </c>
      <c r="C369">
        <v>94</v>
      </c>
      <c r="D369" t="s">
        <v>42</v>
      </c>
      <c r="E369" s="1">
        <v>44045</v>
      </c>
      <c r="F369" t="s">
        <v>404</v>
      </c>
      <c r="G369">
        <v>3538000</v>
      </c>
      <c r="H369">
        <f t="shared" si="8"/>
        <v>0</v>
      </c>
      <c r="J369" t="s">
        <v>27</v>
      </c>
    </row>
    <row r="370" spans="1:10">
      <c r="A370" s="2" t="s">
        <v>19</v>
      </c>
      <c r="B370" t="s">
        <v>20</v>
      </c>
      <c r="C370">
        <v>94</v>
      </c>
      <c r="D370" t="s">
        <v>42</v>
      </c>
      <c r="E370" s="1">
        <v>44046</v>
      </c>
      <c r="F370" t="s">
        <v>405</v>
      </c>
      <c r="G370">
        <v>3538000</v>
      </c>
      <c r="H370">
        <f t="shared" si="8"/>
        <v>0</v>
      </c>
      <c r="J370" t="s">
        <v>27</v>
      </c>
    </row>
    <row r="371" spans="1:10">
      <c r="A371" s="2" t="s">
        <v>19</v>
      </c>
      <c r="B371" t="s">
        <v>20</v>
      </c>
      <c r="C371">
        <v>94</v>
      </c>
      <c r="D371" t="s">
        <v>42</v>
      </c>
      <c r="E371" s="1">
        <v>44047</v>
      </c>
      <c r="F371" t="s">
        <v>406</v>
      </c>
      <c r="G371">
        <v>3538000</v>
      </c>
      <c r="H371">
        <f t="shared" si="8"/>
        <v>0</v>
      </c>
      <c r="J371" t="s">
        <v>27</v>
      </c>
    </row>
    <row r="372" spans="1:10">
      <c r="A372" s="2" t="s">
        <v>19</v>
      </c>
      <c r="B372" t="s">
        <v>20</v>
      </c>
      <c r="C372">
        <v>94</v>
      </c>
      <c r="D372" t="s">
        <v>42</v>
      </c>
      <c r="E372" s="1">
        <v>44048</v>
      </c>
      <c r="F372" t="s">
        <v>407</v>
      </c>
      <c r="G372">
        <v>3538000</v>
      </c>
      <c r="H372">
        <f t="shared" si="8"/>
        <v>0</v>
      </c>
      <c r="J372" t="s">
        <v>27</v>
      </c>
    </row>
    <row r="373" spans="1:10">
      <c r="A373" s="2" t="s">
        <v>19</v>
      </c>
      <c r="B373" t="s">
        <v>20</v>
      </c>
      <c r="C373">
        <v>94</v>
      </c>
      <c r="D373" t="s">
        <v>42</v>
      </c>
      <c r="E373" s="1">
        <v>44049</v>
      </c>
      <c r="F373" t="s">
        <v>408</v>
      </c>
      <c r="G373">
        <v>3538000</v>
      </c>
      <c r="H373">
        <f t="shared" si="8"/>
        <v>0</v>
      </c>
      <c r="J373" t="s">
        <v>27</v>
      </c>
    </row>
    <row r="374" spans="1:10">
      <c r="A374" s="2" t="s">
        <v>19</v>
      </c>
      <c r="B374" t="s">
        <v>20</v>
      </c>
      <c r="C374">
        <v>94</v>
      </c>
      <c r="D374" t="s">
        <v>42</v>
      </c>
      <c r="E374" s="1">
        <v>44050</v>
      </c>
      <c r="F374" t="s">
        <v>409</v>
      </c>
      <c r="G374">
        <v>3538000</v>
      </c>
      <c r="H374">
        <f t="shared" si="8"/>
        <v>0</v>
      </c>
      <c r="J374" t="s">
        <v>27</v>
      </c>
    </row>
    <row r="375" spans="1:10">
      <c r="A375" s="2" t="s">
        <v>19</v>
      </c>
      <c r="B375" t="s">
        <v>20</v>
      </c>
      <c r="C375">
        <v>94</v>
      </c>
      <c r="D375" t="s">
        <v>42</v>
      </c>
      <c r="E375" s="1">
        <v>44051</v>
      </c>
      <c r="F375" t="s">
        <v>410</v>
      </c>
      <c r="G375">
        <v>3538000</v>
      </c>
      <c r="H375">
        <f t="shared" si="8"/>
        <v>0</v>
      </c>
      <c r="J375" t="s">
        <v>27</v>
      </c>
    </row>
    <row r="376" spans="1:10">
      <c r="A376" s="2" t="s">
        <v>19</v>
      </c>
      <c r="B376" t="s">
        <v>20</v>
      </c>
      <c r="C376">
        <v>94</v>
      </c>
      <c r="D376" t="s">
        <v>42</v>
      </c>
      <c r="E376" s="1">
        <v>44052</v>
      </c>
      <c r="F376" t="s">
        <v>411</v>
      </c>
      <c r="G376">
        <v>3538000</v>
      </c>
      <c r="H376">
        <f t="shared" si="8"/>
        <v>0</v>
      </c>
      <c r="J376" t="s">
        <v>27</v>
      </c>
    </row>
    <row r="377" spans="1:10">
      <c r="A377" s="2" t="s">
        <v>19</v>
      </c>
      <c r="B377" t="s">
        <v>20</v>
      </c>
      <c r="C377">
        <v>94</v>
      </c>
      <c r="D377" t="s">
        <v>42</v>
      </c>
      <c r="E377" s="1">
        <v>44053</v>
      </c>
      <c r="F377" t="s">
        <v>412</v>
      </c>
      <c r="G377">
        <v>3538000</v>
      </c>
      <c r="H377">
        <f t="shared" si="8"/>
        <v>0</v>
      </c>
      <c r="J377" t="s">
        <v>27</v>
      </c>
    </row>
    <row r="378" spans="1:10">
      <c r="A378" s="2" t="s">
        <v>19</v>
      </c>
      <c r="B378" t="s">
        <v>20</v>
      </c>
      <c r="C378">
        <v>94</v>
      </c>
      <c r="D378" t="s">
        <v>42</v>
      </c>
      <c r="E378" s="1">
        <v>44054</v>
      </c>
      <c r="F378" t="s">
        <v>413</v>
      </c>
      <c r="G378">
        <v>3538000</v>
      </c>
      <c r="H378">
        <f t="shared" si="8"/>
        <v>0</v>
      </c>
      <c r="J378" t="s">
        <v>27</v>
      </c>
    </row>
    <row r="379" spans="1:10">
      <c r="A379" s="2" t="s">
        <v>19</v>
      </c>
      <c r="B379" t="s">
        <v>20</v>
      </c>
      <c r="C379">
        <v>94</v>
      </c>
      <c r="D379" t="s">
        <v>42</v>
      </c>
      <c r="E379" s="1">
        <v>44055</v>
      </c>
      <c r="F379" t="s">
        <v>414</v>
      </c>
      <c r="G379">
        <v>3538000</v>
      </c>
      <c r="H379">
        <f t="shared" si="8"/>
        <v>0</v>
      </c>
      <c r="J379" t="s">
        <v>27</v>
      </c>
    </row>
    <row r="380" spans="1:10">
      <c r="A380" s="2" t="s">
        <v>19</v>
      </c>
      <c r="B380" t="s">
        <v>20</v>
      </c>
      <c r="C380">
        <v>94</v>
      </c>
      <c r="D380" t="s">
        <v>42</v>
      </c>
      <c r="E380" s="1">
        <v>44056</v>
      </c>
      <c r="F380" t="s">
        <v>415</v>
      </c>
      <c r="G380">
        <v>3538000</v>
      </c>
      <c r="H380">
        <f t="shared" si="8"/>
        <v>0</v>
      </c>
      <c r="J380" t="s">
        <v>27</v>
      </c>
    </row>
    <row r="381" spans="1:10">
      <c r="A381" s="2" t="s">
        <v>19</v>
      </c>
      <c r="B381" t="s">
        <v>20</v>
      </c>
      <c r="C381">
        <v>94</v>
      </c>
      <c r="D381" t="s">
        <v>42</v>
      </c>
      <c r="E381" s="1">
        <v>44057</v>
      </c>
      <c r="F381" t="s">
        <v>416</v>
      </c>
      <c r="G381">
        <v>3538000</v>
      </c>
      <c r="H381">
        <f t="shared" si="8"/>
        <v>0</v>
      </c>
      <c r="J381" t="s">
        <v>27</v>
      </c>
    </row>
    <row r="382" spans="1:10">
      <c r="A382" s="2" t="s">
        <v>19</v>
      </c>
      <c r="B382" t="s">
        <v>20</v>
      </c>
      <c r="C382">
        <v>94</v>
      </c>
      <c r="D382" t="s">
        <v>42</v>
      </c>
      <c r="E382" s="1">
        <v>44058</v>
      </c>
      <c r="F382" t="s">
        <v>417</v>
      </c>
      <c r="G382">
        <v>3538000</v>
      </c>
      <c r="H382">
        <f t="shared" si="8"/>
        <v>0</v>
      </c>
      <c r="J382" t="s">
        <v>27</v>
      </c>
    </row>
    <row r="383" spans="1:10">
      <c r="A383" s="2" t="s">
        <v>19</v>
      </c>
      <c r="B383" t="s">
        <v>20</v>
      </c>
      <c r="C383">
        <v>94</v>
      </c>
      <c r="D383" t="s">
        <v>42</v>
      </c>
      <c r="E383" s="1">
        <v>44059</v>
      </c>
      <c r="F383" t="s">
        <v>418</v>
      </c>
      <c r="G383">
        <v>3538000</v>
      </c>
      <c r="H383">
        <f t="shared" si="8"/>
        <v>0</v>
      </c>
      <c r="J383" t="s">
        <v>27</v>
      </c>
    </row>
    <row r="384" spans="1:10">
      <c r="A384" s="2" t="s">
        <v>19</v>
      </c>
      <c r="B384" t="s">
        <v>20</v>
      </c>
      <c r="C384">
        <v>94</v>
      </c>
      <c r="D384" t="s">
        <v>42</v>
      </c>
      <c r="E384" s="1">
        <v>44060</v>
      </c>
      <c r="F384" t="s">
        <v>419</v>
      </c>
      <c r="G384">
        <v>3538000</v>
      </c>
      <c r="H384">
        <f t="shared" si="8"/>
        <v>0</v>
      </c>
      <c r="J384" t="s">
        <v>27</v>
      </c>
    </row>
    <row r="385" spans="1:10">
      <c r="A385" s="2" t="s">
        <v>19</v>
      </c>
      <c r="B385" t="s">
        <v>20</v>
      </c>
      <c r="C385">
        <v>94</v>
      </c>
      <c r="D385" t="s">
        <v>42</v>
      </c>
      <c r="E385" s="1">
        <v>44061</v>
      </c>
      <c r="F385" t="s">
        <v>420</v>
      </c>
      <c r="G385">
        <v>3538000</v>
      </c>
      <c r="H385">
        <f t="shared" si="8"/>
        <v>0</v>
      </c>
      <c r="J385" t="s">
        <v>27</v>
      </c>
    </row>
    <row r="386" spans="1:10">
      <c r="A386" s="2" t="s">
        <v>19</v>
      </c>
      <c r="B386" t="s">
        <v>20</v>
      </c>
      <c r="C386">
        <v>94</v>
      </c>
      <c r="D386" t="s">
        <v>42</v>
      </c>
      <c r="E386" s="1">
        <v>44062</v>
      </c>
      <c r="F386" t="s">
        <v>421</v>
      </c>
      <c r="G386">
        <v>3538000</v>
      </c>
      <c r="H386">
        <f t="shared" si="8"/>
        <v>0</v>
      </c>
      <c r="J386" t="s">
        <v>27</v>
      </c>
    </row>
    <row r="387" spans="1:10">
      <c r="A387" s="2" t="s">
        <v>19</v>
      </c>
      <c r="B387" t="s">
        <v>20</v>
      </c>
      <c r="C387">
        <v>94</v>
      </c>
      <c r="D387" t="s">
        <v>42</v>
      </c>
      <c r="E387" s="1">
        <v>44063</v>
      </c>
      <c r="F387" t="s">
        <v>422</v>
      </c>
      <c r="G387">
        <v>3538000</v>
      </c>
      <c r="H387">
        <f t="shared" ref="H387:H399" si="9">IF(TYPE(G387)&lt;&gt;1, 1,0)</f>
        <v>0</v>
      </c>
      <c r="J387" t="s">
        <v>27</v>
      </c>
    </row>
    <row r="388" spans="1:10">
      <c r="A388" s="2" t="s">
        <v>19</v>
      </c>
      <c r="B388" t="s">
        <v>20</v>
      </c>
      <c r="C388">
        <v>94</v>
      </c>
      <c r="D388" t="s">
        <v>42</v>
      </c>
      <c r="E388" s="1">
        <v>44064</v>
      </c>
      <c r="F388" t="s">
        <v>423</v>
      </c>
      <c r="G388">
        <v>3538000</v>
      </c>
      <c r="H388">
        <f t="shared" si="9"/>
        <v>0</v>
      </c>
      <c r="J388" t="s">
        <v>27</v>
      </c>
    </row>
    <row r="389" spans="1:10">
      <c r="A389" s="2" t="s">
        <v>19</v>
      </c>
      <c r="B389" t="s">
        <v>20</v>
      </c>
      <c r="C389">
        <v>94</v>
      </c>
      <c r="D389" t="s">
        <v>42</v>
      </c>
      <c r="E389" s="1">
        <v>44065</v>
      </c>
      <c r="F389" t="s">
        <v>424</v>
      </c>
      <c r="G389">
        <v>3538000</v>
      </c>
      <c r="H389">
        <f t="shared" si="9"/>
        <v>0</v>
      </c>
      <c r="J389" t="s">
        <v>27</v>
      </c>
    </row>
    <row r="390" spans="1:10">
      <c r="A390" s="2" t="s">
        <v>19</v>
      </c>
      <c r="B390" t="s">
        <v>20</v>
      </c>
      <c r="C390">
        <v>94</v>
      </c>
      <c r="D390" t="s">
        <v>42</v>
      </c>
      <c r="E390" s="1">
        <v>44066</v>
      </c>
      <c r="F390" t="s">
        <v>425</v>
      </c>
      <c r="G390">
        <v>3538000</v>
      </c>
      <c r="H390">
        <f t="shared" si="9"/>
        <v>0</v>
      </c>
      <c r="J390" t="s">
        <v>27</v>
      </c>
    </row>
    <row r="391" spans="1:10">
      <c r="A391" s="2" t="s">
        <v>19</v>
      </c>
      <c r="B391" t="s">
        <v>20</v>
      </c>
      <c r="C391">
        <v>94</v>
      </c>
      <c r="D391" t="s">
        <v>42</v>
      </c>
      <c r="E391" s="1">
        <v>44067</v>
      </c>
      <c r="F391" t="s">
        <v>426</v>
      </c>
      <c r="G391">
        <v>3538000</v>
      </c>
      <c r="H391">
        <f t="shared" si="9"/>
        <v>0</v>
      </c>
      <c r="J391" t="s">
        <v>27</v>
      </c>
    </row>
    <row r="392" spans="1:10">
      <c r="A392" s="2" t="s">
        <v>19</v>
      </c>
      <c r="B392" t="s">
        <v>20</v>
      </c>
      <c r="C392">
        <v>94</v>
      </c>
      <c r="D392" t="s">
        <v>42</v>
      </c>
      <c r="E392" s="1">
        <v>44068</v>
      </c>
      <c r="F392" t="s">
        <v>427</v>
      </c>
      <c r="G392">
        <v>3538000</v>
      </c>
      <c r="H392">
        <f t="shared" si="9"/>
        <v>0</v>
      </c>
      <c r="J392" t="s">
        <v>27</v>
      </c>
    </row>
    <row r="393" spans="1:10">
      <c r="A393" s="2" t="s">
        <v>19</v>
      </c>
      <c r="B393" t="s">
        <v>20</v>
      </c>
      <c r="C393">
        <v>94</v>
      </c>
      <c r="D393" t="s">
        <v>42</v>
      </c>
      <c r="E393" s="1">
        <v>44069</v>
      </c>
      <c r="F393" t="s">
        <v>428</v>
      </c>
      <c r="G393">
        <v>3538000</v>
      </c>
      <c r="H393">
        <f t="shared" si="9"/>
        <v>0</v>
      </c>
      <c r="J393" t="s">
        <v>27</v>
      </c>
    </row>
    <row r="394" spans="1:10">
      <c r="A394" s="2" t="s">
        <v>19</v>
      </c>
      <c r="B394" t="s">
        <v>20</v>
      </c>
      <c r="C394">
        <v>94</v>
      </c>
      <c r="D394" t="s">
        <v>42</v>
      </c>
      <c r="E394" s="1">
        <v>44070</v>
      </c>
      <c r="F394" t="s">
        <v>429</v>
      </c>
      <c r="G394">
        <v>3538000</v>
      </c>
      <c r="H394">
        <f t="shared" si="9"/>
        <v>0</v>
      </c>
      <c r="J394" t="s">
        <v>27</v>
      </c>
    </row>
    <row r="395" spans="1:10">
      <c r="A395" s="2" t="s">
        <v>19</v>
      </c>
      <c r="B395" t="s">
        <v>20</v>
      </c>
      <c r="C395">
        <v>94</v>
      </c>
      <c r="D395" t="s">
        <v>42</v>
      </c>
      <c r="E395" s="1">
        <v>44071</v>
      </c>
      <c r="F395" t="s">
        <v>430</v>
      </c>
      <c r="G395">
        <v>3538000</v>
      </c>
      <c r="H395">
        <f t="shared" si="9"/>
        <v>0</v>
      </c>
      <c r="J395" t="s">
        <v>27</v>
      </c>
    </row>
    <row r="396" spans="1:10">
      <c r="A396" s="2" t="s">
        <v>19</v>
      </c>
      <c r="B396" t="s">
        <v>20</v>
      </c>
      <c r="C396">
        <v>94</v>
      </c>
      <c r="D396" t="s">
        <v>42</v>
      </c>
      <c r="E396" s="1">
        <v>44072</v>
      </c>
      <c r="F396" t="s">
        <v>431</v>
      </c>
      <c r="G396">
        <v>3538000</v>
      </c>
      <c r="H396">
        <f t="shared" si="9"/>
        <v>0</v>
      </c>
      <c r="J396" t="s">
        <v>27</v>
      </c>
    </row>
    <row r="397" spans="1:10">
      <c r="A397" s="2" t="s">
        <v>19</v>
      </c>
      <c r="B397" t="s">
        <v>20</v>
      </c>
      <c r="C397">
        <v>94</v>
      </c>
      <c r="D397" t="s">
        <v>42</v>
      </c>
      <c r="E397" s="1">
        <v>44073</v>
      </c>
      <c r="F397" t="s">
        <v>432</v>
      </c>
      <c r="G397">
        <v>3538000</v>
      </c>
      <c r="H397">
        <f t="shared" si="9"/>
        <v>0</v>
      </c>
      <c r="J397" t="s">
        <v>27</v>
      </c>
    </row>
    <row r="398" spans="1:10">
      <c r="A398" s="2" t="s">
        <v>19</v>
      </c>
      <c r="B398" t="s">
        <v>20</v>
      </c>
      <c r="C398">
        <v>94</v>
      </c>
      <c r="D398" t="s">
        <v>42</v>
      </c>
      <c r="E398" s="1">
        <v>44074</v>
      </c>
      <c r="F398" t="s">
        <v>433</v>
      </c>
      <c r="G398">
        <v>3538000</v>
      </c>
      <c r="H398">
        <f t="shared" si="9"/>
        <v>0</v>
      </c>
      <c r="J398" t="s">
        <v>27</v>
      </c>
    </row>
    <row r="399" spans="1:10">
      <c r="A399" s="2" t="s">
        <v>19</v>
      </c>
      <c r="B399" t="s">
        <v>20</v>
      </c>
      <c r="C399">
        <v>94</v>
      </c>
      <c r="D399" t="s">
        <v>42</v>
      </c>
      <c r="E399" s="1">
        <v>44075</v>
      </c>
      <c r="F399" t="s">
        <v>434</v>
      </c>
      <c r="G399">
        <v>3538000</v>
      </c>
      <c r="H399">
        <f t="shared" si="9"/>
        <v>0</v>
      </c>
      <c r="J399" t="s">
        <v>27</v>
      </c>
    </row>
  </sheetData>
  <autoFilter ref="A1:J399" xr:uid="{FA6284FC-351E-4ED9-9B70-8D106A45B475}"/>
  <hyperlinks>
    <hyperlink ref="L1" r:id="rId1" xr:uid="{28855823-AB26-4E0D-A0BD-B2F8FFC79570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E4C88-D1E7-4439-90A7-58948C6C7534}">
  <sheetPr>
    <tabColor theme="5"/>
  </sheetPr>
  <dimension ref="A1:N399"/>
  <sheetViews>
    <sheetView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5" width="13.5703125" style="1" bestFit="1" customWidth="1"/>
    <col min="6" max="7" width="13.5703125" customWidth="1"/>
    <col min="8" max="8" width="8" bestFit="1" customWidth="1"/>
    <col min="9" max="9" width="8" customWidth="1"/>
    <col min="10" max="10" width="11.28515625" bestFit="1" customWidth="1"/>
    <col min="11" max="11" width="11.28515625" customWidth="1"/>
    <col min="12" max="12" width="6.28515625" bestFit="1" customWidth="1"/>
  </cols>
  <sheetData>
    <row r="1" spans="1:14">
      <c r="A1" s="2" t="s">
        <v>11</v>
      </c>
      <c r="B1" t="s">
        <v>12</v>
      </c>
      <c r="C1" t="s">
        <v>13</v>
      </c>
      <c r="D1" t="s">
        <v>14</v>
      </c>
      <c r="E1" s="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L1" t="s">
        <v>18</v>
      </c>
      <c r="N1" s="3" t="s">
        <v>437</v>
      </c>
    </row>
    <row r="2" spans="1:14">
      <c r="A2" s="2" t="s">
        <v>19</v>
      </c>
      <c r="B2" t="s">
        <v>20</v>
      </c>
      <c r="C2">
        <v>94</v>
      </c>
      <c r="D2" t="s">
        <v>42</v>
      </c>
      <c r="E2" s="1" t="s">
        <v>845</v>
      </c>
      <c r="F2" t="s">
        <v>480</v>
      </c>
      <c r="G2" s="1">
        <v>43312</v>
      </c>
      <c r="H2">
        <v>3538000</v>
      </c>
      <c r="I2">
        <f>H2/1000</f>
        <v>3538</v>
      </c>
      <c r="J2" t="s">
        <v>21</v>
      </c>
      <c r="K2" t="s">
        <v>27</v>
      </c>
      <c r="L2" t="s">
        <v>27</v>
      </c>
    </row>
    <row r="3" spans="1:14">
      <c r="A3" s="2" t="s">
        <v>19</v>
      </c>
      <c r="B3" t="s">
        <v>20</v>
      </c>
      <c r="C3">
        <v>94</v>
      </c>
      <c r="D3" t="s">
        <v>42</v>
      </c>
      <c r="E3" s="1" t="s">
        <v>480</v>
      </c>
      <c r="F3" t="s">
        <v>481</v>
      </c>
      <c r="G3" s="1">
        <v>43313</v>
      </c>
      <c r="H3">
        <v>3538000</v>
      </c>
      <c r="I3">
        <f t="shared" ref="I3:I66" si="0">H3/1000</f>
        <v>3538</v>
      </c>
      <c r="J3" t="s">
        <v>21</v>
      </c>
      <c r="K3" t="s">
        <v>27</v>
      </c>
      <c r="L3" t="s">
        <v>27</v>
      </c>
    </row>
    <row r="4" spans="1:14">
      <c r="A4" s="2" t="s">
        <v>19</v>
      </c>
      <c r="B4" t="s">
        <v>20</v>
      </c>
      <c r="C4">
        <v>94</v>
      </c>
      <c r="D4" t="s">
        <v>42</v>
      </c>
      <c r="E4" s="1" t="s">
        <v>481</v>
      </c>
      <c r="F4" t="s">
        <v>482</v>
      </c>
      <c r="G4" s="1">
        <v>43314</v>
      </c>
      <c r="H4">
        <v>3538000</v>
      </c>
      <c r="I4">
        <f t="shared" si="0"/>
        <v>3538</v>
      </c>
      <c r="J4" t="s">
        <v>21</v>
      </c>
      <c r="K4" t="s">
        <v>27</v>
      </c>
      <c r="L4" t="s">
        <v>27</v>
      </c>
    </row>
    <row r="5" spans="1:14">
      <c r="A5" s="2" t="s">
        <v>19</v>
      </c>
      <c r="B5" t="s">
        <v>20</v>
      </c>
      <c r="C5">
        <v>94</v>
      </c>
      <c r="D5" t="s">
        <v>42</v>
      </c>
      <c r="E5" s="1" t="s">
        <v>482</v>
      </c>
      <c r="F5" t="s">
        <v>483</v>
      </c>
      <c r="G5" s="1">
        <v>43315</v>
      </c>
      <c r="H5">
        <v>3538000</v>
      </c>
      <c r="I5">
        <f t="shared" si="0"/>
        <v>3538</v>
      </c>
      <c r="J5" t="s">
        <v>21</v>
      </c>
      <c r="K5" t="s">
        <v>27</v>
      </c>
      <c r="L5" t="s">
        <v>27</v>
      </c>
    </row>
    <row r="6" spans="1:14">
      <c r="A6" s="2" t="s">
        <v>19</v>
      </c>
      <c r="B6" t="s">
        <v>20</v>
      </c>
      <c r="C6">
        <v>94</v>
      </c>
      <c r="D6" t="s">
        <v>42</v>
      </c>
      <c r="E6" s="1" t="s">
        <v>483</v>
      </c>
      <c r="F6" t="s">
        <v>484</v>
      </c>
      <c r="G6" s="1">
        <v>43316</v>
      </c>
      <c r="H6">
        <v>3538000</v>
      </c>
      <c r="I6">
        <f t="shared" si="0"/>
        <v>3538</v>
      </c>
      <c r="J6" t="s">
        <v>21</v>
      </c>
      <c r="K6" t="s">
        <v>27</v>
      </c>
      <c r="L6" t="s">
        <v>27</v>
      </c>
    </row>
    <row r="7" spans="1:14">
      <c r="A7" s="2" t="s">
        <v>19</v>
      </c>
      <c r="B7" t="s">
        <v>20</v>
      </c>
      <c r="C7">
        <v>94</v>
      </c>
      <c r="D7" t="s">
        <v>42</v>
      </c>
      <c r="E7" s="1" t="s">
        <v>484</v>
      </c>
      <c r="F7" t="s">
        <v>485</v>
      </c>
      <c r="G7" s="1">
        <v>43317</v>
      </c>
      <c r="H7">
        <v>3538000</v>
      </c>
      <c r="I7">
        <f t="shared" si="0"/>
        <v>3538</v>
      </c>
      <c r="J7" t="s">
        <v>21</v>
      </c>
      <c r="K7" t="s">
        <v>27</v>
      </c>
      <c r="L7" t="s">
        <v>27</v>
      </c>
    </row>
    <row r="8" spans="1:14">
      <c r="A8" s="2" t="s">
        <v>19</v>
      </c>
      <c r="B8" t="s">
        <v>20</v>
      </c>
      <c r="C8">
        <v>94</v>
      </c>
      <c r="D8" t="s">
        <v>42</v>
      </c>
      <c r="E8" s="1" t="s">
        <v>485</v>
      </c>
      <c r="F8" t="s">
        <v>486</v>
      </c>
      <c r="G8" s="1">
        <v>43318</v>
      </c>
      <c r="H8">
        <v>3538000</v>
      </c>
      <c r="I8">
        <f t="shared" si="0"/>
        <v>3538</v>
      </c>
      <c r="J8" t="s">
        <v>21</v>
      </c>
      <c r="K8" t="s">
        <v>27</v>
      </c>
      <c r="L8" t="s">
        <v>27</v>
      </c>
    </row>
    <row r="9" spans="1:14">
      <c r="A9" s="2" t="s">
        <v>19</v>
      </c>
      <c r="B9" t="s">
        <v>20</v>
      </c>
      <c r="C9">
        <v>94</v>
      </c>
      <c r="D9" t="s">
        <v>42</v>
      </c>
      <c r="E9" s="1" t="s">
        <v>486</v>
      </c>
      <c r="F9" t="s">
        <v>487</v>
      </c>
      <c r="G9" s="1">
        <v>43319</v>
      </c>
      <c r="H9">
        <v>3538000</v>
      </c>
      <c r="I9">
        <f t="shared" si="0"/>
        <v>3538</v>
      </c>
      <c r="J9" t="s">
        <v>21</v>
      </c>
      <c r="K9" t="s">
        <v>27</v>
      </c>
      <c r="L9" t="s">
        <v>27</v>
      </c>
    </row>
    <row r="10" spans="1:14">
      <c r="A10" s="2" t="s">
        <v>19</v>
      </c>
      <c r="B10" t="s">
        <v>20</v>
      </c>
      <c r="C10">
        <v>94</v>
      </c>
      <c r="D10" t="s">
        <v>42</v>
      </c>
      <c r="E10" s="1" t="s">
        <v>487</v>
      </c>
      <c r="F10" t="s">
        <v>488</v>
      </c>
      <c r="G10" s="1">
        <v>43320</v>
      </c>
      <c r="H10">
        <v>3538000</v>
      </c>
      <c r="I10">
        <f t="shared" si="0"/>
        <v>3538</v>
      </c>
      <c r="J10" t="s">
        <v>21</v>
      </c>
      <c r="K10" t="s">
        <v>27</v>
      </c>
      <c r="L10" t="s">
        <v>27</v>
      </c>
    </row>
    <row r="11" spans="1:14">
      <c r="A11" s="2" t="s">
        <v>19</v>
      </c>
      <c r="B11" t="s">
        <v>20</v>
      </c>
      <c r="C11">
        <v>94</v>
      </c>
      <c r="D11" t="s">
        <v>42</v>
      </c>
      <c r="E11" s="1" t="s">
        <v>488</v>
      </c>
      <c r="F11" t="s">
        <v>489</v>
      </c>
      <c r="G11" s="1">
        <v>43321</v>
      </c>
      <c r="H11">
        <v>3538000</v>
      </c>
      <c r="I11">
        <f t="shared" si="0"/>
        <v>3538</v>
      </c>
      <c r="J11" t="s">
        <v>21</v>
      </c>
      <c r="K11" t="s">
        <v>27</v>
      </c>
      <c r="L11" t="s">
        <v>27</v>
      </c>
    </row>
    <row r="12" spans="1:14">
      <c r="A12" s="2" t="s">
        <v>19</v>
      </c>
      <c r="B12" t="s">
        <v>20</v>
      </c>
      <c r="C12">
        <v>94</v>
      </c>
      <c r="D12" t="s">
        <v>42</v>
      </c>
      <c r="E12" s="1" t="s">
        <v>489</v>
      </c>
      <c r="F12" t="s">
        <v>490</v>
      </c>
      <c r="G12" s="1">
        <v>43322</v>
      </c>
      <c r="H12">
        <v>3538000</v>
      </c>
      <c r="I12">
        <f t="shared" si="0"/>
        <v>3538</v>
      </c>
      <c r="J12" t="s">
        <v>21</v>
      </c>
      <c r="K12" t="s">
        <v>27</v>
      </c>
      <c r="L12" t="s">
        <v>27</v>
      </c>
    </row>
    <row r="13" spans="1:14">
      <c r="A13" s="2" t="s">
        <v>19</v>
      </c>
      <c r="B13" t="s">
        <v>20</v>
      </c>
      <c r="C13">
        <v>94</v>
      </c>
      <c r="D13" t="s">
        <v>42</v>
      </c>
      <c r="E13" s="1" t="s">
        <v>490</v>
      </c>
      <c r="F13" t="s">
        <v>491</v>
      </c>
      <c r="G13" s="1">
        <v>43323</v>
      </c>
      <c r="H13">
        <v>3538000</v>
      </c>
      <c r="I13">
        <f t="shared" si="0"/>
        <v>3538</v>
      </c>
      <c r="J13" t="s">
        <v>21</v>
      </c>
      <c r="K13" t="s">
        <v>27</v>
      </c>
      <c r="L13" t="s">
        <v>27</v>
      </c>
    </row>
    <row r="14" spans="1:14">
      <c r="A14" s="2" t="s">
        <v>19</v>
      </c>
      <c r="B14" t="s">
        <v>20</v>
      </c>
      <c r="C14">
        <v>94</v>
      </c>
      <c r="D14" t="s">
        <v>42</v>
      </c>
      <c r="E14" s="1" t="s">
        <v>491</v>
      </c>
      <c r="F14" t="s">
        <v>492</v>
      </c>
      <c r="G14" s="1">
        <v>43324</v>
      </c>
      <c r="H14">
        <v>3538000</v>
      </c>
      <c r="I14">
        <f t="shared" si="0"/>
        <v>3538</v>
      </c>
      <c r="J14" t="s">
        <v>21</v>
      </c>
      <c r="K14" t="s">
        <v>27</v>
      </c>
      <c r="L14" t="s">
        <v>27</v>
      </c>
    </row>
    <row r="15" spans="1:14">
      <c r="A15" s="2" t="s">
        <v>19</v>
      </c>
      <c r="B15" t="s">
        <v>20</v>
      </c>
      <c r="C15">
        <v>94</v>
      </c>
      <c r="D15" t="s">
        <v>42</v>
      </c>
      <c r="E15" s="1" t="s">
        <v>492</v>
      </c>
      <c r="F15" t="s">
        <v>493</v>
      </c>
      <c r="G15" s="1">
        <v>43325</v>
      </c>
      <c r="H15">
        <v>3538000</v>
      </c>
      <c r="I15">
        <f t="shared" si="0"/>
        <v>3538</v>
      </c>
      <c r="J15" t="s">
        <v>21</v>
      </c>
      <c r="K15" t="s">
        <v>27</v>
      </c>
      <c r="L15" t="s">
        <v>27</v>
      </c>
    </row>
    <row r="16" spans="1:14">
      <c r="A16" s="2" t="s">
        <v>19</v>
      </c>
      <c r="B16" t="s">
        <v>20</v>
      </c>
      <c r="C16">
        <v>94</v>
      </c>
      <c r="D16" t="s">
        <v>42</v>
      </c>
      <c r="E16" s="1" t="s">
        <v>493</v>
      </c>
      <c r="F16" t="s">
        <v>494</v>
      </c>
      <c r="G16" s="1">
        <v>43326</v>
      </c>
      <c r="H16">
        <v>3538000</v>
      </c>
      <c r="I16">
        <f t="shared" si="0"/>
        <v>3538</v>
      </c>
      <c r="J16" t="s">
        <v>21</v>
      </c>
      <c r="K16" t="s">
        <v>27</v>
      </c>
      <c r="L16" t="s">
        <v>27</v>
      </c>
    </row>
    <row r="17" spans="1:12">
      <c r="A17" s="2" t="s">
        <v>19</v>
      </c>
      <c r="B17" t="s">
        <v>20</v>
      </c>
      <c r="C17">
        <v>94</v>
      </c>
      <c r="D17" t="s">
        <v>42</v>
      </c>
      <c r="E17" s="1" t="s">
        <v>494</v>
      </c>
      <c r="F17" t="s">
        <v>495</v>
      </c>
      <c r="G17" s="1">
        <v>43327</v>
      </c>
      <c r="H17">
        <v>3538000</v>
      </c>
      <c r="I17">
        <f t="shared" si="0"/>
        <v>3538</v>
      </c>
      <c r="J17" t="s">
        <v>21</v>
      </c>
      <c r="K17" t="s">
        <v>27</v>
      </c>
      <c r="L17" t="s">
        <v>27</v>
      </c>
    </row>
    <row r="18" spans="1:12">
      <c r="A18" s="2" t="s">
        <v>19</v>
      </c>
      <c r="B18" t="s">
        <v>20</v>
      </c>
      <c r="C18">
        <v>94</v>
      </c>
      <c r="D18" t="s">
        <v>42</v>
      </c>
      <c r="E18" s="1" t="s">
        <v>495</v>
      </c>
      <c r="F18" t="s">
        <v>496</v>
      </c>
      <c r="G18" s="1">
        <v>43328</v>
      </c>
      <c r="H18">
        <v>3538000</v>
      </c>
      <c r="I18">
        <f t="shared" si="0"/>
        <v>3538</v>
      </c>
      <c r="J18" t="s">
        <v>21</v>
      </c>
      <c r="K18" t="s">
        <v>27</v>
      </c>
      <c r="L18" t="s">
        <v>27</v>
      </c>
    </row>
    <row r="19" spans="1:12">
      <c r="A19" s="2" t="s">
        <v>19</v>
      </c>
      <c r="B19" t="s">
        <v>20</v>
      </c>
      <c r="C19">
        <v>94</v>
      </c>
      <c r="D19" t="s">
        <v>42</v>
      </c>
      <c r="E19" s="1" t="s">
        <v>496</v>
      </c>
      <c r="F19" t="s">
        <v>497</v>
      </c>
      <c r="G19" s="1">
        <v>43329</v>
      </c>
      <c r="H19">
        <v>3538000</v>
      </c>
      <c r="I19">
        <f t="shared" si="0"/>
        <v>3538</v>
      </c>
      <c r="J19" t="s">
        <v>21</v>
      </c>
      <c r="K19" t="s">
        <v>27</v>
      </c>
      <c r="L19" t="s">
        <v>27</v>
      </c>
    </row>
    <row r="20" spans="1:12">
      <c r="A20" s="2" t="s">
        <v>19</v>
      </c>
      <c r="B20" t="s">
        <v>20</v>
      </c>
      <c r="C20">
        <v>94</v>
      </c>
      <c r="D20" t="s">
        <v>42</v>
      </c>
      <c r="E20" s="1" t="s">
        <v>497</v>
      </c>
      <c r="F20" t="s">
        <v>498</v>
      </c>
      <c r="G20" s="1">
        <v>43330</v>
      </c>
      <c r="H20">
        <v>3538000</v>
      </c>
      <c r="I20">
        <f t="shared" si="0"/>
        <v>3538</v>
      </c>
      <c r="J20" t="s">
        <v>21</v>
      </c>
      <c r="K20" t="s">
        <v>27</v>
      </c>
      <c r="L20" t="s">
        <v>27</v>
      </c>
    </row>
    <row r="21" spans="1:12">
      <c r="A21" s="2" t="s">
        <v>19</v>
      </c>
      <c r="B21" t="s">
        <v>20</v>
      </c>
      <c r="C21">
        <v>94</v>
      </c>
      <c r="D21" t="s">
        <v>42</v>
      </c>
      <c r="E21" s="1" t="s">
        <v>498</v>
      </c>
      <c r="F21" t="s">
        <v>499</v>
      </c>
      <c r="G21" s="1">
        <v>43331</v>
      </c>
      <c r="H21">
        <v>3538000</v>
      </c>
      <c r="I21">
        <f t="shared" si="0"/>
        <v>3538</v>
      </c>
      <c r="J21" t="s">
        <v>21</v>
      </c>
      <c r="K21" t="s">
        <v>27</v>
      </c>
      <c r="L21" t="s">
        <v>27</v>
      </c>
    </row>
    <row r="22" spans="1:12">
      <c r="A22" s="2" t="s">
        <v>19</v>
      </c>
      <c r="B22" t="s">
        <v>20</v>
      </c>
      <c r="C22">
        <v>94</v>
      </c>
      <c r="D22" t="s">
        <v>42</v>
      </c>
      <c r="E22" s="1" t="s">
        <v>499</v>
      </c>
      <c r="F22" t="s">
        <v>500</v>
      </c>
      <c r="G22" s="1">
        <v>43332</v>
      </c>
      <c r="H22">
        <v>3538000</v>
      </c>
      <c r="I22">
        <f t="shared" si="0"/>
        <v>3538</v>
      </c>
      <c r="J22" t="s">
        <v>21</v>
      </c>
      <c r="K22" t="s">
        <v>27</v>
      </c>
      <c r="L22" t="s">
        <v>27</v>
      </c>
    </row>
    <row r="23" spans="1:12">
      <c r="A23" s="2" t="s">
        <v>19</v>
      </c>
      <c r="B23" t="s">
        <v>20</v>
      </c>
      <c r="C23">
        <v>94</v>
      </c>
      <c r="D23" t="s">
        <v>42</v>
      </c>
      <c r="E23" s="1" t="s">
        <v>500</v>
      </c>
      <c r="F23" t="s">
        <v>501</v>
      </c>
      <c r="G23" s="1">
        <v>43333</v>
      </c>
      <c r="H23">
        <v>3538000</v>
      </c>
      <c r="I23">
        <f t="shared" si="0"/>
        <v>3538</v>
      </c>
      <c r="J23" t="s">
        <v>21</v>
      </c>
      <c r="K23" t="s">
        <v>27</v>
      </c>
      <c r="L23" t="s">
        <v>27</v>
      </c>
    </row>
    <row r="24" spans="1:12">
      <c r="A24" s="2" t="s">
        <v>19</v>
      </c>
      <c r="B24" t="s">
        <v>20</v>
      </c>
      <c r="C24">
        <v>94</v>
      </c>
      <c r="D24" t="s">
        <v>42</v>
      </c>
      <c r="E24" s="1" t="s">
        <v>501</v>
      </c>
      <c r="F24" t="s">
        <v>502</v>
      </c>
      <c r="G24" s="1">
        <v>43334</v>
      </c>
      <c r="H24">
        <v>3538000</v>
      </c>
      <c r="I24">
        <f t="shared" si="0"/>
        <v>3538</v>
      </c>
      <c r="J24" t="s">
        <v>21</v>
      </c>
      <c r="K24" t="s">
        <v>27</v>
      </c>
      <c r="L24" t="s">
        <v>27</v>
      </c>
    </row>
    <row r="25" spans="1:12">
      <c r="A25" s="2" t="s">
        <v>19</v>
      </c>
      <c r="B25" t="s">
        <v>20</v>
      </c>
      <c r="C25">
        <v>94</v>
      </c>
      <c r="D25" t="s">
        <v>42</v>
      </c>
      <c r="E25" s="1" t="s">
        <v>502</v>
      </c>
      <c r="F25" t="s">
        <v>503</v>
      </c>
      <c r="G25" s="1">
        <v>43335</v>
      </c>
      <c r="H25">
        <v>3538000</v>
      </c>
      <c r="I25">
        <f t="shared" si="0"/>
        <v>3538</v>
      </c>
      <c r="J25" t="s">
        <v>21</v>
      </c>
      <c r="K25" t="s">
        <v>27</v>
      </c>
      <c r="L25" t="s">
        <v>27</v>
      </c>
    </row>
    <row r="26" spans="1:12">
      <c r="A26" s="2" t="s">
        <v>19</v>
      </c>
      <c r="B26" t="s">
        <v>20</v>
      </c>
      <c r="C26">
        <v>94</v>
      </c>
      <c r="D26" t="s">
        <v>42</v>
      </c>
      <c r="E26" s="1" t="s">
        <v>503</v>
      </c>
      <c r="F26" t="s">
        <v>504</v>
      </c>
      <c r="G26" s="1">
        <v>43336</v>
      </c>
      <c r="H26">
        <v>3538000</v>
      </c>
      <c r="I26">
        <f t="shared" si="0"/>
        <v>3538</v>
      </c>
      <c r="J26" t="s">
        <v>21</v>
      </c>
      <c r="K26" t="s">
        <v>27</v>
      </c>
      <c r="L26" t="s">
        <v>27</v>
      </c>
    </row>
    <row r="27" spans="1:12">
      <c r="A27" s="2" t="s">
        <v>19</v>
      </c>
      <c r="B27" t="s">
        <v>20</v>
      </c>
      <c r="C27">
        <v>94</v>
      </c>
      <c r="D27" t="s">
        <v>42</v>
      </c>
      <c r="E27" s="1" t="s">
        <v>504</v>
      </c>
      <c r="F27" t="s">
        <v>505</v>
      </c>
      <c r="G27" s="1">
        <v>43337</v>
      </c>
      <c r="H27">
        <v>3538000</v>
      </c>
      <c r="I27">
        <f t="shared" si="0"/>
        <v>3538</v>
      </c>
      <c r="J27" t="s">
        <v>21</v>
      </c>
      <c r="K27" t="s">
        <v>27</v>
      </c>
      <c r="L27" t="s">
        <v>27</v>
      </c>
    </row>
    <row r="28" spans="1:12">
      <c r="A28" s="2" t="s">
        <v>19</v>
      </c>
      <c r="B28" t="s">
        <v>20</v>
      </c>
      <c r="C28">
        <v>94</v>
      </c>
      <c r="D28" t="s">
        <v>42</v>
      </c>
      <c r="E28" s="1" t="s">
        <v>505</v>
      </c>
      <c r="F28" t="s">
        <v>506</v>
      </c>
      <c r="G28" s="1">
        <v>43338</v>
      </c>
      <c r="H28">
        <v>3538000</v>
      </c>
      <c r="I28">
        <f t="shared" si="0"/>
        <v>3538</v>
      </c>
      <c r="J28" t="s">
        <v>21</v>
      </c>
      <c r="K28" t="s">
        <v>27</v>
      </c>
      <c r="L28" t="s">
        <v>27</v>
      </c>
    </row>
    <row r="29" spans="1:12">
      <c r="A29" s="2" t="s">
        <v>19</v>
      </c>
      <c r="B29" t="s">
        <v>20</v>
      </c>
      <c r="C29">
        <v>94</v>
      </c>
      <c r="D29" t="s">
        <v>42</v>
      </c>
      <c r="E29" s="1" t="s">
        <v>506</v>
      </c>
      <c r="F29" t="s">
        <v>507</v>
      </c>
      <c r="G29" s="1">
        <v>43339</v>
      </c>
      <c r="H29">
        <v>3538000</v>
      </c>
      <c r="I29">
        <f t="shared" si="0"/>
        <v>3538</v>
      </c>
      <c r="J29" t="s">
        <v>21</v>
      </c>
      <c r="K29" t="s">
        <v>27</v>
      </c>
      <c r="L29" t="s">
        <v>27</v>
      </c>
    </row>
    <row r="30" spans="1:12">
      <c r="A30" s="2" t="s">
        <v>19</v>
      </c>
      <c r="B30" t="s">
        <v>20</v>
      </c>
      <c r="C30">
        <v>94</v>
      </c>
      <c r="D30" t="s">
        <v>42</v>
      </c>
      <c r="E30" s="1" t="s">
        <v>507</v>
      </c>
      <c r="F30" t="s">
        <v>508</v>
      </c>
      <c r="G30" s="1">
        <v>43340</v>
      </c>
      <c r="H30">
        <v>3538000</v>
      </c>
      <c r="I30">
        <f t="shared" si="0"/>
        <v>3538</v>
      </c>
      <c r="J30" t="s">
        <v>21</v>
      </c>
      <c r="K30" t="s">
        <v>27</v>
      </c>
      <c r="L30" t="s">
        <v>27</v>
      </c>
    </row>
    <row r="31" spans="1:12">
      <c r="A31" s="2" t="s">
        <v>19</v>
      </c>
      <c r="B31" t="s">
        <v>20</v>
      </c>
      <c r="C31">
        <v>94</v>
      </c>
      <c r="D31" t="s">
        <v>42</v>
      </c>
      <c r="E31" s="1" t="s">
        <v>508</v>
      </c>
      <c r="F31" t="s">
        <v>509</v>
      </c>
      <c r="G31" s="1">
        <v>43341</v>
      </c>
      <c r="H31">
        <v>3538000</v>
      </c>
      <c r="I31">
        <f t="shared" si="0"/>
        <v>3538</v>
      </c>
      <c r="J31" t="s">
        <v>21</v>
      </c>
      <c r="K31" t="s">
        <v>27</v>
      </c>
      <c r="L31" t="s">
        <v>27</v>
      </c>
    </row>
    <row r="32" spans="1:12">
      <c r="A32" s="2" t="s">
        <v>19</v>
      </c>
      <c r="B32" t="s">
        <v>20</v>
      </c>
      <c r="C32">
        <v>94</v>
      </c>
      <c r="D32" t="s">
        <v>42</v>
      </c>
      <c r="E32" s="1" t="s">
        <v>509</v>
      </c>
      <c r="F32" t="s">
        <v>510</v>
      </c>
      <c r="G32" s="1">
        <v>43342</v>
      </c>
      <c r="H32">
        <v>3538000</v>
      </c>
      <c r="I32">
        <f t="shared" si="0"/>
        <v>3538</v>
      </c>
      <c r="J32" t="s">
        <v>21</v>
      </c>
      <c r="K32" t="s">
        <v>27</v>
      </c>
      <c r="L32" t="s">
        <v>27</v>
      </c>
    </row>
    <row r="33" spans="1:12">
      <c r="A33" s="2" t="s">
        <v>19</v>
      </c>
      <c r="B33" t="s">
        <v>20</v>
      </c>
      <c r="C33">
        <v>94</v>
      </c>
      <c r="D33" t="s">
        <v>42</v>
      </c>
      <c r="E33" s="1" t="s">
        <v>510</v>
      </c>
      <c r="F33" t="s">
        <v>511</v>
      </c>
      <c r="G33" s="1">
        <v>43343</v>
      </c>
      <c r="H33">
        <v>3538000</v>
      </c>
      <c r="I33">
        <f t="shared" si="0"/>
        <v>3538</v>
      </c>
      <c r="J33" t="s">
        <v>21</v>
      </c>
      <c r="K33" t="s">
        <v>27</v>
      </c>
      <c r="L33" t="s">
        <v>27</v>
      </c>
    </row>
    <row r="34" spans="1:12">
      <c r="A34" s="2" t="s">
        <v>19</v>
      </c>
      <c r="B34" t="s">
        <v>20</v>
      </c>
      <c r="C34">
        <v>94</v>
      </c>
      <c r="D34" t="s">
        <v>42</v>
      </c>
      <c r="E34" s="1" t="s">
        <v>511</v>
      </c>
      <c r="F34" t="s">
        <v>512</v>
      </c>
      <c r="G34" s="1">
        <v>43344</v>
      </c>
      <c r="H34">
        <v>3538000</v>
      </c>
      <c r="I34">
        <f t="shared" si="0"/>
        <v>3538</v>
      </c>
      <c r="J34" t="s">
        <v>21</v>
      </c>
      <c r="K34" t="s">
        <v>27</v>
      </c>
      <c r="L34" t="s">
        <v>27</v>
      </c>
    </row>
    <row r="35" spans="1:12">
      <c r="A35" s="2" t="s">
        <v>19</v>
      </c>
      <c r="B35" t="s">
        <v>20</v>
      </c>
      <c r="C35">
        <v>94</v>
      </c>
      <c r="D35" t="s">
        <v>42</v>
      </c>
      <c r="E35" s="1" t="s">
        <v>512</v>
      </c>
      <c r="F35" t="s">
        <v>513</v>
      </c>
      <c r="G35" s="1">
        <v>43345</v>
      </c>
      <c r="H35">
        <v>3538000</v>
      </c>
      <c r="I35">
        <f t="shared" si="0"/>
        <v>3538</v>
      </c>
      <c r="J35" t="s">
        <v>21</v>
      </c>
      <c r="K35" t="s">
        <v>27</v>
      </c>
      <c r="L35" t="s">
        <v>27</v>
      </c>
    </row>
    <row r="36" spans="1:12">
      <c r="A36" s="2" t="s">
        <v>19</v>
      </c>
      <c r="B36" t="s">
        <v>20</v>
      </c>
      <c r="C36">
        <v>94</v>
      </c>
      <c r="D36" t="s">
        <v>42</v>
      </c>
      <c r="E36" s="1" t="s">
        <v>513</v>
      </c>
      <c r="F36" t="s">
        <v>514</v>
      </c>
      <c r="G36" s="1">
        <v>43346</v>
      </c>
      <c r="H36">
        <v>3538000</v>
      </c>
      <c r="I36">
        <f t="shared" si="0"/>
        <v>3538</v>
      </c>
      <c r="J36" t="s">
        <v>21</v>
      </c>
      <c r="K36" t="s">
        <v>27</v>
      </c>
      <c r="L36" t="s">
        <v>27</v>
      </c>
    </row>
    <row r="37" spans="1:12">
      <c r="A37" s="2" t="s">
        <v>19</v>
      </c>
      <c r="B37" t="s">
        <v>20</v>
      </c>
      <c r="C37">
        <v>94</v>
      </c>
      <c r="D37" t="s">
        <v>42</v>
      </c>
      <c r="E37" s="1" t="s">
        <v>514</v>
      </c>
      <c r="F37" t="s">
        <v>515</v>
      </c>
      <c r="G37" s="1">
        <v>43347</v>
      </c>
      <c r="H37">
        <v>3538000</v>
      </c>
      <c r="I37">
        <f t="shared" si="0"/>
        <v>3538</v>
      </c>
      <c r="J37" t="s">
        <v>21</v>
      </c>
      <c r="K37" t="s">
        <v>27</v>
      </c>
      <c r="L37" t="s">
        <v>27</v>
      </c>
    </row>
    <row r="38" spans="1:12">
      <c r="A38" s="2" t="s">
        <v>19</v>
      </c>
      <c r="B38" t="s">
        <v>20</v>
      </c>
      <c r="C38">
        <v>94</v>
      </c>
      <c r="D38" t="s">
        <v>42</v>
      </c>
      <c r="E38" s="1" t="s">
        <v>515</v>
      </c>
      <c r="F38" t="s">
        <v>516</v>
      </c>
      <c r="G38" s="1">
        <v>43348</v>
      </c>
      <c r="H38">
        <v>3538000</v>
      </c>
      <c r="I38">
        <f t="shared" si="0"/>
        <v>3538</v>
      </c>
      <c r="J38" t="s">
        <v>21</v>
      </c>
      <c r="K38" t="s">
        <v>27</v>
      </c>
      <c r="L38" t="s">
        <v>27</v>
      </c>
    </row>
    <row r="39" spans="1:12">
      <c r="A39" s="2" t="s">
        <v>19</v>
      </c>
      <c r="B39" t="s">
        <v>20</v>
      </c>
      <c r="C39">
        <v>94</v>
      </c>
      <c r="D39" t="s">
        <v>42</v>
      </c>
      <c r="E39" s="1" t="s">
        <v>516</v>
      </c>
      <c r="F39" t="s">
        <v>517</v>
      </c>
      <c r="G39" s="1">
        <v>43349</v>
      </c>
      <c r="H39">
        <v>3538000</v>
      </c>
      <c r="I39">
        <f t="shared" si="0"/>
        <v>3538</v>
      </c>
      <c r="J39" t="s">
        <v>21</v>
      </c>
      <c r="K39" t="s">
        <v>27</v>
      </c>
      <c r="L39" t="s">
        <v>27</v>
      </c>
    </row>
    <row r="40" spans="1:12">
      <c r="A40" s="2" t="s">
        <v>19</v>
      </c>
      <c r="B40" t="s">
        <v>20</v>
      </c>
      <c r="C40">
        <v>94</v>
      </c>
      <c r="D40" t="s">
        <v>42</v>
      </c>
      <c r="E40" s="1" t="s">
        <v>517</v>
      </c>
      <c r="F40" t="s">
        <v>518</v>
      </c>
      <c r="G40" s="1">
        <v>43350</v>
      </c>
      <c r="H40">
        <v>3538000</v>
      </c>
      <c r="I40">
        <f t="shared" si="0"/>
        <v>3538</v>
      </c>
      <c r="J40" t="s">
        <v>21</v>
      </c>
      <c r="K40" t="s">
        <v>27</v>
      </c>
      <c r="L40" t="s">
        <v>27</v>
      </c>
    </row>
    <row r="41" spans="1:12">
      <c r="A41" s="2" t="s">
        <v>19</v>
      </c>
      <c r="B41" t="s">
        <v>20</v>
      </c>
      <c r="C41">
        <v>94</v>
      </c>
      <c r="D41" t="s">
        <v>42</v>
      </c>
      <c r="E41" s="1" t="s">
        <v>518</v>
      </c>
      <c r="F41" t="s">
        <v>519</v>
      </c>
      <c r="G41" s="1">
        <v>43351</v>
      </c>
      <c r="H41">
        <v>3538000</v>
      </c>
      <c r="I41">
        <f t="shared" si="0"/>
        <v>3538</v>
      </c>
      <c r="J41" t="s">
        <v>21</v>
      </c>
      <c r="K41" t="s">
        <v>27</v>
      </c>
      <c r="L41" t="s">
        <v>27</v>
      </c>
    </row>
    <row r="42" spans="1:12">
      <c r="A42" s="2" t="s">
        <v>19</v>
      </c>
      <c r="B42" t="s">
        <v>20</v>
      </c>
      <c r="C42">
        <v>94</v>
      </c>
      <c r="D42" t="s">
        <v>42</v>
      </c>
      <c r="E42" s="1" t="s">
        <v>519</v>
      </c>
      <c r="F42" t="s">
        <v>520</v>
      </c>
      <c r="G42" s="1">
        <v>43352</v>
      </c>
      <c r="H42">
        <v>3538000</v>
      </c>
      <c r="I42">
        <f t="shared" si="0"/>
        <v>3538</v>
      </c>
      <c r="J42" t="s">
        <v>21</v>
      </c>
      <c r="K42" t="s">
        <v>27</v>
      </c>
      <c r="L42" t="s">
        <v>27</v>
      </c>
    </row>
    <row r="43" spans="1:12">
      <c r="A43" s="2" t="s">
        <v>19</v>
      </c>
      <c r="B43" t="s">
        <v>20</v>
      </c>
      <c r="C43">
        <v>94</v>
      </c>
      <c r="D43" t="s">
        <v>42</v>
      </c>
      <c r="E43" s="1" t="s">
        <v>520</v>
      </c>
      <c r="F43" t="s">
        <v>521</v>
      </c>
      <c r="G43" s="1">
        <v>43353</v>
      </c>
      <c r="H43">
        <v>3538000</v>
      </c>
      <c r="I43">
        <f t="shared" si="0"/>
        <v>3538</v>
      </c>
      <c r="J43" t="s">
        <v>21</v>
      </c>
      <c r="K43" t="s">
        <v>27</v>
      </c>
      <c r="L43" t="s">
        <v>27</v>
      </c>
    </row>
    <row r="44" spans="1:12">
      <c r="A44" s="2" t="s">
        <v>19</v>
      </c>
      <c r="B44" t="s">
        <v>20</v>
      </c>
      <c r="C44">
        <v>94</v>
      </c>
      <c r="D44" t="s">
        <v>42</v>
      </c>
      <c r="E44" s="1" t="s">
        <v>521</v>
      </c>
      <c r="F44" t="s">
        <v>522</v>
      </c>
      <c r="G44" s="1">
        <v>43354</v>
      </c>
      <c r="H44">
        <v>3538000</v>
      </c>
      <c r="I44">
        <f t="shared" si="0"/>
        <v>3538</v>
      </c>
      <c r="J44" t="s">
        <v>21</v>
      </c>
      <c r="K44" t="s">
        <v>27</v>
      </c>
      <c r="L44" t="s">
        <v>27</v>
      </c>
    </row>
    <row r="45" spans="1:12">
      <c r="A45" s="2" t="s">
        <v>19</v>
      </c>
      <c r="B45" t="s">
        <v>20</v>
      </c>
      <c r="C45">
        <v>94</v>
      </c>
      <c r="D45" t="s">
        <v>42</v>
      </c>
      <c r="E45" s="1" t="s">
        <v>522</v>
      </c>
      <c r="F45" t="s">
        <v>523</v>
      </c>
      <c r="G45" s="1">
        <v>43355</v>
      </c>
      <c r="H45">
        <v>3538000</v>
      </c>
      <c r="I45">
        <f t="shared" si="0"/>
        <v>3538</v>
      </c>
      <c r="J45" t="s">
        <v>21</v>
      </c>
      <c r="K45" t="s">
        <v>27</v>
      </c>
      <c r="L45" t="s">
        <v>27</v>
      </c>
    </row>
    <row r="46" spans="1:12">
      <c r="A46" s="2" t="s">
        <v>19</v>
      </c>
      <c r="B46" t="s">
        <v>20</v>
      </c>
      <c r="C46">
        <v>94</v>
      </c>
      <c r="D46" t="s">
        <v>42</v>
      </c>
      <c r="E46" s="1" t="s">
        <v>523</v>
      </c>
      <c r="F46" t="s">
        <v>524</v>
      </c>
      <c r="G46" s="1">
        <v>43356</v>
      </c>
      <c r="H46">
        <v>3538000</v>
      </c>
      <c r="I46">
        <f t="shared" si="0"/>
        <v>3538</v>
      </c>
      <c r="J46" t="s">
        <v>21</v>
      </c>
      <c r="K46" t="s">
        <v>27</v>
      </c>
      <c r="L46" t="s">
        <v>27</v>
      </c>
    </row>
    <row r="47" spans="1:12">
      <c r="A47" s="2" t="s">
        <v>19</v>
      </c>
      <c r="B47" t="s">
        <v>20</v>
      </c>
      <c r="C47">
        <v>94</v>
      </c>
      <c r="D47" t="s">
        <v>42</v>
      </c>
      <c r="E47" s="1" t="s">
        <v>524</v>
      </c>
      <c r="F47" t="s">
        <v>525</v>
      </c>
      <c r="G47" s="1">
        <v>43357</v>
      </c>
      <c r="H47">
        <v>3538000</v>
      </c>
      <c r="I47">
        <f t="shared" si="0"/>
        <v>3538</v>
      </c>
      <c r="J47" t="s">
        <v>21</v>
      </c>
      <c r="K47" t="s">
        <v>27</v>
      </c>
      <c r="L47" t="s">
        <v>27</v>
      </c>
    </row>
    <row r="48" spans="1:12">
      <c r="A48" s="2" t="s">
        <v>19</v>
      </c>
      <c r="B48" t="s">
        <v>20</v>
      </c>
      <c r="C48">
        <v>94</v>
      </c>
      <c r="D48" t="s">
        <v>42</v>
      </c>
      <c r="E48" s="1" t="s">
        <v>525</v>
      </c>
      <c r="F48" t="s">
        <v>526</v>
      </c>
      <c r="G48" s="1">
        <v>43358</v>
      </c>
      <c r="H48">
        <v>3538000</v>
      </c>
      <c r="I48">
        <f t="shared" si="0"/>
        <v>3538</v>
      </c>
      <c r="J48" t="s">
        <v>21</v>
      </c>
      <c r="K48" t="s">
        <v>27</v>
      </c>
      <c r="L48" t="s">
        <v>27</v>
      </c>
    </row>
    <row r="49" spans="1:12">
      <c r="A49" s="2" t="s">
        <v>19</v>
      </c>
      <c r="B49" t="s">
        <v>20</v>
      </c>
      <c r="C49">
        <v>94</v>
      </c>
      <c r="D49" t="s">
        <v>42</v>
      </c>
      <c r="E49" s="1" t="s">
        <v>526</v>
      </c>
      <c r="F49" t="s">
        <v>527</v>
      </c>
      <c r="G49" s="1">
        <v>43359</v>
      </c>
      <c r="H49">
        <v>3525500</v>
      </c>
      <c r="I49">
        <f t="shared" si="0"/>
        <v>3525.5</v>
      </c>
      <c r="J49" t="s">
        <v>21</v>
      </c>
      <c r="K49" t="s">
        <v>27</v>
      </c>
      <c r="L49" t="s">
        <v>27</v>
      </c>
    </row>
    <row r="50" spans="1:12">
      <c r="A50" s="2" t="s">
        <v>19</v>
      </c>
      <c r="B50" t="s">
        <v>20</v>
      </c>
      <c r="C50">
        <v>94</v>
      </c>
      <c r="D50" t="s">
        <v>42</v>
      </c>
      <c r="E50" s="1" t="s">
        <v>527</v>
      </c>
      <c r="F50" t="s">
        <v>528</v>
      </c>
      <c r="G50" s="1">
        <v>43360</v>
      </c>
      <c r="H50">
        <v>3513000</v>
      </c>
      <c r="I50">
        <f t="shared" si="0"/>
        <v>3513</v>
      </c>
      <c r="J50" t="s">
        <v>21</v>
      </c>
      <c r="K50" t="s">
        <v>27</v>
      </c>
      <c r="L50" t="s">
        <v>27</v>
      </c>
    </row>
    <row r="51" spans="1:12">
      <c r="A51" s="2" t="s">
        <v>19</v>
      </c>
      <c r="B51" t="s">
        <v>20</v>
      </c>
      <c r="C51">
        <v>94</v>
      </c>
      <c r="D51" t="s">
        <v>42</v>
      </c>
      <c r="E51" s="1" t="s">
        <v>528</v>
      </c>
      <c r="F51" t="s">
        <v>529</v>
      </c>
      <c r="G51" s="1">
        <v>43361</v>
      </c>
      <c r="H51">
        <v>3500500</v>
      </c>
      <c r="I51">
        <f t="shared" si="0"/>
        <v>3500.5</v>
      </c>
      <c r="J51" t="s">
        <v>21</v>
      </c>
      <c r="K51" t="s">
        <v>27</v>
      </c>
      <c r="L51" t="s">
        <v>27</v>
      </c>
    </row>
    <row r="52" spans="1:12">
      <c r="A52" s="2" t="s">
        <v>19</v>
      </c>
      <c r="B52" t="s">
        <v>20</v>
      </c>
      <c r="C52">
        <v>94</v>
      </c>
      <c r="D52" t="s">
        <v>42</v>
      </c>
      <c r="E52" s="1" t="s">
        <v>529</v>
      </c>
      <c r="F52" t="s">
        <v>530</v>
      </c>
      <c r="G52" s="1">
        <v>43362</v>
      </c>
      <c r="H52">
        <v>3488000</v>
      </c>
      <c r="I52">
        <f t="shared" si="0"/>
        <v>3488</v>
      </c>
      <c r="J52" t="s">
        <v>21</v>
      </c>
      <c r="K52" t="s">
        <v>27</v>
      </c>
      <c r="L52" t="s">
        <v>27</v>
      </c>
    </row>
    <row r="53" spans="1:12">
      <c r="A53" s="2" t="s">
        <v>19</v>
      </c>
      <c r="B53" t="s">
        <v>20</v>
      </c>
      <c r="C53">
        <v>94</v>
      </c>
      <c r="D53" t="s">
        <v>42</v>
      </c>
      <c r="E53" s="1" t="s">
        <v>530</v>
      </c>
      <c r="F53" t="s">
        <v>531</v>
      </c>
      <c r="G53" s="1">
        <v>43363</v>
      </c>
      <c r="H53">
        <v>3475500</v>
      </c>
      <c r="I53">
        <f t="shared" si="0"/>
        <v>3475.5</v>
      </c>
      <c r="J53" t="s">
        <v>21</v>
      </c>
      <c r="K53" t="s">
        <v>27</v>
      </c>
      <c r="L53" t="s">
        <v>27</v>
      </c>
    </row>
    <row r="54" spans="1:12">
      <c r="A54" s="2" t="s">
        <v>19</v>
      </c>
      <c r="B54" t="s">
        <v>20</v>
      </c>
      <c r="C54">
        <v>94</v>
      </c>
      <c r="D54" t="s">
        <v>42</v>
      </c>
      <c r="E54" s="1" t="s">
        <v>531</v>
      </c>
      <c r="F54" t="s">
        <v>532</v>
      </c>
      <c r="G54" s="1">
        <v>43364</v>
      </c>
      <c r="H54">
        <v>3463000</v>
      </c>
      <c r="I54">
        <f t="shared" si="0"/>
        <v>3463</v>
      </c>
      <c r="J54" t="s">
        <v>21</v>
      </c>
      <c r="K54" t="s">
        <v>27</v>
      </c>
      <c r="L54" t="s">
        <v>27</v>
      </c>
    </row>
    <row r="55" spans="1:12">
      <c r="A55" s="2" t="s">
        <v>19</v>
      </c>
      <c r="B55" t="s">
        <v>20</v>
      </c>
      <c r="C55">
        <v>94</v>
      </c>
      <c r="D55" t="s">
        <v>42</v>
      </c>
      <c r="E55" s="1" t="s">
        <v>532</v>
      </c>
      <c r="F55" t="s">
        <v>533</v>
      </c>
      <c r="G55" s="1">
        <v>43365</v>
      </c>
      <c r="H55">
        <v>3450500</v>
      </c>
      <c r="I55">
        <f t="shared" si="0"/>
        <v>3450.5</v>
      </c>
      <c r="J55" t="s">
        <v>21</v>
      </c>
      <c r="K55" t="s">
        <v>27</v>
      </c>
      <c r="L55" t="s">
        <v>27</v>
      </c>
    </row>
    <row r="56" spans="1:12">
      <c r="A56" s="2" t="s">
        <v>19</v>
      </c>
      <c r="B56" t="s">
        <v>20</v>
      </c>
      <c r="C56">
        <v>94</v>
      </c>
      <c r="D56" t="s">
        <v>42</v>
      </c>
      <c r="E56" s="1" t="s">
        <v>533</v>
      </c>
      <c r="F56" t="s">
        <v>534</v>
      </c>
      <c r="G56" s="1">
        <v>43366</v>
      </c>
      <c r="H56">
        <v>3438000</v>
      </c>
      <c r="I56">
        <f t="shared" si="0"/>
        <v>3438</v>
      </c>
      <c r="J56" t="s">
        <v>21</v>
      </c>
      <c r="K56" t="s">
        <v>27</v>
      </c>
      <c r="L56" t="s">
        <v>27</v>
      </c>
    </row>
    <row r="57" spans="1:12">
      <c r="A57" s="2" t="s">
        <v>19</v>
      </c>
      <c r="B57" t="s">
        <v>20</v>
      </c>
      <c r="C57">
        <v>94</v>
      </c>
      <c r="D57" t="s">
        <v>42</v>
      </c>
      <c r="E57" s="1" t="s">
        <v>534</v>
      </c>
      <c r="F57" t="s">
        <v>535</v>
      </c>
      <c r="G57" s="1">
        <v>43367</v>
      </c>
      <c r="H57">
        <v>3425500</v>
      </c>
      <c r="I57">
        <f t="shared" si="0"/>
        <v>3425.5</v>
      </c>
      <c r="J57" t="s">
        <v>21</v>
      </c>
      <c r="K57" t="s">
        <v>27</v>
      </c>
      <c r="L57" t="s">
        <v>27</v>
      </c>
    </row>
    <row r="58" spans="1:12">
      <c r="A58" s="2" t="s">
        <v>19</v>
      </c>
      <c r="B58" t="s">
        <v>20</v>
      </c>
      <c r="C58">
        <v>94</v>
      </c>
      <c r="D58" t="s">
        <v>42</v>
      </c>
      <c r="E58" s="1" t="s">
        <v>535</v>
      </c>
      <c r="F58" t="s">
        <v>536</v>
      </c>
      <c r="G58" s="1">
        <v>43368</v>
      </c>
      <c r="H58">
        <v>3413000</v>
      </c>
      <c r="I58">
        <f t="shared" si="0"/>
        <v>3413</v>
      </c>
      <c r="J58" t="s">
        <v>21</v>
      </c>
      <c r="K58" t="s">
        <v>27</v>
      </c>
      <c r="L58" t="s">
        <v>27</v>
      </c>
    </row>
    <row r="59" spans="1:12">
      <c r="A59" s="2" t="s">
        <v>19</v>
      </c>
      <c r="B59" t="s">
        <v>20</v>
      </c>
      <c r="C59">
        <v>94</v>
      </c>
      <c r="D59" t="s">
        <v>42</v>
      </c>
      <c r="E59" s="1" t="s">
        <v>536</v>
      </c>
      <c r="F59" t="s">
        <v>537</v>
      </c>
      <c r="G59" s="1">
        <v>43369</v>
      </c>
      <c r="H59">
        <v>3400500</v>
      </c>
      <c r="I59">
        <f t="shared" si="0"/>
        <v>3400.5</v>
      </c>
      <c r="J59" t="s">
        <v>21</v>
      </c>
      <c r="K59" t="s">
        <v>27</v>
      </c>
      <c r="L59" t="s">
        <v>27</v>
      </c>
    </row>
    <row r="60" spans="1:12">
      <c r="A60" s="2" t="s">
        <v>19</v>
      </c>
      <c r="B60" t="s">
        <v>20</v>
      </c>
      <c r="C60">
        <v>94</v>
      </c>
      <c r="D60" t="s">
        <v>42</v>
      </c>
      <c r="E60" s="1" t="s">
        <v>537</v>
      </c>
      <c r="F60" t="s">
        <v>538</v>
      </c>
      <c r="G60" s="1">
        <v>43370</v>
      </c>
      <c r="H60">
        <v>3388000</v>
      </c>
      <c r="I60">
        <f t="shared" si="0"/>
        <v>3388</v>
      </c>
      <c r="J60" t="s">
        <v>21</v>
      </c>
      <c r="K60" t="s">
        <v>27</v>
      </c>
      <c r="L60" t="s">
        <v>27</v>
      </c>
    </row>
    <row r="61" spans="1:12">
      <c r="A61" s="2" t="s">
        <v>19</v>
      </c>
      <c r="B61" t="s">
        <v>20</v>
      </c>
      <c r="C61">
        <v>94</v>
      </c>
      <c r="D61" t="s">
        <v>42</v>
      </c>
      <c r="E61" s="1" t="s">
        <v>538</v>
      </c>
      <c r="F61" t="s">
        <v>539</v>
      </c>
      <c r="G61" s="1">
        <v>43371</v>
      </c>
      <c r="H61">
        <v>3375500</v>
      </c>
      <c r="I61">
        <f t="shared" si="0"/>
        <v>3375.5</v>
      </c>
      <c r="J61" t="s">
        <v>21</v>
      </c>
      <c r="K61" t="s">
        <v>27</v>
      </c>
      <c r="L61" t="s">
        <v>27</v>
      </c>
    </row>
    <row r="62" spans="1:12">
      <c r="A62" s="2" t="s">
        <v>19</v>
      </c>
      <c r="B62" t="s">
        <v>20</v>
      </c>
      <c r="C62">
        <v>94</v>
      </c>
      <c r="D62" t="s">
        <v>42</v>
      </c>
      <c r="E62" s="1" t="s">
        <v>539</v>
      </c>
      <c r="F62" t="s">
        <v>540</v>
      </c>
      <c r="G62" s="1">
        <v>43372</v>
      </c>
      <c r="H62">
        <v>3363000</v>
      </c>
      <c r="I62">
        <f t="shared" si="0"/>
        <v>3363</v>
      </c>
      <c r="J62" t="s">
        <v>21</v>
      </c>
      <c r="K62" t="s">
        <v>27</v>
      </c>
      <c r="L62" t="s">
        <v>27</v>
      </c>
    </row>
    <row r="63" spans="1:12">
      <c r="A63" s="2" t="s">
        <v>19</v>
      </c>
      <c r="B63" t="s">
        <v>20</v>
      </c>
      <c r="C63">
        <v>94</v>
      </c>
      <c r="D63" t="s">
        <v>42</v>
      </c>
      <c r="E63" s="1" t="s">
        <v>540</v>
      </c>
      <c r="F63" t="s">
        <v>541</v>
      </c>
      <c r="G63" s="1">
        <v>43373</v>
      </c>
      <c r="H63">
        <v>3350500</v>
      </c>
      <c r="I63">
        <f t="shared" si="0"/>
        <v>3350.5</v>
      </c>
      <c r="J63" t="s">
        <v>21</v>
      </c>
      <c r="K63" t="s">
        <v>27</v>
      </c>
      <c r="L63" t="s">
        <v>27</v>
      </c>
    </row>
    <row r="64" spans="1:12">
      <c r="A64" s="2" t="s">
        <v>19</v>
      </c>
      <c r="B64" t="s">
        <v>20</v>
      </c>
      <c r="C64">
        <v>94</v>
      </c>
      <c r="D64" t="s">
        <v>42</v>
      </c>
      <c r="E64" s="1" t="s">
        <v>541</v>
      </c>
      <c r="F64" t="s">
        <v>542</v>
      </c>
      <c r="G64" s="1">
        <v>43374</v>
      </c>
      <c r="H64">
        <v>3338000</v>
      </c>
      <c r="I64">
        <f t="shared" si="0"/>
        <v>3338</v>
      </c>
      <c r="J64" t="s">
        <v>21</v>
      </c>
      <c r="K64" t="s">
        <v>27</v>
      </c>
      <c r="L64" t="s">
        <v>27</v>
      </c>
    </row>
    <row r="65" spans="1:12">
      <c r="A65" s="2" t="s">
        <v>19</v>
      </c>
      <c r="B65" t="s">
        <v>20</v>
      </c>
      <c r="C65">
        <v>94</v>
      </c>
      <c r="D65" t="s">
        <v>42</v>
      </c>
      <c r="E65" s="1" t="s">
        <v>542</v>
      </c>
      <c r="F65" t="s">
        <v>543</v>
      </c>
      <c r="G65" s="1">
        <v>43375</v>
      </c>
      <c r="H65">
        <v>3325500</v>
      </c>
      <c r="I65">
        <f t="shared" si="0"/>
        <v>3325.5</v>
      </c>
      <c r="J65" t="s">
        <v>21</v>
      </c>
      <c r="K65" t="s">
        <v>27</v>
      </c>
      <c r="L65" t="s">
        <v>27</v>
      </c>
    </row>
    <row r="66" spans="1:12">
      <c r="A66" s="2" t="s">
        <v>19</v>
      </c>
      <c r="B66" t="s">
        <v>20</v>
      </c>
      <c r="C66">
        <v>94</v>
      </c>
      <c r="D66" t="s">
        <v>42</v>
      </c>
      <c r="E66" s="1" t="s">
        <v>543</v>
      </c>
      <c r="F66" t="s">
        <v>544</v>
      </c>
      <c r="G66" s="1">
        <v>43376</v>
      </c>
      <c r="H66">
        <v>3313000</v>
      </c>
      <c r="I66">
        <f t="shared" si="0"/>
        <v>3313</v>
      </c>
      <c r="J66" t="s">
        <v>21</v>
      </c>
      <c r="K66" t="s">
        <v>27</v>
      </c>
      <c r="L66" t="s">
        <v>27</v>
      </c>
    </row>
    <row r="67" spans="1:12">
      <c r="A67" s="2" t="s">
        <v>19</v>
      </c>
      <c r="B67" t="s">
        <v>20</v>
      </c>
      <c r="C67">
        <v>94</v>
      </c>
      <c r="D67" t="s">
        <v>42</v>
      </c>
      <c r="E67" s="1" t="s">
        <v>544</v>
      </c>
      <c r="F67" t="s">
        <v>545</v>
      </c>
      <c r="G67" s="1">
        <v>43377</v>
      </c>
      <c r="H67">
        <v>3300500</v>
      </c>
      <c r="I67">
        <f t="shared" ref="I67:I130" si="1">H67/1000</f>
        <v>3300.5</v>
      </c>
      <c r="J67" t="s">
        <v>21</v>
      </c>
      <c r="K67" t="s">
        <v>27</v>
      </c>
      <c r="L67" t="s">
        <v>27</v>
      </c>
    </row>
    <row r="68" spans="1:12">
      <c r="A68" s="2" t="s">
        <v>19</v>
      </c>
      <c r="B68" t="s">
        <v>20</v>
      </c>
      <c r="C68">
        <v>94</v>
      </c>
      <c r="D68" t="s">
        <v>42</v>
      </c>
      <c r="E68" s="1" t="s">
        <v>545</v>
      </c>
      <c r="F68" t="s">
        <v>546</v>
      </c>
      <c r="G68" s="1">
        <v>43378</v>
      </c>
      <c r="H68">
        <v>3288000</v>
      </c>
      <c r="I68">
        <f t="shared" si="1"/>
        <v>3288</v>
      </c>
      <c r="J68" t="s">
        <v>21</v>
      </c>
      <c r="K68" t="s">
        <v>27</v>
      </c>
      <c r="L68" t="s">
        <v>27</v>
      </c>
    </row>
    <row r="69" spans="1:12">
      <c r="A69" s="2" t="s">
        <v>19</v>
      </c>
      <c r="B69" t="s">
        <v>20</v>
      </c>
      <c r="C69">
        <v>94</v>
      </c>
      <c r="D69" t="s">
        <v>42</v>
      </c>
      <c r="E69" s="1" t="s">
        <v>546</v>
      </c>
      <c r="F69" t="s">
        <v>547</v>
      </c>
      <c r="G69" s="1">
        <v>43379</v>
      </c>
      <c r="H69">
        <v>3275500</v>
      </c>
      <c r="I69">
        <f t="shared" si="1"/>
        <v>3275.5</v>
      </c>
      <c r="J69" t="s">
        <v>21</v>
      </c>
      <c r="K69" t="s">
        <v>27</v>
      </c>
      <c r="L69" t="s">
        <v>27</v>
      </c>
    </row>
    <row r="70" spans="1:12">
      <c r="A70" s="2" t="s">
        <v>19</v>
      </c>
      <c r="B70" t="s">
        <v>20</v>
      </c>
      <c r="C70">
        <v>94</v>
      </c>
      <c r="D70" t="s">
        <v>42</v>
      </c>
      <c r="E70" s="1" t="s">
        <v>547</v>
      </c>
      <c r="F70" t="s">
        <v>548</v>
      </c>
      <c r="G70" s="1">
        <v>43380</v>
      </c>
      <c r="H70">
        <v>3263000</v>
      </c>
      <c r="I70">
        <f t="shared" si="1"/>
        <v>3263</v>
      </c>
      <c r="J70" t="s">
        <v>21</v>
      </c>
      <c r="K70" t="s">
        <v>27</v>
      </c>
      <c r="L70" t="s">
        <v>27</v>
      </c>
    </row>
    <row r="71" spans="1:12">
      <c r="A71" s="2" t="s">
        <v>19</v>
      </c>
      <c r="B71" t="s">
        <v>20</v>
      </c>
      <c r="C71">
        <v>94</v>
      </c>
      <c r="D71" t="s">
        <v>42</v>
      </c>
      <c r="E71" s="1" t="s">
        <v>548</v>
      </c>
      <c r="F71" t="s">
        <v>549</v>
      </c>
      <c r="G71" s="1">
        <v>43381</v>
      </c>
      <c r="H71">
        <v>3250500</v>
      </c>
      <c r="I71">
        <f t="shared" si="1"/>
        <v>3250.5</v>
      </c>
      <c r="J71" t="s">
        <v>21</v>
      </c>
      <c r="K71" t="s">
        <v>27</v>
      </c>
      <c r="L71" t="s">
        <v>27</v>
      </c>
    </row>
    <row r="72" spans="1:12">
      <c r="A72" s="2" t="s">
        <v>19</v>
      </c>
      <c r="B72" t="s">
        <v>20</v>
      </c>
      <c r="C72">
        <v>94</v>
      </c>
      <c r="D72" t="s">
        <v>42</v>
      </c>
      <c r="E72" s="1" t="s">
        <v>549</v>
      </c>
      <c r="F72" t="s">
        <v>550</v>
      </c>
      <c r="G72" s="1">
        <v>43382</v>
      </c>
      <c r="H72">
        <v>3238000</v>
      </c>
      <c r="I72">
        <f t="shared" si="1"/>
        <v>3238</v>
      </c>
      <c r="J72" t="s">
        <v>21</v>
      </c>
      <c r="K72" t="s">
        <v>27</v>
      </c>
      <c r="L72" t="s">
        <v>27</v>
      </c>
    </row>
    <row r="73" spans="1:12">
      <c r="A73" s="2" t="s">
        <v>19</v>
      </c>
      <c r="B73" t="s">
        <v>20</v>
      </c>
      <c r="C73">
        <v>94</v>
      </c>
      <c r="D73" t="s">
        <v>42</v>
      </c>
      <c r="E73" s="1" t="s">
        <v>550</v>
      </c>
      <c r="F73" t="s">
        <v>551</v>
      </c>
      <c r="G73" s="1">
        <v>43383</v>
      </c>
      <c r="H73">
        <v>3225500</v>
      </c>
      <c r="I73">
        <f t="shared" si="1"/>
        <v>3225.5</v>
      </c>
      <c r="J73" t="s">
        <v>21</v>
      </c>
      <c r="K73" t="s">
        <v>27</v>
      </c>
      <c r="L73" t="s">
        <v>27</v>
      </c>
    </row>
    <row r="74" spans="1:12">
      <c r="A74" s="2" t="s">
        <v>19</v>
      </c>
      <c r="B74" t="s">
        <v>20</v>
      </c>
      <c r="C74">
        <v>94</v>
      </c>
      <c r="D74" t="s">
        <v>42</v>
      </c>
      <c r="E74" s="1" t="s">
        <v>551</v>
      </c>
      <c r="F74" t="s">
        <v>552</v>
      </c>
      <c r="G74" s="1">
        <v>43384</v>
      </c>
      <c r="H74">
        <v>3213000</v>
      </c>
      <c r="I74">
        <f t="shared" si="1"/>
        <v>3213</v>
      </c>
      <c r="J74" t="s">
        <v>21</v>
      </c>
      <c r="K74" t="s">
        <v>27</v>
      </c>
      <c r="L74" t="s">
        <v>27</v>
      </c>
    </row>
    <row r="75" spans="1:12">
      <c r="A75" s="2" t="s">
        <v>19</v>
      </c>
      <c r="B75" t="s">
        <v>20</v>
      </c>
      <c r="C75">
        <v>94</v>
      </c>
      <c r="D75" t="s">
        <v>42</v>
      </c>
      <c r="E75" s="1" t="s">
        <v>552</v>
      </c>
      <c r="F75" t="s">
        <v>553</v>
      </c>
      <c r="G75" s="1">
        <v>43385</v>
      </c>
      <c r="H75">
        <v>3200500</v>
      </c>
      <c r="I75">
        <f t="shared" si="1"/>
        <v>3200.5</v>
      </c>
      <c r="J75" t="s">
        <v>21</v>
      </c>
      <c r="K75" t="s">
        <v>27</v>
      </c>
      <c r="L75" t="s">
        <v>27</v>
      </c>
    </row>
    <row r="76" spans="1:12">
      <c r="A76" s="2" t="s">
        <v>19</v>
      </c>
      <c r="B76" t="s">
        <v>20</v>
      </c>
      <c r="C76">
        <v>94</v>
      </c>
      <c r="D76" t="s">
        <v>42</v>
      </c>
      <c r="E76" s="1" t="s">
        <v>553</v>
      </c>
      <c r="F76" t="s">
        <v>554</v>
      </c>
      <c r="G76" s="1">
        <v>43386</v>
      </c>
      <c r="H76">
        <v>3188000</v>
      </c>
      <c r="I76">
        <f t="shared" si="1"/>
        <v>3188</v>
      </c>
      <c r="J76" t="s">
        <v>21</v>
      </c>
      <c r="K76" t="s">
        <v>27</v>
      </c>
      <c r="L76" t="s">
        <v>27</v>
      </c>
    </row>
    <row r="77" spans="1:12">
      <c r="A77" s="2" t="s">
        <v>19</v>
      </c>
      <c r="B77" t="s">
        <v>20</v>
      </c>
      <c r="C77">
        <v>94</v>
      </c>
      <c r="D77" t="s">
        <v>42</v>
      </c>
      <c r="E77" s="1" t="s">
        <v>554</v>
      </c>
      <c r="F77" t="s">
        <v>555</v>
      </c>
      <c r="G77" s="1">
        <v>43387</v>
      </c>
      <c r="H77">
        <v>3175500</v>
      </c>
      <c r="I77">
        <f t="shared" si="1"/>
        <v>3175.5</v>
      </c>
      <c r="J77" t="s">
        <v>21</v>
      </c>
      <c r="K77" t="s">
        <v>27</v>
      </c>
      <c r="L77" t="s">
        <v>27</v>
      </c>
    </row>
    <row r="78" spans="1:12">
      <c r="A78" s="2" t="s">
        <v>19</v>
      </c>
      <c r="B78" t="s">
        <v>20</v>
      </c>
      <c r="C78">
        <v>94</v>
      </c>
      <c r="D78" t="s">
        <v>42</v>
      </c>
      <c r="E78" s="1" t="s">
        <v>555</v>
      </c>
      <c r="F78" t="s">
        <v>556</v>
      </c>
      <c r="G78" s="1">
        <v>43388</v>
      </c>
      <c r="H78">
        <v>3163000</v>
      </c>
      <c r="I78">
        <f t="shared" si="1"/>
        <v>3163</v>
      </c>
      <c r="J78" t="s">
        <v>21</v>
      </c>
      <c r="K78" t="s">
        <v>27</v>
      </c>
      <c r="L78" t="s">
        <v>27</v>
      </c>
    </row>
    <row r="79" spans="1:12">
      <c r="A79" s="2" t="s">
        <v>19</v>
      </c>
      <c r="B79" t="s">
        <v>20</v>
      </c>
      <c r="C79">
        <v>94</v>
      </c>
      <c r="D79" t="s">
        <v>42</v>
      </c>
      <c r="E79" s="1" t="s">
        <v>556</v>
      </c>
      <c r="F79" t="s">
        <v>557</v>
      </c>
      <c r="G79" s="1">
        <v>43389</v>
      </c>
      <c r="H79">
        <v>3163000</v>
      </c>
      <c r="I79">
        <f t="shared" si="1"/>
        <v>3163</v>
      </c>
      <c r="J79" t="s">
        <v>21</v>
      </c>
      <c r="K79" t="s">
        <v>27</v>
      </c>
      <c r="L79" t="s">
        <v>27</v>
      </c>
    </row>
    <row r="80" spans="1:12">
      <c r="A80" s="2" t="s">
        <v>19</v>
      </c>
      <c r="B80" t="s">
        <v>20</v>
      </c>
      <c r="C80">
        <v>94</v>
      </c>
      <c r="D80" t="s">
        <v>42</v>
      </c>
      <c r="E80" s="1" t="s">
        <v>557</v>
      </c>
      <c r="F80" t="s">
        <v>558</v>
      </c>
      <c r="G80" s="1">
        <v>43390</v>
      </c>
      <c r="H80">
        <v>3163000</v>
      </c>
      <c r="I80">
        <f t="shared" si="1"/>
        <v>3163</v>
      </c>
      <c r="J80" t="s">
        <v>21</v>
      </c>
      <c r="K80" t="s">
        <v>27</v>
      </c>
      <c r="L80" t="s">
        <v>27</v>
      </c>
    </row>
    <row r="81" spans="1:12">
      <c r="A81" s="2" t="s">
        <v>19</v>
      </c>
      <c r="B81" t="s">
        <v>20</v>
      </c>
      <c r="C81">
        <v>94</v>
      </c>
      <c r="D81" t="s">
        <v>42</v>
      </c>
      <c r="E81" s="1" t="s">
        <v>558</v>
      </c>
      <c r="F81" t="s">
        <v>559</v>
      </c>
      <c r="G81" s="1">
        <v>43391</v>
      </c>
      <c r="H81">
        <v>3163000</v>
      </c>
      <c r="I81">
        <f t="shared" si="1"/>
        <v>3163</v>
      </c>
      <c r="J81" t="s">
        <v>21</v>
      </c>
      <c r="K81" t="s">
        <v>27</v>
      </c>
      <c r="L81" t="s">
        <v>27</v>
      </c>
    </row>
    <row r="82" spans="1:12">
      <c r="A82" s="2" t="s">
        <v>19</v>
      </c>
      <c r="B82" t="s">
        <v>20</v>
      </c>
      <c r="C82">
        <v>94</v>
      </c>
      <c r="D82" t="s">
        <v>42</v>
      </c>
      <c r="E82" s="1" t="s">
        <v>559</v>
      </c>
      <c r="F82" t="s">
        <v>560</v>
      </c>
      <c r="G82" s="1">
        <v>43392</v>
      </c>
      <c r="H82">
        <v>3163000</v>
      </c>
      <c r="I82">
        <f t="shared" si="1"/>
        <v>3163</v>
      </c>
      <c r="J82" t="s">
        <v>21</v>
      </c>
      <c r="K82" t="s">
        <v>27</v>
      </c>
      <c r="L82" t="s">
        <v>27</v>
      </c>
    </row>
    <row r="83" spans="1:12">
      <c r="A83" s="2" t="s">
        <v>19</v>
      </c>
      <c r="B83" t="s">
        <v>20</v>
      </c>
      <c r="C83">
        <v>94</v>
      </c>
      <c r="D83" t="s">
        <v>42</v>
      </c>
      <c r="E83" s="1" t="s">
        <v>560</v>
      </c>
      <c r="F83" t="s">
        <v>561</v>
      </c>
      <c r="G83" s="1">
        <v>43393</v>
      </c>
      <c r="H83">
        <v>3163000</v>
      </c>
      <c r="I83">
        <f t="shared" si="1"/>
        <v>3163</v>
      </c>
      <c r="J83" t="s">
        <v>21</v>
      </c>
      <c r="K83" t="s">
        <v>27</v>
      </c>
      <c r="L83" t="s">
        <v>27</v>
      </c>
    </row>
    <row r="84" spans="1:12">
      <c r="A84" s="2" t="s">
        <v>19</v>
      </c>
      <c r="B84" t="s">
        <v>20</v>
      </c>
      <c r="C84">
        <v>94</v>
      </c>
      <c r="D84" t="s">
        <v>42</v>
      </c>
      <c r="E84" s="1" t="s">
        <v>561</v>
      </c>
      <c r="F84" t="s">
        <v>562</v>
      </c>
      <c r="G84" s="1">
        <v>43394</v>
      </c>
      <c r="H84">
        <v>3163000</v>
      </c>
      <c r="I84">
        <f t="shared" si="1"/>
        <v>3163</v>
      </c>
      <c r="J84" t="s">
        <v>21</v>
      </c>
      <c r="K84" t="s">
        <v>27</v>
      </c>
      <c r="L84" t="s">
        <v>27</v>
      </c>
    </row>
    <row r="85" spans="1:12">
      <c r="A85" s="2" t="s">
        <v>19</v>
      </c>
      <c r="B85" t="s">
        <v>20</v>
      </c>
      <c r="C85">
        <v>94</v>
      </c>
      <c r="D85" t="s">
        <v>42</v>
      </c>
      <c r="E85" s="1" t="s">
        <v>562</v>
      </c>
      <c r="F85" t="s">
        <v>563</v>
      </c>
      <c r="G85" s="1">
        <v>43395</v>
      </c>
      <c r="H85">
        <v>3163000</v>
      </c>
      <c r="I85">
        <f t="shared" si="1"/>
        <v>3163</v>
      </c>
      <c r="J85" t="s">
        <v>21</v>
      </c>
      <c r="K85" t="s">
        <v>27</v>
      </c>
      <c r="L85" t="s">
        <v>27</v>
      </c>
    </row>
    <row r="86" spans="1:12">
      <c r="A86" s="2" t="s">
        <v>19</v>
      </c>
      <c r="B86" t="s">
        <v>20</v>
      </c>
      <c r="C86">
        <v>94</v>
      </c>
      <c r="D86" t="s">
        <v>42</v>
      </c>
      <c r="E86" s="1" t="s">
        <v>563</v>
      </c>
      <c r="F86" t="s">
        <v>564</v>
      </c>
      <c r="G86" s="1">
        <v>43396</v>
      </c>
      <c r="H86">
        <v>3163000</v>
      </c>
      <c r="I86">
        <f t="shared" si="1"/>
        <v>3163</v>
      </c>
      <c r="J86" t="s">
        <v>21</v>
      </c>
      <c r="K86" t="s">
        <v>27</v>
      </c>
      <c r="L86" t="s">
        <v>27</v>
      </c>
    </row>
    <row r="87" spans="1:12">
      <c r="A87" s="2" t="s">
        <v>19</v>
      </c>
      <c r="B87" t="s">
        <v>20</v>
      </c>
      <c r="C87">
        <v>94</v>
      </c>
      <c r="D87" t="s">
        <v>42</v>
      </c>
      <c r="E87" s="1" t="s">
        <v>564</v>
      </c>
      <c r="F87" t="s">
        <v>565</v>
      </c>
      <c r="G87" s="1">
        <v>43397</v>
      </c>
      <c r="H87">
        <v>3163000</v>
      </c>
      <c r="I87">
        <f t="shared" si="1"/>
        <v>3163</v>
      </c>
      <c r="J87" t="s">
        <v>21</v>
      </c>
      <c r="K87" t="s">
        <v>27</v>
      </c>
      <c r="L87" t="s">
        <v>27</v>
      </c>
    </row>
    <row r="88" spans="1:12">
      <c r="A88" s="2" t="s">
        <v>19</v>
      </c>
      <c r="B88" t="s">
        <v>20</v>
      </c>
      <c r="C88">
        <v>94</v>
      </c>
      <c r="D88" t="s">
        <v>42</v>
      </c>
      <c r="E88" s="1" t="s">
        <v>565</v>
      </c>
      <c r="F88" t="s">
        <v>566</v>
      </c>
      <c r="G88" s="1">
        <v>43398</v>
      </c>
      <c r="H88">
        <v>3163000</v>
      </c>
      <c r="I88">
        <f t="shared" si="1"/>
        <v>3163</v>
      </c>
      <c r="J88" t="s">
        <v>21</v>
      </c>
      <c r="K88" t="s">
        <v>27</v>
      </c>
      <c r="L88" t="s">
        <v>27</v>
      </c>
    </row>
    <row r="89" spans="1:12">
      <c r="A89" s="2" t="s">
        <v>19</v>
      </c>
      <c r="B89" t="s">
        <v>20</v>
      </c>
      <c r="C89">
        <v>94</v>
      </c>
      <c r="D89" t="s">
        <v>42</v>
      </c>
      <c r="E89" s="1" t="s">
        <v>566</v>
      </c>
      <c r="F89" t="s">
        <v>567</v>
      </c>
      <c r="G89" s="1">
        <v>43399</v>
      </c>
      <c r="H89">
        <v>3163000</v>
      </c>
      <c r="I89">
        <f t="shared" si="1"/>
        <v>3163</v>
      </c>
      <c r="J89" t="s">
        <v>21</v>
      </c>
      <c r="K89" t="s">
        <v>27</v>
      </c>
      <c r="L89" t="s">
        <v>27</v>
      </c>
    </row>
    <row r="90" spans="1:12">
      <c r="A90" s="2" t="s">
        <v>19</v>
      </c>
      <c r="B90" t="s">
        <v>20</v>
      </c>
      <c r="C90">
        <v>94</v>
      </c>
      <c r="D90" t="s">
        <v>42</v>
      </c>
      <c r="E90" s="1" t="s">
        <v>567</v>
      </c>
      <c r="F90" t="s">
        <v>568</v>
      </c>
      <c r="G90" s="1">
        <v>43400</v>
      </c>
      <c r="H90">
        <v>3163000</v>
      </c>
      <c r="I90">
        <f t="shared" si="1"/>
        <v>3163</v>
      </c>
      <c r="J90" t="s">
        <v>21</v>
      </c>
      <c r="K90" t="s">
        <v>27</v>
      </c>
      <c r="L90" t="s">
        <v>27</v>
      </c>
    </row>
    <row r="91" spans="1:12">
      <c r="A91" s="2" t="s">
        <v>19</v>
      </c>
      <c r="B91" t="s">
        <v>20</v>
      </c>
      <c r="C91">
        <v>94</v>
      </c>
      <c r="D91" t="s">
        <v>42</v>
      </c>
      <c r="E91" s="1" t="s">
        <v>568</v>
      </c>
      <c r="F91" t="s">
        <v>569</v>
      </c>
      <c r="G91" s="1">
        <v>43401</v>
      </c>
      <c r="H91">
        <v>3163000</v>
      </c>
      <c r="I91">
        <f t="shared" si="1"/>
        <v>3163</v>
      </c>
      <c r="J91" t="s">
        <v>21</v>
      </c>
      <c r="K91" t="s">
        <v>27</v>
      </c>
      <c r="L91" t="s">
        <v>27</v>
      </c>
    </row>
    <row r="92" spans="1:12">
      <c r="A92" s="2" t="s">
        <v>19</v>
      </c>
      <c r="B92" t="s">
        <v>20</v>
      </c>
      <c r="C92">
        <v>94</v>
      </c>
      <c r="D92" t="s">
        <v>42</v>
      </c>
      <c r="E92" s="1" t="s">
        <v>569</v>
      </c>
      <c r="F92" t="s">
        <v>570</v>
      </c>
      <c r="G92" s="1">
        <v>43402</v>
      </c>
      <c r="H92">
        <v>3163000</v>
      </c>
      <c r="I92">
        <f t="shared" si="1"/>
        <v>3163</v>
      </c>
      <c r="J92" t="s">
        <v>21</v>
      </c>
      <c r="K92" t="s">
        <v>27</v>
      </c>
      <c r="L92" t="s">
        <v>27</v>
      </c>
    </row>
    <row r="93" spans="1:12">
      <c r="A93" s="2" t="s">
        <v>19</v>
      </c>
      <c r="B93" t="s">
        <v>20</v>
      </c>
      <c r="C93">
        <v>94</v>
      </c>
      <c r="D93" t="s">
        <v>42</v>
      </c>
      <c r="E93" s="1" t="s">
        <v>570</v>
      </c>
      <c r="F93" t="s">
        <v>571</v>
      </c>
      <c r="G93" s="1">
        <v>43403</v>
      </c>
      <c r="H93">
        <v>3163000</v>
      </c>
      <c r="I93">
        <f t="shared" si="1"/>
        <v>3163</v>
      </c>
      <c r="J93" t="s">
        <v>21</v>
      </c>
      <c r="K93" t="s">
        <v>27</v>
      </c>
      <c r="L93" t="s">
        <v>27</v>
      </c>
    </row>
    <row r="94" spans="1:12">
      <c r="A94" s="2" t="s">
        <v>19</v>
      </c>
      <c r="B94" t="s">
        <v>20</v>
      </c>
      <c r="C94">
        <v>94</v>
      </c>
      <c r="D94" t="s">
        <v>42</v>
      </c>
      <c r="E94" s="1" t="s">
        <v>571</v>
      </c>
      <c r="F94" t="s">
        <v>572</v>
      </c>
      <c r="G94" s="1">
        <v>43404</v>
      </c>
      <c r="H94">
        <v>3163000</v>
      </c>
      <c r="I94">
        <f t="shared" si="1"/>
        <v>3163</v>
      </c>
      <c r="J94" t="s">
        <v>21</v>
      </c>
      <c r="K94" t="s">
        <v>27</v>
      </c>
      <c r="L94" t="s">
        <v>27</v>
      </c>
    </row>
    <row r="95" spans="1:12">
      <c r="A95" s="2" t="s">
        <v>19</v>
      </c>
      <c r="B95" t="s">
        <v>20</v>
      </c>
      <c r="C95">
        <v>94</v>
      </c>
      <c r="D95" t="s">
        <v>42</v>
      </c>
      <c r="E95" s="1" t="s">
        <v>572</v>
      </c>
      <c r="F95" t="s">
        <v>573</v>
      </c>
      <c r="G95" s="1">
        <v>43405</v>
      </c>
      <c r="H95">
        <v>3163000</v>
      </c>
      <c r="I95">
        <f t="shared" si="1"/>
        <v>3163</v>
      </c>
      <c r="J95" t="s">
        <v>21</v>
      </c>
      <c r="K95" t="s">
        <v>27</v>
      </c>
      <c r="L95" t="s">
        <v>27</v>
      </c>
    </row>
    <row r="96" spans="1:12">
      <c r="A96" s="2" t="s">
        <v>19</v>
      </c>
      <c r="B96" t="s">
        <v>20</v>
      </c>
      <c r="C96">
        <v>94</v>
      </c>
      <c r="D96" t="s">
        <v>42</v>
      </c>
      <c r="E96" s="1" t="s">
        <v>573</v>
      </c>
      <c r="F96" t="s">
        <v>574</v>
      </c>
      <c r="G96" s="1">
        <v>43406</v>
      </c>
      <c r="H96">
        <v>3163000</v>
      </c>
      <c r="I96">
        <f t="shared" si="1"/>
        <v>3163</v>
      </c>
      <c r="J96" t="s">
        <v>21</v>
      </c>
      <c r="K96" t="s">
        <v>27</v>
      </c>
      <c r="L96" t="s">
        <v>27</v>
      </c>
    </row>
    <row r="97" spans="1:12">
      <c r="A97" s="2" t="s">
        <v>19</v>
      </c>
      <c r="B97" t="s">
        <v>20</v>
      </c>
      <c r="C97">
        <v>94</v>
      </c>
      <c r="D97" t="s">
        <v>42</v>
      </c>
      <c r="E97" s="1" t="s">
        <v>574</v>
      </c>
      <c r="F97" t="s">
        <v>575</v>
      </c>
      <c r="G97" s="1">
        <v>43407</v>
      </c>
      <c r="H97">
        <v>3163000</v>
      </c>
      <c r="I97">
        <f t="shared" si="1"/>
        <v>3163</v>
      </c>
      <c r="J97" t="s">
        <v>21</v>
      </c>
      <c r="K97" t="s">
        <v>27</v>
      </c>
      <c r="L97" t="s">
        <v>27</v>
      </c>
    </row>
    <row r="98" spans="1:12">
      <c r="A98" s="2" t="s">
        <v>19</v>
      </c>
      <c r="B98" t="s">
        <v>20</v>
      </c>
      <c r="C98">
        <v>94</v>
      </c>
      <c r="D98" t="s">
        <v>42</v>
      </c>
      <c r="E98" s="1" t="s">
        <v>575</v>
      </c>
      <c r="F98" t="s">
        <v>576</v>
      </c>
      <c r="G98" s="1">
        <v>43408</v>
      </c>
      <c r="H98">
        <v>3163000</v>
      </c>
      <c r="I98">
        <f t="shared" si="1"/>
        <v>3163</v>
      </c>
      <c r="J98" t="s">
        <v>21</v>
      </c>
      <c r="K98" t="s">
        <v>27</v>
      </c>
      <c r="L98" t="s">
        <v>27</v>
      </c>
    </row>
    <row r="99" spans="1:12">
      <c r="A99" s="2" t="s">
        <v>19</v>
      </c>
      <c r="B99" t="s">
        <v>20</v>
      </c>
      <c r="C99">
        <v>94</v>
      </c>
      <c r="D99" t="s">
        <v>42</v>
      </c>
      <c r="E99" s="1" t="s">
        <v>576</v>
      </c>
      <c r="F99" t="s">
        <v>577</v>
      </c>
      <c r="G99" s="1">
        <v>43409</v>
      </c>
      <c r="H99">
        <v>3163000</v>
      </c>
      <c r="I99">
        <f t="shared" si="1"/>
        <v>3163</v>
      </c>
      <c r="J99" t="s">
        <v>21</v>
      </c>
      <c r="K99" t="s">
        <v>27</v>
      </c>
      <c r="L99" t="s">
        <v>27</v>
      </c>
    </row>
    <row r="100" spans="1:12">
      <c r="A100" s="2" t="s">
        <v>19</v>
      </c>
      <c r="B100" t="s">
        <v>20</v>
      </c>
      <c r="C100">
        <v>94</v>
      </c>
      <c r="D100" t="s">
        <v>42</v>
      </c>
      <c r="E100" s="1" t="s">
        <v>577</v>
      </c>
      <c r="F100" t="s">
        <v>578</v>
      </c>
      <c r="G100" s="1">
        <v>43410</v>
      </c>
      <c r="H100">
        <v>3163000</v>
      </c>
      <c r="I100">
        <f t="shared" si="1"/>
        <v>3163</v>
      </c>
      <c r="J100" t="s">
        <v>21</v>
      </c>
      <c r="K100" t="s">
        <v>27</v>
      </c>
      <c r="L100" t="s">
        <v>27</v>
      </c>
    </row>
    <row r="101" spans="1:12">
      <c r="A101" s="2" t="s">
        <v>19</v>
      </c>
      <c r="B101" t="s">
        <v>20</v>
      </c>
      <c r="C101">
        <v>94</v>
      </c>
      <c r="D101" t="s">
        <v>42</v>
      </c>
      <c r="E101" s="1" t="s">
        <v>578</v>
      </c>
      <c r="F101" t="s">
        <v>579</v>
      </c>
      <c r="G101" s="1">
        <v>43411</v>
      </c>
      <c r="H101">
        <v>3163000</v>
      </c>
      <c r="I101">
        <f t="shared" si="1"/>
        <v>3163</v>
      </c>
      <c r="J101" t="s">
        <v>21</v>
      </c>
      <c r="K101" t="s">
        <v>27</v>
      </c>
      <c r="L101" t="s">
        <v>27</v>
      </c>
    </row>
    <row r="102" spans="1:12">
      <c r="A102" s="2" t="s">
        <v>19</v>
      </c>
      <c r="B102" t="s">
        <v>20</v>
      </c>
      <c r="C102">
        <v>94</v>
      </c>
      <c r="D102" t="s">
        <v>42</v>
      </c>
      <c r="E102" s="1" t="s">
        <v>579</v>
      </c>
      <c r="F102" t="s">
        <v>580</v>
      </c>
      <c r="G102" s="1">
        <v>43412</v>
      </c>
      <c r="H102">
        <v>3163000</v>
      </c>
      <c r="I102">
        <f t="shared" si="1"/>
        <v>3163</v>
      </c>
      <c r="J102" t="s">
        <v>21</v>
      </c>
      <c r="K102" t="s">
        <v>27</v>
      </c>
      <c r="L102" t="s">
        <v>27</v>
      </c>
    </row>
    <row r="103" spans="1:12">
      <c r="A103" s="2" t="s">
        <v>19</v>
      </c>
      <c r="B103" t="s">
        <v>20</v>
      </c>
      <c r="C103">
        <v>94</v>
      </c>
      <c r="D103" t="s">
        <v>42</v>
      </c>
      <c r="E103" s="1" t="s">
        <v>580</v>
      </c>
      <c r="F103" t="s">
        <v>581</v>
      </c>
      <c r="G103" s="1">
        <v>43413</v>
      </c>
      <c r="H103">
        <v>3163000</v>
      </c>
      <c r="I103">
        <f t="shared" si="1"/>
        <v>3163</v>
      </c>
      <c r="J103" t="s">
        <v>21</v>
      </c>
      <c r="K103" t="s">
        <v>27</v>
      </c>
      <c r="L103" t="s">
        <v>27</v>
      </c>
    </row>
    <row r="104" spans="1:12">
      <c r="A104" s="2" t="s">
        <v>19</v>
      </c>
      <c r="B104" t="s">
        <v>20</v>
      </c>
      <c r="C104">
        <v>94</v>
      </c>
      <c r="D104" t="s">
        <v>42</v>
      </c>
      <c r="E104" s="1" t="s">
        <v>581</v>
      </c>
      <c r="F104" t="s">
        <v>582</v>
      </c>
      <c r="G104" s="1">
        <v>43414</v>
      </c>
      <c r="H104">
        <v>3163000</v>
      </c>
      <c r="I104">
        <f>H104/1000</f>
        <v>3163</v>
      </c>
      <c r="J104" t="s">
        <v>1214</v>
      </c>
      <c r="K104" t="s">
        <v>27</v>
      </c>
      <c r="L104" t="s">
        <v>27</v>
      </c>
    </row>
    <row r="105" spans="1:12">
      <c r="A105" s="2" t="s">
        <v>19</v>
      </c>
      <c r="B105" t="s">
        <v>20</v>
      </c>
      <c r="C105">
        <v>94</v>
      </c>
      <c r="D105" t="s">
        <v>42</v>
      </c>
      <c r="E105" s="1" t="s">
        <v>582</v>
      </c>
      <c r="F105" t="s">
        <v>583</v>
      </c>
      <c r="G105" s="1">
        <v>43415</v>
      </c>
      <c r="H105">
        <v>3163000</v>
      </c>
      <c r="I105">
        <f t="shared" si="1"/>
        <v>3163</v>
      </c>
      <c r="J105" t="s">
        <v>21</v>
      </c>
      <c r="K105" t="s">
        <v>27</v>
      </c>
      <c r="L105" t="s">
        <v>27</v>
      </c>
    </row>
    <row r="106" spans="1:12">
      <c r="A106" s="2" t="s">
        <v>19</v>
      </c>
      <c r="B106" t="s">
        <v>20</v>
      </c>
      <c r="C106">
        <v>94</v>
      </c>
      <c r="D106" t="s">
        <v>42</v>
      </c>
      <c r="E106" s="1" t="s">
        <v>583</v>
      </c>
      <c r="F106" t="s">
        <v>584</v>
      </c>
      <c r="G106" s="1">
        <v>43416</v>
      </c>
      <c r="H106">
        <v>3163000</v>
      </c>
      <c r="I106">
        <f t="shared" si="1"/>
        <v>3163</v>
      </c>
      <c r="J106" t="s">
        <v>21</v>
      </c>
      <c r="K106" t="s">
        <v>27</v>
      </c>
      <c r="L106" t="s">
        <v>27</v>
      </c>
    </row>
    <row r="107" spans="1:12">
      <c r="A107" s="2" t="s">
        <v>19</v>
      </c>
      <c r="B107" t="s">
        <v>20</v>
      </c>
      <c r="C107">
        <v>94</v>
      </c>
      <c r="D107" t="s">
        <v>42</v>
      </c>
      <c r="E107" s="1" t="s">
        <v>584</v>
      </c>
      <c r="F107" t="s">
        <v>585</v>
      </c>
      <c r="G107" s="1">
        <v>43417</v>
      </c>
      <c r="H107">
        <v>3163000</v>
      </c>
      <c r="I107">
        <f t="shared" si="1"/>
        <v>3163</v>
      </c>
      <c r="J107" t="s">
        <v>21</v>
      </c>
      <c r="K107" t="s">
        <v>27</v>
      </c>
      <c r="L107" t="s">
        <v>27</v>
      </c>
    </row>
    <row r="108" spans="1:12">
      <c r="A108" s="2" t="s">
        <v>19</v>
      </c>
      <c r="B108" t="s">
        <v>20</v>
      </c>
      <c r="C108">
        <v>94</v>
      </c>
      <c r="D108" t="s">
        <v>42</v>
      </c>
      <c r="E108" s="1" t="s">
        <v>585</v>
      </c>
      <c r="F108" t="s">
        <v>586</v>
      </c>
      <c r="G108" s="1">
        <v>43418</v>
      </c>
      <c r="H108">
        <v>3163000</v>
      </c>
      <c r="I108">
        <f t="shared" si="1"/>
        <v>3163</v>
      </c>
      <c r="J108" t="s">
        <v>21</v>
      </c>
      <c r="K108" t="s">
        <v>27</v>
      </c>
      <c r="L108" t="s">
        <v>27</v>
      </c>
    </row>
    <row r="109" spans="1:12">
      <c r="A109" s="2" t="s">
        <v>19</v>
      </c>
      <c r="B109" t="s">
        <v>20</v>
      </c>
      <c r="C109">
        <v>94</v>
      </c>
      <c r="D109" t="s">
        <v>42</v>
      </c>
      <c r="E109" s="1" t="s">
        <v>586</v>
      </c>
      <c r="F109" t="s">
        <v>587</v>
      </c>
      <c r="G109" s="1">
        <v>43419</v>
      </c>
      <c r="H109">
        <v>3163000</v>
      </c>
      <c r="I109">
        <f t="shared" si="1"/>
        <v>3163</v>
      </c>
      <c r="J109" t="s">
        <v>21</v>
      </c>
      <c r="K109" t="s">
        <v>27</v>
      </c>
      <c r="L109" t="s">
        <v>27</v>
      </c>
    </row>
    <row r="110" spans="1:12">
      <c r="A110" s="2" t="s">
        <v>19</v>
      </c>
      <c r="B110" t="s">
        <v>20</v>
      </c>
      <c r="C110">
        <v>94</v>
      </c>
      <c r="D110" t="s">
        <v>42</v>
      </c>
      <c r="E110" s="1" t="s">
        <v>587</v>
      </c>
      <c r="F110" t="s">
        <v>588</v>
      </c>
      <c r="G110" s="1">
        <v>43420</v>
      </c>
      <c r="H110">
        <v>3163000</v>
      </c>
      <c r="I110">
        <f t="shared" si="1"/>
        <v>3163</v>
      </c>
      <c r="J110" t="s">
        <v>21</v>
      </c>
      <c r="K110" t="s">
        <v>27</v>
      </c>
      <c r="L110" t="s">
        <v>27</v>
      </c>
    </row>
    <row r="111" spans="1:12">
      <c r="A111" s="2" t="s">
        <v>19</v>
      </c>
      <c r="B111" t="s">
        <v>20</v>
      </c>
      <c r="C111">
        <v>94</v>
      </c>
      <c r="D111" t="s">
        <v>42</v>
      </c>
      <c r="E111" s="1" t="s">
        <v>588</v>
      </c>
      <c r="F111" t="s">
        <v>589</v>
      </c>
      <c r="G111" s="1">
        <v>43421</v>
      </c>
      <c r="H111">
        <v>3163000</v>
      </c>
      <c r="I111">
        <f t="shared" si="1"/>
        <v>3163</v>
      </c>
      <c r="J111" t="s">
        <v>21</v>
      </c>
      <c r="K111" t="s">
        <v>27</v>
      </c>
      <c r="L111" t="s">
        <v>27</v>
      </c>
    </row>
    <row r="112" spans="1:12">
      <c r="A112" s="2" t="s">
        <v>19</v>
      </c>
      <c r="B112" t="s">
        <v>20</v>
      </c>
      <c r="C112">
        <v>94</v>
      </c>
      <c r="D112" t="s">
        <v>42</v>
      </c>
      <c r="E112" s="1" t="s">
        <v>589</v>
      </c>
      <c r="F112" t="s">
        <v>590</v>
      </c>
      <c r="G112" s="1">
        <v>43422</v>
      </c>
      <c r="H112">
        <v>3163000</v>
      </c>
      <c r="I112">
        <f t="shared" si="1"/>
        <v>3163</v>
      </c>
      <c r="J112" t="s">
        <v>21</v>
      </c>
      <c r="K112" t="s">
        <v>27</v>
      </c>
      <c r="L112" t="s">
        <v>27</v>
      </c>
    </row>
    <row r="113" spans="1:12">
      <c r="A113" s="2" t="s">
        <v>19</v>
      </c>
      <c r="B113" t="s">
        <v>20</v>
      </c>
      <c r="C113">
        <v>94</v>
      </c>
      <c r="D113" t="s">
        <v>42</v>
      </c>
      <c r="E113" s="1" t="s">
        <v>590</v>
      </c>
      <c r="F113" t="s">
        <v>591</v>
      </c>
      <c r="G113" s="1">
        <v>43423</v>
      </c>
      <c r="H113">
        <v>3163000</v>
      </c>
      <c r="I113">
        <f t="shared" si="1"/>
        <v>3163</v>
      </c>
      <c r="J113" t="s">
        <v>21</v>
      </c>
      <c r="K113" t="s">
        <v>27</v>
      </c>
      <c r="L113" t="s">
        <v>27</v>
      </c>
    </row>
    <row r="114" spans="1:12">
      <c r="A114" s="2" t="s">
        <v>19</v>
      </c>
      <c r="B114" t="s">
        <v>20</v>
      </c>
      <c r="C114">
        <v>94</v>
      </c>
      <c r="D114" t="s">
        <v>42</v>
      </c>
      <c r="E114" s="1" t="s">
        <v>591</v>
      </c>
      <c r="F114" t="s">
        <v>592</v>
      </c>
      <c r="G114" s="1">
        <v>43424</v>
      </c>
      <c r="H114">
        <v>3163000</v>
      </c>
      <c r="I114">
        <f t="shared" si="1"/>
        <v>3163</v>
      </c>
      <c r="J114" t="s">
        <v>21</v>
      </c>
      <c r="K114" t="s">
        <v>27</v>
      </c>
      <c r="L114" t="s">
        <v>27</v>
      </c>
    </row>
    <row r="115" spans="1:12">
      <c r="A115" s="2" t="s">
        <v>19</v>
      </c>
      <c r="B115" t="s">
        <v>20</v>
      </c>
      <c r="C115">
        <v>94</v>
      </c>
      <c r="D115" t="s">
        <v>42</v>
      </c>
      <c r="E115" s="1" t="s">
        <v>592</v>
      </c>
      <c r="F115" t="s">
        <v>593</v>
      </c>
      <c r="G115" s="1">
        <v>43425</v>
      </c>
      <c r="H115">
        <v>3163000</v>
      </c>
      <c r="I115">
        <f t="shared" si="1"/>
        <v>3163</v>
      </c>
      <c r="J115" t="s">
        <v>21</v>
      </c>
      <c r="K115" t="s">
        <v>27</v>
      </c>
      <c r="L115" t="s">
        <v>27</v>
      </c>
    </row>
    <row r="116" spans="1:12">
      <c r="A116" s="2" t="s">
        <v>19</v>
      </c>
      <c r="B116" t="s">
        <v>20</v>
      </c>
      <c r="C116">
        <v>94</v>
      </c>
      <c r="D116" t="s">
        <v>42</v>
      </c>
      <c r="E116" s="1" t="s">
        <v>593</v>
      </c>
      <c r="F116" t="s">
        <v>594</v>
      </c>
      <c r="G116" s="1">
        <v>43426</v>
      </c>
      <c r="H116">
        <v>3163000</v>
      </c>
      <c r="I116">
        <f t="shared" si="1"/>
        <v>3163</v>
      </c>
      <c r="J116" t="s">
        <v>21</v>
      </c>
      <c r="K116" t="s">
        <v>27</v>
      </c>
      <c r="L116" t="s">
        <v>27</v>
      </c>
    </row>
    <row r="117" spans="1:12">
      <c r="A117" s="2" t="s">
        <v>19</v>
      </c>
      <c r="B117" t="s">
        <v>20</v>
      </c>
      <c r="C117">
        <v>94</v>
      </c>
      <c r="D117" t="s">
        <v>42</v>
      </c>
      <c r="E117" s="1" t="s">
        <v>594</v>
      </c>
      <c r="F117" t="s">
        <v>595</v>
      </c>
      <c r="G117" s="1">
        <v>43427</v>
      </c>
      <c r="H117">
        <v>3153754</v>
      </c>
      <c r="I117">
        <f t="shared" si="1"/>
        <v>3153.7539999999999</v>
      </c>
      <c r="J117" t="s">
        <v>21</v>
      </c>
      <c r="K117" t="s">
        <v>27</v>
      </c>
      <c r="L117" t="s">
        <v>27</v>
      </c>
    </row>
    <row r="118" spans="1:12">
      <c r="A118" s="2" t="s">
        <v>19</v>
      </c>
      <c r="B118" t="s">
        <v>20</v>
      </c>
      <c r="C118">
        <v>94</v>
      </c>
      <c r="D118" t="s">
        <v>42</v>
      </c>
      <c r="E118" s="1" t="s">
        <v>595</v>
      </c>
      <c r="F118" t="s">
        <v>596</v>
      </c>
      <c r="G118" s="1">
        <v>43428</v>
      </c>
      <c r="H118">
        <v>3149862</v>
      </c>
      <c r="I118">
        <f t="shared" si="1"/>
        <v>3149.8620000000001</v>
      </c>
      <c r="J118" t="s">
        <v>21</v>
      </c>
      <c r="K118" t="s">
        <v>27</v>
      </c>
      <c r="L118" t="s">
        <v>27</v>
      </c>
    </row>
    <row r="119" spans="1:12">
      <c r="A119" s="2" t="s">
        <v>19</v>
      </c>
      <c r="B119" t="s">
        <v>20</v>
      </c>
      <c r="C119">
        <v>94</v>
      </c>
      <c r="D119" t="s">
        <v>42</v>
      </c>
      <c r="E119" s="1" t="s">
        <v>596</v>
      </c>
      <c r="F119" t="s">
        <v>597</v>
      </c>
      <c r="G119" s="1">
        <v>43429</v>
      </c>
      <c r="H119">
        <v>3155443</v>
      </c>
      <c r="I119">
        <f t="shared" si="1"/>
        <v>3155.4430000000002</v>
      </c>
      <c r="J119" t="s">
        <v>21</v>
      </c>
      <c r="K119" t="s">
        <v>27</v>
      </c>
      <c r="L119" t="s">
        <v>27</v>
      </c>
    </row>
    <row r="120" spans="1:12">
      <c r="A120" s="2" t="s">
        <v>19</v>
      </c>
      <c r="B120" t="s">
        <v>20</v>
      </c>
      <c r="C120">
        <v>94</v>
      </c>
      <c r="D120" t="s">
        <v>42</v>
      </c>
      <c r="E120" s="1" t="s">
        <v>597</v>
      </c>
      <c r="F120" t="s">
        <v>598</v>
      </c>
      <c r="G120" s="1">
        <v>43430</v>
      </c>
      <c r="H120">
        <v>3160920</v>
      </c>
      <c r="I120">
        <f t="shared" si="1"/>
        <v>3160.92</v>
      </c>
      <c r="J120" t="s">
        <v>21</v>
      </c>
      <c r="K120" t="s">
        <v>27</v>
      </c>
      <c r="L120" t="s">
        <v>27</v>
      </c>
    </row>
    <row r="121" spans="1:12">
      <c r="A121" s="2" t="s">
        <v>19</v>
      </c>
      <c r="B121" t="s">
        <v>20</v>
      </c>
      <c r="C121">
        <v>94</v>
      </c>
      <c r="D121" t="s">
        <v>42</v>
      </c>
      <c r="E121" s="1" t="s">
        <v>598</v>
      </c>
      <c r="F121" t="s">
        <v>599</v>
      </c>
      <c r="G121" s="1">
        <v>43431</v>
      </c>
      <c r="H121">
        <v>3154980</v>
      </c>
      <c r="I121">
        <f t="shared" si="1"/>
        <v>3154.98</v>
      </c>
      <c r="J121" t="s">
        <v>21</v>
      </c>
      <c r="K121" t="s">
        <v>27</v>
      </c>
      <c r="L121" t="s">
        <v>27</v>
      </c>
    </row>
    <row r="122" spans="1:12">
      <c r="A122" s="2" t="s">
        <v>19</v>
      </c>
      <c r="B122" t="s">
        <v>20</v>
      </c>
      <c r="C122">
        <v>94</v>
      </c>
      <c r="D122" t="s">
        <v>42</v>
      </c>
      <c r="E122" s="1" t="s">
        <v>599</v>
      </c>
      <c r="F122" t="s">
        <v>600</v>
      </c>
      <c r="G122" s="1">
        <v>43432</v>
      </c>
      <c r="H122">
        <v>3143277</v>
      </c>
      <c r="I122">
        <f t="shared" si="1"/>
        <v>3143.277</v>
      </c>
      <c r="J122" t="s">
        <v>21</v>
      </c>
      <c r="K122" t="s">
        <v>27</v>
      </c>
      <c r="L122" t="s">
        <v>27</v>
      </c>
    </row>
    <row r="123" spans="1:12">
      <c r="A123" s="2" t="s">
        <v>19</v>
      </c>
      <c r="B123" t="s">
        <v>20</v>
      </c>
      <c r="C123">
        <v>94</v>
      </c>
      <c r="D123" t="s">
        <v>42</v>
      </c>
      <c r="E123" s="1" t="s">
        <v>600</v>
      </c>
      <c r="F123" t="s">
        <v>601</v>
      </c>
      <c r="G123" s="1">
        <v>43433</v>
      </c>
      <c r="H123">
        <v>3073642</v>
      </c>
      <c r="I123">
        <f t="shared" si="1"/>
        <v>3073.6419999999998</v>
      </c>
      <c r="J123" t="s">
        <v>21</v>
      </c>
      <c r="K123" t="s">
        <v>27</v>
      </c>
      <c r="L123" t="s">
        <v>27</v>
      </c>
    </row>
    <row r="124" spans="1:12">
      <c r="A124" s="2" t="s">
        <v>19</v>
      </c>
      <c r="B124" t="s">
        <v>20</v>
      </c>
      <c r="C124">
        <v>94</v>
      </c>
      <c r="D124" t="s">
        <v>42</v>
      </c>
      <c r="E124" s="1" t="s">
        <v>601</v>
      </c>
      <c r="F124" t="s">
        <v>602</v>
      </c>
      <c r="G124" s="1">
        <v>43434</v>
      </c>
      <c r="H124">
        <v>3081383</v>
      </c>
      <c r="I124">
        <f t="shared" si="1"/>
        <v>3081.3829999999998</v>
      </c>
      <c r="J124" t="s">
        <v>21</v>
      </c>
      <c r="K124" t="s">
        <v>27</v>
      </c>
      <c r="L124" t="s">
        <v>27</v>
      </c>
    </row>
    <row r="125" spans="1:12">
      <c r="A125" s="2" t="s">
        <v>19</v>
      </c>
      <c r="B125" t="s">
        <v>20</v>
      </c>
      <c r="C125">
        <v>94</v>
      </c>
      <c r="D125" t="s">
        <v>42</v>
      </c>
      <c r="E125" s="1" t="s">
        <v>602</v>
      </c>
      <c r="F125" t="s">
        <v>603</v>
      </c>
      <c r="G125" s="1">
        <v>43435</v>
      </c>
      <c r="H125">
        <v>3071635</v>
      </c>
      <c r="I125">
        <f t="shared" si="1"/>
        <v>3071.6350000000002</v>
      </c>
      <c r="J125" t="s">
        <v>21</v>
      </c>
      <c r="K125" t="s">
        <v>27</v>
      </c>
      <c r="L125" t="s">
        <v>27</v>
      </c>
    </row>
    <row r="126" spans="1:12">
      <c r="A126" s="2" t="s">
        <v>19</v>
      </c>
      <c r="B126" t="s">
        <v>20</v>
      </c>
      <c r="C126">
        <v>94</v>
      </c>
      <c r="D126" t="s">
        <v>42</v>
      </c>
      <c r="E126" s="1" t="s">
        <v>603</v>
      </c>
      <c r="F126" t="s">
        <v>604</v>
      </c>
      <c r="G126" s="1">
        <v>43436</v>
      </c>
      <c r="H126">
        <v>3077540</v>
      </c>
      <c r="I126">
        <f t="shared" si="1"/>
        <v>3077.54</v>
      </c>
      <c r="J126" t="s">
        <v>21</v>
      </c>
      <c r="K126" t="s">
        <v>27</v>
      </c>
      <c r="L126" t="s">
        <v>27</v>
      </c>
    </row>
    <row r="127" spans="1:12">
      <c r="A127" s="2" t="s">
        <v>19</v>
      </c>
      <c r="B127" t="s">
        <v>20</v>
      </c>
      <c r="C127">
        <v>94</v>
      </c>
      <c r="D127" t="s">
        <v>42</v>
      </c>
      <c r="E127" s="1" t="s">
        <v>604</v>
      </c>
      <c r="F127" t="s">
        <v>605</v>
      </c>
      <c r="G127" s="1">
        <v>43437</v>
      </c>
      <c r="H127">
        <v>3085354</v>
      </c>
      <c r="I127">
        <f t="shared" si="1"/>
        <v>3085.3539999999998</v>
      </c>
      <c r="J127" t="s">
        <v>21</v>
      </c>
      <c r="K127" t="s">
        <v>27</v>
      </c>
      <c r="L127" t="s">
        <v>27</v>
      </c>
    </row>
    <row r="128" spans="1:12">
      <c r="A128" s="2" t="s">
        <v>19</v>
      </c>
      <c r="B128" t="s">
        <v>20</v>
      </c>
      <c r="C128">
        <v>94</v>
      </c>
      <c r="D128" t="s">
        <v>42</v>
      </c>
      <c r="E128" s="1" t="s">
        <v>605</v>
      </c>
      <c r="F128" t="s">
        <v>606</v>
      </c>
      <c r="G128" s="1">
        <v>43438</v>
      </c>
      <c r="H128">
        <v>3092933</v>
      </c>
      <c r="I128">
        <f t="shared" si="1"/>
        <v>3092.933</v>
      </c>
      <c r="J128" t="s">
        <v>21</v>
      </c>
      <c r="K128" t="s">
        <v>27</v>
      </c>
      <c r="L128" t="s">
        <v>27</v>
      </c>
    </row>
    <row r="129" spans="1:12">
      <c r="A129" s="2" t="s">
        <v>19</v>
      </c>
      <c r="B129" t="s">
        <v>20</v>
      </c>
      <c r="C129">
        <v>94</v>
      </c>
      <c r="D129" t="s">
        <v>42</v>
      </c>
      <c r="E129" s="1" t="s">
        <v>606</v>
      </c>
      <c r="F129" t="s">
        <v>607</v>
      </c>
      <c r="G129" s="1">
        <v>43439</v>
      </c>
      <c r="H129">
        <v>3092130</v>
      </c>
      <c r="I129">
        <f t="shared" si="1"/>
        <v>3092.13</v>
      </c>
      <c r="J129" t="s">
        <v>21</v>
      </c>
      <c r="K129" t="s">
        <v>27</v>
      </c>
      <c r="L129" t="s">
        <v>27</v>
      </c>
    </row>
    <row r="130" spans="1:12">
      <c r="A130" s="2" t="s">
        <v>19</v>
      </c>
      <c r="B130" t="s">
        <v>20</v>
      </c>
      <c r="C130">
        <v>94</v>
      </c>
      <c r="D130" t="s">
        <v>42</v>
      </c>
      <c r="E130" s="1" t="s">
        <v>607</v>
      </c>
      <c r="F130" t="s">
        <v>608</v>
      </c>
      <c r="G130" s="1">
        <v>43440</v>
      </c>
      <c r="H130">
        <v>3099507</v>
      </c>
      <c r="I130">
        <f t="shared" si="1"/>
        <v>3099.5070000000001</v>
      </c>
      <c r="J130" t="s">
        <v>21</v>
      </c>
      <c r="K130" t="s">
        <v>27</v>
      </c>
      <c r="L130" t="s">
        <v>27</v>
      </c>
    </row>
    <row r="131" spans="1:12">
      <c r="A131" s="2" t="s">
        <v>19</v>
      </c>
      <c r="B131" t="s">
        <v>20</v>
      </c>
      <c r="C131">
        <v>94</v>
      </c>
      <c r="D131" t="s">
        <v>42</v>
      </c>
      <c r="E131" s="1" t="s">
        <v>608</v>
      </c>
      <c r="F131" t="s">
        <v>609</v>
      </c>
      <c r="G131" s="1">
        <v>43441</v>
      </c>
      <c r="H131">
        <v>3106662</v>
      </c>
      <c r="I131">
        <f t="shared" ref="I131:I194" si="2">H131/1000</f>
        <v>3106.6619999999998</v>
      </c>
      <c r="J131" t="s">
        <v>21</v>
      </c>
      <c r="K131" t="s">
        <v>27</v>
      </c>
      <c r="L131" t="s">
        <v>27</v>
      </c>
    </row>
    <row r="132" spans="1:12">
      <c r="A132" s="2" t="s">
        <v>19</v>
      </c>
      <c r="B132" t="s">
        <v>20</v>
      </c>
      <c r="C132">
        <v>94</v>
      </c>
      <c r="D132" t="s">
        <v>42</v>
      </c>
      <c r="E132" s="1" t="s">
        <v>609</v>
      </c>
      <c r="F132" t="s">
        <v>610</v>
      </c>
      <c r="G132" s="1">
        <v>43442</v>
      </c>
      <c r="H132">
        <v>3113602</v>
      </c>
      <c r="I132">
        <f t="shared" si="2"/>
        <v>3113.6019999999999</v>
      </c>
      <c r="J132" t="s">
        <v>21</v>
      </c>
      <c r="K132" t="s">
        <v>27</v>
      </c>
      <c r="L132" t="s">
        <v>27</v>
      </c>
    </row>
    <row r="133" spans="1:12">
      <c r="A133" s="2" t="s">
        <v>19</v>
      </c>
      <c r="B133" t="s">
        <v>20</v>
      </c>
      <c r="C133">
        <v>94</v>
      </c>
      <c r="D133" t="s">
        <v>42</v>
      </c>
      <c r="E133" s="1" t="s">
        <v>610</v>
      </c>
      <c r="F133" t="s">
        <v>611</v>
      </c>
      <c r="G133" s="1">
        <v>43443</v>
      </c>
      <c r="H133">
        <v>3120334</v>
      </c>
      <c r="I133">
        <f t="shared" si="2"/>
        <v>3120.3339999999998</v>
      </c>
      <c r="J133" t="s">
        <v>21</v>
      </c>
      <c r="K133" t="s">
        <v>27</v>
      </c>
      <c r="L133" t="s">
        <v>27</v>
      </c>
    </row>
    <row r="134" spans="1:12">
      <c r="A134" s="2" t="s">
        <v>19</v>
      </c>
      <c r="B134" t="s">
        <v>20</v>
      </c>
      <c r="C134">
        <v>94</v>
      </c>
      <c r="D134" t="s">
        <v>42</v>
      </c>
      <c r="E134" s="1" t="s">
        <v>611</v>
      </c>
      <c r="F134" t="s">
        <v>612</v>
      </c>
      <c r="G134" s="1">
        <v>43444</v>
      </c>
      <c r="H134">
        <v>3126737</v>
      </c>
      <c r="I134">
        <f t="shared" si="2"/>
        <v>3126.7370000000001</v>
      </c>
      <c r="J134" t="s">
        <v>21</v>
      </c>
      <c r="K134" t="s">
        <v>27</v>
      </c>
      <c r="L134" t="s">
        <v>27</v>
      </c>
    </row>
    <row r="135" spans="1:12">
      <c r="A135" s="2" t="s">
        <v>19</v>
      </c>
      <c r="B135" t="s">
        <v>20</v>
      </c>
      <c r="C135">
        <v>94</v>
      </c>
      <c r="D135" t="s">
        <v>42</v>
      </c>
      <c r="E135" s="1" t="s">
        <v>612</v>
      </c>
      <c r="F135" t="s">
        <v>613</v>
      </c>
      <c r="G135" s="1">
        <v>43445</v>
      </c>
      <c r="H135">
        <v>3133075</v>
      </c>
      <c r="I135">
        <f t="shared" si="2"/>
        <v>3133.0749999999998</v>
      </c>
      <c r="J135" t="s">
        <v>21</v>
      </c>
      <c r="K135" t="s">
        <v>27</v>
      </c>
      <c r="L135" t="s">
        <v>27</v>
      </c>
    </row>
    <row r="136" spans="1:12">
      <c r="A136" s="2" t="s">
        <v>19</v>
      </c>
      <c r="B136" t="s">
        <v>20</v>
      </c>
      <c r="C136">
        <v>94</v>
      </c>
      <c r="D136" t="s">
        <v>42</v>
      </c>
      <c r="E136" s="1" t="s">
        <v>613</v>
      </c>
      <c r="F136" t="s">
        <v>614</v>
      </c>
      <c r="G136" s="1">
        <v>43446</v>
      </c>
      <c r="H136">
        <v>3139223</v>
      </c>
      <c r="I136">
        <f t="shared" si="2"/>
        <v>3139.223</v>
      </c>
      <c r="J136" t="s">
        <v>21</v>
      </c>
      <c r="K136" t="s">
        <v>27</v>
      </c>
      <c r="L136" t="s">
        <v>27</v>
      </c>
    </row>
    <row r="137" spans="1:12">
      <c r="A137" s="2" t="s">
        <v>19</v>
      </c>
      <c r="B137" t="s">
        <v>20</v>
      </c>
      <c r="C137">
        <v>94</v>
      </c>
      <c r="D137" t="s">
        <v>42</v>
      </c>
      <c r="E137" s="1" t="s">
        <v>614</v>
      </c>
      <c r="F137" t="s">
        <v>615</v>
      </c>
      <c r="G137" s="1">
        <v>43447</v>
      </c>
      <c r="H137">
        <v>3145186</v>
      </c>
      <c r="I137">
        <f t="shared" si="2"/>
        <v>3145.1860000000001</v>
      </c>
      <c r="J137" t="s">
        <v>21</v>
      </c>
      <c r="K137" t="s">
        <v>27</v>
      </c>
      <c r="L137" t="s">
        <v>27</v>
      </c>
    </row>
    <row r="138" spans="1:12">
      <c r="A138" s="2" t="s">
        <v>19</v>
      </c>
      <c r="B138" t="s">
        <v>20</v>
      </c>
      <c r="C138">
        <v>94</v>
      </c>
      <c r="D138" t="s">
        <v>42</v>
      </c>
      <c r="E138" s="1" t="s">
        <v>615</v>
      </c>
      <c r="F138" t="s">
        <v>616</v>
      </c>
      <c r="G138" s="1">
        <v>43448</v>
      </c>
      <c r="H138">
        <v>3125748</v>
      </c>
      <c r="I138">
        <f t="shared" si="2"/>
        <v>3125.748</v>
      </c>
      <c r="J138" t="s">
        <v>21</v>
      </c>
      <c r="K138" t="s">
        <v>27</v>
      </c>
      <c r="L138" t="s">
        <v>27</v>
      </c>
    </row>
    <row r="139" spans="1:12">
      <c r="A139" s="2" t="s">
        <v>19</v>
      </c>
      <c r="B139" t="s">
        <v>20</v>
      </c>
      <c r="C139">
        <v>94</v>
      </c>
      <c r="D139" t="s">
        <v>42</v>
      </c>
      <c r="E139" s="1" t="s">
        <v>616</v>
      </c>
      <c r="F139" t="s">
        <v>617</v>
      </c>
      <c r="G139" s="1">
        <v>43449</v>
      </c>
      <c r="H139">
        <v>3128007</v>
      </c>
      <c r="I139">
        <f t="shared" si="2"/>
        <v>3128.0070000000001</v>
      </c>
      <c r="J139" t="s">
        <v>21</v>
      </c>
      <c r="K139" t="s">
        <v>27</v>
      </c>
      <c r="L139" t="s">
        <v>27</v>
      </c>
    </row>
    <row r="140" spans="1:12">
      <c r="A140" s="2" t="s">
        <v>19</v>
      </c>
      <c r="B140" t="s">
        <v>20</v>
      </c>
      <c r="C140">
        <v>94</v>
      </c>
      <c r="D140" t="s">
        <v>42</v>
      </c>
      <c r="E140" s="1" t="s">
        <v>617</v>
      </c>
      <c r="F140" t="s">
        <v>618</v>
      </c>
      <c r="G140" s="1">
        <v>43450</v>
      </c>
      <c r="H140">
        <v>3069766</v>
      </c>
      <c r="I140">
        <f t="shared" si="2"/>
        <v>3069.7660000000001</v>
      </c>
      <c r="J140" t="s">
        <v>21</v>
      </c>
      <c r="K140" t="s">
        <v>27</v>
      </c>
      <c r="L140" t="s">
        <v>27</v>
      </c>
    </row>
    <row r="141" spans="1:12">
      <c r="A141" s="2" t="s">
        <v>19</v>
      </c>
      <c r="B141" t="s">
        <v>20</v>
      </c>
      <c r="C141">
        <v>94</v>
      </c>
      <c r="D141" t="s">
        <v>42</v>
      </c>
      <c r="E141" s="1" t="s">
        <v>618</v>
      </c>
      <c r="F141" t="s">
        <v>619</v>
      </c>
      <c r="G141" s="1">
        <v>43451</v>
      </c>
      <c r="H141">
        <v>3054614</v>
      </c>
      <c r="I141">
        <f t="shared" si="2"/>
        <v>3054.614</v>
      </c>
      <c r="J141" t="s">
        <v>21</v>
      </c>
      <c r="K141" t="s">
        <v>27</v>
      </c>
      <c r="L141" t="s">
        <v>27</v>
      </c>
    </row>
    <row r="142" spans="1:12">
      <c r="A142" s="2" t="s">
        <v>19</v>
      </c>
      <c r="B142" t="s">
        <v>20</v>
      </c>
      <c r="C142">
        <v>94</v>
      </c>
      <c r="D142" t="s">
        <v>42</v>
      </c>
      <c r="E142" s="1" t="s">
        <v>619</v>
      </c>
      <c r="F142" t="s">
        <v>620</v>
      </c>
      <c r="G142" s="1">
        <v>43452</v>
      </c>
      <c r="H142">
        <v>3062736</v>
      </c>
      <c r="I142">
        <f t="shared" si="2"/>
        <v>3062.7359999999999</v>
      </c>
      <c r="J142" t="s">
        <v>21</v>
      </c>
      <c r="K142" t="s">
        <v>27</v>
      </c>
      <c r="L142" t="s">
        <v>27</v>
      </c>
    </row>
    <row r="143" spans="1:12">
      <c r="A143" s="2" t="s">
        <v>19</v>
      </c>
      <c r="B143" t="s">
        <v>20</v>
      </c>
      <c r="C143">
        <v>94</v>
      </c>
      <c r="D143" t="s">
        <v>42</v>
      </c>
      <c r="E143" s="1" t="s">
        <v>620</v>
      </c>
      <c r="F143" t="s">
        <v>621</v>
      </c>
      <c r="G143" s="1">
        <v>43453</v>
      </c>
      <c r="H143">
        <v>3070994</v>
      </c>
      <c r="I143">
        <f t="shared" si="2"/>
        <v>3070.9940000000001</v>
      </c>
      <c r="J143" t="s">
        <v>21</v>
      </c>
      <c r="K143" t="s">
        <v>27</v>
      </c>
      <c r="L143" t="s">
        <v>27</v>
      </c>
    </row>
    <row r="144" spans="1:12">
      <c r="A144" s="2" t="s">
        <v>19</v>
      </c>
      <c r="B144" t="s">
        <v>20</v>
      </c>
      <c r="C144">
        <v>94</v>
      </c>
      <c r="D144" t="s">
        <v>42</v>
      </c>
      <c r="E144" s="1" t="s">
        <v>621</v>
      </c>
      <c r="F144" t="s">
        <v>622</v>
      </c>
      <c r="G144" s="1">
        <v>43454</v>
      </c>
      <c r="H144">
        <v>3066678</v>
      </c>
      <c r="I144">
        <f t="shared" si="2"/>
        <v>3066.6779999999999</v>
      </c>
      <c r="J144" t="s">
        <v>21</v>
      </c>
      <c r="K144" t="s">
        <v>27</v>
      </c>
      <c r="L144" t="s">
        <v>27</v>
      </c>
    </row>
    <row r="145" spans="1:12">
      <c r="A145" s="2" t="s">
        <v>19</v>
      </c>
      <c r="B145" t="s">
        <v>20</v>
      </c>
      <c r="C145">
        <v>94</v>
      </c>
      <c r="D145" t="s">
        <v>42</v>
      </c>
      <c r="E145" s="1" t="s">
        <v>622</v>
      </c>
      <c r="F145" t="s">
        <v>623</v>
      </c>
      <c r="G145" s="1">
        <v>43455</v>
      </c>
      <c r="H145">
        <v>3065968</v>
      </c>
      <c r="I145">
        <f t="shared" si="2"/>
        <v>3065.9679999999998</v>
      </c>
      <c r="J145" t="s">
        <v>21</v>
      </c>
      <c r="K145" t="s">
        <v>27</v>
      </c>
      <c r="L145" t="s">
        <v>27</v>
      </c>
    </row>
    <row r="146" spans="1:12">
      <c r="A146" s="2" t="s">
        <v>19</v>
      </c>
      <c r="B146" t="s">
        <v>20</v>
      </c>
      <c r="C146">
        <v>94</v>
      </c>
      <c r="D146" t="s">
        <v>42</v>
      </c>
      <c r="E146" s="1" t="s">
        <v>623</v>
      </c>
      <c r="F146" t="s">
        <v>624</v>
      </c>
      <c r="G146" s="1">
        <v>43456</v>
      </c>
      <c r="H146">
        <v>3074129</v>
      </c>
      <c r="I146">
        <f t="shared" si="2"/>
        <v>3074.1289999999999</v>
      </c>
      <c r="J146" t="s">
        <v>21</v>
      </c>
      <c r="K146" t="s">
        <v>27</v>
      </c>
      <c r="L146" t="s">
        <v>27</v>
      </c>
    </row>
    <row r="147" spans="1:12">
      <c r="A147" s="2" t="s">
        <v>19</v>
      </c>
      <c r="B147" t="s">
        <v>20</v>
      </c>
      <c r="C147">
        <v>94</v>
      </c>
      <c r="D147" t="s">
        <v>42</v>
      </c>
      <c r="E147" s="1" t="s">
        <v>624</v>
      </c>
      <c r="F147" t="s">
        <v>625</v>
      </c>
      <c r="G147" s="1">
        <v>43457</v>
      </c>
      <c r="H147">
        <v>3075092</v>
      </c>
      <c r="I147">
        <f t="shared" si="2"/>
        <v>3075.0920000000001</v>
      </c>
      <c r="J147" t="s">
        <v>21</v>
      </c>
      <c r="K147" t="s">
        <v>27</v>
      </c>
      <c r="L147" t="s">
        <v>27</v>
      </c>
    </row>
    <row r="148" spans="1:12">
      <c r="A148" s="2" t="s">
        <v>19</v>
      </c>
      <c r="B148" t="s">
        <v>20</v>
      </c>
      <c r="C148">
        <v>94</v>
      </c>
      <c r="D148" t="s">
        <v>42</v>
      </c>
      <c r="E148" s="1" t="s">
        <v>625</v>
      </c>
      <c r="F148" t="s">
        <v>626</v>
      </c>
      <c r="G148" s="1">
        <v>43458</v>
      </c>
      <c r="H148">
        <v>3026086</v>
      </c>
      <c r="I148">
        <f t="shared" si="2"/>
        <v>3026.0859999999998</v>
      </c>
      <c r="J148" t="s">
        <v>21</v>
      </c>
      <c r="K148" t="s">
        <v>27</v>
      </c>
      <c r="L148" t="s">
        <v>27</v>
      </c>
    </row>
    <row r="149" spans="1:12">
      <c r="A149" s="2" t="s">
        <v>19</v>
      </c>
      <c r="B149" t="s">
        <v>20</v>
      </c>
      <c r="C149">
        <v>94</v>
      </c>
      <c r="D149" t="s">
        <v>42</v>
      </c>
      <c r="E149" s="1" t="s">
        <v>626</v>
      </c>
      <c r="F149" t="s">
        <v>627</v>
      </c>
      <c r="G149" s="1">
        <v>43459</v>
      </c>
      <c r="H149">
        <v>3034867</v>
      </c>
      <c r="I149">
        <f t="shared" si="2"/>
        <v>3034.8670000000002</v>
      </c>
      <c r="J149" t="s">
        <v>21</v>
      </c>
      <c r="K149" t="s">
        <v>27</v>
      </c>
      <c r="L149" t="s">
        <v>27</v>
      </c>
    </row>
    <row r="150" spans="1:12">
      <c r="A150" s="2" t="s">
        <v>19</v>
      </c>
      <c r="B150" t="s">
        <v>20</v>
      </c>
      <c r="C150">
        <v>94</v>
      </c>
      <c r="D150" t="s">
        <v>42</v>
      </c>
      <c r="E150" s="1" t="s">
        <v>627</v>
      </c>
      <c r="F150" t="s">
        <v>628</v>
      </c>
      <c r="G150" s="1">
        <v>43460</v>
      </c>
      <c r="H150">
        <v>3043961</v>
      </c>
      <c r="I150">
        <f t="shared" si="2"/>
        <v>3043.9609999999998</v>
      </c>
      <c r="J150" t="s">
        <v>21</v>
      </c>
      <c r="K150" t="s">
        <v>27</v>
      </c>
      <c r="L150" t="s">
        <v>27</v>
      </c>
    </row>
    <row r="151" spans="1:12">
      <c r="A151" s="2" t="s">
        <v>19</v>
      </c>
      <c r="B151" t="s">
        <v>20</v>
      </c>
      <c r="C151">
        <v>94</v>
      </c>
      <c r="D151" t="s">
        <v>42</v>
      </c>
      <c r="E151" s="1" t="s">
        <v>628</v>
      </c>
      <c r="F151" t="s">
        <v>629</v>
      </c>
      <c r="G151" s="1">
        <v>43461</v>
      </c>
      <c r="H151">
        <v>3052782</v>
      </c>
      <c r="I151">
        <f t="shared" si="2"/>
        <v>3052.7820000000002</v>
      </c>
      <c r="J151" t="s">
        <v>21</v>
      </c>
      <c r="K151" t="s">
        <v>27</v>
      </c>
      <c r="L151" t="s">
        <v>27</v>
      </c>
    </row>
    <row r="152" spans="1:12">
      <c r="A152" s="2" t="s">
        <v>19</v>
      </c>
      <c r="B152" t="s">
        <v>20</v>
      </c>
      <c r="C152">
        <v>94</v>
      </c>
      <c r="D152" t="s">
        <v>42</v>
      </c>
      <c r="E152" s="1" t="s">
        <v>629</v>
      </c>
      <c r="F152" t="s">
        <v>630</v>
      </c>
      <c r="G152" s="1">
        <v>43462</v>
      </c>
      <c r="H152">
        <v>3061338</v>
      </c>
      <c r="I152">
        <f t="shared" si="2"/>
        <v>3061.3380000000002</v>
      </c>
      <c r="J152" t="s">
        <v>21</v>
      </c>
      <c r="K152" t="s">
        <v>27</v>
      </c>
      <c r="L152" t="s">
        <v>27</v>
      </c>
    </row>
    <row r="153" spans="1:12">
      <c r="A153" s="2" t="s">
        <v>19</v>
      </c>
      <c r="B153" t="s">
        <v>20</v>
      </c>
      <c r="C153">
        <v>94</v>
      </c>
      <c r="D153" t="s">
        <v>42</v>
      </c>
      <c r="E153" s="1" t="s">
        <v>630</v>
      </c>
      <c r="F153" t="s">
        <v>631</v>
      </c>
      <c r="G153" s="1">
        <v>43463</v>
      </c>
      <c r="H153">
        <v>3069638</v>
      </c>
      <c r="I153">
        <f t="shared" si="2"/>
        <v>3069.6379999999999</v>
      </c>
      <c r="J153" t="s">
        <v>21</v>
      </c>
      <c r="K153" t="s">
        <v>27</v>
      </c>
      <c r="L153" t="s">
        <v>27</v>
      </c>
    </row>
    <row r="154" spans="1:12">
      <c r="A154" s="2" t="s">
        <v>19</v>
      </c>
      <c r="B154" t="s">
        <v>20</v>
      </c>
      <c r="C154">
        <v>94</v>
      </c>
      <c r="D154" t="s">
        <v>42</v>
      </c>
      <c r="E154" s="1" t="s">
        <v>631</v>
      </c>
      <c r="F154" t="s">
        <v>632</v>
      </c>
      <c r="G154" s="1">
        <v>43464</v>
      </c>
      <c r="H154">
        <v>3077689</v>
      </c>
      <c r="I154">
        <f t="shared" si="2"/>
        <v>3077.6889999999999</v>
      </c>
      <c r="J154" t="s">
        <v>21</v>
      </c>
      <c r="K154" t="s">
        <v>27</v>
      </c>
      <c r="L154" t="s">
        <v>27</v>
      </c>
    </row>
    <row r="155" spans="1:12">
      <c r="A155" s="2" t="s">
        <v>19</v>
      </c>
      <c r="B155" t="s">
        <v>20</v>
      </c>
      <c r="C155">
        <v>94</v>
      </c>
      <c r="D155" t="s">
        <v>42</v>
      </c>
      <c r="E155" s="1" t="s">
        <v>632</v>
      </c>
      <c r="F155" t="s">
        <v>632</v>
      </c>
      <c r="G155" s="1">
        <v>43465</v>
      </c>
      <c r="H155">
        <f>H154+($H$156-$H$154)/2</f>
        <v>3085381.5</v>
      </c>
      <c r="I155">
        <f>H155/1000</f>
        <v>3085.3815</v>
      </c>
      <c r="J155" t="s">
        <v>1215</v>
      </c>
      <c r="K155" t="s">
        <v>27</v>
      </c>
      <c r="L155" t="s">
        <v>27</v>
      </c>
    </row>
    <row r="156" spans="1:12">
      <c r="A156" s="2" t="s">
        <v>19</v>
      </c>
      <c r="B156" t="s">
        <v>20</v>
      </c>
      <c r="C156">
        <v>94</v>
      </c>
      <c r="D156" t="s">
        <v>42</v>
      </c>
      <c r="E156" s="1" t="s">
        <v>633</v>
      </c>
      <c r="F156" t="s">
        <v>634</v>
      </c>
      <c r="G156" s="1">
        <v>43466</v>
      </c>
      <c r="H156">
        <v>3093074</v>
      </c>
      <c r="I156">
        <f t="shared" si="2"/>
        <v>3093.0740000000001</v>
      </c>
      <c r="J156" t="s">
        <v>21</v>
      </c>
      <c r="K156" t="s">
        <v>27</v>
      </c>
      <c r="L156" t="s">
        <v>27</v>
      </c>
    </row>
    <row r="157" spans="1:12">
      <c r="A157" s="2" t="s">
        <v>19</v>
      </c>
      <c r="B157" t="s">
        <v>20</v>
      </c>
      <c r="C157">
        <v>94</v>
      </c>
      <c r="D157" t="s">
        <v>42</v>
      </c>
      <c r="E157" s="1" t="s">
        <v>634</v>
      </c>
      <c r="F157" t="s">
        <v>635</v>
      </c>
      <c r="G157" s="1">
        <v>43467</v>
      </c>
      <c r="H157">
        <v>3100421</v>
      </c>
      <c r="I157">
        <f t="shared" si="2"/>
        <v>3100.4209999999998</v>
      </c>
      <c r="J157" t="s">
        <v>21</v>
      </c>
      <c r="K157" t="s">
        <v>27</v>
      </c>
      <c r="L157" t="s">
        <v>27</v>
      </c>
    </row>
    <row r="158" spans="1:12">
      <c r="A158" s="2" t="s">
        <v>19</v>
      </c>
      <c r="B158" t="s">
        <v>20</v>
      </c>
      <c r="C158">
        <v>94</v>
      </c>
      <c r="D158" t="s">
        <v>42</v>
      </c>
      <c r="E158" s="1" t="s">
        <v>635</v>
      </c>
      <c r="F158" t="s">
        <v>636</v>
      </c>
      <c r="G158" s="1">
        <v>43468</v>
      </c>
      <c r="H158">
        <v>3107548</v>
      </c>
      <c r="I158">
        <f t="shared" si="2"/>
        <v>3107.5479999999998</v>
      </c>
      <c r="J158" t="s">
        <v>21</v>
      </c>
      <c r="K158" t="s">
        <v>27</v>
      </c>
      <c r="L158" t="s">
        <v>27</v>
      </c>
    </row>
    <row r="159" spans="1:12">
      <c r="A159" s="2" t="s">
        <v>19</v>
      </c>
      <c r="B159" t="s">
        <v>20</v>
      </c>
      <c r="C159">
        <v>94</v>
      </c>
      <c r="D159" t="s">
        <v>42</v>
      </c>
      <c r="E159" s="1" t="s">
        <v>636</v>
      </c>
      <c r="F159" t="s">
        <v>637</v>
      </c>
      <c r="G159" s="1">
        <v>43469</v>
      </c>
      <c r="H159">
        <v>3114462</v>
      </c>
      <c r="I159">
        <f t="shared" si="2"/>
        <v>3114.462</v>
      </c>
      <c r="J159" t="s">
        <v>21</v>
      </c>
      <c r="K159" t="s">
        <v>27</v>
      </c>
      <c r="L159" t="s">
        <v>27</v>
      </c>
    </row>
    <row r="160" spans="1:12">
      <c r="A160" s="2" t="s">
        <v>19</v>
      </c>
      <c r="B160" t="s">
        <v>20</v>
      </c>
      <c r="C160">
        <v>94</v>
      </c>
      <c r="D160" t="s">
        <v>42</v>
      </c>
      <c r="E160" s="1" t="s">
        <v>637</v>
      </c>
      <c r="F160" t="s">
        <v>638</v>
      </c>
      <c r="G160" s="1">
        <v>43470</v>
      </c>
      <c r="H160">
        <v>3094619</v>
      </c>
      <c r="I160">
        <f t="shared" si="2"/>
        <v>3094.6190000000001</v>
      </c>
      <c r="J160" t="s">
        <v>21</v>
      </c>
      <c r="K160" t="s">
        <v>27</v>
      </c>
      <c r="L160" t="s">
        <v>27</v>
      </c>
    </row>
    <row r="161" spans="1:12">
      <c r="A161" s="2" t="s">
        <v>19</v>
      </c>
      <c r="B161" t="s">
        <v>20</v>
      </c>
      <c r="C161">
        <v>94</v>
      </c>
      <c r="D161" t="s">
        <v>42</v>
      </c>
      <c r="E161" s="1" t="s">
        <v>638</v>
      </c>
      <c r="F161" t="s">
        <v>639</v>
      </c>
      <c r="G161" s="1">
        <v>43471</v>
      </c>
      <c r="H161">
        <v>3055269</v>
      </c>
      <c r="I161">
        <f t="shared" si="2"/>
        <v>3055.2689999999998</v>
      </c>
      <c r="J161" t="s">
        <v>21</v>
      </c>
      <c r="K161" t="s">
        <v>27</v>
      </c>
      <c r="L161" t="s">
        <v>27</v>
      </c>
    </row>
    <row r="162" spans="1:12">
      <c r="A162" s="2" t="s">
        <v>19</v>
      </c>
      <c r="B162" t="s">
        <v>20</v>
      </c>
      <c r="C162">
        <v>94</v>
      </c>
      <c r="D162" t="s">
        <v>42</v>
      </c>
      <c r="E162" s="1" t="s">
        <v>639</v>
      </c>
      <c r="F162" t="s">
        <v>640</v>
      </c>
      <c r="G162" s="1">
        <v>43472</v>
      </c>
      <c r="H162">
        <v>3033851</v>
      </c>
      <c r="I162">
        <f t="shared" si="2"/>
        <v>3033.8510000000001</v>
      </c>
      <c r="J162" t="s">
        <v>21</v>
      </c>
      <c r="K162" t="s">
        <v>27</v>
      </c>
      <c r="L162" t="s">
        <v>27</v>
      </c>
    </row>
    <row r="163" spans="1:12">
      <c r="A163" s="2" t="s">
        <v>19</v>
      </c>
      <c r="B163" t="s">
        <v>20</v>
      </c>
      <c r="C163">
        <v>94</v>
      </c>
      <c r="D163" t="s">
        <v>42</v>
      </c>
      <c r="E163" s="1" t="s">
        <v>640</v>
      </c>
      <c r="F163" t="s">
        <v>641</v>
      </c>
      <c r="G163" s="1">
        <v>43473</v>
      </c>
      <c r="H163">
        <v>3025782</v>
      </c>
      <c r="I163">
        <f t="shared" si="2"/>
        <v>3025.7820000000002</v>
      </c>
      <c r="J163" t="s">
        <v>21</v>
      </c>
      <c r="K163" t="s">
        <v>27</v>
      </c>
      <c r="L163" t="s">
        <v>27</v>
      </c>
    </row>
    <row r="164" spans="1:12">
      <c r="A164" s="2" t="s">
        <v>19</v>
      </c>
      <c r="B164" t="s">
        <v>20</v>
      </c>
      <c r="C164">
        <v>94</v>
      </c>
      <c r="D164" t="s">
        <v>42</v>
      </c>
      <c r="E164" s="1" t="s">
        <v>641</v>
      </c>
      <c r="F164" t="s">
        <v>642</v>
      </c>
      <c r="G164" s="1">
        <v>43474</v>
      </c>
      <c r="H164">
        <v>2976866</v>
      </c>
      <c r="I164">
        <f t="shared" si="2"/>
        <v>2976.866</v>
      </c>
      <c r="J164" t="s">
        <v>21</v>
      </c>
      <c r="K164" t="s">
        <v>27</v>
      </c>
      <c r="L164" t="s">
        <v>27</v>
      </c>
    </row>
    <row r="165" spans="1:12">
      <c r="A165" s="2" t="s">
        <v>19</v>
      </c>
      <c r="B165" t="s">
        <v>20</v>
      </c>
      <c r="C165">
        <v>94</v>
      </c>
      <c r="D165" t="s">
        <v>42</v>
      </c>
      <c r="E165" s="1" t="s">
        <v>642</v>
      </c>
      <c r="F165" t="s">
        <v>643</v>
      </c>
      <c r="G165" s="1">
        <v>43475</v>
      </c>
      <c r="H165">
        <v>2986498</v>
      </c>
      <c r="I165">
        <f t="shared" si="2"/>
        <v>2986.498</v>
      </c>
      <c r="J165" t="s">
        <v>21</v>
      </c>
      <c r="K165" t="s">
        <v>27</v>
      </c>
      <c r="L165" t="s">
        <v>27</v>
      </c>
    </row>
    <row r="166" spans="1:12">
      <c r="A166" s="2" t="s">
        <v>19</v>
      </c>
      <c r="B166" t="s">
        <v>20</v>
      </c>
      <c r="C166">
        <v>94</v>
      </c>
      <c r="D166" t="s">
        <v>42</v>
      </c>
      <c r="E166" s="1" t="s">
        <v>643</v>
      </c>
      <c r="F166" t="s">
        <v>644</v>
      </c>
      <c r="G166" s="1">
        <v>43476</v>
      </c>
      <c r="H166">
        <v>2997044</v>
      </c>
      <c r="I166">
        <f t="shared" si="2"/>
        <v>2997.0439999999999</v>
      </c>
      <c r="J166" t="s">
        <v>21</v>
      </c>
      <c r="K166" t="s">
        <v>27</v>
      </c>
      <c r="L166" t="s">
        <v>27</v>
      </c>
    </row>
    <row r="167" spans="1:12">
      <c r="A167" s="2" t="s">
        <v>19</v>
      </c>
      <c r="B167" t="s">
        <v>20</v>
      </c>
      <c r="C167">
        <v>94</v>
      </c>
      <c r="D167" t="s">
        <v>42</v>
      </c>
      <c r="E167" s="1" t="s">
        <v>644</v>
      </c>
      <c r="F167" t="s">
        <v>645</v>
      </c>
      <c r="G167" s="1">
        <v>43477</v>
      </c>
      <c r="H167">
        <v>3007272</v>
      </c>
      <c r="I167">
        <f t="shared" si="2"/>
        <v>3007.2719999999999</v>
      </c>
      <c r="J167" t="s">
        <v>21</v>
      </c>
      <c r="K167" t="s">
        <v>27</v>
      </c>
      <c r="L167" t="s">
        <v>27</v>
      </c>
    </row>
    <row r="168" spans="1:12">
      <c r="A168" s="2" t="s">
        <v>19</v>
      </c>
      <c r="B168" t="s">
        <v>20</v>
      </c>
      <c r="C168">
        <v>94</v>
      </c>
      <c r="D168" t="s">
        <v>42</v>
      </c>
      <c r="E168" s="1" t="s">
        <v>645</v>
      </c>
      <c r="F168" t="s">
        <v>646</v>
      </c>
      <c r="G168" s="1">
        <v>43478</v>
      </c>
      <c r="H168">
        <v>3017194</v>
      </c>
      <c r="I168">
        <f t="shared" si="2"/>
        <v>3017.194</v>
      </c>
      <c r="J168" t="s">
        <v>21</v>
      </c>
      <c r="K168" t="s">
        <v>27</v>
      </c>
      <c r="L168" t="s">
        <v>27</v>
      </c>
    </row>
    <row r="169" spans="1:12">
      <c r="A169" s="2" t="s">
        <v>19</v>
      </c>
      <c r="B169" t="s">
        <v>20</v>
      </c>
      <c r="C169">
        <v>94</v>
      </c>
      <c r="D169" t="s">
        <v>42</v>
      </c>
      <c r="E169" s="1" t="s">
        <v>646</v>
      </c>
      <c r="F169" t="s">
        <v>647</v>
      </c>
      <c r="G169" s="1">
        <v>43479</v>
      </c>
      <c r="H169">
        <v>3025175</v>
      </c>
      <c r="I169">
        <f t="shared" si="2"/>
        <v>3025.1750000000002</v>
      </c>
      <c r="J169" t="s">
        <v>21</v>
      </c>
      <c r="K169" t="s">
        <v>27</v>
      </c>
      <c r="L169" t="s">
        <v>27</v>
      </c>
    </row>
    <row r="170" spans="1:12">
      <c r="A170" s="2" t="s">
        <v>19</v>
      </c>
      <c r="B170" t="s">
        <v>20</v>
      </c>
      <c r="C170">
        <v>94</v>
      </c>
      <c r="D170" t="s">
        <v>42</v>
      </c>
      <c r="E170" s="1" t="s">
        <v>647</v>
      </c>
      <c r="F170" t="s">
        <v>648</v>
      </c>
      <c r="G170" s="1">
        <v>43480</v>
      </c>
      <c r="H170">
        <v>2990184</v>
      </c>
      <c r="I170">
        <f t="shared" si="2"/>
        <v>2990.1840000000002</v>
      </c>
      <c r="J170" t="s">
        <v>21</v>
      </c>
      <c r="K170" t="s">
        <v>27</v>
      </c>
      <c r="L170" t="s">
        <v>27</v>
      </c>
    </row>
    <row r="171" spans="1:12">
      <c r="A171" s="2" t="s">
        <v>19</v>
      </c>
      <c r="B171" t="s">
        <v>20</v>
      </c>
      <c r="C171">
        <v>94</v>
      </c>
      <c r="D171" t="s">
        <v>42</v>
      </c>
      <c r="E171" s="1" t="s">
        <v>648</v>
      </c>
      <c r="F171" t="s">
        <v>649</v>
      </c>
      <c r="G171" s="1">
        <v>43481</v>
      </c>
      <c r="H171">
        <v>2855228</v>
      </c>
      <c r="I171">
        <f t="shared" si="2"/>
        <v>2855.2280000000001</v>
      </c>
      <c r="J171" t="s">
        <v>21</v>
      </c>
      <c r="K171" t="s">
        <v>27</v>
      </c>
      <c r="L171" t="s">
        <v>27</v>
      </c>
    </row>
    <row r="172" spans="1:12">
      <c r="A172" s="2" t="s">
        <v>19</v>
      </c>
      <c r="B172" t="s">
        <v>20</v>
      </c>
      <c r="C172">
        <v>94</v>
      </c>
      <c r="D172" t="s">
        <v>42</v>
      </c>
      <c r="E172" s="1" t="s">
        <v>649</v>
      </c>
      <c r="F172" t="s">
        <v>650</v>
      </c>
      <c r="G172" s="1">
        <v>43482</v>
      </c>
      <c r="H172">
        <v>2839306</v>
      </c>
      <c r="I172">
        <f t="shared" si="2"/>
        <v>2839.306</v>
      </c>
      <c r="J172" t="s">
        <v>21</v>
      </c>
      <c r="K172" t="s">
        <v>27</v>
      </c>
      <c r="L172" t="s">
        <v>27</v>
      </c>
    </row>
    <row r="173" spans="1:12">
      <c r="A173" s="2" t="s">
        <v>19</v>
      </c>
      <c r="B173" t="s">
        <v>20</v>
      </c>
      <c r="C173">
        <v>94</v>
      </c>
      <c r="D173" t="s">
        <v>42</v>
      </c>
      <c r="E173" s="1" t="s">
        <v>650</v>
      </c>
      <c r="F173" t="s">
        <v>651</v>
      </c>
      <c r="G173" s="1">
        <v>43483</v>
      </c>
      <c r="H173">
        <v>2845543</v>
      </c>
      <c r="I173">
        <f t="shared" si="2"/>
        <v>2845.5430000000001</v>
      </c>
      <c r="J173" t="s">
        <v>21</v>
      </c>
      <c r="K173" t="s">
        <v>27</v>
      </c>
      <c r="L173" t="s">
        <v>27</v>
      </c>
    </row>
    <row r="174" spans="1:12">
      <c r="A174" s="2" t="s">
        <v>19</v>
      </c>
      <c r="B174" t="s">
        <v>20</v>
      </c>
      <c r="C174">
        <v>94</v>
      </c>
      <c r="D174" t="s">
        <v>42</v>
      </c>
      <c r="E174" s="1" t="s">
        <v>651</v>
      </c>
      <c r="F174" t="s">
        <v>652</v>
      </c>
      <c r="G174" s="1">
        <v>43484</v>
      </c>
      <c r="H174">
        <v>2853174</v>
      </c>
      <c r="I174">
        <f t="shared" si="2"/>
        <v>2853.174</v>
      </c>
      <c r="J174" t="s">
        <v>21</v>
      </c>
      <c r="K174" t="s">
        <v>27</v>
      </c>
      <c r="L174" t="s">
        <v>27</v>
      </c>
    </row>
    <row r="175" spans="1:12">
      <c r="A175" s="2" t="s">
        <v>19</v>
      </c>
      <c r="B175" t="s">
        <v>20</v>
      </c>
      <c r="C175">
        <v>94</v>
      </c>
      <c r="D175" t="s">
        <v>42</v>
      </c>
      <c r="E175" s="1" t="s">
        <v>652</v>
      </c>
      <c r="F175" t="s">
        <v>653</v>
      </c>
      <c r="G175" s="1">
        <v>43485</v>
      </c>
      <c r="H175">
        <v>2824905</v>
      </c>
      <c r="I175">
        <f t="shared" si="2"/>
        <v>2824.9050000000002</v>
      </c>
      <c r="J175" t="s">
        <v>21</v>
      </c>
      <c r="K175" t="s">
        <v>27</v>
      </c>
      <c r="L175" t="s">
        <v>27</v>
      </c>
    </row>
    <row r="176" spans="1:12">
      <c r="A176" s="2" t="s">
        <v>19</v>
      </c>
      <c r="B176" t="s">
        <v>20</v>
      </c>
      <c r="C176">
        <v>94</v>
      </c>
      <c r="D176" t="s">
        <v>42</v>
      </c>
      <c r="E176" s="1" t="s">
        <v>653</v>
      </c>
      <c r="F176" t="s">
        <v>654</v>
      </c>
      <c r="G176" s="1">
        <v>43486</v>
      </c>
      <c r="H176">
        <v>2839931</v>
      </c>
      <c r="I176">
        <f t="shared" si="2"/>
        <v>2839.931</v>
      </c>
      <c r="J176" t="s">
        <v>21</v>
      </c>
      <c r="K176" t="s">
        <v>27</v>
      </c>
      <c r="L176" t="s">
        <v>27</v>
      </c>
    </row>
    <row r="177" spans="1:12">
      <c r="A177" s="2" t="s">
        <v>19</v>
      </c>
      <c r="B177" t="s">
        <v>20</v>
      </c>
      <c r="C177">
        <v>94</v>
      </c>
      <c r="D177" t="s">
        <v>42</v>
      </c>
      <c r="E177" s="1" t="s">
        <v>654</v>
      </c>
      <c r="F177" t="s">
        <v>655</v>
      </c>
      <c r="G177" s="1">
        <v>43487</v>
      </c>
      <c r="H177">
        <v>2849230</v>
      </c>
      <c r="I177">
        <f t="shared" si="2"/>
        <v>2849.23</v>
      </c>
      <c r="J177" t="s">
        <v>21</v>
      </c>
      <c r="K177" t="s">
        <v>27</v>
      </c>
      <c r="L177" t="s">
        <v>27</v>
      </c>
    </row>
    <row r="178" spans="1:12">
      <c r="A178" s="2" t="s">
        <v>19</v>
      </c>
      <c r="B178" t="s">
        <v>20</v>
      </c>
      <c r="C178">
        <v>94</v>
      </c>
      <c r="D178" t="s">
        <v>42</v>
      </c>
      <c r="E178" s="1" t="s">
        <v>655</v>
      </c>
      <c r="F178" t="s">
        <v>656</v>
      </c>
      <c r="G178" s="1">
        <v>43488</v>
      </c>
      <c r="H178">
        <v>2863894</v>
      </c>
      <c r="I178">
        <f t="shared" si="2"/>
        <v>2863.8939999999998</v>
      </c>
      <c r="J178" t="s">
        <v>21</v>
      </c>
      <c r="K178" t="s">
        <v>27</v>
      </c>
      <c r="L178" t="s">
        <v>27</v>
      </c>
    </row>
    <row r="179" spans="1:12">
      <c r="A179" s="2" t="s">
        <v>19</v>
      </c>
      <c r="B179" t="s">
        <v>20</v>
      </c>
      <c r="C179">
        <v>94</v>
      </c>
      <c r="D179" t="s">
        <v>42</v>
      </c>
      <c r="E179" s="1" t="s">
        <v>656</v>
      </c>
      <c r="F179" t="s">
        <v>657</v>
      </c>
      <c r="G179" s="1">
        <v>43489</v>
      </c>
      <c r="H179">
        <v>2872940</v>
      </c>
      <c r="I179">
        <f t="shared" si="2"/>
        <v>2872.94</v>
      </c>
      <c r="J179" t="s">
        <v>21</v>
      </c>
      <c r="K179" t="s">
        <v>27</v>
      </c>
      <c r="L179" t="s">
        <v>27</v>
      </c>
    </row>
    <row r="180" spans="1:12">
      <c r="A180" s="2" t="s">
        <v>19</v>
      </c>
      <c r="B180" t="s">
        <v>20</v>
      </c>
      <c r="C180">
        <v>94</v>
      </c>
      <c r="D180" t="s">
        <v>42</v>
      </c>
      <c r="E180" s="1" t="s">
        <v>657</v>
      </c>
      <c r="F180" t="s">
        <v>658</v>
      </c>
      <c r="G180" s="1">
        <v>43490</v>
      </c>
      <c r="H180">
        <v>2882716</v>
      </c>
      <c r="I180">
        <f t="shared" si="2"/>
        <v>2882.7159999999999</v>
      </c>
      <c r="J180" t="s">
        <v>21</v>
      </c>
      <c r="K180" t="s">
        <v>27</v>
      </c>
      <c r="L180" t="s">
        <v>27</v>
      </c>
    </row>
    <row r="181" spans="1:12">
      <c r="A181" s="2" t="s">
        <v>19</v>
      </c>
      <c r="B181" t="s">
        <v>20</v>
      </c>
      <c r="C181">
        <v>94</v>
      </c>
      <c r="D181" t="s">
        <v>42</v>
      </c>
      <c r="E181" s="1" t="s">
        <v>658</v>
      </c>
      <c r="F181" t="s">
        <v>659</v>
      </c>
      <c r="G181" s="1">
        <v>43491</v>
      </c>
      <c r="H181">
        <v>2896374</v>
      </c>
      <c r="I181">
        <f t="shared" si="2"/>
        <v>2896.3739999999998</v>
      </c>
      <c r="J181" t="s">
        <v>21</v>
      </c>
      <c r="K181" t="s">
        <v>27</v>
      </c>
      <c r="L181" t="s">
        <v>27</v>
      </c>
    </row>
    <row r="182" spans="1:12">
      <c r="A182" s="2" t="s">
        <v>19</v>
      </c>
      <c r="B182" t="s">
        <v>20</v>
      </c>
      <c r="C182">
        <v>94</v>
      </c>
      <c r="D182" t="s">
        <v>42</v>
      </c>
      <c r="E182" s="1" t="s">
        <v>659</v>
      </c>
      <c r="F182" t="s">
        <v>660</v>
      </c>
      <c r="G182" s="1">
        <v>43492</v>
      </c>
      <c r="H182">
        <v>2909623</v>
      </c>
      <c r="I182">
        <f t="shared" si="2"/>
        <v>2909.623</v>
      </c>
      <c r="J182" t="s">
        <v>21</v>
      </c>
      <c r="K182" t="s">
        <v>27</v>
      </c>
      <c r="L182" t="s">
        <v>27</v>
      </c>
    </row>
    <row r="183" spans="1:12">
      <c r="A183" s="2" t="s">
        <v>19</v>
      </c>
      <c r="B183" t="s">
        <v>20</v>
      </c>
      <c r="C183">
        <v>94</v>
      </c>
      <c r="D183" t="s">
        <v>42</v>
      </c>
      <c r="E183" s="1" t="s">
        <v>660</v>
      </c>
      <c r="F183" t="s">
        <v>661</v>
      </c>
      <c r="G183" s="1">
        <v>43493</v>
      </c>
      <c r="H183">
        <v>2922474</v>
      </c>
      <c r="I183">
        <f t="shared" si="2"/>
        <v>2922.4740000000002</v>
      </c>
      <c r="J183" t="s">
        <v>21</v>
      </c>
      <c r="K183" t="s">
        <v>27</v>
      </c>
      <c r="L183" t="s">
        <v>27</v>
      </c>
    </row>
    <row r="184" spans="1:12">
      <c r="A184" s="2" t="s">
        <v>19</v>
      </c>
      <c r="B184" t="s">
        <v>20</v>
      </c>
      <c r="C184">
        <v>94</v>
      </c>
      <c r="D184" t="s">
        <v>42</v>
      </c>
      <c r="E184" s="1" t="s">
        <v>661</v>
      </c>
      <c r="F184" t="s">
        <v>662</v>
      </c>
      <c r="G184" s="1">
        <v>43494</v>
      </c>
      <c r="H184">
        <v>2934940</v>
      </c>
      <c r="I184">
        <f t="shared" si="2"/>
        <v>2934.94</v>
      </c>
      <c r="J184" t="s">
        <v>21</v>
      </c>
      <c r="K184" t="s">
        <v>27</v>
      </c>
      <c r="L184" t="s">
        <v>27</v>
      </c>
    </row>
    <row r="185" spans="1:12">
      <c r="A185" s="2" t="s">
        <v>19</v>
      </c>
      <c r="B185" t="s">
        <v>20</v>
      </c>
      <c r="C185">
        <v>94</v>
      </c>
      <c r="D185" t="s">
        <v>42</v>
      </c>
      <c r="E185" s="1" t="s">
        <v>662</v>
      </c>
      <c r="F185" t="s">
        <v>663</v>
      </c>
      <c r="G185" s="1">
        <v>43495</v>
      </c>
      <c r="H185">
        <v>2947032</v>
      </c>
      <c r="I185">
        <f t="shared" si="2"/>
        <v>2947.0320000000002</v>
      </c>
      <c r="J185" t="s">
        <v>21</v>
      </c>
      <c r="K185" t="s">
        <v>27</v>
      </c>
      <c r="L185" t="s">
        <v>27</v>
      </c>
    </row>
    <row r="186" spans="1:12">
      <c r="A186" s="2" t="s">
        <v>19</v>
      </c>
      <c r="B186" t="s">
        <v>20</v>
      </c>
      <c r="C186">
        <v>94</v>
      </c>
      <c r="D186" t="s">
        <v>42</v>
      </c>
      <c r="E186" s="1" t="s">
        <v>663</v>
      </c>
      <c r="F186" t="s">
        <v>664</v>
      </c>
      <c r="G186" s="1">
        <v>43496</v>
      </c>
      <c r="H186">
        <v>2958761</v>
      </c>
      <c r="I186">
        <f t="shared" si="2"/>
        <v>2958.761</v>
      </c>
      <c r="J186" t="s">
        <v>21</v>
      </c>
      <c r="K186" t="s">
        <v>27</v>
      </c>
      <c r="L186" t="s">
        <v>27</v>
      </c>
    </row>
    <row r="187" spans="1:12">
      <c r="A187" s="2" t="s">
        <v>19</v>
      </c>
      <c r="B187" t="s">
        <v>20</v>
      </c>
      <c r="C187">
        <v>94</v>
      </c>
      <c r="D187" t="s">
        <v>42</v>
      </c>
      <c r="E187" s="1" t="s">
        <v>664</v>
      </c>
      <c r="F187" t="s">
        <v>665</v>
      </c>
      <c r="G187" s="1">
        <v>43497</v>
      </c>
      <c r="H187">
        <v>2953450</v>
      </c>
      <c r="I187">
        <f t="shared" si="2"/>
        <v>2953.45</v>
      </c>
      <c r="J187" t="s">
        <v>21</v>
      </c>
      <c r="K187" t="s">
        <v>27</v>
      </c>
      <c r="L187" t="s">
        <v>27</v>
      </c>
    </row>
    <row r="188" spans="1:12">
      <c r="A188" s="2" t="s">
        <v>19</v>
      </c>
      <c r="B188" t="s">
        <v>20</v>
      </c>
      <c r="C188">
        <v>94</v>
      </c>
      <c r="D188" t="s">
        <v>42</v>
      </c>
      <c r="E188" s="1" t="s">
        <v>665</v>
      </c>
      <c r="F188" t="s">
        <v>666</v>
      </c>
      <c r="G188" s="1">
        <v>43498</v>
      </c>
      <c r="H188">
        <v>2903922</v>
      </c>
      <c r="I188">
        <f t="shared" si="2"/>
        <v>2903.922</v>
      </c>
      <c r="J188" t="s">
        <v>21</v>
      </c>
      <c r="K188" t="s">
        <v>27</v>
      </c>
      <c r="L188" t="s">
        <v>27</v>
      </c>
    </row>
    <row r="189" spans="1:12">
      <c r="A189" s="2" t="s">
        <v>19</v>
      </c>
      <c r="B189" t="s">
        <v>20</v>
      </c>
      <c r="C189">
        <v>94</v>
      </c>
      <c r="D189" t="s">
        <v>42</v>
      </c>
      <c r="E189" s="1" t="s">
        <v>666</v>
      </c>
      <c r="F189" t="s">
        <v>667</v>
      </c>
      <c r="G189" s="1">
        <v>43499</v>
      </c>
      <c r="H189">
        <v>2863214</v>
      </c>
      <c r="I189">
        <f t="shared" si="2"/>
        <v>2863.2139999999999</v>
      </c>
      <c r="J189" t="s">
        <v>21</v>
      </c>
      <c r="K189" t="s">
        <v>27</v>
      </c>
      <c r="L189" t="s">
        <v>27</v>
      </c>
    </row>
    <row r="190" spans="1:12">
      <c r="A190" s="2" t="s">
        <v>19</v>
      </c>
      <c r="B190" t="s">
        <v>20</v>
      </c>
      <c r="C190">
        <v>94</v>
      </c>
      <c r="D190" t="s">
        <v>42</v>
      </c>
      <c r="E190" s="1" t="s">
        <v>667</v>
      </c>
      <c r="F190" t="s">
        <v>668</v>
      </c>
      <c r="G190" s="1">
        <v>43500</v>
      </c>
      <c r="H190">
        <v>2842816</v>
      </c>
      <c r="I190">
        <f t="shared" si="2"/>
        <v>2842.8159999999998</v>
      </c>
      <c r="J190" t="s">
        <v>21</v>
      </c>
      <c r="K190" t="s">
        <v>27</v>
      </c>
      <c r="L190" t="s">
        <v>27</v>
      </c>
    </row>
    <row r="191" spans="1:12">
      <c r="A191" s="2" t="s">
        <v>19</v>
      </c>
      <c r="B191" t="s">
        <v>20</v>
      </c>
      <c r="C191">
        <v>94</v>
      </c>
      <c r="D191" t="s">
        <v>42</v>
      </c>
      <c r="E191" s="1" t="s">
        <v>668</v>
      </c>
      <c r="F191" t="s">
        <v>669</v>
      </c>
      <c r="G191" s="1">
        <v>43501</v>
      </c>
      <c r="H191">
        <v>2842058</v>
      </c>
      <c r="I191">
        <f t="shared" si="2"/>
        <v>2842.058</v>
      </c>
      <c r="J191" t="s">
        <v>21</v>
      </c>
      <c r="K191" t="s">
        <v>27</v>
      </c>
      <c r="L191" t="s">
        <v>27</v>
      </c>
    </row>
    <row r="192" spans="1:12">
      <c r="A192" s="2" t="s">
        <v>19</v>
      </c>
      <c r="B192" t="s">
        <v>20</v>
      </c>
      <c r="C192">
        <v>94</v>
      </c>
      <c r="D192" t="s">
        <v>42</v>
      </c>
      <c r="E192" s="1" t="s">
        <v>669</v>
      </c>
      <c r="F192" t="s">
        <v>670</v>
      </c>
      <c r="G192" s="1">
        <v>43502</v>
      </c>
      <c r="H192">
        <v>2850552</v>
      </c>
      <c r="I192">
        <f t="shared" si="2"/>
        <v>2850.5520000000001</v>
      </c>
      <c r="J192" t="s">
        <v>21</v>
      </c>
      <c r="K192" t="s">
        <v>27</v>
      </c>
      <c r="L192" t="s">
        <v>27</v>
      </c>
    </row>
    <row r="193" spans="1:12">
      <c r="A193" s="2" t="s">
        <v>19</v>
      </c>
      <c r="B193" t="s">
        <v>20</v>
      </c>
      <c r="C193">
        <v>94</v>
      </c>
      <c r="D193" t="s">
        <v>42</v>
      </c>
      <c r="E193" s="1" t="s">
        <v>670</v>
      </c>
      <c r="F193" t="s">
        <v>671</v>
      </c>
      <c r="G193" s="1">
        <v>43503</v>
      </c>
      <c r="H193">
        <v>2863785</v>
      </c>
      <c r="I193">
        <f t="shared" si="2"/>
        <v>2863.7849999999999</v>
      </c>
      <c r="J193" t="s">
        <v>21</v>
      </c>
      <c r="K193" t="s">
        <v>27</v>
      </c>
      <c r="L193" t="s">
        <v>27</v>
      </c>
    </row>
    <row r="194" spans="1:12">
      <c r="A194" s="2" t="s">
        <v>19</v>
      </c>
      <c r="B194" t="s">
        <v>20</v>
      </c>
      <c r="C194">
        <v>94</v>
      </c>
      <c r="D194" t="s">
        <v>42</v>
      </c>
      <c r="E194" s="1" t="s">
        <v>671</v>
      </c>
      <c r="F194" t="s">
        <v>672</v>
      </c>
      <c r="G194" s="1">
        <v>43504</v>
      </c>
      <c r="H194">
        <v>2871753</v>
      </c>
      <c r="I194">
        <f t="shared" si="2"/>
        <v>2871.7530000000002</v>
      </c>
      <c r="J194" t="s">
        <v>21</v>
      </c>
      <c r="K194" t="s">
        <v>27</v>
      </c>
      <c r="L194" t="s">
        <v>27</v>
      </c>
    </row>
    <row r="195" spans="1:12">
      <c r="A195" s="2" t="s">
        <v>19</v>
      </c>
      <c r="B195" t="s">
        <v>20</v>
      </c>
      <c r="C195">
        <v>94</v>
      </c>
      <c r="D195" t="s">
        <v>42</v>
      </c>
      <c r="E195" s="1" t="s">
        <v>672</v>
      </c>
      <c r="F195" t="s">
        <v>673</v>
      </c>
      <c r="G195" s="1">
        <v>43505</v>
      </c>
      <c r="H195">
        <v>2862604</v>
      </c>
      <c r="I195">
        <f t="shared" ref="I195:I258" si="3">H195/1000</f>
        <v>2862.6039999999998</v>
      </c>
      <c r="J195" t="s">
        <v>21</v>
      </c>
      <c r="K195" t="s">
        <v>27</v>
      </c>
      <c r="L195" t="s">
        <v>27</v>
      </c>
    </row>
    <row r="196" spans="1:12">
      <c r="A196" s="2" t="s">
        <v>19</v>
      </c>
      <c r="B196" t="s">
        <v>20</v>
      </c>
      <c r="C196">
        <v>94</v>
      </c>
      <c r="D196" t="s">
        <v>42</v>
      </c>
      <c r="E196" s="1" t="s">
        <v>673</v>
      </c>
      <c r="F196" t="s">
        <v>674</v>
      </c>
      <c r="G196" s="1">
        <v>43506</v>
      </c>
      <c r="H196">
        <v>2867068</v>
      </c>
      <c r="I196">
        <f t="shared" si="3"/>
        <v>2867.0680000000002</v>
      </c>
      <c r="J196" t="s">
        <v>21</v>
      </c>
      <c r="K196" t="s">
        <v>27</v>
      </c>
      <c r="L196" t="s">
        <v>27</v>
      </c>
    </row>
    <row r="197" spans="1:12">
      <c r="A197" s="2" t="s">
        <v>19</v>
      </c>
      <c r="B197" t="s">
        <v>20</v>
      </c>
      <c r="C197">
        <v>94</v>
      </c>
      <c r="D197" t="s">
        <v>42</v>
      </c>
      <c r="E197" s="1" t="s">
        <v>674</v>
      </c>
      <c r="F197" t="s">
        <v>675</v>
      </c>
      <c r="G197" s="1">
        <v>43507</v>
      </c>
      <c r="H197">
        <v>2875507</v>
      </c>
      <c r="I197">
        <f t="shared" si="3"/>
        <v>2875.5070000000001</v>
      </c>
      <c r="J197" t="s">
        <v>21</v>
      </c>
      <c r="K197" t="s">
        <v>27</v>
      </c>
      <c r="L197" t="s">
        <v>27</v>
      </c>
    </row>
    <row r="198" spans="1:12">
      <c r="A198" s="2" t="s">
        <v>19</v>
      </c>
      <c r="B198" t="s">
        <v>20</v>
      </c>
      <c r="C198">
        <v>94</v>
      </c>
      <c r="D198" t="s">
        <v>42</v>
      </c>
      <c r="E198" s="1" t="s">
        <v>675</v>
      </c>
      <c r="F198" t="s">
        <v>676</v>
      </c>
      <c r="G198" s="1">
        <v>43508</v>
      </c>
      <c r="H198">
        <v>2881480</v>
      </c>
      <c r="I198">
        <f t="shared" si="3"/>
        <v>2881.48</v>
      </c>
      <c r="J198" t="s">
        <v>21</v>
      </c>
      <c r="K198" t="s">
        <v>27</v>
      </c>
      <c r="L198" t="s">
        <v>27</v>
      </c>
    </row>
    <row r="199" spans="1:12">
      <c r="A199" s="2" t="s">
        <v>19</v>
      </c>
      <c r="B199" t="s">
        <v>20</v>
      </c>
      <c r="C199">
        <v>94</v>
      </c>
      <c r="D199" t="s">
        <v>42</v>
      </c>
      <c r="E199" s="1" t="s">
        <v>676</v>
      </c>
      <c r="F199" t="s">
        <v>677</v>
      </c>
      <c r="G199" s="1">
        <v>43509</v>
      </c>
      <c r="H199">
        <v>2788000</v>
      </c>
      <c r="I199">
        <f t="shared" si="3"/>
        <v>2788</v>
      </c>
      <c r="J199" t="s">
        <v>21</v>
      </c>
      <c r="K199" t="s">
        <v>27</v>
      </c>
      <c r="L199" t="s">
        <v>27</v>
      </c>
    </row>
    <row r="200" spans="1:12">
      <c r="A200" s="2" t="s">
        <v>19</v>
      </c>
      <c r="B200" t="s">
        <v>20</v>
      </c>
      <c r="C200">
        <v>94</v>
      </c>
      <c r="D200" t="s">
        <v>42</v>
      </c>
      <c r="E200" s="1" t="s">
        <v>677</v>
      </c>
      <c r="F200" t="s">
        <v>678</v>
      </c>
      <c r="G200" s="1">
        <v>43510</v>
      </c>
      <c r="H200">
        <v>2788000</v>
      </c>
      <c r="I200">
        <f t="shared" si="3"/>
        <v>2788</v>
      </c>
      <c r="J200" t="s">
        <v>21</v>
      </c>
      <c r="K200" t="s">
        <v>27</v>
      </c>
      <c r="L200" t="s">
        <v>27</v>
      </c>
    </row>
    <row r="201" spans="1:12">
      <c r="A201" s="2" t="s">
        <v>19</v>
      </c>
      <c r="B201" t="s">
        <v>20</v>
      </c>
      <c r="C201">
        <v>94</v>
      </c>
      <c r="D201" t="s">
        <v>42</v>
      </c>
      <c r="E201" s="1" t="s">
        <v>678</v>
      </c>
      <c r="F201" t="s">
        <v>679</v>
      </c>
      <c r="G201" s="1">
        <v>43511</v>
      </c>
      <c r="H201">
        <v>2788000</v>
      </c>
      <c r="I201">
        <f t="shared" si="3"/>
        <v>2788</v>
      </c>
      <c r="J201" t="s">
        <v>21</v>
      </c>
      <c r="K201" t="s">
        <v>27</v>
      </c>
      <c r="L201" t="s">
        <v>27</v>
      </c>
    </row>
    <row r="202" spans="1:12">
      <c r="A202" s="2" t="s">
        <v>19</v>
      </c>
      <c r="B202" t="s">
        <v>20</v>
      </c>
      <c r="C202">
        <v>94</v>
      </c>
      <c r="D202" t="s">
        <v>42</v>
      </c>
      <c r="E202" s="1" t="s">
        <v>679</v>
      </c>
      <c r="F202" t="s">
        <v>680</v>
      </c>
      <c r="G202" s="1">
        <v>43512</v>
      </c>
      <c r="H202">
        <v>2788000</v>
      </c>
      <c r="I202">
        <f t="shared" si="3"/>
        <v>2788</v>
      </c>
      <c r="J202" t="s">
        <v>21</v>
      </c>
      <c r="K202" t="s">
        <v>27</v>
      </c>
      <c r="L202" t="s">
        <v>27</v>
      </c>
    </row>
    <row r="203" spans="1:12">
      <c r="A203" s="2" t="s">
        <v>19</v>
      </c>
      <c r="B203" t="s">
        <v>20</v>
      </c>
      <c r="C203">
        <v>94</v>
      </c>
      <c r="D203" t="s">
        <v>42</v>
      </c>
      <c r="E203" s="1" t="s">
        <v>680</v>
      </c>
      <c r="F203" t="s">
        <v>681</v>
      </c>
      <c r="G203" s="1">
        <v>43513</v>
      </c>
      <c r="H203">
        <v>2788000</v>
      </c>
      <c r="I203">
        <f t="shared" si="3"/>
        <v>2788</v>
      </c>
      <c r="J203" t="s">
        <v>21</v>
      </c>
      <c r="K203" t="s">
        <v>27</v>
      </c>
      <c r="L203" t="s">
        <v>27</v>
      </c>
    </row>
    <row r="204" spans="1:12">
      <c r="A204" s="2" t="s">
        <v>19</v>
      </c>
      <c r="B204" t="s">
        <v>20</v>
      </c>
      <c r="C204">
        <v>94</v>
      </c>
      <c r="D204" t="s">
        <v>42</v>
      </c>
      <c r="E204" s="1" t="s">
        <v>681</v>
      </c>
      <c r="F204" t="s">
        <v>682</v>
      </c>
      <c r="G204" s="1">
        <v>43514</v>
      </c>
      <c r="H204">
        <v>2788000</v>
      </c>
      <c r="I204">
        <f t="shared" si="3"/>
        <v>2788</v>
      </c>
      <c r="J204" t="s">
        <v>21</v>
      </c>
      <c r="K204" t="s">
        <v>27</v>
      </c>
      <c r="L204" t="s">
        <v>27</v>
      </c>
    </row>
    <row r="205" spans="1:12">
      <c r="A205" s="2" t="s">
        <v>19</v>
      </c>
      <c r="B205" t="s">
        <v>20</v>
      </c>
      <c r="C205">
        <v>94</v>
      </c>
      <c r="D205" t="s">
        <v>42</v>
      </c>
      <c r="E205" s="1" t="s">
        <v>682</v>
      </c>
      <c r="F205" t="s">
        <v>683</v>
      </c>
      <c r="G205" s="1">
        <v>43515</v>
      </c>
      <c r="H205">
        <v>2788000</v>
      </c>
      <c r="I205">
        <f t="shared" si="3"/>
        <v>2788</v>
      </c>
      <c r="J205" t="s">
        <v>21</v>
      </c>
      <c r="K205" t="s">
        <v>27</v>
      </c>
      <c r="L205" t="s">
        <v>27</v>
      </c>
    </row>
    <row r="206" spans="1:12">
      <c r="A206" s="2" t="s">
        <v>19</v>
      </c>
      <c r="B206" t="s">
        <v>20</v>
      </c>
      <c r="C206">
        <v>94</v>
      </c>
      <c r="D206" t="s">
        <v>42</v>
      </c>
      <c r="E206" s="1" t="s">
        <v>683</v>
      </c>
      <c r="F206" t="s">
        <v>684</v>
      </c>
      <c r="G206" s="1">
        <v>43516</v>
      </c>
      <c r="H206">
        <v>2788000</v>
      </c>
      <c r="I206">
        <f t="shared" si="3"/>
        <v>2788</v>
      </c>
      <c r="J206" t="s">
        <v>21</v>
      </c>
      <c r="K206" t="s">
        <v>27</v>
      </c>
      <c r="L206" t="s">
        <v>27</v>
      </c>
    </row>
    <row r="207" spans="1:12">
      <c r="A207" s="2" t="s">
        <v>19</v>
      </c>
      <c r="B207" t="s">
        <v>20</v>
      </c>
      <c r="C207">
        <v>94</v>
      </c>
      <c r="D207" t="s">
        <v>42</v>
      </c>
      <c r="E207" s="1" t="s">
        <v>684</v>
      </c>
      <c r="F207" t="s">
        <v>685</v>
      </c>
      <c r="G207" s="1">
        <v>43517</v>
      </c>
      <c r="H207">
        <v>2788000</v>
      </c>
      <c r="I207">
        <f t="shared" si="3"/>
        <v>2788</v>
      </c>
      <c r="J207" t="s">
        <v>21</v>
      </c>
      <c r="K207" t="s">
        <v>27</v>
      </c>
      <c r="L207" t="s">
        <v>27</v>
      </c>
    </row>
    <row r="208" spans="1:12">
      <c r="A208" s="2" t="s">
        <v>19</v>
      </c>
      <c r="B208" t="s">
        <v>20</v>
      </c>
      <c r="C208">
        <v>94</v>
      </c>
      <c r="D208" t="s">
        <v>42</v>
      </c>
      <c r="E208" s="1" t="s">
        <v>685</v>
      </c>
      <c r="F208" t="s">
        <v>686</v>
      </c>
      <c r="G208" s="1">
        <v>43518</v>
      </c>
      <c r="H208">
        <v>2794042</v>
      </c>
      <c r="I208">
        <f t="shared" si="3"/>
        <v>2794.0419999999999</v>
      </c>
      <c r="J208" t="s">
        <v>21</v>
      </c>
      <c r="K208" t="s">
        <v>27</v>
      </c>
      <c r="L208" t="s">
        <v>27</v>
      </c>
    </row>
    <row r="209" spans="1:12">
      <c r="A209" s="2" t="s">
        <v>19</v>
      </c>
      <c r="B209" t="s">
        <v>20</v>
      </c>
      <c r="C209">
        <v>94</v>
      </c>
      <c r="D209" t="s">
        <v>42</v>
      </c>
      <c r="E209" s="1" t="s">
        <v>686</v>
      </c>
      <c r="F209" t="s">
        <v>687</v>
      </c>
      <c r="G209" s="1">
        <v>43519</v>
      </c>
      <c r="H209">
        <v>2810360</v>
      </c>
      <c r="I209">
        <f t="shared" si="3"/>
        <v>2810.36</v>
      </c>
      <c r="J209" t="s">
        <v>21</v>
      </c>
      <c r="K209" t="s">
        <v>27</v>
      </c>
      <c r="L209" t="s">
        <v>27</v>
      </c>
    </row>
    <row r="210" spans="1:12">
      <c r="A210" s="2" t="s">
        <v>19</v>
      </c>
      <c r="B210" t="s">
        <v>20</v>
      </c>
      <c r="C210">
        <v>94</v>
      </c>
      <c r="D210" t="s">
        <v>42</v>
      </c>
      <c r="E210" s="1" t="s">
        <v>687</v>
      </c>
      <c r="F210" t="s">
        <v>688</v>
      </c>
      <c r="G210" s="1">
        <v>43520</v>
      </c>
      <c r="H210">
        <v>2822586</v>
      </c>
      <c r="I210">
        <f t="shared" si="3"/>
        <v>2822.5859999999998</v>
      </c>
      <c r="J210" t="s">
        <v>21</v>
      </c>
      <c r="K210" t="s">
        <v>27</v>
      </c>
      <c r="L210" t="s">
        <v>27</v>
      </c>
    </row>
    <row r="211" spans="1:12">
      <c r="A211" s="2" t="s">
        <v>19</v>
      </c>
      <c r="B211" t="s">
        <v>20</v>
      </c>
      <c r="C211">
        <v>94</v>
      </c>
      <c r="D211" t="s">
        <v>42</v>
      </c>
      <c r="E211" s="1" t="s">
        <v>688</v>
      </c>
      <c r="F211" t="s">
        <v>689</v>
      </c>
      <c r="G211" s="1">
        <v>43521</v>
      </c>
      <c r="H211">
        <v>2788000</v>
      </c>
      <c r="I211">
        <f t="shared" si="3"/>
        <v>2788</v>
      </c>
      <c r="J211" t="s">
        <v>21</v>
      </c>
      <c r="K211" t="s">
        <v>27</v>
      </c>
      <c r="L211" t="s">
        <v>27</v>
      </c>
    </row>
    <row r="212" spans="1:12">
      <c r="A212" s="2" t="s">
        <v>19</v>
      </c>
      <c r="B212" t="s">
        <v>20</v>
      </c>
      <c r="C212">
        <v>94</v>
      </c>
      <c r="D212" t="s">
        <v>42</v>
      </c>
      <c r="E212" s="1" t="s">
        <v>689</v>
      </c>
      <c r="F212" t="s">
        <v>690</v>
      </c>
      <c r="G212" s="1">
        <v>43522</v>
      </c>
      <c r="H212">
        <v>2788000</v>
      </c>
      <c r="I212">
        <f t="shared" si="3"/>
        <v>2788</v>
      </c>
      <c r="J212" t="s">
        <v>21</v>
      </c>
      <c r="K212" t="s">
        <v>27</v>
      </c>
      <c r="L212" t="s">
        <v>27</v>
      </c>
    </row>
    <row r="213" spans="1:12">
      <c r="A213" s="2" t="s">
        <v>19</v>
      </c>
      <c r="B213" t="s">
        <v>20</v>
      </c>
      <c r="C213">
        <v>94</v>
      </c>
      <c r="D213" t="s">
        <v>42</v>
      </c>
      <c r="E213" s="1" t="s">
        <v>690</v>
      </c>
      <c r="F213" t="s">
        <v>691</v>
      </c>
      <c r="G213" s="1">
        <v>43523</v>
      </c>
      <c r="H213">
        <v>2788000</v>
      </c>
      <c r="I213">
        <f t="shared" si="3"/>
        <v>2788</v>
      </c>
      <c r="J213" t="s">
        <v>21</v>
      </c>
      <c r="K213" t="s">
        <v>27</v>
      </c>
      <c r="L213" t="s">
        <v>27</v>
      </c>
    </row>
    <row r="214" spans="1:12">
      <c r="A214" s="2" t="s">
        <v>19</v>
      </c>
      <c r="B214" t="s">
        <v>20</v>
      </c>
      <c r="C214">
        <v>94</v>
      </c>
      <c r="D214" t="s">
        <v>42</v>
      </c>
      <c r="E214" s="1" t="s">
        <v>691</v>
      </c>
      <c r="F214" t="s">
        <v>692</v>
      </c>
      <c r="G214" s="1">
        <v>43524</v>
      </c>
      <c r="H214">
        <v>2788000</v>
      </c>
      <c r="I214">
        <f t="shared" si="3"/>
        <v>2788</v>
      </c>
      <c r="J214" t="s">
        <v>21</v>
      </c>
      <c r="K214" t="s">
        <v>27</v>
      </c>
      <c r="L214" t="s">
        <v>27</v>
      </c>
    </row>
    <row r="215" spans="1:12">
      <c r="A215" s="2" t="s">
        <v>19</v>
      </c>
      <c r="B215" t="s">
        <v>20</v>
      </c>
      <c r="C215">
        <v>94</v>
      </c>
      <c r="D215" t="s">
        <v>42</v>
      </c>
      <c r="E215" s="1" t="s">
        <v>692</v>
      </c>
      <c r="F215" t="s">
        <v>693</v>
      </c>
      <c r="G215" s="1">
        <v>43525</v>
      </c>
      <c r="H215">
        <v>2788000</v>
      </c>
      <c r="I215">
        <f t="shared" si="3"/>
        <v>2788</v>
      </c>
      <c r="J215" t="s">
        <v>21</v>
      </c>
      <c r="K215" t="s">
        <v>27</v>
      </c>
      <c r="L215" t="s">
        <v>27</v>
      </c>
    </row>
    <row r="216" spans="1:12">
      <c r="A216" s="2" t="s">
        <v>19</v>
      </c>
      <c r="B216" t="s">
        <v>20</v>
      </c>
      <c r="C216">
        <v>94</v>
      </c>
      <c r="D216" t="s">
        <v>42</v>
      </c>
      <c r="E216" s="1" t="s">
        <v>693</v>
      </c>
      <c r="F216" t="s">
        <v>694</v>
      </c>
      <c r="G216" s="1">
        <v>43526</v>
      </c>
      <c r="H216">
        <v>2788000</v>
      </c>
      <c r="I216">
        <f t="shared" si="3"/>
        <v>2788</v>
      </c>
      <c r="J216" t="s">
        <v>21</v>
      </c>
      <c r="K216" t="s">
        <v>27</v>
      </c>
      <c r="L216" t="s">
        <v>27</v>
      </c>
    </row>
    <row r="217" spans="1:12">
      <c r="A217" s="2" t="s">
        <v>19</v>
      </c>
      <c r="B217" t="s">
        <v>20</v>
      </c>
      <c r="C217">
        <v>94</v>
      </c>
      <c r="D217" t="s">
        <v>42</v>
      </c>
      <c r="E217" s="1" t="s">
        <v>694</v>
      </c>
      <c r="F217" t="s">
        <v>695</v>
      </c>
      <c r="G217" s="1">
        <v>43527</v>
      </c>
      <c r="H217">
        <v>2788000</v>
      </c>
      <c r="I217">
        <f t="shared" si="3"/>
        <v>2788</v>
      </c>
      <c r="J217" t="s">
        <v>21</v>
      </c>
      <c r="K217" t="s">
        <v>27</v>
      </c>
      <c r="L217" t="s">
        <v>27</v>
      </c>
    </row>
    <row r="218" spans="1:12">
      <c r="A218" s="2" t="s">
        <v>19</v>
      </c>
      <c r="B218" t="s">
        <v>20</v>
      </c>
      <c r="C218">
        <v>94</v>
      </c>
      <c r="D218" t="s">
        <v>42</v>
      </c>
      <c r="E218" s="1" t="s">
        <v>695</v>
      </c>
      <c r="F218" t="s">
        <v>696</v>
      </c>
      <c r="G218" s="1">
        <v>43528</v>
      </c>
      <c r="H218">
        <v>2788000</v>
      </c>
      <c r="I218">
        <f t="shared" si="3"/>
        <v>2788</v>
      </c>
      <c r="J218" t="s">
        <v>21</v>
      </c>
      <c r="K218" t="s">
        <v>27</v>
      </c>
      <c r="L218" t="s">
        <v>27</v>
      </c>
    </row>
    <row r="219" spans="1:12">
      <c r="A219" s="2" t="s">
        <v>19</v>
      </c>
      <c r="B219" t="s">
        <v>20</v>
      </c>
      <c r="C219">
        <v>94</v>
      </c>
      <c r="D219" t="s">
        <v>42</v>
      </c>
      <c r="E219" s="1" t="s">
        <v>696</v>
      </c>
      <c r="F219" t="s">
        <v>697</v>
      </c>
      <c r="G219" s="1">
        <v>43529</v>
      </c>
      <c r="H219">
        <v>2788000</v>
      </c>
      <c r="I219">
        <f t="shared" si="3"/>
        <v>2788</v>
      </c>
      <c r="J219" t="s">
        <v>21</v>
      </c>
      <c r="K219" t="s">
        <v>27</v>
      </c>
      <c r="L219" t="s">
        <v>27</v>
      </c>
    </row>
    <row r="220" spans="1:12">
      <c r="A220" s="2" t="s">
        <v>19</v>
      </c>
      <c r="B220" t="s">
        <v>20</v>
      </c>
      <c r="C220">
        <v>94</v>
      </c>
      <c r="D220" t="s">
        <v>42</v>
      </c>
      <c r="E220" s="1" t="s">
        <v>697</v>
      </c>
      <c r="F220" t="s">
        <v>698</v>
      </c>
      <c r="G220" s="1">
        <v>43530</v>
      </c>
      <c r="H220">
        <v>2788000</v>
      </c>
      <c r="I220">
        <f t="shared" si="3"/>
        <v>2788</v>
      </c>
      <c r="J220" t="s">
        <v>21</v>
      </c>
      <c r="K220" t="s">
        <v>27</v>
      </c>
      <c r="L220" t="s">
        <v>27</v>
      </c>
    </row>
    <row r="221" spans="1:12">
      <c r="A221" s="2" t="s">
        <v>19</v>
      </c>
      <c r="B221" t="s">
        <v>20</v>
      </c>
      <c r="C221">
        <v>94</v>
      </c>
      <c r="D221" t="s">
        <v>42</v>
      </c>
      <c r="E221" s="1" t="s">
        <v>698</v>
      </c>
      <c r="F221" t="s">
        <v>699</v>
      </c>
      <c r="G221" s="1">
        <v>43531</v>
      </c>
      <c r="H221">
        <v>2788000</v>
      </c>
      <c r="I221">
        <f t="shared" si="3"/>
        <v>2788</v>
      </c>
      <c r="J221" t="s">
        <v>21</v>
      </c>
      <c r="K221" t="s">
        <v>27</v>
      </c>
      <c r="L221" t="s">
        <v>27</v>
      </c>
    </row>
    <row r="222" spans="1:12">
      <c r="A222" s="2" t="s">
        <v>19</v>
      </c>
      <c r="B222" t="s">
        <v>20</v>
      </c>
      <c r="C222">
        <v>94</v>
      </c>
      <c r="D222" t="s">
        <v>42</v>
      </c>
      <c r="E222" s="1" t="s">
        <v>699</v>
      </c>
      <c r="F222" t="s">
        <v>700</v>
      </c>
      <c r="G222" s="1">
        <v>43532</v>
      </c>
      <c r="H222">
        <v>2788000</v>
      </c>
      <c r="I222">
        <f t="shared" si="3"/>
        <v>2788</v>
      </c>
      <c r="J222" t="s">
        <v>21</v>
      </c>
      <c r="K222" t="s">
        <v>27</v>
      </c>
      <c r="L222" t="s">
        <v>27</v>
      </c>
    </row>
    <row r="223" spans="1:12">
      <c r="A223" s="2" t="s">
        <v>19</v>
      </c>
      <c r="B223" t="s">
        <v>20</v>
      </c>
      <c r="C223">
        <v>94</v>
      </c>
      <c r="D223" t="s">
        <v>42</v>
      </c>
      <c r="E223" s="1" t="s">
        <v>700</v>
      </c>
      <c r="F223" t="s">
        <v>701</v>
      </c>
      <c r="G223" s="1">
        <v>43533</v>
      </c>
      <c r="H223">
        <v>2788000</v>
      </c>
      <c r="I223">
        <f t="shared" si="3"/>
        <v>2788</v>
      </c>
      <c r="J223" t="s">
        <v>21</v>
      </c>
      <c r="K223" t="s">
        <v>27</v>
      </c>
      <c r="L223" t="s">
        <v>27</v>
      </c>
    </row>
    <row r="224" spans="1:12">
      <c r="A224" s="2" t="s">
        <v>19</v>
      </c>
      <c r="B224" t="s">
        <v>20</v>
      </c>
      <c r="C224">
        <v>94</v>
      </c>
      <c r="D224" t="s">
        <v>42</v>
      </c>
      <c r="E224" s="1" t="s">
        <v>701</v>
      </c>
      <c r="F224" t="s">
        <v>702</v>
      </c>
      <c r="G224" s="1">
        <v>43534</v>
      </c>
      <c r="H224">
        <v>2788000</v>
      </c>
      <c r="I224">
        <f t="shared" si="3"/>
        <v>2788</v>
      </c>
      <c r="J224" t="s">
        <v>21</v>
      </c>
      <c r="K224" t="s">
        <v>27</v>
      </c>
      <c r="L224" t="s">
        <v>27</v>
      </c>
    </row>
    <row r="225" spans="1:12">
      <c r="A225" s="2" t="s">
        <v>19</v>
      </c>
      <c r="B225" t="s">
        <v>20</v>
      </c>
      <c r="C225">
        <v>94</v>
      </c>
      <c r="D225" t="s">
        <v>42</v>
      </c>
      <c r="E225" s="1" t="s">
        <v>702</v>
      </c>
      <c r="F225" t="s">
        <v>703</v>
      </c>
      <c r="G225" s="1">
        <v>43535</v>
      </c>
      <c r="H225">
        <v>2788000</v>
      </c>
      <c r="I225">
        <f t="shared" si="3"/>
        <v>2788</v>
      </c>
      <c r="J225" t="s">
        <v>21</v>
      </c>
      <c r="K225" t="s">
        <v>27</v>
      </c>
      <c r="L225" t="s">
        <v>27</v>
      </c>
    </row>
    <row r="226" spans="1:12">
      <c r="A226" s="2" t="s">
        <v>19</v>
      </c>
      <c r="B226" t="s">
        <v>20</v>
      </c>
      <c r="C226">
        <v>94</v>
      </c>
      <c r="D226" t="s">
        <v>42</v>
      </c>
      <c r="E226" s="1" t="s">
        <v>703</v>
      </c>
      <c r="F226" t="s">
        <v>704</v>
      </c>
      <c r="G226" s="1">
        <v>43536</v>
      </c>
      <c r="H226">
        <v>2788000</v>
      </c>
      <c r="I226">
        <f t="shared" si="3"/>
        <v>2788</v>
      </c>
      <c r="J226" t="s">
        <v>21</v>
      </c>
      <c r="K226" t="s">
        <v>27</v>
      </c>
      <c r="L226" t="s">
        <v>27</v>
      </c>
    </row>
    <row r="227" spans="1:12">
      <c r="A227" s="2" t="s">
        <v>19</v>
      </c>
      <c r="B227" t="s">
        <v>20</v>
      </c>
      <c r="C227">
        <v>94</v>
      </c>
      <c r="D227" t="s">
        <v>42</v>
      </c>
      <c r="E227" s="1" t="s">
        <v>704</v>
      </c>
      <c r="F227" t="s">
        <v>705</v>
      </c>
      <c r="G227" s="1">
        <v>43537</v>
      </c>
      <c r="H227">
        <v>2788000</v>
      </c>
      <c r="I227">
        <f t="shared" si="3"/>
        <v>2788</v>
      </c>
      <c r="J227" t="s">
        <v>21</v>
      </c>
      <c r="K227" t="s">
        <v>27</v>
      </c>
      <c r="L227" t="s">
        <v>27</v>
      </c>
    </row>
    <row r="228" spans="1:12">
      <c r="A228" s="2" t="s">
        <v>19</v>
      </c>
      <c r="B228" t="s">
        <v>20</v>
      </c>
      <c r="C228">
        <v>94</v>
      </c>
      <c r="D228" t="s">
        <v>42</v>
      </c>
      <c r="E228" s="1" t="s">
        <v>705</v>
      </c>
      <c r="F228" t="s">
        <v>706</v>
      </c>
      <c r="G228" s="1">
        <v>43538</v>
      </c>
      <c r="H228">
        <v>2788000</v>
      </c>
      <c r="I228">
        <f t="shared" si="3"/>
        <v>2788</v>
      </c>
      <c r="J228" t="s">
        <v>21</v>
      </c>
      <c r="K228" t="s">
        <v>27</v>
      </c>
      <c r="L228" t="s">
        <v>27</v>
      </c>
    </row>
    <row r="229" spans="1:12">
      <c r="A229" s="2" t="s">
        <v>19</v>
      </c>
      <c r="B229" t="s">
        <v>20</v>
      </c>
      <c r="C229">
        <v>94</v>
      </c>
      <c r="D229" t="s">
        <v>42</v>
      </c>
      <c r="E229" s="1" t="s">
        <v>706</v>
      </c>
      <c r="F229" t="s">
        <v>707</v>
      </c>
      <c r="G229" s="1">
        <v>43539</v>
      </c>
      <c r="H229">
        <v>2788000</v>
      </c>
      <c r="I229">
        <f t="shared" si="3"/>
        <v>2788</v>
      </c>
      <c r="J229" t="s">
        <v>21</v>
      </c>
      <c r="K229" t="s">
        <v>27</v>
      </c>
      <c r="L229" t="s">
        <v>27</v>
      </c>
    </row>
    <row r="230" spans="1:12">
      <c r="A230" s="2" t="s">
        <v>19</v>
      </c>
      <c r="B230" t="s">
        <v>20</v>
      </c>
      <c r="C230">
        <v>94</v>
      </c>
      <c r="D230" t="s">
        <v>42</v>
      </c>
      <c r="E230" s="1" t="s">
        <v>707</v>
      </c>
      <c r="F230" t="s">
        <v>708</v>
      </c>
      <c r="G230" s="1">
        <v>43540</v>
      </c>
      <c r="H230">
        <v>2788000</v>
      </c>
      <c r="I230">
        <f t="shared" si="3"/>
        <v>2788</v>
      </c>
      <c r="J230" t="s">
        <v>21</v>
      </c>
      <c r="K230" t="s">
        <v>27</v>
      </c>
      <c r="L230" t="s">
        <v>27</v>
      </c>
    </row>
    <row r="231" spans="1:12">
      <c r="A231" s="2" t="s">
        <v>19</v>
      </c>
      <c r="B231" t="s">
        <v>20</v>
      </c>
      <c r="C231">
        <v>94</v>
      </c>
      <c r="D231" t="s">
        <v>42</v>
      </c>
      <c r="E231" s="1" t="s">
        <v>708</v>
      </c>
      <c r="F231" t="s">
        <v>709</v>
      </c>
      <c r="G231" s="1">
        <v>43541</v>
      </c>
      <c r="H231">
        <v>2788000</v>
      </c>
      <c r="I231">
        <f t="shared" si="3"/>
        <v>2788</v>
      </c>
      <c r="J231" t="s">
        <v>21</v>
      </c>
      <c r="K231" t="s">
        <v>27</v>
      </c>
      <c r="L231" t="s">
        <v>27</v>
      </c>
    </row>
    <row r="232" spans="1:12">
      <c r="A232" s="2" t="s">
        <v>19</v>
      </c>
      <c r="B232" t="s">
        <v>20</v>
      </c>
      <c r="C232">
        <v>94</v>
      </c>
      <c r="D232" t="s">
        <v>42</v>
      </c>
      <c r="E232" s="1" t="s">
        <v>709</v>
      </c>
      <c r="F232" t="s">
        <v>710</v>
      </c>
      <c r="G232" s="1">
        <v>43542</v>
      </c>
      <c r="H232">
        <v>2788000</v>
      </c>
      <c r="I232">
        <f t="shared" si="3"/>
        <v>2788</v>
      </c>
      <c r="J232" t="s">
        <v>21</v>
      </c>
      <c r="K232" t="s">
        <v>27</v>
      </c>
      <c r="L232" t="s">
        <v>27</v>
      </c>
    </row>
    <row r="233" spans="1:12">
      <c r="A233" s="2" t="s">
        <v>19</v>
      </c>
      <c r="B233" t="s">
        <v>20</v>
      </c>
      <c r="C233">
        <v>94</v>
      </c>
      <c r="D233" t="s">
        <v>42</v>
      </c>
      <c r="E233" s="1" t="s">
        <v>710</v>
      </c>
      <c r="F233" t="s">
        <v>711</v>
      </c>
      <c r="G233" s="1">
        <v>43543</v>
      </c>
      <c r="H233">
        <v>2788000</v>
      </c>
      <c r="I233">
        <f t="shared" si="3"/>
        <v>2788</v>
      </c>
      <c r="J233" t="s">
        <v>21</v>
      </c>
      <c r="K233" t="s">
        <v>27</v>
      </c>
      <c r="L233" t="s">
        <v>27</v>
      </c>
    </row>
    <row r="234" spans="1:12">
      <c r="A234" s="2" t="s">
        <v>19</v>
      </c>
      <c r="B234" t="s">
        <v>20</v>
      </c>
      <c r="C234">
        <v>94</v>
      </c>
      <c r="D234" t="s">
        <v>42</v>
      </c>
      <c r="E234" s="1" t="s">
        <v>711</v>
      </c>
      <c r="F234" t="s">
        <v>712</v>
      </c>
      <c r="G234" s="1">
        <v>43544</v>
      </c>
      <c r="H234">
        <v>2788000</v>
      </c>
      <c r="I234">
        <f t="shared" si="3"/>
        <v>2788</v>
      </c>
      <c r="J234" t="s">
        <v>21</v>
      </c>
      <c r="K234" t="s">
        <v>27</v>
      </c>
      <c r="L234" t="s">
        <v>27</v>
      </c>
    </row>
    <row r="235" spans="1:12">
      <c r="A235" s="2" t="s">
        <v>19</v>
      </c>
      <c r="B235" t="s">
        <v>20</v>
      </c>
      <c r="C235">
        <v>94</v>
      </c>
      <c r="D235" t="s">
        <v>42</v>
      </c>
      <c r="E235" s="1" t="s">
        <v>712</v>
      </c>
      <c r="F235" t="s">
        <v>713</v>
      </c>
      <c r="G235" s="1">
        <v>43545</v>
      </c>
      <c r="H235">
        <v>2788000</v>
      </c>
      <c r="I235">
        <f t="shared" si="3"/>
        <v>2788</v>
      </c>
      <c r="J235" t="s">
        <v>21</v>
      </c>
      <c r="K235" t="s">
        <v>27</v>
      </c>
      <c r="L235" t="s">
        <v>27</v>
      </c>
    </row>
    <row r="236" spans="1:12">
      <c r="A236" s="2" t="s">
        <v>19</v>
      </c>
      <c r="B236" t="s">
        <v>20</v>
      </c>
      <c r="C236">
        <v>94</v>
      </c>
      <c r="D236" t="s">
        <v>42</v>
      </c>
      <c r="E236" s="1" t="s">
        <v>713</v>
      </c>
      <c r="F236" t="s">
        <v>714</v>
      </c>
      <c r="G236" s="1">
        <v>43546</v>
      </c>
      <c r="H236">
        <v>2789879</v>
      </c>
      <c r="I236">
        <f t="shared" si="3"/>
        <v>2789.8789999999999</v>
      </c>
      <c r="J236" t="s">
        <v>21</v>
      </c>
      <c r="K236" t="s">
        <v>27</v>
      </c>
      <c r="L236" t="s">
        <v>27</v>
      </c>
    </row>
    <row r="237" spans="1:12">
      <c r="A237" s="2" t="s">
        <v>19</v>
      </c>
      <c r="B237" t="s">
        <v>20</v>
      </c>
      <c r="C237">
        <v>94</v>
      </c>
      <c r="D237" t="s">
        <v>42</v>
      </c>
      <c r="E237" s="1" t="s">
        <v>714</v>
      </c>
      <c r="F237" t="s">
        <v>715</v>
      </c>
      <c r="G237" s="1">
        <v>43547</v>
      </c>
      <c r="H237">
        <v>2788000</v>
      </c>
      <c r="I237">
        <f t="shared" si="3"/>
        <v>2788</v>
      </c>
      <c r="J237" t="s">
        <v>21</v>
      </c>
      <c r="K237" t="s">
        <v>27</v>
      </c>
      <c r="L237" t="s">
        <v>27</v>
      </c>
    </row>
    <row r="238" spans="1:12">
      <c r="A238" s="2" t="s">
        <v>19</v>
      </c>
      <c r="B238" t="s">
        <v>20</v>
      </c>
      <c r="C238">
        <v>94</v>
      </c>
      <c r="D238" t="s">
        <v>42</v>
      </c>
      <c r="E238" s="1" t="s">
        <v>715</v>
      </c>
      <c r="F238" t="s">
        <v>716</v>
      </c>
      <c r="G238" s="1">
        <v>43548</v>
      </c>
      <c r="H238">
        <v>2796705</v>
      </c>
      <c r="I238">
        <f t="shared" si="3"/>
        <v>2796.7049999999999</v>
      </c>
      <c r="J238" t="s">
        <v>21</v>
      </c>
      <c r="K238" t="s">
        <v>27</v>
      </c>
      <c r="L238" t="s">
        <v>27</v>
      </c>
    </row>
    <row r="239" spans="1:12">
      <c r="A239" s="2" t="s">
        <v>19</v>
      </c>
      <c r="B239" t="s">
        <v>20</v>
      </c>
      <c r="C239">
        <v>94</v>
      </c>
      <c r="D239" t="s">
        <v>42</v>
      </c>
      <c r="E239" s="1" t="s">
        <v>716</v>
      </c>
      <c r="F239" t="s">
        <v>717</v>
      </c>
      <c r="G239" s="1">
        <v>43549</v>
      </c>
      <c r="H239">
        <v>2788000</v>
      </c>
      <c r="I239">
        <f t="shared" si="3"/>
        <v>2788</v>
      </c>
      <c r="J239" t="s">
        <v>21</v>
      </c>
      <c r="K239" t="s">
        <v>27</v>
      </c>
      <c r="L239" t="s">
        <v>27</v>
      </c>
    </row>
    <row r="240" spans="1:12">
      <c r="A240" s="2" t="s">
        <v>19</v>
      </c>
      <c r="B240" t="s">
        <v>20</v>
      </c>
      <c r="C240">
        <v>94</v>
      </c>
      <c r="D240" t="s">
        <v>42</v>
      </c>
      <c r="E240" s="1" t="s">
        <v>717</v>
      </c>
      <c r="F240" t="s">
        <v>718</v>
      </c>
      <c r="G240" s="1">
        <v>43550</v>
      </c>
      <c r="H240">
        <v>2788000</v>
      </c>
      <c r="I240">
        <f t="shared" si="3"/>
        <v>2788</v>
      </c>
      <c r="J240" t="s">
        <v>21</v>
      </c>
      <c r="K240" t="s">
        <v>27</v>
      </c>
      <c r="L240" t="s">
        <v>27</v>
      </c>
    </row>
    <row r="241" spans="1:12">
      <c r="A241" s="2" t="s">
        <v>19</v>
      </c>
      <c r="B241" t="s">
        <v>20</v>
      </c>
      <c r="C241">
        <v>94</v>
      </c>
      <c r="D241" t="s">
        <v>42</v>
      </c>
      <c r="E241" s="1" t="s">
        <v>718</v>
      </c>
      <c r="F241" t="s">
        <v>719</v>
      </c>
      <c r="G241" s="1">
        <v>43551</v>
      </c>
      <c r="H241">
        <v>2788000</v>
      </c>
      <c r="I241">
        <f t="shared" si="3"/>
        <v>2788</v>
      </c>
      <c r="J241" t="s">
        <v>21</v>
      </c>
      <c r="K241" t="s">
        <v>27</v>
      </c>
      <c r="L241" t="s">
        <v>27</v>
      </c>
    </row>
    <row r="242" spans="1:12">
      <c r="A242" s="2" t="s">
        <v>19</v>
      </c>
      <c r="B242" t="s">
        <v>20</v>
      </c>
      <c r="C242">
        <v>94</v>
      </c>
      <c r="D242" t="s">
        <v>42</v>
      </c>
      <c r="E242" s="1" t="s">
        <v>719</v>
      </c>
      <c r="F242" t="s">
        <v>720</v>
      </c>
      <c r="G242" s="1">
        <v>43552</v>
      </c>
      <c r="H242">
        <v>2788000</v>
      </c>
      <c r="I242">
        <f t="shared" si="3"/>
        <v>2788</v>
      </c>
      <c r="J242" t="s">
        <v>21</v>
      </c>
      <c r="K242" t="s">
        <v>27</v>
      </c>
      <c r="L242" t="s">
        <v>27</v>
      </c>
    </row>
    <row r="243" spans="1:12">
      <c r="A243" s="2" t="s">
        <v>19</v>
      </c>
      <c r="B243" t="s">
        <v>20</v>
      </c>
      <c r="C243">
        <v>94</v>
      </c>
      <c r="D243" t="s">
        <v>42</v>
      </c>
      <c r="E243" s="1" t="s">
        <v>720</v>
      </c>
      <c r="F243" t="s">
        <v>721</v>
      </c>
      <c r="G243" s="1">
        <v>43553</v>
      </c>
      <c r="H243">
        <v>2788000</v>
      </c>
      <c r="I243">
        <f t="shared" si="3"/>
        <v>2788</v>
      </c>
      <c r="J243" t="s">
        <v>21</v>
      </c>
      <c r="K243" t="s">
        <v>27</v>
      </c>
      <c r="L243" t="s">
        <v>27</v>
      </c>
    </row>
    <row r="244" spans="1:12">
      <c r="A244" s="2" t="s">
        <v>19</v>
      </c>
      <c r="B244" t="s">
        <v>20</v>
      </c>
      <c r="C244">
        <v>94</v>
      </c>
      <c r="D244" t="s">
        <v>42</v>
      </c>
      <c r="E244" s="1" t="s">
        <v>721</v>
      </c>
      <c r="F244" t="s">
        <v>722</v>
      </c>
      <c r="G244" s="1">
        <v>43554</v>
      </c>
      <c r="H244">
        <v>2788000</v>
      </c>
      <c r="I244">
        <f t="shared" si="3"/>
        <v>2788</v>
      </c>
      <c r="J244" t="s">
        <v>21</v>
      </c>
      <c r="K244" t="s">
        <v>27</v>
      </c>
      <c r="L244" t="s">
        <v>27</v>
      </c>
    </row>
    <row r="245" spans="1:12">
      <c r="A245" s="2" t="s">
        <v>19</v>
      </c>
      <c r="B245" t="s">
        <v>20</v>
      </c>
      <c r="C245">
        <v>94</v>
      </c>
      <c r="D245" t="s">
        <v>42</v>
      </c>
      <c r="E245" s="1" t="s">
        <v>722</v>
      </c>
      <c r="F245" t="s">
        <v>723</v>
      </c>
      <c r="G245" s="1">
        <v>43555</v>
      </c>
      <c r="H245">
        <v>2788000</v>
      </c>
      <c r="I245">
        <f t="shared" si="3"/>
        <v>2788</v>
      </c>
      <c r="J245" t="s">
        <v>21</v>
      </c>
      <c r="K245" t="s">
        <v>27</v>
      </c>
      <c r="L245" t="s">
        <v>27</v>
      </c>
    </row>
    <row r="246" spans="1:12">
      <c r="A246" s="2" t="s">
        <v>19</v>
      </c>
      <c r="B246" t="s">
        <v>20</v>
      </c>
      <c r="C246">
        <v>94</v>
      </c>
      <c r="D246" t="s">
        <v>42</v>
      </c>
      <c r="E246" s="1" t="s">
        <v>723</v>
      </c>
      <c r="F246" t="s">
        <v>724</v>
      </c>
      <c r="G246" s="1">
        <v>43556</v>
      </c>
      <c r="H246">
        <v>2807584</v>
      </c>
      <c r="I246">
        <f t="shared" si="3"/>
        <v>2807.5839999999998</v>
      </c>
      <c r="J246" t="s">
        <v>21</v>
      </c>
      <c r="K246" t="s">
        <v>27</v>
      </c>
      <c r="L246" t="s">
        <v>27</v>
      </c>
    </row>
    <row r="247" spans="1:12">
      <c r="A247" s="2" t="s">
        <v>19</v>
      </c>
      <c r="B247" t="s">
        <v>20</v>
      </c>
      <c r="C247">
        <v>94</v>
      </c>
      <c r="D247" t="s">
        <v>42</v>
      </c>
      <c r="E247" s="1" t="s">
        <v>724</v>
      </c>
      <c r="F247" t="s">
        <v>725</v>
      </c>
      <c r="G247" s="1">
        <v>43557</v>
      </c>
      <c r="H247">
        <v>2807737</v>
      </c>
      <c r="I247">
        <f t="shared" si="3"/>
        <v>2807.7370000000001</v>
      </c>
      <c r="J247" t="s">
        <v>21</v>
      </c>
      <c r="K247" t="s">
        <v>27</v>
      </c>
      <c r="L247" t="s">
        <v>27</v>
      </c>
    </row>
    <row r="248" spans="1:12">
      <c r="A248" s="2" t="s">
        <v>19</v>
      </c>
      <c r="B248" t="s">
        <v>20</v>
      </c>
      <c r="C248">
        <v>94</v>
      </c>
      <c r="D248" t="s">
        <v>42</v>
      </c>
      <c r="E248" s="1" t="s">
        <v>725</v>
      </c>
      <c r="F248" t="s">
        <v>726</v>
      </c>
      <c r="G248" s="1">
        <v>43558</v>
      </c>
      <c r="H248">
        <v>2817605</v>
      </c>
      <c r="I248">
        <f t="shared" si="3"/>
        <v>2817.605</v>
      </c>
      <c r="J248" t="s">
        <v>21</v>
      </c>
      <c r="K248" t="s">
        <v>27</v>
      </c>
      <c r="L248" t="s">
        <v>27</v>
      </c>
    </row>
    <row r="249" spans="1:12">
      <c r="A249" s="2" t="s">
        <v>19</v>
      </c>
      <c r="B249" t="s">
        <v>20</v>
      </c>
      <c r="C249">
        <v>94</v>
      </c>
      <c r="D249" t="s">
        <v>42</v>
      </c>
      <c r="E249" s="1" t="s">
        <v>726</v>
      </c>
      <c r="F249" t="s">
        <v>727</v>
      </c>
      <c r="G249" s="1">
        <v>43559</v>
      </c>
      <c r="H249">
        <v>2842180</v>
      </c>
      <c r="I249">
        <f t="shared" si="3"/>
        <v>2842.18</v>
      </c>
      <c r="J249" t="s">
        <v>21</v>
      </c>
      <c r="K249" t="s">
        <v>27</v>
      </c>
      <c r="L249" t="s">
        <v>27</v>
      </c>
    </row>
    <row r="250" spans="1:12">
      <c r="A250" s="2" t="s">
        <v>19</v>
      </c>
      <c r="B250" t="s">
        <v>20</v>
      </c>
      <c r="C250">
        <v>94</v>
      </c>
      <c r="D250" t="s">
        <v>42</v>
      </c>
      <c r="E250" s="1" t="s">
        <v>727</v>
      </c>
      <c r="F250" t="s">
        <v>728</v>
      </c>
      <c r="G250" s="1">
        <v>43560</v>
      </c>
      <c r="H250">
        <v>2850217</v>
      </c>
      <c r="I250">
        <f t="shared" si="3"/>
        <v>2850.2170000000001</v>
      </c>
      <c r="J250" t="s">
        <v>21</v>
      </c>
      <c r="K250" t="s">
        <v>27</v>
      </c>
      <c r="L250" t="s">
        <v>27</v>
      </c>
    </row>
    <row r="251" spans="1:12">
      <c r="A251" s="2" t="s">
        <v>19</v>
      </c>
      <c r="B251" t="s">
        <v>20</v>
      </c>
      <c r="C251">
        <v>94</v>
      </c>
      <c r="D251" t="s">
        <v>42</v>
      </c>
      <c r="E251" s="1" t="s">
        <v>728</v>
      </c>
      <c r="F251" t="s">
        <v>729</v>
      </c>
      <c r="G251" s="1">
        <v>43561</v>
      </c>
      <c r="H251">
        <v>2870862</v>
      </c>
      <c r="I251">
        <f t="shared" si="3"/>
        <v>2870.8620000000001</v>
      </c>
      <c r="J251" t="s">
        <v>21</v>
      </c>
      <c r="K251" t="s">
        <v>27</v>
      </c>
      <c r="L251" t="s">
        <v>27</v>
      </c>
    </row>
    <row r="252" spans="1:12">
      <c r="A252" s="2" t="s">
        <v>19</v>
      </c>
      <c r="B252" t="s">
        <v>20</v>
      </c>
      <c r="C252">
        <v>94</v>
      </c>
      <c r="D252" t="s">
        <v>42</v>
      </c>
      <c r="E252" s="1" t="s">
        <v>729</v>
      </c>
      <c r="F252" t="s">
        <v>730</v>
      </c>
      <c r="G252" s="1">
        <v>43562</v>
      </c>
      <c r="H252">
        <v>2894647</v>
      </c>
      <c r="I252">
        <f t="shared" si="3"/>
        <v>2894.6469999999999</v>
      </c>
      <c r="J252" t="s">
        <v>21</v>
      </c>
      <c r="K252" t="s">
        <v>27</v>
      </c>
      <c r="L252" t="s">
        <v>27</v>
      </c>
    </row>
    <row r="253" spans="1:12">
      <c r="A253" s="2" t="s">
        <v>19</v>
      </c>
      <c r="B253" t="s">
        <v>20</v>
      </c>
      <c r="C253">
        <v>94</v>
      </c>
      <c r="D253" t="s">
        <v>42</v>
      </c>
      <c r="E253" s="1" t="s">
        <v>730</v>
      </c>
      <c r="F253" t="s">
        <v>731</v>
      </c>
      <c r="G253" s="1">
        <v>43563</v>
      </c>
      <c r="H253">
        <v>2904784</v>
      </c>
      <c r="I253">
        <f t="shared" si="3"/>
        <v>2904.7840000000001</v>
      </c>
      <c r="J253" t="s">
        <v>21</v>
      </c>
      <c r="K253" t="s">
        <v>27</v>
      </c>
      <c r="L253" t="s">
        <v>27</v>
      </c>
    </row>
    <row r="254" spans="1:12">
      <c r="A254" s="2" t="s">
        <v>19</v>
      </c>
      <c r="B254" t="s">
        <v>20</v>
      </c>
      <c r="C254">
        <v>94</v>
      </c>
      <c r="D254" t="s">
        <v>42</v>
      </c>
      <c r="E254" s="1" t="s">
        <v>731</v>
      </c>
      <c r="F254" t="s">
        <v>732</v>
      </c>
      <c r="G254" s="1">
        <v>43564</v>
      </c>
      <c r="H254">
        <v>2928711</v>
      </c>
      <c r="I254">
        <f t="shared" si="3"/>
        <v>2928.7109999999998</v>
      </c>
      <c r="J254" t="s">
        <v>21</v>
      </c>
      <c r="K254" t="s">
        <v>27</v>
      </c>
      <c r="L254" t="s">
        <v>27</v>
      </c>
    </row>
    <row r="255" spans="1:12">
      <c r="A255" s="2" t="s">
        <v>19</v>
      </c>
      <c r="B255" t="s">
        <v>20</v>
      </c>
      <c r="C255">
        <v>94</v>
      </c>
      <c r="D255" t="s">
        <v>42</v>
      </c>
      <c r="E255" s="1" t="s">
        <v>732</v>
      </c>
      <c r="F255" t="s">
        <v>733</v>
      </c>
      <c r="G255" s="1">
        <v>43565</v>
      </c>
      <c r="H255">
        <v>2953016</v>
      </c>
      <c r="I255">
        <f t="shared" si="3"/>
        <v>2953.0160000000001</v>
      </c>
      <c r="J255" t="s">
        <v>21</v>
      </c>
      <c r="K255" t="s">
        <v>27</v>
      </c>
      <c r="L255" t="s">
        <v>27</v>
      </c>
    </row>
    <row r="256" spans="1:12">
      <c r="A256" s="2" t="s">
        <v>19</v>
      </c>
      <c r="B256" t="s">
        <v>20</v>
      </c>
      <c r="C256">
        <v>94</v>
      </c>
      <c r="D256" t="s">
        <v>42</v>
      </c>
      <c r="E256" s="1" t="s">
        <v>733</v>
      </c>
      <c r="F256" t="s">
        <v>734</v>
      </c>
      <c r="G256" s="1">
        <v>43566</v>
      </c>
      <c r="H256">
        <v>2976941</v>
      </c>
      <c r="I256">
        <f t="shared" si="3"/>
        <v>2976.9409999999998</v>
      </c>
      <c r="J256" t="s">
        <v>21</v>
      </c>
      <c r="K256" t="s">
        <v>27</v>
      </c>
      <c r="L256" t="s">
        <v>27</v>
      </c>
    </row>
    <row r="257" spans="1:12">
      <c r="A257" s="2" t="s">
        <v>19</v>
      </c>
      <c r="B257" t="s">
        <v>20</v>
      </c>
      <c r="C257">
        <v>94</v>
      </c>
      <c r="D257" t="s">
        <v>42</v>
      </c>
      <c r="E257" s="1" t="s">
        <v>734</v>
      </c>
      <c r="F257" t="s">
        <v>735</v>
      </c>
      <c r="G257" s="1">
        <v>43567</v>
      </c>
      <c r="H257">
        <v>3000392</v>
      </c>
      <c r="I257">
        <f t="shared" si="3"/>
        <v>3000.3919999999998</v>
      </c>
      <c r="J257" t="s">
        <v>21</v>
      </c>
      <c r="K257" t="s">
        <v>27</v>
      </c>
      <c r="L257" t="s">
        <v>27</v>
      </c>
    </row>
    <row r="258" spans="1:12">
      <c r="A258" s="2" t="s">
        <v>19</v>
      </c>
      <c r="B258" t="s">
        <v>20</v>
      </c>
      <c r="C258">
        <v>94</v>
      </c>
      <c r="D258" t="s">
        <v>42</v>
      </c>
      <c r="E258" s="1" t="s">
        <v>735</v>
      </c>
      <c r="F258" t="s">
        <v>736</v>
      </c>
      <c r="G258" s="1">
        <v>43568</v>
      </c>
      <c r="H258">
        <v>3023688</v>
      </c>
      <c r="I258">
        <f t="shared" si="3"/>
        <v>3023.6880000000001</v>
      </c>
      <c r="J258" t="s">
        <v>21</v>
      </c>
      <c r="K258" t="s">
        <v>27</v>
      </c>
      <c r="L258" t="s">
        <v>27</v>
      </c>
    </row>
    <row r="259" spans="1:12">
      <c r="A259" s="2" t="s">
        <v>19</v>
      </c>
      <c r="B259" t="s">
        <v>20</v>
      </c>
      <c r="C259">
        <v>94</v>
      </c>
      <c r="D259" t="s">
        <v>42</v>
      </c>
      <c r="E259" s="1" t="s">
        <v>736</v>
      </c>
      <c r="F259" t="s">
        <v>737</v>
      </c>
      <c r="G259" s="1">
        <v>43569</v>
      </c>
      <c r="H259">
        <v>3046519</v>
      </c>
      <c r="I259">
        <f t="shared" ref="I259:I322" si="4">H259/1000</f>
        <v>3046.5189999999998</v>
      </c>
      <c r="J259" t="s">
        <v>21</v>
      </c>
      <c r="K259" t="s">
        <v>27</v>
      </c>
      <c r="L259" t="s">
        <v>27</v>
      </c>
    </row>
    <row r="260" spans="1:12">
      <c r="A260" s="2" t="s">
        <v>19</v>
      </c>
      <c r="B260" t="s">
        <v>20</v>
      </c>
      <c r="C260">
        <v>94</v>
      </c>
      <c r="D260" t="s">
        <v>42</v>
      </c>
      <c r="E260" s="1" t="s">
        <v>737</v>
      </c>
      <c r="F260" t="s">
        <v>738</v>
      </c>
      <c r="G260" s="1">
        <v>43570</v>
      </c>
      <c r="H260">
        <v>3065812</v>
      </c>
      <c r="I260">
        <f t="shared" si="4"/>
        <v>3065.8119999999999</v>
      </c>
      <c r="J260" t="s">
        <v>21</v>
      </c>
      <c r="K260" t="s">
        <v>27</v>
      </c>
      <c r="L260" t="s">
        <v>27</v>
      </c>
    </row>
    <row r="261" spans="1:12">
      <c r="A261" s="2" t="s">
        <v>19</v>
      </c>
      <c r="B261" t="s">
        <v>20</v>
      </c>
      <c r="C261">
        <v>94</v>
      </c>
      <c r="D261" t="s">
        <v>42</v>
      </c>
      <c r="E261" s="1" t="s">
        <v>738</v>
      </c>
      <c r="F261" t="s">
        <v>739</v>
      </c>
      <c r="G261" s="1">
        <v>43571</v>
      </c>
      <c r="H261">
        <v>3076530</v>
      </c>
      <c r="I261">
        <f t="shared" si="4"/>
        <v>3076.53</v>
      </c>
      <c r="J261" t="s">
        <v>21</v>
      </c>
      <c r="K261" t="s">
        <v>27</v>
      </c>
      <c r="L261" t="s">
        <v>27</v>
      </c>
    </row>
    <row r="262" spans="1:12">
      <c r="A262" s="2" t="s">
        <v>19</v>
      </c>
      <c r="B262" t="s">
        <v>20</v>
      </c>
      <c r="C262">
        <v>94</v>
      </c>
      <c r="D262" t="s">
        <v>42</v>
      </c>
      <c r="E262" s="1" t="s">
        <v>739</v>
      </c>
      <c r="F262" t="s">
        <v>740</v>
      </c>
      <c r="G262" s="1">
        <v>43572</v>
      </c>
      <c r="H262">
        <v>3098752</v>
      </c>
      <c r="I262">
        <f t="shared" si="4"/>
        <v>3098.752</v>
      </c>
      <c r="J262" t="s">
        <v>21</v>
      </c>
      <c r="K262" t="s">
        <v>27</v>
      </c>
      <c r="L262" t="s">
        <v>27</v>
      </c>
    </row>
    <row r="263" spans="1:12">
      <c r="A263" s="2" t="s">
        <v>19</v>
      </c>
      <c r="B263" t="s">
        <v>20</v>
      </c>
      <c r="C263">
        <v>94</v>
      </c>
      <c r="D263" t="s">
        <v>42</v>
      </c>
      <c r="E263" s="1" t="s">
        <v>740</v>
      </c>
      <c r="F263" t="s">
        <v>741</v>
      </c>
      <c r="G263" s="1">
        <v>43573</v>
      </c>
      <c r="H263">
        <v>3120604</v>
      </c>
      <c r="I263">
        <f t="shared" si="4"/>
        <v>3120.6039999999998</v>
      </c>
      <c r="J263" t="s">
        <v>21</v>
      </c>
      <c r="K263" t="s">
        <v>27</v>
      </c>
      <c r="L263" t="s">
        <v>27</v>
      </c>
    </row>
    <row r="264" spans="1:12">
      <c r="A264" s="2" t="s">
        <v>19</v>
      </c>
      <c r="B264" t="s">
        <v>20</v>
      </c>
      <c r="C264">
        <v>94</v>
      </c>
      <c r="D264" t="s">
        <v>42</v>
      </c>
      <c r="E264" s="1" t="s">
        <v>741</v>
      </c>
      <c r="F264" t="s">
        <v>742</v>
      </c>
      <c r="G264" s="1">
        <v>43574</v>
      </c>
      <c r="H264">
        <v>3141187</v>
      </c>
      <c r="I264">
        <f t="shared" si="4"/>
        <v>3141.1869999999999</v>
      </c>
      <c r="J264" t="s">
        <v>21</v>
      </c>
      <c r="K264" t="s">
        <v>27</v>
      </c>
      <c r="L264" t="s">
        <v>27</v>
      </c>
    </row>
    <row r="265" spans="1:12">
      <c r="A265" s="2" t="s">
        <v>19</v>
      </c>
      <c r="B265" t="s">
        <v>20</v>
      </c>
      <c r="C265">
        <v>94</v>
      </c>
      <c r="D265" t="s">
        <v>42</v>
      </c>
      <c r="E265" s="1" t="s">
        <v>742</v>
      </c>
      <c r="F265" t="s">
        <v>743</v>
      </c>
      <c r="G265" s="1">
        <v>43575</v>
      </c>
      <c r="H265">
        <v>3151114</v>
      </c>
      <c r="I265">
        <f t="shared" si="4"/>
        <v>3151.114</v>
      </c>
      <c r="J265" t="s">
        <v>21</v>
      </c>
      <c r="K265" t="s">
        <v>27</v>
      </c>
      <c r="L265" t="s">
        <v>27</v>
      </c>
    </row>
    <row r="266" spans="1:12">
      <c r="A266" s="2" t="s">
        <v>19</v>
      </c>
      <c r="B266" t="s">
        <v>20</v>
      </c>
      <c r="C266">
        <v>94</v>
      </c>
      <c r="D266" t="s">
        <v>42</v>
      </c>
      <c r="E266" s="1" t="s">
        <v>743</v>
      </c>
      <c r="F266" t="s">
        <v>744</v>
      </c>
      <c r="G266" s="1">
        <v>43576</v>
      </c>
      <c r="H266">
        <v>3172258</v>
      </c>
      <c r="I266">
        <f t="shared" si="4"/>
        <v>3172.2579999999998</v>
      </c>
      <c r="J266" t="s">
        <v>21</v>
      </c>
      <c r="K266" t="s">
        <v>27</v>
      </c>
      <c r="L266" t="s">
        <v>27</v>
      </c>
    </row>
    <row r="267" spans="1:12">
      <c r="A267" s="2" t="s">
        <v>19</v>
      </c>
      <c r="B267" t="s">
        <v>20</v>
      </c>
      <c r="C267">
        <v>94</v>
      </c>
      <c r="D267" t="s">
        <v>42</v>
      </c>
      <c r="E267" s="1" t="s">
        <v>744</v>
      </c>
      <c r="F267" t="s">
        <v>745</v>
      </c>
      <c r="G267" s="1">
        <v>43577</v>
      </c>
      <c r="H267">
        <v>3193315</v>
      </c>
      <c r="I267">
        <f t="shared" si="4"/>
        <v>3193.3150000000001</v>
      </c>
      <c r="J267" t="s">
        <v>21</v>
      </c>
      <c r="K267" t="s">
        <v>27</v>
      </c>
      <c r="L267" t="s">
        <v>27</v>
      </c>
    </row>
    <row r="268" spans="1:12">
      <c r="A268" s="2" t="s">
        <v>19</v>
      </c>
      <c r="B268" t="s">
        <v>20</v>
      </c>
      <c r="C268">
        <v>94</v>
      </c>
      <c r="D268" t="s">
        <v>42</v>
      </c>
      <c r="E268" s="1" t="s">
        <v>745</v>
      </c>
      <c r="F268" t="s">
        <v>746</v>
      </c>
      <c r="G268" s="1">
        <v>43578</v>
      </c>
      <c r="H268">
        <v>3214038</v>
      </c>
      <c r="I268">
        <f t="shared" si="4"/>
        <v>3214.038</v>
      </c>
      <c r="J268" t="s">
        <v>21</v>
      </c>
      <c r="K268" t="s">
        <v>27</v>
      </c>
      <c r="L268" t="s">
        <v>27</v>
      </c>
    </row>
    <row r="269" spans="1:12">
      <c r="A269" s="2" t="s">
        <v>19</v>
      </c>
      <c r="B269" t="s">
        <v>20</v>
      </c>
      <c r="C269">
        <v>94</v>
      </c>
      <c r="D269" t="s">
        <v>42</v>
      </c>
      <c r="E269" s="1" t="s">
        <v>746</v>
      </c>
      <c r="F269" t="s">
        <v>747</v>
      </c>
      <c r="G269" s="1">
        <v>43579</v>
      </c>
      <c r="H269">
        <v>3234207</v>
      </c>
      <c r="I269">
        <f t="shared" si="4"/>
        <v>3234.2069999999999</v>
      </c>
      <c r="J269" t="s">
        <v>21</v>
      </c>
      <c r="K269" t="s">
        <v>27</v>
      </c>
      <c r="L269" t="s">
        <v>27</v>
      </c>
    </row>
    <row r="270" spans="1:12">
      <c r="A270" s="2" t="s">
        <v>19</v>
      </c>
      <c r="B270" t="s">
        <v>20</v>
      </c>
      <c r="C270">
        <v>94</v>
      </c>
      <c r="D270" t="s">
        <v>42</v>
      </c>
      <c r="E270" s="1" t="s">
        <v>747</v>
      </c>
      <c r="F270" t="s">
        <v>748</v>
      </c>
      <c r="G270" s="1">
        <v>43580</v>
      </c>
      <c r="H270">
        <v>3254294</v>
      </c>
      <c r="I270">
        <f t="shared" si="4"/>
        <v>3254.2939999999999</v>
      </c>
      <c r="J270" t="s">
        <v>21</v>
      </c>
      <c r="K270" t="s">
        <v>27</v>
      </c>
      <c r="L270" t="s">
        <v>27</v>
      </c>
    </row>
    <row r="271" spans="1:12">
      <c r="A271" s="2" t="s">
        <v>19</v>
      </c>
      <c r="B271" t="s">
        <v>20</v>
      </c>
      <c r="C271">
        <v>94</v>
      </c>
      <c r="D271" t="s">
        <v>42</v>
      </c>
      <c r="E271" s="1" t="s">
        <v>748</v>
      </c>
      <c r="F271" t="s">
        <v>749</v>
      </c>
      <c r="G271" s="1">
        <v>43581</v>
      </c>
      <c r="H271">
        <v>3273822</v>
      </c>
      <c r="I271">
        <f t="shared" si="4"/>
        <v>3273.8220000000001</v>
      </c>
      <c r="J271" t="s">
        <v>21</v>
      </c>
      <c r="K271" t="s">
        <v>27</v>
      </c>
      <c r="L271" t="s">
        <v>27</v>
      </c>
    </row>
    <row r="272" spans="1:12">
      <c r="A272" s="2" t="s">
        <v>19</v>
      </c>
      <c r="B272" t="s">
        <v>20</v>
      </c>
      <c r="C272">
        <v>94</v>
      </c>
      <c r="D272" t="s">
        <v>42</v>
      </c>
      <c r="E272" s="1" t="s">
        <v>749</v>
      </c>
      <c r="F272" t="s">
        <v>750</v>
      </c>
      <c r="G272" s="1">
        <v>43582</v>
      </c>
      <c r="H272">
        <v>3293314</v>
      </c>
      <c r="I272">
        <f t="shared" si="4"/>
        <v>3293.3139999999999</v>
      </c>
      <c r="J272" t="s">
        <v>21</v>
      </c>
      <c r="K272" t="s">
        <v>27</v>
      </c>
      <c r="L272" t="s">
        <v>27</v>
      </c>
    </row>
    <row r="273" spans="1:12">
      <c r="A273" s="2" t="s">
        <v>19</v>
      </c>
      <c r="B273" t="s">
        <v>20</v>
      </c>
      <c r="C273">
        <v>94</v>
      </c>
      <c r="D273" t="s">
        <v>42</v>
      </c>
      <c r="E273" s="1" t="s">
        <v>750</v>
      </c>
      <c r="F273" t="s">
        <v>751</v>
      </c>
      <c r="G273" s="1">
        <v>43583</v>
      </c>
      <c r="H273">
        <v>3312516</v>
      </c>
      <c r="I273">
        <f t="shared" si="4"/>
        <v>3312.5160000000001</v>
      </c>
      <c r="J273" t="s">
        <v>21</v>
      </c>
      <c r="K273" t="s">
        <v>27</v>
      </c>
      <c r="L273" t="s">
        <v>27</v>
      </c>
    </row>
    <row r="274" spans="1:12">
      <c r="A274" s="2" t="s">
        <v>19</v>
      </c>
      <c r="B274" t="s">
        <v>20</v>
      </c>
      <c r="C274">
        <v>94</v>
      </c>
      <c r="D274" t="s">
        <v>42</v>
      </c>
      <c r="E274" s="1" t="s">
        <v>751</v>
      </c>
      <c r="F274" t="s">
        <v>752</v>
      </c>
      <c r="G274" s="1">
        <v>43584</v>
      </c>
      <c r="H274">
        <v>3331438</v>
      </c>
      <c r="I274">
        <f t="shared" si="4"/>
        <v>3331.4380000000001</v>
      </c>
      <c r="J274" t="s">
        <v>21</v>
      </c>
      <c r="K274" t="s">
        <v>27</v>
      </c>
      <c r="L274" t="s">
        <v>27</v>
      </c>
    </row>
    <row r="275" spans="1:12">
      <c r="A275" s="2" t="s">
        <v>19</v>
      </c>
      <c r="B275" t="s">
        <v>20</v>
      </c>
      <c r="C275">
        <v>94</v>
      </c>
      <c r="D275" t="s">
        <v>42</v>
      </c>
      <c r="E275" s="1" t="s">
        <v>752</v>
      </c>
      <c r="F275" t="s">
        <v>753</v>
      </c>
      <c r="G275" s="1">
        <v>43585</v>
      </c>
      <c r="H275">
        <v>3348572</v>
      </c>
      <c r="I275">
        <f t="shared" si="4"/>
        <v>3348.5720000000001</v>
      </c>
      <c r="J275" t="s">
        <v>21</v>
      </c>
      <c r="K275" t="s">
        <v>27</v>
      </c>
      <c r="L275" t="s">
        <v>27</v>
      </c>
    </row>
    <row r="276" spans="1:12">
      <c r="A276" s="2" t="s">
        <v>19</v>
      </c>
      <c r="B276" t="s">
        <v>20</v>
      </c>
      <c r="C276">
        <v>94</v>
      </c>
      <c r="D276" t="s">
        <v>42</v>
      </c>
      <c r="E276" s="1" t="s">
        <v>753</v>
      </c>
      <c r="F276" t="s">
        <v>754</v>
      </c>
      <c r="G276" s="1">
        <v>43586</v>
      </c>
      <c r="H276">
        <v>3367005</v>
      </c>
      <c r="I276">
        <f t="shared" si="4"/>
        <v>3367.0050000000001</v>
      </c>
      <c r="J276" t="s">
        <v>21</v>
      </c>
      <c r="K276" t="s">
        <v>27</v>
      </c>
      <c r="L276" t="s">
        <v>27</v>
      </c>
    </row>
    <row r="277" spans="1:12">
      <c r="A277" s="2" t="s">
        <v>19</v>
      </c>
      <c r="B277" t="s">
        <v>20</v>
      </c>
      <c r="C277">
        <v>94</v>
      </c>
      <c r="D277" t="s">
        <v>42</v>
      </c>
      <c r="E277" s="1" t="s">
        <v>754</v>
      </c>
      <c r="F277" t="s">
        <v>755</v>
      </c>
      <c r="G277" s="1">
        <v>43587</v>
      </c>
      <c r="H277">
        <v>3385181</v>
      </c>
      <c r="I277">
        <f t="shared" si="4"/>
        <v>3385.181</v>
      </c>
      <c r="J277" t="s">
        <v>21</v>
      </c>
      <c r="K277" t="s">
        <v>27</v>
      </c>
      <c r="L277" t="s">
        <v>27</v>
      </c>
    </row>
    <row r="278" spans="1:12">
      <c r="A278" s="2" t="s">
        <v>19</v>
      </c>
      <c r="B278" t="s">
        <v>20</v>
      </c>
      <c r="C278">
        <v>94</v>
      </c>
      <c r="D278" t="s">
        <v>42</v>
      </c>
      <c r="E278" s="1" t="s">
        <v>755</v>
      </c>
      <c r="F278" t="s">
        <v>756</v>
      </c>
      <c r="G278" s="1">
        <v>43588</v>
      </c>
      <c r="H278">
        <v>3403108</v>
      </c>
      <c r="I278">
        <f t="shared" si="4"/>
        <v>3403.1080000000002</v>
      </c>
      <c r="J278" t="s">
        <v>21</v>
      </c>
      <c r="K278" t="s">
        <v>27</v>
      </c>
      <c r="L278" t="s">
        <v>27</v>
      </c>
    </row>
    <row r="279" spans="1:12">
      <c r="A279" s="2" t="s">
        <v>19</v>
      </c>
      <c r="B279" t="s">
        <v>20</v>
      </c>
      <c r="C279">
        <v>94</v>
      </c>
      <c r="D279" t="s">
        <v>42</v>
      </c>
      <c r="E279" s="1" t="s">
        <v>756</v>
      </c>
      <c r="F279" t="s">
        <v>757</v>
      </c>
      <c r="G279" s="1">
        <v>43589</v>
      </c>
      <c r="H279">
        <v>3420792</v>
      </c>
      <c r="I279">
        <f t="shared" si="4"/>
        <v>3420.7919999999999</v>
      </c>
      <c r="J279" t="s">
        <v>21</v>
      </c>
      <c r="K279" t="s">
        <v>27</v>
      </c>
      <c r="L279" t="s">
        <v>27</v>
      </c>
    </row>
    <row r="280" spans="1:12">
      <c r="A280" s="2" t="s">
        <v>19</v>
      </c>
      <c r="B280" t="s">
        <v>20</v>
      </c>
      <c r="C280">
        <v>94</v>
      </c>
      <c r="D280" t="s">
        <v>42</v>
      </c>
      <c r="E280" s="1" t="s">
        <v>757</v>
      </c>
      <c r="F280" t="s">
        <v>758</v>
      </c>
      <c r="G280" s="1">
        <v>43590</v>
      </c>
      <c r="H280">
        <v>3438243</v>
      </c>
      <c r="I280">
        <f t="shared" si="4"/>
        <v>3438.2429999999999</v>
      </c>
      <c r="J280" t="s">
        <v>21</v>
      </c>
      <c r="K280" t="s">
        <v>27</v>
      </c>
      <c r="L280" t="s">
        <v>27</v>
      </c>
    </row>
    <row r="281" spans="1:12">
      <c r="A281" s="2" t="s">
        <v>19</v>
      </c>
      <c r="B281" t="s">
        <v>20</v>
      </c>
      <c r="C281">
        <v>94</v>
      </c>
      <c r="D281" t="s">
        <v>42</v>
      </c>
      <c r="E281" s="1" t="s">
        <v>758</v>
      </c>
      <c r="F281" t="s">
        <v>759</v>
      </c>
      <c r="G281" s="1">
        <v>43591</v>
      </c>
      <c r="H281">
        <v>3454581</v>
      </c>
      <c r="I281">
        <f t="shared" si="4"/>
        <v>3454.5810000000001</v>
      </c>
      <c r="J281" t="s">
        <v>21</v>
      </c>
      <c r="K281" t="s">
        <v>27</v>
      </c>
      <c r="L281" t="s">
        <v>27</v>
      </c>
    </row>
    <row r="282" spans="1:12">
      <c r="A282" s="2" t="s">
        <v>19</v>
      </c>
      <c r="B282" t="s">
        <v>20</v>
      </c>
      <c r="C282">
        <v>94</v>
      </c>
      <c r="D282" t="s">
        <v>42</v>
      </c>
      <c r="E282" s="1" t="s">
        <v>759</v>
      </c>
      <c r="F282" t="s">
        <v>760</v>
      </c>
      <c r="G282" s="1">
        <v>43592</v>
      </c>
      <c r="H282">
        <v>3471610</v>
      </c>
      <c r="I282">
        <f t="shared" si="4"/>
        <v>3471.61</v>
      </c>
      <c r="J282" t="s">
        <v>21</v>
      </c>
      <c r="K282" t="s">
        <v>27</v>
      </c>
      <c r="L282" t="s">
        <v>27</v>
      </c>
    </row>
    <row r="283" spans="1:12">
      <c r="A283" s="2" t="s">
        <v>19</v>
      </c>
      <c r="B283" t="s">
        <v>20</v>
      </c>
      <c r="C283">
        <v>94</v>
      </c>
      <c r="D283" t="s">
        <v>42</v>
      </c>
      <c r="E283" s="1" t="s">
        <v>760</v>
      </c>
      <c r="F283" t="s">
        <v>761</v>
      </c>
      <c r="G283" s="1">
        <v>43593</v>
      </c>
      <c r="H283">
        <v>3488424</v>
      </c>
      <c r="I283">
        <f t="shared" si="4"/>
        <v>3488.424</v>
      </c>
      <c r="J283" t="s">
        <v>21</v>
      </c>
      <c r="K283" t="s">
        <v>27</v>
      </c>
      <c r="L283" t="s">
        <v>27</v>
      </c>
    </row>
    <row r="284" spans="1:12">
      <c r="A284" s="2" t="s">
        <v>19</v>
      </c>
      <c r="B284" t="s">
        <v>20</v>
      </c>
      <c r="C284">
        <v>94</v>
      </c>
      <c r="D284" t="s">
        <v>42</v>
      </c>
      <c r="E284" s="1" t="s">
        <v>761</v>
      </c>
      <c r="F284" t="s">
        <v>762</v>
      </c>
      <c r="G284" s="1">
        <v>43594</v>
      </c>
      <c r="H284">
        <v>3505030</v>
      </c>
      <c r="I284">
        <f t="shared" si="4"/>
        <v>3505.03</v>
      </c>
      <c r="J284" t="s">
        <v>21</v>
      </c>
      <c r="K284" t="s">
        <v>27</v>
      </c>
      <c r="L284" t="s">
        <v>27</v>
      </c>
    </row>
    <row r="285" spans="1:12">
      <c r="A285" s="2" t="s">
        <v>19</v>
      </c>
      <c r="B285" t="s">
        <v>20</v>
      </c>
      <c r="C285">
        <v>94</v>
      </c>
      <c r="D285" t="s">
        <v>42</v>
      </c>
      <c r="E285" s="1" t="s">
        <v>762</v>
      </c>
      <c r="F285" t="s">
        <v>763</v>
      </c>
      <c r="G285" s="1">
        <v>43595</v>
      </c>
      <c r="H285">
        <v>3521433</v>
      </c>
      <c r="I285">
        <f t="shared" si="4"/>
        <v>3521.433</v>
      </c>
      <c r="J285" t="s">
        <v>21</v>
      </c>
      <c r="K285" t="s">
        <v>27</v>
      </c>
      <c r="L285" t="s">
        <v>27</v>
      </c>
    </row>
    <row r="286" spans="1:12">
      <c r="A286" s="2" t="s">
        <v>19</v>
      </c>
      <c r="B286" t="s">
        <v>20</v>
      </c>
      <c r="C286">
        <v>94</v>
      </c>
      <c r="D286" t="s">
        <v>42</v>
      </c>
      <c r="E286" s="1" t="s">
        <v>763</v>
      </c>
      <c r="F286" t="s">
        <v>764</v>
      </c>
      <c r="G286" s="1">
        <v>43596</v>
      </c>
      <c r="H286">
        <v>3537640</v>
      </c>
      <c r="I286">
        <f t="shared" si="4"/>
        <v>3537.64</v>
      </c>
      <c r="J286" t="s">
        <v>21</v>
      </c>
      <c r="K286" t="s">
        <v>27</v>
      </c>
      <c r="L286" t="s">
        <v>27</v>
      </c>
    </row>
    <row r="287" spans="1:12">
      <c r="A287" s="2" t="s">
        <v>19</v>
      </c>
      <c r="B287" t="s">
        <v>20</v>
      </c>
      <c r="C287">
        <v>94</v>
      </c>
      <c r="D287" t="s">
        <v>42</v>
      </c>
      <c r="E287" s="1" t="s">
        <v>764</v>
      </c>
      <c r="F287" t="s">
        <v>765</v>
      </c>
      <c r="G287" s="1">
        <v>43597</v>
      </c>
      <c r="H287">
        <v>3538000</v>
      </c>
      <c r="I287">
        <f t="shared" si="4"/>
        <v>3538</v>
      </c>
      <c r="J287" t="s">
        <v>21</v>
      </c>
      <c r="K287" t="s">
        <v>27</v>
      </c>
      <c r="L287" t="s">
        <v>27</v>
      </c>
    </row>
    <row r="288" spans="1:12">
      <c r="A288" s="2" t="s">
        <v>19</v>
      </c>
      <c r="B288" t="s">
        <v>20</v>
      </c>
      <c r="C288">
        <v>94</v>
      </c>
      <c r="D288" t="s">
        <v>42</v>
      </c>
      <c r="E288" s="1" t="s">
        <v>765</v>
      </c>
      <c r="F288" t="s">
        <v>766</v>
      </c>
      <c r="G288" s="1">
        <v>43598</v>
      </c>
      <c r="H288">
        <v>3538000</v>
      </c>
      <c r="I288">
        <f t="shared" si="4"/>
        <v>3538</v>
      </c>
      <c r="J288" t="s">
        <v>21</v>
      </c>
      <c r="K288" t="s">
        <v>27</v>
      </c>
      <c r="L288" t="s">
        <v>27</v>
      </c>
    </row>
    <row r="289" spans="1:12">
      <c r="A289" s="2" t="s">
        <v>19</v>
      </c>
      <c r="B289" t="s">
        <v>20</v>
      </c>
      <c r="C289">
        <v>94</v>
      </c>
      <c r="D289" t="s">
        <v>42</v>
      </c>
      <c r="E289" s="1" t="s">
        <v>766</v>
      </c>
      <c r="F289" t="s">
        <v>767</v>
      </c>
      <c r="G289" s="1">
        <v>43599</v>
      </c>
      <c r="H289">
        <v>3538000</v>
      </c>
      <c r="I289">
        <f t="shared" si="4"/>
        <v>3538</v>
      </c>
      <c r="J289" t="s">
        <v>21</v>
      </c>
      <c r="K289" t="s">
        <v>27</v>
      </c>
      <c r="L289" t="s">
        <v>27</v>
      </c>
    </row>
    <row r="290" spans="1:12">
      <c r="A290" s="2" t="s">
        <v>19</v>
      </c>
      <c r="B290" t="s">
        <v>20</v>
      </c>
      <c r="C290">
        <v>94</v>
      </c>
      <c r="D290" t="s">
        <v>42</v>
      </c>
      <c r="E290" s="1" t="s">
        <v>767</v>
      </c>
      <c r="F290" t="s">
        <v>768</v>
      </c>
      <c r="G290" s="1">
        <v>43600</v>
      </c>
      <c r="H290">
        <v>3538000</v>
      </c>
      <c r="I290">
        <f t="shared" si="4"/>
        <v>3538</v>
      </c>
      <c r="J290" t="s">
        <v>21</v>
      </c>
      <c r="K290" t="s">
        <v>27</v>
      </c>
      <c r="L290" t="s">
        <v>27</v>
      </c>
    </row>
    <row r="291" spans="1:12">
      <c r="A291" s="2" t="s">
        <v>19</v>
      </c>
      <c r="B291" t="s">
        <v>20</v>
      </c>
      <c r="C291">
        <v>94</v>
      </c>
      <c r="D291" t="s">
        <v>42</v>
      </c>
      <c r="E291" s="1" t="s">
        <v>768</v>
      </c>
      <c r="F291" t="s">
        <v>769</v>
      </c>
      <c r="G291" s="1">
        <v>43601</v>
      </c>
      <c r="H291">
        <v>3523546</v>
      </c>
      <c r="I291">
        <f t="shared" si="4"/>
        <v>3523.5459999999998</v>
      </c>
      <c r="J291" t="s">
        <v>21</v>
      </c>
      <c r="K291" t="s">
        <v>27</v>
      </c>
      <c r="L291" t="s">
        <v>27</v>
      </c>
    </row>
    <row r="292" spans="1:12">
      <c r="A292" s="2" t="s">
        <v>19</v>
      </c>
      <c r="B292" t="s">
        <v>20</v>
      </c>
      <c r="C292">
        <v>94</v>
      </c>
      <c r="D292" t="s">
        <v>42</v>
      </c>
      <c r="E292" s="1" t="s">
        <v>769</v>
      </c>
      <c r="F292" t="s">
        <v>770</v>
      </c>
      <c r="G292" s="1">
        <v>43602</v>
      </c>
      <c r="H292">
        <v>3534303</v>
      </c>
      <c r="I292">
        <f t="shared" si="4"/>
        <v>3534.3029999999999</v>
      </c>
      <c r="J292" t="s">
        <v>21</v>
      </c>
      <c r="K292" t="s">
        <v>27</v>
      </c>
      <c r="L292" t="s">
        <v>27</v>
      </c>
    </row>
    <row r="293" spans="1:12">
      <c r="A293" s="2" t="s">
        <v>19</v>
      </c>
      <c r="B293" t="s">
        <v>20</v>
      </c>
      <c r="C293">
        <v>94</v>
      </c>
      <c r="D293" t="s">
        <v>42</v>
      </c>
      <c r="E293" s="1" t="s">
        <v>770</v>
      </c>
      <c r="F293" t="s">
        <v>771</v>
      </c>
      <c r="G293" s="1">
        <v>43603</v>
      </c>
      <c r="H293">
        <v>3536224</v>
      </c>
      <c r="I293">
        <f t="shared" si="4"/>
        <v>3536.2240000000002</v>
      </c>
      <c r="J293" t="s">
        <v>21</v>
      </c>
      <c r="K293" t="s">
        <v>27</v>
      </c>
      <c r="L293" t="s">
        <v>27</v>
      </c>
    </row>
    <row r="294" spans="1:12">
      <c r="A294" s="2" t="s">
        <v>19</v>
      </c>
      <c r="B294" t="s">
        <v>20</v>
      </c>
      <c r="C294">
        <v>94</v>
      </c>
      <c r="D294" t="s">
        <v>42</v>
      </c>
      <c r="E294" s="1" t="s">
        <v>771</v>
      </c>
      <c r="F294" t="s">
        <v>772</v>
      </c>
      <c r="G294" s="1">
        <v>43604</v>
      </c>
      <c r="H294">
        <v>3523182</v>
      </c>
      <c r="I294">
        <f t="shared" si="4"/>
        <v>3523.1819999999998</v>
      </c>
      <c r="J294" t="s">
        <v>21</v>
      </c>
      <c r="K294" t="s">
        <v>27</v>
      </c>
      <c r="L294" t="s">
        <v>27</v>
      </c>
    </row>
    <row r="295" spans="1:12">
      <c r="A295" s="2" t="s">
        <v>19</v>
      </c>
      <c r="B295" t="s">
        <v>20</v>
      </c>
      <c r="C295">
        <v>94</v>
      </c>
      <c r="D295" t="s">
        <v>42</v>
      </c>
      <c r="E295" s="1" t="s">
        <v>772</v>
      </c>
      <c r="F295" t="s">
        <v>773</v>
      </c>
      <c r="G295" s="1">
        <v>43605</v>
      </c>
      <c r="H295">
        <v>3538000</v>
      </c>
      <c r="I295">
        <f t="shared" si="4"/>
        <v>3538</v>
      </c>
      <c r="J295" t="s">
        <v>21</v>
      </c>
      <c r="K295" t="s">
        <v>27</v>
      </c>
      <c r="L295" t="s">
        <v>27</v>
      </c>
    </row>
    <row r="296" spans="1:12">
      <c r="A296" s="2" t="s">
        <v>19</v>
      </c>
      <c r="B296" t="s">
        <v>20</v>
      </c>
      <c r="C296">
        <v>94</v>
      </c>
      <c r="D296" t="s">
        <v>42</v>
      </c>
      <c r="E296" s="1" t="s">
        <v>773</v>
      </c>
      <c r="F296" t="s">
        <v>774</v>
      </c>
      <c r="G296" s="1">
        <v>43606</v>
      </c>
      <c r="H296">
        <v>3533651</v>
      </c>
      <c r="I296">
        <f t="shared" si="4"/>
        <v>3533.6509999999998</v>
      </c>
      <c r="J296" t="s">
        <v>21</v>
      </c>
      <c r="K296" t="s">
        <v>27</v>
      </c>
      <c r="L296" t="s">
        <v>27</v>
      </c>
    </row>
    <row r="297" spans="1:12">
      <c r="A297" s="2" t="s">
        <v>19</v>
      </c>
      <c r="B297" t="s">
        <v>20</v>
      </c>
      <c r="C297">
        <v>94</v>
      </c>
      <c r="D297" t="s">
        <v>42</v>
      </c>
      <c r="E297" s="1" t="s">
        <v>774</v>
      </c>
      <c r="F297" t="s">
        <v>775</v>
      </c>
      <c r="G297" s="1">
        <v>43607</v>
      </c>
      <c r="H297">
        <v>3538000</v>
      </c>
      <c r="I297">
        <f t="shared" si="4"/>
        <v>3538</v>
      </c>
      <c r="J297" t="s">
        <v>21</v>
      </c>
      <c r="K297" t="s">
        <v>27</v>
      </c>
      <c r="L297" t="s">
        <v>27</v>
      </c>
    </row>
    <row r="298" spans="1:12">
      <c r="A298" s="2" t="s">
        <v>19</v>
      </c>
      <c r="B298" t="s">
        <v>20</v>
      </c>
      <c r="C298">
        <v>94</v>
      </c>
      <c r="D298" t="s">
        <v>42</v>
      </c>
      <c r="E298" s="1" t="s">
        <v>775</v>
      </c>
      <c r="F298" t="s">
        <v>776</v>
      </c>
      <c r="G298" s="1">
        <v>43608</v>
      </c>
      <c r="H298">
        <v>3538000</v>
      </c>
      <c r="I298">
        <f t="shared" si="4"/>
        <v>3538</v>
      </c>
      <c r="J298" t="s">
        <v>21</v>
      </c>
      <c r="K298" t="s">
        <v>27</v>
      </c>
      <c r="L298" t="s">
        <v>27</v>
      </c>
    </row>
    <row r="299" spans="1:12">
      <c r="A299" s="2" t="s">
        <v>19</v>
      </c>
      <c r="B299" t="s">
        <v>20</v>
      </c>
      <c r="C299">
        <v>94</v>
      </c>
      <c r="D299" t="s">
        <v>42</v>
      </c>
      <c r="E299" s="1" t="s">
        <v>776</v>
      </c>
      <c r="F299" t="s">
        <v>777</v>
      </c>
      <c r="G299" s="1">
        <v>43609</v>
      </c>
      <c r="H299">
        <v>3538000</v>
      </c>
      <c r="I299">
        <f t="shared" si="4"/>
        <v>3538</v>
      </c>
      <c r="J299" t="s">
        <v>21</v>
      </c>
      <c r="K299" t="s">
        <v>27</v>
      </c>
      <c r="L299" t="s">
        <v>27</v>
      </c>
    </row>
    <row r="300" spans="1:12">
      <c r="A300" s="2" t="s">
        <v>19</v>
      </c>
      <c r="B300" t="s">
        <v>20</v>
      </c>
      <c r="C300">
        <v>94</v>
      </c>
      <c r="D300" t="s">
        <v>42</v>
      </c>
      <c r="E300" s="1" t="s">
        <v>777</v>
      </c>
      <c r="F300" t="s">
        <v>778</v>
      </c>
      <c r="G300" s="1">
        <v>43610</v>
      </c>
      <c r="H300">
        <v>3538000</v>
      </c>
      <c r="I300">
        <f t="shared" si="4"/>
        <v>3538</v>
      </c>
      <c r="J300" t="s">
        <v>21</v>
      </c>
      <c r="K300" t="s">
        <v>27</v>
      </c>
      <c r="L300" t="s">
        <v>27</v>
      </c>
    </row>
    <row r="301" spans="1:12">
      <c r="A301" s="2" t="s">
        <v>19</v>
      </c>
      <c r="B301" t="s">
        <v>20</v>
      </c>
      <c r="C301">
        <v>94</v>
      </c>
      <c r="D301" t="s">
        <v>42</v>
      </c>
      <c r="E301" s="1" t="s">
        <v>778</v>
      </c>
      <c r="F301" t="s">
        <v>779</v>
      </c>
      <c r="G301" s="1">
        <v>43611</v>
      </c>
      <c r="H301">
        <v>3538000</v>
      </c>
      <c r="I301">
        <f t="shared" si="4"/>
        <v>3538</v>
      </c>
      <c r="J301" t="s">
        <v>21</v>
      </c>
      <c r="K301" t="s">
        <v>27</v>
      </c>
      <c r="L301" t="s">
        <v>27</v>
      </c>
    </row>
    <row r="302" spans="1:12">
      <c r="A302" s="2" t="s">
        <v>19</v>
      </c>
      <c r="B302" t="s">
        <v>20</v>
      </c>
      <c r="C302">
        <v>94</v>
      </c>
      <c r="D302" t="s">
        <v>42</v>
      </c>
      <c r="E302" s="1" t="s">
        <v>779</v>
      </c>
      <c r="F302" t="s">
        <v>780</v>
      </c>
      <c r="G302" s="1">
        <v>43612</v>
      </c>
      <c r="H302">
        <v>3538000</v>
      </c>
      <c r="I302">
        <f t="shared" si="4"/>
        <v>3538</v>
      </c>
      <c r="J302" t="s">
        <v>21</v>
      </c>
      <c r="K302" t="s">
        <v>27</v>
      </c>
      <c r="L302" t="s">
        <v>27</v>
      </c>
    </row>
    <row r="303" spans="1:12">
      <c r="A303" s="2" t="s">
        <v>19</v>
      </c>
      <c r="B303" t="s">
        <v>20</v>
      </c>
      <c r="C303">
        <v>94</v>
      </c>
      <c r="D303" t="s">
        <v>42</v>
      </c>
      <c r="E303" s="1" t="s">
        <v>780</v>
      </c>
      <c r="F303" t="s">
        <v>781</v>
      </c>
      <c r="G303" s="1">
        <v>43613</v>
      </c>
      <c r="H303">
        <v>3538000</v>
      </c>
      <c r="I303">
        <f t="shared" si="4"/>
        <v>3538</v>
      </c>
      <c r="J303" t="s">
        <v>21</v>
      </c>
      <c r="K303" t="s">
        <v>27</v>
      </c>
      <c r="L303" t="s">
        <v>27</v>
      </c>
    </row>
    <row r="304" spans="1:12">
      <c r="A304" s="2" t="s">
        <v>19</v>
      </c>
      <c r="B304" t="s">
        <v>20</v>
      </c>
      <c r="C304">
        <v>94</v>
      </c>
      <c r="D304" t="s">
        <v>42</v>
      </c>
      <c r="E304" s="1" t="s">
        <v>781</v>
      </c>
      <c r="F304" t="s">
        <v>782</v>
      </c>
      <c r="G304" s="1">
        <v>43614</v>
      </c>
      <c r="H304">
        <v>3538000</v>
      </c>
      <c r="I304">
        <f t="shared" si="4"/>
        <v>3538</v>
      </c>
      <c r="J304" t="s">
        <v>21</v>
      </c>
      <c r="K304" t="s">
        <v>27</v>
      </c>
      <c r="L304" t="s">
        <v>27</v>
      </c>
    </row>
    <row r="305" spans="1:12">
      <c r="A305" s="2" t="s">
        <v>19</v>
      </c>
      <c r="B305" t="s">
        <v>20</v>
      </c>
      <c r="C305">
        <v>94</v>
      </c>
      <c r="D305" t="s">
        <v>42</v>
      </c>
      <c r="E305" s="1" t="s">
        <v>782</v>
      </c>
      <c r="F305" t="s">
        <v>783</v>
      </c>
      <c r="G305" s="1">
        <v>43615</v>
      </c>
      <c r="H305">
        <v>3538000</v>
      </c>
      <c r="I305">
        <f t="shared" si="4"/>
        <v>3538</v>
      </c>
      <c r="J305" t="s">
        <v>21</v>
      </c>
      <c r="K305" t="s">
        <v>27</v>
      </c>
      <c r="L305" t="s">
        <v>27</v>
      </c>
    </row>
    <row r="306" spans="1:12">
      <c r="A306" s="2" t="s">
        <v>19</v>
      </c>
      <c r="B306" t="s">
        <v>20</v>
      </c>
      <c r="C306">
        <v>94</v>
      </c>
      <c r="D306" t="s">
        <v>42</v>
      </c>
      <c r="E306" s="1" t="s">
        <v>783</v>
      </c>
      <c r="F306" t="s">
        <v>784</v>
      </c>
      <c r="G306" s="1">
        <v>43616</v>
      </c>
      <c r="H306">
        <v>3538000</v>
      </c>
      <c r="I306">
        <f t="shared" si="4"/>
        <v>3538</v>
      </c>
      <c r="J306" t="s">
        <v>21</v>
      </c>
      <c r="K306" t="s">
        <v>27</v>
      </c>
      <c r="L306" t="s">
        <v>27</v>
      </c>
    </row>
    <row r="307" spans="1:12">
      <c r="A307" s="2" t="s">
        <v>19</v>
      </c>
      <c r="B307" t="s">
        <v>20</v>
      </c>
      <c r="C307">
        <v>94</v>
      </c>
      <c r="D307" t="s">
        <v>42</v>
      </c>
      <c r="E307" s="1" t="s">
        <v>784</v>
      </c>
      <c r="F307" t="s">
        <v>785</v>
      </c>
      <c r="G307" s="1">
        <v>43617</v>
      </c>
      <c r="H307">
        <v>3538000</v>
      </c>
      <c r="I307">
        <f t="shared" si="4"/>
        <v>3538</v>
      </c>
      <c r="J307" t="s">
        <v>21</v>
      </c>
      <c r="K307" t="s">
        <v>27</v>
      </c>
      <c r="L307" t="s">
        <v>27</v>
      </c>
    </row>
    <row r="308" spans="1:12">
      <c r="A308" s="2" t="s">
        <v>19</v>
      </c>
      <c r="B308" t="s">
        <v>20</v>
      </c>
      <c r="C308">
        <v>94</v>
      </c>
      <c r="D308" t="s">
        <v>42</v>
      </c>
      <c r="E308" s="1" t="s">
        <v>785</v>
      </c>
      <c r="F308" t="s">
        <v>786</v>
      </c>
      <c r="G308" s="1">
        <v>43618</v>
      </c>
      <c r="H308">
        <v>3538000</v>
      </c>
      <c r="I308">
        <f t="shared" si="4"/>
        <v>3538</v>
      </c>
      <c r="J308" t="s">
        <v>21</v>
      </c>
      <c r="K308" t="s">
        <v>27</v>
      </c>
      <c r="L308" t="s">
        <v>27</v>
      </c>
    </row>
    <row r="309" spans="1:12">
      <c r="A309" s="2" t="s">
        <v>19</v>
      </c>
      <c r="B309" t="s">
        <v>20</v>
      </c>
      <c r="C309">
        <v>94</v>
      </c>
      <c r="D309" t="s">
        <v>42</v>
      </c>
      <c r="E309" s="1" t="s">
        <v>786</v>
      </c>
      <c r="F309" t="s">
        <v>787</v>
      </c>
      <c r="G309" s="1">
        <v>43619</v>
      </c>
      <c r="H309">
        <v>3538000</v>
      </c>
      <c r="I309">
        <f t="shared" si="4"/>
        <v>3538</v>
      </c>
      <c r="J309" t="s">
        <v>21</v>
      </c>
      <c r="K309" t="s">
        <v>27</v>
      </c>
      <c r="L309" t="s">
        <v>27</v>
      </c>
    </row>
    <row r="310" spans="1:12">
      <c r="A310" s="2" t="s">
        <v>19</v>
      </c>
      <c r="B310" t="s">
        <v>20</v>
      </c>
      <c r="C310">
        <v>94</v>
      </c>
      <c r="D310" t="s">
        <v>42</v>
      </c>
      <c r="E310" s="1" t="s">
        <v>787</v>
      </c>
      <c r="F310" t="s">
        <v>788</v>
      </c>
      <c r="G310" s="1">
        <v>43620</v>
      </c>
      <c r="H310">
        <v>3538000</v>
      </c>
      <c r="I310">
        <f t="shared" si="4"/>
        <v>3538</v>
      </c>
      <c r="J310" t="s">
        <v>21</v>
      </c>
      <c r="K310" t="s">
        <v>27</v>
      </c>
      <c r="L310" t="s">
        <v>27</v>
      </c>
    </row>
    <row r="311" spans="1:12">
      <c r="A311" s="2" t="s">
        <v>19</v>
      </c>
      <c r="B311" t="s">
        <v>20</v>
      </c>
      <c r="C311">
        <v>94</v>
      </c>
      <c r="D311" t="s">
        <v>42</v>
      </c>
      <c r="E311" s="1" t="s">
        <v>788</v>
      </c>
      <c r="F311" t="s">
        <v>789</v>
      </c>
      <c r="G311" s="1">
        <v>43621</v>
      </c>
      <c r="H311">
        <v>3538000</v>
      </c>
      <c r="I311">
        <f t="shared" si="4"/>
        <v>3538</v>
      </c>
      <c r="J311" t="s">
        <v>21</v>
      </c>
      <c r="K311" t="s">
        <v>27</v>
      </c>
      <c r="L311" t="s">
        <v>27</v>
      </c>
    </row>
    <row r="312" spans="1:12">
      <c r="A312" s="2" t="s">
        <v>19</v>
      </c>
      <c r="B312" t="s">
        <v>20</v>
      </c>
      <c r="C312">
        <v>94</v>
      </c>
      <c r="D312" t="s">
        <v>42</v>
      </c>
      <c r="E312" s="1" t="s">
        <v>789</v>
      </c>
      <c r="F312" t="s">
        <v>790</v>
      </c>
      <c r="G312" s="1">
        <v>43622</v>
      </c>
      <c r="H312">
        <v>3538000</v>
      </c>
      <c r="I312">
        <f t="shared" si="4"/>
        <v>3538</v>
      </c>
      <c r="J312" t="s">
        <v>21</v>
      </c>
      <c r="K312" t="s">
        <v>27</v>
      </c>
      <c r="L312" t="s">
        <v>27</v>
      </c>
    </row>
    <row r="313" spans="1:12">
      <c r="A313" s="2" t="s">
        <v>19</v>
      </c>
      <c r="B313" t="s">
        <v>20</v>
      </c>
      <c r="C313">
        <v>94</v>
      </c>
      <c r="D313" t="s">
        <v>42</v>
      </c>
      <c r="E313" s="1" t="s">
        <v>790</v>
      </c>
      <c r="F313" t="s">
        <v>791</v>
      </c>
      <c r="G313" s="1">
        <v>43623</v>
      </c>
      <c r="H313">
        <v>3538000</v>
      </c>
      <c r="I313">
        <f t="shared" si="4"/>
        <v>3538</v>
      </c>
      <c r="J313" t="s">
        <v>21</v>
      </c>
      <c r="K313" t="s">
        <v>27</v>
      </c>
      <c r="L313" t="s">
        <v>27</v>
      </c>
    </row>
    <row r="314" spans="1:12">
      <c r="A314" s="2" t="s">
        <v>19</v>
      </c>
      <c r="B314" t="s">
        <v>20</v>
      </c>
      <c r="C314">
        <v>94</v>
      </c>
      <c r="D314" t="s">
        <v>42</v>
      </c>
      <c r="E314" s="1" t="s">
        <v>791</v>
      </c>
      <c r="F314" t="s">
        <v>792</v>
      </c>
      <c r="G314" s="1">
        <v>43624</v>
      </c>
      <c r="H314">
        <v>3538000</v>
      </c>
      <c r="I314">
        <f t="shared" si="4"/>
        <v>3538</v>
      </c>
      <c r="J314" t="s">
        <v>21</v>
      </c>
      <c r="K314" t="s">
        <v>27</v>
      </c>
      <c r="L314" t="s">
        <v>27</v>
      </c>
    </row>
    <row r="315" spans="1:12">
      <c r="A315" s="2" t="s">
        <v>19</v>
      </c>
      <c r="B315" t="s">
        <v>20</v>
      </c>
      <c r="C315">
        <v>94</v>
      </c>
      <c r="D315" t="s">
        <v>42</v>
      </c>
      <c r="E315" s="1" t="s">
        <v>792</v>
      </c>
      <c r="F315" t="s">
        <v>793</v>
      </c>
      <c r="G315" s="1">
        <v>43625</v>
      </c>
      <c r="H315">
        <v>3538000</v>
      </c>
      <c r="I315">
        <f t="shared" si="4"/>
        <v>3538</v>
      </c>
      <c r="J315" t="s">
        <v>21</v>
      </c>
      <c r="K315" t="s">
        <v>27</v>
      </c>
      <c r="L315" t="s">
        <v>27</v>
      </c>
    </row>
    <row r="316" spans="1:12">
      <c r="A316" s="2" t="s">
        <v>19</v>
      </c>
      <c r="B316" t="s">
        <v>20</v>
      </c>
      <c r="C316">
        <v>94</v>
      </c>
      <c r="D316" t="s">
        <v>42</v>
      </c>
      <c r="E316" s="1" t="s">
        <v>793</v>
      </c>
      <c r="F316" t="s">
        <v>794</v>
      </c>
      <c r="G316" s="1">
        <v>43626</v>
      </c>
      <c r="H316">
        <v>3538000</v>
      </c>
      <c r="I316">
        <f t="shared" si="4"/>
        <v>3538</v>
      </c>
      <c r="J316" t="s">
        <v>21</v>
      </c>
      <c r="K316" t="s">
        <v>27</v>
      </c>
      <c r="L316" t="s">
        <v>27</v>
      </c>
    </row>
    <row r="317" spans="1:12">
      <c r="A317" s="2" t="s">
        <v>19</v>
      </c>
      <c r="B317" t="s">
        <v>20</v>
      </c>
      <c r="C317">
        <v>94</v>
      </c>
      <c r="D317" t="s">
        <v>42</v>
      </c>
      <c r="E317" s="1" t="s">
        <v>794</v>
      </c>
      <c r="F317" t="s">
        <v>795</v>
      </c>
      <c r="G317" s="1">
        <v>43627</v>
      </c>
      <c r="H317">
        <v>3538000</v>
      </c>
      <c r="I317">
        <f t="shared" si="4"/>
        <v>3538</v>
      </c>
      <c r="J317" t="s">
        <v>21</v>
      </c>
      <c r="K317" t="s">
        <v>27</v>
      </c>
      <c r="L317" t="s">
        <v>27</v>
      </c>
    </row>
    <row r="318" spans="1:12">
      <c r="A318" s="2" t="s">
        <v>19</v>
      </c>
      <c r="B318" t="s">
        <v>20</v>
      </c>
      <c r="C318">
        <v>94</v>
      </c>
      <c r="D318" t="s">
        <v>42</v>
      </c>
      <c r="E318" s="1" t="s">
        <v>795</v>
      </c>
      <c r="F318" t="s">
        <v>796</v>
      </c>
      <c r="G318" s="1">
        <v>43628</v>
      </c>
      <c r="H318">
        <v>3538000</v>
      </c>
      <c r="I318">
        <f t="shared" si="4"/>
        <v>3538</v>
      </c>
      <c r="J318" t="s">
        <v>21</v>
      </c>
      <c r="K318" t="s">
        <v>27</v>
      </c>
      <c r="L318" t="s">
        <v>27</v>
      </c>
    </row>
    <row r="319" spans="1:12">
      <c r="A319" s="2" t="s">
        <v>19</v>
      </c>
      <c r="B319" t="s">
        <v>20</v>
      </c>
      <c r="C319">
        <v>94</v>
      </c>
      <c r="D319" t="s">
        <v>42</v>
      </c>
      <c r="E319" s="1" t="s">
        <v>796</v>
      </c>
      <c r="F319" t="s">
        <v>797</v>
      </c>
      <c r="G319" s="1">
        <v>43629</v>
      </c>
      <c r="H319">
        <v>3538000</v>
      </c>
      <c r="I319">
        <f t="shared" si="4"/>
        <v>3538</v>
      </c>
      <c r="J319" t="s">
        <v>21</v>
      </c>
      <c r="K319" t="s">
        <v>27</v>
      </c>
      <c r="L319" t="s">
        <v>27</v>
      </c>
    </row>
    <row r="320" spans="1:12">
      <c r="A320" s="2" t="s">
        <v>19</v>
      </c>
      <c r="B320" t="s">
        <v>20</v>
      </c>
      <c r="C320">
        <v>94</v>
      </c>
      <c r="D320" t="s">
        <v>42</v>
      </c>
      <c r="E320" s="1" t="s">
        <v>797</v>
      </c>
      <c r="F320" t="s">
        <v>798</v>
      </c>
      <c r="G320" s="1">
        <v>43630</v>
      </c>
      <c r="H320">
        <v>3538000</v>
      </c>
      <c r="I320">
        <f t="shared" si="4"/>
        <v>3538</v>
      </c>
      <c r="J320" t="s">
        <v>21</v>
      </c>
      <c r="K320" t="s">
        <v>27</v>
      </c>
      <c r="L320" t="s">
        <v>27</v>
      </c>
    </row>
    <row r="321" spans="1:12">
      <c r="A321" s="2" t="s">
        <v>19</v>
      </c>
      <c r="B321" t="s">
        <v>20</v>
      </c>
      <c r="C321">
        <v>94</v>
      </c>
      <c r="D321" t="s">
        <v>42</v>
      </c>
      <c r="E321" s="1" t="s">
        <v>798</v>
      </c>
      <c r="F321" t="s">
        <v>799</v>
      </c>
      <c r="G321" s="1">
        <v>43631</v>
      </c>
      <c r="H321">
        <v>3538000</v>
      </c>
      <c r="I321">
        <f t="shared" si="4"/>
        <v>3538</v>
      </c>
      <c r="J321" t="s">
        <v>21</v>
      </c>
      <c r="K321" t="s">
        <v>27</v>
      </c>
      <c r="L321" t="s">
        <v>27</v>
      </c>
    </row>
    <row r="322" spans="1:12">
      <c r="A322" s="2" t="s">
        <v>19</v>
      </c>
      <c r="B322" t="s">
        <v>20</v>
      </c>
      <c r="C322">
        <v>94</v>
      </c>
      <c r="D322" t="s">
        <v>42</v>
      </c>
      <c r="E322" s="1" t="s">
        <v>799</v>
      </c>
      <c r="F322" t="s">
        <v>800</v>
      </c>
      <c r="G322" s="1">
        <v>43632</v>
      </c>
      <c r="H322">
        <v>3538000</v>
      </c>
      <c r="I322">
        <f t="shared" si="4"/>
        <v>3538</v>
      </c>
      <c r="J322" t="s">
        <v>21</v>
      </c>
      <c r="K322" t="s">
        <v>27</v>
      </c>
      <c r="L322" t="s">
        <v>27</v>
      </c>
    </row>
    <row r="323" spans="1:12">
      <c r="A323" s="2" t="s">
        <v>19</v>
      </c>
      <c r="B323" t="s">
        <v>20</v>
      </c>
      <c r="C323">
        <v>94</v>
      </c>
      <c r="D323" t="s">
        <v>42</v>
      </c>
      <c r="E323" s="1" t="s">
        <v>800</v>
      </c>
      <c r="F323" t="s">
        <v>801</v>
      </c>
      <c r="G323" s="1">
        <v>43633</v>
      </c>
      <c r="H323">
        <v>3538000</v>
      </c>
      <c r="I323">
        <f t="shared" ref="I323:I367" si="5">H323/1000</f>
        <v>3538</v>
      </c>
      <c r="J323" t="s">
        <v>21</v>
      </c>
      <c r="K323" t="s">
        <v>27</v>
      </c>
      <c r="L323" t="s">
        <v>27</v>
      </c>
    </row>
    <row r="324" spans="1:12">
      <c r="A324" s="2" t="s">
        <v>19</v>
      </c>
      <c r="B324" t="s">
        <v>20</v>
      </c>
      <c r="C324">
        <v>94</v>
      </c>
      <c r="D324" t="s">
        <v>42</v>
      </c>
      <c r="E324" s="1" t="s">
        <v>801</v>
      </c>
      <c r="F324" t="s">
        <v>802</v>
      </c>
      <c r="G324" s="1">
        <v>43634</v>
      </c>
      <c r="H324">
        <v>3538000</v>
      </c>
      <c r="I324">
        <f t="shared" si="5"/>
        <v>3538</v>
      </c>
      <c r="J324" t="s">
        <v>21</v>
      </c>
      <c r="K324" t="s">
        <v>27</v>
      </c>
      <c r="L324" t="s">
        <v>27</v>
      </c>
    </row>
    <row r="325" spans="1:12">
      <c r="A325" s="2" t="s">
        <v>19</v>
      </c>
      <c r="B325" t="s">
        <v>20</v>
      </c>
      <c r="C325">
        <v>94</v>
      </c>
      <c r="D325" t="s">
        <v>42</v>
      </c>
      <c r="E325" s="1" t="s">
        <v>802</v>
      </c>
      <c r="F325" t="s">
        <v>803</v>
      </c>
      <c r="G325" s="1">
        <v>43635</v>
      </c>
      <c r="H325">
        <v>3538000</v>
      </c>
      <c r="I325">
        <f t="shared" si="5"/>
        <v>3538</v>
      </c>
      <c r="J325" t="s">
        <v>21</v>
      </c>
      <c r="K325" t="s">
        <v>27</v>
      </c>
      <c r="L325" t="s">
        <v>27</v>
      </c>
    </row>
    <row r="326" spans="1:12">
      <c r="A326" s="2" t="s">
        <v>19</v>
      </c>
      <c r="B326" t="s">
        <v>20</v>
      </c>
      <c r="C326">
        <v>94</v>
      </c>
      <c r="D326" t="s">
        <v>42</v>
      </c>
      <c r="E326" s="1" t="s">
        <v>803</v>
      </c>
      <c r="F326" t="s">
        <v>804</v>
      </c>
      <c r="G326" s="1">
        <v>43636</v>
      </c>
      <c r="H326">
        <v>3538000</v>
      </c>
      <c r="I326">
        <f t="shared" si="5"/>
        <v>3538</v>
      </c>
      <c r="J326" t="s">
        <v>21</v>
      </c>
      <c r="K326" t="s">
        <v>27</v>
      </c>
      <c r="L326" t="s">
        <v>27</v>
      </c>
    </row>
    <row r="327" spans="1:12">
      <c r="A327" s="2" t="s">
        <v>19</v>
      </c>
      <c r="B327" t="s">
        <v>20</v>
      </c>
      <c r="C327">
        <v>94</v>
      </c>
      <c r="D327" t="s">
        <v>42</v>
      </c>
      <c r="E327" s="1" t="s">
        <v>804</v>
      </c>
      <c r="F327" t="s">
        <v>805</v>
      </c>
      <c r="G327" s="1">
        <v>43637</v>
      </c>
      <c r="H327">
        <v>3538000</v>
      </c>
      <c r="I327">
        <f t="shared" si="5"/>
        <v>3538</v>
      </c>
      <c r="J327" t="s">
        <v>21</v>
      </c>
      <c r="K327" t="s">
        <v>27</v>
      </c>
      <c r="L327" t="s">
        <v>27</v>
      </c>
    </row>
    <row r="328" spans="1:12">
      <c r="A328" s="2" t="s">
        <v>19</v>
      </c>
      <c r="B328" t="s">
        <v>20</v>
      </c>
      <c r="C328">
        <v>94</v>
      </c>
      <c r="D328" t="s">
        <v>42</v>
      </c>
      <c r="E328" s="1" t="s">
        <v>805</v>
      </c>
      <c r="F328" t="s">
        <v>806</v>
      </c>
      <c r="G328" s="1">
        <v>43638</v>
      </c>
      <c r="H328">
        <v>3538000</v>
      </c>
      <c r="I328">
        <f t="shared" si="5"/>
        <v>3538</v>
      </c>
      <c r="J328" t="s">
        <v>21</v>
      </c>
      <c r="K328" t="s">
        <v>27</v>
      </c>
      <c r="L328" t="s">
        <v>27</v>
      </c>
    </row>
    <row r="329" spans="1:12">
      <c r="A329" s="2" t="s">
        <v>19</v>
      </c>
      <c r="B329" t="s">
        <v>20</v>
      </c>
      <c r="C329">
        <v>94</v>
      </c>
      <c r="D329" t="s">
        <v>42</v>
      </c>
      <c r="E329" s="1" t="s">
        <v>806</v>
      </c>
      <c r="F329" t="s">
        <v>807</v>
      </c>
      <c r="G329" s="1">
        <v>43639</v>
      </c>
      <c r="H329">
        <v>3538000</v>
      </c>
      <c r="I329">
        <f t="shared" si="5"/>
        <v>3538</v>
      </c>
      <c r="J329" t="s">
        <v>21</v>
      </c>
      <c r="K329" t="s">
        <v>27</v>
      </c>
      <c r="L329" t="s">
        <v>27</v>
      </c>
    </row>
    <row r="330" spans="1:12">
      <c r="A330" s="2" t="s">
        <v>19</v>
      </c>
      <c r="B330" t="s">
        <v>20</v>
      </c>
      <c r="C330">
        <v>94</v>
      </c>
      <c r="D330" t="s">
        <v>42</v>
      </c>
      <c r="E330" s="1" t="s">
        <v>807</v>
      </c>
      <c r="F330" t="s">
        <v>808</v>
      </c>
      <c r="G330" s="1">
        <v>43640</v>
      </c>
      <c r="H330">
        <v>3538000</v>
      </c>
      <c r="I330">
        <f t="shared" si="5"/>
        <v>3538</v>
      </c>
      <c r="J330" t="s">
        <v>21</v>
      </c>
      <c r="K330" t="s">
        <v>27</v>
      </c>
      <c r="L330" t="s">
        <v>27</v>
      </c>
    </row>
    <row r="331" spans="1:12">
      <c r="A331" s="2" t="s">
        <v>19</v>
      </c>
      <c r="B331" t="s">
        <v>20</v>
      </c>
      <c r="C331">
        <v>94</v>
      </c>
      <c r="D331" t="s">
        <v>42</v>
      </c>
      <c r="E331" s="1" t="s">
        <v>808</v>
      </c>
      <c r="F331" t="s">
        <v>809</v>
      </c>
      <c r="G331" s="1">
        <v>43641</v>
      </c>
      <c r="H331">
        <v>3538000</v>
      </c>
      <c r="I331">
        <f t="shared" si="5"/>
        <v>3538</v>
      </c>
      <c r="J331" t="s">
        <v>21</v>
      </c>
      <c r="K331" t="s">
        <v>27</v>
      </c>
      <c r="L331" t="s">
        <v>27</v>
      </c>
    </row>
    <row r="332" spans="1:12">
      <c r="A332" s="2" t="s">
        <v>19</v>
      </c>
      <c r="B332" t="s">
        <v>20</v>
      </c>
      <c r="C332">
        <v>94</v>
      </c>
      <c r="D332" t="s">
        <v>42</v>
      </c>
      <c r="E332" s="1" t="s">
        <v>809</v>
      </c>
      <c r="F332" t="s">
        <v>810</v>
      </c>
      <c r="G332" s="1">
        <v>43642</v>
      </c>
      <c r="H332">
        <v>3538000</v>
      </c>
      <c r="I332">
        <f t="shared" si="5"/>
        <v>3538</v>
      </c>
      <c r="J332" t="s">
        <v>21</v>
      </c>
      <c r="K332" t="s">
        <v>27</v>
      </c>
      <c r="L332" t="s">
        <v>27</v>
      </c>
    </row>
    <row r="333" spans="1:12">
      <c r="A333" s="2" t="s">
        <v>19</v>
      </c>
      <c r="B333" t="s">
        <v>20</v>
      </c>
      <c r="C333">
        <v>94</v>
      </c>
      <c r="D333" t="s">
        <v>42</v>
      </c>
      <c r="E333" s="1" t="s">
        <v>810</v>
      </c>
      <c r="F333" t="s">
        <v>811</v>
      </c>
      <c r="G333" s="1">
        <v>43643</v>
      </c>
      <c r="H333">
        <v>3538000</v>
      </c>
      <c r="I333">
        <f t="shared" si="5"/>
        <v>3538</v>
      </c>
      <c r="J333" t="s">
        <v>21</v>
      </c>
      <c r="K333" t="s">
        <v>27</v>
      </c>
      <c r="L333" t="s">
        <v>27</v>
      </c>
    </row>
    <row r="334" spans="1:12">
      <c r="A334" s="2" t="s">
        <v>19</v>
      </c>
      <c r="B334" t="s">
        <v>20</v>
      </c>
      <c r="C334">
        <v>94</v>
      </c>
      <c r="D334" t="s">
        <v>42</v>
      </c>
      <c r="E334" s="1" t="s">
        <v>811</v>
      </c>
      <c r="F334" t="s">
        <v>812</v>
      </c>
      <c r="G334" s="1">
        <v>43644</v>
      </c>
      <c r="H334">
        <v>3538000</v>
      </c>
      <c r="I334">
        <f t="shared" si="5"/>
        <v>3538</v>
      </c>
      <c r="J334" t="s">
        <v>21</v>
      </c>
      <c r="K334" t="s">
        <v>27</v>
      </c>
      <c r="L334" t="s">
        <v>27</v>
      </c>
    </row>
    <row r="335" spans="1:12">
      <c r="A335" s="2" t="s">
        <v>19</v>
      </c>
      <c r="B335" t="s">
        <v>20</v>
      </c>
      <c r="C335">
        <v>94</v>
      </c>
      <c r="D335" t="s">
        <v>42</v>
      </c>
      <c r="E335" s="1" t="s">
        <v>812</v>
      </c>
      <c r="F335" t="s">
        <v>813</v>
      </c>
      <c r="G335" s="1">
        <v>43645</v>
      </c>
      <c r="H335">
        <v>3538000</v>
      </c>
      <c r="I335">
        <f t="shared" si="5"/>
        <v>3538</v>
      </c>
      <c r="J335" t="s">
        <v>21</v>
      </c>
      <c r="K335" t="s">
        <v>27</v>
      </c>
      <c r="L335" t="s">
        <v>27</v>
      </c>
    </row>
    <row r="336" spans="1:12">
      <c r="A336" s="2" t="s">
        <v>19</v>
      </c>
      <c r="B336" t="s">
        <v>20</v>
      </c>
      <c r="C336">
        <v>94</v>
      </c>
      <c r="D336" t="s">
        <v>42</v>
      </c>
      <c r="E336" s="1" t="s">
        <v>813</v>
      </c>
      <c r="F336" t="s">
        <v>814</v>
      </c>
      <c r="G336" s="1">
        <v>43646</v>
      </c>
      <c r="H336">
        <v>3538000</v>
      </c>
      <c r="I336">
        <f t="shared" si="5"/>
        <v>3538</v>
      </c>
      <c r="J336" t="s">
        <v>21</v>
      </c>
      <c r="K336" t="s">
        <v>27</v>
      </c>
      <c r="L336" t="s">
        <v>27</v>
      </c>
    </row>
    <row r="337" spans="1:12">
      <c r="A337" s="2" t="s">
        <v>19</v>
      </c>
      <c r="B337" t="s">
        <v>20</v>
      </c>
      <c r="C337">
        <v>94</v>
      </c>
      <c r="D337" t="s">
        <v>42</v>
      </c>
      <c r="E337" s="1" t="s">
        <v>814</v>
      </c>
      <c r="F337" t="s">
        <v>815</v>
      </c>
      <c r="G337" s="1">
        <v>43647</v>
      </c>
      <c r="H337">
        <v>3538000</v>
      </c>
      <c r="I337">
        <f t="shared" si="5"/>
        <v>3538</v>
      </c>
      <c r="J337" t="s">
        <v>21</v>
      </c>
      <c r="K337" t="s">
        <v>27</v>
      </c>
      <c r="L337" t="s">
        <v>27</v>
      </c>
    </row>
    <row r="338" spans="1:12">
      <c r="A338" s="2" t="s">
        <v>19</v>
      </c>
      <c r="B338" t="s">
        <v>20</v>
      </c>
      <c r="C338">
        <v>94</v>
      </c>
      <c r="D338" t="s">
        <v>42</v>
      </c>
      <c r="E338" s="1" t="s">
        <v>815</v>
      </c>
      <c r="F338" t="s">
        <v>816</v>
      </c>
      <c r="G338" s="1">
        <v>43648</v>
      </c>
      <c r="H338">
        <v>3538000</v>
      </c>
      <c r="I338">
        <f t="shared" si="5"/>
        <v>3538</v>
      </c>
      <c r="J338" t="s">
        <v>21</v>
      </c>
      <c r="K338" t="s">
        <v>27</v>
      </c>
      <c r="L338" t="s">
        <v>27</v>
      </c>
    </row>
    <row r="339" spans="1:12">
      <c r="A339" s="2" t="s">
        <v>19</v>
      </c>
      <c r="B339" t="s">
        <v>20</v>
      </c>
      <c r="C339">
        <v>94</v>
      </c>
      <c r="D339" t="s">
        <v>42</v>
      </c>
      <c r="E339" s="1" t="s">
        <v>816</v>
      </c>
      <c r="F339" t="s">
        <v>817</v>
      </c>
      <c r="G339" s="1">
        <v>43649</v>
      </c>
      <c r="H339">
        <v>3538000</v>
      </c>
      <c r="I339">
        <f t="shared" si="5"/>
        <v>3538</v>
      </c>
      <c r="J339" t="s">
        <v>21</v>
      </c>
      <c r="K339" t="s">
        <v>27</v>
      </c>
      <c r="L339" t="s">
        <v>27</v>
      </c>
    </row>
    <row r="340" spans="1:12">
      <c r="A340" s="2" t="s">
        <v>19</v>
      </c>
      <c r="B340" t="s">
        <v>20</v>
      </c>
      <c r="C340">
        <v>94</v>
      </c>
      <c r="D340" t="s">
        <v>42</v>
      </c>
      <c r="E340" s="1" t="s">
        <v>817</v>
      </c>
      <c r="F340" t="s">
        <v>818</v>
      </c>
      <c r="G340" s="1">
        <v>43650</v>
      </c>
      <c r="H340">
        <v>3538000</v>
      </c>
      <c r="I340">
        <f t="shared" si="5"/>
        <v>3538</v>
      </c>
      <c r="J340" t="s">
        <v>21</v>
      </c>
      <c r="K340" t="s">
        <v>27</v>
      </c>
      <c r="L340" t="s">
        <v>27</v>
      </c>
    </row>
    <row r="341" spans="1:12">
      <c r="A341" s="2" t="s">
        <v>19</v>
      </c>
      <c r="B341" t="s">
        <v>20</v>
      </c>
      <c r="C341">
        <v>94</v>
      </c>
      <c r="D341" t="s">
        <v>42</v>
      </c>
      <c r="E341" s="1" t="s">
        <v>818</v>
      </c>
      <c r="F341" t="s">
        <v>819</v>
      </c>
      <c r="G341" s="1">
        <v>43651</v>
      </c>
      <c r="H341">
        <v>3538000</v>
      </c>
      <c r="I341">
        <f t="shared" si="5"/>
        <v>3538</v>
      </c>
      <c r="J341" t="s">
        <v>21</v>
      </c>
      <c r="K341" t="s">
        <v>27</v>
      </c>
      <c r="L341" t="s">
        <v>27</v>
      </c>
    </row>
    <row r="342" spans="1:12">
      <c r="A342" s="2" t="s">
        <v>19</v>
      </c>
      <c r="B342" t="s">
        <v>20</v>
      </c>
      <c r="C342">
        <v>94</v>
      </c>
      <c r="D342" t="s">
        <v>42</v>
      </c>
      <c r="E342" s="1" t="s">
        <v>819</v>
      </c>
      <c r="F342" t="s">
        <v>820</v>
      </c>
      <c r="G342" s="1">
        <v>43652</v>
      </c>
      <c r="H342">
        <v>3538000</v>
      </c>
      <c r="I342">
        <f t="shared" si="5"/>
        <v>3538</v>
      </c>
      <c r="J342" t="s">
        <v>21</v>
      </c>
      <c r="K342" t="s">
        <v>27</v>
      </c>
      <c r="L342" t="s">
        <v>27</v>
      </c>
    </row>
    <row r="343" spans="1:12">
      <c r="A343" s="2" t="s">
        <v>19</v>
      </c>
      <c r="B343" t="s">
        <v>20</v>
      </c>
      <c r="C343">
        <v>94</v>
      </c>
      <c r="D343" t="s">
        <v>42</v>
      </c>
      <c r="E343" s="1" t="s">
        <v>820</v>
      </c>
      <c r="F343" t="s">
        <v>821</v>
      </c>
      <c r="G343" s="1">
        <v>43653</v>
      </c>
      <c r="H343">
        <v>3538000</v>
      </c>
      <c r="I343">
        <f t="shared" si="5"/>
        <v>3538</v>
      </c>
      <c r="J343" t="s">
        <v>21</v>
      </c>
      <c r="K343" t="s">
        <v>27</v>
      </c>
      <c r="L343" t="s">
        <v>27</v>
      </c>
    </row>
    <row r="344" spans="1:12">
      <c r="A344" s="2" t="s">
        <v>19</v>
      </c>
      <c r="B344" t="s">
        <v>20</v>
      </c>
      <c r="C344">
        <v>94</v>
      </c>
      <c r="D344" t="s">
        <v>42</v>
      </c>
      <c r="E344" s="1" t="s">
        <v>821</v>
      </c>
      <c r="F344" t="s">
        <v>822</v>
      </c>
      <c r="G344" s="1">
        <v>43654</v>
      </c>
      <c r="H344">
        <v>3538000</v>
      </c>
      <c r="I344">
        <f t="shared" si="5"/>
        <v>3538</v>
      </c>
      <c r="J344" t="s">
        <v>21</v>
      </c>
      <c r="K344" t="s">
        <v>27</v>
      </c>
      <c r="L344" t="s">
        <v>27</v>
      </c>
    </row>
    <row r="345" spans="1:12">
      <c r="A345" s="2" t="s">
        <v>19</v>
      </c>
      <c r="B345" t="s">
        <v>20</v>
      </c>
      <c r="C345">
        <v>94</v>
      </c>
      <c r="D345" t="s">
        <v>42</v>
      </c>
      <c r="E345" s="1" t="s">
        <v>822</v>
      </c>
      <c r="F345" t="s">
        <v>823</v>
      </c>
      <c r="G345" s="1">
        <v>43655</v>
      </c>
      <c r="H345">
        <v>3538000</v>
      </c>
      <c r="I345">
        <f t="shared" si="5"/>
        <v>3538</v>
      </c>
      <c r="J345" t="s">
        <v>21</v>
      </c>
      <c r="K345" t="s">
        <v>27</v>
      </c>
      <c r="L345" t="s">
        <v>27</v>
      </c>
    </row>
    <row r="346" spans="1:12">
      <c r="A346" s="2" t="s">
        <v>19</v>
      </c>
      <c r="B346" t="s">
        <v>20</v>
      </c>
      <c r="C346">
        <v>94</v>
      </c>
      <c r="D346" t="s">
        <v>42</v>
      </c>
      <c r="E346" s="1" t="s">
        <v>823</v>
      </c>
      <c r="F346" t="s">
        <v>824</v>
      </c>
      <c r="G346" s="1">
        <v>43656</v>
      </c>
      <c r="H346">
        <v>3538000</v>
      </c>
      <c r="I346">
        <f t="shared" si="5"/>
        <v>3538</v>
      </c>
      <c r="J346" t="s">
        <v>21</v>
      </c>
      <c r="K346" t="s">
        <v>27</v>
      </c>
      <c r="L346" t="s">
        <v>27</v>
      </c>
    </row>
    <row r="347" spans="1:12">
      <c r="A347" s="2" t="s">
        <v>19</v>
      </c>
      <c r="B347" t="s">
        <v>20</v>
      </c>
      <c r="C347">
        <v>94</v>
      </c>
      <c r="D347" t="s">
        <v>42</v>
      </c>
      <c r="E347" s="1" t="s">
        <v>824</v>
      </c>
      <c r="F347" t="s">
        <v>825</v>
      </c>
      <c r="G347" s="1">
        <v>43657</v>
      </c>
      <c r="H347">
        <v>3538000</v>
      </c>
      <c r="I347">
        <f t="shared" si="5"/>
        <v>3538</v>
      </c>
      <c r="J347" t="s">
        <v>21</v>
      </c>
      <c r="K347" t="s">
        <v>27</v>
      </c>
      <c r="L347" t="s">
        <v>27</v>
      </c>
    </row>
    <row r="348" spans="1:12">
      <c r="A348" s="2" t="s">
        <v>19</v>
      </c>
      <c r="B348" t="s">
        <v>20</v>
      </c>
      <c r="C348">
        <v>94</v>
      </c>
      <c r="D348" t="s">
        <v>42</v>
      </c>
      <c r="E348" s="1" t="s">
        <v>825</v>
      </c>
      <c r="F348" t="s">
        <v>826</v>
      </c>
      <c r="G348" s="1">
        <v>43658</v>
      </c>
      <c r="H348">
        <v>3538000</v>
      </c>
      <c r="I348">
        <f t="shared" si="5"/>
        <v>3538</v>
      </c>
      <c r="J348" t="s">
        <v>21</v>
      </c>
      <c r="K348" t="s">
        <v>27</v>
      </c>
      <c r="L348" t="s">
        <v>27</v>
      </c>
    </row>
    <row r="349" spans="1:12">
      <c r="A349" s="2" t="s">
        <v>19</v>
      </c>
      <c r="B349" t="s">
        <v>20</v>
      </c>
      <c r="C349">
        <v>94</v>
      </c>
      <c r="D349" t="s">
        <v>42</v>
      </c>
      <c r="E349" s="1" t="s">
        <v>826</v>
      </c>
      <c r="F349" t="s">
        <v>827</v>
      </c>
      <c r="G349" s="1">
        <v>43659</v>
      </c>
      <c r="H349">
        <v>3538000</v>
      </c>
      <c r="I349">
        <f t="shared" si="5"/>
        <v>3538</v>
      </c>
      <c r="J349" t="s">
        <v>21</v>
      </c>
      <c r="K349" t="s">
        <v>27</v>
      </c>
      <c r="L349" t="s">
        <v>27</v>
      </c>
    </row>
    <row r="350" spans="1:12">
      <c r="A350" s="2" t="s">
        <v>19</v>
      </c>
      <c r="B350" t="s">
        <v>20</v>
      </c>
      <c r="C350">
        <v>94</v>
      </c>
      <c r="D350" t="s">
        <v>42</v>
      </c>
      <c r="E350" s="1" t="s">
        <v>827</v>
      </c>
      <c r="F350" t="s">
        <v>828</v>
      </c>
      <c r="G350" s="1">
        <v>43660</v>
      </c>
      <c r="H350">
        <v>3538000</v>
      </c>
      <c r="I350">
        <f t="shared" si="5"/>
        <v>3538</v>
      </c>
      <c r="J350" t="s">
        <v>21</v>
      </c>
      <c r="K350" t="s">
        <v>27</v>
      </c>
      <c r="L350" t="s">
        <v>27</v>
      </c>
    </row>
    <row r="351" spans="1:12">
      <c r="A351" s="2" t="s">
        <v>19</v>
      </c>
      <c r="B351" t="s">
        <v>20</v>
      </c>
      <c r="C351">
        <v>94</v>
      </c>
      <c r="D351" t="s">
        <v>42</v>
      </c>
      <c r="E351" s="1" t="s">
        <v>828</v>
      </c>
      <c r="F351" t="s">
        <v>829</v>
      </c>
      <c r="G351" s="1">
        <v>43661</v>
      </c>
      <c r="H351">
        <v>3538000</v>
      </c>
      <c r="I351">
        <f t="shared" si="5"/>
        <v>3538</v>
      </c>
      <c r="J351" t="s">
        <v>21</v>
      </c>
      <c r="K351" t="s">
        <v>27</v>
      </c>
      <c r="L351" t="s">
        <v>27</v>
      </c>
    </row>
    <row r="352" spans="1:12">
      <c r="A352" s="2" t="s">
        <v>19</v>
      </c>
      <c r="B352" t="s">
        <v>20</v>
      </c>
      <c r="C352">
        <v>94</v>
      </c>
      <c r="D352" t="s">
        <v>42</v>
      </c>
      <c r="E352" s="1" t="s">
        <v>829</v>
      </c>
      <c r="F352" t="s">
        <v>830</v>
      </c>
      <c r="G352" s="1">
        <v>43662</v>
      </c>
      <c r="H352">
        <v>3538000</v>
      </c>
      <c r="I352">
        <f t="shared" si="5"/>
        <v>3538</v>
      </c>
      <c r="J352" t="s">
        <v>21</v>
      </c>
      <c r="K352" t="s">
        <v>27</v>
      </c>
      <c r="L352" t="s">
        <v>27</v>
      </c>
    </row>
    <row r="353" spans="1:12">
      <c r="A353" s="2" t="s">
        <v>19</v>
      </c>
      <c r="B353" t="s">
        <v>20</v>
      </c>
      <c r="C353">
        <v>94</v>
      </c>
      <c r="D353" t="s">
        <v>42</v>
      </c>
      <c r="E353" s="1" t="s">
        <v>830</v>
      </c>
      <c r="F353" t="s">
        <v>831</v>
      </c>
      <c r="G353" s="1">
        <v>43663</v>
      </c>
      <c r="H353">
        <v>3538000</v>
      </c>
      <c r="I353">
        <f t="shared" si="5"/>
        <v>3538</v>
      </c>
      <c r="J353" t="s">
        <v>21</v>
      </c>
      <c r="K353" t="s">
        <v>27</v>
      </c>
      <c r="L353" t="s">
        <v>27</v>
      </c>
    </row>
    <row r="354" spans="1:12">
      <c r="A354" s="2" t="s">
        <v>19</v>
      </c>
      <c r="B354" t="s">
        <v>20</v>
      </c>
      <c r="C354">
        <v>94</v>
      </c>
      <c r="D354" t="s">
        <v>42</v>
      </c>
      <c r="E354" s="1" t="s">
        <v>831</v>
      </c>
      <c r="F354" t="s">
        <v>832</v>
      </c>
      <c r="G354" s="1">
        <v>43664</v>
      </c>
      <c r="H354">
        <v>3538000</v>
      </c>
      <c r="I354">
        <f t="shared" si="5"/>
        <v>3538</v>
      </c>
      <c r="J354" t="s">
        <v>21</v>
      </c>
      <c r="K354" t="s">
        <v>27</v>
      </c>
      <c r="L354" t="s">
        <v>27</v>
      </c>
    </row>
    <row r="355" spans="1:12">
      <c r="A355" s="2" t="s">
        <v>19</v>
      </c>
      <c r="B355" t="s">
        <v>20</v>
      </c>
      <c r="C355">
        <v>94</v>
      </c>
      <c r="D355" t="s">
        <v>42</v>
      </c>
      <c r="E355" s="1" t="s">
        <v>832</v>
      </c>
      <c r="F355" t="s">
        <v>833</v>
      </c>
      <c r="G355" s="1">
        <v>43665</v>
      </c>
      <c r="H355">
        <v>3538000</v>
      </c>
      <c r="I355">
        <f t="shared" si="5"/>
        <v>3538</v>
      </c>
      <c r="J355" t="s">
        <v>21</v>
      </c>
      <c r="K355" t="s">
        <v>27</v>
      </c>
      <c r="L355" t="s">
        <v>27</v>
      </c>
    </row>
    <row r="356" spans="1:12">
      <c r="A356" s="2" t="s">
        <v>19</v>
      </c>
      <c r="B356" t="s">
        <v>20</v>
      </c>
      <c r="C356">
        <v>94</v>
      </c>
      <c r="D356" t="s">
        <v>42</v>
      </c>
      <c r="E356" s="1" t="s">
        <v>833</v>
      </c>
      <c r="F356" t="s">
        <v>834</v>
      </c>
      <c r="G356" s="1">
        <v>43666</v>
      </c>
      <c r="H356">
        <v>3538000</v>
      </c>
      <c r="I356">
        <f t="shared" si="5"/>
        <v>3538</v>
      </c>
      <c r="J356" t="s">
        <v>21</v>
      </c>
      <c r="K356" t="s">
        <v>27</v>
      </c>
      <c r="L356" t="s">
        <v>27</v>
      </c>
    </row>
    <row r="357" spans="1:12">
      <c r="A357" s="2" t="s">
        <v>19</v>
      </c>
      <c r="B357" t="s">
        <v>20</v>
      </c>
      <c r="C357">
        <v>94</v>
      </c>
      <c r="D357" t="s">
        <v>42</v>
      </c>
      <c r="E357" s="1" t="s">
        <v>834</v>
      </c>
      <c r="F357" t="s">
        <v>835</v>
      </c>
      <c r="G357" s="1">
        <v>43667</v>
      </c>
      <c r="H357">
        <v>3538000</v>
      </c>
      <c r="I357">
        <f t="shared" si="5"/>
        <v>3538</v>
      </c>
      <c r="J357" t="s">
        <v>21</v>
      </c>
      <c r="K357" t="s">
        <v>27</v>
      </c>
      <c r="L357" t="s">
        <v>27</v>
      </c>
    </row>
    <row r="358" spans="1:12">
      <c r="A358" s="2" t="s">
        <v>19</v>
      </c>
      <c r="B358" t="s">
        <v>20</v>
      </c>
      <c r="C358">
        <v>94</v>
      </c>
      <c r="D358" t="s">
        <v>42</v>
      </c>
      <c r="E358" s="1" t="s">
        <v>835</v>
      </c>
      <c r="F358" t="s">
        <v>836</v>
      </c>
      <c r="G358" s="1">
        <v>43668</v>
      </c>
      <c r="H358">
        <v>3538000</v>
      </c>
      <c r="I358">
        <f t="shared" si="5"/>
        <v>3538</v>
      </c>
      <c r="J358" t="s">
        <v>21</v>
      </c>
      <c r="K358" t="s">
        <v>27</v>
      </c>
      <c r="L358" t="s">
        <v>27</v>
      </c>
    </row>
    <row r="359" spans="1:12">
      <c r="A359" s="2" t="s">
        <v>19</v>
      </c>
      <c r="B359" t="s">
        <v>20</v>
      </c>
      <c r="C359">
        <v>94</v>
      </c>
      <c r="D359" t="s">
        <v>42</v>
      </c>
      <c r="E359" s="1" t="s">
        <v>836</v>
      </c>
      <c r="F359" t="s">
        <v>837</v>
      </c>
      <c r="G359" s="1">
        <v>43669</v>
      </c>
      <c r="H359">
        <v>3538000</v>
      </c>
      <c r="I359">
        <f t="shared" si="5"/>
        <v>3538</v>
      </c>
      <c r="J359" t="s">
        <v>21</v>
      </c>
      <c r="K359" t="s">
        <v>27</v>
      </c>
      <c r="L359" t="s">
        <v>27</v>
      </c>
    </row>
    <row r="360" spans="1:12">
      <c r="A360" s="2" t="s">
        <v>19</v>
      </c>
      <c r="B360" t="s">
        <v>20</v>
      </c>
      <c r="C360">
        <v>94</v>
      </c>
      <c r="D360" t="s">
        <v>42</v>
      </c>
      <c r="E360" s="1" t="s">
        <v>837</v>
      </c>
      <c r="F360" t="s">
        <v>838</v>
      </c>
      <c r="G360" s="1">
        <v>43670</v>
      </c>
      <c r="H360">
        <v>3538000</v>
      </c>
      <c r="I360">
        <f t="shared" si="5"/>
        <v>3538</v>
      </c>
      <c r="J360" t="s">
        <v>21</v>
      </c>
      <c r="K360" t="s">
        <v>27</v>
      </c>
      <c r="L360" t="s">
        <v>27</v>
      </c>
    </row>
    <row r="361" spans="1:12">
      <c r="A361" s="2" t="s">
        <v>19</v>
      </c>
      <c r="B361" t="s">
        <v>20</v>
      </c>
      <c r="C361">
        <v>94</v>
      </c>
      <c r="D361" t="s">
        <v>42</v>
      </c>
      <c r="E361" s="1" t="s">
        <v>838</v>
      </c>
      <c r="F361" t="s">
        <v>839</v>
      </c>
      <c r="G361" s="1">
        <v>43671</v>
      </c>
      <c r="H361">
        <v>3538000</v>
      </c>
      <c r="I361">
        <f t="shared" si="5"/>
        <v>3538</v>
      </c>
      <c r="J361" t="s">
        <v>21</v>
      </c>
      <c r="K361" t="s">
        <v>27</v>
      </c>
      <c r="L361" t="s">
        <v>27</v>
      </c>
    </row>
    <row r="362" spans="1:12">
      <c r="A362" s="2" t="s">
        <v>19</v>
      </c>
      <c r="B362" t="s">
        <v>20</v>
      </c>
      <c r="C362">
        <v>94</v>
      </c>
      <c r="D362" t="s">
        <v>42</v>
      </c>
      <c r="E362" s="1" t="s">
        <v>839</v>
      </c>
      <c r="F362" t="s">
        <v>840</v>
      </c>
      <c r="G362" s="1">
        <v>43672</v>
      </c>
      <c r="H362">
        <v>3538000</v>
      </c>
      <c r="I362">
        <f t="shared" si="5"/>
        <v>3538</v>
      </c>
      <c r="J362" t="s">
        <v>21</v>
      </c>
      <c r="K362" t="s">
        <v>27</v>
      </c>
      <c r="L362" t="s">
        <v>27</v>
      </c>
    </row>
    <row r="363" spans="1:12">
      <c r="A363" s="2" t="s">
        <v>19</v>
      </c>
      <c r="B363" t="s">
        <v>20</v>
      </c>
      <c r="C363">
        <v>94</v>
      </c>
      <c r="D363" t="s">
        <v>42</v>
      </c>
      <c r="E363" s="1" t="s">
        <v>840</v>
      </c>
      <c r="F363" t="s">
        <v>841</v>
      </c>
      <c r="G363" s="1">
        <v>43673</v>
      </c>
      <c r="H363">
        <v>3538000</v>
      </c>
      <c r="I363">
        <f t="shared" si="5"/>
        <v>3538</v>
      </c>
      <c r="J363" t="s">
        <v>21</v>
      </c>
      <c r="K363" t="s">
        <v>27</v>
      </c>
      <c r="L363" t="s">
        <v>27</v>
      </c>
    </row>
    <row r="364" spans="1:12">
      <c r="A364" s="2" t="s">
        <v>19</v>
      </c>
      <c r="B364" t="s">
        <v>20</v>
      </c>
      <c r="C364">
        <v>94</v>
      </c>
      <c r="D364" t="s">
        <v>42</v>
      </c>
      <c r="E364" s="1" t="s">
        <v>841</v>
      </c>
      <c r="F364" t="s">
        <v>842</v>
      </c>
      <c r="G364" s="1">
        <v>43674</v>
      </c>
      <c r="H364">
        <v>3538000</v>
      </c>
      <c r="I364">
        <f t="shared" si="5"/>
        <v>3538</v>
      </c>
      <c r="J364" t="s">
        <v>21</v>
      </c>
      <c r="K364" t="s">
        <v>27</v>
      </c>
      <c r="L364" t="s">
        <v>27</v>
      </c>
    </row>
    <row r="365" spans="1:12">
      <c r="A365" s="2" t="s">
        <v>19</v>
      </c>
      <c r="B365" t="s">
        <v>20</v>
      </c>
      <c r="C365">
        <v>94</v>
      </c>
      <c r="D365" t="s">
        <v>42</v>
      </c>
      <c r="E365" s="1" t="s">
        <v>842</v>
      </c>
      <c r="F365" t="s">
        <v>843</v>
      </c>
      <c r="G365" s="1">
        <v>43675</v>
      </c>
      <c r="H365">
        <v>3538000</v>
      </c>
      <c r="I365">
        <f t="shared" si="5"/>
        <v>3538</v>
      </c>
      <c r="J365" t="s">
        <v>21</v>
      </c>
      <c r="K365" t="s">
        <v>27</v>
      </c>
      <c r="L365" t="s">
        <v>27</v>
      </c>
    </row>
    <row r="366" spans="1:12">
      <c r="A366" s="2" t="s">
        <v>19</v>
      </c>
      <c r="B366" t="s">
        <v>20</v>
      </c>
      <c r="C366">
        <v>94</v>
      </c>
      <c r="D366" t="s">
        <v>42</v>
      </c>
      <c r="E366" s="1" t="s">
        <v>843</v>
      </c>
      <c r="F366" t="s">
        <v>25</v>
      </c>
      <c r="G366" s="1">
        <v>43676</v>
      </c>
      <c r="H366">
        <v>3538000</v>
      </c>
      <c r="I366">
        <f t="shared" si="5"/>
        <v>3538</v>
      </c>
      <c r="J366" t="s">
        <v>21</v>
      </c>
      <c r="K366" t="s">
        <v>27</v>
      </c>
      <c r="L366" t="s">
        <v>27</v>
      </c>
    </row>
    <row r="367" spans="1:12">
      <c r="A367" s="2" t="s">
        <v>19</v>
      </c>
      <c r="B367" t="s">
        <v>20</v>
      </c>
      <c r="C367">
        <v>94</v>
      </c>
      <c r="D367" t="s">
        <v>42</v>
      </c>
      <c r="E367" s="1" t="s">
        <v>25</v>
      </c>
      <c r="F367" t="s">
        <v>26</v>
      </c>
      <c r="G367" s="1">
        <v>43677</v>
      </c>
      <c r="H367">
        <v>3538000</v>
      </c>
      <c r="I367">
        <f t="shared" si="5"/>
        <v>3538</v>
      </c>
      <c r="J367" t="s">
        <v>21</v>
      </c>
      <c r="K367" t="s">
        <v>27</v>
      </c>
      <c r="L367" t="s">
        <v>27</v>
      </c>
    </row>
    <row r="368" spans="1:12">
      <c r="A368" s="2"/>
      <c r="G368" s="1"/>
    </row>
    <row r="369" spans="1:7">
      <c r="A369" s="2"/>
      <c r="G369" s="1"/>
    </row>
    <row r="370" spans="1:7">
      <c r="A370" s="2"/>
      <c r="G370" s="1"/>
    </row>
    <row r="371" spans="1:7">
      <c r="A371" s="2"/>
      <c r="G371" s="1"/>
    </row>
    <row r="372" spans="1:7">
      <c r="A372" s="2"/>
      <c r="G372" s="1"/>
    </row>
    <row r="373" spans="1:7">
      <c r="A373" s="2"/>
      <c r="G373" s="1"/>
    </row>
    <row r="374" spans="1:7">
      <c r="A374" s="2"/>
      <c r="G374" s="1"/>
    </row>
    <row r="375" spans="1:7">
      <c r="A375" s="2"/>
      <c r="G375" s="1"/>
    </row>
    <row r="376" spans="1:7">
      <c r="A376" s="2"/>
      <c r="G376" s="1"/>
    </row>
    <row r="377" spans="1:7">
      <c r="A377" s="2"/>
      <c r="G377" s="1"/>
    </row>
    <row r="378" spans="1:7">
      <c r="A378" s="2"/>
      <c r="G378" s="1"/>
    </row>
    <row r="379" spans="1:7">
      <c r="A379" s="2"/>
      <c r="G379" s="1"/>
    </row>
    <row r="380" spans="1:7">
      <c r="A380" s="2"/>
      <c r="G380" s="1"/>
    </row>
    <row r="381" spans="1:7">
      <c r="A381" s="2"/>
      <c r="G381" s="1"/>
    </row>
    <row r="382" spans="1:7">
      <c r="A382" s="2"/>
      <c r="G382" s="1"/>
    </row>
    <row r="383" spans="1:7">
      <c r="A383" s="2"/>
      <c r="G383" s="1"/>
    </row>
    <row r="384" spans="1:7">
      <c r="A384" s="2"/>
      <c r="G384" s="1"/>
    </row>
    <row r="385" spans="1:7">
      <c r="A385" s="2"/>
      <c r="G385" s="1"/>
    </row>
    <row r="386" spans="1:7">
      <c r="A386" s="2"/>
      <c r="G386" s="1"/>
    </row>
    <row r="387" spans="1:7">
      <c r="A387" s="2"/>
      <c r="G387" s="1"/>
    </row>
    <row r="388" spans="1:7">
      <c r="A388" s="2"/>
      <c r="G388" s="1"/>
    </row>
    <row r="389" spans="1:7">
      <c r="A389" s="2"/>
      <c r="G389" s="1"/>
    </row>
    <row r="390" spans="1:7">
      <c r="A390" s="2"/>
      <c r="G390" s="1"/>
    </row>
    <row r="391" spans="1:7">
      <c r="A391" s="2"/>
      <c r="G391" s="1"/>
    </row>
    <row r="392" spans="1:7">
      <c r="A392" s="2"/>
      <c r="G392" s="1"/>
    </row>
    <row r="393" spans="1:7">
      <c r="A393" s="2"/>
      <c r="G393" s="1"/>
    </row>
    <row r="394" spans="1:7">
      <c r="A394" s="2"/>
      <c r="G394" s="1"/>
    </row>
    <row r="395" spans="1:7">
      <c r="A395" s="2"/>
      <c r="G395" s="1"/>
    </row>
    <row r="396" spans="1:7">
      <c r="A396" s="2"/>
      <c r="G396" s="1"/>
    </row>
    <row r="397" spans="1:7">
      <c r="A397" s="2"/>
      <c r="G397" s="1"/>
    </row>
    <row r="398" spans="1:7">
      <c r="A398" s="2"/>
      <c r="G398" s="1"/>
    </row>
    <row r="399" spans="1:7">
      <c r="A399" s="2"/>
      <c r="G399" s="1"/>
    </row>
  </sheetData>
  <autoFilter ref="A1:L399" xr:uid="{FA6284FC-351E-4ED9-9B70-8D106A45B475}"/>
  <hyperlinks>
    <hyperlink ref="N1" r:id="rId1" xr:uid="{D45280A6-3D44-44E2-B258-BA5C51C99D21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C7AE-9914-4142-802A-85E106DE1A9F}">
  <dimension ref="A1:J398"/>
  <sheetViews>
    <sheetView workbookViewId="0"/>
  </sheetViews>
  <sheetFormatPr defaultRowHeight="15"/>
  <cols>
    <col min="5" max="5" width="13.5703125" bestFit="1" customWidth="1"/>
  </cols>
  <sheetData>
    <row r="1" spans="1:10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3</v>
      </c>
      <c r="I1" t="s">
        <v>17</v>
      </c>
      <c r="J1" t="s">
        <v>18</v>
      </c>
    </row>
    <row r="2" spans="1:10">
      <c r="A2" s="2" t="s">
        <v>1216</v>
      </c>
      <c r="B2" t="s">
        <v>20</v>
      </c>
      <c r="C2">
        <v>94</v>
      </c>
      <c r="D2" t="s">
        <v>42</v>
      </c>
      <c r="E2" t="s">
        <v>26</v>
      </c>
      <c r="F2" t="s">
        <v>28</v>
      </c>
      <c r="G2">
        <v>4552100</v>
      </c>
      <c r="H2">
        <f>G2/1000</f>
        <v>4552.1000000000004</v>
      </c>
      <c r="I2" t="s">
        <v>21</v>
      </c>
      <c r="J2" t="s">
        <v>27</v>
      </c>
    </row>
    <row r="3" spans="1:10">
      <c r="A3" s="2" t="s">
        <v>1216</v>
      </c>
      <c r="B3" t="s">
        <v>20</v>
      </c>
      <c r="C3">
        <v>94</v>
      </c>
      <c r="D3" t="s">
        <v>42</v>
      </c>
      <c r="E3" t="s">
        <v>28</v>
      </c>
      <c r="F3" t="s">
        <v>43</v>
      </c>
      <c r="G3">
        <v>4552100</v>
      </c>
      <c r="H3">
        <f t="shared" ref="H3:H66" si="0">G3/1000</f>
        <v>4552.1000000000004</v>
      </c>
      <c r="I3" t="s">
        <v>21</v>
      </c>
      <c r="J3" t="s">
        <v>27</v>
      </c>
    </row>
    <row r="4" spans="1:10">
      <c r="A4" s="2" t="s">
        <v>1216</v>
      </c>
      <c r="B4" t="s">
        <v>20</v>
      </c>
      <c r="C4">
        <v>94</v>
      </c>
      <c r="D4" t="s">
        <v>42</v>
      </c>
      <c r="E4" t="s">
        <v>43</v>
      </c>
      <c r="F4" t="s">
        <v>44</v>
      </c>
      <c r="G4">
        <v>4552100</v>
      </c>
      <c r="H4">
        <f t="shared" si="0"/>
        <v>4552.1000000000004</v>
      </c>
      <c r="I4" t="s">
        <v>21</v>
      </c>
      <c r="J4" t="s">
        <v>27</v>
      </c>
    </row>
    <row r="5" spans="1:10">
      <c r="A5" s="2" t="s">
        <v>1216</v>
      </c>
      <c r="B5" t="s">
        <v>20</v>
      </c>
      <c r="C5">
        <v>94</v>
      </c>
      <c r="D5" t="s">
        <v>42</v>
      </c>
      <c r="E5" t="s">
        <v>44</v>
      </c>
      <c r="F5" t="s">
        <v>45</v>
      </c>
      <c r="G5">
        <v>4552100</v>
      </c>
      <c r="H5">
        <f t="shared" si="0"/>
        <v>4552.1000000000004</v>
      </c>
      <c r="I5" t="s">
        <v>21</v>
      </c>
      <c r="J5" t="s">
        <v>27</v>
      </c>
    </row>
    <row r="6" spans="1:10">
      <c r="A6" s="2" t="s">
        <v>1216</v>
      </c>
      <c r="B6" t="s">
        <v>20</v>
      </c>
      <c r="C6">
        <v>94</v>
      </c>
      <c r="D6" t="s">
        <v>42</v>
      </c>
      <c r="E6" t="s">
        <v>45</v>
      </c>
      <c r="F6" t="s">
        <v>46</v>
      </c>
      <c r="G6">
        <v>4552100</v>
      </c>
      <c r="H6">
        <f t="shared" si="0"/>
        <v>4552.1000000000004</v>
      </c>
      <c r="I6" t="s">
        <v>21</v>
      </c>
      <c r="J6" t="s">
        <v>27</v>
      </c>
    </row>
    <row r="7" spans="1:10">
      <c r="A7" s="2" t="s">
        <v>1216</v>
      </c>
      <c r="B7" t="s">
        <v>20</v>
      </c>
      <c r="C7">
        <v>94</v>
      </c>
      <c r="D7" t="s">
        <v>42</v>
      </c>
      <c r="E7" t="s">
        <v>46</v>
      </c>
      <c r="F7" t="s">
        <v>47</v>
      </c>
      <c r="G7">
        <v>4552100</v>
      </c>
      <c r="H7">
        <f t="shared" si="0"/>
        <v>4552.1000000000004</v>
      </c>
      <c r="I7" t="s">
        <v>21</v>
      </c>
      <c r="J7" t="s">
        <v>27</v>
      </c>
    </row>
    <row r="8" spans="1:10">
      <c r="A8" s="2" t="s">
        <v>1216</v>
      </c>
      <c r="B8" t="s">
        <v>20</v>
      </c>
      <c r="C8">
        <v>94</v>
      </c>
      <c r="D8" t="s">
        <v>42</v>
      </c>
      <c r="E8" t="s">
        <v>47</v>
      </c>
      <c r="F8" t="s">
        <v>48</v>
      </c>
      <c r="G8">
        <v>4552100</v>
      </c>
      <c r="H8">
        <f t="shared" si="0"/>
        <v>4552.1000000000004</v>
      </c>
      <c r="I8" t="s">
        <v>21</v>
      </c>
      <c r="J8" t="s">
        <v>27</v>
      </c>
    </row>
    <row r="9" spans="1:10">
      <c r="A9" s="2" t="s">
        <v>1216</v>
      </c>
      <c r="B9" t="s">
        <v>20</v>
      </c>
      <c r="C9">
        <v>94</v>
      </c>
      <c r="D9" t="s">
        <v>42</v>
      </c>
      <c r="E9" t="s">
        <v>48</v>
      </c>
      <c r="F9" t="s">
        <v>49</v>
      </c>
      <c r="G9">
        <v>4552100</v>
      </c>
      <c r="H9">
        <f t="shared" si="0"/>
        <v>4552.1000000000004</v>
      </c>
      <c r="I9" t="s">
        <v>21</v>
      </c>
      <c r="J9" t="s">
        <v>27</v>
      </c>
    </row>
    <row r="10" spans="1:10">
      <c r="A10" s="2" t="s">
        <v>1216</v>
      </c>
      <c r="B10" t="s">
        <v>20</v>
      </c>
      <c r="C10">
        <v>94</v>
      </c>
      <c r="D10" t="s">
        <v>42</v>
      </c>
      <c r="E10" t="s">
        <v>49</v>
      </c>
      <c r="F10" t="s">
        <v>50</v>
      </c>
      <c r="G10">
        <v>4552100</v>
      </c>
      <c r="H10">
        <f t="shared" si="0"/>
        <v>4552.1000000000004</v>
      </c>
      <c r="I10" t="s">
        <v>21</v>
      </c>
      <c r="J10" t="s">
        <v>27</v>
      </c>
    </row>
    <row r="11" spans="1:10">
      <c r="A11" s="2" t="s">
        <v>1216</v>
      </c>
      <c r="B11" t="s">
        <v>20</v>
      </c>
      <c r="C11">
        <v>94</v>
      </c>
      <c r="D11" t="s">
        <v>42</v>
      </c>
      <c r="E11" t="s">
        <v>50</v>
      </c>
      <c r="F11" t="s">
        <v>51</v>
      </c>
      <c r="G11">
        <v>4552100</v>
      </c>
      <c r="H11">
        <f t="shared" si="0"/>
        <v>4552.1000000000004</v>
      </c>
      <c r="I11" t="s">
        <v>21</v>
      </c>
      <c r="J11" t="s">
        <v>27</v>
      </c>
    </row>
    <row r="12" spans="1:10">
      <c r="A12" s="2" t="s">
        <v>1216</v>
      </c>
      <c r="B12" t="s">
        <v>20</v>
      </c>
      <c r="C12">
        <v>94</v>
      </c>
      <c r="D12" t="s">
        <v>42</v>
      </c>
      <c r="E12" t="s">
        <v>51</v>
      </c>
      <c r="F12" t="s">
        <v>52</v>
      </c>
      <c r="G12">
        <v>4552100</v>
      </c>
      <c r="H12">
        <f t="shared" si="0"/>
        <v>4552.1000000000004</v>
      </c>
      <c r="I12" t="s">
        <v>21</v>
      </c>
      <c r="J12" t="s">
        <v>27</v>
      </c>
    </row>
    <row r="13" spans="1:10">
      <c r="A13" s="2" t="s">
        <v>1216</v>
      </c>
      <c r="B13" t="s">
        <v>20</v>
      </c>
      <c r="C13">
        <v>94</v>
      </c>
      <c r="D13" t="s">
        <v>42</v>
      </c>
      <c r="E13" t="s">
        <v>52</v>
      </c>
      <c r="F13" t="s">
        <v>53</v>
      </c>
      <c r="G13">
        <v>4552100</v>
      </c>
      <c r="H13">
        <f t="shared" si="0"/>
        <v>4552.1000000000004</v>
      </c>
      <c r="I13" t="s">
        <v>21</v>
      </c>
      <c r="J13" t="s">
        <v>27</v>
      </c>
    </row>
    <row r="14" spans="1:10">
      <c r="A14" s="2" t="s">
        <v>1216</v>
      </c>
      <c r="B14" t="s">
        <v>20</v>
      </c>
      <c r="C14">
        <v>94</v>
      </c>
      <c r="D14" t="s">
        <v>42</v>
      </c>
      <c r="E14" t="s">
        <v>53</v>
      </c>
      <c r="F14" t="s">
        <v>54</v>
      </c>
      <c r="G14">
        <v>4552100</v>
      </c>
      <c r="H14">
        <f t="shared" si="0"/>
        <v>4552.1000000000004</v>
      </c>
      <c r="I14" t="s">
        <v>21</v>
      </c>
      <c r="J14" t="s">
        <v>27</v>
      </c>
    </row>
    <row r="15" spans="1:10">
      <c r="A15" s="2" t="s">
        <v>1216</v>
      </c>
      <c r="B15" t="s">
        <v>20</v>
      </c>
      <c r="C15">
        <v>94</v>
      </c>
      <c r="D15" t="s">
        <v>42</v>
      </c>
      <c r="E15" t="s">
        <v>54</v>
      </c>
      <c r="F15" t="s">
        <v>55</v>
      </c>
      <c r="G15">
        <v>4552100</v>
      </c>
      <c r="H15">
        <f t="shared" si="0"/>
        <v>4552.1000000000004</v>
      </c>
      <c r="I15" t="s">
        <v>21</v>
      </c>
      <c r="J15" t="s">
        <v>27</v>
      </c>
    </row>
    <row r="16" spans="1:10">
      <c r="A16" s="2" t="s">
        <v>1216</v>
      </c>
      <c r="B16" t="s">
        <v>20</v>
      </c>
      <c r="C16">
        <v>94</v>
      </c>
      <c r="D16" t="s">
        <v>42</v>
      </c>
      <c r="E16" t="s">
        <v>55</v>
      </c>
      <c r="F16" t="s">
        <v>56</v>
      </c>
      <c r="G16">
        <v>4552100</v>
      </c>
      <c r="H16">
        <f t="shared" si="0"/>
        <v>4552.1000000000004</v>
      </c>
      <c r="I16" t="s">
        <v>21</v>
      </c>
      <c r="J16" t="s">
        <v>27</v>
      </c>
    </row>
    <row r="17" spans="1:10">
      <c r="A17" s="2" t="s">
        <v>1216</v>
      </c>
      <c r="B17" t="s">
        <v>20</v>
      </c>
      <c r="C17">
        <v>94</v>
      </c>
      <c r="D17" t="s">
        <v>42</v>
      </c>
      <c r="E17" t="s">
        <v>56</v>
      </c>
      <c r="F17" t="s">
        <v>57</v>
      </c>
      <c r="G17">
        <v>4552100</v>
      </c>
      <c r="H17">
        <f t="shared" si="0"/>
        <v>4552.1000000000004</v>
      </c>
      <c r="I17" t="s">
        <v>21</v>
      </c>
      <c r="J17" t="s">
        <v>27</v>
      </c>
    </row>
    <row r="18" spans="1:10">
      <c r="A18" s="2" t="s">
        <v>1216</v>
      </c>
      <c r="B18" t="s">
        <v>20</v>
      </c>
      <c r="C18">
        <v>94</v>
      </c>
      <c r="D18" t="s">
        <v>42</v>
      </c>
      <c r="E18" t="s">
        <v>57</v>
      </c>
      <c r="F18" t="s">
        <v>58</v>
      </c>
      <c r="G18">
        <v>4552100</v>
      </c>
      <c r="H18">
        <f t="shared" si="0"/>
        <v>4552.1000000000004</v>
      </c>
      <c r="I18" t="s">
        <v>21</v>
      </c>
      <c r="J18" t="s">
        <v>27</v>
      </c>
    </row>
    <row r="19" spans="1:10">
      <c r="A19" s="2" t="s">
        <v>1216</v>
      </c>
      <c r="B19" t="s">
        <v>20</v>
      </c>
      <c r="C19">
        <v>94</v>
      </c>
      <c r="D19" t="s">
        <v>42</v>
      </c>
      <c r="E19" t="s">
        <v>58</v>
      </c>
      <c r="F19" t="s">
        <v>59</v>
      </c>
      <c r="G19">
        <v>4552100</v>
      </c>
      <c r="H19">
        <f t="shared" si="0"/>
        <v>4552.1000000000004</v>
      </c>
      <c r="I19" t="s">
        <v>21</v>
      </c>
      <c r="J19" t="s">
        <v>27</v>
      </c>
    </row>
    <row r="20" spans="1:10">
      <c r="A20" s="2" t="s">
        <v>1216</v>
      </c>
      <c r="B20" t="s">
        <v>20</v>
      </c>
      <c r="C20">
        <v>94</v>
      </c>
      <c r="D20" t="s">
        <v>42</v>
      </c>
      <c r="E20" t="s">
        <v>59</v>
      </c>
      <c r="F20" t="s">
        <v>60</v>
      </c>
      <c r="G20">
        <v>4552100</v>
      </c>
      <c r="H20">
        <f t="shared" si="0"/>
        <v>4552.1000000000004</v>
      </c>
      <c r="I20" t="s">
        <v>21</v>
      </c>
      <c r="J20" t="s">
        <v>27</v>
      </c>
    </row>
    <row r="21" spans="1:10">
      <c r="A21" s="2" t="s">
        <v>1216</v>
      </c>
      <c r="B21" t="s">
        <v>20</v>
      </c>
      <c r="C21">
        <v>94</v>
      </c>
      <c r="D21" t="s">
        <v>42</v>
      </c>
      <c r="E21" t="s">
        <v>60</v>
      </c>
      <c r="F21" t="s">
        <v>61</v>
      </c>
      <c r="G21">
        <v>4552100</v>
      </c>
      <c r="H21">
        <f t="shared" si="0"/>
        <v>4552.1000000000004</v>
      </c>
      <c r="I21" t="s">
        <v>21</v>
      </c>
      <c r="J21" t="s">
        <v>27</v>
      </c>
    </row>
    <row r="22" spans="1:10">
      <c r="A22" s="2" t="s">
        <v>1216</v>
      </c>
      <c r="B22" t="s">
        <v>20</v>
      </c>
      <c r="C22">
        <v>94</v>
      </c>
      <c r="D22" t="s">
        <v>42</v>
      </c>
      <c r="E22" t="s">
        <v>61</v>
      </c>
      <c r="F22" t="s">
        <v>62</v>
      </c>
      <c r="G22">
        <v>4552100</v>
      </c>
      <c r="H22">
        <f t="shared" si="0"/>
        <v>4552.1000000000004</v>
      </c>
      <c r="I22" t="s">
        <v>21</v>
      </c>
      <c r="J22" t="s">
        <v>27</v>
      </c>
    </row>
    <row r="23" spans="1:10">
      <c r="A23" s="2" t="s">
        <v>1216</v>
      </c>
      <c r="B23" t="s">
        <v>20</v>
      </c>
      <c r="C23">
        <v>94</v>
      </c>
      <c r="D23" t="s">
        <v>42</v>
      </c>
      <c r="E23" t="s">
        <v>62</v>
      </c>
      <c r="F23" t="s">
        <v>63</v>
      </c>
      <c r="G23">
        <v>4552100</v>
      </c>
      <c r="H23">
        <f t="shared" si="0"/>
        <v>4552.1000000000004</v>
      </c>
      <c r="I23" t="s">
        <v>21</v>
      </c>
      <c r="J23" t="s">
        <v>27</v>
      </c>
    </row>
    <row r="24" spans="1:10">
      <c r="A24" s="2" t="s">
        <v>1216</v>
      </c>
      <c r="B24" t="s">
        <v>20</v>
      </c>
      <c r="C24">
        <v>94</v>
      </c>
      <c r="D24" t="s">
        <v>42</v>
      </c>
      <c r="E24" t="s">
        <v>63</v>
      </c>
      <c r="F24" t="s">
        <v>64</v>
      </c>
      <c r="G24">
        <v>4552100</v>
      </c>
      <c r="H24">
        <f t="shared" si="0"/>
        <v>4552.1000000000004</v>
      </c>
      <c r="I24" t="s">
        <v>21</v>
      </c>
      <c r="J24" t="s">
        <v>27</v>
      </c>
    </row>
    <row r="25" spans="1:10">
      <c r="A25" s="2" t="s">
        <v>1216</v>
      </c>
      <c r="B25" t="s">
        <v>20</v>
      </c>
      <c r="C25">
        <v>94</v>
      </c>
      <c r="D25" t="s">
        <v>42</v>
      </c>
      <c r="E25" t="s">
        <v>64</v>
      </c>
      <c r="F25" t="s">
        <v>65</v>
      </c>
      <c r="G25">
        <v>4552100</v>
      </c>
      <c r="H25">
        <f t="shared" si="0"/>
        <v>4552.1000000000004</v>
      </c>
      <c r="I25" t="s">
        <v>21</v>
      </c>
      <c r="J25" t="s">
        <v>27</v>
      </c>
    </row>
    <row r="26" spans="1:10">
      <c r="A26" s="2" t="s">
        <v>1216</v>
      </c>
      <c r="B26" t="s">
        <v>20</v>
      </c>
      <c r="C26">
        <v>94</v>
      </c>
      <c r="D26" t="s">
        <v>42</v>
      </c>
      <c r="E26" t="s">
        <v>65</v>
      </c>
      <c r="F26" t="s">
        <v>66</v>
      </c>
      <c r="G26">
        <v>4552100</v>
      </c>
      <c r="H26">
        <f t="shared" si="0"/>
        <v>4552.1000000000004</v>
      </c>
      <c r="I26" t="s">
        <v>21</v>
      </c>
      <c r="J26" t="s">
        <v>27</v>
      </c>
    </row>
    <row r="27" spans="1:10">
      <c r="A27" s="2" t="s">
        <v>1216</v>
      </c>
      <c r="B27" t="s">
        <v>20</v>
      </c>
      <c r="C27">
        <v>94</v>
      </c>
      <c r="D27" t="s">
        <v>42</v>
      </c>
      <c r="E27" t="s">
        <v>66</v>
      </c>
      <c r="F27" t="s">
        <v>67</v>
      </c>
      <c r="G27">
        <v>4552100</v>
      </c>
      <c r="H27">
        <f t="shared" si="0"/>
        <v>4552.1000000000004</v>
      </c>
      <c r="I27" t="s">
        <v>21</v>
      </c>
      <c r="J27" t="s">
        <v>27</v>
      </c>
    </row>
    <row r="28" spans="1:10">
      <c r="A28" s="2" t="s">
        <v>1216</v>
      </c>
      <c r="B28" t="s">
        <v>20</v>
      </c>
      <c r="C28">
        <v>94</v>
      </c>
      <c r="D28" t="s">
        <v>42</v>
      </c>
      <c r="E28" t="s">
        <v>67</v>
      </c>
      <c r="F28" t="s">
        <v>68</v>
      </c>
      <c r="G28">
        <v>4552100</v>
      </c>
      <c r="H28">
        <f t="shared" si="0"/>
        <v>4552.1000000000004</v>
      </c>
      <c r="I28" t="s">
        <v>21</v>
      </c>
      <c r="J28" t="s">
        <v>27</v>
      </c>
    </row>
    <row r="29" spans="1:10">
      <c r="A29" s="2" t="s">
        <v>1216</v>
      </c>
      <c r="B29" t="s">
        <v>20</v>
      </c>
      <c r="C29">
        <v>94</v>
      </c>
      <c r="D29" t="s">
        <v>42</v>
      </c>
      <c r="E29" t="s">
        <v>68</v>
      </c>
      <c r="F29" t="s">
        <v>69</v>
      </c>
      <c r="G29">
        <v>4552100</v>
      </c>
      <c r="H29">
        <f t="shared" si="0"/>
        <v>4552.1000000000004</v>
      </c>
      <c r="I29" t="s">
        <v>21</v>
      </c>
      <c r="J29" t="s">
        <v>27</v>
      </c>
    </row>
    <row r="30" spans="1:10">
      <c r="A30" s="2" t="s">
        <v>1216</v>
      </c>
      <c r="B30" t="s">
        <v>20</v>
      </c>
      <c r="C30">
        <v>94</v>
      </c>
      <c r="D30" t="s">
        <v>42</v>
      </c>
      <c r="E30" t="s">
        <v>69</v>
      </c>
      <c r="F30" t="s">
        <v>70</v>
      </c>
      <c r="G30">
        <v>4552100</v>
      </c>
      <c r="H30">
        <f t="shared" si="0"/>
        <v>4552.1000000000004</v>
      </c>
      <c r="I30" t="s">
        <v>21</v>
      </c>
      <c r="J30" t="s">
        <v>27</v>
      </c>
    </row>
    <row r="31" spans="1:10">
      <c r="A31" s="2" t="s">
        <v>1216</v>
      </c>
      <c r="B31" t="s">
        <v>20</v>
      </c>
      <c r="C31">
        <v>94</v>
      </c>
      <c r="D31" t="s">
        <v>42</v>
      </c>
      <c r="E31" t="s">
        <v>70</v>
      </c>
      <c r="F31" t="s">
        <v>71</v>
      </c>
      <c r="G31">
        <v>4552100</v>
      </c>
      <c r="H31">
        <f t="shared" si="0"/>
        <v>4552.1000000000004</v>
      </c>
      <c r="I31" t="s">
        <v>21</v>
      </c>
      <c r="J31" t="s">
        <v>27</v>
      </c>
    </row>
    <row r="32" spans="1:10">
      <c r="A32" s="2" t="s">
        <v>1216</v>
      </c>
      <c r="B32" t="s">
        <v>20</v>
      </c>
      <c r="C32">
        <v>94</v>
      </c>
      <c r="D32" t="s">
        <v>42</v>
      </c>
      <c r="E32" t="s">
        <v>71</v>
      </c>
      <c r="F32" t="s">
        <v>72</v>
      </c>
      <c r="G32">
        <v>4552100</v>
      </c>
      <c r="H32">
        <f t="shared" si="0"/>
        <v>4552.1000000000004</v>
      </c>
      <c r="I32" t="s">
        <v>21</v>
      </c>
      <c r="J32" t="s">
        <v>27</v>
      </c>
    </row>
    <row r="33" spans="1:10">
      <c r="A33" s="2" t="s">
        <v>1216</v>
      </c>
      <c r="B33" t="s">
        <v>20</v>
      </c>
      <c r="C33">
        <v>94</v>
      </c>
      <c r="D33" t="s">
        <v>42</v>
      </c>
      <c r="E33" t="s">
        <v>72</v>
      </c>
      <c r="F33" t="s">
        <v>73</v>
      </c>
      <c r="G33">
        <v>4552100</v>
      </c>
      <c r="H33">
        <f t="shared" si="0"/>
        <v>4552.1000000000004</v>
      </c>
      <c r="I33" t="s">
        <v>21</v>
      </c>
      <c r="J33" t="s">
        <v>27</v>
      </c>
    </row>
    <row r="34" spans="1:10">
      <c r="A34" s="2" t="s">
        <v>1216</v>
      </c>
      <c r="B34" t="s">
        <v>20</v>
      </c>
      <c r="C34">
        <v>94</v>
      </c>
      <c r="D34" t="s">
        <v>42</v>
      </c>
      <c r="E34" t="s">
        <v>73</v>
      </c>
      <c r="F34" t="s">
        <v>74</v>
      </c>
      <c r="G34">
        <v>4552100</v>
      </c>
      <c r="H34">
        <f t="shared" si="0"/>
        <v>4552.1000000000004</v>
      </c>
      <c r="I34" t="s">
        <v>21</v>
      </c>
      <c r="J34" t="s">
        <v>27</v>
      </c>
    </row>
    <row r="35" spans="1:10">
      <c r="A35" s="2" t="s">
        <v>1216</v>
      </c>
      <c r="B35" t="s">
        <v>20</v>
      </c>
      <c r="C35">
        <v>94</v>
      </c>
      <c r="D35" t="s">
        <v>42</v>
      </c>
      <c r="E35" t="s">
        <v>74</v>
      </c>
      <c r="F35" t="s">
        <v>75</v>
      </c>
      <c r="G35">
        <v>4552100</v>
      </c>
      <c r="H35">
        <f t="shared" si="0"/>
        <v>4552.1000000000004</v>
      </c>
      <c r="I35" t="s">
        <v>21</v>
      </c>
      <c r="J35" t="s">
        <v>27</v>
      </c>
    </row>
    <row r="36" spans="1:10">
      <c r="A36" s="2" t="s">
        <v>1216</v>
      </c>
      <c r="B36" t="s">
        <v>20</v>
      </c>
      <c r="C36">
        <v>94</v>
      </c>
      <c r="D36" t="s">
        <v>42</v>
      </c>
      <c r="E36" t="s">
        <v>75</v>
      </c>
      <c r="F36" t="s">
        <v>76</v>
      </c>
      <c r="G36">
        <v>4552100</v>
      </c>
      <c r="H36">
        <f t="shared" si="0"/>
        <v>4552.1000000000004</v>
      </c>
      <c r="I36" t="s">
        <v>21</v>
      </c>
      <c r="J36" t="s">
        <v>27</v>
      </c>
    </row>
    <row r="37" spans="1:10">
      <c r="A37" s="2" t="s">
        <v>1216</v>
      </c>
      <c r="B37" t="s">
        <v>20</v>
      </c>
      <c r="C37">
        <v>94</v>
      </c>
      <c r="D37" t="s">
        <v>42</v>
      </c>
      <c r="E37" t="s">
        <v>76</v>
      </c>
      <c r="F37" t="s">
        <v>77</v>
      </c>
      <c r="G37">
        <v>4552100</v>
      </c>
      <c r="H37">
        <f t="shared" si="0"/>
        <v>4552.1000000000004</v>
      </c>
      <c r="I37" t="s">
        <v>21</v>
      </c>
      <c r="J37" t="s">
        <v>27</v>
      </c>
    </row>
    <row r="38" spans="1:10">
      <c r="A38" s="2" t="s">
        <v>1216</v>
      </c>
      <c r="B38" t="s">
        <v>20</v>
      </c>
      <c r="C38">
        <v>94</v>
      </c>
      <c r="D38" t="s">
        <v>42</v>
      </c>
      <c r="E38" t="s">
        <v>77</v>
      </c>
      <c r="F38" t="s">
        <v>78</v>
      </c>
      <c r="G38">
        <v>4552100</v>
      </c>
      <c r="H38">
        <f t="shared" si="0"/>
        <v>4552.1000000000004</v>
      </c>
      <c r="I38" t="s">
        <v>21</v>
      </c>
      <c r="J38" t="s">
        <v>27</v>
      </c>
    </row>
    <row r="39" spans="1:10">
      <c r="A39" s="2" t="s">
        <v>1216</v>
      </c>
      <c r="B39" t="s">
        <v>20</v>
      </c>
      <c r="C39">
        <v>94</v>
      </c>
      <c r="D39" t="s">
        <v>42</v>
      </c>
      <c r="E39" t="s">
        <v>78</v>
      </c>
      <c r="F39" t="s">
        <v>79</v>
      </c>
      <c r="G39">
        <v>4552100</v>
      </c>
      <c r="H39">
        <f t="shared" si="0"/>
        <v>4552.1000000000004</v>
      </c>
      <c r="I39" t="s">
        <v>21</v>
      </c>
      <c r="J39" t="s">
        <v>27</v>
      </c>
    </row>
    <row r="40" spans="1:10">
      <c r="A40" s="2" t="s">
        <v>1216</v>
      </c>
      <c r="B40" t="s">
        <v>20</v>
      </c>
      <c r="C40">
        <v>94</v>
      </c>
      <c r="D40" t="s">
        <v>42</v>
      </c>
      <c r="E40" t="s">
        <v>79</v>
      </c>
      <c r="F40" t="s">
        <v>80</v>
      </c>
      <c r="G40">
        <v>4552100</v>
      </c>
      <c r="H40">
        <f t="shared" si="0"/>
        <v>4552.1000000000004</v>
      </c>
      <c r="I40" t="s">
        <v>21</v>
      </c>
      <c r="J40" t="s">
        <v>27</v>
      </c>
    </row>
    <row r="41" spans="1:10">
      <c r="A41" s="2" t="s">
        <v>1216</v>
      </c>
      <c r="B41" t="s">
        <v>20</v>
      </c>
      <c r="C41">
        <v>94</v>
      </c>
      <c r="D41" t="s">
        <v>42</v>
      </c>
      <c r="E41" t="s">
        <v>80</v>
      </c>
      <c r="F41" t="s">
        <v>81</v>
      </c>
      <c r="G41">
        <v>4552100</v>
      </c>
      <c r="H41">
        <f t="shared" si="0"/>
        <v>4552.1000000000004</v>
      </c>
      <c r="I41" t="s">
        <v>21</v>
      </c>
      <c r="J41" t="s">
        <v>27</v>
      </c>
    </row>
    <row r="42" spans="1:10">
      <c r="A42" s="2" t="s">
        <v>1216</v>
      </c>
      <c r="B42" t="s">
        <v>20</v>
      </c>
      <c r="C42">
        <v>94</v>
      </c>
      <c r="D42" t="s">
        <v>42</v>
      </c>
      <c r="E42" t="s">
        <v>81</v>
      </c>
      <c r="F42" t="s">
        <v>82</v>
      </c>
      <c r="G42">
        <v>4552100</v>
      </c>
      <c r="H42">
        <f t="shared" si="0"/>
        <v>4552.1000000000004</v>
      </c>
      <c r="I42" t="s">
        <v>21</v>
      </c>
      <c r="J42" t="s">
        <v>27</v>
      </c>
    </row>
    <row r="43" spans="1:10">
      <c r="A43" s="2" t="s">
        <v>1216</v>
      </c>
      <c r="B43" t="s">
        <v>20</v>
      </c>
      <c r="C43">
        <v>94</v>
      </c>
      <c r="D43" t="s">
        <v>42</v>
      </c>
      <c r="E43" t="s">
        <v>82</v>
      </c>
      <c r="F43" t="s">
        <v>83</v>
      </c>
      <c r="G43">
        <v>4552100</v>
      </c>
      <c r="H43">
        <f t="shared" si="0"/>
        <v>4552.1000000000004</v>
      </c>
      <c r="I43" t="s">
        <v>21</v>
      </c>
      <c r="J43" t="s">
        <v>27</v>
      </c>
    </row>
    <row r="44" spans="1:10">
      <c r="A44" s="2" t="s">
        <v>1216</v>
      </c>
      <c r="B44" t="s">
        <v>20</v>
      </c>
      <c r="C44">
        <v>94</v>
      </c>
      <c r="D44" t="s">
        <v>42</v>
      </c>
      <c r="E44" t="s">
        <v>83</v>
      </c>
      <c r="F44" t="s">
        <v>84</v>
      </c>
      <c r="G44">
        <v>4552100</v>
      </c>
      <c r="H44">
        <f t="shared" si="0"/>
        <v>4552.1000000000004</v>
      </c>
      <c r="I44" t="s">
        <v>21</v>
      </c>
      <c r="J44" t="s">
        <v>27</v>
      </c>
    </row>
    <row r="45" spans="1:10">
      <c r="A45" s="2" t="s">
        <v>1216</v>
      </c>
      <c r="B45" t="s">
        <v>20</v>
      </c>
      <c r="C45">
        <v>94</v>
      </c>
      <c r="D45" t="s">
        <v>42</v>
      </c>
      <c r="E45" t="s">
        <v>84</v>
      </c>
      <c r="F45" t="s">
        <v>85</v>
      </c>
      <c r="G45">
        <v>4552100</v>
      </c>
      <c r="H45">
        <f t="shared" si="0"/>
        <v>4552.1000000000004</v>
      </c>
      <c r="I45" t="s">
        <v>21</v>
      </c>
      <c r="J45" t="s">
        <v>27</v>
      </c>
    </row>
    <row r="46" spans="1:10">
      <c r="A46" s="2" t="s">
        <v>1216</v>
      </c>
      <c r="B46" t="s">
        <v>20</v>
      </c>
      <c r="C46">
        <v>94</v>
      </c>
      <c r="D46" t="s">
        <v>42</v>
      </c>
      <c r="E46" t="s">
        <v>85</v>
      </c>
      <c r="F46" t="s">
        <v>86</v>
      </c>
      <c r="G46">
        <v>4552100</v>
      </c>
      <c r="H46">
        <f t="shared" si="0"/>
        <v>4552.1000000000004</v>
      </c>
      <c r="I46" t="s">
        <v>21</v>
      </c>
      <c r="J46" t="s">
        <v>27</v>
      </c>
    </row>
    <row r="47" spans="1:10">
      <c r="A47" s="2" t="s">
        <v>1216</v>
      </c>
      <c r="B47" t="s">
        <v>20</v>
      </c>
      <c r="C47">
        <v>94</v>
      </c>
      <c r="D47" t="s">
        <v>42</v>
      </c>
      <c r="E47" t="s">
        <v>86</v>
      </c>
      <c r="F47" t="s">
        <v>87</v>
      </c>
      <c r="G47">
        <v>4552100</v>
      </c>
      <c r="H47">
        <f t="shared" si="0"/>
        <v>4552.1000000000004</v>
      </c>
      <c r="I47" t="s">
        <v>21</v>
      </c>
      <c r="J47" t="s">
        <v>27</v>
      </c>
    </row>
    <row r="48" spans="1:10">
      <c r="A48" s="2" t="s">
        <v>1216</v>
      </c>
      <c r="B48" t="s">
        <v>20</v>
      </c>
      <c r="C48">
        <v>94</v>
      </c>
      <c r="D48" t="s">
        <v>42</v>
      </c>
      <c r="E48" t="s">
        <v>87</v>
      </c>
      <c r="F48" t="s">
        <v>88</v>
      </c>
      <c r="G48">
        <v>4552100</v>
      </c>
      <c r="H48">
        <f t="shared" si="0"/>
        <v>4552.1000000000004</v>
      </c>
      <c r="I48" t="s">
        <v>21</v>
      </c>
      <c r="J48" t="s">
        <v>27</v>
      </c>
    </row>
    <row r="49" spans="1:10">
      <c r="A49" s="2" t="s">
        <v>1216</v>
      </c>
      <c r="B49" t="s">
        <v>20</v>
      </c>
      <c r="C49">
        <v>94</v>
      </c>
      <c r="D49" t="s">
        <v>42</v>
      </c>
      <c r="E49" t="s">
        <v>88</v>
      </c>
      <c r="F49" t="s">
        <v>89</v>
      </c>
      <c r="G49">
        <v>4552100</v>
      </c>
      <c r="H49">
        <f t="shared" si="0"/>
        <v>4552.1000000000004</v>
      </c>
      <c r="I49" t="s">
        <v>21</v>
      </c>
      <c r="J49" t="s">
        <v>27</v>
      </c>
    </row>
    <row r="50" spans="1:10">
      <c r="A50" s="2" t="s">
        <v>1216</v>
      </c>
      <c r="B50" t="s">
        <v>20</v>
      </c>
      <c r="C50">
        <v>94</v>
      </c>
      <c r="D50" t="s">
        <v>42</v>
      </c>
      <c r="E50" t="s">
        <v>89</v>
      </c>
      <c r="F50" t="s">
        <v>90</v>
      </c>
      <c r="G50">
        <v>4552100</v>
      </c>
      <c r="H50">
        <f t="shared" si="0"/>
        <v>4552.1000000000004</v>
      </c>
      <c r="I50" t="s">
        <v>21</v>
      </c>
      <c r="J50" t="s">
        <v>27</v>
      </c>
    </row>
    <row r="51" spans="1:10">
      <c r="A51" s="2" t="s">
        <v>1216</v>
      </c>
      <c r="B51" t="s">
        <v>20</v>
      </c>
      <c r="C51">
        <v>94</v>
      </c>
      <c r="D51" t="s">
        <v>42</v>
      </c>
      <c r="E51" t="s">
        <v>90</v>
      </c>
      <c r="F51" t="s">
        <v>91</v>
      </c>
      <c r="G51">
        <v>4552100</v>
      </c>
      <c r="H51">
        <f t="shared" si="0"/>
        <v>4552.1000000000004</v>
      </c>
      <c r="I51" t="s">
        <v>21</v>
      </c>
      <c r="J51" t="s">
        <v>27</v>
      </c>
    </row>
    <row r="52" spans="1:10">
      <c r="A52" s="2" t="s">
        <v>1216</v>
      </c>
      <c r="B52" t="s">
        <v>20</v>
      </c>
      <c r="C52">
        <v>94</v>
      </c>
      <c r="D52" t="s">
        <v>42</v>
      </c>
      <c r="E52" t="s">
        <v>91</v>
      </c>
      <c r="F52" t="s">
        <v>92</v>
      </c>
      <c r="G52">
        <v>4552100</v>
      </c>
      <c r="H52">
        <f t="shared" si="0"/>
        <v>4552.1000000000004</v>
      </c>
      <c r="I52" t="s">
        <v>21</v>
      </c>
      <c r="J52" t="s">
        <v>27</v>
      </c>
    </row>
    <row r="53" spans="1:10">
      <c r="A53" s="2" t="s">
        <v>1216</v>
      </c>
      <c r="B53" t="s">
        <v>20</v>
      </c>
      <c r="C53">
        <v>94</v>
      </c>
      <c r="D53" t="s">
        <v>42</v>
      </c>
      <c r="E53" t="s">
        <v>92</v>
      </c>
      <c r="F53" t="s">
        <v>93</v>
      </c>
      <c r="G53">
        <v>4552100</v>
      </c>
      <c r="H53">
        <f t="shared" si="0"/>
        <v>4552.1000000000004</v>
      </c>
      <c r="I53" t="s">
        <v>21</v>
      </c>
      <c r="J53" t="s">
        <v>27</v>
      </c>
    </row>
    <row r="54" spans="1:10">
      <c r="A54" s="2" t="s">
        <v>1216</v>
      </c>
      <c r="B54" t="s">
        <v>20</v>
      </c>
      <c r="C54">
        <v>94</v>
      </c>
      <c r="D54" t="s">
        <v>42</v>
      </c>
      <c r="E54" t="s">
        <v>93</v>
      </c>
      <c r="F54" t="s">
        <v>94</v>
      </c>
      <c r="G54">
        <v>4552100</v>
      </c>
      <c r="H54">
        <f t="shared" si="0"/>
        <v>4552.1000000000004</v>
      </c>
      <c r="I54" t="s">
        <v>21</v>
      </c>
      <c r="J54" t="s">
        <v>27</v>
      </c>
    </row>
    <row r="55" spans="1:10">
      <c r="A55" s="2" t="s">
        <v>1216</v>
      </c>
      <c r="B55" t="s">
        <v>20</v>
      </c>
      <c r="C55">
        <v>94</v>
      </c>
      <c r="D55" t="s">
        <v>42</v>
      </c>
      <c r="E55" t="s">
        <v>94</v>
      </c>
      <c r="F55" t="s">
        <v>95</v>
      </c>
      <c r="G55">
        <v>4552100</v>
      </c>
      <c r="H55">
        <f t="shared" si="0"/>
        <v>4552.1000000000004</v>
      </c>
      <c r="I55" t="s">
        <v>21</v>
      </c>
      <c r="J55" t="s">
        <v>27</v>
      </c>
    </row>
    <row r="56" spans="1:10">
      <c r="A56" s="2" t="s">
        <v>1216</v>
      </c>
      <c r="B56" t="s">
        <v>20</v>
      </c>
      <c r="C56">
        <v>94</v>
      </c>
      <c r="D56" t="s">
        <v>42</v>
      </c>
      <c r="E56" t="s">
        <v>95</v>
      </c>
      <c r="F56" t="s">
        <v>96</v>
      </c>
      <c r="G56">
        <v>4552100</v>
      </c>
      <c r="H56">
        <f t="shared" si="0"/>
        <v>4552.1000000000004</v>
      </c>
      <c r="I56" t="s">
        <v>21</v>
      </c>
      <c r="J56" t="s">
        <v>27</v>
      </c>
    </row>
    <row r="57" spans="1:10">
      <c r="A57" s="2" t="s">
        <v>1216</v>
      </c>
      <c r="B57" t="s">
        <v>20</v>
      </c>
      <c r="C57">
        <v>94</v>
      </c>
      <c r="D57" t="s">
        <v>42</v>
      </c>
      <c r="E57" t="s">
        <v>96</v>
      </c>
      <c r="F57" t="s">
        <v>97</v>
      </c>
      <c r="G57">
        <v>4552100</v>
      </c>
      <c r="H57">
        <f t="shared" si="0"/>
        <v>4552.1000000000004</v>
      </c>
      <c r="I57" t="s">
        <v>21</v>
      </c>
      <c r="J57" t="s">
        <v>27</v>
      </c>
    </row>
    <row r="58" spans="1:10">
      <c r="A58" s="2" t="s">
        <v>1216</v>
      </c>
      <c r="B58" t="s">
        <v>20</v>
      </c>
      <c r="C58">
        <v>94</v>
      </c>
      <c r="D58" t="s">
        <v>42</v>
      </c>
      <c r="E58" t="s">
        <v>97</v>
      </c>
      <c r="F58" t="s">
        <v>98</v>
      </c>
      <c r="G58">
        <v>4552100</v>
      </c>
      <c r="H58">
        <f t="shared" si="0"/>
        <v>4552.1000000000004</v>
      </c>
      <c r="I58" t="s">
        <v>21</v>
      </c>
      <c r="J58" t="s">
        <v>27</v>
      </c>
    </row>
    <row r="59" spans="1:10">
      <c r="A59" s="2" t="s">
        <v>1216</v>
      </c>
      <c r="B59" t="s">
        <v>20</v>
      </c>
      <c r="C59">
        <v>94</v>
      </c>
      <c r="D59" t="s">
        <v>42</v>
      </c>
      <c r="E59" t="s">
        <v>98</v>
      </c>
      <c r="F59" t="s">
        <v>99</v>
      </c>
      <c r="G59">
        <v>4552100</v>
      </c>
      <c r="H59">
        <f t="shared" si="0"/>
        <v>4552.1000000000004</v>
      </c>
      <c r="I59" t="s">
        <v>21</v>
      </c>
      <c r="J59" t="s">
        <v>27</v>
      </c>
    </row>
    <row r="60" spans="1:10">
      <c r="A60" s="2" t="s">
        <v>1216</v>
      </c>
      <c r="B60" t="s">
        <v>20</v>
      </c>
      <c r="C60">
        <v>94</v>
      </c>
      <c r="D60" t="s">
        <v>42</v>
      </c>
      <c r="E60" t="s">
        <v>99</v>
      </c>
      <c r="F60" t="s">
        <v>100</v>
      </c>
      <c r="G60">
        <v>4552100</v>
      </c>
      <c r="H60">
        <f t="shared" si="0"/>
        <v>4552.1000000000004</v>
      </c>
      <c r="I60" t="s">
        <v>21</v>
      </c>
      <c r="J60" t="s">
        <v>27</v>
      </c>
    </row>
    <row r="61" spans="1:10">
      <c r="A61" s="2" t="s">
        <v>1216</v>
      </c>
      <c r="B61" t="s">
        <v>20</v>
      </c>
      <c r="C61">
        <v>94</v>
      </c>
      <c r="D61" t="s">
        <v>42</v>
      </c>
      <c r="E61" t="s">
        <v>100</v>
      </c>
      <c r="F61" t="s">
        <v>101</v>
      </c>
      <c r="G61">
        <v>4552100</v>
      </c>
      <c r="H61">
        <f t="shared" si="0"/>
        <v>4552.1000000000004</v>
      </c>
      <c r="I61" t="s">
        <v>21</v>
      </c>
      <c r="J61" t="s">
        <v>27</v>
      </c>
    </row>
    <row r="62" spans="1:10">
      <c r="A62" s="2" t="s">
        <v>1216</v>
      </c>
      <c r="B62" t="s">
        <v>20</v>
      </c>
      <c r="C62">
        <v>94</v>
      </c>
      <c r="D62" t="s">
        <v>42</v>
      </c>
      <c r="E62" t="s">
        <v>101</v>
      </c>
      <c r="F62" t="s">
        <v>102</v>
      </c>
      <c r="G62">
        <v>4552100</v>
      </c>
      <c r="H62">
        <f t="shared" si="0"/>
        <v>4552.1000000000004</v>
      </c>
      <c r="I62" t="s">
        <v>21</v>
      </c>
      <c r="J62" t="s">
        <v>27</v>
      </c>
    </row>
    <row r="63" spans="1:10">
      <c r="A63" s="2" t="s">
        <v>1216</v>
      </c>
      <c r="B63" t="s">
        <v>20</v>
      </c>
      <c r="C63">
        <v>94</v>
      </c>
      <c r="D63" t="s">
        <v>42</v>
      </c>
      <c r="E63" t="s">
        <v>102</v>
      </c>
      <c r="F63" t="s">
        <v>103</v>
      </c>
      <c r="G63">
        <v>4530788</v>
      </c>
      <c r="H63">
        <f t="shared" si="0"/>
        <v>4530.7879999999996</v>
      </c>
      <c r="I63" t="s">
        <v>21</v>
      </c>
      <c r="J63" t="s">
        <v>27</v>
      </c>
    </row>
    <row r="64" spans="1:10">
      <c r="A64" s="2" t="s">
        <v>1216</v>
      </c>
      <c r="B64" t="s">
        <v>20</v>
      </c>
      <c r="C64">
        <v>94</v>
      </c>
      <c r="D64" t="s">
        <v>42</v>
      </c>
      <c r="E64" t="s">
        <v>103</v>
      </c>
      <c r="F64" t="s">
        <v>104</v>
      </c>
      <c r="G64">
        <v>4509477</v>
      </c>
      <c r="H64">
        <f t="shared" si="0"/>
        <v>4509.4769999999999</v>
      </c>
      <c r="I64" t="s">
        <v>21</v>
      </c>
      <c r="J64" t="s">
        <v>27</v>
      </c>
    </row>
    <row r="65" spans="1:10">
      <c r="A65" s="2" t="s">
        <v>1216</v>
      </c>
      <c r="B65" t="s">
        <v>20</v>
      </c>
      <c r="C65">
        <v>94</v>
      </c>
      <c r="D65" t="s">
        <v>42</v>
      </c>
      <c r="E65" t="s">
        <v>104</v>
      </c>
      <c r="F65" t="s">
        <v>105</v>
      </c>
      <c r="G65">
        <v>4488166</v>
      </c>
      <c r="H65">
        <f t="shared" si="0"/>
        <v>4488.1660000000002</v>
      </c>
      <c r="I65" t="s">
        <v>21</v>
      </c>
      <c r="J65" t="s">
        <v>27</v>
      </c>
    </row>
    <row r="66" spans="1:10">
      <c r="A66" s="2" t="s">
        <v>1216</v>
      </c>
      <c r="B66" t="s">
        <v>20</v>
      </c>
      <c r="C66">
        <v>94</v>
      </c>
      <c r="D66" t="s">
        <v>42</v>
      </c>
      <c r="E66" t="s">
        <v>105</v>
      </c>
      <c r="F66" t="s">
        <v>106</v>
      </c>
      <c r="G66">
        <v>4466854</v>
      </c>
      <c r="H66">
        <f t="shared" si="0"/>
        <v>4466.8540000000003</v>
      </c>
      <c r="I66" t="s">
        <v>21</v>
      </c>
      <c r="J66" t="s">
        <v>27</v>
      </c>
    </row>
    <row r="67" spans="1:10">
      <c r="A67" s="2" t="s">
        <v>1216</v>
      </c>
      <c r="B67" t="s">
        <v>20</v>
      </c>
      <c r="C67">
        <v>94</v>
      </c>
      <c r="D67" t="s">
        <v>42</v>
      </c>
      <c r="E67" t="s">
        <v>106</v>
      </c>
      <c r="F67" t="s">
        <v>107</v>
      </c>
      <c r="G67">
        <v>4445542</v>
      </c>
      <c r="H67">
        <f t="shared" ref="H67:H130" si="1">G67/1000</f>
        <v>4445.5420000000004</v>
      </c>
      <c r="I67" t="s">
        <v>21</v>
      </c>
      <c r="J67" t="s">
        <v>27</v>
      </c>
    </row>
    <row r="68" spans="1:10">
      <c r="A68" s="2" t="s">
        <v>1216</v>
      </c>
      <c r="B68" t="s">
        <v>20</v>
      </c>
      <c r="C68">
        <v>94</v>
      </c>
      <c r="D68" t="s">
        <v>42</v>
      </c>
      <c r="E68" t="s">
        <v>107</v>
      </c>
      <c r="F68" t="s">
        <v>108</v>
      </c>
      <c r="G68">
        <v>4424231</v>
      </c>
      <c r="H68">
        <f t="shared" si="1"/>
        <v>4424.2309999999998</v>
      </c>
      <c r="I68" t="s">
        <v>21</v>
      </c>
      <c r="J68" t="s">
        <v>27</v>
      </c>
    </row>
    <row r="69" spans="1:10">
      <c r="A69" s="2" t="s">
        <v>1216</v>
      </c>
      <c r="B69" t="s">
        <v>20</v>
      </c>
      <c r="C69">
        <v>94</v>
      </c>
      <c r="D69" t="s">
        <v>42</v>
      </c>
      <c r="E69" t="s">
        <v>108</v>
      </c>
      <c r="F69" t="s">
        <v>109</v>
      </c>
      <c r="G69">
        <v>4402920</v>
      </c>
      <c r="H69">
        <f t="shared" si="1"/>
        <v>4402.92</v>
      </c>
      <c r="I69" t="s">
        <v>21</v>
      </c>
      <c r="J69" t="s">
        <v>27</v>
      </c>
    </row>
    <row r="70" spans="1:10">
      <c r="A70" s="2" t="s">
        <v>1216</v>
      </c>
      <c r="B70" t="s">
        <v>20</v>
      </c>
      <c r="C70">
        <v>94</v>
      </c>
      <c r="D70" t="s">
        <v>42</v>
      </c>
      <c r="E70" t="s">
        <v>109</v>
      </c>
      <c r="F70" t="s">
        <v>110</v>
      </c>
      <c r="G70">
        <v>4381608</v>
      </c>
      <c r="H70">
        <f t="shared" si="1"/>
        <v>4381.6080000000002</v>
      </c>
      <c r="I70" t="s">
        <v>21</v>
      </c>
      <c r="J70" t="s">
        <v>27</v>
      </c>
    </row>
    <row r="71" spans="1:10">
      <c r="A71" s="2" t="s">
        <v>1216</v>
      </c>
      <c r="B71" t="s">
        <v>20</v>
      </c>
      <c r="C71">
        <v>94</v>
      </c>
      <c r="D71" t="s">
        <v>42</v>
      </c>
      <c r="E71" t="s">
        <v>110</v>
      </c>
      <c r="F71" t="s">
        <v>111</v>
      </c>
      <c r="G71">
        <v>4360296</v>
      </c>
      <c r="H71">
        <f t="shared" si="1"/>
        <v>4360.2960000000003</v>
      </c>
      <c r="I71" t="s">
        <v>21</v>
      </c>
      <c r="J71" t="s">
        <v>27</v>
      </c>
    </row>
    <row r="72" spans="1:10">
      <c r="A72" s="2" t="s">
        <v>1216</v>
      </c>
      <c r="B72" t="s">
        <v>20</v>
      </c>
      <c r="C72">
        <v>94</v>
      </c>
      <c r="D72" t="s">
        <v>42</v>
      </c>
      <c r="E72" t="s">
        <v>111</v>
      </c>
      <c r="F72" t="s">
        <v>112</v>
      </c>
      <c r="G72">
        <v>4338985</v>
      </c>
      <c r="H72">
        <f t="shared" si="1"/>
        <v>4338.9849999999997</v>
      </c>
      <c r="I72" t="s">
        <v>21</v>
      </c>
      <c r="J72" t="s">
        <v>27</v>
      </c>
    </row>
    <row r="73" spans="1:10">
      <c r="A73" s="2" t="s">
        <v>1216</v>
      </c>
      <c r="B73" t="s">
        <v>20</v>
      </c>
      <c r="C73">
        <v>94</v>
      </c>
      <c r="D73" t="s">
        <v>42</v>
      </c>
      <c r="E73" t="s">
        <v>112</v>
      </c>
      <c r="F73" t="s">
        <v>113</v>
      </c>
      <c r="G73">
        <v>4317674</v>
      </c>
      <c r="H73">
        <f t="shared" si="1"/>
        <v>4317.674</v>
      </c>
      <c r="I73" t="s">
        <v>21</v>
      </c>
      <c r="J73" t="s">
        <v>27</v>
      </c>
    </row>
    <row r="74" spans="1:10">
      <c r="A74" s="2" t="s">
        <v>1216</v>
      </c>
      <c r="B74" t="s">
        <v>20</v>
      </c>
      <c r="C74">
        <v>94</v>
      </c>
      <c r="D74" t="s">
        <v>42</v>
      </c>
      <c r="E74" t="s">
        <v>113</v>
      </c>
      <c r="F74" t="s">
        <v>114</v>
      </c>
      <c r="G74">
        <v>4296362</v>
      </c>
      <c r="H74">
        <f t="shared" si="1"/>
        <v>4296.3620000000001</v>
      </c>
      <c r="I74" t="s">
        <v>21</v>
      </c>
      <c r="J74" t="s">
        <v>27</v>
      </c>
    </row>
    <row r="75" spans="1:10">
      <c r="A75" s="2" t="s">
        <v>1216</v>
      </c>
      <c r="B75" t="s">
        <v>20</v>
      </c>
      <c r="C75">
        <v>94</v>
      </c>
      <c r="D75" t="s">
        <v>42</v>
      </c>
      <c r="E75" t="s">
        <v>114</v>
      </c>
      <c r="F75" t="s">
        <v>115</v>
      </c>
      <c r="G75">
        <v>4275050</v>
      </c>
      <c r="H75">
        <f t="shared" si="1"/>
        <v>4275.05</v>
      </c>
      <c r="I75" t="s">
        <v>21</v>
      </c>
      <c r="J75" t="s">
        <v>27</v>
      </c>
    </row>
    <row r="76" spans="1:10">
      <c r="A76" s="2" t="s">
        <v>1216</v>
      </c>
      <c r="B76" t="s">
        <v>20</v>
      </c>
      <c r="C76">
        <v>94</v>
      </c>
      <c r="D76" t="s">
        <v>42</v>
      </c>
      <c r="E76" t="s">
        <v>115</v>
      </c>
      <c r="F76" t="s">
        <v>116</v>
      </c>
      <c r="G76">
        <v>4253739</v>
      </c>
      <c r="H76">
        <f t="shared" si="1"/>
        <v>4253.7389999999996</v>
      </c>
      <c r="I76" t="s">
        <v>21</v>
      </c>
      <c r="J76" t="s">
        <v>27</v>
      </c>
    </row>
    <row r="77" spans="1:10">
      <c r="A77" s="2" t="s">
        <v>1216</v>
      </c>
      <c r="B77" t="s">
        <v>20</v>
      </c>
      <c r="C77">
        <v>94</v>
      </c>
      <c r="D77" t="s">
        <v>42</v>
      </c>
      <c r="E77" t="s">
        <v>116</v>
      </c>
      <c r="F77" t="s">
        <v>117</v>
      </c>
      <c r="G77">
        <v>4232428</v>
      </c>
      <c r="H77">
        <f t="shared" si="1"/>
        <v>4232.4279999999999</v>
      </c>
      <c r="I77" t="s">
        <v>21</v>
      </c>
      <c r="J77" t="s">
        <v>27</v>
      </c>
    </row>
    <row r="78" spans="1:10">
      <c r="A78" s="2" t="s">
        <v>1216</v>
      </c>
      <c r="B78" t="s">
        <v>20</v>
      </c>
      <c r="C78">
        <v>94</v>
      </c>
      <c r="D78" t="s">
        <v>42</v>
      </c>
      <c r="E78" t="s">
        <v>117</v>
      </c>
      <c r="F78" t="s">
        <v>118</v>
      </c>
      <c r="G78">
        <v>4211116</v>
      </c>
      <c r="H78">
        <f t="shared" si="1"/>
        <v>4211.116</v>
      </c>
      <c r="I78" t="s">
        <v>21</v>
      </c>
      <c r="J78" t="s">
        <v>27</v>
      </c>
    </row>
    <row r="79" spans="1:10">
      <c r="A79" s="2" t="s">
        <v>1216</v>
      </c>
      <c r="B79" t="s">
        <v>20</v>
      </c>
      <c r="C79">
        <v>94</v>
      </c>
      <c r="D79" t="s">
        <v>42</v>
      </c>
      <c r="E79" t="s">
        <v>118</v>
      </c>
      <c r="F79" t="s">
        <v>119</v>
      </c>
      <c r="G79">
        <v>4189805</v>
      </c>
      <c r="H79">
        <f t="shared" si="1"/>
        <v>4189.8050000000003</v>
      </c>
      <c r="I79" t="s">
        <v>21</v>
      </c>
      <c r="J79" t="s">
        <v>27</v>
      </c>
    </row>
    <row r="80" spans="1:10">
      <c r="A80" s="2" t="s">
        <v>1216</v>
      </c>
      <c r="B80" t="s">
        <v>20</v>
      </c>
      <c r="C80">
        <v>94</v>
      </c>
      <c r="D80" t="s">
        <v>42</v>
      </c>
      <c r="E80" t="s">
        <v>119</v>
      </c>
      <c r="F80" t="s">
        <v>120</v>
      </c>
      <c r="G80">
        <v>4168493</v>
      </c>
      <c r="H80">
        <f t="shared" si="1"/>
        <v>4168.4930000000004</v>
      </c>
      <c r="I80" t="s">
        <v>21</v>
      </c>
      <c r="J80" t="s">
        <v>27</v>
      </c>
    </row>
    <row r="81" spans="1:10">
      <c r="A81" s="2" t="s">
        <v>1216</v>
      </c>
      <c r="B81" t="s">
        <v>20</v>
      </c>
      <c r="C81">
        <v>94</v>
      </c>
      <c r="D81" t="s">
        <v>42</v>
      </c>
      <c r="E81" t="s">
        <v>120</v>
      </c>
      <c r="F81" t="s">
        <v>121</v>
      </c>
      <c r="G81">
        <v>4147182</v>
      </c>
      <c r="H81">
        <f t="shared" si="1"/>
        <v>4147.1819999999998</v>
      </c>
      <c r="I81" t="s">
        <v>21</v>
      </c>
      <c r="J81" t="s">
        <v>27</v>
      </c>
    </row>
    <row r="82" spans="1:10">
      <c r="A82" s="2" t="s">
        <v>1216</v>
      </c>
      <c r="B82" t="s">
        <v>20</v>
      </c>
      <c r="C82">
        <v>94</v>
      </c>
      <c r="D82" t="s">
        <v>42</v>
      </c>
      <c r="E82" t="s">
        <v>121</v>
      </c>
      <c r="F82" t="s">
        <v>122</v>
      </c>
      <c r="G82">
        <v>4125870</v>
      </c>
      <c r="H82">
        <f t="shared" si="1"/>
        <v>4125.87</v>
      </c>
      <c r="I82" t="s">
        <v>21</v>
      </c>
      <c r="J82" t="s">
        <v>27</v>
      </c>
    </row>
    <row r="83" spans="1:10">
      <c r="A83" s="2" t="s">
        <v>1216</v>
      </c>
      <c r="B83" t="s">
        <v>20</v>
      </c>
      <c r="C83">
        <v>94</v>
      </c>
      <c r="D83" t="s">
        <v>42</v>
      </c>
      <c r="E83" t="s">
        <v>122</v>
      </c>
      <c r="F83" t="s">
        <v>123</v>
      </c>
      <c r="G83">
        <v>4104559</v>
      </c>
      <c r="H83">
        <f t="shared" si="1"/>
        <v>4104.5590000000002</v>
      </c>
      <c r="I83" t="s">
        <v>21</v>
      </c>
      <c r="J83" t="s">
        <v>27</v>
      </c>
    </row>
    <row r="84" spans="1:10">
      <c r="A84" s="2" t="s">
        <v>1216</v>
      </c>
      <c r="B84" t="s">
        <v>20</v>
      </c>
      <c r="C84">
        <v>94</v>
      </c>
      <c r="D84" t="s">
        <v>42</v>
      </c>
      <c r="E84" t="s">
        <v>123</v>
      </c>
      <c r="F84" t="s">
        <v>124</v>
      </c>
      <c r="G84">
        <v>4083248</v>
      </c>
      <c r="H84">
        <f t="shared" si="1"/>
        <v>4083.248</v>
      </c>
      <c r="I84" t="s">
        <v>21</v>
      </c>
      <c r="J84" t="s">
        <v>27</v>
      </c>
    </row>
    <row r="85" spans="1:10">
      <c r="A85" s="2" t="s">
        <v>1216</v>
      </c>
      <c r="B85" t="s">
        <v>20</v>
      </c>
      <c r="C85">
        <v>94</v>
      </c>
      <c r="D85" t="s">
        <v>42</v>
      </c>
      <c r="E85" t="s">
        <v>124</v>
      </c>
      <c r="F85" t="s">
        <v>125</v>
      </c>
      <c r="G85">
        <v>4061936</v>
      </c>
      <c r="H85">
        <f t="shared" si="1"/>
        <v>4061.9360000000001</v>
      </c>
      <c r="I85" t="s">
        <v>21</v>
      </c>
      <c r="J85" t="s">
        <v>27</v>
      </c>
    </row>
    <row r="86" spans="1:10">
      <c r="A86" s="2" t="s">
        <v>1216</v>
      </c>
      <c r="B86" t="s">
        <v>20</v>
      </c>
      <c r="C86">
        <v>94</v>
      </c>
      <c r="D86" t="s">
        <v>42</v>
      </c>
      <c r="E86" t="s">
        <v>125</v>
      </c>
      <c r="F86" t="s">
        <v>126</v>
      </c>
      <c r="G86">
        <v>4040624</v>
      </c>
      <c r="H86">
        <f t="shared" si="1"/>
        <v>4040.6239999999998</v>
      </c>
      <c r="I86" t="s">
        <v>21</v>
      </c>
      <c r="J86" t="s">
        <v>27</v>
      </c>
    </row>
    <row r="87" spans="1:10">
      <c r="A87" s="2" t="s">
        <v>1216</v>
      </c>
      <c r="B87" t="s">
        <v>20</v>
      </c>
      <c r="C87">
        <v>94</v>
      </c>
      <c r="D87" t="s">
        <v>42</v>
      </c>
      <c r="E87" t="s">
        <v>126</v>
      </c>
      <c r="F87" t="s">
        <v>127</v>
      </c>
      <c r="G87">
        <v>4019313</v>
      </c>
      <c r="H87">
        <f t="shared" si="1"/>
        <v>4019.3130000000001</v>
      </c>
      <c r="I87" t="s">
        <v>21</v>
      </c>
      <c r="J87" t="s">
        <v>27</v>
      </c>
    </row>
    <row r="88" spans="1:10">
      <c r="A88" s="2" t="s">
        <v>1216</v>
      </c>
      <c r="B88" t="s">
        <v>20</v>
      </c>
      <c r="C88">
        <v>94</v>
      </c>
      <c r="D88" t="s">
        <v>42</v>
      </c>
      <c r="E88" t="s">
        <v>127</v>
      </c>
      <c r="F88" t="s">
        <v>128</v>
      </c>
      <c r="G88">
        <v>3998002</v>
      </c>
      <c r="H88">
        <f t="shared" si="1"/>
        <v>3998.002</v>
      </c>
      <c r="I88" t="s">
        <v>21</v>
      </c>
      <c r="J88" t="s">
        <v>27</v>
      </c>
    </row>
    <row r="89" spans="1:10">
      <c r="A89" s="2" t="s">
        <v>1216</v>
      </c>
      <c r="B89" t="s">
        <v>20</v>
      </c>
      <c r="C89">
        <v>94</v>
      </c>
      <c r="D89" t="s">
        <v>42</v>
      </c>
      <c r="E89" t="s">
        <v>128</v>
      </c>
      <c r="F89" t="s">
        <v>129</v>
      </c>
      <c r="G89">
        <v>3976690</v>
      </c>
      <c r="H89">
        <f t="shared" si="1"/>
        <v>3976.69</v>
      </c>
      <c r="I89" t="s">
        <v>21</v>
      </c>
      <c r="J89" t="s">
        <v>27</v>
      </c>
    </row>
    <row r="90" spans="1:10">
      <c r="A90" s="2" t="s">
        <v>1216</v>
      </c>
      <c r="B90" t="s">
        <v>20</v>
      </c>
      <c r="C90">
        <v>94</v>
      </c>
      <c r="D90" t="s">
        <v>42</v>
      </c>
      <c r="E90" t="s">
        <v>129</v>
      </c>
      <c r="F90" t="s">
        <v>130</v>
      </c>
      <c r="G90">
        <v>3955378</v>
      </c>
      <c r="H90">
        <f t="shared" si="1"/>
        <v>3955.3780000000002</v>
      </c>
      <c r="I90" t="s">
        <v>21</v>
      </c>
      <c r="J90" t="s">
        <v>27</v>
      </c>
    </row>
    <row r="91" spans="1:10">
      <c r="A91" s="2" t="s">
        <v>1216</v>
      </c>
      <c r="B91" t="s">
        <v>20</v>
      </c>
      <c r="C91">
        <v>94</v>
      </c>
      <c r="D91" t="s">
        <v>42</v>
      </c>
      <c r="E91" t="s">
        <v>130</v>
      </c>
      <c r="F91" t="s">
        <v>131</v>
      </c>
      <c r="G91">
        <v>3934067</v>
      </c>
      <c r="H91">
        <f t="shared" si="1"/>
        <v>3934.067</v>
      </c>
      <c r="I91" t="s">
        <v>21</v>
      </c>
      <c r="J91" t="s">
        <v>27</v>
      </c>
    </row>
    <row r="92" spans="1:10">
      <c r="A92" s="2" t="s">
        <v>1216</v>
      </c>
      <c r="B92" t="s">
        <v>20</v>
      </c>
      <c r="C92">
        <v>94</v>
      </c>
      <c r="D92" t="s">
        <v>42</v>
      </c>
      <c r="E92" t="s">
        <v>131</v>
      </c>
      <c r="F92" t="s">
        <v>132</v>
      </c>
      <c r="G92">
        <v>3912756</v>
      </c>
      <c r="H92">
        <f t="shared" si="1"/>
        <v>3912.7559999999999</v>
      </c>
      <c r="I92" t="s">
        <v>21</v>
      </c>
      <c r="J92" t="s">
        <v>27</v>
      </c>
    </row>
    <row r="93" spans="1:10">
      <c r="A93" s="2" t="s">
        <v>1216</v>
      </c>
      <c r="B93" t="s">
        <v>20</v>
      </c>
      <c r="C93">
        <v>94</v>
      </c>
      <c r="D93" t="s">
        <v>42</v>
      </c>
      <c r="E93" t="s">
        <v>132</v>
      </c>
      <c r="F93" t="s">
        <v>133</v>
      </c>
      <c r="G93">
        <v>3891444</v>
      </c>
      <c r="H93">
        <f t="shared" si="1"/>
        <v>3891.444</v>
      </c>
      <c r="I93" t="s">
        <v>21</v>
      </c>
      <c r="J93" t="s">
        <v>27</v>
      </c>
    </row>
    <row r="94" spans="1:10">
      <c r="A94" s="2" t="s">
        <v>1216</v>
      </c>
      <c r="B94" t="s">
        <v>20</v>
      </c>
      <c r="C94">
        <v>94</v>
      </c>
      <c r="D94" t="s">
        <v>42</v>
      </c>
      <c r="E94" t="s">
        <v>133</v>
      </c>
      <c r="F94" t="s">
        <v>134</v>
      </c>
      <c r="G94">
        <v>3870133</v>
      </c>
      <c r="H94">
        <f t="shared" si="1"/>
        <v>3870.1329999999998</v>
      </c>
      <c r="I94" t="s">
        <v>21</v>
      </c>
      <c r="J94" t="s">
        <v>27</v>
      </c>
    </row>
    <row r="95" spans="1:10">
      <c r="A95" s="2" t="s">
        <v>1216</v>
      </c>
      <c r="B95" t="s">
        <v>20</v>
      </c>
      <c r="C95">
        <v>94</v>
      </c>
      <c r="D95" t="s">
        <v>42</v>
      </c>
      <c r="E95" t="s">
        <v>134</v>
      </c>
      <c r="F95" t="s">
        <v>135</v>
      </c>
      <c r="G95">
        <v>3848821</v>
      </c>
      <c r="H95">
        <f t="shared" si="1"/>
        <v>3848.8209999999999</v>
      </c>
      <c r="I95" t="s">
        <v>21</v>
      </c>
      <c r="J95" t="s">
        <v>27</v>
      </c>
    </row>
    <row r="96" spans="1:10">
      <c r="A96" s="2" t="s">
        <v>1216</v>
      </c>
      <c r="B96" t="s">
        <v>20</v>
      </c>
      <c r="C96">
        <v>94</v>
      </c>
      <c r="D96" t="s">
        <v>42</v>
      </c>
      <c r="E96" t="s">
        <v>135</v>
      </c>
      <c r="F96" t="s">
        <v>136</v>
      </c>
      <c r="G96">
        <v>3827510</v>
      </c>
      <c r="H96">
        <f t="shared" si="1"/>
        <v>3827.51</v>
      </c>
      <c r="I96" t="s">
        <v>21</v>
      </c>
      <c r="J96" t="s">
        <v>27</v>
      </c>
    </row>
    <row r="97" spans="1:10">
      <c r="A97" s="2" t="s">
        <v>1216</v>
      </c>
      <c r="B97" t="s">
        <v>20</v>
      </c>
      <c r="C97">
        <v>94</v>
      </c>
      <c r="D97" t="s">
        <v>42</v>
      </c>
      <c r="E97" t="s">
        <v>136</v>
      </c>
      <c r="F97" t="s">
        <v>137</v>
      </c>
      <c r="G97">
        <v>3806198</v>
      </c>
      <c r="H97">
        <f t="shared" si="1"/>
        <v>3806.1979999999999</v>
      </c>
      <c r="I97" t="s">
        <v>21</v>
      </c>
      <c r="J97" t="s">
        <v>27</v>
      </c>
    </row>
    <row r="98" spans="1:10">
      <c r="A98" s="2" t="s">
        <v>1216</v>
      </c>
      <c r="B98" t="s">
        <v>20</v>
      </c>
      <c r="C98">
        <v>94</v>
      </c>
      <c r="D98" t="s">
        <v>42</v>
      </c>
      <c r="E98" t="s">
        <v>137</v>
      </c>
      <c r="F98" t="s">
        <v>138</v>
      </c>
      <c r="G98">
        <v>3784887</v>
      </c>
      <c r="H98">
        <f t="shared" si="1"/>
        <v>3784.8870000000002</v>
      </c>
      <c r="I98" t="s">
        <v>21</v>
      </c>
      <c r="J98" t="s">
        <v>27</v>
      </c>
    </row>
    <row r="99" spans="1:10">
      <c r="A99" s="2" t="s">
        <v>1216</v>
      </c>
      <c r="B99" t="s">
        <v>20</v>
      </c>
      <c r="C99">
        <v>94</v>
      </c>
      <c r="D99" t="s">
        <v>42</v>
      </c>
      <c r="E99" t="s">
        <v>138</v>
      </c>
      <c r="F99" t="s">
        <v>139</v>
      </c>
      <c r="G99">
        <v>3763575</v>
      </c>
      <c r="H99">
        <f t="shared" si="1"/>
        <v>3763.5749999999998</v>
      </c>
      <c r="I99" t="s">
        <v>21</v>
      </c>
      <c r="J99" t="s">
        <v>27</v>
      </c>
    </row>
    <row r="100" spans="1:10">
      <c r="A100" s="2" t="s">
        <v>1216</v>
      </c>
      <c r="B100" t="s">
        <v>20</v>
      </c>
      <c r="C100">
        <v>94</v>
      </c>
      <c r="D100" t="s">
        <v>42</v>
      </c>
      <c r="E100" t="s">
        <v>139</v>
      </c>
      <c r="F100" t="s">
        <v>140</v>
      </c>
      <c r="G100">
        <v>3742264</v>
      </c>
      <c r="H100">
        <f t="shared" si="1"/>
        <v>3742.2640000000001</v>
      </c>
      <c r="I100" t="s">
        <v>21</v>
      </c>
      <c r="J100" t="s">
        <v>27</v>
      </c>
    </row>
    <row r="101" spans="1:10">
      <c r="A101" s="2" t="s">
        <v>1216</v>
      </c>
      <c r="B101" t="s">
        <v>20</v>
      </c>
      <c r="C101">
        <v>94</v>
      </c>
      <c r="D101" t="s">
        <v>42</v>
      </c>
      <c r="E101" t="s">
        <v>140</v>
      </c>
      <c r="F101" t="s">
        <v>141</v>
      </c>
      <c r="G101">
        <v>3720952</v>
      </c>
      <c r="H101">
        <f t="shared" si="1"/>
        <v>3720.9520000000002</v>
      </c>
      <c r="I101" t="s">
        <v>21</v>
      </c>
      <c r="J101" t="s">
        <v>27</v>
      </c>
    </row>
    <row r="102" spans="1:10">
      <c r="A102" s="2" t="s">
        <v>1216</v>
      </c>
      <c r="B102" t="s">
        <v>20</v>
      </c>
      <c r="C102">
        <v>94</v>
      </c>
      <c r="D102" t="s">
        <v>42</v>
      </c>
      <c r="E102" t="s">
        <v>141</v>
      </c>
      <c r="F102" t="s">
        <v>142</v>
      </c>
      <c r="G102">
        <v>3699641</v>
      </c>
      <c r="H102">
        <f t="shared" si="1"/>
        <v>3699.6410000000001</v>
      </c>
      <c r="I102" t="s">
        <v>21</v>
      </c>
      <c r="J102" t="s">
        <v>27</v>
      </c>
    </row>
    <row r="103" spans="1:10">
      <c r="A103" s="2" t="s">
        <v>1216</v>
      </c>
      <c r="B103" t="s">
        <v>20</v>
      </c>
      <c r="C103">
        <v>94</v>
      </c>
      <c r="D103" t="s">
        <v>42</v>
      </c>
      <c r="E103" t="s">
        <v>142</v>
      </c>
      <c r="F103" t="s">
        <v>143</v>
      </c>
      <c r="G103">
        <v>3678330</v>
      </c>
      <c r="H103">
        <f t="shared" si="1"/>
        <v>3678.33</v>
      </c>
      <c r="I103" t="s">
        <v>21</v>
      </c>
      <c r="J103" t="s">
        <v>27</v>
      </c>
    </row>
    <row r="104" spans="1:10">
      <c r="A104" s="2" t="s">
        <v>1216</v>
      </c>
      <c r="B104" t="s">
        <v>20</v>
      </c>
      <c r="C104">
        <v>94</v>
      </c>
      <c r="D104" t="s">
        <v>42</v>
      </c>
      <c r="E104" t="s">
        <v>143</v>
      </c>
      <c r="F104" t="s">
        <v>144</v>
      </c>
      <c r="G104">
        <v>3657018</v>
      </c>
      <c r="H104">
        <f t="shared" si="1"/>
        <v>3657.018</v>
      </c>
      <c r="I104" t="s">
        <v>21</v>
      </c>
      <c r="J104" t="s">
        <v>27</v>
      </c>
    </row>
    <row r="105" spans="1:10">
      <c r="A105" s="2" t="s">
        <v>1216</v>
      </c>
      <c r="B105" t="s">
        <v>20</v>
      </c>
      <c r="C105">
        <v>94</v>
      </c>
      <c r="D105" t="s">
        <v>42</v>
      </c>
      <c r="E105" t="s">
        <v>144</v>
      </c>
      <c r="F105" t="s">
        <v>145</v>
      </c>
      <c r="G105">
        <v>3635706</v>
      </c>
      <c r="H105">
        <f t="shared" si="1"/>
        <v>3635.7060000000001</v>
      </c>
      <c r="I105" t="s">
        <v>21</v>
      </c>
      <c r="J105" t="s">
        <v>27</v>
      </c>
    </row>
    <row r="106" spans="1:10">
      <c r="A106" s="2" t="s">
        <v>1216</v>
      </c>
      <c r="B106" t="s">
        <v>20</v>
      </c>
      <c r="C106">
        <v>94</v>
      </c>
      <c r="D106" t="s">
        <v>42</v>
      </c>
      <c r="E106" t="s">
        <v>145</v>
      </c>
      <c r="F106" t="s">
        <v>146</v>
      </c>
      <c r="G106">
        <v>3614395</v>
      </c>
      <c r="H106">
        <f t="shared" si="1"/>
        <v>3614.395</v>
      </c>
      <c r="I106" t="s">
        <v>21</v>
      </c>
      <c r="J106" t="s">
        <v>27</v>
      </c>
    </row>
    <row r="107" spans="1:10">
      <c r="A107" s="2" t="s">
        <v>1216</v>
      </c>
      <c r="B107" t="s">
        <v>20</v>
      </c>
      <c r="C107">
        <v>94</v>
      </c>
      <c r="D107" t="s">
        <v>42</v>
      </c>
      <c r="E107" t="s">
        <v>146</v>
      </c>
      <c r="F107" t="s">
        <v>147</v>
      </c>
      <c r="G107">
        <v>3593084</v>
      </c>
      <c r="H107">
        <f t="shared" si="1"/>
        <v>3593.0839999999998</v>
      </c>
      <c r="I107" t="s">
        <v>21</v>
      </c>
      <c r="J107" t="s">
        <v>27</v>
      </c>
    </row>
    <row r="108" spans="1:10">
      <c r="A108" s="2" t="s">
        <v>1216</v>
      </c>
      <c r="B108" t="s">
        <v>20</v>
      </c>
      <c r="C108">
        <v>94</v>
      </c>
      <c r="D108" t="s">
        <v>42</v>
      </c>
      <c r="E108" t="s">
        <v>147</v>
      </c>
      <c r="F108" t="s">
        <v>148</v>
      </c>
      <c r="G108">
        <v>3571772</v>
      </c>
      <c r="H108">
        <f t="shared" si="1"/>
        <v>3571.7719999999999</v>
      </c>
      <c r="I108" t="s">
        <v>21</v>
      </c>
      <c r="J108" t="s">
        <v>27</v>
      </c>
    </row>
    <row r="109" spans="1:10">
      <c r="A109" s="2" t="s">
        <v>1216</v>
      </c>
      <c r="B109" t="s">
        <v>20</v>
      </c>
      <c r="C109">
        <v>94</v>
      </c>
      <c r="D109" t="s">
        <v>42</v>
      </c>
      <c r="E109" t="s">
        <v>148</v>
      </c>
      <c r="F109" t="s">
        <v>149</v>
      </c>
      <c r="G109">
        <v>3550460</v>
      </c>
      <c r="H109">
        <f t="shared" si="1"/>
        <v>3550.46</v>
      </c>
      <c r="I109" t="s">
        <v>21</v>
      </c>
      <c r="J109" t="s">
        <v>27</v>
      </c>
    </row>
    <row r="110" spans="1:10">
      <c r="A110" s="2" t="s">
        <v>1216</v>
      </c>
      <c r="B110" t="s">
        <v>20</v>
      </c>
      <c r="C110">
        <v>94</v>
      </c>
      <c r="D110" t="s">
        <v>42</v>
      </c>
      <c r="E110" t="s">
        <v>149</v>
      </c>
      <c r="F110" t="s">
        <v>150</v>
      </c>
      <c r="G110">
        <v>3529149</v>
      </c>
      <c r="H110">
        <f t="shared" si="1"/>
        <v>3529.1489999999999</v>
      </c>
      <c r="I110" t="s">
        <v>21</v>
      </c>
      <c r="J110" t="s">
        <v>27</v>
      </c>
    </row>
    <row r="111" spans="1:10">
      <c r="A111" s="2" t="s">
        <v>1216</v>
      </c>
      <c r="B111" t="s">
        <v>20</v>
      </c>
      <c r="C111">
        <v>94</v>
      </c>
      <c r="D111" t="s">
        <v>42</v>
      </c>
      <c r="E111" t="s">
        <v>150</v>
      </c>
      <c r="F111" t="s">
        <v>151</v>
      </c>
      <c r="G111">
        <v>3507838</v>
      </c>
      <c r="H111">
        <f t="shared" si="1"/>
        <v>3507.8380000000002</v>
      </c>
      <c r="I111" t="s">
        <v>21</v>
      </c>
      <c r="J111" t="s">
        <v>27</v>
      </c>
    </row>
    <row r="112" spans="1:10">
      <c r="A112" s="2" t="s">
        <v>1216</v>
      </c>
      <c r="B112" t="s">
        <v>20</v>
      </c>
      <c r="C112">
        <v>94</v>
      </c>
      <c r="D112" t="s">
        <v>42</v>
      </c>
      <c r="E112" t="s">
        <v>151</v>
      </c>
      <c r="F112" t="s">
        <v>152</v>
      </c>
      <c r="G112">
        <v>3486526</v>
      </c>
      <c r="H112">
        <f t="shared" si="1"/>
        <v>3486.5259999999998</v>
      </c>
      <c r="I112" t="s">
        <v>21</v>
      </c>
      <c r="J112" t="s">
        <v>27</v>
      </c>
    </row>
    <row r="113" spans="1:10">
      <c r="A113" s="2" t="s">
        <v>1216</v>
      </c>
      <c r="B113" t="s">
        <v>20</v>
      </c>
      <c r="C113">
        <v>94</v>
      </c>
      <c r="D113" t="s">
        <v>42</v>
      </c>
      <c r="E113" t="s">
        <v>152</v>
      </c>
      <c r="F113" t="s">
        <v>153</v>
      </c>
      <c r="G113">
        <v>3465215</v>
      </c>
      <c r="H113">
        <f t="shared" si="1"/>
        <v>3465.2150000000001</v>
      </c>
      <c r="I113" t="s">
        <v>21</v>
      </c>
      <c r="J113" t="s">
        <v>27</v>
      </c>
    </row>
    <row r="114" spans="1:10">
      <c r="A114" s="2" t="s">
        <v>1216</v>
      </c>
      <c r="B114" t="s">
        <v>20</v>
      </c>
      <c r="C114">
        <v>94</v>
      </c>
      <c r="D114" t="s">
        <v>42</v>
      </c>
      <c r="E114" t="s">
        <v>153</v>
      </c>
      <c r="F114" t="s">
        <v>154</v>
      </c>
      <c r="G114">
        <v>3443903</v>
      </c>
      <c r="H114">
        <f t="shared" si="1"/>
        <v>3443.9029999999998</v>
      </c>
      <c r="I114" t="s">
        <v>21</v>
      </c>
      <c r="J114" t="s">
        <v>27</v>
      </c>
    </row>
    <row r="115" spans="1:10">
      <c r="A115" s="2" t="s">
        <v>1216</v>
      </c>
      <c r="B115" t="s">
        <v>20</v>
      </c>
      <c r="C115">
        <v>94</v>
      </c>
      <c r="D115" t="s">
        <v>42</v>
      </c>
      <c r="E115" t="s">
        <v>154</v>
      </c>
      <c r="F115" t="s">
        <v>155</v>
      </c>
      <c r="G115">
        <v>3422592</v>
      </c>
      <c r="H115">
        <f t="shared" si="1"/>
        <v>3422.5920000000001</v>
      </c>
      <c r="I115" t="s">
        <v>21</v>
      </c>
      <c r="J115" t="s">
        <v>27</v>
      </c>
    </row>
    <row r="116" spans="1:10">
      <c r="A116" s="2" t="s">
        <v>1216</v>
      </c>
      <c r="B116" t="s">
        <v>20</v>
      </c>
      <c r="C116">
        <v>94</v>
      </c>
      <c r="D116" t="s">
        <v>42</v>
      </c>
      <c r="E116" t="s">
        <v>155</v>
      </c>
      <c r="F116" t="s">
        <v>156</v>
      </c>
      <c r="G116">
        <v>3401280</v>
      </c>
      <c r="H116">
        <f t="shared" si="1"/>
        <v>3401.28</v>
      </c>
      <c r="I116" t="s">
        <v>21</v>
      </c>
      <c r="J116" t="s">
        <v>27</v>
      </c>
    </row>
    <row r="117" spans="1:10">
      <c r="A117" s="2" t="s">
        <v>1216</v>
      </c>
      <c r="B117" t="s">
        <v>20</v>
      </c>
      <c r="C117">
        <v>94</v>
      </c>
      <c r="D117" t="s">
        <v>42</v>
      </c>
      <c r="E117" t="s">
        <v>156</v>
      </c>
      <c r="F117" t="s">
        <v>157</v>
      </c>
      <c r="G117">
        <v>3379969</v>
      </c>
      <c r="H117">
        <f t="shared" si="1"/>
        <v>3379.9690000000001</v>
      </c>
      <c r="I117" t="s">
        <v>21</v>
      </c>
      <c r="J117" t="s">
        <v>27</v>
      </c>
    </row>
    <row r="118" spans="1:10">
      <c r="A118" s="2" t="s">
        <v>1216</v>
      </c>
      <c r="B118" t="s">
        <v>20</v>
      </c>
      <c r="C118">
        <v>94</v>
      </c>
      <c r="D118" t="s">
        <v>42</v>
      </c>
      <c r="E118" t="s">
        <v>157</v>
      </c>
      <c r="F118" t="s">
        <v>158</v>
      </c>
      <c r="G118">
        <v>3358657</v>
      </c>
      <c r="H118">
        <f t="shared" si="1"/>
        <v>3358.6570000000002</v>
      </c>
      <c r="I118" t="s">
        <v>21</v>
      </c>
      <c r="J118" t="s">
        <v>27</v>
      </c>
    </row>
    <row r="119" spans="1:10">
      <c r="A119" s="2" t="s">
        <v>1216</v>
      </c>
      <c r="B119" t="s">
        <v>20</v>
      </c>
      <c r="C119">
        <v>94</v>
      </c>
      <c r="D119" t="s">
        <v>42</v>
      </c>
      <c r="E119" t="s">
        <v>158</v>
      </c>
      <c r="F119" t="s">
        <v>159</v>
      </c>
      <c r="G119">
        <v>3337346</v>
      </c>
      <c r="H119">
        <f t="shared" si="1"/>
        <v>3337.346</v>
      </c>
      <c r="I119" t="s">
        <v>21</v>
      </c>
      <c r="J119" t="s">
        <v>27</v>
      </c>
    </row>
    <row r="120" spans="1:10">
      <c r="A120" s="2" t="s">
        <v>1216</v>
      </c>
      <c r="B120" t="s">
        <v>20</v>
      </c>
      <c r="C120">
        <v>94</v>
      </c>
      <c r="D120" t="s">
        <v>42</v>
      </c>
      <c r="E120" t="s">
        <v>159</v>
      </c>
      <c r="F120" t="s">
        <v>160</v>
      </c>
      <c r="G120">
        <v>3316034</v>
      </c>
      <c r="H120">
        <f t="shared" si="1"/>
        <v>3316.0340000000001</v>
      </c>
      <c r="I120" t="s">
        <v>21</v>
      </c>
      <c r="J120" t="s">
        <v>27</v>
      </c>
    </row>
    <row r="121" spans="1:10">
      <c r="A121" s="2" t="s">
        <v>1216</v>
      </c>
      <c r="B121" t="s">
        <v>20</v>
      </c>
      <c r="C121">
        <v>94</v>
      </c>
      <c r="D121" t="s">
        <v>42</v>
      </c>
      <c r="E121" t="s">
        <v>160</v>
      </c>
      <c r="F121" t="s">
        <v>161</v>
      </c>
      <c r="G121">
        <v>3294723</v>
      </c>
      <c r="H121">
        <f t="shared" si="1"/>
        <v>3294.723</v>
      </c>
      <c r="I121" t="s">
        <v>21</v>
      </c>
      <c r="J121" t="s">
        <v>27</v>
      </c>
    </row>
    <row r="122" spans="1:10">
      <c r="A122" s="2" t="s">
        <v>1216</v>
      </c>
      <c r="B122" t="s">
        <v>20</v>
      </c>
      <c r="C122">
        <v>94</v>
      </c>
      <c r="D122" t="s">
        <v>42</v>
      </c>
      <c r="E122" t="s">
        <v>161</v>
      </c>
      <c r="F122" t="s">
        <v>162</v>
      </c>
      <c r="G122">
        <v>3273412</v>
      </c>
      <c r="H122">
        <f t="shared" si="1"/>
        <v>3273.4119999999998</v>
      </c>
      <c r="I122" t="s">
        <v>21</v>
      </c>
      <c r="J122" t="s">
        <v>27</v>
      </c>
    </row>
    <row r="123" spans="1:10">
      <c r="A123" s="2" t="s">
        <v>1216</v>
      </c>
      <c r="B123" t="s">
        <v>20</v>
      </c>
      <c r="C123">
        <v>94</v>
      </c>
      <c r="D123" t="s">
        <v>42</v>
      </c>
      <c r="E123" t="s">
        <v>162</v>
      </c>
      <c r="F123" t="s">
        <v>163</v>
      </c>
      <c r="G123">
        <v>3252100</v>
      </c>
      <c r="H123">
        <f t="shared" si="1"/>
        <v>3252.1</v>
      </c>
      <c r="I123" t="s">
        <v>21</v>
      </c>
      <c r="J123" t="s">
        <v>27</v>
      </c>
    </row>
    <row r="124" spans="1:10">
      <c r="A124" s="2" t="s">
        <v>1216</v>
      </c>
      <c r="B124" t="s">
        <v>20</v>
      </c>
      <c r="C124">
        <v>94</v>
      </c>
      <c r="D124" t="s">
        <v>42</v>
      </c>
      <c r="E124" t="s">
        <v>163</v>
      </c>
      <c r="F124" t="s">
        <v>164</v>
      </c>
      <c r="G124">
        <v>3252100</v>
      </c>
      <c r="H124">
        <f t="shared" si="1"/>
        <v>3252.1</v>
      </c>
      <c r="I124" t="s">
        <v>21</v>
      </c>
      <c r="J124" t="s">
        <v>27</v>
      </c>
    </row>
    <row r="125" spans="1:10">
      <c r="A125" s="2" t="s">
        <v>1216</v>
      </c>
      <c r="B125" t="s">
        <v>20</v>
      </c>
      <c r="C125">
        <v>94</v>
      </c>
      <c r="D125" t="s">
        <v>42</v>
      </c>
      <c r="E125" t="s">
        <v>164</v>
      </c>
      <c r="F125" t="s">
        <v>165</v>
      </c>
      <c r="G125">
        <v>3252100</v>
      </c>
      <c r="H125">
        <f t="shared" si="1"/>
        <v>3252.1</v>
      </c>
      <c r="I125" t="s">
        <v>21</v>
      </c>
      <c r="J125" t="s">
        <v>27</v>
      </c>
    </row>
    <row r="126" spans="1:10">
      <c r="A126" s="2" t="s">
        <v>1216</v>
      </c>
      <c r="B126" t="s">
        <v>20</v>
      </c>
      <c r="C126">
        <v>94</v>
      </c>
      <c r="D126" t="s">
        <v>42</v>
      </c>
      <c r="E126" t="s">
        <v>165</v>
      </c>
      <c r="F126" t="s">
        <v>166</v>
      </c>
      <c r="G126">
        <v>3252100</v>
      </c>
      <c r="H126">
        <f t="shared" si="1"/>
        <v>3252.1</v>
      </c>
      <c r="I126" t="s">
        <v>21</v>
      </c>
      <c r="J126" t="s">
        <v>27</v>
      </c>
    </row>
    <row r="127" spans="1:10">
      <c r="A127" s="2" t="s">
        <v>1216</v>
      </c>
      <c r="B127" t="s">
        <v>20</v>
      </c>
      <c r="C127">
        <v>94</v>
      </c>
      <c r="D127" t="s">
        <v>42</v>
      </c>
      <c r="E127" t="s">
        <v>166</v>
      </c>
      <c r="F127" t="s">
        <v>167</v>
      </c>
      <c r="G127">
        <v>3252100</v>
      </c>
      <c r="H127">
        <f t="shared" si="1"/>
        <v>3252.1</v>
      </c>
      <c r="I127" t="s">
        <v>21</v>
      </c>
      <c r="J127" t="s">
        <v>27</v>
      </c>
    </row>
    <row r="128" spans="1:10">
      <c r="A128" s="2" t="s">
        <v>1216</v>
      </c>
      <c r="B128" t="s">
        <v>20</v>
      </c>
      <c r="C128">
        <v>94</v>
      </c>
      <c r="D128" t="s">
        <v>42</v>
      </c>
      <c r="E128" t="s">
        <v>167</v>
      </c>
      <c r="F128" t="s">
        <v>168</v>
      </c>
      <c r="G128">
        <v>3252100</v>
      </c>
      <c r="H128">
        <f t="shared" si="1"/>
        <v>3252.1</v>
      </c>
      <c r="I128" t="s">
        <v>21</v>
      </c>
      <c r="J128" t="s">
        <v>27</v>
      </c>
    </row>
    <row r="129" spans="1:10">
      <c r="A129" s="2" t="s">
        <v>1216</v>
      </c>
      <c r="B129" t="s">
        <v>20</v>
      </c>
      <c r="C129">
        <v>94</v>
      </c>
      <c r="D129" t="s">
        <v>42</v>
      </c>
      <c r="E129" t="s">
        <v>168</v>
      </c>
      <c r="F129" t="s">
        <v>169</v>
      </c>
      <c r="G129">
        <v>3252100</v>
      </c>
      <c r="H129">
        <f t="shared" si="1"/>
        <v>3252.1</v>
      </c>
      <c r="I129" t="s">
        <v>21</v>
      </c>
      <c r="J129" t="s">
        <v>27</v>
      </c>
    </row>
    <row r="130" spans="1:10">
      <c r="A130" s="2" t="s">
        <v>1216</v>
      </c>
      <c r="B130" t="s">
        <v>20</v>
      </c>
      <c r="C130">
        <v>94</v>
      </c>
      <c r="D130" t="s">
        <v>42</v>
      </c>
      <c r="E130" t="s">
        <v>169</v>
      </c>
      <c r="F130" t="s">
        <v>170</v>
      </c>
      <c r="G130">
        <v>3252100</v>
      </c>
      <c r="H130">
        <f t="shared" si="1"/>
        <v>3252.1</v>
      </c>
      <c r="I130" t="s">
        <v>21</v>
      </c>
      <c r="J130" t="s">
        <v>27</v>
      </c>
    </row>
    <row r="131" spans="1:10">
      <c r="A131" s="2" t="s">
        <v>1216</v>
      </c>
      <c r="B131" t="s">
        <v>20</v>
      </c>
      <c r="C131">
        <v>94</v>
      </c>
      <c r="D131" t="s">
        <v>42</v>
      </c>
      <c r="E131" t="s">
        <v>170</v>
      </c>
      <c r="F131" t="s">
        <v>171</v>
      </c>
      <c r="G131">
        <v>3252100</v>
      </c>
      <c r="H131">
        <f t="shared" ref="H131:H194" si="2">G131/1000</f>
        <v>3252.1</v>
      </c>
      <c r="I131" t="s">
        <v>21</v>
      </c>
      <c r="J131" t="s">
        <v>27</v>
      </c>
    </row>
    <row r="132" spans="1:10">
      <c r="A132" s="2" t="s">
        <v>1216</v>
      </c>
      <c r="B132" t="s">
        <v>20</v>
      </c>
      <c r="C132">
        <v>94</v>
      </c>
      <c r="D132" t="s">
        <v>42</v>
      </c>
      <c r="E132" t="s">
        <v>171</v>
      </c>
      <c r="F132" t="s">
        <v>172</v>
      </c>
      <c r="G132">
        <v>3252100</v>
      </c>
      <c r="H132">
        <f t="shared" si="2"/>
        <v>3252.1</v>
      </c>
      <c r="I132" t="s">
        <v>21</v>
      </c>
      <c r="J132" t="s">
        <v>27</v>
      </c>
    </row>
    <row r="133" spans="1:10">
      <c r="A133" s="2" t="s">
        <v>1216</v>
      </c>
      <c r="B133" t="s">
        <v>20</v>
      </c>
      <c r="C133">
        <v>94</v>
      </c>
      <c r="D133" t="s">
        <v>42</v>
      </c>
      <c r="E133" t="s">
        <v>172</v>
      </c>
      <c r="F133" t="s">
        <v>173</v>
      </c>
      <c r="G133">
        <v>3252100</v>
      </c>
      <c r="H133">
        <f t="shared" si="2"/>
        <v>3252.1</v>
      </c>
      <c r="I133" t="s">
        <v>21</v>
      </c>
      <c r="J133" t="s">
        <v>27</v>
      </c>
    </row>
    <row r="134" spans="1:10">
      <c r="A134" s="2" t="s">
        <v>1216</v>
      </c>
      <c r="B134" t="s">
        <v>20</v>
      </c>
      <c r="C134">
        <v>94</v>
      </c>
      <c r="D134" t="s">
        <v>42</v>
      </c>
      <c r="E134" t="s">
        <v>173</v>
      </c>
      <c r="F134" t="s">
        <v>174</v>
      </c>
      <c r="G134">
        <v>3252100</v>
      </c>
      <c r="H134">
        <f t="shared" si="2"/>
        <v>3252.1</v>
      </c>
      <c r="I134" t="s">
        <v>21</v>
      </c>
      <c r="J134" t="s">
        <v>27</v>
      </c>
    </row>
    <row r="135" spans="1:10">
      <c r="A135" s="2" t="s">
        <v>1216</v>
      </c>
      <c r="B135" t="s">
        <v>20</v>
      </c>
      <c r="C135">
        <v>94</v>
      </c>
      <c r="D135" t="s">
        <v>42</v>
      </c>
      <c r="E135" t="s">
        <v>174</v>
      </c>
      <c r="F135" t="s">
        <v>175</v>
      </c>
      <c r="G135">
        <v>3252100</v>
      </c>
      <c r="H135">
        <f t="shared" si="2"/>
        <v>3252.1</v>
      </c>
      <c r="I135" t="s">
        <v>21</v>
      </c>
      <c r="J135" t="s">
        <v>27</v>
      </c>
    </row>
    <row r="136" spans="1:10">
      <c r="A136" s="2" t="s">
        <v>1216</v>
      </c>
      <c r="B136" t="s">
        <v>20</v>
      </c>
      <c r="C136">
        <v>94</v>
      </c>
      <c r="D136" t="s">
        <v>42</v>
      </c>
      <c r="E136" t="s">
        <v>175</v>
      </c>
      <c r="F136" t="s">
        <v>176</v>
      </c>
      <c r="G136">
        <v>3252100</v>
      </c>
      <c r="H136">
        <f t="shared" si="2"/>
        <v>3252.1</v>
      </c>
      <c r="I136" t="s">
        <v>21</v>
      </c>
      <c r="J136" t="s">
        <v>27</v>
      </c>
    </row>
    <row r="137" spans="1:10">
      <c r="A137" s="2" t="s">
        <v>1216</v>
      </c>
      <c r="B137" t="s">
        <v>20</v>
      </c>
      <c r="C137">
        <v>94</v>
      </c>
      <c r="D137" t="s">
        <v>42</v>
      </c>
      <c r="E137" t="s">
        <v>176</v>
      </c>
      <c r="F137" t="s">
        <v>177</v>
      </c>
      <c r="G137">
        <v>3252100</v>
      </c>
      <c r="H137">
        <f t="shared" si="2"/>
        <v>3252.1</v>
      </c>
      <c r="I137" t="s">
        <v>21</v>
      </c>
      <c r="J137" t="s">
        <v>27</v>
      </c>
    </row>
    <row r="138" spans="1:10">
      <c r="A138" s="2" t="s">
        <v>1216</v>
      </c>
      <c r="B138" t="s">
        <v>20</v>
      </c>
      <c r="C138">
        <v>94</v>
      </c>
      <c r="D138" t="s">
        <v>42</v>
      </c>
      <c r="E138" t="s">
        <v>177</v>
      </c>
      <c r="F138" t="s">
        <v>178</v>
      </c>
      <c r="G138">
        <v>3252100</v>
      </c>
      <c r="H138">
        <f t="shared" si="2"/>
        <v>3252.1</v>
      </c>
      <c r="I138" t="s">
        <v>21</v>
      </c>
      <c r="J138" t="s">
        <v>27</v>
      </c>
    </row>
    <row r="139" spans="1:10">
      <c r="A139" s="2" t="s">
        <v>1216</v>
      </c>
      <c r="B139" t="s">
        <v>20</v>
      </c>
      <c r="C139">
        <v>94</v>
      </c>
      <c r="D139" t="s">
        <v>42</v>
      </c>
      <c r="E139" t="s">
        <v>178</v>
      </c>
      <c r="F139" t="s">
        <v>179</v>
      </c>
      <c r="G139">
        <v>3252100</v>
      </c>
      <c r="H139">
        <f t="shared" si="2"/>
        <v>3252.1</v>
      </c>
      <c r="I139" t="s">
        <v>21</v>
      </c>
      <c r="J139" t="s">
        <v>27</v>
      </c>
    </row>
    <row r="140" spans="1:10">
      <c r="A140" s="2" t="s">
        <v>1216</v>
      </c>
      <c r="B140" t="s">
        <v>20</v>
      </c>
      <c r="C140">
        <v>94</v>
      </c>
      <c r="D140" t="s">
        <v>42</v>
      </c>
      <c r="E140" t="s">
        <v>179</v>
      </c>
      <c r="F140" t="s">
        <v>180</v>
      </c>
      <c r="G140">
        <v>3252100</v>
      </c>
      <c r="H140">
        <f t="shared" si="2"/>
        <v>3252.1</v>
      </c>
      <c r="I140" t="s">
        <v>21</v>
      </c>
      <c r="J140" t="s">
        <v>27</v>
      </c>
    </row>
    <row r="141" spans="1:10">
      <c r="A141" s="2" t="s">
        <v>1216</v>
      </c>
      <c r="B141" t="s">
        <v>20</v>
      </c>
      <c r="C141">
        <v>94</v>
      </c>
      <c r="D141" t="s">
        <v>42</v>
      </c>
      <c r="E141" t="s">
        <v>180</v>
      </c>
      <c r="F141" t="s">
        <v>181</v>
      </c>
      <c r="G141">
        <v>3252100</v>
      </c>
      <c r="H141">
        <f t="shared" si="2"/>
        <v>3252.1</v>
      </c>
      <c r="I141" t="s">
        <v>21</v>
      </c>
      <c r="J141" t="s">
        <v>27</v>
      </c>
    </row>
    <row r="142" spans="1:10">
      <c r="A142" s="2" t="s">
        <v>1216</v>
      </c>
      <c r="B142" t="s">
        <v>20</v>
      </c>
      <c r="C142">
        <v>94</v>
      </c>
      <c r="D142" t="s">
        <v>42</v>
      </c>
      <c r="E142" t="s">
        <v>181</v>
      </c>
      <c r="F142" t="s">
        <v>182</v>
      </c>
      <c r="G142">
        <v>3252100</v>
      </c>
      <c r="H142">
        <f t="shared" si="2"/>
        <v>3252.1</v>
      </c>
      <c r="I142" t="s">
        <v>21</v>
      </c>
      <c r="J142" t="s">
        <v>27</v>
      </c>
    </row>
    <row r="143" spans="1:10">
      <c r="A143" s="2" t="s">
        <v>1216</v>
      </c>
      <c r="B143" t="s">
        <v>20</v>
      </c>
      <c r="C143">
        <v>94</v>
      </c>
      <c r="D143" t="s">
        <v>42</v>
      </c>
      <c r="E143" t="s">
        <v>182</v>
      </c>
      <c r="F143" t="s">
        <v>183</v>
      </c>
      <c r="G143">
        <v>3252100</v>
      </c>
      <c r="H143">
        <f t="shared" si="2"/>
        <v>3252.1</v>
      </c>
      <c r="I143" t="s">
        <v>21</v>
      </c>
      <c r="J143" t="s">
        <v>27</v>
      </c>
    </row>
    <row r="144" spans="1:10">
      <c r="A144" s="2" t="s">
        <v>1216</v>
      </c>
      <c r="B144" t="s">
        <v>20</v>
      </c>
      <c r="C144">
        <v>94</v>
      </c>
      <c r="D144" t="s">
        <v>42</v>
      </c>
      <c r="E144" t="s">
        <v>183</v>
      </c>
      <c r="F144" t="s">
        <v>184</v>
      </c>
      <c r="G144">
        <v>3252100</v>
      </c>
      <c r="H144">
        <f t="shared" si="2"/>
        <v>3252.1</v>
      </c>
      <c r="I144" t="s">
        <v>21</v>
      </c>
      <c r="J144" t="s">
        <v>27</v>
      </c>
    </row>
    <row r="145" spans="1:10">
      <c r="A145" s="2" t="s">
        <v>1216</v>
      </c>
      <c r="B145" t="s">
        <v>20</v>
      </c>
      <c r="C145">
        <v>94</v>
      </c>
      <c r="D145" t="s">
        <v>42</v>
      </c>
      <c r="E145" t="s">
        <v>184</v>
      </c>
      <c r="F145" t="s">
        <v>185</v>
      </c>
      <c r="G145">
        <v>3252100</v>
      </c>
      <c r="H145">
        <f t="shared" si="2"/>
        <v>3252.1</v>
      </c>
      <c r="I145" t="s">
        <v>21</v>
      </c>
      <c r="J145" t="s">
        <v>27</v>
      </c>
    </row>
    <row r="146" spans="1:10">
      <c r="A146" s="2" t="s">
        <v>1216</v>
      </c>
      <c r="B146" t="s">
        <v>20</v>
      </c>
      <c r="C146">
        <v>94</v>
      </c>
      <c r="D146" t="s">
        <v>42</v>
      </c>
      <c r="E146" t="s">
        <v>185</v>
      </c>
      <c r="F146" t="s">
        <v>186</v>
      </c>
      <c r="G146">
        <v>3266570</v>
      </c>
      <c r="H146">
        <f t="shared" si="2"/>
        <v>3266.57</v>
      </c>
      <c r="I146" t="s">
        <v>21</v>
      </c>
      <c r="J146" t="s">
        <v>27</v>
      </c>
    </row>
    <row r="147" spans="1:10">
      <c r="A147" s="2" t="s">
        <v>1216</v>
      </c>
      <c r="B147" t="s">
        <v>20</v>
      </c>
      <c r="C147">
        <v>94</v>
      </c>
      <c r="D147" t="s">
        <v>42</v>
      </c>
      <c r="E147" t="s">
        <v>186</v>
      </c>
      <c r="F147" t="s">
        <v>187</v>
      </c>
      <c r="G147">
        <v>3281002</v>
      </c>
      <c r="H147">
        <f t="shared" si="2"/>
        <v>3281.002</v>
      </c>
      <c r="I147" t="s">
        <v>21</v>
      </c>
      <c r="J147" t="s">
        <v>27</v>
      </c>
    </row>
    <row r="148" spans="1:10">
      <c r="A148" s="2" t="s">
        <v>1216</v>
      </c>
      <c r="B148" t="s">
        <v>20</v>
      </c>
      <c r="C148">
        <v>94</v>
      </c>
      <c r="D148" t="s">
        <v>42</v>
      </c>
      <c r="E148" t="s">
        <v>187</v>
      </c>
      <c r="F148" t="s">
        <v>188</v>
      </c>
      <c r="G148">
        <v>3295349</v>
      </c>
      <c r="H148">
        <f t="shared" si="2"/>
        <v>3295.3490000000002</v>
      </c>
      <c r="I148" t="s">
        <v>21</v>
      </c>
      <c r="J148" t="s">
        <v>27</v>
      </c>
    </row>
    <row r="149" spans="1:10">
      <c r="A149" s="2" t="s">
        <v>1216</v>
      </c>
      <c r="B149" t="s">
        <v>20</v>
      </c>
      <c r="C149">
        <v>94</v>
      </c>
      <c r="D149" t="s">
        <v>42</v>
      </c>
      <c r="E149" t="s">
        <v>188</v>
      </c>
      <c r="F149" t="s">
        <v>189</v>
      </c>
      <c r="G149">
        <v>3309820</v>
      </c>
      <c r="H149">
        <f t="shared" si="2"/>
        <v>3309.82</v>
      </c>
      <c r="I149" t="s">
        <v>21</v>
      </c>
      <c r="J149" t="s">
        <v>27</v>
      </c>
    </row>
    <row r="150" spans="1:10">
      <c r="A150" s="2" t="s">
        <v>1216</v>
      </c>
      <c r="B150" t="s">
        <v>20</v>
      </c>
      <c r="C150">
        <v>94</v>
      </c>
      <c r="D150" t="s">
        <v>42</v>
      </c>
      <c r="E150" t="s">
        <v>189</v>
      </c>
      <c r="F150" t="s">
        <v>190</v>
      </c>
      <c r="G150">
        <v>3324214</v>
      </c>
      <c r="H150">
        <f t="shared" si="2"/>
        <v>3324.2139999999999</v>
      </c>
      <c r="I150" t="s">
        <v>21</v>
      </c>
      <c r="J150" t="s">
        <v>27</v>
      </c>
    </row>
    <row r="151" spans="1:10">
      <c r="A151" s="2" t="s">
        <v>1216</v>
      </c>
      <c r="B151" t="s">
        <v>20</v>
      </c>
      <c r="C151">
        <v>94</v>
      </c>
      <c r="D151" t="s">
        <v>42</v>
      </c>
      <c r="E151" t="s">
        <v>190</v>
      </c>
      <c r="F151" t="s">
        <v>191</v>
      </c>
      <c r="G151">
        <v>3338864</v>
      </c>
      <c r="H151">
        <f t="shared" si="2"/>
        <v>3338.864</v>
      </c>
      <c r="I151" t="s">
        <v>21</v>
      </c>
      <c r="J151" t="s">
        <v>27</v>
      </c>
    </row>
    <row r="152" spans="1:10">
      <c r="A152" s="2" t="s">
        <v>1216</v>
      </c>
      <c r="B152" t="s">
        <v>20</v>
      </c>
      <c r="C152">
        <v>94</v>
      </c>
      <c r="D152" t="s">
        <v>42</v>
      </c>
      <c r="E152" t="s">
        <v>191</v>
      </c>
      <c r="F152" t="s">
        <v>192</v>
      </c>
      <c r="G152">
        <v>3353492</v>
      </c>
      <c r="H152">
        <f t="shared" si="2"/>
        <v>3353.4920000000002</v>
      </c>
      <c r="I152" t="s">
        <v>21</v>
      </c>
      <c r="J152" t="s">
        <v>27</v>
      </c>
    </row>
    <row r="153" spans="1:10">
      <c r="A153" s="2" t="s">
        <v>1216</v>
      </c>
      <c r="B153" t="s">
        <v>20</v>
      </c>
      <c r="C153">
        <v>94</v>
      </c>
      <c r="D153" t="s">
        <v>42</v>
      </c>
      <c r="E153" t="s">
        <v>192</v>
      </c>
      <c r="F153" t="s">
        <v>193</v>
      </c>
      <c r="G153">
        <v>3368400</v>
      </c>
      <c r="H153">
        <f t="shared" si="2"/>
        <v>3368.4</v>
      </c>
      <c r="I153" t="s">
        <v>21</v>
      </c>
      <c r="J153" t="s">
        <v>27</v>
      </c>
    </row>
    <row r="154" spans="1:10">
      <c r="A154" s="2" t="s">
        <v>1216</v>
      </c>
      <c r="B154" t="s">
        <v>20</v>
      </c>
      <c r="C154">
        <v>94</v>
      </c>
      <c r="D154" t="s">
        <v>42</v>
      </c>
      <c r="E154" t="s">
        <v>193</v>
      </c>
      <c r="F154" t="s">
        <v>193</v>
      </c>
      <c r="G154">
        <f>G153+($G$155-$G$153)/2</f>
        <v>3383366.5</v>
      </c>
      <c r="H154">
        <f t="shared" si="2"/>
        <v>3383.3665000000001</v>
      </c>
      <c r="I154" t="s">
        <v>1292</v>
      </c>
      <c r="J154" t="s">
        <v>27</v>
      </c>
    </row>
    <row r="155" spans="1:10">
      <c r="A155" s="2" t="s">
        <v>1216</v>
      </c>
      <c r="B155" t="s">
        <v>20</v>
      </c>
      <c r="C155">
        <v>94</v>
      </c>
      <c r="D155" t="s">
        <v>42</v>
      </c>
      <c r="E155" t="s">
        <v>471</v>
      </c>
      <c r="F155" t="s">
        <v>194</v>
      </c>
      <c r="G155">
        <v>3398333</v>
      </c>
      <c r="H155">
        <f t="shared" si="2"/>
        <v>3398.3330000000001</v>
      </c>
      <c r="I155" t="s">
        <v>21</v>
      </c>
      <c r="J155" t="s">
        <v>27</v>
      </c>
    </row>
    <row r="156" spans="1:10">
      <c r="A156" s="2" t="s">
        <v>1216</v>
      </c>
      <c r="B156" t="s">
        <v>20</v>
      </c>
      <c r="C156">
        <v>94</v>
      </c>
      <c r="D156" t="s">
        <v>42</v>
      </c>
      <c r="E156" t="s">
        <v>194</v>
      </c>
      <c r="F156" t="s">
        <v>195</v>
      </c>
      <c r="G156">
        <v>3413307</v>
      </c>
      <c r="H156">
        <f t="shared" si="2"/>
        <v>3413.3069999999998</v>
      </c>
      <c r="I156" t="s">
        <v>21</v>
      </c>
      <c r="J156" t="s">
        <v>27</v>
      </c>
    </row>
    <row r="157" spans="1:10">
      <c r="A157" s="2" t="s">
        <v>1216</v>
      </c>
      <c r="B157" t="s">
        <v>20</v>
      </c>
      <c r="C157">
        <v>94</v>
      </c>
      <c r="D157" t="s">
        <v>42</v>
      </c>
      <c r="E157" t="s">
        <v>195</v>
      </c>
      <c r="F157" t="s">
        <v>196</v>
      </c>
      <c r="G157">
        <v>3428668</v>
      </c>
      <c r="H157">
        <f t="shared" si="2"/>
        <v>3428.6680000000001</v>
      </c>
      <c r="I157" t="s">
        <v>21</v>
      </c>
      <c r="J157" t="s">
        <v>27</v>
      </c>
    </row>
    <row r="158" spans="1:10">
      <c r="A158" s="2" t="s">
        <v>1216</v>
      </c>
      <c r="B158" t="s">
        <v>20</v>
      </c>
      <c r="C158">
        <v>94</v>
      </c>
      <c r="D158" t="s">
        <v>42</v>
      </c>
      <c r="E158" t="s">
        <v>196</v>
      </c>
      <c r="F158" t="s">
        <v>197</v>
      </c>
      <c r="G158">
        <v>3443927</v>
      </c>
      <c r="H158">
        <f t="shared" si="2"/>
        <v>3443.9270000000001</v>
      </c>
      <c r="I158" t="s">
        <v>21</v>
      </c>
      <c r="J158" t="s">
        <v>27</v>
      </c>
    </row>
    <row r="159" spans="1:10">
      <c r="A159" s="2" t="s">
        <v>1216</v>
      </c>
      <c r="B159" t="s">
        <v>20</v>
      </c>
      <c r="C159">
        <v>94</v>
      </c>
      <c r="D159" t="s">
        <v>42</v>
      </c>
      <c r="E159" t="s">
        <v>197</v>
      </c>
      <c r="F159" t="s">
        <v>198</v>
      </c>
      <c r="G159">
        <v>3459217</v>
      </c>
      <c r="H159">
        <f t="shared" si="2"/>
        <v>3459.2170000000001</v>
      </c>
      <c r="I159" t="s">
        <v>21</v>
      </c>
      <c r="J159" t="s">
        <v>27</v>
      </c>
    </row>
    <row r="160" spans="1:10">
      <c r="A160" s="2" t="s">
        <v>1216</v>
      </c>
      <c r="B160" t="s">
        <v>20</v>
      </c>
      <c r="C160">
        <v>94</v>
      </c>
      <c r="D160" t="s">
        <v>42</v>
      </c>
      <c r="E160" t="s">
        <v>198</v>
      </c>
      <c r="F160" t="s">
        <v>199</v>
      </c>
      <c r="G160">
        <v>3474877</v>
      </c>
      <c r="H160">
        <f t="shared" si="2"/>
        <v>3474.877</v>
      </c>
      <c r="I160" t="s">
        <v>21</v>
      </c>
      <c r="J160" t="s">
        <v>27</v>
      </c>
    </row>
    <row r="161" spans="1:10">
      <c r="A161" s="2" t="s">
        <v>1216</v>
      </c>
      <c r="B161" t="s">
        <v>20</v>
      </c>
      <c r="C161">
        <v>94</v>
      </c>
      <c r="D161" t="s">
        <v>42</v>
      </c>
      <c r="E161" t="s">
        <v>199</v>
      </c>
      <c r="F161" t="s">
        <v>200</v>
      </c>
      <c r="G161">
        <v>3490675</v>
      </c>
      <c r="H161">
        <f t="shared" si="2"/>
        <v>3490.6750000000002</v>
      </c>
      <c r="I161" t="s">
        <v>21</v>
      </c>
      <c r="J161" t="s">
        <v>27</v>
      </c>
    </row>
    <row r="162" spans="1:10">
      <c r="A162" s="2" t="s">
        <v>1216</v>
      </c>
      <c r="B162" t="s">
        <v>20</v>
      </c>
      <c r="C162">
        <v>94</v>
      </c>
      <c r="D162" t="s">
        <v>42</v>
      </c>
      <c r="E162" t="s">
        <v>200</v>
      </c>
      <c r="F162" t="s">
        <v>201</v>
      </c>
      <c r="G162">
        <v>3506123</v>
      </c>
      <c r="H162">
        <f t="shared" si="2"/>
        <v>3506.123</v>
      </c>
      <c r="I162" t="s">
        <v>21</v>
      </c>
      <c r="J162" t="s">
        <v>27</v>
      </c>
    </row>
    <row r="163" spans="1:10">
      <c r="A163" s="2" t="s">
        <v>1216</v>
      </c>
      <c r="B163" t="s">
        <v>20</v>
      </c>
      <c r="C163">
        <v>94</v>
      </c>
      <c r="D163" t="s">
        <v>42</v>
      </c>
      <c r="E163" t="s">
        <v>201</v>
      </c>
      <c r="F163" t="s">
        <v>202</v>
      </c>
      <c r="G163">
        <v>3521066</v>
      </c>
      <c r="H163">
        <f t="shared" si="2"/>
        <v>3521.0659999999998</v>
      </c>
      <c r="I163" t="s">
        <v>21</v>
      </c>
      <c r="J163" t="s">
        <v>27</v>
      </c>
    </row>
    <row r="164" spans="1:10">
      <c r="A164" s="2" t="s">
        <v>1216</v>
      </c>
      <c r="B164" t="s">
        <v>20</v>
      </c>
      <c r="C164">
        <v>94</v>
      </c>
      <c r="D164" t="s">
        <v>42</v>
      </c>
      <c r="E164" t="s">
        <v>202</v>
      </c>
      <c r="F164" t="s">
        <v>203</v>
      </c>
      <c r="G164">
        <v>3536008</v>
      </c>
      <c r="H164">
        <f t="shared" si="2"/>
        <v>3536.0079999999998</v>
      </c>
      <c r="I164" t="s">
        <v>21</v>
      </c>
      <c r="J164" t="s">
        <v>27</v>
      </c>
    </row>
    <row r="165" spans="1:10">
      <c r="A165" s="2" t="s">
        <v>1216</v>
      </c>
      <c r="B165" t="s">
        <v>20</v>
      </c>
      <c r="C165">
        <v>94</v>
      </c>
      <c r="D165" t="s">
        <v>42</v>
      </c>
      <c r="E165" t="s">
        <v>203</v>
      </c>
      <c r="F165" t="s">
        <v>204</v>
      </c>
      <c r="G165">
        <v>3550950</v>
      </c>
      <c r="H165">
        <f t="shared" si="2"/>
        <v>3550.95</v>
      </c>
      <c r="I165" t="s">
        <v>21</v>
      </c>
      <c r="J165" t="s">
        <v>27</v>
      </c>
    </row>
    <row r="166" spans="1:10">
      <c r="A166" s="2" t="s">
        <v>1216</v>
      </c>
      <c r="B166" t="s">
        <v>20</v>
      </c>
      <c r="C166">
        <v>94</v>
      </c>
      <c r="D166" t="s">
        <v>42</v>
      </c>
      <c r="E166" t="s">
        <v>204</v>
      </c>
      <c r="F166" t="s">
        <v>205</v>
      </c>
      <c r="G166">
        <v>3565893</v>
      </c>
      <c r="H166">
        <f t="shared" si="2"/>
        <v>3565.893</v>
      </c>
      <c r="I166" t="s">
        <v>21</v>
      </c>
      <c r="J166" t="s">
        <v>27</v>
      </c>
    </row>
    <row r="167" spans="1:10">
      <c r="A167" s="2" t="s">
        <v>1216</v>
      </c>
      <c r="B167" t="s">
        <v>20</v>
      </c>
      <c r="C167">
        <v>94</v>
      </c>
      <c r="D167" t="s">
        <v>42</v>
      </c>
      <c r="E167" t="s">
        <v>205</v>
      </c>
      <c r="F167" t="s">
        <v>206</v>
      </c>
      <c r="G167">
        <v>3580836</v>
      </c>
      <c r="H167">
        <f t="shared" si="2"/>
        <v>3580.8359999999998</v>
      </c>
      <c r="I167" t="s">
        <v>21</v>
      </c>
      <c r="J167" t="s">
        <v>27</v>
      </c>
    </row>
    <row r="168" spans="1:10">
      <c r="A168" s="2" t="s">
        <v>1216</v>
      </c>
      <c r="B168" t="s">
        <v>20</v>
      </c>
      <c r="C168">
        <v>94</v>
      </c>
      <c r="D168" t="s">
        <v>42</v>
      </c>
      <c r="E168" t="s">
        <v>206</v>
      </c>
      <c r="F168" t="s">
        <v>207</v>
      </c>
      <c r="G168">
        <v>3595778</v>
      </c>
      <c r="H168">
        <f t="shared" si="2"/>
        <v>3595.7779999999998</v>
      </c>
      <c r="I168" t="s">
        <v>21</v>
      </c>
      <c r="J168" t="s">
        <v>27</v>
      </c>
    </row>
    <row r="169" spans="1:10">
      <c r="A169" s="2" t="s">
        <v>1216</v>
      </c>
      <c r="B169" t="s">
        <v>20</v>
      </c>
      <c r="C169">
        <v>94</v>
      </c>
      <c r="D169" t="s">
        <v>42</v>
      </c>
      <c r="E169" t="s">
        <v>207</v>
      </c>
      <c r="F169" t="s">
        <v>208</v>
      </c>
      <c r="G169">
        <v>3610720</v>
      </c>
      <c r="H169">
        <f t="shared" si="2"/>
        <v>3610.72</v>
      </c>
      <c r="I169" t="s">
        <v>21</v>
      </c>
      <c r="J169" t="s">
        <v>27</v>
      </c>
    </row>
    <row r="170" spans="1:10">
      <c r="A170" s="2" t="s">
        <v>1216</v>
      </c>
      <c r="B170" t="s">
        <v>20</v>
      </c>
      <c r="C170">
        <v>94</v>
      </c>
      <c r="D170" t="s">
        <v>42</v>
      </c>
      <c r="E170" t="s">
        <v>208</v>
      </c>
      <c r="F170" t="s">
        <v>209</v>
      </c>
      <c r="G170">
        <v>3625409</v>
      </c>
      <c r="H170">
        <f t="shared" si="2"/>
        <v>3625.4090000000001</v>
      </c>
      <c r="I170" t="s">
        <v>21</v>
      </c>
      <c r="J170" t="s">
        <v>27</v>
      </c>
    </row>
    <row r="171" spans="1:10">
      <c r="A171" s="2" t="s">
        <v>1216</v>
      </c>
      <c r="B171" t="s">
        <v>20</v>
      </c>
      <c r="C171">
        <v>94</v>
      </c>
      <c r="D171" t="s">
        <v>42</v>
      </c>
      <c r="E171" t="s">
        <v>209</v>
      </c>
      <c r="F171" t="s">
        <v>210</v>
      </c>
      <c r="G171">
        <v>3640122</v>
      </c>
      <c r="H171">
        <f t="shared" si="2"/>
        <v>3640.1219999999998</v>
      </c>
      <c r="I171" t="s">
        <v>21</v>
      </c>
      <c r="J171" t="s">
        <v>27</v>
      </c>
    </row>
    <row r="172" spans="1:10">
      <c r="A172" s="2" t="s">
        <v>1216</v>
      </c>
      <c r="B172" t="s">
        <v>20</v>
      </c>
      <c r="C172">
        <v>94</v>
      </c>
      <c r="D172" t="s">
        <v>42</v>
      </c>
      <c r="E172" t="s">
        <v>210</v>
      </c>
      <c r="F172" t="s">
        <v>211</v>
      </c>
      <c r="G172">
        <v>3654356</v>
      </c>
      <c r="H172">
        <f t="shared" si="2"/>
        <v>3654.3560000000002</v>
      </c>
      <c r="I172" t="s">
        <v>21</v>
      </c>
      <c r="J172" t="s">
        <v>27</v>
      </c>
    </row>
    <row r="173" spans="1:10">
      <c r="A173" s="2" t="s">
        <v>1216</v>
      </c>
      <c r="B173" t="s">
        <v>20</v>
      </c>
      <c r="C173">
        <v>94</v>
      </c>
      <c r="D173" t="s">
        <v>42</v>
      </c>
      <c r="E173" t="s">
        <v>211</v>
      </c>
      <c r="F173" t="s">
        <v>212</v>
      </c>
      <c r="G173">
        <v>3667988</v>
      </c>
      <c r="H173">
        <f t="shared" si="2"/>
        <v>3667.9879999999998</v>
      </c>
      <c r="I173" t="s">
        <v>21</v>
      </c>
      <c r="J173" t="s">
        <v>27</v>
      </c>
    </row>
    <row r="174" spans="1:10">
      <c r="A174" s="2" t="s">
        <v>1216</v>
      </c>
      <c r="B174" t="s">
        <v>20</v>
      </c>
      <c r="C174">
        <v>94</v>
      </c>
      <c r="D174" t="s">
        <v>42</v>
      </c>
      <c r="E174" t="s">
        <v>212</v>
      </c>
      <c r="F174" t="s">
        <v>213</v>
      </c>
      <c r="G174">
        <v>3682956</v>
      </c>
      <c r="H174">
        <f t="shared" si="2"/>
        <v>3682.9560000000001</v>
      </c>
      <c r="I174" t="s">
        <v>21</v>
      </c>
      <c r="J174" t="s">
        <v>27</v>
      </c>
    </row>
    <row r="175" spans="1:10">
      <c r="A175" s="2" t="s">
        <v>1216</v>
      </c>
      <c r="B175" t="s">
        <v>20</v>
      </c>
      <c r="C175">
        <v>94</v>
      </c>
      <c r="D175" t="s">
        <v>42</v>
      </c>
      <c r="E175" t="s">
        <v>213</v>
      </c>
      <c r="F175" t="s">
        <v>214</v>
      </c>
      <c r="G175">
        <v>3695872</v>
      </c>
      <c r="H175">
        <f t="shared" si="2"/>
        <v>3695.8719999999998</v>
      </c>
      <c r="I175" t="s">
        <v>21</v>
      </c>
      <c r="J175" t="s">
        <v>27</v>
      </c>
    </row>
    <row r="176" spans="1:10">
      <c r="A176" s="2" t="s">
        <v>1216</v>
      </c>
      <c r="B176" t="s">
        <v>20</v>
      </c>
      <c r="C176">
        <v>94</v>
      </c>
      <c r="D176" t="s">
        <v>42</v>
      </c>
      <c r="E176" t="s">
        <v>214</v>
      </c>
      <c r="F176" t="s">
        <v>215</v>
      </c>
      <c r="G176">
        <v>3708788</v>
      </c>
      <c r="H176">
        <f t="shared" si="2"/>
        <v>3708.788</v>
      </c>
      <c r="I176" t="s">
        <v>21</v>
      </c>
      <c r="J176" t="s">
        <v>27</v>
      </c>
    </row>
    <row r="177" spans="1:10">
      <c r="A177" s="2" t="s">
        <v>1216</v>
      </c>
      <c r="B177" t="s">
        <v>20</v>
      </c>
      <c r="C177">
        <v>94</v>
      </c>
      <c r="D177" t="s">
        <v>42</v>
      </c>
      <c r="E177" t="s">
        <v>215</v>
      </c>
      <c r="F177" t="s">
        <v>216</v>
      </c>
      <c r="G177">
        <v>3721639</v>
      </c>
      <c r="H177">
        <f t="shared" si="2"/>
        <v>3721.6390000000001</v>
      </c>
      <c r="I177" t="s">
        <v>21</v>
      </c>
      <c r="J177" t="s">
        <v>27</v>
      </c>
    </row>
    <row r="178" spans="1:10">
      <c r="A178" s="2" t="s">
        <v>1216</v>
      </c>
      <c r="B178" t="s">
        <v>20</v>
      </c>
      <c r="C178">
        <v>94</v>
      </c>
      <c r="D178" t="s">
        <v>42</v>
      </c>
      <c r="E178" t="s">
        <v>216</v>
      </c>
      <c r="F178" t="s">
        <v>217</v>
      </c>
      <c r="G178">
        <v>3733616</v>
      </c>
      <c r="H178">
        <f t="shared" si="2"/>
        <v>3733.616</v>
      </c>
      <c r="I178" t="s">
        <v>21</v>
      </c>
      <c r="J178" t="s">
        <v>27</v>
      </c>
    </row>
    <row r="179" spans="1:10">
      <c r="A179" s="2" t="s">
        <v>1216</v>
      </c>
      <c r="B179" t="s">
        <v>20</v>
      </c>
      <c r="C179">
        <v>94</v>
      </c>
      <c r="D179" t="s">
        <v>42</v>
      </c>
      <c r="E179" t="s">
        <v>217</v>
      </c>
      <c r="F179" t="s">
        <v>218</v>
      </c>
      <c r="G179">
        <v>3741631</v>
      </c>
      <c r="H179">
        <f t="shared" si="2"/>
        <v>3741.6309999999999</v>
      </c>
      <c r="I179" t="s">
        <v>21</v>
      </c>
      <c r="J179" t="s">
        <v>27</v>
      </c>
    </row>
    <row r="180" spans="1:10">
      <c r="A180" s="2" t="s">
        <v>1216</v>
      </c>
      <c r="B180" t="s">
        <v>20</v>
      </c>
      <c r="C180">
        <v>94</v>
      </c>
      <c r="D180" t="s">
        <v>42</v>
      </c>
      <c r="E180" t="s">
        <v>218</v>
      </c>
      <c r="F180" t="s">
        <v>219</v>
      </c>
      <c r="G180">
        <v>3745556</v>
      </c>
      <c r="H180">
        <f t="shared" si="2"/>
        <v>3745.556</v>
      </c>
      <c r="I180" t="s">
        <v>21</v>
      </c>
      <c r="J180" t="s">
        <v>27</v>
      </c>
    </row>
    <row r="181" spans="1:10">
      <c r="A181" s="2" t="s">
        <v>1216</v>
      </c>
      <c r="B181" t="s">
        <v>20</v>
      </c>
      <c r="C181">
        <v>94</v>
      </c>
      <c r="D181" t="s">
        <v>42</v>
      </c>
      <c r="E181" t="s">
        <v>219</v>
      </c>
      <c r="F181" t="s">
        <v>220</v>
      </c>
      <c r="G181">
        <v>3750852</v>
      </c>
      <c r="H181">
        <f t="shared" si="2"/>
        <v>3750.8519999999999</v>
      </c>
      <c r="I181" t="s">
        <v>21</v>
      </c>
      <c r="J181" t="s">
        <v>27</v>
      </c>
    </row>
    <row r="182" spans="1:10">
      <c r="A182" s="2" t="s">
        <v>1216</v>
      </c>
      <c r="B182" t="s">
        <v>20</v>
      </c>
      <c r="C182">
        <v>94</v>
      </c>
      <c r="D182" t="s">
        <v>42</v>
      </c>
      <c r="E182" t="s">
        <v>220</v>
      </c>
      <c r="F182" t="s">
        <v>221</v>
      </c>
      <c r="G182">
        <v>3756485</v>
      </c>
      <c r="H182">
        <f t="shared" si="2"/>
        <v>3756.4850000000001</v>
      </c>
      <c r="I182" t="s">
        <v>21</v>
      </c>
      <c r="J182" t="s">
        <v>27</v>
      </c>
    </row>
    <row r="183" spans="1:10">
      <c r="A183" s="2" t="s">
        <v>1216</v>
      </c>
      <c r="B183" t="s">
        <v>20</v>
      </c>
      <c r="C183">
        <v>94</v>
      </c>
      <c r="D183" t="s">
        <v>42</v>
      </c>
      <c r="E183" t="s">
        <v>221</v>
      </c>
      <c r="F183" t="s">
        <v>222</v>
      </c>
      <c r="G183">
        <v>3765850</v>
      </c>
      <c r="H183">
        <f t="shared" si="2"/>
        <v>3765.85</v>
      </c>
      <c r="I183" t="s">
        <v>21</v>
      </c>
      <c r="J183" t="s">
        <v>27</v>
      </c>
    </row>
    <row r="184" spans="1:10">
      <c r="A184" s="2" t="s">
        <v>1216</v>
      </c>
      <c r="B184" t="s">
        <v>20</v>
      </c>
      <c r="C184">
        <v>94</v>
      </c>
      <c r="D184" t="s">
        <v>42</v>
      </c>
      <c r="E184" t="s">
        <v>222</v>
      </c>
      <c r="F184" t="s">
        <v>223</v>
      </c>
      <c r="G184">
        <v>3773763</v>
      </c>
      <c r="H184">
        <f t="shared" si="2"/>
        <v>3773.7629999999999</v>
      </c>
      <c r="I184" t="s">
        <v>21</v>
      </c>
      <c r="J184" t="s">
        <v>27</v>
      </c>
    </row>
    <row r="185" spans="1:10">
      <c r="A185" s="2" t="s">
        <v>1216</v>
      </c>
      <c r="B185" t="s">
        <v>20</v>
      </c>
      <c r="C185">
        <v>94</v>
      </c>
      <c r="D185" t="s">
        <v>42</v>
      </c>
      <c r="E185" t="s">
        <v>223</v>
      </c>
      <c r="F185" t="s">
        <v>224</v>
      </c>
      <c r="G185">
        <v>3785204</v>
      </c>
      <c r="H185">
        <f t="shared" si="2"/>
        <v>3785.2040000000002</v>
      </c>
      <c r="I185" t="s">
        <v>21</v>
      </c>
      <c r="J185" t="s">
        <v>27</v>
      </c>
    </row>
    <row r="186" spans="1:10">
      <c r="A186" s="2" t="s">
        <v>1216</v>
      </c>
      <c r="B186" t="s">
        <v>20</v>
      </c>
      <c r="C186">
        <v>94</v>
      </c>
      <c r="D186" t="s">
        <v>42</v>
      </c>
      <c r="E186" t="s">
        <v>224</v>
      </c>
      <c r="F186" t="s">
        <v>225</v>
      </c>
      <c r="G186">
        <v>3798736</v>
      </c>
      <c r="H186">
        <f t="shared" si="2"/>
        <v>3798.7359999999999</v>
      </c>
      <c r="I186" t="s">
        <v>21</v>
      </c>
      <c r="J186" t="s">
        <v>27</v>
      </c>
    </row>
    <row r="187" spans="1:10">
      <c r="A187" s="2" t="s">
        <v>1216</v>
      </c>
      <c r="B187" t="s">
        <v>20</v>
      </c>
      <c r="C187">
        <v>94</v>
      </c>
      <c r="D187" t="s">
        <v>42</v>
      </c>
      <c r="E187" t="s">
        <v>225</v>
      </c>
      <c r="F187" t="s">
        <v>226</v>
      </c>
      <c r="G187">
        <v>3812561</v>
      </c>
      <c r="H187">
        <f t="shared" si="2"/>
        <v>3812.5610000000001</v>
      </c>
      <c r="I187" t="s">
        <v>21</v>
      </c>
      <c r="J187" t="s">
        <v>27</v>
      </c>
    </row>
    <row r="188" spans="1:10">
      <c r="A188" s="2" t="s">
        <v>1216</v>
      </c>
      <c r="B188" t="s">
        <v>20</v>
      </c>
      <c r="C188">
        <v>94</v>
      </c>
      <c r="D188" t="s">
        <v>42</v>
      </c>
      <c r="E188" t="s">
        <v>226</v>
      </c>
      <c r="F188" t="s">
        <v>227</v>
      </c>
      <c r="G188">
        <v>3828264</v>
      </c>
      <c r="H188">
        <f t="shared" si="2"/>
        <v>3828.2640000000001</v>
      </c>
      <c r="I188" t="s">
        <v>21</v>
      </c>
      <c r="J188" t="s">
        <v>27</v>
      </c>
    </row>
    <row r="189" spans="1:10">
      <c r="A189" s="2" t="s">
        <v>1216</v>
      </c>
      <c r="B189" t="s">
        <v>20</v>
      </c>
      <c r="C189">
        <v>94</v>
      </c>
      <c r="D189" t="s">
        <v>42</v>
      </c>
      <c r="E189" t="s">
        <v>227</v>
      </c>
      <c r="F189" t="s">
        <v>228</v>
      </c>
      <c r="G189">
        <v>3844826</v>
      </c>
      <c r="H189">
        <f t="shared" si="2"/>
        <v>3844.826</v>
      </c>
      <c r="I189" t="s">
        <v>21</v>
      </c>
      <c r="J189" t="s">
        <v>27</v>
      </c>
    </row>
    <row r="190" spans="1:10">
      <c r="A190" s="2" t="s">
        <v>1216</v>
      </c>
      <c r="B190" t="s">
        <v>20</v>
      </c>
      <c r="C190">
        <v>94</v>
      </c>
      <c r="D190" t="s">
        <v>42</v>
      </c>
      <c r="E190" t="s">
        <v>228</v>
      </c>
      <c r="F190" t="s">
        <v>229</v>
      </c>
      <c r="G190">
        <v>3860392</v>
      </c>
      <c r="H190">
        <f t="shared" si="2"/>
        <v>3860.3919999999998</v>
      </c>
      <c r="I190" t="s">
        <v>21</v>
      </c>
      <c r="J190" t="s">
        <v>27</v>
      </c>
    </row>
    <row r="191" spans="1:10">
      <c r="A191" s="2" t="s">
        <v>1216</v>
      </c>
      <c r="B191" t="s">
        <v>20</v>
      </c>
      <c r="C191">
        <v>94</v>
      </c>
      <c r="D191" t="s">
        <v>42</v>
      </c>
      <c r="E191" t="s">
        <v>229</v>
      </c>
      <c r="F191" t="s">
        <v>230</v>
      </c>
      <c r="G191">
        <v>3875949</v>
      </c>
      <c r="H191">
        <f t="shared" si="2"/>
        <v>3875.9490000000001</v>
      </c>
      <c r="I191" t="s">
        <v>21</v>
      </c>
      <c r="J191" t="s">
        <v>27</v>
      </c>
    </row>
    <row r="192" spans="1:10">
      <c r="A192" s="2" t="s">
        <v>1216</v>
      </c>
      <c r="B192" t="s">
        <v>20</v>
      </c>
      <c r="C192">
        <v>94</v>
      </c>
      <c r="D192" t="s">
        <v>42</v>
      </c>
      <c r="E192" t="s">
        <v>230</v>
      </c>
      <c r="F192" t="s">
        <v>231</v>
      </c>
      <c r="G192">
        <v>3893481</v>
      </c>
      <c r="H192">
        <f t="shared" si="2"/>
        <v>3893.4810000000002</v>
      </c>
      <c r="I192" t="s">
        <v>21</v>
      </c>
      <c r="J192" t="s">
        <v>27</v>
      </c>
    </row>
    <row r="193" spans="1:10">
      <c r="A193" s="2" t="s">
        <v>1216</v>
      </c>
      <c r="B193" t="s">
        <v>20</v>
      </c>
      <c r="C193">
        <v>94</v>
      </c>
      <c r="D193" t="s">
        <v>42</v>
      </c>
      <c r="E193" t="s">
        <v>231</v>
      </c>
      <c r="F193" t="s">
        <v>232</v>
      </c>
      <c r="G193">
        <v>3908116</v>
      </c>
      <c r="H193">
        <f t="shared" si="2"/>
        <v>3908.116</v>
      </c>
      <c r="I193" t="s">
        <v>21</v>
      </c>
      <c r="J193" t="s">
        <v>27</v>
      </c>
    </row>
    <row r="194" spans="1:10">
      <c r="A194" s="2" t="s">
        <v>1216</v>
      </c>
      <c r="B194" t="s">
        <v>20</v>
      </c>
      <c r="C194">
        <v>94</v>
      </c>
      <c r="D194" t="s">
        <v>42</v>
      </c>
      <c r="E194" t="s">
        <v>232</v>
      </c>
      <c r="F194" t="s">
        <v>233</v>
      </c>
      <c r="G194">
        <v>3924384</v>
      </c>
      <c r="H194">
        <f t="shared" si="2"/>
        <v>3924.384</v>
      </c>
      <c r="I194" t="s">
        <v>21</v>
      </c>
      <c r="J194" t="s">
        <v>27</v>
      </c>
    </row>
    <row r="195" spans="1:10">
      <c r="A195" s="2" t="s">
        <v>1216</v>
      </c>
      <c r="B195" t="s">
        <v>20</v>
      </c>
      <c r="C195">
        <v>94</v>
      </c>
      <c r="D195" t="s">
        <v>42</v>
      </c>
      <c r="E195" t="s">
        <v>233</v>
      </c>
      <c r="F195" t="s">
        <v>234</v>
      </c>
      <c r="G195">
        <v>3941632</v>
      </c>
      <c r="H195">
        <f t="shared" ref="H195:H258" si="3">G195/1000</f>
        <v>3941.6320000000001</v>
      </c>
      <c r="I195" t="s">
        <v>21</v>
      </c>
      <c r="J195" t="s">
        <v>27</v>
      </c>
    </row>
    <row r="196" spans="1:10">
      <c r="A196" s="2" t="s">
        <v>1216</v>
      </c>
      <c r="B196" t="s">
        <v>20</v>
      </c>
      <c r="C196">
        <v>94</v>
      </c>
      <c r="D196" t="s">
        <v>42</v>
      </c>
      <c r="E196" t="s">
        <v>234</v>
      </c>
      <c r="F196" t="s">
        <v>235</v>
      </c>
      <c r="G196">
        <v>3959992</v>
      </c>
      <c r="H196">
        <f t="shared" si="3"/>
        <v>3959.9920000000002</v>
      </c>
      <c r="I196" t="s">
        <v>21</v>
      </c>
      <c r="J196" t="s">
        <v>27</v>
      </c>
    </row>
    <row r="197" spans="1:10">
      <c r="A197" s="2" t="s">
        <v>1216</v>
      </c>
      <c r="B197" t="s">
        <v>20</v>
      </c>
      <c r="C197">
        <v>94</v>
      </c>
      <c r="D197" t="s">
        <v>42</v>
      </c>
      <c r="E197" t="s">
        <v>235</v>
      </c>
      <c r="F197" t="s">
        <v>236</v>
      </c>
      <c r="G197">
        <v>3978308</v>
      </c>
      <c r="H197">
        <f t="shared" si="3"/>
        <v>3978.308</v>
      </c>
      <c r="I197" t="s">
        <v>21</v>
      </c>
      <c r="J197" t="s">
        <v>27</v>
      </c>
    </row>
    <row r="198" spans="1:10">
      <c r="A198" s="2" t="s">
        <v>1216</v>
      </c>
      <c r="B198" t="s">
        <v>20</v>
      </c>
      <c r="C198">
        <v>94</v>
      </c>
      <c r="D198" t="s">
        <v>42</v>
      </c>
      <c r="E198" t="s">
        <v>236</v>
      </c>
      <c r="F198" t="s">
        <v>237</v>
      </c>
      <c r="G198">
        <v>3994739</v>
      </c>
      <c r="H198">
        <f t="shared" si="3"/>
        <v>3994.739</v>
      </c>
      <c r="I198" t="s">
        <v>21</v>
      </c>
      <c r="J198" t="s">
        <v>27</v>
      </c>
    </row>
    <row r="199" spans="1:10">
      <c r="A199" s="2" t="s">
        <v>1216</v>
      </c>
      <c r="B199" t="s">
        <v>20</v>
      </c>
      <c r="C199">
        <v>94</v>
      </c>
      <c r="D199" t="s">
        <v>42</v>
      </c>
      <c r="E199" t="s">
        <v>237</v>
      </c>
      <c r="F199" t="s">
        <v>238</v>
      </c>
      <c r="G199">
        <v>4013926</v>
      </c>
      <c r="H199">
        <f t="shared" si="3"/>
        <v>4013.9259999999999</v>
      </c>
      <c r="I199" t="s">
        <v>21</v>
      </c>
      <c r="J199" t="s">
        <v>27</v>
      </c>
    </row>
    <row r="200" spans="1:10">
      <c r="A200" s="2" t="s">
        <v>1216</v>
      </c>
      <c r="B200" t="s">
        <v>20</v>
      </c>
      <c r="C200">
        <v>94</v>
      </c>
      <c r="D200" t="s">
        <v>42</v>
      </c>
      <c r="E200" t="s">
        <v>238</v>
      </c>
      <c r="F200" t="s">
        <v>239</v>
      </c>
      <c r="G200">
        <v>4029983</v>
      </c>
      <c r="H200">
        <f t="shared" si="3"/>
        <v>4029.9830000000002</v>
      </c>
      <c r="I200" t="s">
        <v>21</v>
      </c>
      <c r="J200" t="s">
        <v>27</v>
      </c>
    </row>
    <row r="201" spans="1:10">
      <c r="A201" s="2" t="s">
        <v>1216</v>
      </c>
      <c r="B201" t="s">
        <v>20</v>
      </c>
      <c r="C201">
        <v>94</v>
      </c>
      <c r="D201" t="s">
        <v>42</v>
      </c>
      <c r="E201" t="s">
        <v>239</v>
      </c>
      <c r="F201" t="s">
        <v>240</v>
      </c>
      <c r="G201">
        <v>4047422</v>
      </c>
      <c r="H201">
        <f t="shared" si="3"/>
        <v>4047.422</v>
      </c>
      <c r="I201" t="s">
        <v>21</v>
      </c>
      <c r="J201" t="s">
        <v>27</v>
      </c>
    </row>
    <row r="202" spans="1:10">
      <c r="A202" s="2" t="s">
        <v>1216</v>
      </c>
      <c r="B202" t="s">
        <v>20</v>
      </c>
      <c r="C202">
        <v>94</v>
      </c>
      <c r="D202" t="s">
        <v>42</v>
      </c>
      <c r="E202" t="s">
        <v>240</v>
      </c>
      <c r="F202" t="s">
        <v>241</v>
      </c>
      <c r="G202">
        <v>4065153</v>
      </c>
      <c r="H202">
        <f t="shared" si="3"/>
        <v>4065.1529999999998</v>
      </c>
      <c r="I202" t="s">
        <v>21</v>
      </c>
      <c r="J202" t="s">
        <v>27</v>
      </c>
    </row>
    <row r="203" spans="1:10">
      <c r="A203" s="2" t="s">
        <v>1216</v>
      </c>
      <c r="B203" t="s">
        <v>20</v>
      </c>
      <c r="C203">
        <v>94</v>
      </c>
      <c r="D203" t="s">
        <v>42</v>
      </c>
      <c r="E203" t="s">
        <v>241</v>
      </c>
      <c r="F203" t="s">
        <v>242</v>
      </c>
      <c r="G203">
        <v>4083156</v>
      </c>
      <c r="H203">
        <f t="shared" si="3"/>
        <v>4083.1559999999999</v>
      </c>
      <c r="I203" t="s">
        <v>21</v>
      </c>
      <c r="J203" t="s">
        <v>27</v>
      </c>
    </row>
    <row r="204" spans="1:10">
      <c r="A204" s="2" t="s">
        <v>1216</v>
      </c>
      <c r="B204" t="s">
        <v>20</v>
      </c>
      <c r="C204">
        <v>94</v>
      </c>
      <c r="D204" t="s">
        <v>42</v>
      </c>
      <c r="E204" t="s">
        <v>242</v>
      </c>
      <c r="F204" t="s">
        <v>243</v>
      </c>
      <c r="G204">
        <v>4100838</v>
      </c>
      <c r="H204">
        <f t="shared" si="3"/>
        <v>4100.8379999999997</v>
      </c>
      <c r="I204" t="s">
        <v>21</v>
      </c>
      <c r="J204" t="s">
        <v>27</v>
      </c>
    </row>
    <row r="205" spans="1:10">
      <c r="A205" s="2" t="s">
        <v>1216</v>
      </c>
      <c r="B205" t="s">
        <v>20</v>
      </c>
      <c r="C205">
        <v>94</v>
      </c>
      <c r="D205" t="s">
        <v>42</v>
      </c>
      <c r="E205" t="s">
        <v>243</v>
      </c>
      <c r="F205" t="s">
        <v>244</v>
      </c>
      <c r="G205">
        <v>4118566</v>
      </c>
      <c r="H205">
        <f t="shared" si="3"/>
        <v>4118.5659999999998</v>
      </c>
      <c r="I205" t="s">
        <v>21</v>
      </c>
      <c r="J205" t="s">
        <v>27</v>
      </c>
    </row>
    <row r="206" spans="1:10">
      <c r="A206" s="2" t="s">
        <v>1216</v>
      </c>
      <c r="B206" t="s">
        <v>20</v>
      </c>
      <c r="C206">
        <v>94</v>
      </c>
      <c r="D206" t="s">
        <v>42</v>
      </c>
      <c r="E206" t="s">
        <v>244</v>
      </c>
      <c r="F206" t="s">
        <v>245</v>
      </c>
      <c r="G206">
        <v>4136848</v>
      </c>
      <c r="H206">
        <f t="shared" si="3"/>
        <v>4136.848</v>
      </c>
      <c r="I206" t="s">
        <v>21</v>
      </c>
      <c r="J206" t="s">
        <v>27</v>
      </c>
    </row>
    <row r="207" spans="1:10">
      <c r="A207" s="2" t="s">
        <v>1216</v>
      </c>
      <c r="B207" t="s">
        <v>20</v>
      </c>
      <c r="C207">
        <v>94</v>
      </c>
      <c r="D207" t="s">
        <v>42</v>
      </c>
      <c r="E207" t="s">
        <v>245</v>
      </c>
      <c r="F207" t="s">
        <v>246</v>
      </c>
      <c r="G207">
        <v>4154618</v>
      </c>
      <c r="H207">
        <f t="shared" si="3"/>
        <v>4154.6180000000004</v>
      </c>
      <c r="I207" t="s">
        <v>21</v>
      </c>
      <c r="J207" t="s">
        <v>27</v>
      </c>
    </row>
    <row r="208" spans="1:10">
      <c r="A208" s="2" t="s">
        <v>1216</v>
      </c>
      <c r="B208" t="s">
        <v>20</v>
      </c>
      <c r="C208">
        <v>94</v>
      </c>
      <c r="D208" t="s">
        <v>42</v>
      </c>
      <c r="E208" t="s">
        <v>246</v>
      </c>
      <c r="F208" t="s">
        <v>247</v>
      </c>
      <c r="G208">
        <v>4173004</v>
      </c>
      <c r="H208">
        <f t="shared" si="3"/>
        <v>4173.0039999999999</v>
      </c>
      <c r="I208" t="s">
        <v>21</v>
      </c>
      <c r="J208" t="s">
        <v>27</v>
      </c>
    </row>
    <row r="209" spans="1:10">
      <c r="A209" s="2" t="s">
        <v>1216</v>
      </c>
      <c r="B209" t="s">
        <v>20</v>
      </c>
      <c r="C209">
        <v>94</v>
      </c>
      <c r="D209" t="s">
        <v>42</v>
      </c>
      <c r="E209" t="s">
        <v>247</v>
      </c>
      <c r="F209" t="s">
        <v>248</v>
      </c>
      <c r="G209">
        <v>4190165</v>
      </c>
      <c r="H209">
        <f t="shared" si="3"/>
        <v>4190.165</v>
      </c>
      <c r="I209" t="s">
        <v>21</v>
      </c>
      <c r="J209" t="s">
        <v>27</v>
      </c>
    </row>
    <row r="210" spans="1:10">
      <c r="A210" s="2" t="s">
        <v>1216</v>
      </c>
      <c r="B210" t="s">
        <v>20</v>
      </c>
      <c r="C210">
        <v>94</v>
      </c>
      <c r="D210" t="s">
        <v>42</v>
      </c>
      <c r="E210" t="s">
        <v>248</v>
      </c>
      <c r="F210" t="s">
        <v>249</v>
      </c>
      <c r="G210">
        <v>4207722</v>
      </c>
      <c r="H210">
        <f t="shared" si="3"/>
        <v>4207.7219999999998</v>
      </c>
      <c r="I210" t="s">
        <v>21</v>
      </c>
      <c r="J210" t="s">
        <v>27</v>
      </c>
    </row>
    <row r="211" spans="1:10">
      <c r="A211" s="2" t="s">
        <v>1216</v>
      </c>
      <c r="B211" t="s">
        <v>20</v>
      </c>
      <c r="C211">
        <v>94</v>
      </c>
      <c r="D211" t="s">
        <v>42</v>
      </c>
      <c r="E211" t="s">
        <v>249</v>
      </c>
      <c r="F211" t="s">
        <v>250</v>
      </c>
      <c r="G211">
        <v>4228746</v>
      </c>
      <c r="H211">
        <f t="shared" si="3"/>
        <v>4228.7460000000001</v>
      </c>
      <c r="I211" t="s">
        <v>21</v>
      </c>
      <c r="J211" t="s">
        <v>27</v>
      </c>
    </row>
    <row r="212" spans="1:10">
      <c r="A212" s="2" t="s">
        <v>1216</v>
      </c>
      <c r="B212" t="s">
        <v>20</v>
      </c>
      <c r="C212">
        <v>94</v>
      </c>
      <c r="D212" t="s">
        <v>42</v>
      </c>
      <c r="E212" t="s">
        <v>250</v>
      </c>
      <c r="F212" t="s">
        <v>251</v>
      </c>
      <c r="G212">
        <v>4245855</v>
      </c>
      <c r="H212">
        <f t="shared" si="3"/>
        <v>4245.8549999999996</v>
      </c>
      <c r="I212" t="s">
        <v>21</v>
      </c>
      <c r="J212" t="s">
        <v>27</v>
      </c>
    </row>
    <row r="213" spans="1:10">
      <c r="A213" s="2" t="s">
        <v>1216</v>
      </c>
      <c r="B213" t="s">
        <v>20</v>
      </c>
      <c r="C213">
        <v>94</v>
      </c>
      <c r="D213" t="s">
        <v>42</v>
      </c>
      <c r="E213" t="s">
        <v>251</v>
      </c>
      <c r="F213" t="s">
        <v>252</v>
      </c>
      <c r="G213">
        <v>4263056</v>
      </c>
      <c r="H213">
        <f t="shared" si="3"/>
        <v>4263.0559999999996</v>
      </c>
      <c r="I213" t="s">
        <v>21</v>
      </c>
      <c r="J213" t="s">
        <v>27</v>
      </c>
    </row>
    <row r="214" spans="1:10">
      <c r="A214" s="2" t="s">
        <v>1216</v>
      </c>
      <c r="B214" t="s">
        <v>20</v>
      </c>
      <c r="C214">
        <v>94</v>
      </c>
      <c r="D214" t="s">
        <v>42</v>
      </c>
      <c r="E214" t="s">
        <v>252</v>
      </c>
      <c r="F214" t="s">
        <v>253</v>
      </c>
      <c r="G214">
        <v>4281260</v>
      </c>
      <c r="H214">
        <f t="shared" si="3"/>
        <v>4281.26</v>
      </c>
      <c r="I214" t="s">
        <v>21</v>
      </c>
      <c r="J214" t="s">
        <v>27</v>
      </c>
    </row>
    <row r="215" spans="1:10">
      <c r="A215" s="2" t="s">
        <v>1216</v>
      </c>
      <c r="B215" t="s">
        <v>20</v>
      </c>
      <c r="C215">
        <v>94</v>
      </c>
      <c r="D215" t="s">
        <v>42</v>
      </c>
      <c r="E215" t="s">
        <v>253</v>
      </c>
      <c r="F215" t="s">
        <v>254</v>
      </c>
      <c r="G215">
        <v>4296098</v>
      </c>
      <c r="H215">
        <f t="shared" si="3"/>
        <v>4296.098</v>
      </c>
      <c r="I215" t="s">
        <v>21</v>
      </c>
      <c r="J215" t="s">
        <v>27</v>
      </c>
    </row>
    <row r="216" spans="1:10">
      <c r="A216" s="2" t="s">
        <v>1216</v>
      </c>
      <c r="B216" t="s">
        <v>20</v>
      </c>
      <c r="C216">
        <v>94</v>
      </c>
      <c r="D216" t="s">
        <v>42</v>
      </c>
      <c r="E216" t="s">
        <v>254</v>
      </c>
      <c r="F216" t="s">
        <v>255</v>
      </c>
      <c r="G216">
        <v>4313020</v>
      </c>
      <c r="H216">
        <f t="shared" si="3"/>
        <v>4313.0200000000004</v>
      </c>
      <c r="I216" t="s">
        <v>21</v>
      </c>
      <c r="J216" t="s">
        <v>27</v>
      </c>
    </row>
    <row r="217" spans="1:10">
      <c r="A217" s="2" t="s">
        <v>1216</v>
      </c>
      <c r="B217" t="s">
        <v>20</v>
      </c>
      <c r="C217">
        <v>94</v>
      </c>
      <c r="D217" t="s">
        <v>42</v>
      </c>
      <c r="E217" t="s">
        <v>255</v>
      </c>
      <c r="F217" t="s">
        <v>256</v>
      </c>
      <c r="G217">
        <v>4327962</v>
      </c>
      <c r="H217">
        <f t="shared" si="3"/>
        <v>4327.9620000000004</v>
      </c>
      <c r="I217" t="s">
        <v>21</v>
      </c>
      <c r="J217" t="s">
        <v>27</v>
      </c>
    </row>
    <row r="218" spans="1:10">
      <c r="A218" s="2" t="s">
        <v>1216</v>
      </c>
      <c r="B218" t="s">
        <v>20</v>
      </c>
      <c r="C218">
        <v>94</v>
      </c>
      <c r="D218" t="s">
        <v>42</v>
      </c>
      <c r="E218" t="s">
        <v>256</v>
      </c>
      <c r="F218" t="s">
        <v>257</v>
      </c>
      <c r="G218">
        <v>4342904</v>
      </c>
      <c r="H218">
        <f t="shared" si="3"/>
        <v>4342.9040000000005</v>
      </c>
      <c r="I218" t="s">
        <v>21</v>
      </c>
      <c r="J218" t="s">
        <v>27</v>
      </c>
    </row>
    <row r="219" spans="1:10">
      <c r="A219" s="2" t="s">
        <v>1216</v>
      </c>
      <c r="B219" t="s">
        <v>20</v>
      </c>
      <c r="C219">
        <v>94</v>
      </c>
      <c r="D219" t="s">
        <v>42</v>
      </c>
      <c r="E219" t="s">
        <v>257</v>
      </c>
      <c r="F219" t="s">
        <v>258</v>
      </c>
      <c r="G219">
        <v>4357847</v>
      </c>
      <c r="H219">
        <f t="shared" si="3"/>
        <v>4357.8469999999998</v>
      </c>
      <c r="I219" t="s">
        <v>21</v>
      </c>
      <c r="J219" t="s">
        <v>27</v>
      </c>
    </row>
    <row r="220" spans="1:10">
      <c r="A220" s="2" t="s">
        <v>1216</v>
      </c>
      <c r="B220" t="s">
        <v>20</v>
      </c>
      <c r="C220">
        <v>94</v>
      </c>
      <c r="D220" t="s">
        <v>42</v>
      </c>
      <c r="E220" t="s">
        <v>258</v>
      </c>
      <c r="F220" t="s">
        <v>259</v>
      </c>
      <c r="G220">
        <v>4372790</v>
      </c>
      <c r="H220">
        <f t="shared" si="3"/>
        <v>4372.79</v>
      </c>
      <c r="I220" t="s">
        <v>21</v>
      </c>
      <c r="J220" t="s">
        <v>27</v>
      </c>
    </row>
    <row r="221" spans="1:10">
      <c r="A221" s="2" t="s">
        <v>1216</v>
      </c>
      <c r="B221" t="s">
        <v>20</v>
      </c>
      <c r="C221">
        <v>94</v>
      </c>
      <c r="D221" t="s">
        <v>42</v>
      </c>
      <c r="E221" t="s">
        <v>259</v>
      </c>
      <c r="F221" t="s">
        <v>260</v>
      </c>
      <c r="G221">
        <v>4387732</v>
      </c>
      <c r="H221">
        <f t="shared" si="3"/>
        <v>4387.732</v>
      </c>
      <c r="I221" t="s">
        <v>21</v>
      </c>
      <c r="J221" t="s">
        <v>27</v>
      </c>
    </row>
    <row r="222" spans="1:10">
      <c r="A222" s="2" t="s">
        <v>1216</v>
      </c>
      <c r="B222" t="s">
        <v>20</v>
      </c>
      <c r="C222">
        <v>94</v>
      </c>
      <c r="D222" t="s">
        <v>42</v>
      </c>
      <c r="E222" t="s">
        <v>260</v>
      </c>
      <c r="F222" t="s">
        <v>261</v>
      </c>
      <c r="G222">
        <v>4402674</v>
      </c>
      <c r="H222">
        <f t="shared" si="3"/>
        <v>4402.674</v>
      </c>
      <c r="I222" t="s">
        <v>21</v>
      </c>
      <c r="J222" t="s">
        <v>27</v>
      </c>
    </row>
    <row r="223" spans="1:10">
      <c r="A223" s="2" t="s">
        <v>1216</v>
      </c>
      <c r="B223" t="s">
        <v>20</v>
      </c>
      <c r="C223">
        <v>94</v>
      </c>
      <c r="D223" t="s">
        <v>42</v>
      </c>
      <c r="E223" t="s">
        <v>261</v>
      </c>
      <c r="F223" t="s">
        <v>262</v>
      </c>
      <c r="G223">
        <v>4417617</v>
      </c>
      <c r="H223">
        <f t="shared" si="3"/>
        <v>4417.6170000000002</v>
      </c>
      <c r="I223" t="s">
        <v>21</v>
      </c>
      <c r="J223" t="s">
        <v>27</v>
      </c>
    </row>
    <row r="224" spans="1:10">
      <c r="A224" s="2" t="s">
        <v>1216</v>
      </c>
      <c r="B224" t="s">
        <v>20</v>
      </c>
      <c r="C224">
        <v>94</v>
      </c>
      <c r="D224" t="s">
        <v>42</v>
      </c>
      <c r="E224" t="s">
        <v>262</v>
      </c>
      <c r="F224" t="s">
        <v>263</v>
      </c>
      <c r="G224">
        <v>4432560</v>
      </c>
      <c r="H224">
        <f t="shared" si="3"/>
        <v>4432.5600000000004</v>
      </c>
      <c r="I224" t="s">
        <v>21</v>
      </c>
      <c r="J224" t="s">
        <v>27</v>
      </c>
    </row>
    <row r="225" spans="1:10">
      <c r="A225" s="2" t="s">
        <v>1216</v>
      </c>
      <c r="B225" t="s">
        <v>20</v>
      </c>
      <c r="C225">
        <v>94</v>
      </c>
      <c r="D225" t="s">
        <v>42</v>
      </c>
      <c r="E225" t="s">
        <v>263</v>
      </c>
      <c r="F225" t="s">
        <v>264</v>
      </c>
      <c r="G225">
        <v>4447502</v>
      </c>
      <c r="H225">
        <f t="shared" si="3"/>
        <v>4447.5020000000004</v>
      </c>
      <c r="I225" t="s">
        <v>21</v>
      </c>
      <c r="J225" t="s">
        <v>27</v>
      </c>
    </row>
    <row r="226" spans="1:10">
      <c r="A226" s="2" t="s">
        <v>1216</v>
      </c>
      <c r="B226" t="s">
        <v>20</v>
      </c>
      <c r="C226">
        <v>94</v>
      </c>
      <c r="D226" t="s">
        <v>42</v>
      </c>
      <c r="E226" t="s">
        <v>264</v>
      </c>
      <c r="F226" t="s">
        <v>265</v>
      </c>
      <c r="G226">
        <v>4462444</v>
      </c>
      <c r="H226">
        <f t="shared" si="3"/>
        <v>4462.4440000000004</v>
      </c>
      <c r="I226" t="s">
        <v>21</v>
      </c>
      <c r="J226" t="s">
        <v>27</v>
      </c>
    </row>
    <row r="227" spans="1:10">
      <c r="A227" s="2" t="s">
        <v>1216</v>
      </c>
      <c r="B227" t="s">
        <v>20</v>
      </c>
      <c r="C227">
        <v>94</v>
      </c>
      <c r="D227" t="s">
        <v>42</v>
      </c>
      <c r="E227" t="s">
        <v>265</v>
      </c>
      <c r="F227" t="s">
        <v>266</v>
      </c>
      <c r="G227">
        <v>4477387</v>
      </c>
      <c r="H227">
        <f t="shared" si="3"/>
        <v>4477.3869999999997</v>
      </c>
      <c r="I227" t="s">
        <v>21</v>
      </c>
      <c r="J227" t="s">
        <v>27</v>
      </c>
    </row>
    <row r="228" spans="1:10">
      <c r="A228" s="2" t="s">
        <v>1216</v>
      </c>
      <c r="B228" t="s">
        <v>20</v>
      </c>
      <c r="C228">
        <v>94</v>
      </c>
      <c r="D228" t="s">
        <v>42</v>
      </c>
      <c r="E228" t="s">
        <v>266</v>
      </c>
      <c r="F228" t="s">
        <v>267</v>
      </c>
      <c r="G228">
        <v>4492330</v>
      </c>
      <c r="H228">
        <f t="shared" si="3"/>
        <v>4492.33</v>
      </c>
      <c r="I228" t="s">
        <v>21</v>
      </c>
      <c r="J228" t="s">
        <v>27</v>
      </c>
    </row>
    <row r="229" spans="1:10">
      <c r="A229" s="2" t="s">
        <v>1216</v>
      </c>
      <c r="B229" t="s">
        <v>20</v>
      </c>
      <c r="C229">
        <v>94</v>
      </c>
      <c r="D229" t="s">
        <v>42</v>
      </c>
      <c r="E229" t="s">
        <v>267</v>
      </c>
      <c r="F229" t="s">
        <v>268</v>
      </c>
      <c r="G229">
        <v>4507272</v>
      </c>
      <c r="H229">
        <f t="shared" si="3"/>
        <v>4507.2719999999999</v>
      </c>
      <c r="I229" t="s">
        <v>21</v>
      </c>
      <c r="J229" t="s">
        <v>27</v>
      </c>
    </row>
    <row r="230" spans="1:10">
      <c r="A230" s="2" t="s">
        <v>1216</v>
      </c>
      <c r="B230" t="s">
        <v>20</v>
      </c>
      <c r="C230">
        <v>94</v>
      </c>
      <c r="D230" t="s">
        <v>42</v>
      </c>
      <c r="E230" t="s">
        <v>268</v>
      </c>
      <c r="F230" t="s">
        <v>269</v>
      </c>
      <c r="G230">
        <v>4522215</v>
      </c>
      <c r="H230">
        <f t="shared" si="3"/>
        <v>4522.2150000000001</v>
      </c>
      <c r="I230" t="s">
        <v>21</v>
      </c>
      <c r="J230" t="s">
        <v>27</v>
      </c>
    </row>
    <row r="231" spans="1:10">
      <c r="A231" s="2" t="s">
        <v>1216</v>
      </c>
      <c r="B231" t="s">
        <v>20</v>
      </c>
      <c r="C231">
        <v>94</v>
      </c>
      <c r="D231" t="s">
        <v>42</v>
      </c>
      <c r="E231" t="s">
        <v>269</v>
      </c>
      <c r="F231" t="s">
        <v>270</v>
      </c>
      <c r="G231">
        <v>4537158</v>
      </c>
      <c r="H231">
        <f t="shared" si="3"/>
        <v>4537.1580000000004</v>
      </c>
      <c r="I231" t="s">
        <v>21</v>
      </c>
      <c r="J231" t="s">
        <v>27</v>
      </c>
    </row>
    <row r="232" spans="1:10">
      <c r="A232" s="2" t="s">
        <v>1216</v>
      </c>
      <c r="B232" t="s">
        <v>20</v>
      </c>
      <c r="C232">
        <v>94</v>
      </c>
      <c r="D232" t="s">
        <v>42</v>
      </c>
      <c r="E232" t="s">
        <v>270</v>
      </c>
      <c r="F232" t="s">
        <v>271</v>
      </c>
      <c r="G232">
        <v>4552100</v>
      </c>
      <c r="H232">
        <f t="shared" si="3"/>
        <v>4552.1000000000004</v>
      </c>
      <c r="I232" t="s">
        <v>21</v>
      </c>
      <c r="J232" t="s">
        <v>27</v>
      </c>
    </row>
    <row r="233" spans="1:10">
      <c r="A233" s="2" t="s">
        <v>1216</v>
      </c>
      <c r="B233" t="s">
        <v>20</v>
      </c>
      <c r="C233">
        <v>94</v>
      </c>
      <c r="D233" t="s">
        <v>42</v>
      </c>
      <c r="E233" t="s">
        <v>271</v>
      </c>
      <c r="F233" t="s">
        <v>272</v>
      </c>
      <c r="G233">
        <v>4552100</v>
      </c>
      <c r="H233">
        <f t="shared" si="3"/>
        <v>4552.1000000000004</v>
      </c>
      <c r="I233" t="s">
        <v>21</v>
      </c>
      <c r="J233" t="s">
        <v>27</v>
      </c>
    </row>
    <row r="234" spans="1:10">
      <c r="A234" s="2" t="s">
        <v>1216</v>
      </c>
      <c r="B234" t="s">
        <v>20</v>
      </c>
      <c r="C234">
        <v>94</v>
      </c>
      <c r="D234" t="s">
        <v>42</v>
      </c>
      <c r="E234" t="s">
        <v>272</v>
      </c>
      <c r="F234" t="s">
        <v>273</v>
      </c>
      <c r="G234">
        <v>4552100</v>
      </c>
      <c r="H234">
        <f t="shared" si="3"/>
        <v>4552.1000000000004</v>
      </c>
      <c r="I234" t="s">
        <v>21</v>
      </c>
      <c r="J234" t="s">
        <v>27</v>
      </c>
    </row>
    <row r="235" spans="1:10">
      <c r="A235" s="2" t="s">
        <v>1216</v>
      </c>
      <c r="B235" t="s">
        <v>20</v>
      </c>
      <c r="C235">
        <v>94</v>
      </c>
      <c r="D235" t="s">
        <v>42</v>
      </c>
      <c r="E235" t="s">
        <v>273</v>
      </c>
      <c r="F235" t="s">
        <v>274</v>
      </c>
      <c r="G235">
        <v>4552100</v>
      </c>
      <c r="H235">
        <f t="shared" si="3"/>
        <v>4552.1000000000004</v>
      </c>
      <c r="I235" t="s">
        <v>21</v>
      </c>
      <c r="J235" t="s">
        <v>27</v>
      </c>
    </row>
    <row r="236" spans="1:10">
      <c r="A236" s="2" t="s">
        <v>1216</v>
      </c>
      <c r="B236" t="s">
        <v>20</v>
      </c>
      <c r="C236">
        <v>94</v>
      </c>
      <c r="D236" t="s">
        <v>42</v>
      </c>
      <c r="E236" t="s">
        <v>274</v>
      </c>
      <c r="F236" t="s">
        <v>275</v>
      </c>
      <c r="G236">
        <v>4552100</v>
      </c>
      <c r="H236">
        <f t="shared" si="3"/>
        <v>4552.1000000000004</v>
      </c>
      <c r="I236" t="s">
        <v>21</v>
      </c>
      <c r="J236" t="s">
        <v>27</v>
      </c>
    </row>
    <row r="237" spans="1:10">
      <c r="A237" s="2" t="s">
        <v>1216</v>
      </c>
      <c r="B237" t="s">
        <v>20</v>
      </c>
      <c r="C237">
        <v>94</v>
      </c>
      <c r="D237" t="s">
        <v>42</v>
      </c>
      <c r="E237" t="s">
        <v>275</v>
      </c>
      <c r="F237" t="s">
        <v>276</v>
      </c>
      <c r="G237">
        <v>4552100</v>
      </c>
      <c r="H237">
        <f t="shared" si="3"/>
        <v>4552.1000000000004</v>
      </c>
      <c r="I237" t="s">
        <v>21</v>
      </c>
      <c r="J237" t="s">
        <v>27</v>
      </c>
    </row>
    <row r="238" spans="1:10">
      <c r="A238" s="2" t="s">
        <v>1216</v>
      </c>
      <c r="B238" t="s">
        <v>20</v>
      </c>
      <c r="C238">
        <v>94</v>
      </c>
      <c r="D238" t="s">
        <v>42</v>
      </c>
      <c r="E238" t="s">
        <v>276</v>
      </c>
      <c r="F238" t="s">
        <v>277</v>
      </c>
      <c r="G238">
        <v>4552100</v>
      </c>
      <c r="H238">
        <f t="shared" si="3"/>
        <v>4552.1000000000004</v>
      </c>
      <c r="I238" t="s">
        <v>21</v>
      </c>
      <c r="J238" t="s">
        <v>27</v>
      </c>
    </row>
    <row r="239" spans="1:10">
      <c r="A239" s="2" t="s">
        <v>1216</v>
      </c>
      <c r="B239" t="s">
        <v>20</v>
      </c>
      <c r="C239">
        <v>94</v>
      </c>
      <c r="D239" t="s">
        <v>42</v>
      </c>
      <c r="E239" t="s">
        <v>277</v>
      </c>
      <c r="F239" t="s">
        <v>278</v>
      </c>
      <c r="G239">
        <v>4552100</v>
      </c>
      <c r="H239">
        <f t="shared" si="3"/>
        <v>4552.1000000000004</v>
      </c>
      <c r="I239" t="s">
        <v>21</v>
      </c>
      <c r="J239" t="s">
        <v>27</v>
      </c>
    </row>
    <row r="240" spans="1:10">
      <c r="A240" s="2" t="s">
        <v>1216</v>
      </c>
      <c r="B240" t="s">
        <v>20</v>
      </c>
      <c r="C240">
        <v>94</v>
      </c>
      <c r="D240" t="s">
        <v>42</v>
      </c>
      <c r="E240" t="s">
        <v>278</v>
      </c>
      <c r="F240" t="s">
        <v>279</v>
      </c>
      <c r="G240">
        <v>4552100</v>
      </c>
      <c r="H240">
        <f t="shared" si="3"/>
        <v>4552.1000000000004</v>
      </c>
      <c r="I240" t="s">
        <v>21</v>
      </c>
      <c r="J240" t="s">
        <v>27</v>
      </c>
    </row>
    <row r="241" spans="1:10">
      <c r="A241" s="2" t="s">
        <v>1216</v>
      </c>
      <c r="B241" t="s">
        <v>20</v>
      </c>
      <c r="C241">
        <v>94</v>
      </c>
      <c r="D241" t="s">
        <v>42</v>
      </c>
      <c r="E241" t="s">
        <v>279</v>
      </c>
      <c r="F241" t="s">
        <v>280</v>
      </c>
      <c r="G241">
        <v>4552100</v>
      </c>
      <c r="H241">
        <f t="shared" si="3"/>
        <v>4552.1000000000004</v>
      </c>
      <c r="I241" t="s">
        <v>21</v>
      </c>
      <c r="J241" t="s">
        <v>27</v>
      </c>
    </row>
    <row r="242" spans="1:10">
      <c r="A242" s="2" t="s">
        <v>1216</v>
      </c>
      <c r="B242" t="s">
        <v>20</v>
      </c>
      <c r="C242">
        <v>94</v>
      </c>
      <c r="D242" t="s">
        <v>42</v>
      </c>
      <c r="E242" t="s">
        <v>280</v>
      </c>
      <c r="F242" t="s">
        <v>281</v>
      </c>
      <c r="G242">
        <v>4552100</v>
      </c>
      <c r="H242">
        <f t="shared" si="3"/>
        <v>4552.1000000000004</v>
      </c>
      <c r="I242" t="s">
        <v>21</v>
      </c>
      <c r="J242" t="s">
        <v>27</v>
      </c>
    </row>
    <row r="243" spans="1:10">
      <c r="A243" s="2" t="s">
        <v>1216</v>
      </c>
      <c r="B243" t="s">
        <v>20</v>
      </c>
      <c r="C243">
        <v>94</v>
      </c>
      <c r="D243" t="s">
        <v>42</v>
      </c>
      <c r="E243" t="s">
        <v>281</v>
      </c>
      <c r="F243" t="s">
        <v>282</v>
      </c>
      <c r="G243">
        <v>4552100</v>
      </c>
      <c r="H243">
        <f t="shared" si="3"/>
        <v>4552.1000000000004</v>
      </c>
      <c r="I243" t="s">
        <v>21</v>
      </c>
      <c r="J243" t="s">
        <v>27</v>
      </c>
    </row>
    <row r="244" spans="1:10">
      <c r="A244" s="2" t="s">
        <v>1216</v>
      </c>
      <c r="B244" t="s">
        <v>20</v>
      </c>
      <c r="C244">
        <v>94</v>
      </c>
      <c r="D244" t="s">
        <v>42</v>
      </c>
      <c r="E244" t="s">
        <v>282</v>
      </c>
      <c r="F244" t="s">
        <v>283</v>
      </c>
      <c r="G244">
        <v>4552100</v>
      </c>
      <c r="H244">
        <f t="shared" si="3"/>
        <v>4552.1000000000004</v>
      </c>
      <c r="I244" t="s">
        <v>21</v>
      </c>
      <c r="J244" t="s">
        <v>27</v>
      </c>
    </row>
    <row r="245" spans="1:10">
      <c r="A245" s="2" t="s">
        <v>1216</v>
      </c>
      <c r="B245" t="s">
        <v>20</v>
      </c>
      <c r="C245">
        <v>94</v>
      </c>
      <c r="D245" t="s">
        <v>42</v>
      </c>
      <c r="E245" t="s">
        <v>283</v>
      </c>
      <c r="F245" t="s">
        <v>284</v>
      </c>
      <c r="G245">
        <v>4552100</v>
      </c>
      <c r="H245">
        <f t="shared" si="3"/>
        <v>4552.1000000000004</v>
      </c>
      <c r="I245" t="s">
        <v>21</v>
      </c>
      <c r="J245" t="s">
        <v>27</v>
      </c>
    </row>
    <row r="246" spans="1:10">
      <c r="A246" s="2" t="s">
        <v>1216</v>
      </c>
      <c r="B246" t="s">
        <v>20</v>
      </c>
      <c r="C246">
        <v>94</v>
      </c>
      <c r="D246" t="s">
        <v>42</v>
      </c>
      <c r="E246" t="s">
        <v>284</v>
      </c>
      <c r="F246" t="s">
        <v>285</v>
      </c>
      <c r="G246">
        <v>4552100</v>
      </c>
      <c r="H246">
        <f t="shared" si="3"/>
        <v>4552.1000000000004</v>
      </c>
      <c r="I246" t="s">
        <v>21</v>
      </c>
      <c r="J246" t="s">
        <v>27</v>
      </c>
    </row>
    <row r="247" spans="1:10">
      <c r="A247" s="2" t="s">
        <v>1216</v>
      </c>
      <c r="B247" t="s">
        <v>20</v>
      </c>
      <c r="C247">
        <v>94</v>
      </c>
      <c r="D247" t="s">
        <v>42</v>
      </c>
      <c r="E247" t="s">
        <v>285</v>
      </c>
      <c r="F247" t="s">
        <v>286</v>
      </c>
      <c r="G247">
        <v>4552100</v>
      </c>
      <c r="H247">
        <f t="shared" si="3"/>
        <v>4552.1000000000004</v>
      </c>
      <c r="I247" t="s">
        <v>21</v>
      </c>
      <c r="J247" t="s">
        <v>27</v>
      </c>
    </row>
    <row r="248" spans="1:10">
      <c r="A248" s="2" t="s">
        <v>1216</v>
      </c>
      <c r="B248" t="s">
        <v>20</v>
      </c>
      <c r="C248">
        <v>94</v>
      </c>
      <c r="D248" t="s">
        <v>42</v>
      </c>
      <c r="E248" t="s">
        <v>286</v>
      </c>
      <c r="F248" t="s">
        <v>287</v>
      </c>
      <c r="G248">
        <v>4552100</v>
      </c>
      <c r="H248">
        <f t="shared" si="3"/>
        <v>4552.1000000000004</v>
      </c>
      <c r="I248" t="s">
        <v>21</v>
      </c>
      <c r="J248" t="s">
        <v>27</v>
      </c>
    </row>
    <row r="249" spans="1:10">
      <c r="A249" s="2" t="s">
        <v>1216</v>
      </c>
      <c r="B249" t="s">
        <v>20</v>
      </c>
      <c r="C249">
        <v>94</v>
      </c>
      <c r="D249" t="s">
        <v>42</v>
      </c>
      <c r="E249" t="s">
        <v>287</v>
      </c>
      <c r="F249" t="s">
        <v>288</v>
      </c>
      <c r="G249">
        <v>4552100</v>
      </c>
      <c r="H249">
        <f t="shared" si="3"/>
        <v>4552.1000000000004</v>
      </c>
      <c r="I249" t="s">
        <v>21</v>
      </c>
      <c r="J249" t="s">
        <v>27</v>
      </c>
    </row>
    <row r="250" spans="1:10">
      <c r="A250" s="2" t="s">
        <v>1216</v>
      </c>
      <c r="B250" t="s">
        <v>20</v>
      </c>
      <c r="C250">
        <v>94</v>
      </c>
      <c r="D250" t="s">
        <v>42</v>
      </c>
      <c r="E250" t="s">
        <v>288</v>
      </c>
      <c r="F250" t="s">
        <v>289</v>
      </c>
      <c r="G250">
        <v>4551642</v>
      </c>
      <c r="H250">
        <f t="shared" si="3"/>
        <v>4551.6419999999998</v>
      </c>
      <c r="I250" t="s">
        <v>21</v>
      </c>
      <c r="J250" t="s">
        <v>27</v>
      </c>
    </row>
    <row r="251" spans="1:10">
      <c r="A251" s="2" t="s">
        <v>1216</v>
      </c>
      <c r="B251" t="s">
        <v>20</v>
      </c>
      <c r="C251">
        <v>94</v>
      </c>
      <c r="D251" t="s">
        <v>42</v>
      </c>
      <c r="E251" t="s">
        <v>289</v>
      </c>
      <c r="F251" t="s">
        <v>290</v>
      </c>
      <c r="G251">
        <v>4552100</v>
      </c>
      <c r="H251">
        <f t="shared" si="3"/>
        <v>4552.1000000000004</v>
      </c>
      <c r="I251" t="s">
        <v>21</v>
      </c>
      <c r="J251" t="s">
        <v>27</v>
      </c>
    </row>
    <row r="252" spans="1:10">
      <c r="A252" s="2" t="s">
        <v>1216</v>
      </c>
      <c r="B252" t="s">
        <v>20</v>
      </c>
      <c r="C252">
        <v>94</v>
      </c>
      <c r="D252" t="s">
        <v>42</v>
      </c>
      <c r="E252" t="s">
        <v>290</v>
      </c>
      <c r="F252" t="s">
        <v>291</v>
      </c>
      <c r="G252">
        <v>4552100</v>
      </c>
      <c r="H252">
        <f t="shared" si="3"/>
        <v>4552.1000000000004</v>
      </c>
      <c r="I252" t="s">
        <v>21</v>
      </c>
      <c r="J252" t="s">
        <v>27</v>
      </c>
    </row>
    <row r="253" spans="1:10">
      <c r="A253" s="2" t="s">
        <v>1216</v>
      </c>
      <c r="B253" t="s">
        <v>20</v>
      </c>
      <c r="C253">
        <v>94</v>
      </c>
      <c r="D253" t="s">
        <v>42</v>
      </c>
      <c r="E253" t="s">
        <v>291</v>
      </c>
      <c r="F253" t="s">
        <v>292</v>
      </c>
      <c r="G253">
        <v>4552100</v>
      </c>
      <c r="H253">
        <f t="shared" si="3"/>
        <v>4552.1000000000004</v>
      </c>
      <c r="I253" t="s">
        <v>21</v>
      </c>
      <c r="J253" t="s">
        <v>27</v>
      </c>
    </row>
    <row r="254" spans="1:10">
      <c r="A254" s="2" t="s">
        <v>1216</v>
      </c>
      <c r="B254" t="s">
        <v>20</v>
      </c>
      <c r="C254">
        <v>94</v>
      </c>
      <c r="D254" t="s">
        <v>42</v>
      </c>
      <c r="E254" t="s">
        <v>292</v>
      </c>
      <c r="F254" t="s">
        <v>293</v>
      </c>
      <c r="G254">
        <v>4552100</v>
      </c>
      <c r="H254">
        <f t="shared" si="3"/>
        <v>4552.1000000000004</v>
      </c>
      <c r="I254" t="s">
        <v>21</v>
      </c>
      <c r="J254" t="s">
        <v>27</v>
      </c>
    </row>
    <row r="255" spans="1:10">
      <c r="A255" s="2" t="s">
        <v>1216</v>
      </c>
      <c r="B255" t="s">
        <v>20</v>
      </c>
      <c r="C255">
        <v>94</v>
      </c>
      <c r="D255" t="s">
        <v>42</v>
      </c>
      <c r="E255" t="s">
        <v>293</v>
      </c>
      <c r="F255" t="s">
        <v>294</v>
      </c>
      <c r="G255">
        <v>4552100</v>
      </c>
      <c r="H255">
        <f t="shared" si="3"/>
        <v>4552.1000000000004</v>
      </c>
      <c r="I255" t="s">
        <v>21</v>
      </c>
      <c r="J255" t="s">
        <v>27</v>
      </c>
    </row>
    <row r="256" spans="1:10">
      <c r="A256" s="2" t="s">
        <v>1216</v>
      </c>
      <c r="B256" t="s">
        <v>20</v>
      </c>
      <c r="C256">
        <v>94</v>
      </c>
      <c r="D256" t="s">
        <v>42</v>
      </c>
      <c r="E256" t="s">
        <v>294</v>
      </c>
      <c r="F256" t="s">
        <v>295</v>
      </c>
      <c r="G256">
        <v>4552100</v>
      </c>
      <c r="H256">
        <f t="shared" si="3"/>
        <v>4552.1000000000004</v>
      </c>
      <c r="I256" t="s">
        <v>21</v>
      </c>
      <c r="J256" t="s">
        <v>27</v>
      </c>
    </row>
    <row r="257" spans="1:10">
      <c r="A257" s="2" t="s">
        <v>1216</v>
      </c>
      <c r="B257" t="s">
        <v>20</v>
      </c>
      <c r="C257">
        <v>94</v>
      </c>
      <c r="D257" t="s">
        <v>42</v>
      </c>
      <c r="E257" t="s">
        <v>295</v>
      </c>
      <c r="F257" t="s">
        <v>296</v>
      </c>
      <c r="G257">
        <v>4552100</v>
      </c>
      <c r="H257">
        <f t="shared" si="3"/>
        <v>4552.1000000000004</v>
      </c>
      <c r="I257" t="s">
        <v>21</v>
      </c>
      <c r="J257" t="s">
        <v>27</v>
      </c>
    </row>
    <row r="258" spans="1:10">
      <c r="A258" s="2" t="s">
        <v>1216</v>
      </c>
      <c r="B258" t="s">
        <v>20</v>
      </c>
      <c r="C258">
        <v>94</v>
      </c>
      <c r="D258" t="s">
        <v>42</v>
      </c>
      <c r="E258" t="s">
        <v>296</v>
      </c>
      <c r="F258" t="s">
        <v>297</v>
      </c>
      <c r="G258">
        <v>4552100</v>
      </c>
      <c r="H258">
        <f t="shared" si="3"/>
        <v>4552.1000000000004</v>
      </c>
      <c r="I258" t="s">
        <v>21</v>
      </c>
      <c r="J258" t="s">
        <v>27</v>
      </c>
    </row>
    <row r="259" spans="1:10">
      <c r="A259" s="2" t="s">
        <v>1216</v>
      </c>
      <c r="B259" t="s">
        <v>20</v>
      </c>
      <c r="C259">
        <v>94</v>
      </c>
      <c r="D259" t="s">
        <v>42</v>
      </c>
      <c r="E259" t="s">
        <v>297</v>
      </c>
      <c r="F259" t="s">
        <v>298</v>
      </c>
      <c r="G259">
        <v>4552100</v>
      </c>
      <c r="H259">
        <f t="shared" ref="H259:H322" si="4">G259/1000</f>
        <v>4552.1000000000004</v>
      </c>
      <c r="I259" t="s">
        <v>21</v>
      </c>
      <c r="J259" t="s">
        <v>27</v>
      </c>
    </row>
    <row r="260" spans="1:10">
      <c r="A260" s="2" t="s">
        <v>1216</v>
      </c>
      <c r="B260" t="s">
        <v>20</v>
      </c>
      <c r="C260">
        <v>94</v>
      </c>
      <c r="D260" t="s">
        <v>42</v>
      </c>
      <c r="E260" t="s">
        <v>298</v>
      </c>
      <c r="F260" t="s">
        <v>299</v>
      </c>
      <c r="G260">
        <v>4552100</v>
      </c>
      <c r="H260">
        <f t="shared" si="4"/>
        <v>4552.1000000000004</v>
      </c>
      <c r="I260" t="s">
        <v>21</v>
      </c>
      <c r="J260" t="s">
        <v>27</v>
      </c>
    </row>
    <row r="261" spans="1:10">
      <c r="A261" s="2" t="s">
        <v>1216</v>
      </c>
      <c r="B261" t="s">
        <v>20</v>
      </c>
      <c r="C261">
        <v>94</v>
      </c>
      <c r="D261" t="s">
        <v>42</v>
      </c>
      <c r="E261" t="s">
        <v>299</v>
      </c>
      <c r="F261" t="s">
        <v>300</v>
      </c>
      <c r="G261">
        <v>4552100</v>
      </c>
      <c r="H261">
        <f t="shared" si="4"/>
        <v>4552.1000000000004</v>
      </c>
      <c r="I261" t="s">
        <v>21</v>
      </c>
      <c r="J261" t="s">
        <v>27</v>
      </c>
    </row>
    <row r="262" spans="1:10">
      <c r="A262" s="2" t="s">
        <v>1216</v>
      </c>
      <c r="B262" t="s">
        <v>20</v>
      </c>
      <c r="C262">
        <v>94</v>
      </c>
      <c r="D262" t="s">
        <v>42</v>
      </c>
      <c r="E262" t="s">
        <v>300</v>
      </c>
      <c r="F262" t="s">
        <v>301</v>
      </c>
      <c r="G262">
        <f>G261+($G$155-$G$153)/2</f>
        <v>4567066.5</v>
      </c>
      <c r="H262">
        <f t="shared" si="4"/>
        <v>4567.0664999999999</v>
      </c>
      <c r="I262" t="s">
        <v>1292</v>
      </c>
      <c r="J262" t="s">
        <v>27</v>
      </c>
    </row>
    <row r="263" spans="1:10">
      <c r="A263" s="2" t="s">
        <v>1216</v>
      </c>
      <c r="B263" t="s">
        <v>20</v>
      </c>
      <c r="C263">
        <v>94</v>
      </c>
      <c r="D263" t="s">
        <v>42</v>
      </c>
      <c r="E263" t="s">
        <v>301</v>
      </c>
      <c r="F263" t="s">
        <v>302</v>
      </c>
      <c r="G263">
        <v>4552100</v>
      </c>
      <c r="H263">
        <f t="shared" si="4"/>
        <v>4552.1000000000004</v>
      </c>
      <c r="I263" t="s">
        <v>21</v>
      </c>
      <c r="J263" t="s">
        <v>27</v>
      </c>
    </row>
    <row r="264" spans="1:10">
      <c r="A264" s="2" t="s">
        <v>1216</v>
      </c>
      <c r="B264" t="s">
        <v>20</v>
      </c>
      <c r="C264">
        <v>94</v>
      </c>
      <c r="D264" t="s">
        <v>42</v>
      </c>
      <c r="E264" t="s">
        <v>302</v>
      </c>
      <c r="F264" t="s">
        <v>472</v>
      </c>
      <c r="G264">
        <v>4552100</v>
      </c>
      <c r="H264">
        <f t="shared" si="4"/>
        <v>4552.1000000000004</v>
      </c>
      <c r="I264" t="s">
        <v>21</v>
      </c>
      <c r="J264" t="s">
        <v>27</v>
      </c>
    </row>
    <row r="265" spans="1:10">
      <c r="A265" s="2" t="s">
        <v>1216</v>
      </c>
      <c r="B265" t="s">
        <v>20</v>
      </c>
      <c r="C265">
        <v>94</v>
      </c>
      <c r="D265" t="s">
        <v>42</v>
      </c>
      <c r="E265" t="s">
        <v>472</v>
      </c>
      <c r="F265" t="s">
        <v>303</v>
      </c>
      <c r="G265">
        <v>4552100</v>
      </c>
      <c r="H265">
        <f t="shared" si="4"/>
        <v>4552.1000000000004</v>
      </c>
      <c r="I265" t="s">
        <v>21</v>
      </c>
      <c r="J265" t="s">
        <v>27</v>
      </c>
    </row>
    <row r="266" spans="1:10">
      <c r="A266" s="2" t="s">
        <v>1216</v>
      </c>
      <c r="B266" t="s">
        <v>20</v>
      </c>
      <c r="C266">
        <v>94</v>
      </c>
      <c r="D266" t="s">
        <v>42</v>
      </c>
      <c r="E266" t="s">
        <v>303</v>
      </c>
      <c r="F266" t="s">
        <v>304</v>
      </c>
      <c r="G266">
        <v>4552100</v>
      </c>
      <c r="H266">
        <f t="shared" si="4"/>
        <v>4552.1000000000004</v>
      </c>
      <c r="I266" t="s">
        <v>21</v>
      </c>
      <c r="J266" t="s">
        <v>27</v>
      </c>
    </row>
    <row r="267" spans="1:10">
      <c r="A267" s="2" t="s">
        <v>1216</v>
      </c>
      <c r="B267" t="s">
        <v>20</v>
      </c>
      <c r="C267">
        <v>94</v>
      </c>
      <c r="D267" t="s">
        <v>42</v>
      </c>
      <c r="E267" t="s">
        <v>304</v>
      </c>
      <c r="F267" t="s">
        <v>305</v>
      </c>
      <c r="G267">
        <v>4552100</v>
      </c>
      <c r="H267">
        <f t="shared" si="4"/>
        <v>4552.1000000000004</v>
      </c>
      <c r="I267" t="s">
        <v>1292</v>
      </c>
      <c r="J267" t="s">
        <v>27</v>
      </c>
    </row>
    <row r="268" spans="1:10">
      <c r="A268" s="2" t="s">
        <v>1216</v>
      </c>
      <c r="B268" t="s">
        <v>20</v>
      </c>
      <c r="C268">
        <v>94</v>
      </c>
      <c r="D268" t="s">
        <v>42</v>
      </c>
      <c r="E268" t="s">
        <v>305</v>
      </c>
      <c r="F268" t="s">
        <v>305</v>
      </c>
      <c r="G268">
        <v>4552100</v>
      </c>
      <c r="H268">
        <f t="shared" si="4"/>
        <v>4552.1000000000004</v>
      </c>
      <c r="I268" t="s">
        <v>1292</v>
      </c>
      <c r="J268" t="s">
        <v>27</v>
      </c>
    </row>
    <row r="269" spans="1:10">
      <c r="A269" s="2" t="s">
        <v>1216</v>
      </c>
      <c r="B269" t="s">
        <v>20</v>
      </c>
      <c r="C269">
        <v>94</v>
      </c>
      <c r="D269" t="s">
        <v>42</v>
      </c>
      <c r="E269" t="s">
        <v>306</v>
      </c>
      <c r="F269" t="s">
        <v>473</v>
      </c>
      <c r="G269">
        <v>4552100</v>
      </c>
      <c r="H269">
        <f t="shared" si="4"/>
        <v>4552.1000000000004</v>
      </c>
      <c r="I269" t="s">
        <v>21</v>
      </c>
      <c r="J269" t="s">
        <v>27</v>
      </c>
    </row>
    <row r="270" spans="1:10">
      <c r="A270" s="2" t="s">
        <v>1216</v>
      </c>
      <c r="B270" t="s">
        <v>20</v>
      </c>
      <c r="C270">
        <v>94</v>
      </c>
      <c r="D270" t="s">
        <v>42</v>
      </c>
      <c r="E270" t="s">
        <v>473</v>
      </c>
      <c r="F270" t="s">
        <v>307</v>
      </c>
      <c r="G270">
        <v>4552100</v>
      </c>
      <c r="H270">
        <f t="shared" si="4"/>
        <v>4552.1000000000004</v>
      </c>
      <c r="I270" t="s">
        <v>21</v>
      </c>
      <c r="J270" t="s">
        <v>27</v>
      </c>
    </row>
    <row r="271" spans="1:10">
      <c r="A271" s="2" t="s">
        <v>1216</v>
      </c>
      <c r="B271" t="s">
        <v>20</v>
      </c>
      <c r="C271">
        <v>94</v>
      </c>
      <c r="D271" t="s">
        <v>42</v>
      </c>
      <c r="E271" t="s">
        <v>307</v>
      </c>
      <c r="F271" t="s">
        <v>308</v>
      </c>
      <c r="G271">
        <v>4552100</v>
      </c>
      <c r="H271">
        <f t="shared" si="4"/>
        <v>4552.1000000000004</v>
      </c>
      <c r="I271" t="s">
        <v>21</v>
      </c>
      <c r="J271" t="s">
        <v>27</v>
      </c>
    </row>
    <row r="272" spans="1:10">
      <c r="A272" s="2" t="s">
        <v>1216</v>
      </c>
      <c r="B272" t="s">
        <v>20</v>
      </c>
      <c r="C272">
        <v>94</v>
      </c>
      <c r="D272" t="s">
        <v>42</v>
      </c>
      <c r="E272" t="s">
        <v>308</v>
      </c>
      <c r="F272" t="s">
        <v>309</v>
      </c>
      <c r="G272">
        <v>4552100</v>
      </c>
      <c r="H272">
        <f t="shared" si="4"/>
        <v>4552.1000000000004</v>
      </c>
      <c r="I272" t="s">
        <v>21</v>
      </c>
      <c r="J272" t="s">
        <v>27</v>
      </c>
    </row>
    <row r="273" spans="1:10">
      <c r="A273" s="2" t="s">
        <v>1216</v>
      </c>
      <c r="B273" t="s">
        <v>20</v>
      </c>
      <c r="C273">
        <v>94</v>
      </c>
      <c r="D273" t="s">
        <v>42</v>
      </c>
      <c r="E273" t="s">
        <v>309</v>
      </c>
      <c r="F273" t="s">
        <v>310</v>
      </c>
      <c r="G273">
        <v>4552100</v>
      </c>
      <c r="H273">
        <f t="shared" si="4"/>
        <v>4552.1000000000004</v>
      </c>
      <c r="I273" t="s">
        <v>1292</v>
      </c>
      <c r="J273" t="s">
        <v>27</v>
      </c>
    </row>
    <row r="274" spans="1:10">
      <c r="A274" s="2" t="s">
        <v>1216</v>
      </c>
      <c r="B274" t="s">
        <v>20</v>
      </c>
      <c r="C274">
        <v>94</v>
      </c>
      <c r="D274" t="s">
        <v>42</v>
      </c>
      <c r="E274" t="s">
        <v>310</v>
      </c>
      <c r="F274" t="s">
        <v>474</v>
      </c>
      <c r="G274">
        <v>4552100</v>
      </c>
      <c r="H274">
        <f t="shared" si="4"/>
        <v>4552.1000000000004</v>
      </c>
      <c r="I274" t="s">
        <v>21</v>
      </c>
      <c r="J274" t="s">
        <v>27</v>
      </c>
    </row>
    <row r="275" spans="1:10">
      <c r="A275" s="2" t="s">
        <v>1216</v>
      </c>
      <c r="B275" t="s">
        <v>20</v>
      </c>
      <c r="C275">
        <v>94</v>
      </c>
      <c r="D275" t="s">
        <v>42</v>
      </c>
      <c r="E275" t="s">
        <v>474</v>
      </c>
      <c r="F275" t="s">
        <v>311</v>
      </c>
      <c r="G275">
        <v>4552100</v>
      </c>
      <c r="H275">
        <f t="shared" si="4"/>
        <v>4552.1000000000004</v>
      </c>
      <c r="I275" t="s">
        <v>21</v>
      </c>
      <c r="J275" t="s">
        <v>27</v>
      </c>
    </row>
    <row r="276" spans="1:10">
      <c r="A276" s="2" t="s">
        <v>1216</v>
      </c>
      <c r="B276" t="s">
        <v>20</v>
      </c>
      <c r="C276">
        <v>94</v>
      </c>
      <c r="D276" t="s">
        <v>42</v>
      </c>
      <c r="E276" t="s">
        <v>311</v>
      </c>
      <c r="F276" t="s">
        <v>312</v>
      </c>
      <c r="G276">
        <v>4552100</v>
      </c>
      <c r="H276">
        <f t="shared" si="4"/>
        <v>4552.1000000000004</v>
      </c>
      <c r="I276" t="s">
        <v>21</v>
      </c>
      <c r="J276" t="s">
        <v>27</v>
      </c>
    </row>
    <row r="277" spans="1:10">
      <c r="A277" s="2" t="s">
        <v>1216</v>
      </c>
      <c r="B277" t="s">
        <v>20</v>
      </c>
      <c r="C277">
        <v>94</v>
      </c>
      <c r="D277" t="s">
        <v>42</v>
      </c>
      <c r="E277" t="s">
        <v>312</v>
      </c>
      <c r="F277" t="s">
        <v>313</v>
      </c>
      <c r="G277">
        <v>4552100</v>
      </c>
      <c r="H277">
        <f t="shared" si="4"/>
        <v>4552.1000000000004</v>
      </c>
      <c r="I277" t="s">
        <v>21</v>
      </c>
      <c r="J277" t="s">
        <v>27</v>
      </c>
    </row>
    <row r="278" spans="1:10">
      <c r="A278" s="2" t="s">
        <v>1216</v>
      </c>
      <c r="B278" t="s">
        <v>20</v>
      </c>
      <c r="C278">
        <v>94</v>
      </c>
      <c r="D278" t="s">
        <v>42</v>
      </c>
      <c r="E278" t="s">
        <v>313</v>
      </c>
      <c r="F278" t="s">
        <v>475</v>
      </c>
      <c r="G278">
        <v>4552100</v>
      </c>
      <c r="H278">
        <f t="shared" si="4"/>
        <v>4552.1000000000004</v>
      </c>
      <c r="I278" t="s">
        <v>21</v>
      </c>
      <c r="J278" t="s">
        <v>27</v>
      </c>
    </row>
    <row r="279" spans="1:10">
      <c r="A279" s="2" t="s">
        <v>1216</v>
      </c>
      <c r="B279" t="s">
        <v>20</v>
      </c>
      <c r="C279">
        <v>94</v>
      </c>
      <c r="D279" t="s">
        <v>42</v>
      </c>
      <c r="E279" t="s">
        <v>475</v>
      </c>
      <c r="F279" t="s">
        <v>314</v>
      </c>
      <c r="G279">
        <v>4552100</v>
      </c>
      <c r="H279">
        <f t="shared" si="4"/>
        <v>4552.1000000000004</v>
      </c>
      <c r="I279" t="s">
        <v>21</v>
      </c>
      <c r="J279" t="s">
        <v>27</v>
      </c>
    </row>
    <row r="280" spans="1:10">
      <c r="A280" s="2" t="s">
        <v>1216</v>
      </c>
      <c r="B280" t="s">
        <v>20</v>
      </c>
      <c r="C280">
        <v>94</v>
      </c>
      <c r="D280" t="s">
        <v>42</v>
      </c>
      <c r="E280" t="s">
        <v>314</v>
      </c>
      <c r="F280" t="s">
        <v>315</v>
      </c>
      <c r="G280">
        <v>4552100</v>
      </c>
      <c r="H280">
        <f t="shared" si="4"/>
        <v>4552.1000000000004</v>
      </c>
      <c r="I280" t="s">
        <v>21</v>
      </c>
      <c r="J280" t="s">
        <v>27</v>
      </c>
    </row>
    <row r="281" spans="1:10">
      <c r="A281" s="2" t="s">
        <v>1216</v>
      </c>
      <c r="B281" t="s">
        <v>20</v>
      </c>
      <c r="C281">
        <v>94</v>
      </c>
      <c r="D281" t="s">
        <v>42</v>
      </c>
      <c r="E281" t="s">
        <v>315</v>
      </c>
      <c r="F281" t="s">
        <v>316</v>
      </c>
      <c r="G281">
        <v>4552100</v>
      </c>
      <c r="H281">
        <f t="shared" si="4"/>
        <v>4552.1000000000004</v>
      </c>
      <c r="I281" t="s">
        <v>21</v>
      </c>
      <c r="J281" t="s">
        <v>27</v>
      </c>
    </row>
    <row r="282" spans="1:10">
      <c r="A282" s="2" t="s">
        <v>1216</v>
      </c>
      <c r="B282" t="s">
        <v>20</v>
      </c>
      <c r="C282">
        <v>94</v>
      </c>
      <c r="D282" t="s">
        <v>42</v>
      </c>
      <c r="E282" t="s">
        <v>316</v>
      </c>
      <c r="F282" t="s">
        <v>317</v>
      </c>
      <c r="G282">
        <v>4552100</v>
      </c>
      <c r="H282">
        <f t="shared" si="4"/>
        <v>4552.1000000000004</v>
      </c>
      <c r="I282" t="s">
        <v>21</v>
      </c>
      <c r="J282" t="s">
        <v>27</v>
      </c>
    </row>
    <row r="283" spans="1:10">
      <c r="A283" s="2" t="s">
        <v>1216</v>
      </c>
      <c r="B283" t="s">
        <v>20</v>
      </c>
      <c r="C283">
        <v>94</v>
      </c>
      <c r="D283" t="s">
        <v>42</v>
      </c>
      <c r="E283" t="s">
        <v>317</v>
      </c>
      <c r="F283" t="s">
        <v>318</v>
      </c>
      <c r="G283">
        <v>4552100</v>
      </c>
      <c r="H283">
        <f t="shared" si="4"/>
        <v>4552.1000000000004</v>
      </c>
      <c r="I283" t="s">
        <v>21</v>
      </c>
      <c r="J283" t="s">
        <v>27</v>
      </c>
    </row>
    <row r="284" spans="1:10">
      <c r="A284" s="2" t="s">
        <v>1216</v>
      </c>
      <c r="B284" t="s">
        <v>20</v>
      </c>
      <c r="C284">
        <v>94</v>
      </c>
      <c r="D284" t="s">
        <v>42</v>
      </c>
      <c r="E284" t="s">
        <v>318</v>
      </c>
      <c r="F284" t="s">
        <v>319</v>
      </c>
      <c r="G284">
        <v>4552100</v>
      </c>
      <c r="H284">
        <f t="shared" si="4"/>
        <v>4552.1000000000004</v>
      </c>
      <c r="I284" t="s">
        <v>21</v>
      </c>
      <c r="J284" t="s">
        <v>27</v>
      </c>
    </row>
    <row r="285" spans="1:10">
      <c r="A285" s="2" t="s">
        <v>1216</v>
      </c>
      <c r="B285" t="s">
        <v>20</v>
      </c>
      <c r="C285">
        <v>94</v>
      </c>
      <c r="D285" t="s">
        <v>42</v>
      </c>
      <c r="E285" t="s">
        <v>319</v>
      </c>
      <c r="F285" t="s">
        <v>320</v>
      </c>
      <c r="G285">
        <v>4552100</v>
      </c>
      <c r="H285">
        <f t="shared" si="4"/>
        <v>4552.1000000000004</v>
      </c>
      <c r="I285" t="s">
        <v>21</v>
      </c>
      <c r="J285" t="s">
        <v>27</v>
      </c>
    </row>
    <row r="286" spans="1:10">
      <c r="A286" s="2" t="s">
        <v>1216</v>
      </c>
      <c r="B286" t="s">
        <v>20</v>
      </c>
      <c r="C286">
        <v>94</v>
      </c>
      <c r="D286" t="s">
        <v>42</v>
      </c>
      <c r="E286" t="s">
        <v>320</v>
      </c>
      <c r="F286" t="s">
        <v>321</v>
      </c>
      <c r="G286">
        <v>4552100</v>
      </c>
      <c r="H286">
        <f t="shared" si="4"/>
        <v>4552.1000000000004</v>
      </c>
      <c r="I286" t="s">
        <v>21</v>
      </c>
      <c r="J286" t="s">
        <v>27</v>
      </c>
    </row>
    <row r="287" spans="1:10">
      <c r="A287" s="2" t="s">
        <v>1216</v>
      </c>
      <c r="B287" t="s">
        <v>20</v>
      </c>
      <c r="C287">
        <v>94</v>
      </c>
      <c r="D287" t="s">
        <v>42</v>
      </c>
      <c r="E287" t="s">
        <v>321</v>
      </c>
      <c r="F287" t="s">
        <v>322</v>
      </c>
      <c r="G287">
        <v>4552100</v>
      </c>
      <c r="H287">
        <f t="shared" si="4"/>
        <v>4552.1000000000004</v>
      </c>
      <c r="I287" t="s">
        <v>21</v>
      </c>
      <c r="J287" t="s">
        <v>27</v>
      </c>
    </row>
    <row r="288" spans="1:10">
      <c r="A288" s="2" t="s">
        <v>1216</v>
      </c>
      <c r="B288" t="s">
        <v>20</v>
      </c>
      <c r="C288">
        <v>94</v>
      </c>
      <c r="D288" t="s">
        <v>42</v>
      </c>
      <c r="E288" t="s">
        <v>322</v>
      </c>
      <c r="F288" t="s">
        <v>323</v>
      </c>
      <c r="G288">
        <v>4552100</v>
      </c>
      <c r="H288">
        <f t="shared" si="4"/>
        <v>4552.1000000000004</v>
      </c>
      <c r="I288" t="s">
        <v>21</v>
      </c>
      <c r="J288" t="s">
        <v>27</v>
      </c>
    </row>
    <row r="289" spans="1:10">
      <c r="A289" s="2" t="s">
        <v>1216</v>
      </c>
      <c r="B289" t="s">
        <v>20</v>
      </c>
      <c r="C289">
        <v>94</v>
      </c>
      <c r="D289" t="s">
        <v>42</v>
      </c>
      <c r="E289" t="s">
        <v>323</v>
      </c>
      <c r="F289" t="s">
        <v>324</v>
      </c>
      <c r="G289">
        <v>4552100</v>
      </c>
      <c r="H289">
        <f t="shared" si="4"/>
        <v>4552.1000000000004</v>
      </c>
      <c r="I289" t="s">
        <v>21</v>
      </c>
      <c r="J289" t="s">
        <v>27</v>
      </c>
    </row>
    <row r="290" spans="1:10">
      <c r="A290" s="2" t="s">
        <v>1216</v>
      </c>
      <c r="B290" t="s">
        <v>20</v>
      </c>
      <c r="C290">
        <v>94</v>
      </c>
      <c r="D290" t="s">
        <v>42</v>
      </c>
      <c r="E290" t="s">
        <v>324</v>
      </c>
      <c r="F290" t="s">
        <v>325</v>
      </c>
      <c r="G290">
        <v>4552100</v>
      </c>
      <c r="H290">
        <f t="shared" si="4"/>
        <v>4552.1000000000004</v>
      </c>
      <c r="I290" t="s">
        <v>21</v>
      </c>
      <c r="J290" t="s">
        <v>27</v>
      </c>
    </row>
    <row r="291" spans="1:10">
      <c r="A291" s="2" t="s">
        <v>1216</v>
      </c>
      <c r="B291" t="s">
        <v>20</v>
      </c>
      <c r="C291">
        <v>94</v>
      </c>
      <c r="D291" t="s">
        <v>42</v>
      </c>
      <c r="E291" t="s">
        <v>325</v>
      </c>
      <c r="F291" t="s">
        <v>326</v>
      </c>
      <c r="G291">
        <v>4552100</v>
      </c>
      <c r="H291">
        <f t="shared" si="4"/>
        <v>4552.1000000000004</v>
      </c>
      <c r="I291" t="s">
        <v>21</v>
      </c>
      <c r="J291" t="s">
        <v>27</v>
      </c>
    </row>
    <row r="292" spans="1:10">
      <c r="A292" s="2" t="s">
        <v>1216</v>
      </c>
      <c r="B292" t="s">
        <v>20</v>
      </c>
      <c r="C292">
        <v>94</v>
      </c>
      <c r="D292" t="s">
        <v>42</v>
      </c>
      <c r="E292" t="s">
        <v>326</v>
      </c>
      <c r="F292" t="s">
        <v>327</v>
      </c>
      <c r="G292">
        <v>4552100</v>
      </c>
      <c r="H292">
        <f t="shared" si="4"/>
        <v>4552.1000000000004</v>
      </c>
      <c r="I292" t="s">
        <v>21</v>
      </c>
      <c r="J292" t="s">
        <v>27</v>
      </c>
    </row>
    <row r="293" spans="1:10">
      <c r="A293" s="2" t="s">
        <v>1216</v>
      </c>
      <c r="B293" t="s">
        <v>20</v>
      </c>
      <c r="C293">
        <v>94</v>
      </c>
      <c r="D293" t="s">
        <v>42</v>
      </c>
      <c r="E293" t="s">
        <v>327</v>
      </c>
      <c r="F293" t="s">
        <v>328</v>
      </c>
      <c r="G293">
        <v>4552100</v>
      </c>
      <c r="H293">
        <f t="shared" si="4"/>
        <v>4552.1000000000004</v>
      </c>
      <c r="I293" t="s">
        <v>21</v>
      </c>
      <c r="J293" t="s">
        <v>27</v>
      </c>
    </row>
    <row r="294" spans="1:10">
      <c r="A294" s="2" t="s">
        <v>1216</v>
      </c>
      <c r="B294" t="s">
        <v>20</v>
      </c>
      <c r="C294">
        <v>94</v>
      </c>
      <c r="D294" t="s">
        <v>42</v>
      </c>
      <c r="E294" t="s">
        <v>328</v>
      </c>
      <c r="F294" t="s">
        <v>329</v>
      </c>
      <c r="G294">
        <v>4552100</v>
      </c>
      <c r="H294">
        <f t="shared" si="4"/>
        <v>4552.1000000000004</v>
      </c>
      <c r="I294" t="s">
        <v>21</v>
      </c>
      <c r="J294" t="s">
        <v>27</v>
      </c>
    </row>
    <row r="295" spans="1:10">
      <c r="A295" s="2" t="s">
        <v>1216</v>
      </c>
      <c r="B295" t="s">
        <v>20</v>
      </c>
      <c r="C295">
        <v>94</v>
      </c>
      <c r="D295" t="s">
        <v>42</v>
      </c>
      <c r="E295" t="s">
        <v>329</v>
      </c>
      <c r="F295" t="s">
        <v>330</v>
      </c>
      <c r="G295">
        <v>4552100</v>
      </c>
      <c r="H295">
        <f t="shared" si="4"/>
        <v>4552.1000000000004</v>
      </c>
      <c r="I295" t="s">
        <v>21</v>
      </c>
      <c r="J295" t="s">
        <v>27</v>
      </c>
    </row>
    <row r="296" spans="1:10">
      <c r="A296" s="2" t="s">
        <v>1216</v>
      </c>
      <c r="B296" t="s">
        <v>20</v>
      </c>
      <c r="C296">
        <v>94</v>
      </c>
      <c r="D296" t="s">
        <v>42</v>
      </c>
      <c r="E296" t="s">
        <v>330</v>
      </c>
      <c r="F296" t="s">
        <v>331</v>
      </c>
      <c r="G296">
        <v>4552100</v>
      </c>
      <c r="H296">
        <f t="shared" si="4"/>
        <v>4552.1000000000004</v>
      </c>
      <c r="I296" t="s">
        <v>21</v>
      </c>
      <c r="J296" t="s">
        <v>27</v>
      </c>
    </row>
    <row r="297" spans="1:10">
      <c r="A297" s="2" t="s">
        <v>1216</v>
      </c>
      <c r="B297" t="s">
        <v>20</v>
      </c>
      <c r="C297">
        <v>94</v>
      </c>
      <c r="D297" t="s">
        <v>42</v>
      </c>
      <c r="E297" t="s">
        <v>331</v>
      </c>
      <c r="F297" t="s">
        <v>332</v>
      </c>
      <c r="G297">
        <v>4552100</v>
      </c>
      <c r="H297">
        <f t="shared" si="4"/>
        <v>4552.1000000000004</v>
      </c>
      <c r="I297" t="s">
        <v>21</v>
      </c>
      <c r="J297" t="s">
        <v>27</v>
      </c>
    </row>
    <row r="298" spans="1:10">
      <c r="A298" s="2" t="s">
        <v>1216</v>
      </c>
      <c r="B298" t="s">
        <v>20</v>
      </c>
      <c r="C298">
        <v>94</v>
      </c>
      <c r="D298" t="s">
        <v>42</v>
      </c>
      <c r="E298" t="s">
        <v>332</v>
      </c>
      <c r="F298" t="s">
        <v>333</v>
      </c>
      <c r="G298">
        <v>4552100</v>
      </c>
      <c r="H298">
        <f t="shared" si="4"/>
        <v>4552.1000000000004</v>
      </c>
      <c r="I298" t="s">
        <v>21</v>
      </c>
      <c r="J298" t="s">
        <v>27</v>
      </c>
    </row>
    <row r="299" spans="1:10">
      <c r="A299" s="2" t="s">
        <v>1216</v>
      </c>
      <c r="B299" t="s">
        <v>20</v>
      </c>
      <c r="C299">
        <v>94</v>
      </c>
      <c r="D299" t="s">
        <v>42</v>
      </c>
      <c r="E299" t="s">
        <v>333</v>
      </c>
      <c r="F299" t="s">
        <v>334</v>
      </c>
      <c r="G299">
        <v>4552100</v>
      </c>
      <c r="H299">
        <f t="shared" si="4"/>
        <v>4552.1000000000004</v>
      </c>
      <c r="I299" t="s">
        <v>21</v>
      </c>
      <c r="J299" t="s">
        <v>27</v>
      </c>
    </row>
    <row r="300" spans="1:10">
      <c r="A300" s="2" t="s">
        <v>1216</v>
      </c>
      <c r="B300" t="s">
        <v>20</v>
      </c>
      <c r="C300">
        <v>94</v>
      </c>
      <c r="D300" t="s">
        <v>42</v>
      </c>
      <c r="E300" t="s">
        <v>334</v>
      </c>
      <c r="F300" t="s">
        <v>335</v>
      </c>
      <c r="G300">
        <v>4552100</v>
      </c>
      <c r="H300">
        <f t="shared" si="4"/>
        <v>4552.1000000000004</v>
      </c>
      <c r="I300" t="s">
        <v>21</v>
      </c>
      <c r="J300" t="s">
        <v>27</v>
      </c>
    </row>
    <row r="301" spans="1:10">
      <c r="A301" s="2" t="s">
        <v>1216</v>
      </c>
      <c r="B301" t="s">
        <v>20</v>
      </c>
      <c r="C301">
        <v>94</v>
      </c>
      <c r="D301" t="s">
        <v>42</v>
      </c>
      <c r="E301" t="s">
        <v>335</v>
      </c>
      <c r="F301" t="s">
        <v>336</v>
      </c>
      <c r="G301">
        <v>4552100</v>
      </c>
      <c r="H301">
        <f t="shared" si="4"/>
        <v>4552.1000000000004</v>
      </c>
      <c r="I301" t="s">
        <v>21</v>
      </c>
      <c r="J301" t="s">
        <v>27</v>
      </c>
    </row>
    <row r="302" spans="1:10">
      <c r="A302" s="2" t="s">
        <v>1216</v>
      </c>
      <c r="B302" t="s">
        <v>20</v>
      </c>
      <c r="C302">
        <v>94</v>
      </c>
      <c r="D302" t="s">
        <v>42</v>
      </c>
      <c r="E302" t="s">
        <v>336</v>
      </c>
      <c r="F302" t="s">
        <v>337</v>
      </c>
      <c r="G302">
        <v>4552100</v>
      </c>
      <c r="H302">
        <f t="shared" si="4"/>
        <v>4552.1000000000004</v>
      </c>
      <c r="I302" t="s">
        <v>21</v>
      </c>
      <c r="J302" t="s">
        <v>27</v>
      </c>
    </row>
    <row r="303" spans="1:10">
      <c r="A303" s="2" t="s">
        <v>1216</v>
      </c>
      <c r="B303" t="s">
        <v>20</v>
      </c>
      <c r="C303">
        <v>94</v>
      </c>
      <c r="D303" t="s">
        <v>42</v>
      </c>
      <c r="E303" t="s">
        <v>337</v>
      </c>
      <c r="F303" t="s">
        <v>338</v>
      </c>
      <c r="G303">
        <v>4552100</v>
      </c>
      <c r="H303">
        <f t="shared" si="4"/>
        <v>4552.1000000000004</v>
      </c>
      <c r="I303" t="s">
        <v>21</v>
      </c>
      <c r="J303" t="s">
        <v>27</v>
      </c>
    </row>
    <row r="304" spans="1:10">
      <c r="A304" s="2" t="s">
        <v>1216</v>
      </c>
      <c r="B304" t="s">
        <v>20</v>
      </c>
      <c r="C304">
        <v>94</v>
      </c>
      <c r="D304" t="s">
        <v>42</v>
      </c>
      <c r="E304" t="s">
        <v>338</v>
      </c>
      <c r="F304" t="s">
        <v>339</v>
      </c>
      <c r="G304">
        <v>4552100</v>
      </c>
      <c r="H304">
        <f t="shared" si="4"/>
        <v>4552.1000000000004</v>
      </c>
      <c r="I304" t="s">
        <v>21</v>
      </c>
      <c r="J304" t="s">
        <v>27</v>
      </c>
    </row>
    <row r="305" spans="1:10">
      <c r="A305" s="2" t="s">
        <v>1216</v>
      </c>
      <c r="B305" t="s">
        <v>20</v>
      </c>
      <c r="C305">
        <v>94</v>
      </c>
      <c r="D305" t="s">
        <v>42</v>
      </c>
      <c r="E305" t="s">
        <v>339</v>
      </c>
      <c r="F305" t="s">
        <v>340</v>
      </c>
      <c r="G305">
        <v>4552100</v>
      </c>
      <c r="H305">
        <f t="shared" si="4"/>
        <v>4552.1000000000004</v>
      </c>
      <c r="I305" t="s">
        <v>21</v>
      </c>
      <c r="J305" t="s">
        <v>27</v>
      </c>
    </row>
    <row r="306" spans="1:10">
      <c r="A306" s="2" t="s">
        <v>1216</v>
      </c>
      <c r="B306" t="s">
        <v>20</v>
      </c>
      <c r="C306">
        <v>94</v>
      </c>
      <c r="D306" t="s">
        <v>42</v>
      </c>
      <c r="E306" t="s">
        <v>340</v>
      </c>
      <c r="F306" t="s">
        <v>341</v>
      </c>
      <c r="G306">
        <v>4552100</v>
      </c>
      <c r="H306">
        <f t="shared" si="4"/>
        <v>4552.1000000000004</v>
      </c>
      <c r="I306" t="s">
        <v>21</v>
      </c>
      <c r="J306" t="s">
        <v>27</v>
      </c>
    </row>
    <row r="307" spans="1:10">
      <c r="A307" s="2" t="s">
        <v>1216</v>
      </c>
      <c r="B307" t="s">
        <v>20</v>
      </c>
      <c r="C307">
        <v>94</v>
      </c>
      <c r="D307" t="s">
        <v>42</v>
      </c>
      <c r="E307" t="s">
        <v>341</v>
      </c>
      <c r="F307" t="s">
        <v>342</v>
      </c>
      <c r="G307">
        <v>4552100</v>
      </c>
      <c r="H307">
        <f t="shared" si="4"/>
        <v>4552.1000000000004</v>
      </c>
      <c r="I307" t="s">
        <v>21</v>
      </c>
      <c r="J307" t="s">
        <v>27</v>
      </c>
    </row>
    <row r="308" spans="1:10">
      <c r="A308" s="2" t="s">
        <v>1216</v>
      </c>
      <c r="B308" t="s">
        <v>20</v>
      </c>
      <c r="C308">
        <v>94</v>
      </c>
      <c r="D308" t="s">
        <v>42</v>
      </c>
      <c r="E308" t="s">
        <v>342</v>
      </c>
      <c r="F308" t="s">
        <v>343</v>
      </c>
      <c r="G308">
        <v>4552100</v>
      </c>
      <c r="H308">
        <f t="shared" si="4"/>
        <v>4552.1000000000004</v>
      </c>
      <c r="I308" t="s">
        <v>21</v>
      </c>
      <c r="J308" t="s">
        <v>27</v>
      </c>
    </row>
    <row r="309" spans="1:10">
      <c r="A309" s="2" t="s">
        <v>1216</v>
      </c>
      <c r="B309" t="s">
        <v>20</v>
      </c>
      <c r="C309">
        <v>94</v>
      </c>
      <c r="D309" t="s">
        <v>42</v>
      </c>
      <c r="E309" t="s">
        <v>343</v>
      </c>
      <c r="F309" t="s">
        <v>344</v>
      </c>
      <c r="G309">
        <v>4552100</v>
      </c>
      <c r="H309">
        <f t="shared" si="4"/>
        <v>4552.1000000000004</v>
      </c>
      <c r="I309" t="s">
        <v>21</v>
      </c>
      <c r="J309" t="s">
        <v>27</v>
      </c>
    </row>
    <row r="310" spans="1:10">
      <c r="A310" s="2" t="s">
        <v>1216</v>
      </c>
      <c r="B310" t="s">
        <v>20</v>
      </c>
      <c r="C310">
        <v>94</v>
      </c>
      <c r="D310" t="s">
        <v>42</v>
      </c>
      <c r="E310" t="s">
        <v>344</v>
      </c>
      <c r="F310" t="s">
        <v>345</v>
      </c>
      <c r="G310">
        <v>4552100</v>
      </c>
      <c r="H310">
        <f t="shared" si="4"/>
        <v>4552.1000000000004</v>
      </c>
      <c r="I310" t="s">
        <v>21</v>
      </c>
      <c r="J310" t="s">
        <v>27</v>
      </c>
    </row>
    <row r="311" spans="1:10">
      <c r="A311" s="2" t="s">
        <v>1216</v>
      </c>
      <c r="B311" t="s">
        <v>20</v>
      </c>
      <c r="C311">
        <v>94</v>
      </c>
      <c r="D311" t="s">
        <v>42</v>
      </c>
      <c r="E311" t="s">
        <v>345</v>
      </c>
      <c r="F311" t="s">
        <v>346</v>
      </c>
      <c r="G311">
        <v>4552100</v>
      </c>
      <c r="H311">
        <f t="shared" si="4"/>
        <v>4552.1000000000004</v>
      </c>
      <c r="I311" t="s">
        <v>21</v>
      </c>
      <c r="J311" t="s">
        <v>27</v>
      </c>
    </row>
    <row r="312" spans="1:10">
      <c r="A312" s="2" t="s">
        <v>1216</v>
      </c>
      <c r="B312" t="s">
        <v>20</v>
      </c>
      <c r="C312">
        <v>94</v>
      </c>
      <c r="D312" t="s">
        <v>42</v>
      </c>
      <c r="E312" t="s">
        <v>346</v>
      </c>
      <c r="F312" t="s">
        <v>347</v>
      </c>
      <c r="G312">
        <v>4552100</v>
      </c>
      <c r="H312">
        <f t="shared" si="4"/>
        <v>4552.1000000000004</v>
      </c>
      <c r="I312" t="s">
        <v>21</v>
      </c>
      <c r="J312" t="s">
        <v>27</v>
      </c>
    </row>
    <row r="313" spans="1:10">
      <c r="A313" s="2" t="s">
        <v>1216</v>
      </c>
      <c r="B313" t="s">
        <v>20</v>
      </c>
      <c r="C313">
        <v>94</v>
      </c>
      <c r="D313" t="s">
        <v>42</v>
      </c>
      <c r="E313" t="s">
        <v>347</v>
      </c>
      <c r="F313" t="s">
        <v>348</v>
      </c>
      <c r="G313">
        <v>4552100</v>
      </c>
      <c r="H313">
        <f t="shared" si="4"/>
        <v>4552.1000000000004</v>
      </c>
      <c r="I313" t="s">
        <v>21</v>
      </c>
      <c r="J313" t="s">
        <v>27</v>
      </c>
    </row>
    <row r="314" spans="1:10">
      <c r="A314" s="2" t="s">
        <v>1216</v>
      </c>
      <c r="B314" t="s">
        <v>20</v>
      </c>
      <c r="C314">
        <v>94</v>
      </c>
      <c r="D314" t="s">
        <v>42</v>
      </c>
      <c r="E314" t="s">
        <v>348</v>
      </c>
      <c r="F314" t="s">
        <v>349</v>
      </c>
      <c r="G314">
        <v>4552100</v>
      </c>
      <c r="H314">
        <f t="shared" si="4"/>
        <v>4552.1000000000004</v>
      </c>
      <c r="I314" t="s">
        <v>21</v>
      </c>
      <c r="J314" t="s">
        <v>27</v>
      </c>
    </row>
    <row r="315" spans="1:10">
      <c r="A315" s="2" t="s">
        <v>1216</v>
      </c>
      <c r="B315" t="s">
        <v>20</v>
      </c>
      <c r="C315">
        <v>94</v>
      </c>
      <c r="D315" t="s">
        <v>42</v>
      </c>
      <c r="E315" t="s">
        <v>349</v>
      </c>
      <c r="F315" t="s">
        <v>350</v>
      </c>
      <c r="G315">
        <v>4552100</v>
      </c>
      <c r="H315">
        <f t="shared" si="4"/>
        <v>4552.1000000000004</v>
      </c>
      <c r="I315" t="s">
        <v>21</v>
      </c>
      <c r="J315" t="s">
        <v>27</v>
      </c>
    </row>
    <row r="316" spans="1:10">
      <c r="A316" s="2" t="s">
        <v>1216</v>
      </c>
      <c r="B316" t="s">
        <v>20</v>
      </c>
      <c r="C316">
        <v>94</v>
      </c>
      <c r="D316" t="s">
        <v>42</v>
      </c>
      <c r="E316" t="s">
        <v>350</v>
      </c>
      <c r="F316" t="s">
        <v>351</v>
      </c>
      <c r="G316">
        <v>4552100</v>
      </c>
      <c r="H316">
        <f t="shared" si="4"/>
        <v>4552.1000000000004</v>
      </c>
      <c r="I316" t="s">
        <v>21</v>
      </c>
      <c r="J316" t="s">
        <v>27</v>
      </c>
    </row>
    <row r="317" spans="1:10">
      <c r="A317" s="2" t="s">
        <v>1216</v>
      </c>
      <c r="B317" t="s">
        <v>20</v>
      </c>
      <c r="C317">
        <v>94</v>
      </c>
      <c r="D317" t="s">
        <v>42</v>
      </c>
      <c r="E317" t="s">
        <v>351</v>
      </c>
      <c r="F317" t="s">
        <v>352</v>
      </c>
      <c r="G317">
        <v>4552100</v>
      </c>
      <c r="H317">
        <f t="shared" si="4"/>
        <v>4552.1000000000004</v>
      </c>
      <c r="I317" t="s">
        <v>21</v>
      </c>
      <c r="J317" t="s">
        <v>27</v>
      </c>
    </row>
    <row r="318" spans="1:10">
      <c r="A318" s="2" t="s">
        <v>1216</v>
      </c>
      <c r="B318" t="s">
        <v>20</v>
      </c>
      <c r="C318">
        <v>94</v>
      </c>
      <c r="D318" t="s">
        <v>42</v>
      </c>
      <c r="E318" t="s">
        <v>352</v>
      </c>
      <c r="F318" t="s">
        <v>353</v>
      </c>
      <c r="G318">
        <v>4552100</v>
      </c>
      <c r="H318">
        <f t="shared" si="4"/>
        <v>4552.1000000000004</v>
      </c>
      <c r="I318" t="s">
        <v>21</v>
      </c>
      <c r="J318" t="s">
        <v>27</v>
      </c>
    </row>
    <row r="319" spans="1:10">
      <c r="A319" s="2" t="s">
        <v>1216</v>
      </c>
      <c r="B319" t="s">
        <v>20</v>
      </c>
      <c r="C319">
        <v>94</v>
      </c>
      <c r="D319" t="s">
        <v>42</v>
      </c>
      <c r="E319" t="s">
        <v>353</v>
      </c>
      <c r="F319" t="s">
        <v>354</v>
      </c>
      <c r="G319">
        <v>4552100</v>
      </c>
      <c r="H319">
        <f t="shared" si="4"/>
        <v>4552.1000000000004</v>
      </c>
      <c r="I319" t="s">
        <v>21</v>
      </c>
      <c r="J319" t="s">
        <v>27</v>
      </c>
    </row>
    <row r="320" spans="1:10">
      <c r="A320" s="2" t="s">
        <v>1216</v>
      </c>
      <c r="B320" t="s">
        <v>20</v>
      </c>
      <c r="C320">
        <v>94</v>
      </c>
      <c r="D320" t="s">
        <v>42</v>
      </c>
      <c r="E320" t="s">
        <v>354</v>
      </c>
      <c r="F320" t="s">
        <v>355</v>
      </c>
      <c r="G320">
        <v>4552100</v>
      </c>
      <c r="H320">
        <f t="shared" si="4"/>
        <v>4552.1000000000004</v>
      </c>
      <c r="I320" t="s">
        <v>21</v>
      </c>
      <c r="J320" t="s">
        <v>27</v>
      </c>
    </row>
    <row r="321" spans="1:10">
      <c r="A321" s="2" t="s">
        <v>1216</v>
      </c>
      <c r="B321" t="s">
        <v>20</v>
      </c>
      <c r="C321">
        <v>94</v>
      </c>
      <c r="D321" t="s">
        <v>42</v>
      </c>
      <c r="E321" t="s">
        <v>355</v>
      </c>
      <c r="F321" t="s">
        <v>356</v>
      </c>
      <c r="G321">
        <v>4552100</v>
      </c>
      <c r="H321">
        <f t="shared" si="4"/>
        <v>4552.1000000000004</v>
      </c>
      <c r="I321" t="s">
        <v>21</v>
      </c>
      <c r="J321" t="s">
        <v>27</v>
      </c>
    </row>
    <row r="322" spans="1:10">
      <c r="A322" s="2" t="s">
        <v>1216</v>
      </c>
      <c r="B322" t="s">
        <v>20</v>
      </c>
      <c r="C322">
        <v>94</v>
      </c>
      <c r="D322" t="s">
        <v>42</v>
      </c>
      <c r="E322" t="s">
        <v>356</v>
      </c>
      <c r="F322" t="s">
        <v>357</v>
      </c>
      <c r="G322">
        <v>4552100</v>
      </c>
      <c r="H322">
        <f t="shared" si="4"/>
        <v>4552.1000000000004</v>
      </c>
      <c r="I322" t="s">
        <v>21</v>
      </c>
      <c r="J322" t="s">
        <v>27</v>
      </c>
    </row>
    <row r="323" spans="1:10">
      <c r="A323" s="2" t="s">
        <v>1216</v>
      </c>
      <c r="B323" t="s">
        <v>20</v>
      </c>
      <c r="C323">
        <v>94</v>
      </c>
      <c r="D323" t="s">
        <v>42</v>
      </c>
      <c r="E323" t="s">
        <v>357</v>
      </c>
      <c r="F323" t="s">
        <v>358</v>
      </c>
      <c r="G323">
        <v>4552100</v>
      </c>
      <c r="H323">
        <f t="shared" ref="H323:H386" si="5">G323/1000</f>
        <v>4552.1000000000004</v>
      </c>
      <c r="I323" t="s">
        <v>21</v>
      </c>
      <c r="J323" t="s">
        <v>27</v>
      </c>
    </row>
    <row r="324" spans="1:10">
      <c r="A324" s="2" t="s">
        <v>1216</v>
      </c>
      <c r="B324" t="s">
        <v>20</v>
      </c>
      <c r="C324">
        <v>94</v>
      </c>
      <c r="D324" t="s">
        <v>42</v>
      </c>
      <c r="E324" t="s">
        <v>358</v>
      </c>
      <c r="F324" t="s">
        <v>359</v>
      </c>
      <c r="G324">
        <v>4552100</v>
      </c>
      <c r="H324">
        <f t="shared" si="5"/>
        <v>4552.1000000000004</v>
      </c>
      <c r="I324" t="s">
        <v>21</v>
      </c>
      <c r="J324" t="s">
        <v>27</v>
      </c>
    </row>
    <row r="325" spans="1:10">
      <c r="A325" s="2" t="s">
        <v>1216</v>
      </c>
      <c r="B325" t="s">
        <v>20</v>
      </c>
      <c r="C325">
        <v>94</v>
      </c>
      <c r="D325" t="s">
        <v>42</v>
      </c>
      <c r="E325" t="s">
        <v>359</v>
      </c>
      <c r="F325" t="s">
        <v>360</v>
      </c>
      <c r="G325">
        <v>4552100</v>
      </c>
      <c r="H325">
        <f t="shared" si="5"/>
        <v>4552.1000000000004</v>
      </c>
      <c r="I325" t="s">
        <v>21</v>
      </c>
      <c r="J325" t="s">
        <v>27</v>
      </c>
    </row>
    <row r="326" spans="1:10">
      <c r="A326" s="2" t="s">
        <v>1216</v>
      </c>
      <c r="B326" t="s">
        <v>20</v>
      </c>
      <c r="C326">
        <v>94</v>
      </c>
      <c r="D326" t="s">
        <v>42</v>
      </c>
      <c r="E326" t="s">
        <v>360</v>
      </c>
      <c r="F326" t="s">
        <v>361</v>
      </c>
      <c r="G326">
        <v>4552100</v>
      </c>
      <c r="H326">
        <f t="shared" si="5"/>
        <v>4552.1000000000004</v>
      </c>
      <c r="I326" t="s">
        <v>21</v>
      </c>
      <c r="J326" t="s">
        <v>27</v>
      </c>
    </row>
    <row r="327" spans="1:10">
      <c r="A327" s="2" t="s">
        <v>1216</v>
      </c>
      <c r="B327" t="s">
        <v>20</v>
      </c>
      <c r="C327">
        <v>94</v>
      </c>
      <c r="D327" t="s">
        <v>42</v>
      </c>
      <c r="E327" t="s">
        <v>361</v>
      </c>
      <c r="F327" t="s">
        <v>362</v>
      </c>
      <c r="G327">
        <v>4552100</v>
      </c>
      <c r="H327">
        <f t="shared" si="5"/>
        <v>4552.1000000000004</v>
      </c>
      <c r="I327" t="s">
        <v>21</v>
      </c>
      <c r="J327" t="s">
        <v>27</v>
      </c>
    </row>
    <row r="328" spans="1:10">
      <c r="A328" s="2" t="s">
        <v>1216</v>
      </c>
      <c r="B328" t="s">
        <v>20</v>
      </c>
      <c r="C328">
        <v>94</v>
      </c>
      <c r="D328" t="s">
        <v>42</v>
      </c>
      <c r="E328" t="s">
        <v>362</v>
      </c>
      <c r="F328" t="s">
        <v>363</v>
      </c>
      <c r="G328">
        <v>4552100</v>
      </c>
      <c r="H328">
        <f t="shared" si="5"/>
        <v>4552.1000000000004</v>
      </c>
      <c r="I328" t="s">
        <v>21</v>
      </c>
      <c r="J328" t="s">
        <v>27</v>
      </c>
    </row>
    <row r="329" spans="1:10">
      <c r="A329" s="2" t="s">
        <v>1216</v>
      </c>
      <c r="B329" t="s">
        <v>20</v>
      </c>
      <c r="C329">
        <v>94</v>
      </c>
      <c r="D329" t="s">
        <v>42</v>
      </c>
      <c r="E329" t="s">
        <v>363</v>
      </c>
      <c r="F329" t="s">
        <v>364</v>
      </c>
      <c r="G329">
        <v>4552100</v>
      </c>
      <c r="H329">
        <f t="shared" si="5"/>
        <v>4552.1000000000004</v>
      </c>
      <c r="I329" t="s">
        <v>21</v>
      </c>
      <c r="J329" t="s">
        <v>27</v>
      </c>
    </row>
    <row r="330" spans="1:10">
      <c r="A330" s="2" t="s">
        <v>1216</v>
      </c>
      <c r="B330" t="s">
        <v>20</v>
      </c>
      <c r="C330">
        <v>94</v>
      </c>
      <c r="D330" t="s">
        <v>42</v>
      </c>
      <c r="E330" t="s">
        <v>364</v>
      </c>
      <c r="F330" t="s">
        <v>365</v>
      </c>
      <c r="G330">
        <v>4552100</v>
      </c>
      <c r="H330">
        <f t="shared" si="5"/>
        <v>4552.1000000000004</v>
      </c>
      <c r="I330" t="s">
        <v>21</v>
      </c>
      <c r="J330" t="s">
        <v>27</v>
      </c>
    </row>
    <row r="331" spans="1:10">
      <c r="A331" s="2" t="s">
        <v>1216</v>
      </c>
      <c r="B331" t="s">
        <v>20</v>
      </c>
      <c r="C331">
        <v>94</v>
      </c>
      <c r="D331" t="s">
        <v>42</v>
      </c>
      <c r="E331" t="s">
        <v>365</v>
      </c>
      <c r="F331" t="s">
        <v>366</v>
      </c>
      <c r="G331">
        <v>4552100</v>
      </c>
      <c r="H331">
        <f t="shared" si="5"/>
        <v>4552.1000000000004</v>
      </c>
      <c r="I331" t="s">
        <v>21</v>
      </c>
      <c r="J331" t="s">
        <v>27</v>
      </c>
    </row>
    <row r="332" spans="1:10">
      <c r="A332" s="2" t="s">
        <v>1216</v>
      </c>
      <c r="B332" t="s">
        <v>20</v>
      </c>
      <c r="C332">
        <v>94</v>
      </c>
      <c r="D332" t="s">
        <v>42</v>
      </c>
      <c r="E332" t="s">
        <v>366</v>
      </c>
      <c r="F332" t="s">
        <v>367</v>
      </c>
      <c r="G332">
        <v>4552100</v>
      </c>
      <c r="H332">
        <f t="shared" si="5"/>
        <v>4552.1000000000004</v>
      </c>
      <c r="I332" t="s">
        <v>21</v>
      </c>
      <c r="J332" t="s">
        <v>27</v>
      </c>
    </row>
    <row r="333" spans="1:10">
      <c r="A333" s="2" t="s">
        <v>1216</v>
      </c>
      <c r="B333" t="s">
        <v>20</v>
      </c>
      <c r="C333">
        <v>94</v>
      </c>
      <c r="D333" t="s">
        <v>42</v>
      </c>
      <c r="E333" t="s">
        <v>367</v>
      </c>
      <c r="F333" t="s">
        <v>368</v>
      </c>
      <c r="G333">
        <v>4552100</v>
      </c>
      <c r="H333">
        <f t="shared" si="5"/>
        <v>4552.1000000000004</v>
      </c>
      <c r="I333" t="s">
        <v>21</v>
      </c>
      <c r="J333" t="s">
        <v>27</v>
      </c>
    </row>
    <row r="334" spans="1:10">
      <c r="A334" s="2" t="s">
        <v>1216</v>
      </c>
      <c r="B334" t="s">
        <v>20</v>
      </c>
      <c r="C334">
        <v>94</v>
      </c>
      <c r="D334" t="s">
        <v>42</v>
      </c>
      <c r="E334" t="s">
        <v>368</v>
      </c>
      <c r="F334" t="s">
        <v>369</v>
      </c>
      <c r="G334">
        <v>4552100</v>
      </c>
      <c r="H334">
        <f t="shared" si="5"/>
        <v>4552.1000000000004</v>
      </c>
      <c r="I334" t="s">
        <v>21</v>
      </c>
      <c r="J334" t="s">
        <v>27</v>
      </c>
    </row>
    <row r="335" spans="1:10">
      <c r="A335" s="2" t="s">
        <v>1216</v>
      </c>
      <c r="B335" t="s">
        <v>20</v>
      </c>
      <c r="C335">
        <v>94</v>
      </c>
      <c r="D335" t="s">
        <v>42</v>
      </c>
      <c r="E335" t="s">
        <v>369</v>
      </c>
      <c r="F335" t="s">
        <v>370</v>
      </c>
      <c r="G335">
        <v>4552100</v>
      </c>
      <c r="H335">
        <f t="shared" si="5"/>
        <v>4552.1000000000004</v>
      </c>
      <c r="I335" t="s">
        <v>21</v>
      </c>
      <c r="J335" t="s">
        <v>27</v>
      </c>
    </row>
    <row r="336" spans="1:10">
      <c r="A336" s="2" t="s">
        <v>1216</v>
      </c>
      <c r="B336" t="s">
        <v>20</v>
      </c>
      <c r="C336">
        <v>94</v>
      </c>
      <c r="D336" t="s">
        <v>42</v>
      </c>
      <c r="E336" t="s">
        <v>370</v>
      </c>
      <c r="F336" t="s">
        <v>371</v>
      </c>
      <c r="G336">
        <v>4552100</v>
      </c>
      <c r="H336">
        <f t="shared" si="5"/>
        <v>4552.1000000000004</v>
      </c>
      <c r="I336" t="s">
        <v>21</v>
      </c>
      <c r="J336" t="s">
        <v>27</v>
      </c>
    </row>
    <row r="337" spans="1:10">
      <c r="A337" s="2" t="s">
        <v>1216</v>
      </c>
      <c r="B337" t="s">
        <v>20</v>
      </c>
      <c r="C337">
        <v>94</v>
      </c>
      <c r="D337" t="s">
        <v>42</v>
      </c>
      <c r="E337" t="s">
        <v>371</v>
      </c>
      <c r="F337" t="s">
        <v>372</v>
      </c>
      <c r="G337">
        <v>4552100</v>
      </c>
      <c r="H337">
        <f t="shared" si="5"/>
        <v>4552.1000000000004</v>
      </c>
      <c r="I337" t="s">
        <v>21</v>
      </c>
      <c r="J337" t="s">
        <v>27</v>
      </c>
    </row>
    <row r="338" spans="1:10">
      <c r="A338" s="2" t="s">
        <v>1216</v>
      </c>
      <c r="B338" t="s">
        <v>20</v>
      </c>
      <c r="C338">
        <v>94</v>
      </c>
      <c r="D338" t="s">
        <v>42</v>
      </c>
      <c r="E338" t="s">
        <v>372</v>
      </c>
      <c r="F338" t="s">
        <v>373</v>
      </c>
      <c r="G338">
        <v>4552100</v>
      </c>
      <c r="H338">
        <f t="shared" si="5"/>
        <v>4552.1000000000004</v>
      </c>
      <c r="I338" t="s">
        <v>21</v>
      </c>
      <c r="J338" t="s">
        <v>27</v>
      </c>
    </row>
    <row r="339" spans="1:10">
      <c r="A339" s="2" t="s">
        <v>1216</v>
      </c>
      <c r="B339" t="s">
        <v>20</v>
      </c>
      <c r="C339">
        <v>94</v>
      </c>
      <c r="D339" t="s">
        <v>42</v>
      </c>
      <c r="E339" t="s">
        <v>373</v>
      </c>
      <c r="F339" t="s">
        <v>374</v>
      </c>
      <c r="G339">
        <v>4552100</v>
      </c>
      <c r="H339">
        <f t="shared" si="5"/>
        <v>4552.1000000000004</v>
      </c>
      <c r="I339" t="s">
        <v>21</v>
      </c>
      <c r="J339" t="s">
        <v>27</v>
      </c>
    </row>
    <row r="340" spans="1:10">
      <c r="A340" s="2" t="s">
        <v>1216</v>
      </c>
      <c r="B340" t="s">
        <v>20</v>
      </c>
      <c r="C340">
        <v>94</v>
      </c>
      <c r="D340" t="s">
        <v>42</v>
      </c>
      <c r="E340" t="s">
        <v>374</v>
      </c>
      <c r="F340" t="s">
        <v>375</v>
      </c>
      <c r="G340">
        <v>4552100</v>
      </c>
      <c r="H340">
        <f t="shared" si="5"/>
        <v>4552.1000000000004</v>
      </c>
      <c r="I340" t="s">
        <v>21</v>
      </c>
      <c r="J340" t="s">
        <v>27</v>
      </c>
    </row>
    <row r="341" spans="1:10">
      <c r="A341" s="2" t="s">
        <v>1216</v>
      </c>
      <c r="B341" t="s">
        <v>20</v>
      </c>
      <c r="C341">
        <v>94</v>
      </c>
      <c r="D341" t="s">
        <v>42</v>
      </c>
      <c r="E341" t="s">
        <v>375</v>
      </c>
      <c r="F341" t="s">
        <v>376</v>
      </c>
      <c r="G341">
        <v>4552100</v>
      </c>
      <c r="H341">
        <f t="shared" si="5"/>
        <v>4552.1000000000004</v>
      </c>
      <c r="I341" t="s">
        <v>21</v>
      </c>
      <c r="J341" t="s">
        <v>27</v>
      </c>
    </row>
    <row r="342" spans="1:10">
      <c r="A342" s="2" t="s">
        <v>1216</v>
      </c>
      <c r="B342" t="s">
        <v>20</v>
      </c>
      <c r="C342">
        <v>94</v>
      </c>
      <c r="D342" t="s">
        <v>42</v>
      </c>
      <c r="E342" t="s">
        <v>376</v>
      </c>
      <c r="F342" t="s">
        <v>377</v>
      </c>
      <c r="G342">
        <v>4552100</v>
      </c>
      <c r="H342">
        <f t="shared" si="5"/>
        <v>4552.1000000000004</v>
      </c>
      <c r="I342" t="s">
        <v>21</v>
      </c>
      <c r="J342" t="s">
        <v>27</v>
      </c>
    </row>
    <row r="343" spans="1:10">
      <c r="A343" s="2" t="s">
        <v>1216</v>
      </c>
      <c r="B343" t="s">
        <v>20</v>
      </c>
      <c r="C343">
        <v>94</v>
      </c>
      <c r="D343" t="s">
        <v>42</v>
      </c>
      <c r="E343" t="s">
        <v>377</v>
      </c>
      <c r="F343" t="s">
        <v>378</v>
      </c>
      <c r="G343">
        <v>4552100</v>
      </c>
      <c r="H343">
        <f t="shared" si="5"/>
        <v>4552.1000000000004</v>
      </c>
      <c r="I343" t="s">
        <v>21</v>
      </c>
      <c r="J343" t="s">
        <v>27</v>
      </c>
    </row>
    <row r="344" spans="1:10">
      <c r="A344" s="2" t="s">
        <v>1216</v>
      </c>
      <c r="B344" t="s">
        <v>20</v>
      </c>
      <c r="C344">
        <v>94</v>
      </c>
      <c r="D344" t="s">
        <v>42</v>
      </c>
      <c r="E344" t="s">
        <v>378</v>
      </c>
      <c r="F344" t="s">
        <v>379</v>
      </c>
      <c r="G344">
        <v>4552100</v>
      </c>
      <c r="H344">
        <f t="shared" si="5"/>
        <v>4552.1000000000004</v>
      </c>
      <c r="I344" t="s">
        <v>21</v>
      </c>
      <c r="J344" t="s">
        <v>27</v>
      </c>
    </row>
    <row r="345" spans="1:10">
      <c r="A345" s="2" t="s">
        <v>1216</v>
      </c>
      <c r="B345" t="s">
        <v>20</v>
      </c>
      <c r="C345">
        <v>94</v>
      </c>
      <c r="D345" t="s">
        <v>42</v>
      </c>
      <c r="E345" t="s">
        <v>379</v>
      </c>
      <c r="F345" t="s">
        <v>380</v>
      </c>
      <c r="G345">
        <v>4552100</v>
      </c>
      <c r="H345">
        <f t="shared" si="5"/>
        <v>4552.1000000000004</v>
      </c>
      <c r="I345" t="s">
        <v>21</v>
      </c>
      <c r="J345" t="s">
        <v>27</v>
      </c>
    </row>
    <row r="346" spans="1:10">
      <c r="A346" s="2" t="s">
        <v>1216</v>
      </c>
      <c r="B346" t="s">
        <v>20</v>
      </c>
      <c r="C346">
        <v>94</v>
      </c>
      <c r="D346" t="s">
        <v>42</v>
      </c>
      <c r="E346" t="s">
        <v>380</v>
      </c>
      <c r="F346" t="s">
        <v>381</v>
      </c>
      <c r="G346">
        <v>4552100</v>
      </c>
      <c r="H346">
        <f t="shared" si="5"/>
        <v>4552.1000000000004</v>
      </c>
      <c r="I346" t="s">
        <v>21</v>
      </c>
      <c r="J346" t="s">
        <v>27</v>
      </c>
    </row>
    <row r="347" spans="1:10">
      <c r="A347" s="2" t="s">
        <v>1216</v>
      </c>
      <c r="B347" t="s">
        <v>20</v>
      </c>
      <c r="C347">
        <v>94</v>
      </c>
      <c r="D347" t="s">
        <v>42</v>
      </c>
      <c r="E347" t="s">
        <v>381</v>
      </c>
      <c r="F347" t="s">
        <v>382</v>
      </c>
      <c r="G347">
        <v>4552100</v>
      </c>
      <c r="H347">
        <f t="shared" si="5"/>
        <v>4552.1000000000004</v>
      </c>
      <c r="I347" t="s">
        <v>21</v>
      </c>
      <c r="J347" t="s">
        <v>27</v>
      </c>
    </row>
    <row r="348" spans="1:10">
      <c r="A348" s="2" t="s">
        <v>1216</v>
      </c>
      <c r="B348" t="s">
        <v>20</v>
      </c>
      <c r="C348">
        <v>94</v>
      </c>
      <c r="D348" t="s">
        <v>42</v>
      </c>
      <c r="E348" t="s">
        <v>382</v>
      </c>
      <c r="F348" t="s">
        <v>383</v>
      </c>
      <c r="G348">
        <v>4552100</v>
      </c>
      <c r="H348">
        <f t="shared" si="5"/>
        <v>4552.1000000000004</v>
      </c>
      <c r="I348" t="s">
        <v>21</v>
      </c>
      <c r="J348" t="s">
        <v>27</v>
      </c>
    </row>
    <row r="349" spans="1:10">
      <c r="A349" s="2" t="s">
        <v>1216</v>
      </c>
      <c r="B349" t="s">
        <v>20</v>
      </c>
      <c r="C349">
        <v>94</v>
      </c>
      <c r="D349" t="s">
        <v>42</v>
      </c>
      <c r="E349" t="s">
        <v>383</v>
      </c>
      <c r="F349" t="s">
        <v>384</v>
      </c>
      <c r="G349">
        <v>4552100</v>
      </c>
      <c r="H349">
        <f t="shared" si="5"/>
        <v>4552.1000000000004</v>
      </c>
      <c r="I349" t="s">
        <v>21</v>
      </c>
      <c r="J349" t="s">
        <v>27</v>
      </c>
    </row>
    <row r="350" spans="1:10">
      <c r="A350" s="2" t="s">
        <v>1216</v>
      </c>
      <c r="B350" t="s">
        <v>20</v>
      </c>
      <c r="C350">
        <v>94</v>
      </c>
      <c r="D350" t="s">
        <v>42</v>
      </c>
      <c r="E350" t="s">
        <v>384</v>
      </c>
      <c r="F350" t="s">
        <v>385</v>
      </c>
      <c r="G350">
        <v>4552100</v>
      </c>
      <c r="H350">
        <f t="shared" si="5"/>
        <v>4552.1000000000004</v>
      </c>
      <c r="I350" t="s">
        <v>21</v>
      </c>
      <c r="J350" t="s">
        <v>27</v>
      </c>
    </row>
    <row r="351" spans="1:10">
      <c r="A351" s="2" t="s">
        <v>1216</v>
      </c>
      <c r="B351" t="s">
        <v>20</v>
      </c>
      <c r="C351">
        <v>94</v>
      </c>
      <c r="D351" t="s">
        <v>42</v>
      </c>
      <c r="E351" t="s">
        <v>385</v>
      </c>
      <c r="F351" t="s">
        <v>386</v>
      </c>
      <c r="G351">
        <v>4552100</v>
      </c>
      <c r="H351">
        <f t="shared" si="5"/>
        <v>4552.1000000000004</v>
      </c>
      <c r="I351" t="s">
        <v>21</v>
      </c>
      <c r="J351" t="s">
        <v>27</v>
      </c>
    </row>
    <row r="352" spans="1:10">
      <c r="A352" s="2" t="s">
        <v>1216</v>
      </c>
      <c r="B352" t="s">
        <v>20</v>
      </c>
      <c r="C352">
        <v>94</v>
      </c>
      <c r="D352" t="s">
        <v>42</v>
      </c>
      <c r="E352" t="s">
        <v>386</v>
      </c>
      <c r="F352" t="s">
        <v>387</v>
      </c>
      <c r="G352">
        <v>4552100</v>
      </c>
      <c r="H352">
        <f t="shared" si="5"/>
        <v>4552.1000000000004</v>
      </c>
      <c r="I352" t="s">
        <v>21</v>
      </c>
      <c r="J352" t="s">
        <v>27</v>
      </c>
    </row>
    <row r="353" spans="1:10">
      <c r="A353" s="2" t="s">
        <v>1216</v>
      </c>
      <c r="B353" t="s">
        <v>20</v>
      </c>
      <c r="C353">
        <v>94</v>
      </c>
      <c r="D353" t="s">
        <v>42</v>
      </c>
      <c r="E353" t="s">
        <v>387</v>
      </c>
      <c r="F353" t="s">
        <v>388</v>
      </c>
      <c r="G353">
        <v>4552100</v>
      </c>
      <c r="H353">
        <f t="shared" si="5"/>
        <v>4552.1000000000004</v>
      </c>
      <c r="I353" t="s">
        <v>21</v>
      </c>
      <c r="J353" t="s">
        <v>27</v>
      </c>
    </row>
    <row r="354" spans="1:10">
      <c r="A354" s="2" t="s">
        <v>1216</v>
      </c>
      <c r="B354" t="s">
        <v>20</v>
      </c>
      <c r="C354">
        <v>94</v>
      </c>
      <c r="D354" t="s">
        <v>42</v>
      </c>
      <c r="E354" t="s">
        <v>388</v>
      </c>
      <c r="F354" t="s">
        <v>389</v>
      </c>
      <c r="G354">
        <v>4552100</v>
      </c>
      <c r="H354">
        <f t="shared" si="5"/>
        <v>4552.1000000000004</v>
      </c>
      <c r="I354" t="s">
        <v>21</v>
      </c>
      <c r="J354" t="s">
        <v>27</v>
      </c>
    </row>
    <row r="355" spans="1:10">
      <c r="A355" s="2" t="s">
        <v>1216</v>
      </c>
      <c r="B355" t="s">
        <v>20</v>
      </c>
      <c r="C355">
        <v>94</v>
      </c>
      <c r="D355" t="s">
        <v>42</v>
      </c>
      <c r="E355" t="s">
        <v>389</v>
      </c>
      <c r="F355" t="s">
        <v>390</v>
      </c>
      <c r="G355">
        <v>4552100</v>
      </c>
      <c r="H355">
        <f t="shared" si="5"/>
        <v>4552.1000000000004</v>
      </c>
      <c r="I355" t="s">
        <v>21</v>
      </c>
      <c r="J355" t="s">
        <v>27</v>
      </c>
    </row>
    <row r="356" spans="1:10">
      <c r="A356" s="2" t="s">
        <v>1216</v>
      </c>
      <c r="B356" t="s">
        <v>20</v>
      </c>
      <c r="C356">
        <v>94</v>
      </c>
      <c r="D356" t="s">
        <v>42</v>
      </c>
      <c r="E356" t="s">
        <v>390</v>
      </c>
      <c r="F356" t="s">
        <v>391</v>
      </c>
      <c r="G356">
        <v>4552100</v>
      </c>
      <c r="H356">
        <f t="shared" si="5"/>
        <v>4552.1000000000004</v>
      </c>
      <c r="I356" t="s">
        <v>21</v>
      </c>
      <c r="J356" t="s">
        <v>27</v>
      </c>
    </row>
    <row r="357" spans="1:10">
      <c r="A357" s="2" t="s">
        <v>1216</v>
      </c>
      <c r="B357" t="s">
        <v>20</v>
      </c>
      <c r="C357">
        <v>94</v>
      </c>
      <c r="D357" t="s">
        <v>42</v>
      </c>
      <c r="E357" t="s">
        <v>391</v>
      </c>
      <c r="F357" t="s">
        <v>392</v>
      </c>
      <c r="G357">
        <v>4552100</v>
      </c>
      <c r="H357">
        <f t="shared" si="5"/>
        <v>4552.1000000000004</v>
      </c>
      <c r="I357" t="s">
        <v>21</v>
      </c>
      <c r="J357" t="s">
        <v>27</v>
      </c>
    </row>
    <row r="358" spans="1:10">
      <c r="A358" s="2" t="s">
        <v>1216</v>
      </c>
      <c r="B358" t="s">
        <v>20</v>
      </c>
      <c r="C358">
        <v>94</v>
      </c>
      <c r="D358" t="s">
        <v>42</v>
      </c>
      <c r="E358" t="s">
        <v>392</v>
      </c>
      <c r="F358" t="s">
        <v>393</v>
      </c>
      <c r="G358">
        <v>4552100</v>
      </c>
      <c r="H358">
        <f t="shared" si="5"/>
        <v>4552.1000000000004</v>
      </c>
      <c r="I358" t="s">
        <v>21</v>
      </c>
      <c r="J358" t="s">
        <v>27</v>
      </c>
    </row>
    <row r="359" spans="1:10">
      <c r="A359" s="2" t="s">
        <v>1216</v>
      </c>
      <c r="B359" t="s">
        <v>20</v>
      </c>
      <c r="C359">
        <v>94</v>
      </c>
      <c r="D359" t="s">
        <v>42</v>
      </c>
      <c r="E359" t="s">
        <v>393</v>
      </c>
      <c r="F359" t="s">
        <v>394</v>
      </c>
      <c r="G359">
        <v>4552100</v>
      </c>
      <c r="H359">
        <f t="shared" si="5"/>
        <v>4552.1000000000004</v>
      </c>
      <c r="I359" t="s">
        <v>21</v>
      </c>
      <c r="J359" t="s">
        <v>27</v>
      </c>
    </row>
    <row r="360" spans="1:10">
      <c r="A360" s="2" t="s">
        <v>1216</v>
      </c>
      <c r="B360" t="s">
        <v>20</v>
      </c>
      <c r="C360">
        <v>94</v>
      </c>
      <c r="D360" t="s">
        <v>42</v>
      </c>
      <c r="E360" t="s">
        <v>394</v>
      </c>
      <c r="F360" t="s">
        <v>395</v>
      </c>
      <c r="G360">
        <v>4552100</v>
      </c>
      <c r="H360">
        <f t="shared" si="5"/>
        <v>4552.1000000000004</v>
      </c>
      <c r="I360" t="s">
        <v>21</v>
      </c>
      <c r="J360" t="s">
        <v>27</v>
      </c>
    </row>
    <row r="361" spans="1:10">
      <c r="A361" s="2" t="s">
        <v>1216</v>
      </c>
      <c r="B361" t="s">
        <v>20</v>
      </c>
      <c r="C361">
        <v>94</v>
      </c>
      <c r="D361" t="s">
        <v>42</v>
      </c>
      <c r="E361" t="s">
        <v>395</v>
      </c>
      <c r="F361" t="s">
        <v>396</v>
      </c>
      <c r="G361">
        <v>4552100</v>
      </c>
      <c r="H361">
        <f t="shared" si="5"/>
        <v>4552.1000000000004</v>
      </c>
      <c r="I361" t="s">
        <v>21</v>
      </c>
      <c r="J361" t="s">
        <v>27</v>
      </c>
    </row>
    <row r="362" spans="1:10">
      <c r="A362" s="2" t="s">
        <v>1216</v>
      </c>
      <c r="B362" t="s">
        <v>20</v>
      </c>
      <c r="C362">
        <v>94</v>
      </c>
      <c r="D362" t="s">
        <v>42</v>
      </c>
      <c r="E362" t="s">
        <v>396</v>
      </c>
      <c r="F362" t="s">
        <v>397</v>
      </c>
      <c r="G362">
        <v>4552100</v>
      </c>
      <c r="H362">
        <f t="shared" si="5"/>
        <v>4552.1000000000004</v>
      </c>
      <c r="I362" t="s">
        <v>21</v>
      </c>
      <c r="J362" t="s">
        <v>27</v>
      </c>
    </row>
    <row r="363" spans="1:10">
      <c r="A363" s="2" t="s">
        <v>1216</v>
      </c>
      <c r="B363" t="s">
        <v>20</v>
      </c>
      <c r="C363">
        <v>94</v>
      </c>
      <c r="D363" t="s">
        <v>42</v>
      </c>
      <c r="E363" t="s">
        <v>397</v>
      </c>
      <c r="F363" t="s">
        <v>398</v>
      </c>
      <c r="G363">
        <v>4552100</v>
      </c>
      <c r="H363">
        <f t="shared" si="5"/>
        <v>4552.1000000000004</v>
      </c>
      <c r="I363" t="s">
        <v>21</v>
      </c>
      <c r="J363" t="s">
        <v>27</v>
      </c>
    </row>
    <row r="364" spans="1:10">
      <c r="A364" s="2" t="s">
        <v>1216</v>
      </c>
      <c r="B364" t="s">
        <v>20</v>
      </c>
      <c r="C364">
        <v>94</v>
      </c>
      <c r="D364" t="s">
        <v>42</v>
      </c>
      <c r="E364" t="s">
        <v>398</v>
      </c>
      <c r="F364" t="s">
        <v>399</v>
      </c>
      <c r="G364">
        <v>4552100</v>
      </c>
      <c r="H364">
        <f t="shared" si="5"/>
        <v>4552.1000000000004</v>
      </c>
      <c r="I364" t="s">
        <v>21</v>
      </c>
      <c r="J364" t="s">
        <v>27</v>
      </c>
    </row>
    <row r="365" spans="1:10">
      <c r="A365" s="2" t="s">
        <v>1216</v>
      </c>
      <c r="B365" t="s">
        <v>20</v>
      </c>
      <c r="C365">
        <v>94</v>
      </c>
      <c r="D365" t="s">
        <v>42</v>
      </c>
      <c r="E365" t="s">
        <v>399</v>
      </c>
      <c r="F365" t="s">
        <v>400</v>
      </c>
      <c r="G365">
        <v>4552100</v>
      </c>
      <c r="H365">
        <f t="shared" si="5"/>
        <v>4552.1000000000004</v>
      </c>
      <c r="I365" t="s">
        <v>21</v>
      </c>
      <c r="J365" t="s">
        <v>27</v>
      </c>
    </row>
    <row r="366" spans="1:10">
      <c r="A366" s="2" t="s">
        <v>1216</v>
      </c>
      <c r="B366" t="s">
        <v>20</v>
      </c>
      <c r="C366">
        <v>94</v>
      </c>
      <c r="D366" t="s">
        <v>42</v>
      </c>
      <c r="E366" t="s">
        <v>400</v>
      </c>
      <c r="F366" t="s">
        <v>401</v>
      </c>
      <c r="G366">
        <v>4552100</v>
      </c>
      <c r="H366">
        <f t="shared" si="5"/>
        <v>4552.1000000000004</v>
      </c>
      <c r="I366" t="s">
        <v>21</v>
      </c>
      <c r="J366" t="s">
        <v>27</v>
      </c>
    </row>
    <row r="367" spans="1:10">
      <c r="A367" s="2" t="s">
        <v>1216</v>
      </c>
      <c r="B367" t="s">
        <v>20</v>
      </c>
      <c r="C367">
        <v>94</v>
      </c>
      <c r="D367" t="s">
        <v>42</v>
      </c>
      <c r="E367" t="s">
        <v>401</v>
      </c>
      <c r="F367" t="s">
        <v>402</v>
      </c>
      <c r="G367">
        <v>4552100</v>
      </c>
      <c r="H367">
        <f t="shared" si="5"/>
        <v>4552.1000000000004</v>
      </c>
      <c r="I367" t="s">
        <v>21</v>
      </c>
      <c r="J367" t="s">
        <v>27</v>
      </c>
    </row>
    <row r="368" spans="1:10">
      <c r="A368" s="2" t="s">
        <v>1216</v>
      </c>
      <c r="B368" t="s">
        <v>20</v>
      </c>
      <c r="C368">
        <v>94</v>
      </c>
      <c r="D368" t="s">
        <v>42</v>
      </c>
      <c r="E368" t="s">
        <v>402</v>
      </c>
      <c r="F368" t="s">
        <v>403</v>
      </c>
      <c r="G368">
        <v>4552100</v>
      </c>
      <c r="H368">
        <f t="shared" si="5"/>
        <v>4552.1000000000004</v>
      </c>
      <c r="I368" t="s">
        <v>21</v>
      </c>
      <c r="J368" t="s">
        <v>27</v>
      </c>
    </row>
    <row r="369" spans="1:10">
      <c r="A369" s="2" t="s">
        <v>1216</v>
      </c>
      <c r="B369" t="s">
        <v>20</v>
      </c>
      <c r="C369">
        <v>94</v>
      </c>
      <c r="D369" t="s">
        <v>42</v>
      </c>
      <c r="E369" t="s">
        <v>403</v>
      </c>
      <c r="F369" t="s">
        <v>404</v>
      </c>
      <c r="G369">
        <v>4552100</v>
      </c>
      <c r="H369">
        <f t="shared" si="5"/>
        <v>4552.1000000000004</v>
      </c>
      <c r="I369" t="s">
        <v>21</v>
      </c>
      <c r="J369" t="s">
        <v>27</v>
      </c>
    </row>
    <row r="370" spans="1:10">
      <c r="A370" s="2" t="s">
        <v>1216</v>
      </c>
      <c r="B370" t="s">
        <v>20</v>
      </c>
      <c r="C370">
        <v>94</v>
      </c>
      <c r="D370" t="s">
        <v>42</v>
      </c>
      <c r="E370" t="s">
        <v>404</v>
      </c>
      <c r="F370" t="s">
        <v>405</v>
      </c>
      <c r="G370">
        <v>4552100</v>
      </c>
      <c r="H370">
        <f t="shared" si="5"/>
        <v>4552.1000000000004</v>
      </c>
      <c r="I370" t="s">
        <v>21</v>
      </c>
      <c r="J370" t="s">
        <v>27</v>
      </c>
    </row>
    <row r="371" spans="1:10">
      <c r="A371" s="2" t="s">
        <v>1216</v>
      </c>
      <c r="B371" t="s">
        <v>20</v>
      </c>
      <c r="C371">
        <v>94</v>
      </c>
      <c r="D371" t="s">
        <v>42</v>
      </c>
      <c r="E371" t="s">
        <v>405</v>
      </c>
      <c r="F371" t="s">
        <v>406</v>
      </c>
      <c r="G371">
        <v>4552100</v>
      </c>
      <c r="H371">
        <f t="shared" si="5"/>
        <v>4552.1000000000004</v>
      </c>
      <c r="I371" t="s">
        <v>21</v>
      </c>
      <c r="J371" t="s">
        <v>27</v>
      </c>
    </row>
    <row r="372" spans="1:10">
      <c r="A372" s="2" t="s">
        <v>1216</v>
      </c>
      <c r="B372" t="s">
        <v>20</v>
      </c>
      <c r="C372">
        <v>94</v>
      </c>
      <c r="D372" t="s">
        <v>42</v>
      </c>
      <c r="E372" t="s">
        <v>406</v>
      </c>
      <c r="F372" t="s">
        <v>407</v>
      </c>
      <c r="G372">
        <v>4552100</v>
      </c>
      <c r="H372">
        <f t="shared" si="5"/>
        <v>4552.1000000000004</v>
      </c>
      <c r="I372" t="s">
        <v>21</v>
      </c>
      <c r="J372" t="s">
        <v>27</v>
      </c>
    </row>
    <row r="373" spans="1:10">
      <c r="A373" s="2" t="s">
        <v>1216</v>
      </c>
      <c r="B373" t="s">
        <v>20</v>
      </c>
      <c r="C373">
        <v>94</v>
      </c>
      <c r="D373" t="s">
        <v>42</v>
      </c>
      <c r="E373" t="s">
        <v>407</v>
      </c>
      <c r="F373" t="s">
        <v>408</v>
      </c>
      <c r="G373">
        <v>4552100</v>
      </c>
      <c r="H373">
        <f t="shared" si="5"/>
        <v>4552.1000000000004</v>
      </c>
      <c r="I373" t="s">
        <v>21</v>
      </c>
      <c r="J373" t="s">
        <v>27</v>
      </c>
    </row>
    <row r="374" spans="1:10">
      <c r="A374" s="2" t="s">
        <v>1216</v>
      </c>
      <c r="B374" t="s">
        <v>20</v>
      </c>
      <c r="C374">
        <v>94</v>
      </c>
      <c r="D374" t="s">
        <v>42</v>
      </c>
      <c r="E374" t="s">
        <v>408</v>
      </c>
      <c r="F374" t="s">
        <v>409</v>
      </c>
      <c r="G374">
        <v>4552100</v>
      </c>
      <c r="H374">
        <f t="shared" si="5"/>
        <v>4552.1000000000004</v>
      </c>
      <c r="I374" t="s">
        <v>21</v>
      </c>
      <c r="J374" t="s">
        <v>27</v>
      </c>
    </row>
    <row r="375" spans="1:10">
      <c r="A375" s="2" t="s">
        <v>1216</v>
      </c>
      <c r="B375" t="s">
        <v>20</v>
      </c>
      <c r="C375">
        <v>94</v>
      </c>
      <c r="D375" t="s">
        <v>42</v>
      </c>
      <c r="E375" t="s">
        <v>409</v>
      </c>
      <c r="F375" t="s">
        <v>410</v>
      </c>
      <c r="G375">
        <v>4552100</v>
      </c>
      <c r="H375">
        <f t="shared" si="5"/>
        <v>4552.1000000000004</v>
      </c>
      <c r="I375" t="s">
        <v>21</v>
      </c>
      <c r="J375" t="s">
        <v>27</v>
      </c>
    </row>
    <row r="376" spans="1:10">
      <c r="A376" s="2" t="s">
        <v>1216</v>
      </c>
      <c r="B376" t="s">
        <v>20</v>
      </c>
      <c r="C376">
        <v>94</v>
      </c>
      <c r="D376" t="s">
        <v>42</v>
      </c>
      <c r="E376" t="s">
        <v>410</v>
      </c>
      <c r="F376" t="s">
        <v>411</v>
      </c>
      <c r="G376">
        <v>4552100</v>
      </c>
      <c r="H376">
        <f t="shared" si="5"/>
        <v>4552.1000000000004</v>
      </c>
      <c r="I376" t="s">
        <v>21</v>
      </c>
      <c r="J376" t="s">
        <v>27</v>
      </c>
    </row>
    <row r="377" spans="1:10">
      <c r="A377" s="2" t="s">
        <v>1216</v>
      </c>
      <c r="B377" t="s">
        <v>20</v>
      </c>
      <c r="C377">
        <v>94</v>
      </c>
      <c r="D377" t="s">
        <v>42</v>
      </c>
      <c r="E377" t="s">
        <v>411</v>
      </c>
      <c r="F377" t="s">
        <v>412</v>
      </c>
      <c r="G377">
        <v>4552100</v>
      </c>
      <c r="H377">
        <f t="shared" si="5"/>
        <v>4552.1000000000004</v>
      </c>
      <c r="I377" t="s">
        <v>21</v>
      </c>
      <c r="J377" t="s">
        <v>27</v>
      </c>
    </row>
    <row r="378" spans="1:10">
      <c r="A378" s="2" t="s">
        <v>1216</v>
      </c>
      <c r="B378" t="s">
        <v>20</v>
      </c>
      <c r="C378">
        <v>94</v>
      </c>
      <c r="D378" t="s">
        <v>42</v>
      </c>
      <c r="E378" t="s">
        <v>412</v>
      </c>
      <c r="F378" t="s">
        <v>413</v>
      </c>
      <c r="G378">
        <v>4552100</v>
      </c>
      <c r="H378">
        <f t="shared" si="5"/>
        <v>4552.1000000000004</v>
      </c>
      <c r="I378" t="s">
        <v>21</v>
      </c>
      <c r="J378" t="s">
        <v>27</v>
      </c>
    </row>
    <row r="379" spans="1:10">
      <c r="A379" s="2" t="s">
        <v>1216</v>
      </c>
      <c r="B379" t="s">
        <v>20</v>
      </c>
      <c r="C379">
        <v>94</v>
      </c>
      <c r="D379" t="s">
        <v>42</v>
      </c>
      <c r="E379" t="s">
        <v>413</v>
      </c>
      <c r="F379" t="s">
        <v>414</v>
      </c>
      <c r="G379">
        <v>4552100</v>
      </c>
      <c r="H379">
        <f t="shared" si="5"/>
        <v>4552.1000000000004</v>
      </c>
      <c r="I379" t="s">
        <v>21</v>
      </c>
      <c r="J379" t="s">
        <v>27</v>
      </c>
    </row>
    <row r="380" spans="1:10">
      <c r="A380" s="2" t="s">
        <v>1216</v>
      </c>
      <c r="B380" t="s">
        <v>20</v>
      </c>
      <c r="C380">
        <v>94</v>
      </c>
      <c r="D380" t="s">
        <v>42</v>
      </c>
      <c r="E380" t="s">
        <v>414</v>
      </c>
      <c r="F380" t="s">
        <v>415</v>
      </c>
      <c r="G380">
        <v>4552100</v>
      </c>
      <c r="H380">
        <f t="shared" si="5"/>
        <v>4552.1000000000004</v>
      </c>
      <c r="I380" t="s">
        <v>21</v>
      </c>
      <c r="J380" t="s">
        <v>27</v>
      </c>
    </row>
    <row r="381" spans="1:10">
      <c r="A381" s="2" t="s">
        <v>1216</v>
      </c>
      <c r="B381" t="s">
        <v>20</v>
      </c>
      <c r="C381">
        <v>94</v>
      </c>
      <c r="D381" t="s">
        <v>42</v>
      </c>
      <c r="E381" t="s">
        <v>415</v>
      </c>
      <c r="F381" t="s">
        <v>416</v>
      </c>
      <c r="G381">
        <v>4552100</v>
      </c>
      <c r="H381">
        <f t="shared" si="5"/>
        <v>4552.1000000000004</v>
      </c>
      <c r="I381" t="s">
        <v>21</v>
      </c>
      <c r="J381" t="s">
        <v>27</v>
      </c>
    </row>
    <row r="382" spans="1:10">
      <c r="A382" s="2" t="s">
        <v>1216</v>
      </c>
      <c r="B382" t="s">
        <v>20</v>
      </c>
      <c r="C382">
        <v>94</v>
      </c>
      <c r="D382" t="s">
        <v>42</v>
      </c>
      <c r="E382" t="s">
        <v>416</v>
      </c>
      <c r="F382" t="s">
        <v>417</v>
      </c>
      <c r="G382">
        <v>4552100</v>
      </c>
      <c r="H382">
        <f t="shared" si="5"/>
        <v>4552.1000000000004</v>
      </c>
      <c r="I382" t="s">
        <v>21</v>
      </c>
      <c r="J382" t="s">
        <v>27</v>
      </c>
    </row>
    <row r="383" spans="1:10">
      <c r="A383" s="2" t="s">
        <v>1216</v>
      </c>
      <c r="B383" t="s">
        <v>20</v>
      </c>
      <c r="C383">
        <v>94</v>
      </c>
      <c r="D383" t="s">
        <v>42</v>
      </c>
      <c r="E383" t="s">
        <v>417</v>
      </c>
      <c r="F383" t="s">
        <v>418</v>
      </c>
      <c r="G383">
        <v>4552100</v>
      </c>
      <c r="H383">
        <f t="shared" si="5"/>
        <v>4552.1000000000004</v>
      </c>
      <c r="I383" t="s">
        <v>21</v>
      </c>
      <c r="J383" t="s">
        <v>27</v>
      </c>
    </row>
    <row r="384" spans="1:10">
      <c r="A384" s="2" t="s">
        <v>1216</v>
      </c>
      <c r="B384" t="s">
        <v>20</v>
      </c>
      <c r="C384">
        <v>94</v>
      </c>
      <c r="D384" t="s">
        <v>42</v>
      </c>
      <c r="E384" t="s">
        <v>418</v>
      </c>
      <c r="F384" t="s">
        <v>419</v>
      </c>
      <c r="G384">
        <v>4552100</v>
      </c>
      <c r="H384">
        <f t="shared" si="5"/>
        <v>4552.1000000000004</v>
      </c>
      <c r="I384" t="s">
        <v>21</v>
      </c>
      <c r="J384" t="s">
        <v>27</v>
      </c>
    </row>
    <row r="385" spans="1:10">
      <c r="A385" s="2" t="s">
        <v>1216</v>
      </c>
      <c r="B385" t="s">
        <v>20</v>
      </c>
      <c r="C385">
        <v>94</v>
      </c>
      <c r="D385" t="s">
        <v>42</v>
      </c>
      <c r="E385" t="s">
        <v>419</v>
      </c>
      <c r="F385" t="s">
        <v>420</v>
      </c>
      <c r="G385">
        <v>4552100</v>
      </c>
      <c r="H385">
        <f t="shared" si="5"/>
        <v>4552.1000000000004</v>
      </c>
      <c r="I385" t="s">
        <v>21</v>
      </c>
      <c r="J385" t="s">
        <v>27</v>
      </c>
    </row>
    <row r="386" spans="1:10">
      <c r="A386" s="2" t="s">
        <v>1216</v>
      </c>
      <c r="B386" t="s">
        <v>20</v>
      </c>
      <c r="C386">
        <v>94</v>
      </c>
      <c r="D386" t="s">
        <v>42</v>
      </c>
      <c r="E386" t="s">
        <v>420</v>
      </c>
      <c r="F386" t="s">
        <v>421</v>
      </c>
      <c r="G386">
        <v>4552100</v>
      </c>
      <c r="H386">
        <f t="shared" si="5"/>
        <v>4552.1000000000004</v>
      </c>
      <c r="I386" t="s">
        <v>21</v>
      </c>
      <c r="J386" t="s">
        <v>27</v>
      </c>
    </row>
    <row r="387" spans="1:10">
      <c r="A387" s="2" t="s">
        <v>1216</v>
      </c>
      <c r="B387" t="s">
        <v>20</v>
      </c>
      <c r="C387">
        <v>94</v>
      </c>
      <c r="D387" t="s">
        <v>42</v>
      </c>
      <c r="E387" t="s">
        <v>421</v>
      </c>
      <c r="F387" t="s">
        <v>422</v>
      </c>
      <c r="G387">
        <v>4552100</v>
      </c>
      <c r="H387">
        <f t="shared" ref="H387:H398" si="6">G387/1000</f>
        <v>4552.1000000000004</v>
      </c>
      <c r="I387" t="s">
        <v>21</v>
      </c>
      <c r="J387" t="s">
        <v>27</v>
      </c>
    </row>
    <row r="388" spans="1:10">
      <c r="A388" s="2" t="s">
        <v>1216</v>
      </c>
      <c r="B388" t="s">
        <v>20</v>
      </c>
      <c r="C388">
        <v>94</v>
      </c>
      <c r="D388" t="s">
        <v>42</v>
      </c>
      <c r="E388" t="s">
        <v>422</v>
      </c>
      <c r="F388" t="s">
        <v>423</v>
      </c>
      <c r="G388">
        <v>4552100</v>
      </c>
      <c r="H388">
        <f t="shared" si="6"/>
        <v>4552.1000000000004</v>
      </c>
      <c r="I388" t="s">
        <v>21</v>
      </c>
      <c r="J388" t="s">
        <v>27</v>
      </c>
    </row>
    <row r="389" spans="1:10">
      <c r="A389" s="2" t="s">
        <v>1216</v>
      </c>
      <c r="B389" t="s">
        <v>20</v>
      </c>
      <c r="C389">
        <v>94</v>
      </c>
      <c r="D389" t="s">
        <v>42</v>
      </c>
      <c r="E389" t="s">
        <v>423</v>
      </c>
      <c r="F389" t="s">
        <v>424</v>
      </c>
      <c r="G389">
        <v>4552100</v>
      </c>
      <c r="H389">
        <f t="shared" si="6"/>
        <v>4552.1000000000004</v>
      </c>
      <c r="I389" t="s">
        <v>21</v>
      </c>
      <c r="J389" t="s">
        <v>27</v>
      </c>
    </row>
    <row r="390" spans="1:10">
      <c r="A390" s="2" t="s">
        <v>1216</v>
      </c>
      <c r="B390" t="s">
        <v>20</v>
      </c>
      <c r="C390">
        <v>94</v>
      </c>
      <c r="D390" t="s">
        <v>42</v>
      </c>
      <c r="E390" t="s">
        <v>424</v>
      </c>
      <c r="F390" t="s">
        <v>425</v>
      </c>
      <c r="G390">
        <v>4552100</v>
      </c>
      <c r="H390">
        <f t="shared" si="6"/>
        <v>4552.1000000000004</v>
      </c>
      <c r="I390" t="s">
        <v>21</v>
      </c>
      <c r="J390" t="s">
        <v>27</v>
      </c>
    </row>
    <row r="391" spans="1:10">
      <c r="A391" s="2" t="s">
        <v>1216</v>
      </c>
      <c r="B391" t="s">
        <v>20</v>
      </c>
      <c r="C391">
        <v>94</v>
      </c>
      <c r="D391" t="s">
        <v>42</v>
      </c>
      <c r="E391" t="s">
        <v>425</v>
      </c>
      <c r="F391" t="s">
        <v>426</v>
      </c>
      <c r="G391">
        <v>4552100</v>
      </c>
      <c r="H391">
        <f t="shared" si="6"/>
        <v>4552.1000000000004</v>
      </c>
      <c r="I391" t="s">
        <v>21</v>
      </c>
      <c r="J391" t="s">
        <v>27</v>
      </c>
    </row>
    <row r="392" spans="1:10">
      <c r="A392" s="2" t="s">
        <v>1216</v>
      </c>
      <c r="B392" t="s">
        <v>20</v>
      </c>
      <c r="C392">
        <v>94</v>
      </c>
      <c r="D392" t="s">
        <v>42</v>
      </c>
      <c r="E392" t="s">
        <v>426</v>
      </c>
      <c r="F392" t="s">
        <v>427</v>
      </c>
      <c r="G392">
        <v>4552100</v>
      </c>
      <c r="H392">
        <f t="shared" si="6"/>
        <v>4552.1000000000004</v>
      </c>
      <c r="I392" t="s">
        <v>21</v>
      </c>
      <c r="J392" t="s">
        <v>27</v>
      </c>
    </row>
    <row r="393" spans="1:10">
      <c r="A393" s="2" t="s">
        <v>1216</v>
      </c>
      <c r="B393" t="s">
        <v>20</v>
      </c>
      <c r="C393">
        <v>94</v>
      </c>
      <c r="D393" t="s">
        <v>42</v>
      </c>
      <c r="E393" t="s">
        <v>427</v>
      </c>
      <c r="F393" t="s">
        <v>428</v>
      </c>
      <c r="G393">
        <v>4552100</v>
      </c>
      <c r="H393">
        <f t="shared" si="6"/>
        <v>4552.1000000000004</v>
      </c>
      <c r="I393" t="s">
        <v>21</v>
      </c>
      <c r="J393" t="s">
        <v>27</v>
      </c>
    </row>
    <row r="394" spans="1:10">
      <c r="A394" s="2" t="s">
        <v>1216</v>
      </c>
      <c r="B394" t="s">
        <v>20</v>
      </c>
      <c r="C394">
        <v>94</v>
      </c>
      <c r="D394" t="s">
        <v>42</v>
      </c>
      <c r="E394" t="s">
        <v>428</v>
      </c>
      <c r="F394" t="s">
        <v>429</v>
      </c>
      <c r="G394">
        <v>4552100</v>
      </c>
      <c r="H394">
        <f t="shared" si="6"/>
        <v>4552.1000000000004</v>
      </c>
      <c r="I394" t="s">
        <v>21</v>
      </c>
      <c r="J394" t="s">
        <v>27</v>
      </c>
    </row>
    <row r="395" spans="1:10">
      <c r="A395" s="2" t="s">
        <v>1216</v>
      </c>
      <c r="B395" t="s">
        <v>20</v>
      </c>
      <c r="C395">
        <v>94</v>
      </c>
      <c r="D395" t="s">
        <v>42</v>
      </c>
      <c r="E395" t="s">
        <v>429</v>
      </c>
      <c r="F395" t="s">
        <v>430</v>
      </c>
      <c r="G395">
        <v>4552100</v>
      </c>
      <c r="H395">
        <f t="shared" si="6"/>
        <v>4552.1000000000004</v>
      </c>
      <c r="I395" t="s">
        <v>21</v>
      </c>
      <c r="J395" t="s">
        <v>27</v>
      </c>
    </row>
    <row r="396" spans="1:10">
      <c r="A396" s="2" t="s">
        <v>1216</v>
      </c>
      <c r="B396" t="s">
        <v>20</v>
      </c>
      <c r="C396">
        <v>94</v>
      </c>
      <c r="D396" t="s">
        <v>42</v>
      </c>
      <c r="E396" t="s">
        <v>430</v>
      </c>
      <c r="F396" t="s">
        <v>431</v>
      </c>
      <c r="G396">
        <v>4552100</v>
      </c>
      <c r="H396">
        <f t="shared" si="6"/>
        <v>4552.1000000000004</v>
      </c>
      <c r="I396" t="s">
        <v>21</v>
      </c>
      <c r="J396" t="s">
        <v>27</v>
      </c>
    </row>
    <row r="397" spans="1:10">
      <c r="A397" s="2" t="s">
        <v>1216</v>
      </c>
      <c r="B397" t="s">
        <v>20</v>
      </c>
      <c r="C397">
        <v>94</v>
      </c>
      <c r="D397" t="s">
        <v>42</v>
      </c>
      <c r="E397" t="s">
        <v>431</v>
      </c>
      <c r="F397" t="s">
        <v>432</v>
      </c>
      <c r="G397">
        <v>4552100</v>
      </c>
      <c r="H397">
        <f t="shared" si="6"/>
        <v>4552.1000000000004</v>
      </c>
      <c r="I397" t="s">
        <v>21</v>
      </c>
      <c r="J397" t="s">
        <v>27</v>
      </c>
    </row>
    <row r="398" spans="1:10">
      <c r="A398" s="2" t="s">
        <v>1216</v>
      </c>
      <c r="B398" t="s">
        <v>20</v>
      </c>
      <c r="C398">
        <v>94</v>
      </c>
      <c r="D398" t="s">
        <v>42</v>
      </c>
      <c r="E398" t="s">
        <v>432</v>
      </c>
      <c r="F398" t="s">
        <v>433</v>
      </c>
      <c r="G398">
        <v>4552100</v>
      </c>
      <c r="H398">
        <f t="shared" si="6"/>
        <v>4552.1000000000004</v>
      </c>
      <c r="I398" t="s">
        <v>21</v>
      </c>
      <c r="J398" t="s">
        <v>27</v>
      </c>
    </row>
  </sheetData>
  <autoFilter ref="A1:J398" xr:uid="{C9EEAB18-90CB-48E7-AA9C-CC0F1113B359}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/>
  </sheetPr>
  <dimension ref="A1:M367"/>
  <sheetViews>
    <sheetView workbookViewId="0"/>
  </sheetViews>
  <sheetFormatPr defaultRowHeight="15"/>
  <cols>
    <col min="1" max="1" width="11.42578125" bestFit="1" customWidth="1"/>
    <col min="2" max="2" width="10.42578125" bestFit="1" customWidth="1"/>
    <col min="3" max="3" width="16.85546875" bestFit="1" customWidth="1"/>
    <col min="4" max="4" width="13.28515625" bestFit="1" customWidth="1"/>
    <col min="5" max="6" width="13.5703125" bestFit="1" customWidth="1"/>
    <col min="7" max="7" width="13.5703125" customWidth="1"/>
    <col min="8" max="8" width="8" bestFit="1" customWidth="1"/>
    <col min="9" max="9" width="8" customWidth="1"/>
    <col min="10" max="10" width="11.28515625" bestFit="1" customWidth="1"/>
    <col min="11" max="11" width="6.28515625" bestFit="1" customWidth="1"/>
  </cols>
  <sheetData>
    <row r="1" spans="1:13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M1" s="3" t="s">
        <v>41</v>
      </c>
    </row>
    <row r="2" spans="1:13">
      <c r="A2" s="2" t="s">
        <v>19</v>
      </c>
      <c r="B2" t="s">
        <v>20</v>
      </c>
      <c r="C2">
        <v>15</v>
      </c>
      <c r="D2" t="s">
        <v>1</v>
      </c>
      <c r="E2" t="s">
        <v>845</v>
      </c>
      <c r="F2" t="s">
        <v>480</v>
      </c>
      <c r="G2" s="1">
        <v>43312</v>
      </c>
      <c r="H2">
        <v>1943932</v>
      </c>
      <c r="I2">
        <f>H2/1000</f>
        <v>1943.932</v>
      </c>
      <c r="J2" t="s">
        <v>21</v>
      </c>
      <c r="K2" t="s">
        <v>27</v>
      </c>
      <c r="L2">
        <f>H2/1000</f>
        <v>1943.932</v>
      </c>
    </row>
    <row r="3" spans="1:13">
      <c r="A3" s="2" t="s">
        <v>19</v>
      </c>
      <c r="B3" t="s">
        <v>20</v>
      </c>
      <c r="C3">
        <v>15</v>
      </c>
      <c r="D3" t="s">
        <v>1</v>
      </c>
      <c r="E3" t="s">
        <v>480</v>
      </c>
      <c r="F3" t="s">
        <v>481</v>
      </c>
      <c r="G3" s="1">
        <v>43313</v>
      </c>
      <c r="H3">
        <v>1935350</v>
      </c>
      <c r="I3">
        <f t="shared" ref="I3:I66" si="0">H3/1000</f>
        <v>1935.35</v>
      </c>
      <c r="J3" t="s">
        <v>21</v>
      </c>
      <c r="K3" t="s">
        <v>27</v>
      </c>
      <c r="L3">
        <f>H3/1000</f>
        <v>1935.35</v>
      </c>
    </row>
    <row r="4" spans="1:13">
      <c r="A4" s="2" t="s">
        <v>19</v>
      </c>
      <c r="B4" t="s">
        <v>20</v>
      </c>
      <c r="C4">
        <v>15</v>
      </c>
      <c r="D4" t="s">
        <v>1</v>
      </c>
      <c r="E4" t="s">
        <v>481</v>
      </c>
      <c r="F4" t="s">
        <v>482</v>
      </c>
      <c r="G4" s="1">
        <v>43314</v>
      </c>
      <c r="H4">
        <v>1925664</v>
      </c>
      <c r="I4">
        <f t="shared" si="0"/>
        <v>1925.664</v>
      </c>
      <c r="J4" t="s">
        <v>21</v>
      </c>
      <c r="K4" t="s">
        <v>27</v>
      </c>
    </row>
    <row r="5" spans="1:13">
      <c r="A5" s="2" t="s">
        <v>19</v>
      </c>
      <c r="B5" t="s">
        <v>20</v>
      </c>
      <c r="C5">
        <v>15</v>
      </c>
      <c r="D5" t="s">
        <v>1</v>
      </c>
      <c r="E5" t="s">
        <v>482</v>
      </c>
      <c r="F5" t="s">
        <v>483</v>
      </c>
      <c r="G5" s="1">
        <v>43315</v>
      </c>
      <c r="H5">
        <v>1915604</v>
      </c>
      <c r="I5">
        <f t="shared" si="0"/>
        <v>1915.604</v>
      </c>
      <c r="J5" t="s">
        <v>21</v>
      </c>
      <c r="K5" t="s">
        <v>27</v>
      </c>
    </row>
    <row r="6" spans="1:13">
      <c r="A6" s="2" t="s">
        <v>19</v>
      </c>
      <c r="B6" t="s">
        <v>20</v>
      </c>
      <c r="C6">
        <v>15</v>
      </c>
      <c r="D6" t="s">
        <v>1</v>
      </c>
      <c r="E6" t="s">
        <v>483</v>
      </c>
      <c r="F6" t="s">
        <v>484</v>
      </c>
      <c r="G6" s="1">
        <v>43316</v>
      </c>
      <c r="H6">
        <v>1903745</v>
      </c>
      <c r="I6">
        <f t="shared" si="0"/>
        <v>1903.7449999999999</v>
      </c>
      <c r="J6" t="s">
        <v>21</v>
      </c>
      <c r="K6" t="s">
        <v>27</v>
      </c>
    </row>
    <row r="7" spans="1:13">
      <c r="A7" s="2" t="s">
        <v>19</v>
      </c>
      <c r="B7" t="s">
        <v>20</v>
      </c>
      <c r="C7">
        <v>15</v>
      </c>
      <c r="D7" t="s">
        <v>1</v>
      </c>
      <c r="E7" t="s">
        <v>484</v>
      </c>
      <c r="F7" t="s">
        <v>485</v>
      </c>
      <c r="G7" s="1">
        <v>43317</v>
      </c>
      <c r="H7">
        <v>1892550</v>
      </c>
      <c r="I7">
        <f t="shared" si="0"/>
        <v>1892.55</v>
      </c>
      <c r="J7" t="s">
        <v>21</v>
      </c>
      <c r="K7" t="s">
        <v>27</v>
      </c>
    </row>
    <row r="8" spans="1:13">
      <c r="A8" s="2" t="s">
        <v>19</v>
      </c>
      <c r="B8" t="s">
        <v>20</v>
      </c>
      <c r="C8">
        <v>15</v>
      </c>
      <c r="D8" t="s">
        <v>1</v>
      </c>
      <c r="E8" t="s">
        <v>485</v>
      </c>
      <c r="F8" t="s">
        <v>486</v>
      </c>
      <c r="G8" s="1">
        <v>43318</v>
      </c>
      <c r="H8">
        <v>1881806</v>
      </c>
      <c r="I8">
        <f t="shared" si="0"/>
        <v>1881.806</v>
      </c>
      <c r="J8" t="s">
        <v>21</v>
      </c>
      <c r="K8" t="s">
        <v>27</v>
      </c>
    </row>
    <row r="9" spans="1:13">
      <c r="A9" s="2" t="s">
        <v>19</v>
      </c>
      <c r="B9" t="s">
        <v>20</v>
      </c>
      <c r="C9">
        <v>15</v>
      </c>
      <c r="D9" t="s">
        <v>1</v>
      </c>
      <c r="E9" t="s">
        <v>486</v>
      </c>
      <c r="F9" t="s">
        <v>487</v>
      </c>
      <c r="G9" s="1">
        <v>43319</v>
      </c>
      <c r="H9">
        <v>1866176</v>
      </c>
      <c r="I9">
        <f t="shared" si="0"/>
        <v>1866.1759999999999</v>
      </c>
      <c r="J9" t="s">
        <v>21</v>
      </c>
      <c r="K9" t="s">
        <v>27</v>
      </c>
    </row>
    <row r="10" spans="1:13">
      <c r="A10" s="2" t="s">
        <v>19</v>
      </c>
      <c r="B10" t="s">
        <v>20</v>
      </c>
      <c r="C10">
        <v>15</v>
      </c>
      <c r="D10" t="s">
        <v>1</v>
      </c>
      <c r="E10" t="s">
        <v>487</v>
      </c>
      <c r="F10" t="s">
        <v>488</v>
      </c>
      <c r="G10" s="1">
        <v>43320</v>
      </c>
      <c r="H10">
        <v>1851837</v>
      </c>
      <c r="I10">
        <f t="shared" si="0"/>
        <v>1851.837</v>
      </c>
      <c r="J10" t="s">
        <v>21</v>
      </c>
      <c r="K10" t="s">
        <v>27</v>
      </c>
    </row>
    <row r="11" spans="1:13">
      <c r="A11" s="2" t="s">
        <v>19</v>
      </c>
      <c r="B11" t="s">
        <v>20</v>
      </c>
      <c r="C11">
        <v>15</v>
      </c>
      <c r="D11" t="s">
        <v>1</v>
      </c>
      <c r="E11" t="s">
        <v>488</v>
      </c>
      <c r="F11" t="s">
        <v>489</v>
      </c>
      <c r="G11" s="1">
        <v>43321</v>
      </c>
      <c r="H11">
        <v>1837279</v>
      </c>
      <c r="I11">
        <f t="shared" si="0"/>
        <v>1837.279</v>
      </c>
      <c r="J11" t="s">
        <v>21</v>
      </c>
      <c r="K11" t="s">
        <v>27</v>
      </c>
    </row>
    <row r="12" spans="1:13">
      <c r="A12" s="2" t="s">
        <v>19</v>
      </c>
      <c r="B12" t="s">
        <v>20</v>
      </c>
      <c r="C12">
        <v>15</v>
      </c>
      <c r="D12" t="s">
        <v>1</v>
      </c>
      <c r="E12" t="s">
        <v>489</v>
      </c>
      <c r="F12" t="s">
        <v>490</v>
      </c>
      <c r="G12" s="1">
        <v>43322</v>
      </c>
      <c r="H12">
        <v>1823595</v>
      </c>
      <c r="I12">
        <f t="shared" si="0"/>
        <v>1823.595</v>
      </c>
      <c r="J12" t="s">
        <v>21</v>
      </c>
      <c r="K12" t="s">
        <v>27</v>
      </c>
    </row>
    <row r="13" spans="1:13">
      <c r="A13" s="2" t="s">
        <v>19</v>
      </c>
      <c r="B13" t="s">
        <v>20</v>
      </c>
      <c r="C13">
        <v>15</v>
      </c>
      <c r="D13" t="s">
        <v>1</v>
      </c>
      <c r="E13" t="s">
        <v>490</v>
      </c>
      <c r="F13" t="s">
        <v>491</v>
      </c>
      <c r="G13" s="1">
        <v>43323</v>
      </c>
      <c r="H13">
        <v>1809394</v>
      </c>
      <c r="I13">
        <f t="shared" si="0"/>
        <v>1809.394</v>
      </c>
      <c r="J13" t="s">
        <v>21</v>
      </c>
      <c r="K13" t="s">
        <v>27</v>
      </c>
    </row>
    <row r="14" spans="1:13">
      <c r="A14" s="2" t="s">
        <v>19</v>
      </c>
      <c r="B14" t="s">
        <v>20</v>
      </c>
      <c r="C14">
        <v>15</v>
      </c>
      <c r="D14" t="s">
        <v>1</v>
      </c>
      <c r="E14" t="s">
        <v>491</v>
      </c>
      <c r="F14" t="s">
        <v>492</v>
      </c>
      <c r="G14" s="1">
        <v>43324</v>
      </c>
      <c r="H14">
        <v>1797719</v>
      </c>
      <c r="I14">
        <f t="shared" si="0"/>
        <v>1797.7190000000001</v>
      </c>
      <c r="J14" t="s">
        <v>21</v>
      </c>
      <c r="K14" t="s">
        <v>27</v>
      </c>
    </row>
    <row r="15" spans="1:13">
      <c r="A15" s="2" t="s">
        <v>19</v>
      </c>
      <c r="B15" t="s">
        <v>20</v>
      </c>
      <c r="C15">
        <v>15</v>
      </c>
      <c r="D15" t="s">
        <v>1</v>
      </c>
      <c r="E15" t="s">
        <v>492</v>
      </c>
      <c r="F15" t="s">
        <v>493</v>
      </c>
      <c r="G15" s="1">
        <v>43325</v>
      </c>
      <c r="H15">
        <v>1786780</v>
      </c>
      <c r="I15">
        <f t="shared" si="0"/>
        <v>1786.78</v>
      </c>
      <c r="J15" t="s">
        <v>21</v>
      </c>
      <c r="K15" t="s">
        <v>27</v>
      </c>
    </row>
    <row r="16" spans="1:13">
      <c r="A16" s="2" t="s">
        <v>19</v>
      </c>
      <c r="B16" t="s">
        <v>20</v>
      </c>
      <c r="C16">
        <v>15</v>
      </c>
      <c r="D16" t="s">
        <v>1</v>
      </c>
      <c r="E16" t="s">
        <v>493</v>
      </c>
      <c r="F16" t="s">
        <v>494</v>
      </c>
      <c r="G16" s="1">
        <v>43326</v>
      </c>
      <c r="H16">
        <v>1776472</v>
      </c>
      <c r="I16">
        <f t="shared" si="0"/>
        <v>1776.472</v>
      </c>
      <c r="J16" t="s">
        <v>21</v>
      </c>
      <c r="K16" t="s">
        <v>27</v>
      </c>
    </row>
    <row r="17" spans="1:11">
      <c r="A17" s="2" t="s">
        <v>19</v>
      </c>
      <c r="B17" t="s">
        <v>20</v>
      </c>
      <c r="C17">
        <v>15</v>
      </c>
      <c r="D17" t="s">
        <v>1</v>
      </c>
      <c r="E17" t="s">
        <v>494</v>
      </c>
      <c r="F17" t="s">
        <v>495</v>
      </c>
      <c r="G17" s="1">
        <v>43327</v>
      </c>
      <c r="H17">
        <v>1765707</v>
      </c>
      <c r="I17">
        <f t="shared" si="0"/>
        <v>1765.7070000000001</v>
      </c>
      <c r="J17" t="s">
        <v>21</v>
      </c>
      <c r="K17" t="s">
        <v>27</v>
      </c>
    </row>
    <row r="18" spans="1:11">
      <c r="A18" s="2" t="s">
        <v>19</v>
      </c>
      <c r="B18" t="s">
        <v>20</v>
      </c>
      <c r="C18">
        <v>15</v>
      </c>
      <c r="D18" t="s">
        <v>1</v>
      </c>
      <c r="E18" t="s">
        <v>495</v>
      </c>
      <c r="F18" t="s">
        <v>496</v>
      </c>
      <c r="G18" s="1">
        <v>43328</v>
      </c>
      <c r="H18">
        <v>1755089</v>
      </c>
      <c r="I18">
        <f t="shared" si="0"/>
        <v>1755.0889999999999</v>
      </c>
      <c r="J18" t="s">
        <v>21</v>
      </c>
      <c r="K18" t="s">
        <v>27</v>
      </c>
    </row>
    <row r="19" spans="1:11">
      <c r="A19" s="2" t="s">
        <v>19</v>
      </c>
      <c r="B19" t="s">
        <v>20</v>
      </c>
      <c r="C19">
        <v>15</v>
      </c>
      <c r="D19" t="s">
        <v>1</v>
      </c>
      <c r="E19" t="s">
        <v>496</v>
      </c>
      <c r="F19" t="s">
        <v>497</v>
      </c>
      <c r="G19" s="1">
        <v>43329</v>
      </c>
      <c r="H19">
        <v>1744325</v>
      </c>
      <c r="I19">
        <f t="shared" si="0"/>
        <v>1744.325</v>
      </c>
      <c r="J19" t="s">
        <v>21</v>
      </c>
      <c r="K19" t="s">
        <v>27</v>
      </c>
    </row>
    <row r="20" spans="1:11">
      <c r="A20" s="2" t="s">
        <v>19</v>
      </c>
      <c r="B20" t="s">
        <v>20</v>
      </c>
      <c r="C20">
        <v>15</v>
      </c>
      <c r="D20" t="s">
        <v>1</v>
      </c>
      <c r="E20" t="s">
        <v>497</v>
      </c>
      <c r="F20" t="s">
        <v>498</v>
      </c>
      <c r="G20" s="1">
        <v>43330</v>
      </c>
      <c r="H20">
        <v>1732558</v>
      </c>
      <c r="I20">
        <f t="shared" si="0"/>
        <v>1732.558</v>
      </c>
      <c r="J20" t="s">
        <v>21</v>
      </c>
      <c r="K20" t="s">
        <v>27</v>
      </c>
    </row>
    <row r="21" spans="1:11">
      <c r="A21" s="2" t="s">
        <v>19</v>
      </c>
      <c r="B21" t="s">
        <v>20</v>
      </c>
      <c r="C21">
        <v>15</v>
      </c>
      <c r="D21" t="s">
        <v>1</v>
      </c>
      <c r="E21" t="s">
        <v>498</v>
      </c>
      <c r="F21" t="s">
        <v>499</v>
      </c>
      <c r="G21" s="1">
        <v>43331</v>
      </c>
      <c r="H21">
        <v>1722082</v>
      </c>
      <c r="I21">
        <f t="shared" si="0"/>
        <v>1722.0820000000001</v>
      </c>
      <c r="J21" t="s">
        <v>21</v>
      </c>
      <c r="K21" t="s">
        <v>27</v>
      </c>
    </row>
    <row r="22" spans="1:11">
      <c r="A22" s="2" t="s">
        <v>19</v>
      </c>
      <c r="B22" t="s">
        <v>20</v>
      </c>
      <c r="C22">
        <v>15</v>
      </c>
      <c r="D22" t="s">
        <v>1</v>
      </c>
      <c r="E22" t="s">
        <v>499</v>
      </c>
      <c r="F22" t="s">
        <v>500</v>
      </c>
      <c r="G22" s="1">
        <v>43332</v>
      </c>
      <c r="H22">
        <v>1710044</v>
      </c>
      <c r="I22">
        <f t="shared" si="0"/>
        <v>1710.0440000000001</v>
      </c>
      <c r="J22" t="s">
        <v>21</v>
      </c>
      <c r="K22" t="s">
        <v>27</v>
      </c>
    </row>
    <row r="23" spans="1:11">
      <c r="A23" s="2" t="s">
        <v>19</v>
      </c>
      <c r="B23" t="s">
        <v>20</v>
      </c>
      <c r="C23">
        <v>15</v>
      </c>
      <c r="D23" t="s">
        <v>1</v>
      </c>
      <c r="E23" t="s">
        <v>500</v>
      </c>
      <c r="F23" t="s">
        <v>501</v>
      </c>
      <c r="G23" s="1">
        <v>43333</v>
      </c>
      <c r="H23">
        <v>1699477</v>
      </c>
      <c r="I23">
        <f t="shared" si="0"/>
        <v>1699.4770000000001</v>
      </c>
      <c r="J23" t="s">
        <v>21</v>
      </c>
      <c r="K23" t="s">
        <v>27</v>
      </c>
    </row>
    <row r="24" spans="1:11">
      <c r="A24" s="2" t="s">
        <v>19</v>
      </c>
      <c r="B24" t="s">
        <v>20</v>
      </c>
      <c r="C24">
        <v>15</v>
      </c>
      <c r="D24" t="s">
        <v>1</v>
      </c>
      <c r="E24" t="s">
        <v>501</v>
      </c>
      <c r="F24" t="s">
        <v>502</v>
      </c>
      <c r="G24" s="1">
        <v>43334</v>
      </c>
      <c r="H24">
        <v>1688581</v>
      </c>
      <c r="I24">
        <f t="shared" si="0"/>
        <v>1688.5809999999999</v>
      </c>
      <c r="J24" t="s">
        <v>21</v>
      </c>
      <c r="K24" t="s">
        <v>27</v>
      </c>
    </row>
    <row r="25" spans="1:11">
      <c r="A25" s="2" t="s">
        <v>19</v>
      </c>
      <c r="B25" t="s">
        <v>20</v>
      </c>
      <c r="C25">
        <v>15</v>
      </c>
      <c r="D25" t="s">
        <v>1</v>
      </c>
      <c r="E25" t="s">
        <v>502</v>
      </c>
      <c r="F25" t="s">
        <v>503</v>
      </c>
      <c r="G25" s="1">
        <v>43335</v>
      </c>
      <c r="H25">
        <v>1677642</v>
      </c>
      <c r="I25">
        <f t="shared" si="0"/>
        <v>1677.6420000000001</v>
      </c>
      <c r="J25" t="s">
        <v>21</v>
      </c>
      <c r="K25" t="s">
        <v>27</v>
      </c>
    </row>
    <row r="26" spans="1:11">
      <c r="A26" s="2" t="s">
        <v>19</v>
      </c>
      <c r="B26" t="s">
        <v>20</v>
      </c>
      <c r="C26">
        <v>15</v>
      </c>
      <c r="D26" t="s">
        <v>1</v>
      </c>
      <c r="E26" t="s">
        <v>503</v>
      </c>
      <c r="F26" t="s">
        <v>504</v>
      </c>
      <c r="G26" s="1">
        <v>43336</v>
      </c>
      <c r="H26">
        <v>1666939</v>
      </c>
      <c r="I26">
        <f t="shared" si="0"/>
        <v>1666.9390000000001</v>
      </c>
      <c r="J26" t="s">
        <v>21</v>
      </c>
      <c r="K26" t="s">
        <v>27</v>
      </c>
    </row>
    <row r="27" spans="1:11">
      <c r="A27" s="2" t="s">
        <v>19</v>
      </c>
      <c r="B27" t="s">
        <v>20</v>
      </c>
      <c r="C27">
        <v>15</v>
      </c>
      <c r="D27" t="s">
        <v>1</v>
      </c>
      <c r="E27" t="s">
        <v>504</v>
      </c>
      <c r="F27" t="s">
        <v>505</v>
      </c>
      <c r="G27" s="1">
        <v>43337</v>
      </c>
      <c r="H27">
        <v>1656468</v>
      </c>
      <c r="I27">
        <f t="shared" si="0"/>
        <v>1656.4680000000001</v>
      </c>
      <c r="J27" t="s">
        <v>21</v>
      </c>
      <c r="K27" t="s">
        <v>27</v>
      </c>
    </row>
    <row r="28" spans="1:11">
      <c r="A28" s="2" t="s">
        <v>19</v>
      </c>
      <c r="B28" t="s">
        <v>20</v>
      </c>
      <c r="C28">
        <v>15</v>
      </c>
      <c r="D28" t="s">
        <v>1</v>
      </c>
      <c r="E28" t="s">
        <v>505</v>
      </c>
      <c r="F28" t="s">
        <v>506</v>
      </c>
      <c r="G28" s="1">
        <v>43338</v>
      </c>
      <c r="H28">
        <v>1646321</v>
      </c>
      <c r="I28">
        <f t="shared" si="0"/>
        <v>1646.3209999999999</v>
      </c>
      <c r="J28" t="s">
        <v>21</v>
      </c>
      <c r="K28" t="s">
        <v>27</v>
      </c>
    </row>
    <row r="29" spans="1:11">
      <c r="A29" s="2" t="s">
        <v>19</v>
      </c>
      <c r="B29" t="s">
        <v>20</v>
      </c>
      <c r="C29">
        <v>15</v>
      </c>
      <c r="D29" t="s">
        <v>1</v>
      </c>
      <c r="E29" t="s">
        <v>506</v>
      </c>
      <c r="F29" t="s">
        <v>507</v>
      </c>
      <c r="G29" s="1">
        <v>43339</v>
      </c>
      <c r="H29">
        <v>1636034</v>
      </c>
      <c r="I29">
        <f t="shared" si="0"/>
        <v>1636.0340000000001</v>
      </c>
      <c r="J29" t="s">
        <v>21</v>
      </c>
      <c r="K29" t="s">
        <v>27</v>
      </c>
    </row>
    <row r="30" spans="1:11">
      <c r="A30" s="2" t="s">
        <v>19</v>
      </c>
      <c r="B30" t="s">
        <v>20</v>
      </c>
      <c r="C30">
        <v>15</v>
      </c>
      <c r="D30" t="s">
        <v>1</v>
      </c>
      <c r="E30" t="s">
        <v>507</v>
      </c>
      <c r="F30" t="s">
        <v>508</v>
      </c>
      <c r="G30" s="1">
        <v>43340</v>
      </c>
      <c r="H30">
        <v>1623695</v>
      </c>
      <c r="I30">
        <f t="shared" si="0"/>
        <v>1623.6949999999999</v>
      </c>
      <c r="J30" t="s">
        <v>21</v>
      </c>
      <c r="K30" t="s">
        <v>27</v>
      </c>
    </row>
    <row r="31" spans="1:11">
      <c r="A31" s="2" t="s">
        <v>19</v>
      </c>
      <c r="B31" t="s">
        <v>20</v>
      </c>
      <c r="C31">
        <v>15</v>
      </c>
      <c r="D31" t="s">
        <v>1</v>
      </c>
      <c r="E31" t="s">
        <v>508</v>
      </c>
      <c r="F31" t="s">
        <v>509</v>
      </c>
      <c r="G31" s="1">
        <v>43341</v>
      </c>
      <c r="H31">
        <v>1614052</v>
      </c>
      <c r="I31">
        <f t="shared" si="0"/>
        <v>1614.0519999999999</v>
      </c>
      <c r="J31" t="s">
        <v>21</v>
      </c>
      <c r="K31" t="s">
        <v>27</v>
      </c>
    </row>
    <row r="32" spans="1:11">
      <c r="A32" s="2" t="s">
        <v>19</v>
      </c>
      <c r="B32" t="s">
        <v>20</v>
      </c>
      <c r="C32">
        <v>15</v>
      </c>
      <c r="D32" t="s">
        <v>1</v>
      </c>
      <c r="E32" t="s">
        <v>509</v>
      </c>
      <c r="F32" t="s">
        <v>510</v>
      </c>
      <c r="G32" s="1">
        <v>43342</v>
      </c>
      <c r="H32">
        <v>1605897</v>
      </c>
      <c r="I32">
        <f t="shared" si="0"/>
        <v>1605.8969999999999</v>
      </c>
      <c r="J32" t="s">
        <v>21</v>
      </c>
      <c r="K32" t="s">
        <v>27</v>
      </c>
    </row>
    <row r="33" spans="1:11">
      <c r="A33" s="2" t="s">
        <v>19</v>
      </c>
      <c r="B33" t="s">
        <v>20</v>
      </c>
      <c r="C33">
        <v>15</v>
      </c>
      <c r="D33" t="s">
        <v>1</v>
      </c>
      <c r="E33" t="s">
        <v>510</v>
      </c>
      <c r="F33" t="s">
        <v>511</v>
      </c>
      <c r="G33" s="1">
        <v>43343</v>
      </c>
      <c r="H33">
        <v>1596780</v>
      </c>
      <c r="I33">
        <f t="shared" si="0"/>
        <v>1596.78</v>
      </c>
      <c r="J33" t="s">
        <v>21</v>
      </c>
      <c r="K33" t="s">
        <v>27</v>
      </c>
    </row>
    <row r="34" spans="1:11">
      <c r="A34" s="2" t="s">
        <v>19</v>
      </c>
      <c r="B34" t="s">
        <v>20</v>
      </c>
      <c r="C34">
        <v>15</v>
      </c>
      <c r="D34" t="s">
        <v>1</v>
      </c>
      <c r="E34" t="s">
        <v>511</v>
      </c>
      <c r="F34" t="s">
        <v>512</v>
      </c>
      <c r="G34" s="1">
        <v>43344</v>
      </c>
      <c r="H34">
        <v>1588147</v>
      </c>
      <c r="I34">
        <f t="shared" si="0"/>
        <v>1588.1469999999999</v>
      </c>
      <c r="J34" t="s">
        <v>21</v>
      </c>
      <c r="K34" t="s">
        <v>27</v>
      </c>
    </row>
    <row r="35" spans="1:11">
      <c r="A35" s="2" t="s">
        <v>19</v>
      </c>
      <c r="B35" t="s">
        <v>20</v>
      </c>
      <c r="C35">
        <v>15</v>
      </c>
      <c r="D35" t="s">
        <v>1</v>
      </c>
      <c r="E35" t="s">
        <v>512</v>
      </c>
      <c r="F35" t="s">
        <v>513</v>
      </c>
      <c r="G35" s="1">
        <v>43345</v>
      </c>
      <c r="H35">
        <v>1579280</v>
      </c>
      <c r="I35">
        <f t="shared" si="0"/>
        <v>1579.28</v>
      </c>
      <c r="J35" t="s">
        <v>21</v>
      </c>
      <c r="K35" t="s">
        <v>27</v>
      </c>
    </row>
    <row r="36" spans="1:11">
      <c r="A36" s="2" t="s">
        <v>19</v>
      </c>
      <c r="B36" t="s">
        <v>20</v>
      </c>
      <c r="C36">
        <v>15</v>
      </c>
      <c r="D36" t="s">
        <v>1</v>
      </c>
      <c r="E36" t="s">
        <v>513</v>
      </c>
      <c r="F36" t="s">
        <v>514</v>
      </c>
      <c r="G36" s="1">
        <v>43346</v>
      </c>
      <c r="H36">
        <v>1569111</v>
      </c>
      <c r="I36">
        <f t="shared" si="0"/>
        <v>1569.1110000000001</v>
      </c>
      <c r="J36" t="s">
        <v>21</v>
      </c>
      <c r="K36" t="s">
        <v>27</v>
      </c>
    </row>
    <row r="37" spans="1:11">
      <c r="A37" s="2" t="s">
        <v>19</v>
      </c>
      <c r="B37" t="s">
        <v>20</v>
      </c>
      <c r="C37">
        <v>15</v>
      </c>
      <c r="D37" t="s">
        <v>1</v>
      </c>
      <c r="E37" t="s">
        <v>514</v>
      </c>
      <c r="F37" t="s">
        <v>515</v>
      </c>
      <c r="G37" s="1">
        <v>43347</v>
      </c>
      <c r="H37">
        <v>1560053</v>
      </c>
      <c r="I37">
        <f t="shared" si="0"/>
        <v>1560.0530000000001</v>
      </c>
      <c r="J37" t="s">
        <v>21</v>
      </c>
      <c r="K37" t="s">
        <v>27</v>
      </c>
    </row>
    <row r="38" spans="1:11">
      <c r="A38" s="2" t="s">
        <v>19</v>
      </c>
      <c r="B38" t="s">
        <v>20</v>
      </c>
      <c r="C38">
        <v>15</v>
      </c>
      <c r="D38" t="s">
        <v>1</v>
      </c>
      <c r="E38" t="s">
        <v>515</v>
      </c>
      <c r="F38" t="s">
        <v>516</v>
      </c>
      <c r="G38" s="1">
        <v>43348</v>
      </c>
      <c r="H38">
        <v>1551560</v>
      </c>
      <c r="I38">
        <f t="shared" si="0"/>
        <v>1551.56</v>
      </c>
      <c r="J38" t="s">
        <v>21</v>
      </c>
      <c r="K38" t="s">
        <v>27</v>
      </c>
    </row>
    <row r="39" spans="1:11">
      <c r="A39" s="2" t="s">
        <v>19</v>
      </c>
      <c r="B39" t="s">
        <v>20</v>
      </c>
      <c r="C39">
        <v>15</v>
      </c>
      <c r="D39" t="s">
        <v>1</v>
      </c>
      <c r="E39" t="s">
        <v>516</v>
      </c>
      <c r="F39" t="s">
        <v>517</v>
      </c>
      <c r="G39" s="1">
        <v>43349</v>
      </c>
      <c r="H39">
        <v>1543452</v>
      </c>
      <c r="I39">
        <f t="shared" si="0"/>
        <v>1543.452</v>
      </c>
      <c r="J39" t="s">
        <v>21</v>
      </c>
      <c r="K39" t="s">
        <v>27</v>
      </c>
    </row>
    <row r="40" spans="1:11">
      <c r="A40" s="2" t="s">
        <v>19</v>
      </c>
      <c r="B40" t="s">
        <v>20</v>
      </c>
      <c r="C40">
        <v>15</v>
      </c>
      <c r="D40" t="s">
        <v>1</v>
      </c>
      <c r="E40" t="s">
        <v>517</v>
      </c>
      <c r="F40" t="s">
        <v>518</v>
      </c>
      <c r="G40" s="1">
        <v>43350</v>
      </c>
      <c r="H40">
        <v>1536338</v>
      </c>
      <c r="I40">
        <f t="shared" si="0"/>
        <v>1536.338</v>
      </c>
      <c r="J40" t="s">
        <v>21</v>
      </c>
      <c r="K40" t="s">
        <v>27</v>
      </c>
    </row>
    <row r="41" spans="1:11">
      <c r="A41" s="2" t="s">
        <v>19</v>
      </c>
      <c r="B41" t="s">
        <v>20</v>
      </c>
      <c r="C41">
        <v>15</v>
      </c>
      <c r="D41" t="s">
        <v>1</v>
      </c>
      <c r="E41" t="s">
        <v>518</v>
      </c>
      <c r="F41" t="s">
        <v>519</v>
      </c>
      <c r="G41" s="1">
        <v>43351</v>
      </c>
      <c r="H41">
        <v>1528023</v>
      </c>
      <c r="I41">
        <f t="shared" si="0"/>
        <v>1528.0229999999999</v>
      </c>
      <c r="J41" t="s">
        <v>21</v>
      </c>
      <c r="K41" t="s">
        <v>27</v>
      </c>
    </row>
    <row r="42" spans="1:11">
      <c r="A42" s="2" t="s">
        <v>19</v>
      </c>
      <c r="B42" t="s">
        <v>20</v>
      </c>
      <c r="C42">
        <v>15</v>
      </c>
      <c r="D42" t="s">
        <v>1</v>
      </c>
      <c r="E42" t="s">
        <v>519</v>
      </c>
      <c r="F42" t="s">
        <v>520</v>
      </c>
      <c r="G42" s="1">
        <v>43352</v>
      </c>
      <c r="H42">
        <v>1521046</v>
      </c>
      <c r="I42">
        <f t="shared" si="0"/>
        <v>1521.046</v>
      </c>
      <c r="J42" t="s">
        <v>21</v>
      </c>
      <c r="K42" t="s">
        <v>27</v>
      </c>
    </row>
    <row r="43" spans="1:11">
      <c r="A43" s="2" t="s">
        <v>19</v>
      </c>
      <c r="B43" t="s">
        <v>20</v>
      </c>
      <c r="C43">
        <v>15</v>
      </c>
      <c r="D43" t="s">
        <v>1</v>
      </c>
      <c r="E43" t="s">
        <v>520</v>
      </c>
      <c r="F43" t="s">
        <v>521</v>
      </c>
      <c r="G43" s="1">
        <v>43353</v>
      </c>
      <c r="H43">
        <v>1512342</v>
      </c>
      <c r="I43">
        <f t="shared" si="0"/>
        <v>1512.3420000000001</v>
      </c>
      <c r="J43" t="s">
        <v>21</v>
      </c>
      <c r="K43" t="s">
        <v>27</v>
      </c>
    </row>
    <row r="44" spans="1:11">
      <c r="A44" s="2" t="s">
        <v>19</v>
      </c>
      <c r="B44" t="s">
        <v>20</v>
      </c>
      <c r="C44">
        <v>15</v>
      </c>
      <c r="D44" t="s">
        <v>1</v>
      </c>
      <c r="E44" t="s">
        <v>521</v>
      </c>
      <c r="F44" t="s">
        <v>522</v>
      </c>
      <c r="G44" s="1">
        <v>43354</v>
      </c>
      <c r="H44">
        <v>1504894</v>
      </c>
      <c r="I44">
        <f t="shared" si="0"/>
        <v>1504.894</v>
      </c>
      <c r="J44" t="s">
        <v>21</v>
      </c>
      <c r="K44" t="s">
        <v>27</v>
      </c>
    </row>
    <row r="45" spans="1:11">
      <c r="A45" s="2" t="s">
        <v>19</v>
      </c>
      <c r="B45" t="s">
        <v>20</v>
      </c>
      <c r="C45">
        <v>15</v>
      </c>
      <c r="D45" t="s">
        <v>1</v>
      </c>
      <c r="E45" t="s">
        <v>522</v>
      </c>
      <c r="F45" t="s">
        <v>523</v>
      </c>
      <c r="G45" s="1">
        <v>43355</v>
      </c>
      <c r="H45">
        <v>1498247</v>
      </c>
      <c r="I45">
        <f t="shared" si="0"/>
        <v>1498.2470000000001</v>
      </c>
      <c r="J45" t="s">
        <v>21</v>
      </c>
      <c r="K45" t="s">
        <v>27</v>
      </c>
    </row>
    <row r="46" spans="1:11">
      <c r="A46" s="2" t="s">
        <v>19</v>
      </c>
      <c r="B46" t="s">
        <v>20</v>
      </c>
      <c r="C46">
        <v>15</v>
      </c>
      <c r="D46" t="s">
        <v>1</v>
      </c>
      <c r="E46" t="s">
        <v>523</v>
      </c>
      <c r="F46" t="s">
        <v>524</v>
      </c>
      <c r="G46" s="1">
        <v>43356</v>
      </c>
      <c r="H46">
        <v>1489903</v>
      </c>
      <c r="I46">
        <f t="shared" si="0"/>
        <v>1489.903</v>
      </c>
      <c r="J46" t="s">
        <v>21</v>
      </c>
      <c r="K46" t="s">
        <v>27</v>
      </c>
    </row>
    <row r="47" spans="1:11">
      <c r="A47" s="2" t="s">
        <v>19</v>
      </c>
      <c r="B47" t="s">
        <v>20</v>
      </c>
      <c r="C47">
        <v>15</v>
      </c>
      <c r="D47" t="s">
        <v>1</v>
      </c>
      <c r="E47" t="s">
        <v>524</v>
      </c>
      <c r="F47" t="s">
        <v>525</v>
      </c>
      <c r="G47" s="1">
        <v>43357</v>
      </c>
      <c r="H47">
        <v>1482960</v>
      </c>
      <c r="I47">
        <f t="shared" si="0"/>
        <v>1482.96</v>
      </c>
      <c r="J47" t="s">
        <v>21</v>
      </c>
      <c r="K47" t="s">
        <v>27</v>
      </c>
    </row>
    <row r="48" spans="1:11">
      <c r="A48" s="2" t="s">
        <v>19</v>
      </c>
      <c r="B48" t="s">
        <v>20</v>
      </c>
      <c r="C48">
        <v>15</v>
      </c>
      <c r="D48" t="s">
        <v>1</v>
      </c>
      <c r="E48" t="s">
        <v>525</v>
      </c>
      <c r="F48" t="s">
        <v>526</v>
      </c>
      <c r="G48" s="1">
        <v>43358</v>
      </c>
      <c r="H48">
        <v>1473994</v>
      </c>
      <c r="I48">
        <f t="shared" si="0"/>
        <v>1473.9939999999999</v>
      </c>
      <c r="J48" t="s">
        <v>21</v>
      </c>
      <c r="K48" t="s">
        <v>27</v>
      </c>
    </row>
    <row r="49" spans="1:11">
      <c r="A49" s="2" t="s">
        <v>19</v>
      </c>
      <c r="B49" t="s">
        <v>20</v>
      </c>
      <c r="C49">
        <v>15</v>
      </c>
      <c r="D49" t="s">
        <v>1</v>
      </c>
      <c r="E49" t="s">
        <v>526</v>
      </c>
      <c r="F49" t="s">
        <v>527</v>
      </c>
      <c r="G49" s="1">
        <v>43359</v>
      </c>
      <c r="H49">
        <v>1466508</v>
      </c>
      <c r="I49">
        <f t="shared" si="0"/>
        <v>1466.508</v>
      </c>
      <c r="J49" t="s">
        <v>21</v>
      </c>
      <c r="K49" t="s">
        <v>27</v>
      </c>
    </row>
    <row r="50" spans="1:11">
      <c r="A50" s="2" t="s">
        <v>19</v>
      </c>
      <c r="B50" t="s">
        <v>20</v>
      </c>
      <c r="C50">
        <v>15</v>
      </c>
      <c r="D50" t="s">
        <v>1</v>
      </c>
      <c r="E50" t="s">
        <v>527</v>
      </c>
      <c r="F50" t="s">
        <v>528</v>
      </c>
      <c r="G50" s="1">
        <v>43360</v>
      </c>
      <c r="H50">
        <v>1458795</v>
      </c>
      <c r="I50">
        <f t="shared" si="0"/>
        <v>1458.7950000000001</v>
      </c>
      <c r="J50" t="s">
        <v>21</v>
      </c>
      <c r="K50" t="s">
        <v>27</v>
      </c>
    </row>
    <row r="51" spans="1:11">
      <c r="A51" s="2" t="s">
        <v>19</v>
      </c>
      <c r="B51" t="s">
        <v>20</v>
      </c>
      <c r="C51">
        <v>15</v>
      </c>
      <c r="D51" t="s">
        <v>1</v>
      </c>
      <c r="E51" t="s">
        <v>528</v>
      </c>
      <c r="F51" t="s">
        <v>529</v>
      </c>
      <c r="G51" s="1">
        <v>43361</v>
      </c>
      <c r="H51">
        <v>1451025</v>
      </c>
      <c r="I51">
        <f t="shared" si="0"/>
        <v>1451.0250000000001</v>
      </c>
      <c r="J51" t="s">
        <v>21</v>
      </c>
      <c r="K51" t="s">
        <v>27</v>
      </c>
    </row>
    <row r="52" spans="1:11">
      <c r="A52" s="2" t="s">
        <v>19</v>
      </c>
      <c r="B52" t="s">
        <v>20</v>
      </c>
      <c r="C52">
        <v>15</v>
      </c>
      <c r="D52" t="s">
        <v>1</v>
      </c>
      <c r="E52" t="s">
        <v>529</v>
      </c>
      <c r="F52" t="s">
        <v>530</v>
      </c>
      <c r="G52" s="1">
        <v>43362</v>
      </c>
      <c r="H52">
        <v>1447656</v>
      </c>
      <c r="I52">
        <f t="shared" si="0"/>
        <v>1447.6559999999999</v>
      </c>
      <c r="J52" t="s">
        <v>21</v>
      </c>
      <c r="K52" t="s">
        <v>27</v>
      </c>
    </row>
    <row r="53" spans="1:11">
      <c r="A53" s="2" t="s">
        <v>19</v>
      </c>
      <c r="B53" t="s">
        <v>20</v>
      </c>
      <c r="C53">
        <v>15</v>
      </c>
      <c r="D53" t="s">
        <v>1</v>
      </c>
      <c r="E53" t="s">
        <v>530</v>
      </c>
      <c r="F53" t="s">
        <v>531</v>
      </c>
      <c r="G53" s="1">
        <v>43363</v>
      </c>
      <c r="H53">
        <v>1439844</v>
      </c>
      <c r="I53">
        <f t="shared" si="0"/>
        <v>1439.8440000000001</v>
      </c>
      <c r="J53" t="s">
        <v>21</v>
      </c>
      <c r="K53" t="s">
        <v>27</v>
      </c>
    </row>
    <row r="54" spans="1:11">
      <c r="A54" s="2" t="s">
        <v>19</v>
      </c>
      <c r="B54" t="s">
        <v>20</v>
      </c>
      <c r="C54">
        <v>15</v>
      </c>
      <c r="D54" t="s">
        <v>1</v>
      </c>
      <c r="E54" t="s">
        <v>531</v>
      </c>
      <c r="F54" t="s">
        <v>532</v>
      </c>
      <c r="G54" s="1">
        <v>43364</v>
      </c>
      <c r="H54">
        <v>1432479</v>
      </c>
      <c r="I54">
        <f t="shared" si="0"/>
        <v>1432.479</v>
      </c>
      <c r="J54" t="s">
        <v>21</v>
      </c>
      <c r="K54" t="s">
        <v>27</v>
      </c>
    </row>
    <row r="55" spans="1:11">
      <c r="A55" s="2" t="s">
        <v>19</v>
      </c>
      <c r="B55" t="s">
        <v>20</v>
      </c>
      <c r="C55">
        <v>15</v>
      </c>
      <c r="D55" t="s">
        <v>1</v>
      </c>
      <c r="E55" t="s">
        <v>532</v>
      </c>
      <c r="F55" t="s">
        <v>533</v>
      </c>
      <c r="G55" s="1">
        <v>43365</v>
      </c>
      <c r="H55">
        <v>1424724</v>
      </c>
      <c r="I55">
        <f t="shared" si="0"/>
        <v>1424.7239999999999</v>
      </c>
      <c r="J55" t="s">
        <v>21</v>
      </c>
      <c r="K55" t="s">
        <v>27</v>
      </c>
    </row>
    <row r="56" spans="1:11">
      <c r="A56" s="2" t="s">
        <v>19</v>
      </c>
      <c r="B56" t="s">
        <v>20</v>
      </c>
      <c r="C56">
        <v>15</v>
      </c>
      <c r="D56" t="s">
        <v>1</v>
      </c>
      <c r="E56" t="s">
        <v>533</v>
      </c>
      <c r="F56" t="s">
        <v>534</v>
      </c>
      <c r="G56" s="1">
        <v>43366</v>
      </c>
      <c r="H56">
        <v>1416915</v>
      </c>
      <c r="I56">
        <f t="shared" si="0"/>
        <v>1416.915</v>
      </c>
      <c r="J56" t="s">
        <v>21</v>
      </c>
      <c r="K56" t="s">
        <v>27</v>
      </c>
    </row>
    <row r="57" spans="1:11">
      <c r="A57" s="2" t="s">
        <v>19</v>
      </c>
      <c r="B57" t="s">
        <v>20</v>
      </c>
      <c r="C57">
        <v>15</v>
      </c>
      <c r="D57" t="s">
        <v>1</v>
      </c>
      <c r="E57" t="s">
        <v>534</v>
      </c>
      <c r="F57" t="s">
        <v>535</v>
      </c>
      <c r="G57" s="1">
        <v>43367</v>
      </c>
      <c r="H57">
        <v>1410457</v>
      </c>
      <c r="I57">
        <f t="shared" si="0"/>
        <v>1410.4570000000001</v>
      </c>
      <c r="J57" t="s">
        <v>21</v>
      </c>
      <c r="K57" t="s">
        <v>27</v>
      </c>
    </row>
    <row r="58" spans="1:11">
      <c r="A58" s="2" t="s">
        <v>19</v>
      </c>
      <c r="B58" t="s">
        <v>20</v>
      </c>
      <c r="C58">
        <v>15</v>
      </c>
      <c r="D58" t="s">
        <v>1</v>
      </c>
      <c r="E58" t="s">
        <v>535</v>
      </c>
      <c r="F58" t="s">
        <v>536</v>
      </c>
      <c r="G58" s="1">
        <v>43368</v>
      </c>
      <c r="H58">
        <v>1403443</v>
      </c>
      <c r="I58">
        <f t="shared" si="0"/>
        <v>1403.443</v>
      </c>
      <c r="J58" t="s">
        <v>21</v>
      </c>
      <c r="K58" t="s">
        <v>27</v>
      </c>
    </row>
    <row r="59" spans="1:11">
      <c r="A59" s="2" t="s">
        <v>19</v>
      </c>
      <c r="B59" t="s">
        <v>20</v>
      </c>
      <c r="C59">
        <v>15</v>
      </c>
      <c r="D59" t="s">
        <v>1</v>
      </c>
      <c r="E59" t="s">
        <v>536</v>
      </c>
      <c r="F59" t="s">
        <v>537</v>
      </c>
      <c r="G59" s="1">
        <v>43369</v>
      </c>
      <c r="H59">
        <v>1395879</v>
      </c>
      <c r="I59">
        <f t="shared" si="0"/>
        <v>1395.8789999999999</v>
      </c>
      <c r="J59" t="s">
        <v>21</v>
      </c>
      <c r="K59" t="s">
        <v>27</v>
      </c>
    </row>
    <row r="60" spans="1:11">
      <c r="A60" s="2" t="s">
        <v>19</v>
      </c>
      <c r="B60" t="s">
        <v>20</v>
      </c>
      <c r="C60">
        <v>15</v>
      </c>
      <c r="D60" t="s">
        <v>1</v>
      </c>
      <c r="E60" t="s">
        <v>537</v>
      </c>
      <c r="F60" t="s">
        <v>538</v>
      </c>
      <c r="G60" s="1">
        <v>43370</v>
      </c>
      <c r="H60">
        <v>1388097</v>
      </c>
      <c r="I60">
        <f t="shared" si="0"/>
        <v>1388.097</v>
      </c>
      <c r="J60" t="s">
        <v>21</v>
      </c>
      <c r="K60" t="s">
        <v>27</v>
      </c>
    </row>
    <row r="61" spans="1:11">
      <c r="A61" s="2" t="s">
        <v>19</v>
      </c>
      <c r="B61" t="s">
        <v>20</v>
      </c>
      <c r="C61">
        <v>15</v>
      </c>
      <c r="D61" t="s">
        <v>1</v>
      </c>
      <c r="E61" t="s">
        <v>538</v>
      </c>
      <c r="F61" t="s">
        <v>539</v>
      </c>
      <c r="G61" s="1">
        <v>43371</v>
      </c>
      <c r="H61">
        <v>1380345</v>
      </c>
      <c r="I61">
        <f t="shared" si="0"/>
        <v>1380.345</v>
      </c>
      <c r="J61" t="s">
        <v>21</v>
      </c>
      <c r="K61" t="s">
        <v>27</v>
      </c>
    </row>
    <row r="62" spans="1:11">
      <c r="A62" s="2" t="s">
        <v>19</v>
      </c>
      <c r="B62" t="s">
        <v>20</v>
      </c>
      <c r="C62">
        <v>15</v>
      </c>
      <c r="D62" t="s">
        <v>1</v>
      </c>
      <c r="E62" t="s">
        <v>539</v>
      </c>
      <c r="F62" t="s">
        <v>540</v>
      </c>
      <c r="G62" s="1">
        <v>43372</v>
      </c>
      <c r="H62">
        <v>1372136</v>
      </c>
      <c r="I62">
        <f t="shared" si="0"/>
        <v>1372.136</v>
      </c>
      <c r="J62" t="s">
        <v>21</v>
      </c>
      <c r="K62" t="s">
        <v>27</v>
      </c>
    </row>
    <row r="63" spans="1:11">
      <c r="A63" s="2" t="s">
        <v>19</v>
      </c>
      <c r="B63" t="s">
        <v>20</v>
      </c>
      <c r="C63">
        <v>15</v>
      </c>
      <c r="D63" t="s">
        <v>1</v>
      </c>
      <c r="E63" t="s">
        <v>540</v>
      </c>
      <c r="F63" t="s">
        <v>541</v>
      </c>
      <c r="G63" s="1">
        <v>43373</v>
      </c>
      <c r="H63">
        <v>1364688</v>
      </c>
      <c r="I63">
        <f t="shared" si="0"/>
        <v>1364.6880000000001</v>
      </c>
      <c r="J63" t="s">
        <v>21</v>
      </c>
      <c r="K63" t="s">
        <v>27</v>
      </c>
    </row>
    <row r="64" spans="1:11">
      <c r="A64" s="2" t="s">
        <v>19</v>
      </c>
      <c r="B64" t="s">
        <v>20</v>
      </c>
      <c r="C64">
        <v>15</v>
      </c>
      <c r="D64" t="s">
        <v>1</v>
      </c>
      <c r="E64" t="s">
        <v>541</v>
      </c>
      <c r="F64" t="s">
        <v>542</v>
      </c>
      <c r="G64" s="1">
        <v>43374</v>
      </c>
      <c r="H64">
        <v>1354853</v>
      </c>
      <c r="I64">
        <f t="shared" si="0"/>
        <v>1354.8530000000001</v>
      </c>
      <c r="J64" t="s">
        <v>21</v>
      </c>
      <c r="K64" t="s">
        <v>27</v>
      </c>
    </row>
    <row r="65" spans="1:11">
      <c r="A65" s="2" t="s">
        <v>19</v>
      </c>
      <c r="B65" t="s">
        <v>20</v>
      </c>
      <c r="C65">
        <v>15</v>
      </c>
      <c r="D65" t="s">
        <v>1</v>
      </c>
      <c r="E65" t="s">
        <v>542</v>
      </c>
      <c r="F65" t="s">
        <v>543</v>
      </c>
      <c r="G65" s="1">
        <v>43375</v>
      </c>
      <c r="H65">
        <v>1348430</v>
      </c>
      <c r="I65">
        <f t="shared" si="0"/>
        <v>1348.43</v>
      </c>
      <c r="J65" t="s">
        <v>21</v>
      </c>
      <c r="K65" t="s">
        <v>27</v>
      </c>
    </row>
    <row r="66" spans="1:11">
      <c r="A66" s="2" t="s">
        <v>19</v>
      </c>
      <c r="B66" t="s">
        <v>20</v>
      </c>
      <c r="C66">
        <v>15</v>
      </c>
      <c r="D66" t="s">
        <v>1</v>
      </c>
      <c r="E66" t="s">
        <v>543</v>
      </c>
      <c r="F66" t="s">
        <v>544</v>
      </c>
      <c r="G66" s="1">
        <v>43376</v>
      </c>
      <c r="H66">
        <v>1337799</v>
      </c>
      <c r="I66">
        <f t="shared" si="0"/>
        <v>1337.799</v>
      </c>
      <c r="J66" t="s">
        <v>21</v>
      </c>
      <c r="K66" t="s">
        <v>27</v>
      </c>
    </row>
    <row r="67" spans="1:11">
      <c r="A67" s="2" t="s">
        <v>19</v>
      </c>
      <c r="B67" t="s">
        <v>20</v>
      </c>
      <c r="C67">
        <v>15</v>
      </c>
      <c r="D67" t="s">
        <v>1</v>
      </c>
      <c r="E67" t="s">
        <v>544</v>
      </c>
      <c r="F67" t="s">
        <v>545</v>
      </c>
      <c r="G67" s="1">
        <v>43377</v>
      </c>
      <c r="H67">
        <v>1330796</v>
      </c>
      <c r="I67">
        <f t="shared" ref="I67:I130" si="1">H67/1000</f>
        <v>1330.796</v>
      </c>
      <c r="J67" t="s">
        <v>21</v>
      </c>
      <c r="K67" t="s">
        <v>27</v>
      </c>
    </row>
    <row r="68" spans="1:11">
      <c r="A68" s="2" t="s">
        <v>19</v>
      </c>
      <c r="B68" t="s">
        <v>20</v>
      </c>
      <c r="C68">
        <v>15</v>
      </c>
      <c r="D68" t="s">
        <v>1</v>
      </c>
      <c r="E68" t="s">
        <v>545</v>
      </c>
      <c r="F68" t="s">
        <v>546</v>
      </c>
      <c r="G68" s="1">
        <v>43378</v>
      </c>
      <c r="H68">
        <v>1323344</v>
      </c>
      <c r="I68">
        <f t="shared" si="1"/>
        <v>1323.3440000000001</v>
      </c>
      <c r="J68" t="s">
        <v>21</v>
      </c>
      <c r="K68" t="s">
        <v>27</v>
      </c>
    </row>
    <row r="69" spans="1:11">
      <c r="A69" s="2" t="s">
        <v>19</v>
      </c>
      <c r="B69" t="s">
        <v>20</v>
      </c>
      <c r="C69">
        <v>15</v>
      </c>
      <c r="D69" t="s">
        <v>1</v>
      </c>
      <c r="E69" t="s">
        <v>546</v>
      </c>
      <c r="F69" t="s">
        <v>547</v>
      </c>
      <c r="G69" s="1">
        <v>43379</v>
      </c>
      <c r="H69">
        <v>1317654</v>
      </c>
      <c r="I69">
        <f t="shared" si="1"/>
        <v>1317.654</v>
      </c>
      <c r="J69" t="s">
        <v>21</v>
      </c>
      <c r="K69" t="s">
        <v>27</v>
      </c>
    </row>
    <row r="70" spans="1:11">
      <c r="A70" s="2" t="s">
        <v>19</v>
      </c>
      <c r="B70" t="s">
        <v>20</v>
      </c>
      <c r="C70">
        <v>15</v>
      </c>
      <c r="D70" t="s">
        <v>1</v>
      </c>
      <c r="E70" t="s">
        <v>547</v>
      </c>
      <c r="F70" t="s">
        <v>548</v>
      </c>
      <c r="G70" s="1">
        <v>43380</v>
      </c>
      <c r="H70">
        <v>1311824</v>
      </c>
      <c r="I70">
        <f t="shared" si="1"/>
        <v>1311.8240000000001</v>
      </c>
      <c r="J70" t="s">
        <v>21</v>
      </c>
      <c r="K70" t="s">
        <v>27</v>
      </c>
    </row>
    <row r="71" spans="1:11">
      <c r="A71" s="2" t="s">
        <v>19</v>
      </c>
      <c r="B71" t="s">
        <v>20</v>
      </c>
      <c r="C71">
        <v>15</v>
      </c>
      <c r="D71" t="s">
        <v>1</v>
      </c>
      <c r="E71" t="s">
        <v>548</v>
      </c>
      <c r="F71" t="s">
        <v>549</v>
      </c>
      <c r="G71" s="1">
        <v>43381</v>
      </c>
      <c r="H71">
        <v>1306246</v>
      </c>
      <c r="I71">
        <f t="shared" si="1"/>
        <v>1306.2460000000001</v>
      </c>
      <c r="J71" t="s">
        <v>21</v>
      </c>
      <c r="K71" t="s">
        <v>27</v>
      </c>
    </row>
    <row r="72" spans="1:11">
      <c r="A72" s="2" t="s">
        <v>19</v>
      </c>
      <c r="B72" t="s">
        <v>20</v>
      </c>
      <c r="C72">
        <v>15</v>
      </c>
      <c r="D72" t="s">
        <v>1</v>
      </c>
      <c r="E72" t="s">
        <v>549</v>
      </c>
      <c r="F72" t="s">
        <v>550</v>
      </c>
      <c r="G72" s="1">
        <v>43382</v>
      </c>
      <c r="H72">
        <v>1302485</v>
      </c>
      <c r="I72">
        <f t="shared" si="1"/>
        <v>1302.4849999999999</v>
      </c>
      <c r="J72" t="s">
        <v>21</v>
      </c>
      <c r="K72" t="s">
        <v>27</v>
      </c>
    </row>
    <row r="73" spans="1:11">
      <c r="A73" s="2" t="s">
        <v>19</v>
      </c>
      <c r="B73" t="s">
        <v>20</v>
      </c>
      <c r="C73">
        <v>15</v>
      </c>
      <c r="D73" t="s">
        <v>1</v>
      </c>
      <c r="E73" t="s">
        <v>550</v>
      </c>
      <c r="F73" t="s">
        <v>551</v>
      </c>
      <c r="G73" s="1">
        <v>43383</v>
      </c>
      <c r="H73">
        <v>1297716</v>
      </c>
      <c r="I73">
        <f t="shared" si="1"/>
        <v>1297.7159999999999</v>
      </c>
      <c r="J73" t="s">
        <v>21</v>
      </c>
      <c r="K73" t="s">
        <v>27</v>
      </c>
    </row>
    <row r="74" spans="1:11">
      <c r="A74" s="2" t="s">
        <v>19</v>
      </c>
      <c r="B74" t="s">
        <v>20</v>
      </c>
      <c r="C74">
        <v>15</v>
      </c>
      <c r="D74" t="s">
        <v>1</v>
      </c>
      <c r="E74" t="s">
        <v>551</v>
      </c>
      <c r="F74" t="s">
        <v>552</v>
      </c>
      <c r="G74" s="1">
        <v>43384</v>
      </c>
      <c r="H74">
        <v>1293815</v>
      </c>
      <c r="I74">
        <f t="shared" si="1"/>
        <v>1293.8150000000001</v>
      </c>
      <c r="J74" t="s">
        <v>21</v>
      </c>
      <c r="K74" t="s">
        <v>27</v>
      </c>
    </row>
    <row r="75" spans="1:11">
      <c r="A75" s="2" t="s">
        <v>19</v>
      </c>
      <c r="B75" t="s">
        <v>20</v>
      </c>
      <c r="C75">
        <v>15</v>
      </c>
      <c r="D75" t="s">
        <v>1</v>
      </c>
      <c r="E75" t="s">
        <v>552</v>
      </c>
      <c r="F75" t="s">
        <v>553</v>
      </c>
      <c r="G75" s="1">
        <v>43385</v>
      </c>
      <c r="H75">
        <v>1289300</v>
      </c>
      <c r="I75">
        <f t="shared" si="1"/>
        <v>1289.3</v>
      </c>
      <c r="J75" t="s">
        <v>21</v>
      </c>
      <c r="K75" t="s">
        <v>27</v>
      </c>
    </row>
    <row r="76" spans="1:11">
      <c r="A76" s="2" t="s">
        <v>19</v>
      </c>
      <c r="B76" t="s">
        <v>20</v>
      </c>
      <c r="C76">
        <v>15</v>
      </c>
      <c r="D76" t="s">
        <v>1</v>
      </c>
      <c r="E76" t="s">
        <v>553</v>
      </c>
      <c r="F76" t="s">
        <v>554</v>
      </c>
      <c r="G76" s="1">
        <v>43386</v>
      </c>
      <c r="H76">
        <v>1284951</v>
      </c>
      <c r="I76">
        <f t="shared" si="1"/>
        <v>1284.951</v>
      </c>
      <c r="J76" t="s">
        <v>21</v>
      </c>
      <c r="K76" t="s">
        <v>27</v>
      </c>
    </row>
    <row r="77" spans="1:11">
      <c r="A77" s="2" t="s">
        <v>19</v>
      </c>
      <c r="B77" t="s">
        <v>20</v>
      </c>
      <c r="C77">
        <v>15</v>
      </c>
      <c r="D77" t="s">
        <v>1</v>
      </c>
      <c r="E77" t="s">
        <v>554</v>
      </c>
      <c r="F77" t="s">
        <v>555</v>
      </c>
      <c r="G77" s="1">
        <v>43387</v>
      </c>
      <c r="H77">
        <v>1280070</v>
      </c>
      <c r="I77">
        <f t="shared" si="1"/>
        <v>1280.07</v>
      </c>
      <c r="J77" t="s">
        <v>21</v>
      </c>
      <c r="K77" t="s">
        <v>27</v>
      </c>
    </row>
    <row r="78" spans="1:11">
      <c r="A78" s="2" t="s">
        <v>19</v>
      </c>
      <c r="B78" t="s">
        <v>20</v>
      </c>
      <c r="C78">
        <v>15</v>
      </c>
      <c r="D78" t="s">
        <v>1</v>
      </c>
      <c r="E78" t="s">
        <v>555</v>
      </c>
      <c r="F78" t="s">
        <v>556</v>
      </c>
      <c r="G78" s="1">
        <v>43388</v>
      </c>
      <c r="H78">
        <v>1275278</v>
      </c>
      <c r="I78">
        <f t="shared" si="1"/>
        <v>1275.278</v>
      </c>
      <c r="J78" t="s">
        <v>21</v>
      </c>
      <c r="K78" t="s">
        <v>27</v>
      </c>
    </row>
    <row r="79" spans="1:11">
      <c r="A79" s="2" t="s">
        <v>19</v>
      </c>
      <c r="B79" t="s">
        <v>20</v>
      </c>
      <c r="C79">
        <v>15</v>
      </c>
      <c r="D79" t="s">
        <v>1</v>
      </c>
      <c r="E79" t="s">
        <v>556</v>
      </c>
      <c r="F79" t="s">
        <v>557</v>
      </c>
      <c r="G79" s="1">
        <v>43389</v>
      </c>
      <c r="H79">
        <v>1269653</v>
      </c>
      <c r="I79">
        <f t="shared" si="1"/>
        <v>1269.653</v>
      </c>
      <c r="J79" t="s">
        <v>21</v>
      </c>
      <c r="K79" t="s">
        <v>27</v>
      </c>
    </row>
    <row r="80" spans="1:11">
      <c r="A80" s="2" t="s">
        <v>19</v>
      </c>
      <c r="B80" t="s">
        <v>20</v>
      </c>
      <c r="C80">
        <v>15</v>
      </c>
      <c r="D80" t="s">
        <v>1</v>
      </c>
      <c r="E80" t="s">
        <v>557</v>
      </c>
      <c r="F80" t="s">
        <v>558</v>
      </c>
      <c r="G80" s="1">
        <v>43390</v>
      </c>
      <c r="H80">
        <v>1264657</v>
      </c>
      <c r="I80">
        <f t="shared" si="1"/>
        <v>1264.6569999999999</v>
      </c>
      <c r="J80" t="s">
        <v>21</v>
      </c>
      <c r="K80" t="s">
        <v>27</v>
      </c>
    </row>
    <row r="81" spans="1:11">
      <c r="A81" s="2" t="s">
        <v>19</v>
      </c>
      <c r="B81" t="s">
        <v>20</v>
      </c>
      <c r="C81">
        <v>15</v>
      </c>
      <c r="D81" t="s">
        <v>1</v>
      </c>
      <c r="E81" t="s">
        <v>558</v>
      </c>
      <c r="F81" t="s">
        <v>559</v>
      </c>
      <c r="G81" s="1">
        <v>43391</v>
      </c>
      <c r="H81">
        <v>1259752</v>
      </c>
      <c r="I81">
        <f t="shared" si="1"/>
        <v>1259.752</v>
      </c>
      <c r="J81" t="s">
        <v>21</v>
      </c>
      <c r="K81" t="s">
        <v>27</v>
      </c>
    </row>
    <row r="82" spans="1:11">
      <c r="A82" s="2" t="s">
        <v>19</v>
      </c>
      <c r="B82" t="s">
        <v>20</v>
      </c>
      <c r="C82">
        <v>15</v>
      </c>
      <c r="D82" t="s">
        <v>1</v>
      </c>
      <c r="E82" t="s">
        <v>559</v>
      </c>
      <c r="F82" t="s">
        <v>560</v>
      </c>
      <c r="G82" s="1">
        <v>43392</v>
      </c>
      <c r="H82">
        <v>1255317</v>
      </c>
      <c r="I82">
        <f t="shared" si="1"/>
        <v>1255.317</v>
      </c>
      <c r="J82" t="s">
        <v>21</v>
      </c>
      <c r="K82" t="s">
        <v>27</v>
      </c>
    </row>
    <row r="83" spans="1:11">
      <c r="A83" s="2" t="s">
        <v>19</v>
      </c>
      <c r="B83" t="s">
        <v>20</v>
      </c>
      <c r="C83">
        <v>15</v>
      </c>
      <c r="D83" t="s">
        <v>1</v>
      </c>
      <c r="E83" t="s">
        <v>560</v>
      </c>
      <c r="F83" t="s">
        <v>561</v>
      </c>
      <c r="G83" s="1">
        <v>43393</v>
      </c>
      <c r="H83">
        <v>1252205</v>
      </c>
      <c r="I83">
        <f t="shared" si="1"/>
        <v>1252.2049999999999</v>
      </c>
      <c r="J83" t="s">
        <v>21</v>
      </c>
      <c r="K83" t="s">
        <v>27</v>
      </c>
    </row>
    <row r="84" spans="1:11">
      <c r="A84" s="2" t="s">
        <v>19</v>
      </c>
      <c r="B84" t="s">
        <v>20</v>
      </c>
      <c r="C84">
        <v>15</v>
      </c>
      <c r="D84" t="s">
        <v>1</v>
      </c>
      <c r="E84" t="s">
        <v>561</v>
      </c>
      <c r="F84" t="s">
        <v>561</v>
      </c>
      <c r="G84" s="1">
        <v>43394</v>
      </c>
      <c r="H84">
        <v>1248995</v>
      </c>
      <c r="I84">
        <f t="shared" si="1"/>
        <v>1248.9949999999999</v>
      </c>
      <c r="J84" t="s">
        <v>1212</v>
      </c>
      <c r="K84" t="s">
        <v>27</v>
      </c>
    </row>
    <row r="85" spans="1:11">
      <c r="A85" s="2" t="s">
        <v>19</v>
      </c>
      <c r="B85" t="s">
        <v>20</v>
      </c>
      <c r="C85">
        <v>15</v>
      </c>
      <c r="D85" t="s">
        <v>1</v>
      </c>
      <c r="E85" t="s">
        <v>562</v>
      </c>
      <c r="F85" t="s">
        <v>562</v>
      </c>
      <c r="G85" s="1">
        <v>43395</v>
      </c>
      <c r="H85">
        <v>1243143</v>
      </c>
      <c r="I85">
        <f t="shared" si="1"/>
        <v>1243.143</v>
      </c>
      <c r="J85" t="s">
        <v>1212</v>
      </c>
      <c r="K85" t="s">
        <v>27</v>
      </c>
    </row>
    <row r="86" spans="1:11">
      <c r="A86" s="2" t="s">
        <v>19</v>
      </c>
      <c r="B86" t="s">
        <v>20</v>
      </c>
      <c r="C86">
        <v>15</v>
      </c>
      <c r="D86" t="s">
        <v>1</v>
      </c>
      <c r="E86" t="s">
        <v>563</v>
      </c>
      <c r="F86" t="s">
        <v>563</v>
      </c>
      <c r="G86" s="1">
        <v>43396</v>
      </c>
      <c r="H86">
        <v>1235497</v>
      </c>
      <c r="I86">
        <f t="shared" si="1"/>
        <v>1235.4970000000001</v>
      </c>
      <c r="J86" t="s">
        <v>1212</v>
      </c>
      <c r="K86" t="s">
        <v>27</v>
      </c>
    </row>
    <row r="87" spans="1:11">
      <c r="A87" s="2" t="s">
        <v>19</v>
      </c>
      <c r="B87" t="s">
        <v>20</v>
      </c>
      <c r="C87">
        <v>15</v>
      </c>
      <c r="D87" t="s">
        <v>1</v>
      </c>
      <c r="E87" t="s">
        <v>564</v>
      </c>
      <c r="F87" t="s">
        <v>564</v>
      </c>
      <c r="G87" s="1">
        <v>43397</v>
      </c>
      <c r="H87">
        <v>1228412</v>
      </c>
      <c r="I87">
        <f t="shared" si="1"/>
        <v>1228.412</v>
      </c>
      <c r="J87" t="s">
        <v>1212</v>
      </c>
      <c r="K87" t="s">
        <v>27</v>
      </c>
    </row>
    <row r="88" spans="1:11">
      <c r="A88" s="2" t="s">
        <v>19</v>
      </c>
      <c r="B88" t="s">
        <v>20</v>
      </c>
      <c r="C88">
        <v>15</v>
      </c>
      <c r="D88" t="s">
        <v>1</v>
      </c>
      <c r="E88" t="s">
        <v>565</v>
      </c>
      <c r="F88" t="s">
        <v>565</v>
      </c>
      <c r="G88" s="1">
        <v>43398</v>
      </c>
      <c r="H88">
        <v>1221430</v>
      </c>
      <c r="I88">
        <f t="shared" si="1"/>
        <v>1221.43</v>
      </c>
      <c r="J88" t="s">
        <v>1212</v>
      </c>
      <c r="K88" t="s">
        <v>27</v>
      </c>
    </row>
    <row r="89" spans="1:11">
      <c r="A89" s="2" t="s">
        <v>19</v>
      </c>
      <c r="B89" t="s">
        <v>20</v>
      </c>
      <c r="C89">
        <v>15</v>
      </c>
      <c r="D89" t="s">
        <v>1</v>
      </c>
      <c r="E89" t="s">
        <v>566</v>
      </c>
      <c r="F89" t="s">
        <v>566</v>
      </c>
      <c r="G89" s="1">
        <v>43399</v>
      </c>
      <c r="H89">
        <v>1214104</v>
      </c>
      <c r="I89">
        <f t="shared" si="1"/>
        <v>1214.104</v>
      </c>
      <c r="J89" t="s">
        <v>1212</v>
      </c>
      <c r="K89" t="s">
        <v>27</v>
      </c>
    </row>
    <row r="90" spans="1:11">
      <c r="A90" s="2" t="s">
        <v>19</v>
      </c>
      <c r="B90" t="s">
        <v>20</v>
      </c>
      <c r="C90">
        <v>15</v>
      </c>
      <c r="D90" t="s">
        <v>1</v>
      </c>
      <c r="E90" t="s">
        <v>567</v>
      </c>
      <c r="F90" t="s">
        <v>567</v>
      </c>
      <c r="G90" s="1">
        <v>43400</v>
      </c>
      <c r="H90">
        <v>1207477</v>
      </c>
      <c r="I90">
        <f t="shared" si="1"/>
        <v>1207.4770000000001</v>
      </c>
      <c r="J90" t="s">
        <v>1212</v>
      </c>
      <c r="K90" t="s">
        <v>27</v>
      </c>
    </row>
    <row r="91" spans="1:11">
      <c r="A91" s="2" t="s">
        <v>19</v>
      </c>
      <c r="B91" t="s">
        <v>20</v>
      </c>
      <c r="C91">
        <v>15</v>
      </c>
      <c r="D91" t="s">
        <v>1</v>
      </c>
      <c r="E91" t="s">
        <v>568</v>
      </c>
      <c r="F91" t="s">
        <v>568</v>
      </c>
      <c r="G91" s="1">
        <v>43401</v>
      </c>
      <c r="H91">
        <v>1199619</v>
      </c>
      <c r="I91">
        <f t="shared" si="1"/>
        <v>1199.6189999999999</v>
      </c>
      <c r="J91" t="s">
        <v>1212</v>
      </c>
      <c r="K91" t="s">
        <v>27</v>
      </c>
    </row>
    <row r="92" spans="1:11">
      <c r="A92" s="2" t="s">
        <v>19</v>
      </c>
      <c r="B92" t="s">
        <v>20</v>
      </c>
      <c r="C92">
        <v>15</v>
      </c>
      <c r="D92" t="s">
        <v>1</v>
      </c>
      <c r="E92" t="s">
        <v>569</v>
      </c>
      <c r="F92" t="s">
        <v>569</v>
      </c>
      <c r="G92" s="1">
        <v>43402</v>
      </c>
      <c r="H92">
        <v>1192166</v>
      </c>
      <c r="I92">
        <f t="shared" si="1"/>
        <v>1192.1659999999999</v>
      </c>
      <c r="J92" t="s">
        <v>1212</v>
      </c>
      <c r="K92" t="s">
        <v>27</v>
      </c>
    </row>
    <row r="93" spans="1:11">
      <c r="A93" s="2" t="s">
        <v>19</v>
      </c>
      <c r="B93" t="s">
        <v>20</v>
      </c>
      <c r="C93">
        <v>15</v>
      </c>
      <c r="D93" t="s">
        <v>1</v>
      </c>
      <c r="E93" t="s">
        <v>570</v>
      </c>
      <c r="F93" t="s">
        <v>570</v>
      </c>
      <c r="G93" s="1">
        <v>43403</v>
      </c>
      <c r="H93">
        <v>1185038</v>
      </c>
      <c r="I93">
        <f t="shared" si="1"/>
        <v>1185.038</v>
      </c>
      <c r="J93" t="s">
        <v>1212</v>
      </c>
      <c r="K93" t="s">
        <v>27</v>
      </c>
    </row>
    <row r="94" spans="1:11">
      <c r="A94" s="2" t="s">
        <v>19</v>
      </c>
      <c r="B94" t="s">
        <v>20</v>
      </c>
      <c r="C94">
        <v>15</v>
      </c>
      <c r="D94" t="s">
        <v>1</v>
      </c>
      <c r="E94" t="s">
        <v>571</v>
      </c>
      <c r="F94" t="s">
        <v>571</v>
      </c>
      <c r="G94" s="1">
        <v>43404</v>
      </c>
      <c r="H94">
        <v>1178891</v>
      </c>
      <c r="I94">
        <f t="shared" si="1"/>
        <v>1178.8910000000001</v>
      </c>
      <c r="J94" t="s">
        <v>1212</v>
      </c>
      <c r="K94" t="s">
        <v>27</v>
      </c>
    </row>
    <row r="95" spans="1:11">
      <c r="A95" s="2" t="s">
        <v>19</v>
      </c>
      <c r="B95" t="s">
        <v>20</v>
      </c>
      <c r="C95">
        <v>15</v>
      </c>
      <c r="D95" t="s">
        <v>1</v>
      </c>
      <c r="E95" t="s">
        <v>572</v>
      </c>
      <c r="F95" t="s">
        <v>572</v>
      </c>
      <c r="G95" s="1">
        <v>43405</v>
      </c>
      <c r="H95">
        <v>1171966</v>
      </c>
      <c r="I95">
        <f t="shared" si="1"/>
        <v>1171.9659999999999</v>
      </c>
      <c r="J95" t="s">
        <v>1212</v>
      </c>
      <c r="K95" t="s">
        <v>27</v>
      </c>
    </row>
    <row r="96" spans="1:11">
      <c r="A96" s="2" t="s">
        <v>19</v>
      </c>
      <c r="B96" t="s">
        <v>20</v>
      </c>
      <c r="C96">
        <v>15</v>
      </c>
      <c r="D96" t="s">
        <v>1</v>
      </c>
      <c r="E96" t="s">
        <v>573</v>
      </c>
      <c r="F96" t="s">
        <v>574</v>
      </c>
      <c r="G96" s="1">
        <v>43406</v>
      </c>
      <c r="H96">
        <v>1165868</v>
      </c>
      <c r="I96">
        <f t="shared" si="1"/>
        <v>1165.8679999999999</v>
      </c>
      <c r="J96" t="s">
        <v>21</v>
      </c>
      <c r="K96" t="s">
        <v>27</v>
      </c>
    </row>
    <row r="97" spans="1:11">
      <c r="A97" s="2" t="s">
        <v>19</v>
      </c>
      <c r="B97" t="s">
        <v>20</v>
      </c>
      <c r="C97">
        <v>15</v>
      </c>
      <c r="D97" t="s">
        <v>1</v>
      </c>
      <c r="E97" t="s">
        <v>574</v>
      </c>
      <c r="F97" t="s">
        <v>575</v>
      </c>
      <c r="G97" s="1">
        <v>43407</v>
      </c>
      <c r="H97">
        <v>1158780</v>
      </c>
      <c r="I97">
        <f t="shared" si="1"/>
        <v>1158.78</v>
      </c>
      <c r="J97" t="s">
        <v>21</v>
      </c>
      <c r="K97" t="s">
        <v>27</v>
      </c>
    </row>
    <row r="98" spans="1:11">
      <c r="A98" s="2" t="s">
        <v>19</v>
      </c>
      <c r="B98" t="s">
        <v>20</v>
      </c>
      <c r="C98">
        <v>15</v>
      </c>
      <c r="D98" t="s">
        <v>1</v>
      </c>
      <c r="E98" t="s">
        <v>575</v>
      </c>
      <c r="F98" t="s">
        <v>576</v>
      </c>
      <c r="G98" s="1">
        <v>43408</v>
      </c>
      <c r="H98">
        <v>1151723</v>
      </c>
      <c r="I98">
        <f t="shared" si="1"/>
        <v>1151.723</v>
      </c>
      <c r="J98" t="s">
        <v>21</v>
      </c>
      <c r="K98" t="s">
        <v>27</v>
      </c>
    </row>
    <row r="99" spans="1:11">
      <c r="A99" s="2" t="s">
        <v>19</v>
      </c>
      <c r="B99" t="s">
        <v>20</v>
      </c>
      <c r="C99">
        <v>15</v>
      </c>
      <c r="D99" t="s">
        <v>1</v>
      </c>
      <c r="E99" t="s">
        <v>576</v>
      </c>
      <c r="F99" t="s">
        <v>577</v>
      </c>
      <c r="G99" s="1">
        <v>43409</v>
      </c>
      <c r="H99">
        <v>1143982</v>
      </c>
      <c r="I99">
        <f t="shared" si="1"/>
        <v>1143.982</v>
      </c>
      <c r="J99" t="s">
        <v>21</v>
      </c>
      <c r="K99" t="s">
        <v>27</v>
      </c>
    </row>
    <row r="100" spans="1:11">
      <c r="A100" s="2" t="s">
        <v>19</v>
      </c>
      <c r="B100" t="s">
        <v>20</v>
      </c>
      <c r="C100">
        <v>15</v>
      </c>
      <c r="D100" t="s">
        <v>1</v>
      </c>
      <c r="E100" t="s">
        <v>577</v>
      </c>
      <c r="F100" t="s">
        <v>578</v>
      </c>
      <c r="G100" s="1">
        <v>43410</v>
      </c>
      <c r="H100">
        <v>1136704</v>
      </c>
      <c r="I100">
        <f t="shared" si="1"/>
        <v>1136.704</v>
      </c>
      <c r="J100" t="s">
        <v>21</v>
      </c>
      <c r="K100" t="s">
        <v>27</v>
      </c>
    </row>
    <row r="101" spans="1:11">
      <c r="A101" s="2" t="s">
        <v>19</v>
      </c>
      <c r="B101" t="s">
        <v>20</v>
      </c>
      <c r="C101">
        <v>15</v>
      </c>
      <c r="D101" t="s">
        <v>1</v>
      </c>
      <c r="E101" t="s">
        <v>578</v>
      </c>
      <c r="F101" t="s">
        <v>579</v>
      </c>
      <c r="G101" s="1">
        <v>43411</v>
      </c>
      <c r="H101">
        <v>1129884</v>
      </c>
      <c r="I101">
        <f t="shared" si="1"/>
        <v>1129.884</v>
      </c>
      <c r="J101" t="s">
        <v>21</v>
      </c>
      <c r="K101" t="s">
        <v>27</v>
      </c>
    </row>
    <row r="102" spans="1:11">
      <c r="A102" s="2" t="s">
        <v>19</v>
      </c>
      <c r="B102" t="s">
        <v>20</v>
      </c>
      <c r="C102">
        <v>15</v>
      </c>
      <c r="D102" t="s">
        <v>1</v>
      </c>
      <c r="E102" t="s">
        <v>579</v>
      </c>
      <c r="F102" t="s">
        <v>580</v>
      </c>
      <c r="G102" s="1">
        <v>43412</v>
      </c>
      <c r="H102">
        <v>1123234</v>
      </c>
      <c r="I102">
        <f t="shared" si="1"/>
        <v>1123.2339999999999</v>
      </c>
      <c r="J102" t="s">
        <v>21</v>
      </c>
      <c r="K102" t="s">
        <v>27</v>
      </c>
    </row>
    <row r="103" spans="1:11">
      <c r="A103" s="2" t="s">
        <v>19</v>
      </c>
      <c r="B103" t="s">
        <v>20</v>
      </c>
      <c r="C103">
        <v>15</v>
      </c>
      <c r="D103" t="s">
        <v>1</v>
      </c>
      <c r="E103" t="s">
        <v>580</v>
      </c>
      <c r="F103" t="s">
        <v>581</v>
      </c>
      <c r="G103" s="1">
        <v>43413</v>
      </c>
      <c r="H103">
        <v>1116542</v>
      </c>
      <c r="I103">
        <f t="shared" si="1"/>
        <v>1116.5419999999999</v>
      </c>
      <c r="J103" t="s">
        <v>21</v>
      </c>
      <c r="K103" t="s">
        <v>27</v>
      </c>
    </row>
    <row r="104" spans="1:11">
      <c r="A104" s="2" t="s">
        <v>19</v>
      </c>
      <c r="B104" t="s">
        <v>20</v>
      </c>
      <c r="C104">
        <v>15</v>
      </c>
      <c r="D104" t="s">
        <v>1</v>
      </c>
      <c r="E104" t="s">
        <v>581</v>
      </c>
      <c r="F104" t="s">
        <v>582</v>
      </c>
      <c r="G104" s="1">
        <v>43414</v>
      </c>
      <c r="H104">
        <v>1107709</v>
      </c>
      <c r="I104">
        <f t="shared" si="1"/>
        <v>1107.7090000000001</v>
      </c>
      <c r="J104" t="s">
        <v>21</v>
      </c>
      <c r="K104" t="s">
        <v>27</v>
      </c>
    </row>
    <row r="105" spans="1:11">
      <c r="A105" s="2" t="s">
        <v>19</v>
      </c>
      <c r="B105" t="s">
        <v>20</v>
      </c>
      <c r="C105">
        <v>15</v>
      </c>
      <c r="D105" t="s">
        <v>1</v>
      </c>
      <c r="E105" t="s">
        <v>582</v>
      </c>
      <c r="F105" t="s">
        <v>583</v>
      </c>
      <c r="G105" s="1">
        <v>43415</v>
      </c>
      <c r="H105">
        <v>1098787</v>
      </c>
      <c r="I105">
        <f t="shared" si="1"/>
        <v>1098.787</v>
      </c>
      <c r="J105" t="s">
        <v>21</v>
      </c>
      <c r="K105" t="s">
        <v>27</v>
      </c>
    </row>
    <row r="106" spans="1:11">
      <c r="A106" s="2" t="s">
        <v>19</v>
      </c>
      <c r="B106" t="s">
        <v>20</v>
      </c>
      <c r="C106">
        <v>15</v>
      </c>
      <c r="D106" t="s">
        <v>1</v>
      </c>
      <c r="E106" t="s">
        <v>583</v>
      </c>
      <c r="F106" t="s">
        <v>584</v>
      </c>
      <c r="G106" s="1">
        <v>43416</v>
      </c>
      <c r="H106">
        <v>1089984</v>
      </c>
      <c r="I106">
        <f t="shared" si="1"/>
        <v>1089.9839999999999</v>
      </c>
      <c r="J106" t="s">
        <v>21</v>
      </c>
      <c r="K106" t="s">
        <v>27</v>
      </c>
    </row>
    <row r="107" spans="1:11">
      <c r="A107" s="2" t="s">
        <v>19</v>
      </c>
      <c r="B107" t="s">
        <v>20</v>
      </c>
      <c r="C107">
        <v>15</v>
      </c>
      <c r="D107" t="s">
        <v>1</v>
      </c>
      <c r="E107" t="s">
        <v>584</v>
      </c>
      <c r="F107" t="s">
        <v>585</v>
      </c>
      <c r="G107" s="1">
        <v>43417</v>
      </c>
      <c r="H107">
        <v>1081093</v>
      </c>
      <c r="I107">
        <f t="shared" si="1"/>
        <v>1081.0930000000001</v>
      </c>
      <c r="J107" t="s">
        <v>21</v>
      </c>
      <c r="K107" t="s">
        <v>27</v>
      </c>
    </row>
    <row r="108" spans="1:11">
      <c r="A108" s="2" t="s">
        <v>19</v>
      </c>
      <c r="B108" t="s">
        <v>20</v>
      </c>
      <c r="C108">
        <v>15</v>
      </c>
      <c r="D108" t="s">
        <v>1</v>
      </c>
      <c r="E108" t="s">
        <v>585</v>
      </c>
      <c r="F108" t="s">
        <v>586</v>
      </c>
      <c r="G108" s="1">
        <v>43418</v>
      </c>
      <c r="H108">
        <v>1074715</v>
      </c>
      <c r="I108">
        <f t="shared" si="1"/>
        <v>1074.7149999999999</v>
      </c>
      <c r="J108" t="s">
        <v>21</v>
      </c>
      <c r="K108" t="s">
        <v>27</v>
      </c>
    </row>
    <row r="109" spans="1:11">
      <c r="A109" s="2" t="s">
        <v>19</v>
      </c>
      <c r="B109" t="s">
        <v>20</v>
      </c>
      <c r="C109">
        <v>15</v>
      </c>
      <c r="D109" t="s">
        <v>1</v>
      </c>
      <c r="E109" t="s">
        <v>586</v>
      </c>
      <c r="F109" t="s">
        <v>587</v>
      </c>
      <c r="G109" s="1">
        <v>43419</v>
      </c>
      <c r="H109">
        <v>1068091</v>
      </c>
      <c r="I109">
        <f t="shared" si="1"/>
        <v>1068.0909999999999</v>
      </c>
      <c r="J109" t="s">
        <v>21</v>
      </c>
      <c r="K109" t="s">
        <v>27</v>
      </c>
    </row>
    <row r="110" spans="1:11">
      <c r="A110" s="2" t="s">
        <v>19</v>
      </c>
      <c r="B110" t="s">
        <v>20</v>
      </c>
      <c r="C110">
        <v>15</v>
      </c>
      <c r="D110" t="s">
        <v>1</v>
      </c>
      <c r="E110" t="s">
        <v>587</v>
      </c>
      <c r="F110" t="s">
        <v>588</v>
      </c>
      <c r="G110" s="1">
        <v>43420</v>
      </c>
      <c r="H110">
        <v>1062310</v>
      </c>
      <c r="I110">
        <f t="shared" si="1"/>
        <v>1062.31</v>
      </c>
      <c r="J110" t="s">
        <v>21</v>
      </c>
      <c r="K110" t="s">
        <v>27</v>
      </c>
    </row>
    <row r="111" spans="1:11">
      <c r="A111" s="2" t="s">
        <v>19</v>
      </c>
      <c r="B111" t="s">
        <v>20</v>
      </c>
      <c r="C111">
        <v>15</v>
      </c>
      <c r="D111" t="s">
        <v>1</v>
      </c>
      <c r="E111" t="s">
        <v>588</v>
      </c>
      <c r="F111" t="s">
        <v>589</v>
      </c>
      <c r="G111" s="1">
        <v>43421</v>
      </c>
      <c r="H111">
        <v>1055806</v>
      </c>
      <c r="I111">
        <f t="shared" si="1"/>
        <v>1055.806</v>
      </c>
      <c r="J111" t="s">
        <v>21</v>
      </c>
      <c r="K111" t="s">
        <v>27</v>
      </c>
    </row>
    <row r="112" spans="1:11">
      <c r="A112" s="2" t="s">
        <v>19</v>
      </c>
      <c r="B112" t="s">
        <v>20</v>
      </c>
      <c r="C112">
        <v>15</v>
      </c>
      <c r="D112" t="s">
        <v>1</v>
      </c>
      <c r="E112" t="s">
        <v>589</v>
      </c>
      <c r="F112" t="s">
        <v>590</v>
      </c>
      <c r="G112" s="1">
        <v>43422</v>
      </c>
      <c r="H112">
        <v>1050543</v>
      </c>
      <c r="I112">
        <f t="shared" si="1"/>
        <v>1050.5429999999999</v>
      </c>
      <c r="J112" t="s">
        <v>21</v>
      </c>
      <c r="K112" t="s">
        <v>27</v>
      </c>
    </row>
    <row r="113" spans="1:11">
      <c r="A113" s="2" t="s">
        <v>19</v>
      </c>
      <c r="B113" t="s">
        <v>20</v>
      </c>
      <c r="C113">
        <v>15</v>
      </c>
      <c r="D113" t="s">
        <v>1</v>
      </c>
      <c r="E113" t="s">
        <v>590</v>
      </c>
      <c r="F113" t="s">
        <v>591</v>
      </c>
      <c r="G113" s="1">
        <v>43423</v>
      </c>
      <c r="H113">
        <v>1045097</v>
      </c>
      <c r="I113">
        <f t="shared" si="1"/>
        <v>1045.097</v>
      </c>
      <c r="J113" t="s">
        <v>21</v>
      </c>
      <c r="K113" t="s">
        <v>27</v>
      </c>
    </row>
    <row r="114" spans="1:11">
      <c r="A114" s="2" t="s">
        <v>19</v>
      </c>
      <c r="B114" t="s">
        <v>20</v>
      </c>
      <c r="C114">
        <v>15</v>
      </c>
      <c r="D114" t="s">
        <v>1</v>
      </c>
      <c r="E114" t="s">
        <v>591</v>
      </c>
      <c r="F114" t="s">
        <v>592</v>
      </c>
      <c r="G114" s="1">
        <v>43424</v>
      </c>
      <c r="H114">
        <v>1040941</v>
      </c>
      <c r="I114">
        <f t="shared" si="1"/>
        <v>1040.941</v>
      </c>
      <c r="J114" t="s">
        <v>21</v>
      </c>
      <c r="K114" t="s">
        <v>27</v>
      </c>
    </row>
    <row r="115" spans="1:11">
      <c r="A115" s="2" t="s">
        <v>19</v>
      </c>
      <c r="B115" t="s">
        <v>20</v>
      </c>
      <c r="C115">
        <v>15</v>
      </c>
      <c r="D115" t="s">
        <v>1</v>
      </c>
      <c r="E115" t="s">
        <v>592</v>
      </c>
      <c r="F115" t="s">
        <v>593</v>
      </c>
      <c r="G115" s="1">
        <v>43425</v>
      </c>
      <c r="H115">
        <v>1038467</v>
      </c>
      <c r="I115">
        <f t="shared" si="1"/>
        <v>1038.4670000000001</v>
      </c>
      <c r="J115" t="s">
        <v>21</v>
      </c>
      <c r="K115" t="s">
        <v>27</v>
      </c>
    </row>
    <row r="116" spans="1:11">
      <c r="A116" s="2" t="s">
        <v>19</v>
      </c>
      <c r="B116" t="s">
        <v>20</v>
      </c>
      <c r="C116">
        <v>15</v>
      </c>
      <c r="D116" t="s">
        <v>1</v>
      </c>
      <c r="E116" t="s">
        <v>593</v>
      </c>
      <c r="F116" t="s">
        <v>594</v>
      </c>
      <c r="G116" s="1">
        <v>43426</v>
      </c>
      <c r="H116">
        <v>1035796</v>
      </c>
      <c r="I116">
        <f t="shared" si="1"/>
        <v>1035.796</v>
      </c>
      <c r="J116" t="s">
        <v>21</v>
      </c>
      <c r="K116" t="s">
        <v>27</v>
      </c>
    </row>
    <row r="117" spans="1:11">
      <c r="A117" s="2" t="s">
        <v>19</v>
      </c>
      <c r="B117" t="s">
        <v>20</v>
      </c>
      <c r="C117">
        <v>15</v>
      </c>
      <c r="D117" t="s">
        <v>1</v>
      </c>
      <c r="E117" t="s">
        <v>594</v>
      </c>
      <c r="F117" t="s">
        <v>595</v>
      </c>
      <c r="G117" s="1">
        <v>43427</v>
      </c>
      <c r="H117">
        <v>1036397</v>
      </c>
      <c r="I117">
        <f t="shared" si="1"/>
        <v>1036.3969999999999</v>
      </c>
      <c r="J117" t="s">
        <v>21</v>
      </c>
      <c r="K117" t="s">
        <v>27</v>
      </c>
    </row>
    <row r="118" spans="1:11">
      <c r="A118" s="2" t="s">
        <v>19</v>
      </c>
      <c r="B118" t="s">
        <v>20</v>
      </c>
      <c r="C118">
        <v>15</v>
      </c>
      <c r="D118" t="s">
        <v>1</v>
      </c>
      <c r="E118" t="s">
        <v>595</v>
      </c>
      <c r="F118" t="s">
        <v>596</v>
      </c>
      <c r="G118" s="1">
        <v>43428</v>
      </c>
      <c r="H118">
        <v>1041276</v>
      </c>
      <c r="I118">
        <f t="shared" si="1"/>
        <v>1041.2760000000001</v>
      </c>
      <c r="J118" t="s">
        <v>21</v>
      </c>
      <c r="K118" t="s">
        <v>27</v>
      </c>
    </row>
    <row r="119" spans="1:11">
      <c r="A119" s="2" t="s">
        <v>19</v>
      </c>
      <c r="B119" t="s">
        <v>20</v>
      </c>
      <c r="C119">
        <v>15</v>
      </c>
      <c r="D119" t="s">
        <v>1</v>
      </c>
      <c r="E119" t="s">
        <v>596</v>
      </c>
      <c r="F119" t="s">
        <v>597</v>
      </c>
      <c r="G119" s="1">
        <v>43429</v>
      </c>
      <c r="H119">
        <v>1037531</v>
      </c>
      <c r="I119">
        <f t="shared" si="1"/>
        <v>1037.5309999999999</v>
      </c>
      <c r="J119" t="s">
        <v>21</v>
      </c>
      <c r="K119" t="s">
        <v>27</v>
      </c>
    </row>
    <row r="120" spans="1:11">
      <c r="A120" s="2" t="s">
        <v>19</v>
      </c>
      <c r="B120" t="s">
        <v>20</v>
      </c>
      <c r="C120">
        <v>15</v>
      </c>
      <c r="D120" t="s">
        <v>1</v>
      </c>
      <c r="E120" t="s">
        <v>597</v>
      </c>
      <c r="F120" t="s">
        <v>598</v>
      </c>
      <c r="G120" s="1">
        <v>43430</v>
      </c>
      <c r="H120">
        <v>1033730</v>
      </c>
      <c r="I120">
        <f t="shared" si="1"/>
        <v>1033.73</v>
      </c>
      <c r="J120" t="s">
        <v>21</v>
      </c>
      <c r="K120" t="s">
        <v>27</v>
      </c>
    </row>
    <row r="121" spans="1:11">
      <c r="A121" s="2" t="s">
        <v>19</v>
      </c>
      <c r="B121" t="s">
        <v>20</v>
      </c>
      <c r="C121">
        <v>15</v>
      </c>
      <c r="D121" t="s">
        <v>1</v>
      </c>
      <c r="E121" t="s">
        <v>598</v>
      </c>
      <c r="F121" t="s">
        <v>599</v>
      </c>
      <c r="G121" s="1">
        <v>43431</v>
      </c>
      <c r="H121">
        <v>1031532</v>
      </c>
      <c r="I121">
        <f t="shared" si="1"/>
        <v>1031.5319999999999</v>
      </c>
      <c r="J121" t="s">
        <v>21</v>
      </c>
      <c r="K121" t="s">
        <v>27</v>
      </c>
    </row>
    <row r="122" spans="1:11">
      <c r="A122" s="2" t="s">
        <v>19</v>
      </c>
      <c r="B122" t="s">
        <v>20</v>
      </c>
      <c r="C122">
        <v>15</v>
      </c>
      <c r="D122" t="s">
        <v>1</v>
      </c>
      <c r="E122" t="s">
        <v>599</v>
      </c>
      <c r="F122" t="s">
        <v>600</v>
      </c>
      <c r="G122" s="1">
        <v>43432</v>
      </c>
      <c r="H122">
        <v>1029140</v>
      </c>
      <c r="I122">
        <f t="shared" si="1"/>
        <v>1029.1400000000001</v>
      </c>
      <c r="J122" t="s">
        <v>21</v>
      </c>
      <c r="K122" t="s">
        <v>27</v>
      </c>
    </row>
    <row r="123" spans="1:11">
      <c r="A123" s="2" t="s">
        <v>19</v>
      </c>
      <c r="B123" t="s">
        <v>20</v>
      </c>
      <c r="C123">
        <v>15</v>
      </c>
      <c r="D123" t="s">
        <v>1</v>
      </c>
      <c r="E123" t="s">
        <v>600</v>
      </c>
      <c r="F123" t="s">
        <v>601</v>
      </c>
      <c r="G123" s="1">
        <v>43433</v>
      </c>
      <c r="H123">
        <v>1029538</v>
      </c>
      <c r="I123">
        <f t="shared" si="1"/>
        <v>1029.538</v>
      </c>
      <c r="J123" t="s">
        <v>21</v>
      </c>
      <c r="K123" t="s">
        <v>27</v>
      </c>
    </row>
    <row r="124" spans="1:11">
      <c r="A124" s="2" t="s">
        <v>19</v>
      </c>
      <c r="B124" t="s">
        <v>20</v>
      </c>
      <c r="C124">
        <v>15</v>
      </c>
      <c r="D124" t="s">
        <v>1</v>
      </c>
      <c r="E124" t="s">
        <v>601</v>
      </c>
      <c r="F124" t="s">
        <v>602</v>
      </c>
      <c r="G124" s="1">
        <v>43434</v>
      </c>
      <c r="H124">
        <v>1029870</v>
      </c>
      <c r="I124">
        <f t="shared" si="1"/>
        <v>1029.8699999999999</v>
      </c>
      <c r="J124" t="s">
        <v>21</v>
      </c>
      <c r="K124" t="s">
        <v>27</v>
      </c>
    </row>
    <row r="125" spans="1:11">
      <c r="A125" s="2" t="s">
        <v>19</v>
      </c>
      <c r="B125" t="s">
        <v>20</v>
      </c>
      <c r="C125">
        <v>15</v>
      </c>
      <c r="D125" t="s">
        <v>1</v>
      </c>
      <c r="E125" t="s">
        <v>602</v>
      </c>
      <c r="F125" t="s">
        <v>603</v>
      </c>
      <c r="G125" s="1">
        <v>43435</v>
      </c>
      <c r="H125">
        <v>1028476</v>
      </c>
      <c r="I125">
        <f t="shared" si="1"/>
        <v>1028.4760000000001</v>
      </c>
      <c r="J125" t="s">
        <v>21</v>
      </c>
      <c r="K125" t="s">
        <v>27</v>
      </c>
    </row>
    <row r="126" spans="1:11">
      <c r="A126" s="2" t="s">
        <v>19</v>
      </c>
      <c r="B126" t="s">
        <v>20</v>
      </c>
      <c r="C126">
        <v>15</v>
      </c>
      <c r="D126" t="s">
        <v>1</v>
      </c>
      <c r="E126" t="s">
        <v>603</v>
      </c>
      <c r="F126" t="s">
        <v>604</v>
      </c>
      <c r="G126" s="1">
        <v>43436</v>
      </c>
      <c r="H126">
        <v>1024829</v>
      </c>
      <c r="I126">
        <f t="shared" si="1"/>
        <v>1024.829</v>
      </c>
      <c r="J126" t="s">
        <v>21</v>
      </c>
      <c r="K126" t="s">
        <v>27</v>
      </c>
    </row>
    <row r="127" spans="1:11">
      <c r="A127" s="2" t="s">
        <v>19</v>
      </c>
      <c r="B127" t="s">
        <v>20</v>
      </c>
      <c r="C127">
        <v>15</v>
      </c>
      <c r="D127" t="s">
        <v>1</v>
      </c>
      <c r="E127" t="s">
        <v>604</v>
      </c>
      <c r="F127" t="s">
        <v>605</v>
      </c>
      <c r="G127" s="1">
        <v>43437</v>
      </c>
      <c r="H127">
        <v>1020993</v>
      </c>
      <c r="I127">
        <f t="shared" si="1"/>
        <v>1020.9930000000001</v>
      </c>
      <c r="J127" t="s">
        <v>21</v>
      </c>
      <c r="K127" t="s">
        <v>27</v>
      </c>
    </row>
    <row r="128" spans="1:11">
      <c r="A128" s="2" t="s">
        <v>19</v>
      </c>
      <c r="B128" t="s">
        <v>20</v>
      </c>
      <c r="C128">
        <v>15</v>
      </c>
      <c r="D128" t="s">
        <v>1</v>
      </c>
      <c r="E128" t="s">
        <v>605</v>
      </c>
      <c r="F128" t="s">
        <v>606</v>
      </c>
      <c r="G128" s="1">
        <v>43438</v>
      </c>
      <c r="H128">
        <v>1018221</v>
      </c>
      <c r="I128">
        <f t="shared" si="1"/>
        <v>1018.221</v>
      </c>
      <c r="J128" t="s">
        <v>21</v>
      </c>
      <c r="K128" t="s">
        <v>27</v>
      </c>
    </row>
    <row r="129" spans="1:11">
      <c r="A129" s="2" t="s">
        <v>19</v>
      </c>
      <c r="B129" t="s">
        <v>20</v>
      </c>
      <c r="C129">
        <v>15</v>
      </c>
      <c r="D129" t="s">
        <v>1</v>
      </c>
      <c r="E129" t="s">
        <v>606</v>
      </c>
      <c r="F129" t="s">
        <v>607</v>
      </c>
      <c r="G129" s="1">
        <v>43439</v>
      </c>
      <c r="H129">
        <v>1015718</v>
      </c>
      <c r="I129">
        <f t="shared" si="1"/>
        <v>1015.718</v>
      </c>
      <c r="J129" t="s">
        <v>21</v>
      </c>
      <c r="K129" t="s">
        <v>27</v>
      </c>
    </row>
    <row r="130" spans="1:11">
      <c r="A130" s="2" t="s">
        <v>19</v>
      </c>
      <c r="B130" t="s">
        <v>20</v>
      </c>
      <c r="C130">
        <v>15</v>
      </c>
      <c r="D130" t="s">
        <v>1</v>
      </c>
      <c r="E130" t="s">
        <v>607</v>
      </c>
      <c r="F130" t="s">
        <v>608</v>
      </c>
      <c r="G130" s="1">
        <v>43440</v>
      </c>
      <c r="H130">
        <v>1014664</v>
      </c>
      <c r="I130">
        <f t="shared" si="1"/>
        <v>1014.664</v>
      </c>
      <c r="J130" t="s">
        <v>21</v>
      </c>
      <c r="K130" t="s">
        <v>27</v>
      </c>
    </row>
    <row r="131" spans="1:11">
      <c r="A131" s="2" t="s">
        <v>19</v>
      </c>
      <c r="B131" t="s">
        <v>20</v>
      </c>
      <c r="C131">
        <v>15</v>
      </c>
      <c r="D131" t="s">
        <v>1</v>
      </c>
      <c r="E131" t="s">
        <v>608</v>
      </c>
      <c r="F131" t="s">
        <v>609</v>
      </c>
      <c r="G131" s="1">
        <v>43441</v>
      </c>
      <c r="H131">
        <v>1014204</v>
      </c>
      <c r="I131">
        <f t="shared" ref="I131:I194" si="2">H131/1000</f>
        <v>1014.204</v>
      </c>
      <c r="J131" t="s">
        <v>21</v>
      </c>
      <c r="K131" t="s">
        <v>27</v>
      </c>
    </row>
    <row r="132" spans="1:11">
      <c r="A132" s="2" t="s">
        <v>19</v>
      </c>
      <c r="B132" t="s">
        <v>20</v>
      </c>
      <c r="C132">
        <v>15</v>
      </c>
      <c r="D132" t="s">
        <v>1</v>
      </c>
      <c r="E132" t="s">
        <v>609</v>
      </c>
      <c r="F132" t="s">
        <v>610</v>
      </c>
      <c r="G132" s="1">
        <v>43442</v>
      </c>
      <c r="H132">
        <v>1011379</v>
      </c>
      <c r="I132">
        <f t="shared" si="2"/>
        <v>1011.379</v>
      </c>
      <c r="J132" t="s">
        <v>21</v>
      </c>
      <c r="K132" t="s">
        <v>27</v>
      </c>
    </row>
    <row r="133" spans="1:11">
      <c r="A133" s="2" t="s">
        <v>19</v>
      </c>
      <c r="B133" t="s">
        <v>20</v>
      </c>
      <c r="C133">
        <v>15</v>
      </c>
      <c r="D133" t="s">
        <v>1</v>
      </c>
      <c r="E133" t="s">
        <v>610</v>
      </c>
      <c r="F133" t="s">
        <v>611</v>
      </c>
      <c r="G133" s="1">
        <v>43443</v>
      </c>
      <c r="H133">
        <v>1008625</v>
      </c>
      <c r="I133">
        <f t="shared" si="2"/>
        <v>1008.625</v>
      </c>
      <c r="J133" t="s">
        <v>21</v>
      </c>
      <c r="K133" t="s">
        <v>27</v>
      </c>
    </row>
    <row r="134" spans="1:11">
      <c r="A134" s="2" t="s">
        <v>19</v>
      </c>
      <c r="B134" t="s">
        <v>20</v>
      </c>
      <c r="C134">
        <v>15</v>
      </c>
      <c r="D134" t="s">
        <v>1</v>
      </c>
      <c r="E134" t="s">
        <v>611</v>
      </c>
      <c r="F134" t="s">
        <v>612</v>
      </c>
      <c r="G134" s="1">
        <v>43444</v>
      </c>
      <c r="H134">
        <v>1006333</v>
      </c>
      <c r="I134">
        <f t="shared" si="2"/>
        <v>1006.333</v>
      </c>
      <c r="J134" t="s">
        <v>21</v>
      </c>
      <c r="K134" t="s">
        <v>27</v>
      </c>
    </row>
    <row r="135" spans="1:11">
      <c r="A135" s="2" t="s">
        <v>19</v>
      </c>
      <c r="B135" t="s">
        <v>20</v>
      </c>
      <c r="C135">
        <v>15</v>
      </c>
      <c r="D135" t="s">
        <v>1</v>
      </c>
      <c r="E135" t="s">
        <v>612</v>
      </c>
      <c r="F135" t="s">
        <v>613</v>
      </c>
      <c r="G135" s="1">
        <v>43445</v>
      </c>
      <c r="H135">
        <v>1003785</v>
      </c>
      <c r="I135">
        <f t="shared" si="2"/>
        <v>1003.785</v>
      </c>
      <c r="J135" t="s">
        <v>21</v>
      </c>
      <c r="K135" t="s">
        <v>27</v>
      </c>
    </row>
    <row r="136" spans="1:11">
      <c r="A136" s="2" t="s">
        <v>19</v>
      </c>
      <c r="B136" t="s">
        <v>20</v>
      </c>
      <c r="C136">
        <v>15</v>
      </c>
      <c r="D136" t="s">
        <v>1</v>
      </c>
      <c r="E136" t="s">
        <v>613</v>
      </c>
      <c r="F136" t="s">
        <v>614</v>
      </c>
      <c r="G136" s="1">
        <v>43446</v>
      </c>
      <c r="H136">
        <v>1001240</v>
      </c>
      <c r="I136">
        <f t="shared" si="2"/>
        <v>1001.24</v>
      </c>
      <c r="J136" t="s">
        <v>21</v>
      </c>
      <c r="K136" t="s">
        <v>27</v>
      </c>
    </row>
    <row r="137" spans="1:11">
      <c r="A137" s="2" t="s">
        <v>19</v>
      </c>
      <c r="B137" t="s">
        <v>20</v>
      </c>
      <c r="C137">
        <v>15</v>
      </c>
      <c r="D137" t="s">
        <v>1</v>
      </c>
      <c r="E137" t="s">
        <v>614</v>
      </c>
      <c r="F137" t="s">
        <v>615</v>
      </c>
      <c r="G137" s="1">
        <v>43447</v>
      </c>
      <c r="H137">
        <v>999937</v>
      </c>
      <c r="I137">
        <f t="shared" si="2"/>
        <v>999.93700000000001</v>
      </c>
      <c r="J137" t="s">
        <v>21</v>
      </c>
      <c r="K137" t="s">
        <v>27</v>
      </c>
    </row>
    <row r="138" spans="1:11">
      <c r="A138" s="2" t="s">
        <v>19</v>
      </c>
      <c r="B138" t="s">
        <v>20</v>
      </c>
      <c r="C138">
        <v>15</v>
      </c>
      <c r="D138" t="s">
        <v>1</v>
      </c>
      <c r="E138" t="s">
        <v>615</v>
      </c>
      <c r="F138" t="s">
        <v>616</v>
      </c>
      <c r="G138" s="1">
        <v>43448</v>
      </c>
      <c r="H138">
        <v>997724</v>
      </c>
      <c r="I138">
        <f t="shared" si="2"/>
        <v>997.72400000000005</v>
      </c>
      <c r="J138" t="s">
        <v>21</v>
      </c>
      <c r="K138" t="s">
        <v>27</v>
      </c>
    </row>
    <row r="139" spans="1:11">
      <c r="A139" s="2" t="s">
        <v>19</v>
      </c>
      <c r="B139" t="s">
        <v>20</v>
      </c>
      <c r="C139">
        <v>15</v>
      </c>
      <c r="D139" t="s">
        <v>1</v>
      </c>
      <c r="E139" t="s">
        <v>616</v>
      </c>
      <c r="F139" t="s">
        <v>617</v>
      </c>
      <c r="G139" s="1">
        <v>43449</v>
      </c>
      <c r="H139">
        <v>997204</v>
      </c>
      <c r="I139">
        <f t="shared" si="2"/>
        <v>997.20399999999995</v>
      </c>
      <c r="J139" t="s">
        <v>21</v>
      </c>
      <c r="K139" t="s">
        <v>27</v>
      </c>
    </row>
    <row r="140" spans="1:11">
      <c r="A140" s="2" t="s">
        <v>19</v>
      </c>
      <c r="B140" t="s">
        <v>20</v>
      </c>
      <c r="C140">
        <v>15</v>
      </c>
      <c r="D140" t="s">
        <v>1</v>
      </c>
      <c r="E140" t="s">
        <v>617</v>
      </c>
      <c r="F140" t="s">
        <v>618</v>
      </c>
      <c r="G140" s="1">
        <v>43450</v>
      </c>
      <c r="H140">
        <v>1000523</v>
      </c>
      <c r="I140">
        <f t="shared" si="2"/>
        <v>1000.523</v>
      </c>
      <c r="J140" t="s">
        <v>21</v>
      </c>
      <c r="K140" t="s">
        <v>27</v>
      </c>
    </row>
    <row r="141" spans="1:11">
      <c r="A141" s="2" t="s">
        <v>19</v>
      </c>
      <c r="B141" t="s">
        <v>20</v>
      </c>
      <c r="C141">
        <v>15</v>
      </c>
      <c r="D141" t="s">
        <v>1</v>
      </c>
      <c r="E141" t="s">
        <v>618</v>
      </c>
      <c r="F141" t="s">
        <v>619</v>
      </c>
      <c r="G141" s="1">
        <v>43451</v>
      </c>
      <c r="H141">
        <v>1007250</v>
      </c>
      <c r="I141">
        <f t="shared" si="2"/>
        <v>1007.25</v>
      </c>
      <c r="J141" t="s">
        <v>21</v>
      </c>
      <c r="K141" t="s">
        <v>27</v>
      </c>
    </row>
    <row r="142" spans="1:11">
      <c r="A142" s="2" t="s">
        <v>19</v>
      </c>
      <c r="B142" t="s">
        <v>20</v>
      </c>
      <c r="C142">
        <v>15</v>
      </c>
      <c r="D142" t="s">
        <v>1</v>
      </c>
      <c r="E142" t="s">
        <v>619</v>
      </c>
      <c r="F142" t="s">
        <v>620</v>
      </c>
      <c r="G142" s="1">
        <v>43452</v>
      </c>
      <c r="H142">
        <v>1010329</v>
      </c>
      <c r="I142">
        <f t="shared" si="2"/>
        <v>1010.329</v>
      </c>
      <c r="J142" t="s">
        <v>21</v>
      </c>
      <c r="K142" t="s">
        <v>27</v>
      </c>
    </row>
    <row r="143" spans="1:11">
      <c r="A143" s="2" t="s">
        <v>19</v>
      </c>
      <c r="B143" t="s">
        <v>20</v>
      </c>
      <c r="C143">
        <v>15</v>
      </c>
      <c r="D143" t="s">
        <v>1</v>
      </c>
      <c r="E143" t="s">
        <v>620</v>
      </c>
      <c r="F143" t="s">
        <v>621</v>
      </c>
      <c r="G143" s="1">
        <v>43453</v>
      </c>
      <c r="H143">
        <v>1011970</v>
      </c>
      <c r="I143">
        <f t="shared" si="2"/>
        <v>1011.97</v>
      </c>
      <c r="J143" t="s">
        <v>21</v>
      </c>
      <c r="K143" t="s">
        <v>27</v>
      </c>
    </row>
    <row r="144" spans="1:11">
      <c r="A144" s="2" t="s">
        <v>19</v>
      </c>
      <c r="B144" t="s">
        <v>20</v>
      </c>
      <c r="C144">
        <v>15</v>
      </c>
      <c r="D144" t="s">
        <v>1</v>
      </c>
      <c r="E144" t="s">
        <v>621</v>
      </c>
      <c r="F144" t="s">
        <v>622</v>
      </c>
      <c r="G144" s="1">
        <v>43454</v>
      </c>
      <c r="H144">
        <v>1011378</v>
      </c>
      <c r="I144">
        <f t="shared" si="2"/>
        <v>1011.378</v>
      </c>
      <c r="J144" t="s">
        <v>1213</v>
      </c>
      <c r="K144" t="s">
        <v>27</v>
      </c>
    </row>
    <row r="145" spans="1:11">
      <c r="A145" s="2" t="s">
        <v>19</v>
      </c>
      <c r="B145" t="s">
        <v>20</v>
      </c>
      <c r="C145">
        <v>15</v>
      </c>
      <c r="D145" t="s">
        <v>1</v>
      </c>
      <c r="E145" t="s">
        <v>622</v>
      </c>
      <c r="F145" t="s">
        <v>622</v>
      </c>
      <c r="G145" s="1">
        <v>43455</v>
      </c>
      <c r="H145">
        <v>1010785</v>
      </c>
      <c r="I145">
        <f t="shared" si="2"/>
        <v>1010.785</v>
      </c>
      <c r="J145" t="s">
        <v>1212</v>
      </c>
      <c r="K145" t="s">
        <v>27</v>
      </c>
    </row>
    <row r="146" spans="1:11">
      <c r="A146" s="2" t="s">
        <v>19</v>
      </c>
      <c r="B146" t="s">
        <v>20</v>
      </c>
      <c r="C146">
        <v>15</v>
      </c>
      <c r="D146" t="s">
        <v>1</v>
      </c>
      <c r="E146" t="s">
        <v>623</v>
      </c>
      <c r="F146" t="s">
        <v>623</v>
      </c>
      <c r="G146" s="1">
        <v>43456</v>
      </c>
      <c r="H146">
        <v>1011506</v>
      </c>
      <c r="I146">
        <f t="shared" si="2"/>
        <v>1011.506</v>
      </c>
      <c r="J146" t="s">
        <v>1212</v>
      </c>
      <c r="K146" t="s">
        <v>27</v>
      </c>
    </row>
    <row r="147" spans="1:11">
      <c r="A147" s="2" t="s">
        <v>19</v>
      </c>
      <c r="B147" t="s">
        <v>20</v>
      </c>
      <c r="C147">
        <v>15</v>
      </c>
      <c r="D147" t="s">
        <v>1</v>
      </c>
      <c r="E147" t="s">
        <v>624</v>
      </c>
      <c r="F147" t="s">
        <v>624</v>
      </c>
      <c r="G147" s="1">
        <v>43457</v>
      </c>
      <c r="H147">
        <v>1012294</v>
      </c>
      <c r="I147">
        <f t="shared" si="2"/>
        <v>1012.294</v>
      </c>
      <c r="J147" t="s">
        <v>1212</v>
      </c>
      <c r="K147" t="s">
        <v>27</v>
      </c>
    </row>
    <row r="148" spans="1:11">
      <c r="A148" s="2" t="s">
        <v>19</v>
      </c>
      <c r="B148" t="s">
        <v>20</v>
      </c>
      <c r="C148">
        <v>15</v>
      </c>
      <c r="D148" t="s">
        <v>1</v>
      </c>
      <c r="E148" t="s">
        <v>625</v>
      </c>
      <c r="F148" t="s">
        <v>626</v>
      </c>
      <c r="G148" s="1">
        <v>43458</v>
      </c>
      <c r="H148">
        <v>1017232</v>
      </c>
      <c r="I148">
        <f t="shared" si="2"/>
        <v>1017.232</v>
      </c>
      <c r="J148" t="s">
        <v>21</v>
      </c>
      <c r="K148" t="s">
        <v>27</v>
      </c>
    </row>
    <row r="149" spans="1:11">
      <c r="A149" s="2" t="s">
        <v>19</v>
      </c>
      <c r="B149" t="s">
        <v>20</v>
      </c>
      <c r="C149">
        <v>15</v>
      </c>
      <c r="D149" t="s">
        <v>1</v>
      </c>
      <c r="E149" t="s">
        <v>626</v>
      </c>
      <c r="F149" t="s">
        <v>627</v>
      </c>
      <c r="G149" s="1">
        <v>43459</v>
      </c>
      <c r="H149">
        <v>1023505</v>
      </c>
      <c r="I149">
        <f t="shared" si="2"/>
        <v>1023.505</v>
      </c>
      <c r="J149" t="s">
        <v>21</v>
      </c>
      <c r="K149" t="s">
        <v>27</v>
      </c>
    </row>
    <row r="150" spans="1:11">
      <c r="A150" s="2" t="s">
        <v>19</v>
      </c>
      <c r="B150" t="s">
        <v>20</v>
      </c>
      <c r="C150">
        <v>15</v>
      </c>
      <c r="D150" t="s">
        <v>1</v>
      </c>
      <c r="E150" t="s">
        <v>627</v>
      </c>
      <c r="F150" t="s">
        <v>628</v>
      </c>
      <c r="G150" s="1">
        <v>43460</v>
      </c>
      <c r="H150">
        <v>1025823</v>
      </c>
      <c r="I150">
        <f t="shared" si="2"/>
        <v>1025.8230000000001</v>
      </c>
      <c r="J150" t="s">
        <v>21</v>
      </c>
      <c r="K150" t="s">
        <v>27</v>
      </c>
    </row>
    <row r="151" spans="1:11">
      <c r="A151" s="2" t="s">
        <v>19</v>
      </c>
      <c r="B151" t="s">
        <v>20</v>
      </c>
      <c r="C151">
        <v>15</v>
      </c>
      <c r="D151" t="s">
        <v>1</v>
      </c>
      <c r="E151" t="s">
        <v>628</v>
      </c>
      <c r="F151" t="s">
        <v>629</v>
      </c>
      <c r="G151" s="1">
        <v>43461</v>
      </c>
      <c r="H151">
        <v>1027414</v>
      </c>
      <c r="I151">
        <f t="shared" si="2"/>
        <v>1027.414</v>
      </c>
      <c r="J151" t="s">
        <v>21</v>
      </c>
      <c r="K151" t="s">
        <v>27</v>
      </c>
    </row>
    <row r="152" spans="1:11">
      <c r="A152" s="2" t="s">
        <v>19</v>
      </c>
      <c r="B152" t="s">
        <v>20</v>
      </c>
      <c r="C152">
        <v>15</v>
      </c>
      <c r="D152" t="s">
        <v>1</v>
      </c>
      <c r="E152" t="s">
        <v>629</v>
      </c>
      <c r="F152" t="s">
        <v>630</v>
      </c>
      <c r="G152" s="1">
        <v>43462</v>
      </c>
      <c r="H152">
        <v>1028874</v>
      </c>
      <c r="I152">
        <f t="shared" si="2"/>
        <v>1028.874</v>
      </c>
      <c r="J152" t="s">
        <v>21</v>
      </c>
      <c r="K152" t="s">
        <v>27</v>
      </c>
    </row>
    <row r="153" spans="1:11">
      <c r="A153" s="2" t="s">
        <v>19</v>
      </c>
      <c r="B153" t="s">
        <v>20</v>
      </c>
      <c r="C153">
        <v>15</v>
      </c>
      <c r="D153" t="s">
        <v>1</v>
      </c>
      <c r="E153" t="s">
        <v>630</v>
      </c>
      <c r="F153" t="s">
        <v>631</v>
      </c>
      <c r="G153" s="1">
        <v>43463</v>
      </c>
      <c r="H153">
        <v>1029870</v>
      </c>
      <c r="I153">
        <f t="shared" si="2"/>
        <v>1029.8699999999999</v>
      </c>
      <c r="J153" t="s">
        <v>21</v>
      </c>
      <c r="K153" t="s">
        <v>27</v>
      </c>
    </row>
    <row r="154" spans="1:11">
      <c r="A154" s="2" t="s">
        <v>19</v>
      </c>
      <c r="B154" t="s">
        <v>20</v>
      </c>
      <c r="C154">
        <v>15</v>
      </c>
      <c r="D154" t="s">
        <v>1</v>
      </c>
      <c r="E154" t="s">
        <v>631</v>
      </c>
      <c r="F154" t="s">
        <v>632</v>
      </c>
      <c r="G154" s="1">
        <v>43464</v>
      </c>
      <c r="H154">
        <v>1030934</v>
      </c>
      <c r="I154">
        <f t="shared" si="2"/>
        <v>1030.934</v>
      </c>
      <c r="J154" t="s">
        <v>21</v>
      </c>
      <c r="K154" t="s">
        <v>27</v>
      </c>
    </row>
    <row r="155" spans="1:11">
      <c r="A155" s="2" t="s">
        <v>19</v>
      </c>
      <c r="B155" t="s">
        <v>20</v>
      </c>
      <c r="C155">
        <v>15</v>
      </c>
      <c r="D155" t="s">
        <v>1</v>
      </c>
      <c r="E155" t="s">
        <v>632</v>
      </c>
      <c r="F155" t="s">
        <v>633</v>
      </c>
      <c r="G155" s="1">
        <v>43465</v>
      </c>
      <c r="H155">
        <v>1031666</v>
      </c>
      <c r="I155">
        <f t="shared" si="2"/>
        <v>1031.6659999999999</v>
      </c>
      <c r="J155" t="s">
        <v>21</v>
      </c>
      <c r="K155" t="s">
        <v>27</v>
      </c>
    </row>
    <row r="156" spans="1:11">
      <c r="A156" s="2" t="s">
        <v>19</v>
      </c>
      <c r="B156" t="s">
        <v>20</v>
      </c>
      <c r="C156">
        <v>15</v>
      </c>
      <c r="D156" t="s">
        <v>1</v>
      </c>
      <c r="E156" t="s">
        <v>633</v>
      </c>
      <c r="F156" t="s">
        <v>634</v>
      </c>
      <c r="G156" s="1">
        <v>43466</v>
      </c>
      <c r="H156">
        <v>1032331</v>
      </c>
      <c r="I156">
        <f t="shared" si="2"/>
        <v>1032.3309999999999</v>
      </c>
      <c r="J156" t="s">
        <v>21</v>
      </c>
      <c r="K156" t="s">
        <v>27</v>
      </c>
    </row>
    <row r="157" spans="1:11">
      <c r="A157" s="2" t="s">
        <v>19</v>
      </c>
      <c r="B157" t="s">
        <v>20</v>
      </c>
      <c r="C157">
        <v>15</v>
      </c>
      <c r="D157" t="s">
        <v>1</v>
      </c>
      <c r="E157" t="s">
        <v>634</v>
      </c>
      <c r="F157" t="s">
        <v>635</v>
      </c>
      <c r="G157" s="1">
        <v>43467</v>
      </c>
      <c r="H157">
        <v>1032597</v>
      </c>
      <c r="I157">
        <f t="shared" si="2"/>
        <v>1032.597</v>
      </c>
      <c r="J157" t="s">
        <v>21</v>
      </c>
      <c r="K157" t="s">
        <v>27</v>
      </c>
    </row>
    <row r="158" spans="1:11">
      <c r="A158" s="2" t="s">
        <v>19</v>
      </c>
      <c r="B158" t="s">
        <v>20</v>
      </c>
      <c r="C158">
        <v>15</v>
      </c>
      <c r="D158" t="s">
        <v>1</v>
      </c>
      <c r="E158" t="s">
        <v>635</v>
      </c>
      <c r="F158" t="s">
        <v>636</v>
      </c>
      <c r="G158" s="1">
        <v>43468</v>
      </c>
      <c r="H158">
        <v>1032997</v>
      </c>
      <c r="I158">
        <f t="shared" si="2"/>
        <v>1032.9970000000001</v>
      </c>
      <c r="J158" t="s">
        <v>21</v>
      </c>
      <c r="K158" t="s">
        <v>27</v>
      </c>
    </row>
    <row r="159" spans="1:11">
      <c r="A159" s="2" t="s">
        <v>19</v>
      </c>
      <c r="B159" t="s">
        <v>20</v>
      </c>
      <c r="C159">
        <v>15</v>
      </c>
      <c r="D159" t="s">
        <v>1</v>
      </c>
      <c r="E159" t="s">
        <v>636</v>
      </c>
      <c r="F159" t="s">
        <v>637</v>
      </c>
      <c r="G159" s="1">
        <v>43469</v>
      </c>
      <c r="H159">
        <v>1033397</v>
      </c>
      <c r="I159">
        <f t="shared" si="2"/>
        <v>1033.3969999999999</v>
      </c>
      <c r="J159" t="s">
        <v>21</v>
      </c>
      <c r="K159" t="s">
        <v>27</v>
      </c>
    </row>
    <row r="160" spans="1:11">
      <c r="A160" s="2" t="s">
        <v>19</v>
      </c>
      <c r="B160" t="s">
        <v>20</v>
      </c>
      <c r="C160">
        <v>15</v>
      </c>
      <c r="D160" t="s">
        <v>1</v>
      </c>
      <c r="E160" t="s">
        <v>637</v>
      </c>
      <c r="F160" t="s">
        <v>638</v>
      </c>
      <c r="G160" s="1">
        <v>43470</v>
      </c>
      <c r="H160">
        <v>1034663</v>
      </c>
      <c r="I160">
        <f t="shared" si="2"/>
        <v>1034.663</v>
      </c>
      <c r="J160" t="s">
        <v>21</v>
      </c>
      <c r="K160" t="s">
        <v>27</v>
      </c>
    </row>
    <row r="161" spans="1:11">
      <c r="A161" s="2" t="s">
        <v>19</v>
      </c>
      <c r="B161" t="s">
        <v>20</v>
      </c>
      <c r="C161">
        <v>15</v>
      </c>
      <c r="D161" t="s">
        <v>1</v>
      </c>
      <c r="E161" t="s">
        <v>638</v>
      </c>
      <c r="F161" t="s">
        <v>639</v>
      </c>
      <c r="G161" s="1">
        <v>43471</v>
      </c>
      <c r="H161">
        <v>1038935</v>
      </c>
      <c r="I161">
        <f t="shared" si="2"/>
        <v>1038.9349999999999</v>
      </c>
      <c r="J161" t="s">
        <v>21</v>
      </c>
      <c r="K161" t="s">
        <v>27</v>
      </c>
    </row>
    <row r="162" spans="1:11">
      <c r="A162" s="2" t="s">
        <v>19</v>
      </c>
      <c r="B162" t="s">
        <v>20</v>
      </c>
      <c r="C162">
        <v>15</v>
      </c>
      <c r="D162" t="s">
        <v>1</v>
      </c>
      <c r="E162" t="s">
        <v>639</v>
      </c>
      <c r="F162" t="s">
        <v>640</v>
      </c>
      <c r="G162" s="1">
        <v>43472</v>
      </c>
      <c r="H162">
        <v>1043755</v>
      </c>
      <c r="I162">
        <f t="shared" si="2"/>
        <v>1043.7550000000001</v>
      </c>
      <c r="J162" t="s">
        <v>21</v>
      </c>
      <c r="K162" t="s">
        <v>27</v>
      </c>
    </row>
    <row r="163" spans="1:11">
      <c r="A163" s="2" t="s">
        <v>19</v>
      </c>
      <c r="B163" t="s">
        <v>20</v>
      </c>
      <c r="C163">
        <v>15</v>
      </c>
      <c r="D163" t="s">
        <v>1</v>
      </c>
      <c r="E163" t="s">
        <v>640</v>
      </c>
      <c r="F163" t="s">
        <v>641</v>
      </c>
      <c r="G163" s="1">
        <v>43473</v>
      </c>
      <c r="H163">
        <v>1047112</v>
      </c>
      <c r="I163">
        <f t="shared" si="2"/>
        <v>1047.1120000000001</v>
      </c>
      <c r="J163" t="s">
        <v>21</v>
      </c>
      <c r="K163" t="s">
        <v>27</v>
      </c>
    </row>
    <row r="164" spans="1:11">
      <c r="A164" s="2" t="s">
        <v>19</v>
      </c>
      <c r="B164" t="s">
        <v>20</v>
      </c>
      <c r="C164">
        <v>15</v>
      </c>
      <c r="D164" t="s">
        <v>1</v>
      </c>
      <c r="E164" t="s">
        <v>641</v>
      </c>
      <c r="F164" t="s">
        <v>642</v>
      </c>
      <c r="G164" s="1">
        <v>43474</v>
      </c>
      <c r="H164">
        <v>1058648</v>
      </c>
      <c r="I164">
        <f t="shared" si="2"/>
        <v>1058.6479999999999</v>
      </c>
      <c r="J164" t="s">
        <v>21</v>
      </c>
      <c r="K164" t="s">
        <v>27</v>
      </c>
    </row>
    <row r="165" spans="1:11">
      <c r="A165" s="2" t="s">
        <v>19</v>
      </c>
      <c r="B165" t="s">
        <v>20</v>
      </c>
      <c r="C165">
        <v>15</v>
      </c>
      <c r="D165" t="s">
        <v>1</v>
      </c>
      <c r="E165" t="s">
        <v>642</v>
      </c>
      <c r="F165" t="s">
        <v>643</v>
      </c>
      <c r="G165" s="1">
        <v>43475</v>
      </c>
      <c r="H165">
        <v>1072595</v>
      </c>
      <c r="I165">
        <f t="shared" si="2"/>
        <v>1072.595</v>
      </c>
      <c r="J165" t="s">
        <v>21</v>
      </c>
      <c r="K165" t="s">
        <v>27</v>
      </c>
    </row>
    <row r="166" spans="1:11">
      <c r="A166" s="2" t="s">
        <v>19</v>
      </c>
      <c r="B166" t="s">
        <v>20</v>
      </c>
      <c r="C166">
        <v>15</v>
      </c>
      <c r="D166" t="s">
        <v>1</v>
      </c>
      <c r="E166" t="s">
        <v>643</v>
      </c>
      <c r="F166" t="s">
        <v>644</v>
      </c>
      <c r="G166" s="1">
        <v>43476</v>
      </c>
      <c r="H166">
        <v>1077387</v>
      </c>
      <c r="I166">
        <f t="shared" si="2"/>
        <v>1077.3869999999999</v>
      </c>
      <c r="J166" t="s">
        <v>21</v>
      </c>
      <c r="K166" t="s">
        <v>27</v>
      </c>
    </row>
    <row r="167" spans="1:11">
      <c r="A167" s="2" t="s">
        <v>19</v>
      </c>
      <c r="B167" t="s">
        <v>20</v>
      </c>
      <c r="C167">
        <v>15</v>
      </c>
      <c r="D167" t="s">
        <v>1</v>
      </c>
      <c r="E167" t="s">
        <v>644</v>
      </c>
      <c r="F167" t="s">
        <v>645</v>
      </c>
      <c r="G167" s="1">
        <v>43477</v>
      </c>
      <c r="H167">
        <v>1081437</v>
      </c>
      <c r="I167">
        <f t="shared" si="2"/>
        <v>1081.4369999999999</v>
      </c>
      <c r="J167" t="s">
        <v>21</v>
      </c>
      <c r="K167" t="s">
        <v>27</v>
      </c>
    </row>
    <row r="168" spans="1:11">
      <c r="A168" s="2" t="s">
        <v>19</v>
      </c>
      <c r="B168" t="s">
        <v>20</v>
      </c>
      <c r="C168">
        <v>15</v>
      </c>
      <c r="D168" t="s">
        <v>1</v>
      </c>
      <c r="E168" t="s">
        <v>645</v>
      </c>
      <c r="F168" t="s">
        <v>646</v>
      </c>
      <c r="G168" s="1">
        <v>43478</v>
      </c>
      <c r="H168">
        <v>1084809</v>
      </c>
      <c r="I168">
        <f t="shared" si="2"/>
        <v>1084.809</v>
      </c>
      <c r="J168" t="s">
        <v>21</v>
      </c>
      <c r="K168" t="s">
        <v>27</v>
      </c>
    </row>
    <row r="169" spans="1:11">
      <c r="A169" s="2" t="s">
        <v>19</v>
      </c>
      <c r="B169" t="s">
        <v>20</v>
      </c>
      <c r="C169">
        <v>15</v>
      </c>
      <c r="D169" t="s">
        <v>1</v>
      </c>
      <c r="E169" t="s">
        <v>646</v>
      </c>
      <c r="F169" t="s">
        <v>647</v>
      </c>
      <c r="G169" s="1">
        <v>43479</v>
      </c>
      <c r="H169">
        <v>1086187</v>
      </c>
      <c r="I169">
        <f t="shared" si="2"/>
        <v>1086.1869999999999</v>
      </c>
      <c r="J169" t="s">
        <v>21</v>
      </c>
      <c r="K169" t="s">
        <v>27</v>
      </c>
    </row>
    <row r="170" spans="1:11">
      <c r="A170" s="2" t="s">
        <v>19</v>
      </c>
      <c r="B170" t="s">
        <v>20</v>
      </c>
      <c r="C170">
        <v>15</v>
      </c>
      <c r="D170" t="s">
        <v>1</v>
      </c>
      <c r="E170" t="s">
        <v>647</v>
      </c>
      <c r="F170" t="s">
        <v>648</v>
      </c>
      <c r="G170" s="1">
        <v>43480</v>
      </c>
      <c r="H170">
        <v>1090053</v>
      </c>
      <c r="I170">
        <f t="shared" si="2"/>
        <v>1090.0530000000001</v>
      </c>
      <c r="J170" t="s">
        <v>21</v>
      </c>
      <c r="K170" t="s">
        <v>27</v>
      </c>
    </row>
    <row r="171" spans="1:11">
      <c r="A171" s="2" t="s">
        <v>19</v>
      </c>
      <c r="B171" t="s">
        <v>20</v>
      </c>
      <c r="C171">
        <v>15</v>
      </c>
      <c r="D171" t="s">
        <v>1</v>
      </c>
      <c r="E171" t="s">
        <v>648</v>
      </c>
      <c r="F171" t="s">
        <v>649</v>
      </c>
      <c r="G171" s="1">
        <v>43481</v>
      </c>
      <c r="H171">
        <v>1118300</v>
      </c>
      <c r="I171">
        <f t="shared" si="2"/>
        <v>1118.3</v>
      </c>
      <c r="J171" t="s">
        <v>21</v>
      </c>
      <c r="K171" t="s">
        <v>27</v>
      </c>
    </row>
    <row r="172" spans="1:11">
      <c r="A172" s="2" t="s">
        <v>19</v>
      </c>
      <c r="B172" t="s">
        <v>20</v>
      </c>
      <c r="C172">
        <v>15</v>
      </c>
      <c r="D172" t="s">
        <v>1</v>
      </c>
      <c r="E172" t="s">
        <v>649</v>
      </c>
      <c r="F172" t="s">
        <v>650</v>
      </c>
      <c r="G172" s="1">
        <v>43482</v>
      </c>
      <c r="H172">
        <v>1186141</v>
      </c>
      <c r="I172">
        <f t="shared" si="2"/>
        <v>1186.1410000000001</v>
      </c>
      <c r="J172" t="s">
        <v>21</v>
      </c>
      <c r="K172" t="s">
        <v>27</v>
      </c>
    </row>
    <row r="173" spans="1:11">
      <c r="A173" s="2" t="s">
        <v>19</v>
      </c>
      <c r="B173" t="s">
        <v>20</v>
      </c>
      <c r="C173">
        <v>15</v>
      </c>
      <c r="D173" t="s">
        <v>1</v>
      </c>
      <c r="E173" t="s">
        <v>650</v>
      </c>
      <c r="F173" t="s">
        <v>651</v>
      </c>
      <c r="G173" s="1">
        <v>43483</v>
      </c>
      <c r="H173">
        <v>1214482</v>
      </c>
      <c r="I173">
        <f t="shared" si="2"/>
        <v>1214.482</v>
      </c>
      <c r="J173" t="s">
        <v>21</v>
      </c>
      <c r="K173" t="s">
        <v>27</v>
      </c>
    </row>
    <row r="174" spans="1:11">
      <c r="A174" s="2" t="s">
        <v>19</v>
      </c>
      <c r="B174" t="s">
        <v>20</v>
      </c>
      <c r="C174">
        <v>15</v>
      </c>
      <c r="D174" t="s">
        <v>1</v>
      </c>
      <c r="E174" t="s">
        <v>651</v>
      </c>
      <c r="F174" t="s">
        <v>652</v>
      </c>
      <c r="G174" s="1">
        <v>43484</v>
      </c>
      <c r="H174">
        <v>1235807</v>
      </c>
      <c r="I174">
        <f t="shared" si="2"/>
        <v>1235.807</v>
      </c>
      <c r="J174" t="s">
        <v>21</v>
      </c>
      <c r="K174" t="s">
        <v>27</v>
      </c>
    </row>
    <row r="175" spans="1:11">
      <c r="A175" s="2" t="s">
        <v>19</v>
      </c>
      <c r="B175" t="s">
        <v>20</v>
      </c>
      <c r="C175">
        <v>15</v>
      </c>
      <c r="D175" t="s">
        <v>1</v>
      </c>
      <c r="E175" t="s">
        <v>652</v>
      </c>
      <c r="F175" t="s">
        <v>653</v>
      </c>
      <c r="G175" s="1">
        <v>43485</v>
      </c>
      <c r="H175">
        <v>1264657</v>
      </c>
      <c r="I175">
        <f t="shared" si="2"/>
        <v>1264.6569999999999</v>
      </c>
      <c r="J175" t="s">
        <v>21</v>
      </c>
      <c r="K175" t="s">
        <v>27</v>
      </c>
    </row>
    <row r="176" spans="1:11">
      <c r="A176" s="2" t="s">
        <v>19</v>
      </c>
      <c r="B176" t="s">
        <v>20</v>
      </c>
      <c r="C176">
        <v>15</v>
      </c>
      <c r="D176" t="s">
        <v>1</v>
      </c>
      <c r="E176" t="s">
        <v>653</v>
      </c>
      <c r="F176" t="s">
        <v>654</v>
      </c>
      <c r="G176" s="1">
        <v>43486</v>
      </c>
      <c r="H176">
        <v>1296544</v>
      </c>
      <c r="I176">
        <f t="shared" si="2"/>
        <v>1296.5440000000001</v>
      </c>
      <c r="J176" t="s">
        <v>21</v>
      </c>
      <c r="K176" t="s">
        <v>27</v>
      </c>
    </row>
    <row r="177" spans="1:11">
      <c r="A177" s="2" t="s">
        <v>19</v>
      </c>
      <c r="B177" t="s">
        <v>20</v>
      </c>
      <c r="C177">
        <v>15</v>
      </c>
      <c r="D177" t="s">
        <v>1</v>
      </c>
      <c r="E177" t="s">
        <v>654</v>
      </c>
      <c r="F177" t="s">
        <v>655</v>
      </c>
      <c r="G177" s="1">
        <v>43487</v>
      </c>
      <c r="H177">
        <v>1316076</v>
      </c>
      <c r="I177">
        <f t="shared" si="2"/>
        <v>1316.076</v>
      </c>
      <c r="J177" t="s">
        <v>21</v>
      </c>
      <c r="K177" t="s">
        <v>27</v>
      </c>
    </row>
    <row r="178" spans="1:11">
      <c r="A178" s="2" t="s">
        <v>19</v>
      </c>
      <c r="B178" t="s">
        <v>20</v>
      </c>
      <c r="C178">
        <v>15</v>
      </c>
      <c r="D178" t="s">
        <v>1</v>
      </c>
      <c r="E178" t="s">
        <v>655</v>
      </c>
      <c r="F178" t="s">
        <v>656</v>
      </c>
      <c r="G178" s="1">
        <v>43488</v>
      </c>
      <c r="H178">
        <v>1330637</v>
      </c>
      <c r="I178">
        <f t="shared" si="2"/>
        <v>1330.6369999999999</v>
      </c>
      <c r="J178" t="s">
        <v>21</v>
      </c>
      <c r="K178" t="s">
        <v>27</v>
      </c>
    </row>
    <row r="179" spans="1:11">
      <c r="A179" s="2" t="s">
        <v>19</v>
      </c>
      <c r="B179" t="s">
        <v>20</v>
      </c>
      <c r="C179">
        <v>15</v>
      </c>
      <c r="D179" t="s">
        <v>1</v>
      </c>
      <c r="E179" t="s">
        <v>656</v>
      </c>
      <c r="F179" t="s">
        <v>657</v>
      </c>
      <c r="G179" s="1">
        <v>43489</v>
      </c>
      <c r="H179">
        <v>1343228</v>
      </c>
      <c r="I179">
        <f t="shared" si="2"/>
        <v>1343.2280000000001</v>
      </c>
      <c r="J179" t="s">
        <v>21</v>
      </c>
      <c r="K179" t="s">
        <v>27</v>
      </c>
    </row>
    <row r="180" spans="1:11">
      <c r="A180" s="2" t="s">
        <v>19</v>
      </c>
      <c r="B180" t="s">
        <v>20</v>
      </c>
      <c r="C180">
        <v>15</v>
      </c>
      <c r="D180" t="s">
        <v>1</v>
      </c>
      <c r="E180" t="s">
        <v>657</v>
      </c>
      <c r="F180" t="s">
        <v>658</v>
      </c>
      <c r="G180" s="1">
        <v>43490</v>
      </c>
      <c r="H180">
        <v>1353808</v>
      </c>
      <c r="I180">
        <f t="shared" si="2"/>
        <v>1353.808</v>
      </c>
      <c r="J180" t="s">
        <v>21</v>
      </c>
      <c r="K180" t="s">
        <v>27</v>
      </c>
    </row>
    <row r="181" spans="1:11">
      <c r="A181" s="2" t="s">
        <v>19</v>
      </c>
      <c r="B181" t="s">
        <v>20</v>
      </c>
      <c r="C181">
        <v>15</v>
      </c>
      <c r="D181" t="s">
        <v>1</v>
      </c>
      <c r="E181" t="s">
        <v>658</v>
      </c>
      <c r="F181" t="s">
        <v>659</v>
      </c>
      <c r="G181" s="1">
        <v>43491</v>
      </c>
      <c r="H181">
        <v>1363153</v>
      </c>
      <c r="I181">
        <f t="shared" si="2"/>
        <v>1363.153</v>
      </c>
      <c r="J181" t="s">
        <v>21</v>
      </c>
      <c r="K181" t="s">
        <v>27</v>
      </c>
    </row>
    <row r="182" spans="1:11">
      <c r="A182" s="2" t="s">
        <v>19</v>
      </c>
      <c r="B182" t="s">
        <v>20</v>
      </c>
      <c r="C182">
        <v>15</v>
      </c>
      <c r="D182" t="s">
        <v>1</v>
      </c>
      <c r="E182" t="s">
        <v>659</v>
      </c>
      <c r="F182" t="s">
        <v>660</v>
      </c>
      <c r="G182" s="1">
        <v>43492</v>
      </c>
      <c r="H182">
        <v>1373434</v>
      </c>
      <c r="I182">
        <f t="shared" si="2"/>
        <v>1373.434</v>
      </c>
      <c r="J182" t="s">
        <v>21</v>
      </c>
      <c r="K182" t="s">
        <v>27</v>
      </c>
    </row>
    <row r="183" spans="1:11">
      <c r="A183" s="2" t="s">
        <v>19</v>
      </c>
      <c r="B183" t="s">
        <v>20</v>
      </c>
      <c r="C183">
        <v>15</v>
      </c>
      <c r="D183" t="s">
        <v>1</v>
      </c>
      <c r="E183" t="s">
        <v>660</v>
      </c>
      <c r="F183" t="s">
        <v>661</v>
      </c>
      <c r="G183" s="1">
        <v>43493</v>
      </c>
      <c r="H183">
        <v>1382382</v>
      </c>
      <c r="I183">
        <f t="shared" si="2"/>
        <v>1382.3820000000001</v>
      </c>
      <c r="J183" t="s">
        <v>21</v>
      </c>
      <c r="K183" t="s">
        <v>27</v>
      </c>
    </row>
    <row r="184" spans="1:11">
      <c r="A184" s="2" t="s">
        <v>19</v>
      </c>
      <c r="B184" t="s">
        <v>20</v>
      </c>
      <c r="C184">
        <v>15</v>
      </c>
      <c r="D184" t="s">
        <v>1</v>
      </c>
      <c r="E184" t="s">
        <v>661</v>
      </c>
      <c r="F184" t="s">
        <v>662</v>
      </c>
      <c r="G184" s="1">
        <v>43494</v>
      </c>
      <c r="H184">
        <v>1390060</v>
      </c>
      <c r="I184">
        <f t="shared" si="2"/>
        <v>1390.06</v>
      </c>
      <c r="J184" t="s">
        <v>21</v>
      </c>
      <c r="K184" t="s">
        <v>27</v>
      </c>
    </row>
    <row r="185" spans="1:11">
      <c r="A185" s="2" t="s">
        <v>19</v>
      </c>
      <c r="B185" t="s">
        <v>20</v>
      </c>
      <c r="C185">
        <v>15</v>
      </c>
      <c r="D185" t="s">
        <v>1</v>
      </c>
      <c r="E185" t="s">
        <v>662</v>
      </c>
      <c r="F185" t="s">
        <v>663</v>
      </c>
      <c r="G185" s="1">
        <v>43495</v>
      </c>
      <c r="H185">
        <v>1397192</v>
      </c>
      <c r="I185">
        <f t="shared" si="2"/>
        <v>1397.192</v>
      </c>
      <c r="J185" t="s">
        <v>21</v>
      </c>
      <c r="K185" t="s">
        <v>27</v>
      </c>
    </row>
    <row r="186" spans="1:11">
      <c r="A186" s="2" t="s">
        <v>19</v>
      </c>
      <c r="B186" t="s">
        <v>20</v>
      </c>
      <c r="C186">
        <v>15</v>
      </c>
      <c r="D186" t="s">
        <v>1</v>
      </c>
      <c r="E186" t="s">
        <v>663</v>
      </c>
      <c r="F186" t="s">
        <v>664</v>
      </c>
      <c r="G186" s="1">
        <v>43496</v>
      </c>
      <c r="H186">
        <v>1403938</v>
      </c>
      <c r="I186">
        <f t="shared" si="2"/>
        <v>1403.9380000000001</v>
      </c>
      <c r="J186" t="s">
        <v>21</v>
      </c>
      <c r="K186" t="s">
        <v>27</v>
      </c>
    </row>
    <row r="187" spans="1:11">
      <c r="A187" s="2" t="s">
        <v>19</v>
      </c>
      <c r="B187" t="s">
        <v>20</v>
      </c>
      <c r="C187">
        <v>15</v>
      </c>
      <c r="D187" t="s">
        <v>1</v>
      </c>
      <c r="E187" t="s">
        <v>664</v>
      </c>
      <c r="F187" t="s">
        <v>665</v>
      </c>
      <c r="G187" s="1">
        <v>43497</v>
      </c>
      <c r="H187">
        <v>1413187</v>
      </c>
      <c r="I187">
        <f t="shared" si="2"/>
        <v>1413.1869999999999</v>
      </c>
      <c r="J187" t="s">
        <v>21</v>
      </c>
      <c r="K187" t="s">
        <v>27</v>
      </c>
    </row>
    <row r="188" spans="1:11">
      <c r="A188" s="2" t="s">
        <v>19</v>
      </c>
      <c r="B188" t="s">
        <v>20</v>
      </c>
      <c r="C188">
        <v>15</v>
      </c>
      <c r="D188" t="s">
        <v>1</v>
      </c>
      <c r="E188" t="s">
        <v>665</v>
      </c>
      <c r="F188" t="s">
        <v>666</v>
      </c>
      <c r="G188" s="1">
        <v>43498</v>
      </c>
      <c r="H188">
        <v>1432062</v>
      </c>
      <c r="I188">
        <f t="shared" si="2"/>
        <v>1432.0619999999999</v>
      </c>
      <c r="J188" t="s">
        <v>21</v>
      </c>
      <c r="K188" t="s">
        <v>27</v>
      </c>
    </row>
    <row r="189" spans="1:11">
      <c r="A189" s="2" t="s">
        <v>19</v>
      </c>
      <c r="B189" t="s">
        <v>20</v>
      </c>
      <c r="C189">
        <v>15</v>
      </c>
      <c r="D189" t="s">
        <v>1</v>
      </c>
      <c r="E189" t="s">
        <v>666</v>
      </c>
      <c r="F189" t="s">
        <v>667</v>
      </c>
      <c r="G189" s="1">
        <v>43499</v>
      </c>
      <c r="H189">
        <v>1457272</v>
      </c>
      <c r="I189">
        <f t="shared" si="2"/>
        <v>1457.2719999999999</v>
      </c>
      <c r="J189" t="s">
        <v>21</v>
      </c>
      <c r="K189" t="s">
        <v>27</v>
      </c>
    </row>
    <row r="190" spans="1:11">
      <c r="A190" s="2" t="s">
        <v>19</v>
      </c>
      <c r="B190" t="s">
        <v>20</v>
      </c>
      <c r="C190">
        <v>15</v>
      </c>
      <c r="D190" t="s">
        <v>1</v>
      </c>
      <c r="E190" t="s">
        <v>667</v>
      </c>
      <c r="F190" t="s">
        <v>668</v>
      </c>
      <c r="G190" s="1">
        <v>43500</v>
      </c>
      <c r="H190">
        <v>1487929</v>
      </c>
      <c r="I190">
        <f t="shared" si="2"/>
        <v>1487.9290000000001</v>
      </c>
      <c r="J190" t="s">
        <v>21</v>
      </c>
      <c r="K190" t="s">
        <v>27</v>
      </c>
    </row>
    <row r="191" spans="1:11">
      <c r="A191" s="2" t="s">
        <v>19</v>
      </c>
      <c r="B191" t="s">
        <v>20</v>
      </c>
      <c r="C191">
        <v>15</v>
      </c>
      <c r="D191" t="s">
        <v>1</v>
      </c>
      <c r="E191" t="s">
        <v>668</v>
      </c>
      <c r="F191" t="s">
        <v>669</v>
      </c>
      <c r="G191" s="1">
        <v>43501</v>
      </c>
      <c r="H191">
        <v>1506450</v>
      </c>
      <c r="I191">
        <f t="shared" si="2"/>
        <v>1506.45</v>
      </c>
      <c r="J191" t="s">
        <v>21</v>
      </c>
      <c r="K191" t="s">
        <v>27</v>
      </c>
    </row>
    <row r="192" spans="1:11">
      <c r="A192" s="2" t="s">
        <v>19</v>
      </c>
      <c r="B192" t="s">
        <v>20</v>
      </c>
      <c r="C192">
        <v>15</v>
      </c>
      <c r="D192" t="s">
        <v>1</v>
      </c>
      <c r="E192" t="s">
        <v>669</v>
      </c>
      <c r="F192" t="s">
        <v>670</v>
      </c>
      <c r="G192" s="1">
        <v>43502</v>
      </c>
      <c r="H192">
        <v>1520175</v>
      </c>
      <c r="I192">
        <f t="shared" si="2"/>
        <v>1520.175</v>
      </c>
      <c r="J192" t="s">
        <v>21</v>
      </c>
      <c r="K192" t="s">
        <v>27</v>
      </c>
    </row>
    <row r="193" spans="1:11">
      <c r="A193" s="2" t="s">
        <v>19</v>
      </c>
      <c r="B193" t="s">
        <v>20</v>
      </c>
      <c r="C193">
        <v>15</v>
      </c>
      <c r="D193" t="s">
        <v>1</v>
      </c>
      <c r="E193" t="s">
        <v>670</v>
      </c>
      <c r="F193" t="s">
        <v>671</v>
      </c>
      <c r="G193" s="1">
        <v>43503</v>
      </c>
      <c r="H193">
        <v>1531870</v>
      </c>
      <c r="I193">
        <f t="shared" si="2"/>
        <v>1531.87</v>
      </c>
      <c r="J193" t="s">
        <v>21</v>
      </c>
      <c r="K193" t="s">
        <v>27</v>
      </c>
    </row>
    <row r="194" spans="1:11">
      <c r="A194" s="2" t="s">
        <v>19</v>
      </c>
      <c r="B194" t="s">
        <v>20</v>
      </c>
      <c r="C194">
        <v>15</v>
      </c>
      <c r="D194" t="s">
        <v>1</v>
      </c>
      <c r="E194" t="s">
        <v>671</v>
      </c>
      <c r="F194" t="s">
        <v>672</v>
      </c>
      <c r="G194" s="1">
        <v>43504</v>
      </c>
      <c r="H194">
        <v>1542485</v>
      </c>
      <c r="I194">
        <f t="shared" si="2"/>
        <v>1542.4849999999999</v>
      </c>
      <c r="J194" t="s">
        <v>21</v>
      </c>
      <c r="K194" t="s">
        <v>27</v>
      </c>
    </row>
    <row r="195" spans="1:11">
      <c r="A195" s="2" t="s">
        <v>19</v>
      </c>
      <c r="B195" t="s">
        <v>20</v>
      </c>
      <c r="C195">
        <v>15</v>
      </c>
      <c r="D195" t="s">
        <v>1</v>
      </c>
      <c r="E195" t="s">
        <v>672</v>
      </c>
      <c r="F195" t="s">
        <v>673</v>
      </c>
      <c r="G195" s="1">
        <v>43505</v>
      </c>
      <c r="H195">
        <v>1552797</v>
      </c>
      <c r="I195">
        <f t="shared" ref="I195:I258" si="3">H195/1000</f>
        <v>1552.797</v>
      </c>
      <c r="J195" t="s">
        <v>21</v>
      </c>
      <c r="K195" t="s">
        <v>27</v>
      </c>
    </row>
    <row r="196" spans="1:11">
      <c r="A196" s="2" t="s">
        <v>19</v>
      </c>
      <c r="B196" t="s">
        <v>20</v>
      </c>
      <c r="C196">
        <v>15</v>
      </c>
      <c r="D196" t="s">
        <v>1</v>
      </c>
      <c r="E196" t="s">
        <v>673</v>
      </c>
      <c r="F196" t="s">
        <v>674</v>
      </c>
      <c r="G196" s="1">
        <v>43506</v>
      </c>
      <c r="H196">
        <v>1562713</v>
      </c>
      <c r="I196">
        <f t="shared" si="3"/>
        <v>1562.713</v>
      </c>
      <c r="J196" t="s">
        <v>21</v>
      </c>
      <c r="K196" t="s">
        <v>27</v>
      </c>
    </row>
    <row r="197" spans="1:11">
      <c r="A197" s="2" t="s">
        <v>19</v>
      </c>
      <c r="B197" t="s">
        <v>20</v>
      </c>
      <c r="C197">
        <v>15</v>
      </c>
      <c r="D197" t="s">
        <v>1</v>
      </c>
      <c r="E197" t="s">
        <v>674</v>
      </c>
      <c r="F197" t="s">
        <v>675</v>
      </c>
      <c r="G197" s="1">
        <v>43507</v>
      </c>
      <c r="H197">
        <v>1571961</v>
      </c>
      <c r="I197">
        <f t="shared" si="3"/>
        <v>1571.961</v>
      </c>
      <c r="J197" t="s">
        <v>21</v>
      </c>
      <c r="K197" t="s">
        <v>27</v>
      </c>
    </row>
    <row r="198" spans="1:11">
      <c r="A198" s="2" t="s">
        <v>19</v>
      </c>
      <c r="B198" t="s">
        <v>20</v>
      </c>
      <c r="C198">
        <v>15</v>
      </c>
      <c r="D198" t="s">
        <v>1</v>
      </c>
      <c r="E198" t="s">
        <v>675</v>
      </c>
      <c r="F198" t="s">
        <v>676</v>
      </c>
      <c r="G198" s="1">
        <v>43508</v>
      </c>
      <c r="H198">
        <v>1583396</v>
      </c>
      <c r="I198">
        <f t="shared" si="3"/>
        <v>1583.396</v>
      </c>
      <c r="J198" t="s">
        <v>21</v>
      </c>
      <c r="K198" t="s">
        <v>27</v>
      </c>
    </row>
    <row r="199" spans="1:11">
      <c r="A199" s="2" t="s">
        <v>19</v>
      </c>
      <c r="B199" t="s">
        <v>20</v>
      </c>
      <c r="C199">
        <v>15</v>
      </c>
      <c r="D199" t="s">
        <v>1</v>
      </c>
      <c r="E199" t="s">
        <v>676</v>
      </c>
      <c r="F199" t="s">
        <v>677</v>
      </c>
      <c r="G199" s="1">
        <v>43509</v>
      </c>
      <c r="H199">
        <v>1611240</v>
      </c>
      <c r="I199">
        <f t="shared" si="3"/>
        <v>1611.24</v>
      </c>
      <c r="J199" t="s">
        <v>21</v>
      </c>
      <c r="K199" t="s">
        <v>27</v>
      </c>
    </row>
    <row r="200" spans="1:11">
      <c r="A200" s="2" t="s">
        <v>19</v>
      </c>
      <c r="B200" t="s">
        <v>20</v>
      </c>
      <c r="C200">
        <v>15</v>
      </c>
      <c r="D200" t="s">
        <v>1</v>
      </c>
      <c r="E200" t="s">
        <v>677</v>
      </c>
      <c r="F200" t="s">
        <v>678</v>
      </c>
      <c r="G200" s="1">
        <v>43510</v>
      </c>
      <c r="H200">
        <v>1711179</v>
      </c>
      <c r="I200">
        <f t="shared" si="3"/>
        <v>1711.1790000000001</v>
      </c>
      <c r="J200" t="s">
        <v>21</v>
      </c>
      <c r="K200" t="s">
        <v>27</v>
      </c>
    </row>
    <row r="201" spans="1:11">
      <c r="A201" s="2" t="s">
        <v>19</v>
      </c>
      <c r="B201" t="s">
        <v>20</v>
      </c>
      <c r="C201">
        <v>15</v>
      </c>
      <c r="D201" t="s">
        <v>1</v>
      </c>
      <c r="E201" t="s">
        <v>678</v>
      </c>
      <c r="F201" t="s">
        <v>679</v>
      </c>
      <c r="G201" s="1">
        <v>43511</v>
      </c>
      <c r="H201">
        <v>1771323</v>
      </c>
      <c r="I201">
        <f t="shared" si="3"/>
        <v>1771.3230000000001</v>
      </c>
      <c r="J201" t="s">
        <v>21</v>
      </c>
      <c r="K201" t="s">
        <v>27</v>
      </c>
    </row>
    <row r="202" spans="1:11">
      <c r="A202" s="2" t="s">
        <v>19</v>
      </c>
      <c r="B202" t="s">
        <v>20</v>
      </c>
      <c r="C202">
        <v>15</v>
      </c>
      <c r="D202" t="s">
        <v>1</v>
      </c>
      <c r="E202" t="s">
        <v>679</v>
      </c>
      <c r="F202" t="s">
        <v>680</v>
      </c>
      <c r="G202" s="1">
        <v>43512</v>
      </c>
      <c r="H202">
        <v>1807133</v>
      </c>
      <c r="I202">
        <f t="shared" si="3"/>
        <v>1807.133</v>
      </c>
      <c r="J202" t="s">
        <v>21</v>
      </c>
      <c r="K202" t="s">
        <v>27</v>
      </c>
    </row>
    <row r="203" spans="1:11">
      <c r="A203" s="2" t="s">
        <v>19</v>
      </c>
      <c r="B203" t="s">
        <v>20</v>
      </c>
      <c r="C203">
        <v>15</v>
      </c>
      <c r="D203" t="s">
        <v>1</v>
      </c>
      <c r="E203" t="s">
        <v>680</v>
      </c>
      <c r="F203" t="s">
        <v>681</v>
      </c>
      <c r="G203" s="1">
        <v>43513</v>
      </c>
      <c r="H203">
        <v>1836484</v>
      </c>
      <c r="I203">
        <f t="shared" si="3"/>
        <v>1836.4839999999999</v>
      </c>
      <c r="J203" t="s">
        <v>21</v>
      </c>
      <c r="K203" t="s">
        <v>27</v>
      </c>
    </row>
    <row r="204" spans="1:11">
      <c r="A204" s="2" t="s">
        <v>19</v>
      </c>
      <c r="B204" t="s">
        <v>20</v>
      </c>
      <c r="C204">
        <v>15</v>
      </c>
      <c r="D204" t="s">
        <v>1</v>
      </c>
      <c r="E204" t="s">
        <v>681</v>
      </c>
      <c r="F204" t="s">
        <v>682</v>
      </c>
      <c r="G204" s="1">
        <v>43514</v>
      </c>
      <c r="H204">
        <v>1861856</v>
      </c>
      <c r="I204">
        <f t="shared" si="3"/>
        <v>1861.856</v>
      </c>
      <c r="J204" t="s">
        <v>21</v>
      </c>
      <c r="K204" t="s">
        <v>27</v>
      </c>
    </row>
    <row r="205" spans="1:11">
      <c r="A205" s="2" t="s">
        <v>19</v>
      </c>
      <c r="B205" t="s">
        <v>20</v>
      </c>
      <c r="C205">
        <v>15</v>
      </c>
      <c r="D205" t="s">
        <v>1</v>
      </c>
      <c r="E205" t="s">
        <v>682</v>
      </c>
      <c r="F205" t="s">
        <v>683</v>
      </c>
      <c r="G205" s="1">
        <v>43515</v>
      </c>
      <c r="H205">
        <v>1881502</v>
      </c>
      <c r="I205">
        <f t="shared" si="3"/>
        <v>1881.502</v>
      </c>
      <c r="J205" t="s">
        <v>21</v>
      </c>
      <c r="K205" t="s">
        <v>27</v>
      </c>
    </row>
    <row r="206" spans="1:11">
      <c r="A206" s="2" t="s">
        <v>19</v>
      </c>
      <c r="B206" t="s">
        <v>20</v>
      </c>
      <c r="C206">
        <v>15</v>
      </c>
      <c r="D206" t="s">
        <v>1</v>
      </c>
      <c r="E206" t="s">
        <v>683</v>
      </c>
      <c r="F206" t="s">
        <v>684</v>
      </c>
      <c r="G206" s="1">
        <v>43516</v>
      </c>
      <c r="H206">
        <v>1899567</v>
      </c>
      <c r="I206">
        <f t="shared" si="3"/>
        <v>1899.567</v>
      </c>
      <c r="J206" t="s">
        <v>21</v>
      </c>
      <c r="K206" t="s">
        <v>27</v>
      </c>
    </row>
    <row r="207" spans="1:11">
      <c r="A207" s="2" t="s">
        <v>19</v>
      </c>
      <c r="B207" t="s">
        <v>20</v>
      </c>
      <c r="C207">
        <v>15</v>
      </c>
      <c r="D207" t="s">
        <v>1</v>
      </c>
      <c r="E207" t="s">
        <v>684</v>
      </c>
      <c r="F207" t="s">
        <v>685</v>
      </c>
      <c r="G207" s="1">
        <v>43517</v>
      </c>
      <c r="H207">
        <v>1917449</v>
      </c>
      <c r="I207">
        <f t="shared" si="3"/>
        <v>1917.4490000000001</v>
      </c>
      <c r="J207" t="s">
        <v>21</v>
      </c>
      <c r="K207" t="s">
        <v>27</v>
      </c>
    </row>
    <row r="208" spans="1:11">
      <c r="A208" s="2" t="s">
        <v>19</v>
      </c>
      <c r="B208" t="s">
        <v>20</v>
      </c>
      <c r="C208">
        <v>15</v>
      </c>
      <c r="D208" t="s">
        <v>1</v>
      </c>
      <c r="E208" t="s">
        <v>685</v>
      </c>
      <c r="F208" t="s">
        <v>686</v>
      </c>
      <c r="G208" s="1">
        <v>43518</v>
      </c>
      <c r="H208">
        <v>1933802</v>
      </c>
      <c r="I208">
        <f t="shared" si="3"/>
        <v>1933.8019999999999</v>
      </c>
      <c r="J208" t="s">
        <v>21</v>
      </c>
      <c r="K208" t="s">
        <v>27</v>
      </c>
    </row>
    <row r="209" spans="1:11">
      <c r="A209" s="2" t="s">
        <v>19</v>
      </c>
      <c r="B209" t="s">
        <v>20</v>
      </c>
      <c r="C209">
        <v>15</v>
      </c>
      <c r="D209" t="s">
        <v>1</v>
      </c>
      <c r="E209" t="s">
        <v>686</v>
      </c>
      <c r="F209" t="s">
        <v>687</v>
      </c>
      <c r="G209" s="1">
        <v>43519</v>
      </c>
      <c r="H209">
        <v>1947973</v>
      </c>
      <c r="I209">
        <f t="shared" si="3"/>
        <v>1947.973</v>
      </c>
      <c r="J209" t="s">
        <v>21</v>
      </c>
      <c r="K209" t="s">
        <v>27</v>
      </c>
    </row>
    <row r="210" spans="1:11">
      <c r="A210" s="2" t="s">
        <v>19</v>
      </c>
      <c r="B210" t="s">
        <v>20</v>
      </c>
      <c r="C210">
        <v>15</v>
      </c>
      <c r="D210" t="s">
        <v>1</v>
      </c>
      <c r="E210" t="s">
        <v>687</v>
      </c>
      <c r="F210" t="s">
        <v>688</v>
      </c>
      <c r="G210" s="1">
        <v>43520</v>
      </c>
      <c r="H210">
        <v>1961490</v>
      </c>
      <c r="I210">
        <f t="shared" si="3"/>
        <v>1961.49</v>
      </c>
      <c r="J210" t="s">
        <v>21</v>
      </c>
      <c r="K210" t="s">
        <v>27</v>
      </c>
    </row>
    <row r="211" spans="1:11">
      <c r="A211" s="2" t="s">
        <v>19</v>
      </c>
      <c r="B211" t="s">
        <v>20</v>
      </c>
      <c r="C211">
        <v>15</v>
      </c>
      <c r="D211" t="s">
        <v>1</v>
      </c>
      <c r="E211" t="s">
        <v>688</v>
      </c>
      <c r="F211" t="s">
        <v>689</v>
      </c>
      <c r="G211" s="1">
        <v>43521</v>
      </c>
      <c r="H211">
        <v>1982522</v>
      </c>
      <c r="I211">
        <f t="shared" si="3"/>
        <v>1982.5219999999999</v>
      </c>
      <c r="J211" t="s">
        <v>21</v>
      </c>
      <c r="K211" t="s">
        <v>27</v>
      </c>
    </row>
    <row r="212" spans="1:11">
      <c r="A212" s="2" t="s">
        <v>19</v>
      </c>
      <c r="B212" t="s">
        <v>20</v>
      </c>
      <c r="C212">
        <v>15</v>
      </c>
      <c r="D212" t="s">
        <v>1</v>
      </c>
      <c r="E212" t="s">
        <v>689</v>
      </c>
      <c r="F212" t="s">
        <v>690</v>
      </c>
      <c r="G212" s="1">
        <v>43522</v>
      </c>
      <c r="H212">
        <v>2053368</v>
      </c>
      <c r="I212">
        <f t="shared" si="3"/>
        <v>2053.3679999999999</v>
      </c>
      <c r="J212" t="s">
        <v>21</v>
      </c>
      <c r="K212" t="s">
        <v>27</v>
      </c>
    </row>
    <row r="213" spans="1:11">
      <c r="A213" s="2" t="s">
        <v>19</v>
      </c>
      <c r="B213" t="s">
        <v>20</v>
      </c>
      <c r="C213">
        <v>15</v>
      </c>
      <c r="D213" t="s">
        <v>1</v>
      </c>
      <c r="E213" t="s">
        <v>690</v>
      </c>
      <c r="F213" t="s">
        <v>691</v>
      </c>
      <c r="G213" s="1">
        <v>43523</v>
      </c>
      <c r="H213">
        <v>2130646</v>
      </c>
      <c r="I213">
        <f t="shared" si="3"/>
        <v>2130.6460000000002</v>
      </c>
      <c r="J213" t="s">
        <v>21</v>
      </c>
      <c r="K213" t="s">
        <v>27</v>
      </c>
    </row>
    <row r="214" spans="1:11">
      <c r="A214" s="2" t="s">
        <v>19</v>
      </c>
      <c r="B214" t="s">
        <v>20</v>
      </c>
      <c r="C214">
        <v>15</v>
      </c>
      <c r="D214" t="s">
        <v>1</v>
      </c>
      <c r="E214" t="s">
        <v>691</v>
      </c>
      <c r="F214" t="s">
        <v>692</v>
      </c>
      <c r="G214" s="1">
        <v>43524</v>
      </c>
      <c r="H214">
        <v>2188476</v>
      </c>
      <c r="I214">
        <f t="shared" si="3"/>
        <v>2188.4760000000001</v>
      </c>
      <c r="J214" t="s">
        <v>21</v>
      </c>
      <c r="K214" t="s">
        <v>27</v>
      </c>
    </row>
    <row r="215" spans="1:11">
      <c r="A215" s="2" t="s">
        <v>19</v>
      </c>
      <c r="B215" t="s">
        <v>20</v>
      </c>
      <c r="C215">
        <v>15</v>
      </c>
      <c r="D215" t="s">
        <v>1</v>
      </c>
      <c r="E215" t="s">
        <v>692</v>
      </c>
      <c r="F215" t="s">
        <v>693</v>
      </c>
      <c r="G215" s="1">
        <v>43525</v>
      </c>
      <c r="H215">
        <v>2230911</v>
      </c>
      <c r="I215">
        <f t="shared" si="3"/>
        <v>2230.9110000000001</v>
      </c>
      <c r="J215" t="s">
        <v>21</v>
      </c>
      <c r="K215" t="s">
        <v>27</v>
      </c>
    </row>
    <row r="216" spans="1:11">
      <c r="A216" s="2" t="s">
        <v>19</v>
      </c>
      <c r="B216" t="s">
        <v>20</v>
      </c>
      <c r="C216">
        <v>15</v>
      </c>
      <c r="D216" t="s">
        <v>1</v>
      </c>
      <c r="E216" t="s">
        <v>693</v>
      </c>
      <c r="F216" t="s">
        <v>694</v>
      </c>
      <c r="G216" s="1">
        <v>43526</v>
      </c>
      <c r="H216">
        <v>2263632</v>
      </c>
      <c r="I216">
        <f t="shared" si="3"/>
        <v>2263.6320000000001</v>
      </c>
      <c r="J216" t="s">
        <v>21</v>
      </c>
      <c r="K216" t="s">
        <v>27</v>
      </c>
    </row>
    <row r="217" spans="1:11">
      <c r="A217" s="2" t="s">
        <v>19</v>
      </c>
      <c r="B217" t="s">
        <v>20</v>
      </c>
      <c r="C217">
        <v>15</v>
      </c>
      <c r="D217" t="s">
        <v>1</v>
      </c>
      <c r="E217" t="s">
        <v>694</v>
      </c>
      <c r="F217" t="s">
        <v>695</v>
      </c>
      <c r="G217" s="1">
        <v>43527</v>
      </c>
      <c r="H217">
        <v>2296572</v>
      </c>
      <c r="I217">
        <f t="shared" si="3"/>
        <v>2296.5720000000001</v>
      </c>
      <c r="J217" t="s">
        <v>21</v>
      </c>
      <c r="K217" t="s">
        <v>27</v>
      </c>
    </row>
    <row r="218" spans="1:11">
      <c r="A218" s="2" t="s">
        <v>19</v>
      </c>
      <c r="B218" t="s">
        <v>20</v>
      </c>
      <c r="C218">
        <v>15</v>
      </c>
      <c r="D218" t="s">
        <v>1</v>
      </c>
      <c r="E218" t="s">
        <v>695</v>
      </c>
      <c r="F218" t="s">
        <v>696</v>
      </c>
      <c r="G218" s="1">
        <v>43528</v>
      </c>
      <c r="H218">
        <v>2332200</v>
      </c>
      <c r="I218">
        <f t="shared" si="3"/>
        <v>2332.1999999999998</v>
      </c>
      <c r="J218" t="s">
        <v>21</v>
      </c>
      <c r="K218" t="s">
        <v>27</v>
      </c>
    </row>
    <row r="219" spans="1:11">
      <c r="A219" s="2" t="s">
        <v>19</v>
      </c>
      <c r="B219" t="s">
        <v>20</v>
      </c>
      <c r="C219">
        <v>15</v>
      </c>
      <c r="D219" t="s">
        <v>1</v>
      </c>
      <c r="E219" t="s">
        <v>696</v>
      </c>
      <c r="F219" t="s">
        <v>697</v>
      </c>
      <c r="G219" s="1">
        <v>43529</v>
      </c>
      <c r="H219">
        <v>2362738</v>
      </c>
      <c r="I219">
        <f t="shared" si="3"/>
        <v>2362.7379999999998</v>
      </c>
      <c r="J219" t="s">
        <v>21</v>
      </c>
      <c r="K219" t="s">
        <v>27</v>
      </c>
    </row>
    <row r="220" spans="1:11">
      <c r="A220" s="2" t="s">
        <v>19</v>
      </c>
      <c r="B220" t="s">
        <v>20</v>
      </c>
      <c r="C220">
        <v>15</v>
      </c>
      <c r="D220" t="s">
        <v>1</v>
      </c>
      <c r="E220" t="s">
        <v>697</v>
      </c>
      <c r="F220" t="s">
        <v>698</v>
      </c>
      <c r="G220" s="1">
        <v>43530</v>
      </c>
      <c r="H220">
        <v>2419924</v>
      </c>
      <c r="I220">
        <f t="shared" si="3"/>
        <v>2419.924</v>
      </c>
      <c r="J220" t="s">
        <v>21</v>
      </c>
      <c r="K220" t="s">
        <v>27</v>
      </c>
    </row>
    <row r="221" spans="1:11">
      <c r="A221" s="2" t="s">
        <v>19</v>
      </c>
      <c r="B221" t="s">
        <v>20</v>
      </c>
      <c r="C221">
        <v>15</v>
      </c>
      <c r="D221" t="s">
        <v>1</v>
      </c>
      <c r="E221" t="s">
        <v>698</v>
      </c>
      <c r="F221" t="s">
        <v>699</v>
      </c>
      <c r="G221" s="1">
        <v>43531</v>
      </c>
      <c r="H221">
        <v>2480021</v>
      </c>
      <c r="I221">
        <f t="shared" si="3"/>
        <v>2480.0210000000002</v>
      </c>
      <c r="J221" t="s">
        <v>21</v>
      </c>
      <c r="K221" t="s">
        <v>27</v>
      </c>
    </row>
    <row r="222" spans="1:11">
      <c r="A222" s="2" t="s">
        <v>19</v>
      </c>
      <c r="B222" t="s">
        <v>20</v>
      </c>
      <c r="C222">
        <v>15</v>
      </c>
      <c r="D222" t="s">
        <v>1</v>
      </c>
      <c r="E222" t="s">
        <v>699</v>
      </c>
      <c r="F222" t="s">
        <v>700</v>
      </c>
      <c r="G222" s="1">
        <v>43532</v>
      </c>
      <c r="H222">
        <v>2522726</v>
      </c>
      <c r="I222">
        <f t="shared" si="3"/>
        <v>2522.7260000000001</v>
      </c>
      <c r="J222" t="s">
        <v>21</v>
      </c>
      <c r="K222" t="s">
        <v>27</v>
      </c>
    </row>
    <row r="223" spans="1:11">
      <c r="A223" s="2" t="s">
        <v>19</v>
      </c>
      <c r="B223" t="s">
        <v>20</v>
      </c>
      <c r="C223">
        <v>15</v>
      </c>
      <c r="D223" t="s">
        <v>1</v>
      </c>
      <c r="E223" t="s">
        <v>700</v>
      </c>
      <c r="F223" t="s">
        <v>701</v>
      </c>
      <c r="G223" s="1">
        <v>43533</v>
      </c>
      <c r="H223">
        <v>2553238</v>
      </c>
      <c r="I223">
        <f t="shared" si="3"/>
        <v>2553.2379999999998</v>
      </c>
      <c r="J223" t="s">
        <v>21</v>
      </c>
      <c r="K223" t="s">
        <v>27</v>
      </c>
    </row>
    <row r="224" spans="1:11">
      <c r="A224" s="2" t="s">
        <v>19</v>
      </c>
      <c r="B224" t="s">
        <v>20</v>
      </c>
      <c r="C224">
        <v>15</v>
      </c>
      <c r="D224" t="s">
        <v>1</v>
      </c>
      <c r="E224" t="s">
        <v>701</v>
      </c>
      <c r="F224" t="s">
        <v>702</v>
      </c>
      <c r="G224" s="1">
        <v>43534</v>
      </c>
      <c r="H224">
        <v>2575406</v>
      </c>
      <c r="I224">
        <f t="shared" si="3"/>
        <v>2575.4059999999999</v>
      </c>
      <c r="J224" t="s">
        <v>21</v>
      </c>
      <c r="K224" t="s">
        <v>27</v>
      </c>
    </row>
    <row r="225" spans="1:11">
      <c r="A225" s="2" t="s">
        <v>19</v>
      </c>
      <c r="B225" t="s">
        <v>20</v>
      </c>
      <c r="C225">
        <v>15</v>
      </c>
      <c r="D225" t="s">
        <v>1</v>
      </c>
      <c r="E225" t="s">
        <v>702</v>
      </c>
      <c r="F225" t="s">
        <v>703</v>
      </c>
      <c r="G225" s="1">
        <v>43535</v>
      </c>
      <c r="H225">
        <v>2593263</v>
      </c>
      <c r="I225">
        <f t="shared" si="3"/>
        <v>2593.2629999999999</v>
      </c>
      <c r="J225" t="s">
        <v>21</v>
      </c>
      <c r="K225" t="s">
        <v>27</v>
      </c>
    </row>
    <row r="226" spans="1:11">
      <c r="A226" s="2" t="s">
        <v>19</v>
      </c>
      <c r="B226" t="s">
        <v>20</v>
      </c>
      <c r="C226">
        <v>15</v>
      </c>
      <c r="D226" t="s">
        <v>1</v>
      </c>
      <c r="E226" t="s">
        <v>703</v>
      </c>
      <c r="F226" t="s">
        <v>704</v>
      </c>
      <c r="G226" s="1">
        <v>43536</v>
      </c>
      <c r="H226">
        <v>2614140</v>
      </c>
      <c r="I226">
        <f t="shared" si="3"/>
        <v>2614.14</v>
      </c>
      <c r="J226" t="s">
        <v>21</v>
      </c>
      <c r="K226" t="s">
        <v>27</v>
      </c>
    </row>
    <row r="227" spans="1:11">
      <c r="A227" s="2" t="s">
        <v>19</v>
      </c>
      <c r="B227" t="s">
        <v>20</v>
      </c>
      <c r="C227">
        <v>15</v>
      </c>
      <c r="D227" t="s">
        <v>1</v>
      </c>
      <c r="E227" t="s">
        <v>704</v>
      </c>
      <c r="F227" t="s">
        <v>705</v>
      </c>
      <c r="G227" s="1">
        <v>43537</v>
      </c>
      <c r="H227">
        <v>2631543</v>
      </c>
      <c r="I227">
        <f t="shared" si="3"/>
        <v>2631.5430000000001</v>
      </c>
      <c r="J227" t="s">
        <v>21</v>
      </c>
      <c r="K227" t="s">
        <v>27</v>
      </c>
    </row>
    <row r="228" spans="1:11">
      <c r="A228" s="2" t="s">
        <v>19</v>
      </c>
      <c r="B228" t="s">
        <v>20</v>
      </c>
      <c r="C228">
        <v>15</v>
      </c>
      <c r="D228" t="s">
        <v>1</v>
      </c>
      <c r="E228" t="s">
        <v>705</v>
      </c>
      <c r="F228" t="s">
        <v>706</v>
      </c>
      <c r="G228" s="1">
        <v>43538</v>
      </c>
      <c r="H228">
        <v>2638860</v>
      </c>
      <c r="I228">
        <f t="shared" si="3"/>
        <v>2638.86</v>
      </c>
      <c r="J228" t="s">
        <v>21</v>
      </c>
      <c r="K228" t="s">
        <v>27</v>
      </c>
    </row>
    <row r="229" spans="1:11">
      <c r="A229" s="2" t="s">
        <v>19</v>
      </c>
      <c r="B229" t="s">
        <v>20</v>
      </c>
      <c r="C229">
        <v>15</v>
      </c>
      <c r="D229" t="s">
        <v>1</v>
      </c>
      <c r="E229" t="s">
        <v>706</v>
      </c>
      <c r="F229" t="s">
        <v>707</v>
      </c>
      <c r="G229" s="1">
        <v>43539</v>
      </c>
      <c r="H229">
        <v>2647350</v>
      </c>
      <c r="I229">
        <f t="shared" si="3"/>
        <v>2647.35</v>
      </c>
      <c r="J229" t="s">
        <v>21</v>
      </c>
      <c r="K229" t="s">
        <v>27</v>
      </c>
    </row>
    <row r="230" spans="1:11">
      <c r="A230" s="2" t="s">
        <v>19</v>
      </c>
      <c r="B230" t="s">
        <v>20</v>
      </c>
      <c r="C230">
        <v>15</v>
      </c>
      <c r="D230" t="s">
        <v>1</v>
      </c>
      <c r="E230" t="s">
        <v>707</v>
      </c>
      <c r="F230" t="s">
        <v>708</v>
      </c>
      <c r="G230" s="1">
        <v>43540</v>
      </c>
      <c r="H230">
        <v>2655602</v>
      </c>
      <c r="I230">
        <f t="shared" si="3"/>
        <v>2655.6019999999999</v>
      </c>
      <c r="J230" t="s">
        <v>21</v>
      </c>
      <c r="K230" t="s">
        <v>27</v>
      </c>
    </row>
    <row r="231" spans="1:11">
      <c r="A231" s="2" t="s">
        <v>19</v>
      </c>
      <c r="B231" t="s">
        <v>20</v>
      </c>
      <c r="C231">
        <v>15</v>
      </c>
      <c r="D231" t="s">
        <v>1</v>
      </c>
      <c r="E231" t="s">
        <v>708</v>
      </c>
      <c r="F231" t="s">
        <v>709</v>
      </c>
      <c r="G231" s="1">
        <v>43541</v>
      </c>
      <c r="H231">
        <v>2663871</v>
      </c>
      <c r="I231">
        <f t="shared" si="3"/>
        <v>2663.8710000000001</v>
      </c>
      <c r="J231" t="s">
        <v>21</v>
      </c>
      <c r="K231" t="s">
        <v>27</v>
      </c>
    </row>
    <row r="232" spans="1:11">
      <c r="A232" s="2" t="s">
        <v>19</v>
      </c>
      <c r="B232" t="s">
        <v>20</v>
      </c>
      <c r="C232">
        <v>15</v>
      </c>
      <c r="D232" t="s">
        <v>1</v>
      </c>
      <c r="E232" t="s">
        <v>709</v>
      </c>
      <c r="F232" t="s">
        <v>710</v>
      </c>
      <c r="G232" s="1">
        <v>43542</v>
      </c>
      <c r="H232">
        <v>2672158</v>
      </c>
      <c r="I232">
        <f t="shared" si="3"/>
        <v>2672.1579999999999</v>
      </c>
      <c r="J232" t="s">
        <v>21</v>
      </c>
      <c r="K232" t="s">
        <v>27</v>
      </c>
    </row>
    <row r="233" spans="1:11">
      <c r="A233" s="2" t="s">
        <v>19</v>
      </c>
      <c r="B233" t="s">
        <v>20</v>
      </c>
      <c r="C233">
        <v>15</v>
      </c>
      <c r="D233" t="s">
        <v>1</v>
      </c>
      <c r="E233" t="s">
        <v>710</v>
      </c>
      <c r="F233" t="s">
        <v>711</v>
      </c>
      <c r="G233" s="1">
        <v>43543</v>
      </c>
      <c r="H233">
        <v>2681511</v>
      </c>
      <c r="I233">
        <f t="shared" si="3"/>
        <v>2681.511</v>
      </c>
      <c r="J233" t="s">
        <v>21</v>
      </c>
      <c r="K233" t="s">
        <v>27</v>
      </c>
    </row>
    <row r="234" spans="1:11">
      <c r="A234" s="2" t="s">
        <v>19</v>
      </c>
      <c r="B234" t="s">
        <v>20</v>
      </c>
      <c r="C234">
        <v>15</v>
      </c>
      <c r="D234" t="s">
        <v>1</v>
      </c>
      <c r="E234" t="s">
        <v>711</v>
      </c>
      <c r="F234" t="s">
        <v>712</v>
      </c>
      <c r="G234" s="1">
        <v>43544</v>
      </c>
      <c r="H234">
        <v>2689310</v>
      </c>
      <c r="I234">
        <f t="shared" si="3"/>
        <v>2689.31</v>
      </c>
      <c r="J234" t="s">
        <v>21</v>
      </c>
      <c r="K234" t="s">
        <v>27</v>
      </c>
    </row>
    <row r="235" spans="1:11">
      <c r="A235" s="2" t="s">
        <v>19</v>
      </c>
      <c r="B235" t="s">
        <v>20</v>
      </c>
      <c r="C235">
        <v>15</v>
      </c>
      <c r="D235" t="s">
        <v>1</v>
      </c>
      <c r="E235" t="s">
        <v>712</v>
      </c>
      <c r="F235" t="s">
        <v>713</v>
      </c>
      <c r="G235" s="1">
        <v>43545</v>
      </c>
      <c r="H235">
        <v>2698691</v>
      </c>
      <c r="I235">
        <f t="shared" si="3"/>
        <v>2698.6909999999998</v>
      </c>
      <c r="J235" t="s">
        <v>21</v>
      </c>
      <c r="K235" t="s">
        <v>27</v>
      </c>
    </row>
    <row r="236" spans="1:11">
      <c r="A236" s="2" t="s">
        <v>19</v>
      </c>
      <c r="B236" t="s">
        <v>20</v>
      </c>
      <c r="C236">
        <v>15</v>
      </c>
      <c r="D236" t="s">
        <v>1</v>
      </c>
      <c r="E236" t="s">
        <v>713</v>
      </c>
      <c r="F236" t="s">
        <v>714</v>
      </c>
      <c r="G236" s="1">
        <v>43546</v>
      </c>
      <c r="H236">
        <v>2711102</v>
      </c>
      <c r="I236">
        <f t="shared" si="3"/>
        <v>2711.1019999999999</v>
      </c>
      <c r="J236" t="s">
        <v>21</v>
      </c>
      <c r="K236" t="s">
        <v>27</v>
      </c>
    </row>
    <row r="237" spans="1:11">
      <c r="A237" s="2" t="s">
        <v>19</v>
      </c>
      <c r="B237" t="s">
        <v>20</v>
      </c>
      <c r="C237">
        <v>15</v>
      </c>
      <c r="D237" t="s">
        <v>1</v>
      </c>
      <c r="E237" t="s">
        <v>714</v>
      </c>
      <c r="F237" t="s">
        <v>715</v>
      </c>
      <c r="G237" s="1">
        <v>43547</v>
      </c>
      <c r="H237">
        <v>2719355</v>
      </c>
      <c r="I237">
        <f t="shared" si="3"/>
        <v>2719.355</v>
      </c>
      <c r="J237" t="s">
        <v>21</v>
      </c>
      <c r="K237" t="s">
        <v>27</v>
      </c>
    </row>
    <row r="238" spans="1:11">
      <c r="A238" s="2" t="s">
        <v>19</v>
      </c>
      <c r="B238" t="s">
        <v>20</v>
      </c>
      <c r="C238">
        <v>15</v>
      </c>
      <c r="D238" t="s">
        <v>1</v>
      </c>
      <c r="E238" t="s">
        <v>715</v>
      </c>
      <c r="F238" t="s">
        <v>716</v>
      </c>
      <c r="G238" s="1">
        <v>43548</v>
      </c>
      <c r="H238">
        <v>2723686</v>
      </c>
      <c r="I238">
        <f t="shared" si="3"/>
        <v>2723.6860000000001</v>
      </c>
      <c r="J238" t="s">
        <v>21</v>
      </c>
      <c r="K238" t="s">
        <v>27</v>
      </c>
    </row>
    <row r="239" spans="1:11">
      <c r="A239" s="2" t="s">
        <v>19</v>
      </c>
      <c r="B239" t="s">
        <v>20</v>
      </c>
      <c r="C239">
        <v>15</v>
      </c>
      <c r="D239" t="s">
        <v>1</v>
      </c>
      <c r="E239" t="s">
        <v>716</v>
      </c>
      <c r="F239" t="s">
        <v>717</v>
      </c>
      <c r="G239" s="1">
        <v>43549</v>
      </c>
      <c r="H239">
        <v>2729730</v>
      </c>
      <c r="I239">
        <f t="shared" si="3"/>
        <v>2729.73</v>
      </c>
      <c r="J239" t="s">
        <v>21</v>
      </c>
      <c r="K239" t="s">
        <v>27</v>
      </c>
    </row>
    <row r="240" spans="1:11">
      <c r="A240" s="2" t="s">
        <v>19</v>
      </c>
      <c r="B240" t="s">
        <v>20</v>
      </c>
      <c r="C240">
        <v>15</v>
      </c>
      <c r="D240" t="s">
        <v>1</v>
      </c>
      <c r="E240" t="s">
        <v>717</v>
      </c>
      <c r="F240" t="s">
        <v>718</v>
      </c>
      <c r="G240" s="1">
        <v>43550</v>
      </c>
      <c r="H240">
        <v>2747388</v>
      </c>
      <c r="I240">
        <f t="shared" si="3"/>
        <v>2747.3879999999999</v>
      </c>
      <c r="J240" t="s">
        <v>21</v>
      </c>
      <c r="K240" t="s">
        <v>27</v>
      </c>
    </row>
    <row r="241" spans="1:11">
      <c r="A241" s="2" t="s">
        <v>19</v>
      </c>
      <c r="B241" t="s">
        <v>20</v>
      </c>
      <c r="C241">
        <v>15</v>
      </c>
      <c r="D241" t="s">
        <v>1</v>
      </c>
      <c r="E241" t="s">
        <v>718</v>
      </c>
      <c r="F241" t="s">
        <v>719</v>
      </c>
      <c r="G241" s="1">
        <v>43551</v>
      </c>
      <c r="H241">
        <v>2774825</v>
      </c>
      <c r="I241">
        <f t="shared" si="3"/>
        <v>2774.8249999999998</v>
      </c>
      <c r="J241" t="s">
        <v>21</v>
      </c>
      <c r="K241" t="s">
        <v>27</v>
      </c>
    </row>
    <row r="242" spans="1:11">
      <c r="A242" s="2" t="s">
        <v>19</v>
      </c>
      <c r="B242" t="s">
        <v>20</v>
      </c>
      <c r="C242">
        <v>15</v>
      </c>
      <c r="D242" t="s">
        <v>1</v>
      </c>
      <c r="E242" t="s">
        <v>719</v>
      </c>
      <c r="F242" t="s">
        <v>719</v>
      </c>
      <c r="G242" s="1">
        <v>43552</v>
      </c>
      <c r="H242">
        <v>2805264</v>
      </c>
      <c r="I242">
        <f t="shared" si="3"/>
        <v>2805.2640000000001</v>
      </c>
      <c r="J242" t="s">
        <v>1212</v>
      </c>
      <c r="K242" t="s">
        <v>27</v>
      </c>
    </row>
    <row r="243" spans="1:11">
      <c r="A243" s="2" t="s">
        <v>19</v>
      </c>
      <c r="B243" t="s">
        <v>20</v>
      </c>
      <c r="C243">
        <v>15</v>
      </c>
      <c r="D243" t="s">
        <v>1</v>
      </c>
      <c r="E243" t="s">
        <v>720</v>
      </c>
      <c r="F243" t="s">
        <v>721</v>
      </c>
      <c r="G243" s="1">
        <v>43553</v>
      </c>
      <c r="H243">
        <v>2826634</v>
      </c>
      <c r="I243">
        <f t="shared" si="3"/>
        <v>2826.634</v>
      </c>
      <c r="J243" t="s">
        <v>21</v>
      </c>
      <c r="K243" t="s">
        <v>27</v>
      </c>
    </row>
    <row r="244" spans="1:11">
      <c r="A244" s="2" t="s">
        <v>19</v>
      </c>
      <c r="B244" t="s">
        <v>20</v>
      </c>
      <c r="C244">
        <v>15</v>
      </c>
      <c r="D244" t="s">
        <v>1</v>
      </c>
      <c r="E244" t="s">
        <v>721</v>
      </c>
      <c r="F244" t="s">
        <v>722</v>
      </c>
      <c r="G244" s="1">
        <v>43554</v>
      </c>
      <c r="H244">
        <v>2839320</v>
      </c>
      <c r="I244">
        <f t="shared" si="3"/>
        <v>2839.32</v>
      </c>
      <c r="J244" t="s">
        <v>21</v>
      </c>
      <c r="K244" t="s">
        <v>27</v>
      </c>
    </row>
    <row r="245" spans="1:11">
      <c r="A245" s="2" t="s">
        <v>19</v>
      </c>
      <c r="B245" t="s">
        <v>20</v>
      </c>
      <c r="C245">
        <v>15</v>
      </c>
      <c r="D245" t="s">
        <v>1</v>
      </c>
      <c r="E245" t="s">
        <v>722</v>
      </c>
      <c r="F245" t="s">
        <v>723</v>
      </c>
      <c r="G245" s="1">
        <v>43555</v>
      </c>
      <c r="H245">
        <v>2849335</v>
      </c>
      <c r="I245">
        <f t="shared" si="3"/>
        <v>2849.335</v>
      </c>
      <c r="J245" t="s">
        <v>21</v>
      </c>
      <c r="K245" t="s">
        <v>27</v>
      </c>
    </row>
    <row r="246" spans="1:11">
      <c r="A246" s="2" t="s">
        <v>19</v>
      </c>
      <c r="B246" t="s">
        <v>20</v>
      </c>
      <c r="C246">
        <v>15</v>
      </c>
      <c r="D246" t="s">
        <v>1</v>
      </c>
      <c r="E246" t="s">
        <v>723</v>
      </c>
      <c r="F246" t="s">
        <v>724</v>
      </c>
      <c r="G246" s="1">
        <v>43556</v>
      </c>
      <c r="H246">
        <v>2857474</v>
      </c>
      <c r="I246">
        <f t="shared" si="3"/>
        <v>2857.4740000000002</v>
      </c>
      <c r="J246" t="s">
        <v>21</v>
      </c>
      <c r="K246" t="s">
        <v>27</v>
      </c>
    </row>
    <row r="247" spans="1:11">
      <c r="A247" s="2" t="s">
        <v>19</v>
      </c>
      <c r="B247" t="s">
        <v>20</v>
      </c>
      <c r="C247">
        <v>15</v>
      </c>
      <c r="D247" t="s">
        <v>1</v>
      </c>
      <c r="E247" t="s">
        <v>724</v>
      </c>
      <c r="F247" t="s">
        <v>725</v>
      </c>
      <c r="G247" s="1">
        <v>43557</v>
      </c>
      <c r="H247">
        <v>2867670</v>
      </c>
      <c r="I247">
        <f t="shared" si="3"/>
        <v>2867.67</v>
      </c>
      <c r="J247" t="s">
        <v>21</v>
      </c>
      <c r="K247" t="s">
        <v>27</v>
      </c>
    </row>
    <row r="248" spans="1:11">
      <c r="A248" s="2" t="s">
        <v>19</v>
      </c>
      <c r="B248" t="s">
        <v>20</v>
      </c>
      <c r="C248">
        <v>15</v>
      </c>
      <c r="D248" t="s">
        <v>1</v>
      </c>
      <c r="E248" t="s">
        <v>725</v>
      </c>
      <c r="F248" t="s">
        <v>726</v>
      </c>
      <c r="G248" s="1">
        <v>43558</v>
      </c>
      <c r="H248">
        <v>2872572</v>
      </c>
      <c r="I248">
        <f t="shared" si="3"/>
        <v>2872.5720000000001</v>
      </c>
      <c r="J248" t="s">
        <v>21</v>
      </c>
      <c r="K248" t="s">
        <v>27</v>
      </c>
    </row>
    <row r="249" spans="1:11">
      <c r="A249" s="2" t="s">
        <v>19</v>
      </c>
      <c r="B249" t="s">
        <v>20</v>
      </c>
      <c r="C249">
        <v>15</v>
      </c>
      <c r="D249" t="s">
        <v>1</v>
      </c>
      <c r="E249" t="s">
        <v>726</v>
      </c>
      <c r="F249" t="s">
        <v>727</v>
      </c>
      <c r="G249" s="1">
        <v>43559</v>
      </c>
      <c r="H249">
        <v>2873800</v>
      </c>
      <c r="I249">
        <f t="shared" si="3"/>
        <v>2873.8</v>
      </c>
      <c r="J249" t="s">
        <v>21</v>
      </c>
      <c r="K249" t="s">
        <v>27</v>
      </c>
    </row>
    <row r="250" spans="1:11">
      <c r="A250" s="2" t="s">
        <v>19</v>
      </c>
      <c r="B250" t="s">
        <v>20</v>
      </c>
      <c r="C250">
        <v>15</v>
      </c>
      <c r="D250" t="s">
        <v>1</v>
      </c>
      <c r="E250" t="s">
        <v>727</v>
      </c>
      <c r="F250" t="s">
        <v>728</v>
      </c>
      <c r="G250" s="1">
        <v>43560</v>
      </c>
      <c r="H250">
        <v>2869440</v>
      </c>
      <c r="I250">
        <f t="shared" si="3"/>
        <v>2869.44</v>
      </c>
      <c r="J250" t="s">
        <v>21</v>
      </c>
      <c r="K250" t="s">
        <v>27</v>
      </c>
    </row>
    <row r="251" spans="1:11">
      <c r="A251" s="2" t="s">
        <v>19</v>
      </c>
      <c r="B251" t="s">
        <v>20</v>
      </c>
      <c r="C251">
        <v>15</v>
      </c>
      <c r="D251" t="s">
        <v>1</v>
      </c>
      <c r="E251" t="s">
        <v>728</v>
      </c>
      <c r="F251" t="s">
        <v>729</v>
      </c>
      <c r="G251" s="1">
        <v>43561</v>
      </c>
      <c r="H251">
        <v>2860597</v>
      </c>
      <c r="I251">
        <f t="shared" si="3"/>
        <v>2860.5970000000002</v>
      </c>
      <c r="J251" t="s">
        <v>21</v>
      </c>
      <c r="K251" t="s">
        <v>27</v>
      </c>
    </row>
    <row r="252" spans="1:11">
      <c r="A252" s="2" t="s">
        <v>19</v>
      </c>
      <c r="B252" t="s">
        <v>20</v>
      </c>
      <c r="C252">
        <v>15</v>
      </c>
      <c r="D252" t="s">
        <v>1</v>
      </c>
      <c r="E252" t="s">
        <v>729</v>
      </c>
      <c r="F252" t="s">
        <v>730</v>
      </c>
      <c r="G252" s="1">
        <v>43562</v>
      </c>
      <c r="H252">
        <v>2852453</v>
      </c>
      <c r="I252">
        <f t="shared" si="3"/>
        <v>2852.453</v>
      </c>
      <c r="J252" t="s">
        <v>21</v>
      </c>
      <c r="K252" t="s">
        <v>27</v>
      </c>
    </row>
    <row r="253" spans="1:11">
      <c r="A253" s="2" t="s">
        <v>19</v>
      </c>
      <c r="B253" t="s">
        <v>20</v>
      </c>
      <c r="C253">
        <v>15</v>
      </c>
      <c r="D253" t="s">
        <v>1</v>
      </c>
      <c r="E253" t="s">
        <v>730</v>
      </c>
      <c r="F253" t="s">
        <v>731</v>
      </c>
      <c r="G253" s="1">
        <v>43563</v>
      </c>
      <c r="H253">
        <v>2857880</v>
      </c>
      <c r="I253">
        <f t="shared" si="3"/>
        <v>2857.88</v>
      </c>
      <c r="J253" t="s">
        <v>21</v>
      </c>
      <c r="K253" t="s">
        <v>27</v>
      </c>
    </row>
    <row r="254" spans="1:11">
      <c r="A254" s="2" t="s">
        <v>19</v>
      </c>
      <c r="B254" t="s">
        <v>20</v>
      </c>
      <c r="C254">
        <v>15</v>
      </c>
      <c r="D254" t="s">
        <v>1</v>
      </c>
      <c r="E254" t="s">
        <v>731</v>
      </c>
      <c r="F254" t="s">
        <v>732</v>
      </c>
      <c r="G254" s="1">
        <v>43564</v>
      </c>
      <c r="H254">
        <v>2892381</v>
      </c>
      <c r="I254">
        <f t="shared" si="3"/>
        <v>2892.3809999999999</v>
      </c>
      <c r="J254" t="s">
        <v>21</v>
      </c>
      <c r="K254" t="s">
        <v>27</v>
      </c>
    </row>
    <row r="255" spans="1:11">
      <c r="A255" s="2" t="s">
        <v>19</v>
      </c>
      <c r="B255" t="s">
        <v>20</v>
      </c>
      <c r="C255">
        <v>15</v>
      </c>
      <c r="D255" t="s">
        <v>1</v>
      </c>
      <c r="E255" t="s">
        <v>732</v>
      </c>
      <c r="F255" t="s">
        <v>733</v>
      </c>
      <c r="G255" s="1">
        <v>43565</v>
      </c>
      <c r="H255">
        <v>2918069</v>
      </c>
      <c r="I255">
        <f t="shared" si="3"/>
        <v>2918.069</v>
      </c>
      <c r="J255" t="s">
        <v>21</v>
      </c>
      <c r="K255" t="s">
        <v>27</v>
      </c>
    </row>
    <row r="256" spans="1:11">
      <c r="A256" s="2" t="s">
        <v>19</v>
      </c>
      <c r="B256" t="s">
        <v>20</v>
      </c>
      <c r="C256">
        <v>15</v>
      </c>
      <c r="D256" t="s">
        <v>1</v>
      </c>
      <c r="E256" t="s">
        <v>733</v>
      </c>
      <c r="F256" t="s">
        <v>734</v>
      </c>
      <c r="G256" s="1">
        <v>43566</v>
      </c>
      <c r="H256">
        <v>2942253</v>
      </c>
      <c r="I256">
        <f t="shared" si="3"/>
        <v>2942.2530000000002</v>
      </c>
      <c r="J256" t="s">
        <v>21</v>
      </c>
      <c r="K256" t="s">
        <v>27</v>
      </c>
    </row>
    <row r="257" spans="1:11">
      <c r="A257" s="2" t="s">
        <v>19</v>
      </c>
      <c r="B257" t="s">
        <v>20</v>
      </c>
      <c r="C257">
        <v>15</v>
      </c>
      <c r="D257" t="s">
        <v>1</v>
      </c>
      <c r="E257" t="s">
        <v>734</v>
      </c>
      <c r="F257" t="s">
        <v>735</v>
      </c>
      <c r="G257" s="1">
        <v>43567</v>
      </c>
      <c r="H257">
        <v>2962952</v>
      </c>
      <c r="I257">
        <f t="shared" si="3"/>
        <v>2962.9520000000002</v>
      </c>
      <c r="J257" t="s">
        <v>1212</v>
      </c>
      <c r="K257" t="s">
        <v>27</v>
      </c>
    </row>
    <row r="258" spans="1:11">
      <c r="A258" s="2" t="s">
        <v>19</v>
      </c>
      <c r="B258" t="s">
        <v>20</v>
      </c>
      <c r="C258">
        <v>15</v>
      </c>
      <c r="D258" t="s">
        <v>1</v>
      </c>
      <c r="E258" t="s">
        <v>735</v>
      </c>
      <c r="F258" t="s">
        <v>736</v>
      </c>
      <c r="G258" s="1">
        <v>43568</v>
      </c>
      <c r="H258">
        <v>2981377</v>
      </c>
      <c r="I258">
        <f t="shared" si="3"/>
        <v>2981.377</v>
      </c>
      <c r="J258" t="s">
        <v>1212</v>
      </c>
      <c r="K258" t="s">
        <v>27</v>
      </c>
    </row>
    <row r="259" spans="1:11">
      <c r="A259" s="2" t="s">
        <v>19</v>
      </c>
      <c r="B259" t="s">
        <v>20</v>
      </c>
      <c r="C259">
        <v>15</v>
      </c>
      <c r="D259" t="s">
        <v>1</v>
      </c>
      <c r="E259" t="s">
        <v>736</v>
      </c>
      <c r="F259" t="s">
        <v>737</v>
      </c>
      <c r="G259" s="1">
        <v>43569</v>
      </c>
      <c r="H259">
        <v>2997075</v>
      </c>
      <c r="I259">
        <f t="shared" ref="I259:I322" si="4">H259/1000</f>
        <v>2997.0749999999998</v>
      </c>
      <c r="J259" t="s">
        <v>1212</v>
      </c>
      <c r="K259" t="s">
        <v>27</v>
      </c>
    </row>
    <row r="260" spans="1:11">
      <c r="A260" s="2" t="s">
        <v>19</v>
      </c>
      <c r="B260" t="s">
        <v>20</v>
      </c>
      <c r="C260">
        <v>15</v>
      </c>
      <c r="D260" t="s">
        <v>1</v>
      </c>
      <c r="E260" t="s">
        <v>737</v>
      </c>
      <c r="F260" t="s">
        <v>738</v>
      </c>
      <c r="G260" s="1">
        <v>43570</v>
      </c>
      <c r="H260">
        <v>3013399</v>
      </c>
      <c r="I260">
        <f t="shared" si="4"/>
        <v>3013.3989999999999</v>
      </c>
      <c r="J260" t="s">
        <v>21</v>
      </c>
      <c r="K260" t="s">
        <v>27</v>
      </c>
    </row>
    <row r="261" spans="1:11">
      <c r="A261" s="2" t="s">
        <v>19</v>
      </c>
      <c r="B261" t="s">
        <v>20</v>
      </c>
      <c r="C261">
        <v>15</v>
      </c>
      <c r="D261" t="s">
        <v>1</v>
      </c>
      <c r="E261" t="s">
        <v>738</v>
      </c>
      <c r="F261" t="s">
        <v>739</v>
      </c>
      <c r="G261" s="1">
        <v>43571</v>
      </c>
      <c r="H261">
        <v>3029216</v>
      </c>
      <c r="I261">
        <f t="shared" si="4"/>
        <v>3029.2159999999999</v>
      </c>
      <c r="J261" t="s">
        <v>21</v>
      </c>
      <c r="K261" t="s">
        <v>27</v>
      </c>
    </row>
    <row r="262" spans="1:11">
      <c r="A262" s="2" t="s">
        <v>19</v>
      </c>
      <c r="B262" t="s">
        <v>20</v>
      </c>
      <c r="C262">
        <v>15</v>
      </c>
      <c r="D262" t="s">
        <v>1</v>
      </c>
      <c r="E262" t="s">
        <v>739</v>
      </c>
      <c r="F262" t="s">
        <v>740</v>
      </c>
      <c r="G262" s="1">
        <v>43572</v>
      </c>
      <c r="H262">
        <v>3043955</v>
      </c>
      <c r="I262">
        <f t="shared" si="4"/>
        <v>3043.9549999999999</v>
      </c>
      <c r="J262" t="s">
        <v>21</v>
      </c>
      <c r="K262" t="s">
        <v>27</v>
      </c>
    </row>
    <row r="263" spans="1:11">
      <c r="A263" s="2" t="s">
        <v>19</v>
      </c>
      <c r="B263" t="s">
        <v>20</v>
      </c>
      <c r="C263">
        <v>15</v>
      </c>
      <c r="D263" t="s">
        <v>1</v>
      </c>
      <c r="E263" t="s">
        <v>740</v>
      </c>
      <c r="F263" t="s">
        <v>741</v>
      </c>
      <c r="G263" s="1">
        <v>43573</v>
      </c>
      <c r="H263">
        <v>3059030</v>
      </c>
      <c r="I263">
        <f t="shared" si="4"/>
        <v>3059.03</v>
      </c>
      <c r="J263" t="s">
        <v>21</v>
      </c>
      <c r="K263" t="s">
        <v>27</v>
      </c>
    </row>
    <row r="264" spans="1:11">
      <c r="A264" s="2" t="s">
        <v>19</v>
      </c>
      <c r="B264" t="s">
        <v>20</v>
      </c>
      <c r="C264">
        <v>15</v>
      </c>
      <c r="D264" t="s">
        <v>1</v>
      </c>
      <c r="E264" t="s">
        <v>741</v>
      </c>
      <c r="F264" t="s">
        <v>742</v>
      </c>
      <c r="G264" s="1">
        <v>43574</v>
      </c>
      <c r="H264">
        <v>3077876</v>
      </c>
      <c r="I264">
        <f t="shared" si="4"/>
        <v>3077.8760000000002</v>
      </c>
      <c r="J264" t="s">
        <v>21</v>
      </c>
      <c r="K264" t="s">
        <v>27</v>
      </c>
    </row>
    <row r="265" spans="1:11">
      <c r="A265" s="2" t="s">
        <v>19</v>
      </c>
      <c r="B265" t="s">
        <v>20</v>
      </c>
      <c r="C265">
        <v>15</v>
      </c>
      <c r="D265" t="s">
        <v>1</v>
      </c>
      <c r="E265" t="s">
        <v>742</v>
      </c>
      <c r="F265" t="s">
        <v>743</v>
      </c>
      <c r="G265" s="1">
        <v>43575</v>
      </c>
      <c r="H265">
        <v>3098529</v>
      </c>
      <c r="I265">
        <f t="shared" si="4"/>
        <v>3098.529</v>
      </c>
      <c r="J265" t="s">
        <v>21</v>
      </c>
      <c r="K265" t="s">
        <v>27</v>
      </c>
    </row>
    <row r="266" spans="1:11">
      <c r="A266" s="2" t="s">
        <v>19</v>
      </c>
      <c r="B266" t="s">
        <v>20</v>
      </c>
      <c r="C266">
        <v>15</v>
      </c>
      <c r="D266" t="s">
        <v>1</v>
      </c>
      <c r="E266" t="s">
        <v>743</v>
      </c>
      <c r="F266" t="s">
        <v>744</v>
      </c>
      <c r="G266" s="1">
        <v>43576</v>
      </c>
      <c r="H266">
        <v>3118413</v>
      </c>
      <c r="I266">
        <f t="shared" si="4"/>
        <v>3118.413</v>
      </c>
      <c r="J266" t="s">
        <v>21</v>
      </c>
      <c r="K266" t="s">
        <v>27</v>
      </c>
    </row>
    <row r="267" spans="1:11">
      <c r="A267" s="2" t="s">
        <v>19</v>
      </c>
      <c r="B267" t="s">
        <v>20</v>
      </c>
      <c r="C267">
        <v>15</v>
      </c>
      <c r="D267" t="s">
        <v>1</v>
      </c>
      <c r="E267" t="s">
        <v>744</v>
      </c>
      <c r="F267" t="s">
        <v>745</v>
      </c>
      <c r="G267" s="1">
        <v>43577</v>
      </c>
      <c r="H267">
        <v>3135921</v>
      </c>
      <c r="I267">
        <f t="shared" si="4"/>
        <v>3135.9209999999998</v>
      </c>
      <c r="J267" t="s">
        <v>21</v>
      </c>
      <c r="K267" t="s">
        <v>27</v>
      </c>
    </row>
    <row r="268" spans="1:11">
      <c r="A268" s="2" t="s">
        <v>19</v>
      </c>
      <c r="B268" t="s">
        <v>20</v>
      </c>
      <c r="C268">
        <v>15</v>
      </c>
      <c r="D268" t="s">
        <v>1</v>
      </c>
      <c r="E268" t="s">
        <v>745</v>
      </c>
      <c r="F268" t="s">
        <v>746</v>
      </c>
      <c r="G268" s="1">
        <v>43578</v>
      </c>
      <c r="H268">
        <v>3150881</v>
      </c>
      <c r="I268">
        <f t="shared" si="4"/>
        <v>3150.8809999999999</v>
      </c>
      <c r="J268" t="s">
        <v>21</v>
      </c>
      <c r="K268" t="s">
        <v>27</v>
      </c>
    </row>
    <row r="269" spans="1:11">
      <c r="A269" s="2" t="s">
        <v>19</v>
      </c>
      <c r="B269" t="s">
        <v>20</v>
      </c>
      <c r="C269">
        <v>15</v>
      </c>
      <c r="D269" t="s">
        <v>1</v>
      </c>
      <c r="E269" t="s">
        <v>746</v>
      </c>
      <c r="F269" t="s">
        <v>747</v>
      </c>
      <c r="G269" s="1">
        <v>43579</v>
      </c>
      <c r="H269">
        <v>3169980</v>
      </c>
      <c r="I269">
        <f t="shared" si="4"/>
        <v>3169.98</v>
      </c>
      <c r="J269" t="s">
        <v>21</v>
      </c>
      <c r="K269" t="s">
        <v>27</v>
      </c>
    </row>
    <row r="270" spans="1:11">
      <c r="A270" s="2" t="s">
        <v>19</v>
      </c>
      <c r="B270" t="s">
        <v>20</v>
      </c>
      <c r="C270">
        <v>15</v>
      </c>
      <c r="D270" t="s">
        <v>1</v>
      </c>
      <c r="E270" t="s">
        <v>747</v>
      </c>
      <c r="F270" t="s">
        <v>748</v>
      </c>
      <c r="G270" s="1">
        <v>43580</v>
      </c>
      <c r="H270">
        <v>3191655</v>
      </c>
      <c r="I270">
        <f t="shared" si="4"/>
        <v>3191.6550000000002</v>
      </c>
      <c r="J270" t="s">
        <v>21</v>
      </c>
      <c r="K270" t="s">
        <v>27</v>
      </c>
    </row>
    <row r="271" spans="1:11">
      <c r="A271" s="2" t="s">
        <v>19</v>
      </c>
      <c r="B271" t="s">
        <v>20</v>
      </c>
      <c r="C271">
        <v>15</v>
      </c>
      <c r="D271" t="s">
        <v>1</v>
      </c>
      <c r="E271" t="s">
        <v>748</v>
      </c>
      <c r="F271" t="s">
        <v>749</v>
      </c>
      <c r="G271" s="1">
        <v>43581</v>
      </c>
      <c r="H271">
        <v>3213583</v>
      </c>
      <c r="I271">
        <f t="shared" si="4"/>
        <v>3213.5830000000001</v>
      </c>
      <c r="J271" t="s">
        <v>21</v>
      </c>
      <c r="K271" t="s">
        <v>27</v>
      </c>
    </row>
    <row r="272" spans="1:11">
      <c r="A272" s="2" t="s">
        <v>19</v>
      </c>
      <c r="B272" t="s">
        <v>20</v>
      </c>
      <c r="C272">
        <v>15</v>
      </c>
      <c r="D272" t="s">
        <v>1</v>
      </c>
      <c r="E272" t="s">
        <v>749</v>
      </c>
      <c r="F272" t="s">
        <v>750</v>
      </c>
      <c r="G272" s="1">
        <v>43582</v>
      </c>
      <c r="H272">
        <v>3234414</v>
      </c>
      <c r="I272">
        <f t="shared" si="4"/>
        <v>3234.4140000000002</v>
      </c>
      <c r="J272" t="s">
        <v>21</v>
      </c>
      <c r="K272" t="s">
        <v>27</v>
      </c>
    </row>
    <row r="273" spans="1:11">
      <c r="A273" s="2" t="s">
        <v>19</v>
      </c>
      <c r="B273" t="s">
        <v>20</v>
      </c>
      <c r="C273">
        <v>15</v>
      </c>
      <c r="D273" t="s">
        <v>1</v>
      </c>
      <c r="E273" t="s">
        <v>750</v>
      </c>
      <c r="F273" t="s">
        <v>751</v>
      </c>
      <c r="G273" s="1">
        <v>43583</v>
      </c>
      <c r="H273">
        <v>3254023</v>
      </c>
      <c r="I273">
        <f t="shared" si="4"/>
        <v>3254.0230000000001</v>
      </c>
      <c r="J273" t="s">
        <v>21</v>
      </c>
      <c r="K273" t="s">
        <v>27</v>
      </c>
    </row>
    <row r="274" spans="1:11">
      <c r="A274" s="2" t="s">
        <v>19</v>
      </c>
      <c r="B274" t="s">
        <v>20</v>
      </c>
      <c r="C274">
        <v>15</v>
      </c>
      <c r="D274" t="s">
        <v>1</v>
      </c>
      <c r="E274" t="s">
        <v>751</v>
      </c>
      <c r="F274" t="s">
        <v>752</v>
      </c>
      <c r="G274" s="1">
        <v>43584</v>
      </c>
      <c r="H274">
        <v>3270279</v>
      </c>
      <c r="I274">
        <f t="shared" si="4"/>
        <v>3270.279</v>
      </c>
      <c r="J274" t="s">
        <v>21</v>
      </c>
      <c r="K274" t="s">
        <v>27</v>
      </c>
    </row>
    <row r="275" spans="1:11">
      <c r="A275" s="2" t="s">
        <v>19</v>
      </c>
      <c r="B275" t="s">
        <v>20</v>
      </c>
      <c r="C275">
        <v>15</v>
      </c>
      <c r="D275" t="s">
        <v>1</v>
      </c>
      <c r="E275" t="s">
        <v>752</v>
      </c>
      <c r="F275" t="s">
        <v>753</v>
      </c>
      <c r="G275" s="1">
        <v>43585</v>
      </c>
      <c r="H275">
        <v>3285244</v>
      </c>
      <c r="I275">
        <f t="shared" si="4"/>
        <v>3285.2440000000001</v>
      </c>
      <c r="J275" t="s">
        <v>21</v>
      </c>
      <c r="K275" t="s">
        <v>27</v>
      </c>
    </row>
    <row r="276" spans="1:11">
      <c r="A276" s="2" t="s">
        <v>19</v>
      </c>
      <c r="B276" t="s">
        <v>20</v>
      </c>
      <c r="C276">
        <v>15</v>
      </c>
      <c r="D276" t="s">
        <v>1</v>
      </c>
      <c r="E276" t="s">
        <v>753</v>
      </c>
      <c r="F276" t="s">
        <v>754</v>
      </c>
      <c r="G276" s="1">
        <v>43586</v>
      </c>
      <c r="H276">
        <v>3296050</v>
      </c>
      <c r="I276">
        <f t="shared" si="4"/>
        <v>3296.05</v>
      </c>
      <c r="J276" t="s">
        <v>21</v>
      </c>
      <c r="K276" t="s">
        <v>27</v>
      </c>
    </row>
    <row r="277" spans="1:11">
      <c r="A277" s="2" t="s">
        <v>19</v>
      </c>
      <c r="B277" t="s">
        <v>20</v>
      </c>
      <c r="C277">
        <v>15</v>
      </c>
      <c r="D277" t="s">
        <v>1</v>
      </c>
      <c r="E277" t="s">
        <v>754</v>
      </c>
      <c r="F277" t="s">
        <v>755</v>
      </c>
      <c r="G277" s="1">
        <v>43587</v>
      </c>
      <c r="H277">
        <v>3307784</v>
      </c>
      <c r="I277">
        <f t="shared" si="4"/>
        <v>3307.7840000000001</v>
      </c>
      <c r="J277" t="s">
        <v>21</v>
      </c>
      <c r="K277" t="s">
        <v>27</v>
      </c>
    </row>
    <row r="278" spans="1:11">
      <c r="A278" s="2" t="s">
        <v>19</v>
      </c>
      <c r="B278" t="s">
        <v>20</v>
      </c>
      <c r="C278">
        <v>15</v>
      </c>
      <c r="D278" t="s">
        <v>1</v>
      </c>
      <c r="E278" t="s">
        <v>755</v>
      </c>
      <c r="F278" t="s">
        <v>756</v>
      </c>
      <c r="G278" s="1">
        <v>43588</v>
      </c>
      <c r="H278">
        <v>3315775</v>
      </c>
      <c r="I278">
        <f t="shared" si="4"/>
        <v>3315.7750000000001</v>
      </c>
      <c r="J278" t="s">
        <v>21</v>
      </c>
      <c r="K278" t="s">
        <v>27</v>
      </c>
    </row>
    <row r="279" spans="1:11">
      <c r="A279" s="2" t="s">
        <v>19</v>
      </c>
      <c r="B279" t="s">
        <v>20</v>
      </c>
      <c r="C279">
        <v>15</v>
      </c>
      <c r="D279" t="s">
        <v>1</v>
      </c>
      <c r="E279" t="s">
        <v>756</v>
      </c>
      <c r="F279" t="s">
        <v>757</v>
      </c>
      <c r="G279" s="1">
        <v>43589</v>
      </c>
      <c r="H279">
        <v>3322721</v>
      </c>
      <c r="I279">
        <f t="shared" si="4"/>
        <v>3322.721</v>
      </c>
      <c r="J279" t="s">
        <v>21</v>
      </c>
      <c r="K279" t="s">
        <v>27</v>
      </c>
    </row>
    <row r="280" spans="1:11">
      <c r="A280" s="2" t="s">
        <v>19</v>
      </c>
      <c r="B280" t="s">
        <v>20</v>
      </c>
      <c r="C280">
        <v>15</v>
      </c>
      <c r="D280" t="s">
        <v>1</v>
      </c>
      <c r="E280" t="s">
        <v>757</v>
      </c>
      <c r="F280" t="s">
        <v>758</v>
      </c>
      <c r="G280" s="1">
        <v>43590</v>
      </c>
      <c r="H280">
        <v>3329526</v>
      </c>
      <c r="I280">
        <f t="shared" si="4"/>
        <v>3329.5259999999998</v>
      </c>
      <c r="J280" t="s">
        <v>21</v>
      </c>
      <c r="K280" t="s">
        <v>27</v>
      </c>
    </row>
    <row r="281" spans="1:11">
      <c r="A281" s="2" t="s">
        <v>19</v>
      </c>
      <c r="B281" t="s">
        <v>20</v>
      </c>
      <c r="C281">
        <v>15</v>
      </c>
      <c r="D281" t="s">
        <v>1</v>
      </c>
      <c r="E281" t="s">
        <v>758</v>
      </c>
      <c r="F281" t="s">
        <v>759</v>
      </c>
      <c r="G281" s="1">
        <v>43591</v>
      </c>
      <c r="H281">
        <v>3335584</v>
      </c>
      <c r="I281">
        <f t="shared" si="4"/>
        <v>3335.5839999999998</v>
      </c>
      <c r="J281" t="s">
        <v>21</v>
      </c>
      <c r="K281" t="s">
        <v>27</v>
      </c>
    </row>
    <row r="282" spans="1:11">
      <c r="A282" s="2" t="s">
        <v>19</v>
      </c>
      <c r="B282" t="s">
        <v>20</v>
      </c>
      <c r="C282">
        <v>15</v>
      </c>
      <c r="D282" t="s">
        <v>1</v>
      </c>
      <c r="E282" t="s">
        <v>759</v>
      </c>
      <c r="F282" t="s">
        <v>760</v>
      </c>
      <c r="G282" s="1">
        <v>43592</v>
      </c>
      <c r="H282">
        <v>3343016</v>
      </c>
      <c r="I282">
        <f t="shared" si="4"/>
        <v>3343.0160000000001</v>
      </c>
      <c r="J282" t="s">
        <v>21</v>
      </c>
      <c r="K282" t="s">
        <v>27</v>
      </c>
    </row>
    <row r="283" spans="1:11">
      <c r="A283" s="2" t="s">
        <v>19</v>
      </c>
      <c r="B283" t="s">
        <v>20</v>
      </c>
      <c r="C283">
        <v>15</v>
      </c>
      <c r="D283" t="s">
        <v>1</v>
      </c>
      <c r="E283" t="s">
        <v>760</v>
      </c>
      <c r="F283" t="s">
        <v>761</v>
      </c>
      <c r="G283" s="1">
        <v>43593</v>
      </c>
      <c r="H283">
        <v>3348939</v>
      </c>
      <c r="I283">
        <f t="shared" si="4"/>
        <v>3348.9389999999999</v>
      </c>
      <c r="J283" t="s">
        <v>21</v>
      </c>
      <c r="K283" t="s">
        <v>27</v>
      </c>
    </row>
    <row r="284" spans="1:11">
      <c r="A284" s="2" t="s">
        <v>19</v>
      </c>
      <c r="B284" t="s">
        <v>20</v>
      </c>
      <c r="C284">
        <v>15</v>
      </c>
      <c r="D284" t="s">
        <v>1</v>
      </c>
      <c r="E284" t="s">
        <v>761</v>
      </c>
      <c r="F284" t="s">
        <v>762</v>
      </c>
      <c r="G284" s="1">
        <v>43594</v>
      </c>
      <c r="H284">
        <v>3354869</v>
      </c>
      <c r="I284">
        <f t="shared" si="4"/>
        <v>3354.8690000000001</v>
      </c>
      <c r="J284" t="s">
        <v>21</v>
      </c>
      <c r="K284" t="s">
        <v>27</v>
      </c>
    </row>
    <row r="285" spans="1:11">
      <c r="A285" s="2" t="s">
        <v>19</v>
      </c>
      <c r="B285" t="s">
        <v>20</v>
      </c>
      <c r="C285">
        <v>15</v>
      </c>
      <c r="D285" t="s">
        <v>1</v>
      </c>
      <c r="E285" t="s">
        <v>762</v>
      </c>
      <c r="F285" t="s">
        <v>763</v>
      </c>
      <c r="G285" s="1">
        <v>43595</v>
      </c>
      <c r="H285">
        <v>3358980</v>
      </c>
      <c r="I285">
        <f t="shared" si="4"/>
        <v>3358.98</v>
      </c>
      <c r="J285" t="s">
        <v>21</v>
      </c>
      <c r="K285" t="s">
        <v>27</v>
      </c>
    </row>
    <row r="286" spans="1:11">
      <c r="A286" s="2" t="s">
        <v>19</v>
      </c>
      <c r="B286" t="s">
        <v>20</v>
      </c>
      <c r="C286">
        <v>15</v>
      </c>
      <c r="D286" t="s">
        <v>1</v>
      </c>
      <c r="E286" t="s">
        <v>763</v>
      </c>
      <c r="F286" t="s">
        <v>764</v>
      </c>
      <c r="G286" s="1">
        <v>43596</v>
      </c>
      <c r="H286">
        <v>3362484</v>
      </c>
      <c r="I286">
        <f t="shared" si="4"/>
        <v>3362.4839999999999</v>
      </c>
      <c r="J286" t="s">
        <v>21</v>
      </c>
      <c r="K286" t="s">
        <v>27</v>
      </c>
    </row>
    <row r="287" spans="1:11">
      <c r="A287" s="2" t="s">
        <v>19</v>
      </c>
      <c r="B287" t="s">
        <v>20</v>
      </c>
      <c r="C287">
        <v>15</v>
      </c>
      <c r="D287" t="s">
        <v>1</v>
      </c>
      <c r="E287" t="s">
        <v>764</v>
      </c>
      <c r="F287" t="s">
        <v>765</v>
      </c>
      <c r="G287" s="1">
        <v>43597</v>
      </c>
      <c r="H287">
        <v>3364923</v>
      </c>
      <c r="I287">
        <f t="shared" si="4"/>
        <v>3364.9229999999998</v>
      </c>
      <c r="J287" t="s">
        <v>21</v>
      </c>
      <c r="K287" t="s">
        <v>27</v>
      </c>
    </row>
    <row r="288" spans="1:11">
      <c r="A288" s="2" t="s">
        <v>19</v>
      </c>
      <c r="B288" t="s">
        <v>20</v>
      </c>
      <c r="C288">
        <v>15</v>
      </c>
      <c r="D288" t="s">
        <v>1</v>
      </c>
      <c r="E288" t="s">
        <v>765</v>
      </c>
      <c r="F288" t="s">
        <v>766</v>
      </c>
      <c r="G288" s="1">
        <v>43598</v>
      </c>
      <c r="H288">
        <v>3367516</v>
      </c>
      <c r="I288">
        <f t="shared" si="4"/>
        <v>3367.5160000000001</v>
      </c>
      <c r="J288" t="s">
        <v>21</v>
      </c>
      <c r="K288" t="s">
        <v>27</v>
      </c>
    </row>
    <row r="289" spans="1:11">
      <c r="A289" s="2" t="s">
        <v>19</v>
      </c>
      <c r="B289" t="s">
        <v>20</v>
      </c>
      <c r="C289">
        <v>15</v>
      </c>
      <c r="D289" t="s">
        <v>1</v>
      </c>
      <c r="E289" t="s">
        <v>766</v>
      </c>
      <c r="F289" t="s">
        <v>767</v>
      </c>
      <c r="G289" s="1">
        <v>43599</v>
      </c>
      <c r="H289">
        <v>3370263</v>
      </c>
      <c r="I289">
        <f t="shared" si="4"/>
        <v>3370.2629999999999</v>
      </c>
      <c r="J289" t="s">
        <v>21</v>
      </c>
      <c r="K289" t="s">
        <v>27</v>
      </c>
    </row>
    <row r="290" spans="1:11">
      <c r="A290" s="2" t="s">
        <v>19</v>
      </c>
      <c r="B290" t="s">
        <v>20</v>
      </c>
      <c r="C290">
        <v>15</v>
      </c>
      <c r="D290" t="s">
        <v>1</v>
      </c>
      <c r="E290" t="s">
        <v>767</v>
      </c>
      <c r="F290" t="s">
        <v>768</v>
      </c>
      <c r="G290" s="1">
        <v>43600</v>
      </c>
      <c r="H290">
        <v>3374081</v>
      </c>
      <c r="I290">
        <f t="shared" si="4"/>
        <v>3374.0810000000001</v>
      </c>
      <c r="J290" t="s">
        <v>21</v>
      </c>
      <c r="K290" t="s">
        <v>27</v>
      </c>
    </row>
    <row r="291" spans="1:11">
      <c r="A291" s="2" t="s">
        <v>19</v>
      </c>
      <c r="B291" t="s">
        <v>20</v>
      </c>
      <c r="C291">
        <v>15</v>
      </c>
      <c r="D291" t="s">
        <v>1</v>
      </c>
      <c r="E291" t="s">
        <v>768</v>
      </c>
      <c r="F291" t="s">
        <v>769</v>
      </c>
      <c r="G291" s="1">
        <v>43601</v>
      </c>
      <c r="H291">
        <v>3388926</v>
      </c>
      <c r="I291">
        <f t="shared" si="4"/>
        <v>3388.9259999999999</v>
      </c>
      <c r="J291" t="s">
        <v>21</v>
      </c>
      <c r="K291" t="s">
        <v>27</v>
      </c>
    </row>
    <row r="292" spans="1:11">
      <c r="A292" s="2" t="s">
        <v>19</v>
      </c>
      <c r="B292" t="s">
        <v>20</v>
      </c>
      <c r="C292">
        <v>15</v>
      </c>
      <c r="D292" t="s">
        <v>1</v>
      </c>
      <c r="E292" t="s">
        <v>769</v>
      </c>
      <c r="F292" t="s">
        <v>770</v>
      </c>
      <c r="G292" s="1">
        <v>43602</v>
      </c>
      <c r="H292">
        <v>3396134</v>
      </c>
      <c r="I292">
        <f t="shared" si="4"/>
        <v>3396.134</v>
      </c>
      <c r="J292" t="s">
        <v>21</v>
      </c>
      <c r="K292" t="s">
        <v>27</v>
      </c>
    </row>
    <row r="293" spans="1:11">
      <c r="A293" s="2" t="s">
        <v>19</v>
      </c>
      <c r="B293" t="s">
        <v>20</v>
      </c>
      <c r="C293">
        <v>15</v>
      </c>
      <c r="D293" t="s">
        <v>1</v>
      </c>
      <c r="E293" t="s">
        <v>770</v>
      </c>
      <c r="F293" t="s">
        <v>771</v>
      </c>
      <c r="G293" s="1">
        <v>43603</v>
      </c>
      <c r="H293">
        <v>3396442</v>
      </c>
      <c r="I293">
        <f t="shared" si="4"/>
        <v>3396.442</v>
      </c>
      <c r="J293" t="s">
        <v>21</v>
      </c>
      <c r="K293" t="s">
        <v>27</v>
      </c>
    </row>
    <row r="294" spans="1:11">
      <c r="A294" s="2" t="s">
        <v>19</v>
      </c>
      <c r="B294" t="s">
        <v>20</v>
      </c>
      <c r="C294">
        <v>15</v>
      </c>
      <c r="D294" t="s">
        <v>1</v>
      </c>
      <c r="E294" t="s">
        <v>771</v>
      </c>
      <c r="F294" t="s">
        <v>772</v>
      </c>
      <c r="G294" s="1">
        <v>43604</v>
      </c>
      <c r="H294">
        <v>3397363</v>
      </c>
      <c r="I294">
        <f t="shared" si="4"/>
        <v>3397.3629999999998</v>
      </c>
      <c r="J294" t="s">
        <v>21</v>
      </c>
      <c r="K294" t="s">
        <v>27</v>
      </c>
    </row>
    <row r="295" spans="1:11">
      <c r="A295" s="2" t="s">
        <v>19</v>
      </c>
      <c r="B295" t="s">
        <v>20</v>
      </c>
      <c r="C295">
        <v>15</v>
      </c>
      <c r="D295" t="s">
        <v>1</v>
      </c>
      <c r="E295" t="s">
        <v>772</v>
      </c>
      <c r="F295" t="s">
        <v>773</v>
      </c>
      <c r="G295" s="1">
        <v>43605</v>
      </c>
      <c r="H295">
        <v>3395214</v>
      </c>
      <c r="I295">
        <f t="shared" si="4"/>
        <v>3395.2139999999999</v>
      </c>
      <c r="J295" t="s">
        <v>21</v>
      </c>
      <c r="K295" t="s">
        <v>27</v>
      </c>
    </row>
    <row r="296" spans="1:11">
      <c r="A296" s="2" t="s">
        <v>19</v>
      </c>
      <c r="B296" t="s">
        <v>20</v>
      </c>
      <c r="C296">
        <v>15</v>
      </c>
      <c r="D296" t="s">
        <v>1</v>
      </c>
      <c r="E296" t="s">
        <v>773</v>
      </c>
      <c r="F296" t="s">
        <v>774</v>
      </c>
      <c r="G296" s="1">
        <v>43606</v>
      </c>
      <c r="H296">
        <v>3397209</v>
      </c>
      <c r="I296">
        <f t="shared" si="4"/>
        <v>3397.2089999999998</v>
      </c>
      <c r="J296" t="s">
        <v>21</v>
      </c>
      <c r="K296" t="s">
        <v>27</v>
      </c>
    </row>
    <row r="297" spans="1:11">
      <c r="A297" s="2" t="s">
        <v>19</v>
      </c>
      <c r="B297" t="s">
        <v>20</v>
      </c>
      <c r="C297">
        <v>15</v>
      </c>
      <c r="D297" t="s">
        <v>1</v>
      </c>
      <c r="E297" t="s">
        <v>774</v>
      </c>
      <c r="F297" t="s">
        <v>775</v>
      </c>
      <c r="G297" s="1">
        <v>43607</v>
      </c>
      <c r="H297">
        <v>3400281</v>
      </c>
      <c r="I297">
        <f t="shared" si="4"/>
        <v>3400.2809999999999</v>
      </c>
      <c r="J297" t="s">
        <v>21</v>
      </c>
      <c r="K297" t="s">
        <v>27</v>
      </c>
    </row>
    <row r="298" spans="1:11">
      <c r="A298" s="2" t="s">
        <v>19</v>
      </c>
      <c r="B298" t="s">
        <v>20</v>
      </c>
      <c r="C298">
        <v>15</v>
      </c>
      <c r="D298" t="s">
        <v>1</v>
      </c>
      <c r="E298" t="s">
        <v>775</v>
      </c>
      <c r="F298" t="s">
        <v>776</v>
      </c>
      <c r="G298" s="1">
        <v>43608</v>
      </c>
      <c r="H298">
        <v>3403662</v>
      </c>
      <c r="I298">
        <f t="shared" si="4"/>
        <v>3403.6619999999998</v>
      </c>
      <c r="J298" t="s">
        <v>21</v>
      </c>
      <c r="K298" t="s">
        <v>27</v>
      </c>
    </row>
    <row r="299" spans="1:11">
      <c r="A299" s="2" t="s">
        <v>19</v>
      </c>
      <c r="B299" t="s">
        <v>20</v>
      </c>
      <c r="C299">
        <v>15</v>
      </c>
      <c r="D299" t="s">
        <v>1</v>
      </c>
      <c r="E299" t="s">
        <v>776</v>
      </c>
      <c r="F299" t="s">
        <v>777</v>
      </c>
      <c r="G299" s="1">
        <v>43609</v>
      </c>
      <c r="H299">
        <v>3408738</v>
      </c>
      <c r="I299">
        <f t="shared" si="4"/>
        <v>3408.7379999999998</v>
      </c>
      <c r="J299" t="s">
        <v>21</v>
      </c>
      <c r="K299" t="s">
        <v>27</v>
      </c>
    </row>
    <row r="300" spans="1:11">
      <c r="A300" s="2" t="s">
        <v>19</v>
      </c>
      <c r="B300" t="s">
        <v>20</v>
      </c>
      <c r="C300">
        <v>15</v>
      </c>
      <c r="D300" t="s">
        <v>1</v>
      </c>
      <c r="E300" t="s">
        <v>777</v>
      </c>
      <c r="F300" t="s">
        <v>778</v>
      </c>
      <c r="G300" s="1">
        <v>43610</v>
      </c>
      <c r="H300">
        <v>3417365</v>
      </c>
      <c r="I300">
        <f t="shared" si="4"/>
        <v>3417.3649999999998</v>
      </c>
      <c r="J300" t="s">
        <v>21</v>
      </c>
      <c r="K300" t="s">
        <v>27</v>
      </c>
    </row>
    <row r="301" spans="1:11">
      <c r="A301" s="2" t="s">
        <v>19</v>
      </c>
      <c r="B301" t="s">
        <v>20</v>
      </c>
      <c r="C301">
        <v>15</v>
      </c>
      <c r="D301" t="s">
        <v>1</v>
      </c>
      <c r="E301" t="s">
        <v>778</v>
      </c>
      <c r="F301" t="s">
        <v>779</v>
      </c>
      <c r="G301" s="1">
        <v>43611</v>
      </c>
      <c r="H301">
        <v>3429870</v>
      </c>
      <c r="I301">
        <f t="shared" si="4"/>
        <v>3429.87</v>
      </c>
      <c r="J301" t="s">
        <v>21</v>
      </c>
      <c r="K301" t="s">
        <v>27</v>
      </c>
    </row>
    <row r="302" spans="1:11">
      <c r="A302" s="2" t="s">
        <v>19</v>
      </c>
      <c r="B302" t="s">
        <v>20</v>
      </c>
      <c r="C302">
        <v>15</v>
      </c>
      <c r="D302" t="s">
        <v>1</v>
      </c>
      <c r="E302" t="s">
        <v>779</v>
      </c>
      <c r="F302" t="s">
        <v>780</v>
      </c>
      <c r="G302" s="1">
        <v>43612</v>
      </c>
      <c r="H302">
        <v>3439930</v>
      </c>
      <c r="I302">
        <f t="shared" si="4"/>
        <v>3439.93</v>
      </c>
      <c r="J302" t="s">
        <v>21</v>
      </c>
      <c r="K302" t="s">
        <v>27</v>
      </c>
    </row>
    <row r="303" spans="1:11">
      <c r="A303" s="2" t="s">
        <v>19</v>
      </c>
      <c r="B303" t="s">
        <v>20</v>
      </c>
      <c r="C303">
        <v>15</v>
      </c>
      <c r="D303" t="s">
        <v>1</v>
      </c>
      <c r="E303" t="s">
        <v>780</v>
      </c>
      <c r="F303" t="s">
        <v>781</v>
      </c>
      <c r="G303" s="1">
        <v>43613</v>
      </c>
      <c r="H303">
        <v>3448458</v>
      </c>
      <c r="I303">
        <f t="shared" si="4"/>
        <v>3448.4580000000001</v>
      </c>
      <c r="J303" t="s">
        <v>21</v>
      </c>
      <c r="K303" t="s">
        <v>27</v>
      </c>
    </row>
    <row r="304" spans="1:11">
      <c r="A304" s="2" t="s">
        <v>19</v>
      </c>
      <c r="B304" t="s">
        <v>20</v>
      </c>
      <c r="C304">
        <v>15</v>
      </c>
      <c r="D304" t="s">
        <v>1</v>
      </c>
      <c r="E304" t="s">
        <v>781</v>
      </c>
      <c r="F304" t="s">
        <v>782</v>
      </c>
      <c r="G304" s="1">
        <v>43614</v>
      </c>
      <c r="H304">
        <v>3456534</v>
      </c>
      <c r="I304">
        <f t="shared" si="4"/>
        <v>3456.5340000000001</v>
      </c>
      <c r="J304" t="s">
        <v>21</v>
      </c>
      <c r="K304" t="s">
        <v>27</v>
      </c>
    </row>
    <row r="305" spans="1:11">
      <c r="A305" s="2" t="s">
        <v>19</v>
      </c>
      <c r="B305" t="s">
        <v>20</v>
      </c>
      <c r="C305">
        <v>15</v>
      </c>
      <c r="D305" t="s">
        <v>1</v>
      </c>
      <c r="E305" t="s">
        <v>782</v>
      </c>
      <c r="F305" t="s">
        <v>783</v>
      </c>
      <c r="G305" s="1">
        <v>43615</v>
      </c>
      <c r="H305">
        <v>3460266</v>
      </c>
      <c r="I305">
        <f t="shared" si="4"/>
        <v>3460.2660000000001</v>
      </c>
      <c r="J305" t="s">
        <v>21</v>
      </c>
      <c r="K305" t="s">
        <v>27</v>
      </c>
    </row>
    <row r="306" spans="1:11">
      <c r="A306" s="2" t="s">
        <v>19</v>
      </c>
      <c r="B306" t="s">
        <v>20</v>
      </c>
      <c r="C306">
        <v>15</v>
      </c>
      <c r="D306" t="s">
        <v>1</v>
      </c>
      <c r="E306" t="s">
        <v>783</v>
      </c>
      <c r="F306" t="s">
        <v>784</v>
      </c>
      <c r="G306" s="1">
        <v>43616</v>
      </c>
      <c r="H306">
        <v>3461356</v>
      </c>
      <c r="I306">
        <f t="shared" si="4"/>
        <v>3461.3560000000002</v>
      </c>
      <c r="J306" t="s">
        <v>21</v>
      </c>
      <c r="K306" t="s">
        <v>27</v>
      </c>
    </row>
    <row r="307" spans="1:11">
      <c r="A307" s="2" t="s">
        <v>19</v>
      </c>
      <c r="B307" t="s">
        <v>20</v>
      </c>
      <c r="C307">
        <v>15</v>
      </c>
      <c r="D307" t="s">
        <v>1</v>
      </c>
      <c r="E307" t="s">
        <v>784</v>
      </c>
      <c r="F307" t="s">
        <v>785</v>
      </c>
      <c r="G307" s="1">
        <v>43617</v>
      </c>
      <c r="H307">
        <v>3458710</v>
      </c>
      <c r="I307">
        <f t="shared" si="4"/>
        <v>3458.71</v>
      </c>
      <c r="J307" t="s">
        <v>21</v>
      </c>
      <c r="K307" t="s">
        <v>27</v>
      </c>
    </row>
    <row r="308" spans="1:11">
      <c r="A308" s="2" t="s">
        <v>19</v>
      </c>
      <c r="B308" t="s">
        <v>20</v>
      </c>
      <c r="C308">
        <v>15</v>
      </c>
      <c r="D308" t="s">
        <v>1</v>
      </c>
      <c r="E308" t="s">
        <v>785</v>
      </c>
      <c r="F308" t="s">
        <v>786</v>
      </c>
      <c r="G308" s="1">
        <v>43618</v>
      </c>
      <c r="H308">
        <v>3455290</v>
      </c>
      <c r="I308">
        <f t="shared" si="4"/>
        <v>3455.29</v>
      </c>
      <c r="J308" t="s">
        <v>21</v>
      </c>
      <c r="K308" t="s">
        <v>27</v>
      </c>
    </row>
    <row r="309" spans="1:11">
      <c r="A309" s="2" t="s">
        <v>19</v>
      </c>
      <c r="B309" t="s">
        <v>20</v>
      </c>
      <c r="C309">
        <v>15</v>
      </c>
      <c r="D309" t="s">
        <v>1</v>
      </c>
      <c r="E309" t="s">
        <v>786</v>
      </c>
      <c r="F309" t="s">
        <v>787</v>
      </c>
      <c r="G309" s="1">
        <v>43619</v>
      </c>
      <c r="H309">
        <v>3452183</v>
      </c>
      <c r="I309">
        <f t="shared" si="4"/>
        <v>3452.183</v>
      </c>
      <c r="J309" t="s">
        <v>21</v>
      </c>
      <c r="K309" t="s">
        <v>27</v>
      </c>
    </row>
    <row r="310" spans="1:11">
      <c r="A310" s="2" t="s">
        <v>19</v>
      </c>
      <c r="B310" t="s">
        <v>20</v>
      </c>
      <c r="C310">
        <v>15</v>
      </c>
      <c r="D310" t="s">
        <v>1</v>
      </c>
      <c r="E310" t="s">
        <v>787</v>
      </c>
      <c r="F310" t="s">
        <v>788</v>
      </c>
      <c r="G310" s="1">
        <v>43620</v>
      </c>
      <c r="H310">
        <v>3450940</v>
      </c>
      <c r="I310">
        <f t="shared" si="4"/>
        <v>3450.94</v>
      </c>
      <c r="J310" t="s">
        <v>21</v>
      </c>
      <c r="K310" t="s">
        <v>27</v>
      </c>
    </row>
    <row r="311" spans="1:11">
      <c r="A311" s="2" t="s">
        <v>19</v>
      </c>
      <c r="B311" t="s">
        <v>20</v>
      </c>
      <c r="C311">
        <v>15</v>
      </c>
      <c r="D311" t="s">
        <v>1</v>
      </c>
      <c r="E311" t="s">
        <v>788</v>
      </c>
      <c r="F311" t="s">
        <v>789</v>
      </c>
      <c r="G311" s="1">
        <v>43621</v>
      </c>
      <c r="H311">
        <v>3448924</v>
      </c>
      <c r="I311">
        <f t="shared" si="4"/>
        <v>3448.924</v>
      </c>
      <c r="J311" t="s">
        <v>21</v>
      </c>
      <c r="K311" t="s">
        <v>27</v>
      </c>
    </row>
    <row r="312" spans="1:11">
      <c r="A312" s="2" t="s">
        <v>19</v>
      </c>
      <c r="B312" t="s">
        <v>20</v>
      </c>
      <c r="C312">
        <v>15</v>
      </c>
      <c r="D312" t="s">
        <v>1</v>
      </c>
      <c r="E312" t="s">
        <v>789</v>
      </c>
      <c r="F312" t="s">
        <v>790</v>
      </c>
      <c r="G312" s="1">
        <v>43622</v>
      </c>
      <c r="H312">
        <v>3445820</v>
      </c>
      <c r="I312">
        <f t="shared" si="4"/>
        <v>3445.82</v>
      </c>
      <c r="J312" t="s">
        <v>21</v>
      </c>
      <c r="K312" t="s">
        <v>27</v>
      </c>
    </row>
    <row r="313" spans="1:11">
      <c r="A313" s="2" t="s">
        <v>19</v>
      </c>
      <c r="B313" t="s">
        <v>20</v>
      </c>
      <c r="C313">
        <v>15</v>
      </c>
      <c r="D313" t="s">
        <v>1</v>
      </c>
      <c r="E313" t="s">
        <v>790</v>
      </c>
      <c r="F313" t="s">
        <v>791</v>
      </c>
      <c r="G313" s="1">
        <v>43623</v>
      </c>
      <c r="H313">
        <v>3443959</v>
      </c>
      <c r="I313">
        <f t="shared" si="4"/>
        <v>3443.9589999999998</v>
      </c>
      <c r="J313" t="s">
        <v>21</v>
      </c>
      <c r="K313" t="s">
        <v>27</v>
      </c>
    </row>
    <row r="314" spans="1:11">
      <c r="A314" s="2" t="s">
        <v>19</v>
      </c>
      <c r="B314" t="s">
        <v>20</v>
      </c>
      <c r="C314">
        <v>15</v>
      </c>
      <c r="D314" t="s">
        <v>1</v>
      </c>
      <c r="E314" t="s">
        <v>791</v>
      </c>
      <c r="F314" t="s">
        <v>792</v>
      </c>
      <c r="G314" s="1">
        <v>43624</v>
      </c>
      <c r="H314">
        <v>3439464</v>
      </c>
      <c r="I314">
        <f t="shared" si="4"/>
        <v>3439.4639999999999</v>
      </c>
      <c r="J314" t="s">
        <v>21</v>
      </c>
      <c r="K314" t="s">
        <v>27</v>
      </c>
    </row>
    <row r="315" spans="1:11">
      <c r="A315" s="2" t="s">
        <v>19</v>
      </c>
      <c r="B315" t="s">
        <v>20</v>
      </c>
      <c r="C315">
        <v>15</v>
      </c>
      <c r="D315" t="s">
        <v>1</v>
      </c>
      <c r="E315" t="s">
        <v>792</v>
      </c>
      <c r="F315" t="s">
        <v>793</v>
      </c>
      <c r="G315" s="1">
        <v>43625</v>
      </c>
      <c r="H315">
        <v>3435748</v>
      </c>
      <c r="I315">
        <f t="shared" si="4"/>
        <v>3435.748</v>
      </c>
      <c r="J315" t="s">
        <v>21</v>
      </c>
      <c r="K315" t="s">
        <v>27</v>
      </c>
    </row>
    <row r="316" spans="1:11">
      <c r="A316" s="2" t="s">
        <v>19</v>
      </c>
      <c r="B316" t="s">
        <v>20</v>
      </c>
      <c r="C316">
        <v>15</v>
      </c>
      <c r="D316" t="s">
        <v>1</v>
      </c>
      <c r="E316" t="s">
        <v>793</v>
      </c>
      <c r="F316" t="s">
        <v>794</v>
      </c>
      <c r="G316" s="1">
        <v>43626</v>
      </c>
      <c r="H316">
        <v>3433582</v>
      </c>
      <c r="I316">
        <f t="shared" si="4"/>
        <v>3433.5819999999999</v>
      </c>
      <c r="J316" t="s">
        <v>21</v>
      </c>
      <c r="K316" t="s">
        <v>27</v>
      </c>
    </row>
    <row r="317" spans="1:11">
      <c r="A317" s="2" t="s">
        <v>19</v>
      </c>
      <c r="B317" t="s">
        <v>20</v>
      </c>
      <c r="C317">
        <v>15</v>
      </c>
      <c r="D317" t="s">
        <v>1</v>
      </c>
      <c r="E317" t="s">
        <v>794</v>
      </c>
      <c r="F317" t="s">
        <v>795</v>
      </c>
      <c r="G317" s="1">
        <v>43627</v>
      </c>
      <c r="H317">
        <v>3435594</v>
      </c>
      <c r="I317">
        <f t="shared" si="4"/>
        <v>3435.5940000000001</v>
      </c>
      <c r="J317" t="s">
        <v>21</v>
      </c>
      <c r="K317" t="s">
        <v>27</v>
      </c>
    </row>
    <row r="318" spans="1:11">
      <c r="A318" s="2" t="s">
        <v>19</v>
      </c>
      <c r="B318" t="s">
        <v>20</v>
      </c>
      <c r="C318">
        <v>15</v>
      </c>
      <c r="D318" t="s">
        <v>1</v>
      </c>
      <c r="E318" t="s">
        <v>795</v>
      </c>
      <c r="F318" t="s">
        <v>796</v>
      </c>
      <c r="G318" s="1">
        <v>43628</v>
      </c>
      <c r="H318">
        <v>3439000</v>
      </c>
      <c r="I318">
        <f t="shared" si="4"/>
        <v>3439</v>
      </c>
      <c r="J318" t="s">
        <v>21</v>
      </c>
      <c r="K318" t="s">
        <v>27</v>
      </c>
    </row>
    <row r="319" spans="1:11">
      <c r="A319" s="2" t="s">
        <v>19</v>
      </c>
      <c r="B319" t="s">
        <v>20</v>
      </c>
      <c r="C319">
        <v>15</v>
      </c>
      <c r="D319" t="s">
        <v>1</v>
      </c>
      <c r="E319" t="s">
        <v>796</v>
      </c>
      <c r="F319" t="s">
        <v>797</v>
      </c>
      <c r="G319" s="1">
        <v>43629</v>
      </c>
      <c r="H319">
        <v>3443804</v>
      </c>
      <c r="I319">
        <f t="shared" si="4"/>
        <v>3443.8040000000001</v>
      </c>
      <c r="J319" t="s">
        <v>21</v>
      </c>
      <c r="K319" t="s">
        <v>27</v>
      </c>
    </row>
    <row r="320" spans="1:11">
      <c r="A320" s="2" t="s">
        <v>19</v>
      </c>
      <c r="B320" t="s">
        <v>20</v>
      </c>
      <c r="C320">
        <v>15</v>
      </c>
      <c r="D320" t="s">
        <v>1</v>
      </c>
      <c r="E320" t="s">
        <v>797</v>
      </c>
      <c r="F320" t="s">
        <v>798</v>
      </c>
      <c r="G320" s="1">
        <v>43630</v>
      </c>
      <c r="H320">
        <v>3447060</v>
      </c>
      <c r="I320">
        <f t="shared" si="4"/>
        <v>3447.06</v>
      </c>
      <c r="J320" t="s">
        <v>21</v>
      </c>
      <c r="K320" t="s">
        <v>27</v>
      </c>
    </row>
    <row r="321" spans="1:11">
      <c r="A321" s="2" t="s">
        <v>19</v>
      </c>
      <c r="B321" t="s">
        <v>20</v>
      </c>
      <c r="C321">
        <v>15</v>
      </c>
      <c r="D321" t="s">
        <v>1</v>
      </c>
      <c r="E321" t="s">
        <v>798</v>
      </c>
      <c r="F321" t="s">
        <v>799</v>
      </c>
      <c r="G321" s="1">
        <v>43631</v>
      </c>
      <c r="H321">
        <v>3451873</v>
      </c>
      <c r="I321">
        <f t="shared" si="4"/>
        <v>3451.873</v>
      </c>
      <c r="J321" t="s">
        <v>21</v>
      </c>
      <c r="K321" t="s">
        <v>27</v>
      </c>
    </row>
    <row r="322" spans="1:11">
      <c r="A322" s="2" t="s">
        <v>19</v>
      </c>
      <c r="B322" t="s">
        <v>20</v>
      </c>
      <c r="C322">
        <v>15</v>
      </c>
      <c r="D322" t="s">
        <v>1</v>
      </c>
      <c r="E322" t="s">
        <v>799</v>
      </c>
      <c r="F322" t="s">
        <v>800</v>
      </c>
      <c r="G322" s="1">
        <v>43632</v>
      </c>
      <c r="H322">
        <v>3456534</v>
      </c>
      <c r="I322">
        <f t="shared" si="4"/>
        <v>3456.5340000000001</v>
      </c>
      <c r="J322" t="s">
        <v>21</v>
      </c>
      <c r="K322" t="s">
        <v>27</v>
      </c>
    </row>
    <row r="323" spans="1:11">
      <c r="A323" s="2" t="s">
        <v>19</v>
      </c>
      <c r="B323" t="s">
        <v>20</v>
      </c>
      <c r="C323">
        <v>15</v>
      </c>
      <c r="D323" t="s">
        <v>1</v>
      </c>
      <c r="E323" t="s">
        <v>800</v>
      </c>
      <c r="F323" t="s">
        <v>801</v>
      </c>
      <c r="G323" s="1">
        <v>43633</v>
      </c>
      <c r="H323">
        <v>3460422</v>
      </c>
      <c r="I323">
        <f t="shared" ref="I323:I367" si="5">H323/1000</f>
        <v>3460.422</v>
      </c>
      <c r="J323" t="s">
        <v>21</v>
      </c>
      <c r="K323" t="s">
        <v>27</v>
      </c>
    </row>
    <row r="324" spans="1:11">
      <c r="A324" s="2" t="s">
        <v>19</v>
      </c>
      <c r="B324" t="s">
        <v>20</v>
      </c>
      <c r="C324">
        <v>15</v>
      </c>
      <c r="D324" t="s">
        <v>1</v>
      </c>
      <c r="E324" t="s">
        <v>801</v>
      </c>
      <c r="F324" t="s">
        <v>802</v>
      </c>
      <c r="G324" s="1">
        <v>43634</v>
      </c>
      <c r="H324">
        <v>3462600</v>
      </c>
      <c r="I324">
        <f t="shared" si="5"/>
        <v>3462.6</v>
      </c>
      <c r="J324" t="s">
        <v>21</v>
      </c>
      <c r="K324" t="s">
        <v>27</v>
      </c>
    </row>
    <row r="325" spans="1:11">
      <c r="A325" s="2" t="s">
        <v>19</v>
      </c>
      <c r="B325" t="s">
        <v>20</v>
      </c>
      <c r="C325">
        <v>15</v>
      </c>
      <c r="D325" t="s">
        <v>1</v>
      </c>
      <c r="E325" t="s">
        <v>802</v>
      </c>
      <c r="F325" t="s">
        <v>803</v>
      </c>
      <c r="G325" s="1">
        <v>43635</v>
      </c>
      <c r="H325">
        <v>3465714</v>
      </c>
      <c r="I325">
        <f t="shared" si="5"/>
        <v>3465.7139999999999</v>
      </c>
      <c r="J325" t="s">
        <v>21</v>
      </c>
      <c r="K325" t="s">
        <v>27</v>
      </c>
    </row>
    <row r="326" spans="1:11">
      <c r="A326" s="2" t="s">
        <v>19</v>
      </c>
      <c r="B326" t="s">
        <v>20</v>
      </c>
      <c r="C326">
        <v>15</v>
      </c>
      <c r="D326" t="s">
        <v>1</v>
      </c>
      <c r="E326" t="s">
        <v>803</v>
      </c>
      <c r="F326" t="s">
        <v>804</v>
      </c>
      <c r="G326" s="1">
        <v>43636</v>
      </c>
      <c r="H326">
        <v>3468986</v>
      </c>
      <c r="I326">
        <f t="shared" si="5"/>
        <v>3468.9859999999999</v>
      </c>
      <c r="J326" t="s">
        <v>21</v>
      </c>
      <c r="K326" t="s">
        <v>27</v>
      </c>
    </row>
    <row r="327" spans="1:11">
      <c r="A327" s="2" t="s">
        <v>19</v>
      </c>
      <c r="B327" t="s">
        <v>20</v>
      </c>
      <c r="C327">
        <v>15</v>
      </c>
      <c r="D327" t="s">
        <v>1</v>
      </c>
      <c r="E327" t="s">
        <v>804</v>
      </c>
      <c r="F327" t="s">
        <v>805</v>
      </c>
      <c r="G327" s="1">
        <v>43637</v>
      </c>
      <c r="H327">
        <v>3470233</v>
      </c>
      <c r="I327">
        <f t="shared" si="5"/>
        <v>3470.2330000000002</v>
      </c>
      <c r="J327" t="s">
        <v>21</v>
      </c>
      <c r="K327" t="s">
        <v>27</v>
      </c>
    </row>
    <row r="328" spans="1:11">
      <c r="A328" s="2" t="s">
        <v>19</v>
      </c>
      <c r="B328" t="s">
        <v>20</v>
      </c>
      <c r="C328">
        <v>15</v>
      </c>
      <c r="D328" t="s">
        <v>1</v>
      </c>
      <c r="E328" t="s">
        <v>805</v>
      </c>
      <c r="F328" t="s">
        <v>806</v>
      </c>
      <c r="G328" s="1">
        <v>43638</v>
      </c>
      <c r="H328">
        <v>3471480</v>
      </c>
      <c r="I328">
        <f t="shared" si="5"/>
        <v>3471.48</v>
      </c>
      <c r="J328" t="s">
        <v>21</v>
      </c>
      <c r="K328" t="s">
        <v>27</v>
      </c>
    </row>
    <row r="329" spans="1:11">
      <c r="A329" s="2" t="s">
        <v>19</v>
      </c>
      <c r="B329" t="s">
        <v>20</v>
      </c>
      <c r="C329">
        <v>15</v>
      </c>
      <c r="D329" t="s">
        <v>1</v>
      </c>
      <c r="E329" t="s">
        <v>806</v>
      </c>
      <c r="F329" t="s">
        <v>807</v>
      </c>
      <c r="G329" s="1">
        <v>43639</v>
      </c>
      <c r="H329">
        <v>3473663</v>
      </c>
      <c r="I329">
        <f t="shared" si="5"/>
        <v>3473.663</v>
      </c>
      <c r="J329" t="s">
        <v>21</v>
      </c>
      <c r="K329" t="s">
        <v>27</v>
      </c>
    </row>
    <row r="330" spans="1:11">
      <c r="A330" s="2" t="s">
        <v>19</v>
      </c>
      <c r="B330" t="s">
        <v>20</v>
      </c>
      <c r="C330">
        <v>15</v>
      </c>
      <c r="D330" t="s">
        <v>1</v>
      </c>
      <c r="E330" t="s">
        <v>807</v>
      </c>
      <c r="F330" t="s">
        <v>808</v>
      </c>
      <c r="G330" s="1">
        <v>43640</v>
      </c>
      <c r="H330">
        <v>3473663</v>
      </c>
      <c r="I330">
        <f t="shared" si="5"/>
        <v>3473.663</v>
      </c>
      <c r="J330" t="s">
        <v>21</v>
      </c>
      <c r="K330" t="s">
        <v>27</v>
      </c>
    </row>
    <row r="331" spans="1:11">
      <c r="A331" s="2" t="s">
        <v>19</v>
      </c>
      <c r="B331" t="s">
        <v>20</v>
      </c>
      <c r="C331">
        <v>15</v>
      </c>
      <c r="D331" t="s">
        <v>1</v>
      </c>
      <c r="E331" t="s">
        <v>808</v>
      </c>
      <c r="F331" t="s">
        <v>809</v>
      </c>
      <c r="G331" s="1">
        <v>43641</v>
      </c>
      <c r="H331">
        <v>3474287</v>
      </c>
      <c r="I331">
        <f t="shared" si="5"/>
        <v>3474.2869999999998</v>
      </c>
      <c r="J331" t="s">
        <v>21</v>
      </c>
      <c r="K331" t="s">
        <v>27</v>
      </c>
    </row>
    <row r="332" spans="1:11">
      <c r="A332" s="2" t="s">
        <v>19</v>
      </c>
      <c r="B332" t="s">
        <v>20</v>
      </c>
      <c r="C332">
        <v>15</v>
      </c>
      <c r="D332" t="s">
        <v>1</v>
      </c>
      <c r="E332" t="s">
        <v>809</v>
      </c>
      <c r="F332" t="s">
        <v>810</v>
      </c>
      <c r="G332" s="1">
        <v>43642</v>
      </c>
      <c r="H332">
        <v>3474287</v>
      </c>
      <c r="I332">
        <f t="shared" si="5"/>
        <v>3474.2869999999998</v>
      </c>
      <c r="J332" t="s">
        <v>21</v>
      </c>
      <c r="K332" t="s">
        <v>27</v>
      </c>
    </row>
    <row r="333" spans="1:11">
      <c r="A333" s="2" t="s">
        <v>19</v>
      </c>
      <c r="B333" t="s">
        <v>20</v>
      </c>
      <c r="C333">
        <v>15</v>
      </c>
      <c r="D333" t="s">
        <v>1</v>
      </c>
      <c r="E333" t="s">
        <v>810</v>
      </c>
      <c r="F333" t="s">
        <v>811</v>
      </c>
      <c r="G333" s="1">
        <v>43643</v>
      </c>
      <c r="H333">
        <v>3474287</v>
      </c>
      <c r="I333">
        <f t="shared" si="5"/>
        <v>3474.2869999999998</v>
      </c>
      <c r="J333" t="s">
        <v>21</v>
      </c>
      <c r="K333" t="s">
        <v>27</v>
      </c>
    </row>
    <row r="334" spans="1:11">
      <c r="A334" s="2" t="s">
        <v>19</v>
      </c>
      <c r="B334" t="s">
        <v>20</v>
      </c>
      <c r="C334">
        <v>15</v>
      </c>
      <c r="D334" t="s">
        <v>1</v>
      </c>
      <c r="E334" t="s">
        <v>811</v>
      </c>
      <c r="F334" t="s">
        <v>812</v>
      </c>
      <c r="G334" s="1">
        <v>43644</v>
      </c>
      <c r="H334">
        <v>3472571</v>
      </c>
      <c r="I334">
        <f t="shared" si="5"/>
        <v>3472.5709999999999</v>
      </c>
      <c r="J334" t="s">
        <v>21</v>
      </c>
      <c r="K334" t="s">
        <v>27</v>
      </c>
    </row>
    <row r="335" spans="1:11">
      <c r="A335" s="2" t="s">
        <v>19</v>
      </c>
      <c r="B335" t="s">
        <v>20</v>
      </c>
      <c r="C335">
        <v>15</v>
      </c>
      <c r="D335" t="s">
        <v>1</v>
      </c>
      <c r="E335" t="s">
        <v>812</v>
      </c>
      <c r="F335" t="s">
        <v>813</v>
      </c>
      <c r="G335" s="1">
        <v>43645</v>
      </c>
      <c r="H335">
        <v>3465403</v>
      </c>
      <c r="I335">
        <f t="shared" si="5"/>
        <v>3465.4029999999998</v>
      </c>
      <c r="J335" t="s">
        <v>21</v>
      </c>
      <c r="K335" t="s">
        <v>27</v>
      </c>
    </row>
    <row r="336" spans="1:11">
      <c r="A336" s="2" t="s">
        <v>19</v>
      </c>
      <c r="B336" t="s">
        <v>20</v>
      </c>
      <c r="C336">
        <v>15</v>
      </c>
      <c r="D336" t="s">
        <v>1</v>
      </c>
      <c r="E336" t="s">
        <v>813</v>
      </c>
      <c r="F336" t="s">
        <v>814</v>
      </c>
      <c r="G336" s="1">
        <v>43646</v>
      </c>
      <c r="H336">
        <v>3457467</v>
      </c>
      <c r="I336">
        <f t="shared" si="5"/>
        <v>3457.4670000000001</v>
      </c>
      <c r="J336" t="s">
        <v>21</v>
      </c>
      <c r="K336" t="s">
        <v>27</v>
      </c>
    </row>
    <row r="337" spans="1:11">
      <c r="A337" s="2" t="s">
        <v>19</v>
      </c>
      <c r="B337" t="s">
        <v>20</v>
      </c>
      <c r="C337">
        <v>15</v>
      </c>
      <c r="D337" t="s">
        <v>1</v>
      </c>
      <c r="E337" t="s">
        <v>814</v>
      </c>
      <c r="F337" t="s">
        <v>815</v>
      </c>
      <c r="G337" s="1">
        <v>43647</v>
      </c>
      <c r="H337">
        <v>3448768</v>
      </c>
      <c r="I337">
        <f t="shared" si="5"/>
        <v>3448.768</v>
      </c>
      <c r="J337" t="s">
        <v>21</v>
      </c>
      <c r="K337" t="s">
        <v>27</v>
      </c>
    </row>
    <row r="338" spans="1:11">
      <c r="A338" s="2" t="s">
        <v>19</v>
      </c>
      <c r="B338" t="s">
        <v>20</v>
      </c>
      <c r="C338">
        <v>15</v>
      </c>
      <c r="D338" t="s">
        <v>1</v>
      </c>
      <c r="E338" t="s">
        <v>815</v>
      </c>
      <c r="F338" t="s">
        <v>816</v>
      </c>
      <c r="G338" s="1">
        <v>43648</v>
      </c>
      <c r="H338">
        <v>3439464</v>
      </c>
      <c r="I338">
        <f t="shared" si="5"/>
        <v>3439.4639999999999</v>
      </c>
      <c r="J338" t="s">
        <v>21</v>
      </c>
      <c r="K338" t="s">
        <v>27</v>
      </c>
    </row>
    <row r="339" spans="1:11">
      <c r="A339" s="2" t="s">
        <v>19</v>
      </c>
      <c r="B339" t="s">
        <v>20</v>
      </c>
      <c r="C339">
        <v>15</v>
      </c>
      <c r="D339" t="s">
        <v>1</v>
      </c>
      <c r="E339" t="s">
        <v>816</v>
      </c>
      <c r="F339" t="s">
        <v>817</v>
      </c>
      <c r="G339" s="1">
        <v>43649</v>
      </c>
      <c r="H339">
        <v>3430490</v>
      </c>
      <c r="I339">
        <f t="shared" si="5"/>
        <v>3430.49</v>
      </c>
      <c r="J339" t="s">
        <v>21</v>
      </c>
      <c r="K339" t="s">
        <v>27</v>
      </c>
    </row>
    <row r="340" spans="1:11">
      <c r="A340" s="2" t="s">
        <v>19</v>
      </c>
      <c r="B340" t="s">
        <v>20</v>
      </c>
      <c r="C340">
        <v>15</v>
      </c>
      <c r="D340" t="s">
        <v>1</v>
      </c>
      <c r="E340" t="s">
        <v>817</v>
      </c>
      <c r="F340" t="s">
        <v>818</v>
      </c>
      <c r="G340" s="1">
        <v>43650</v>
      </c>
      <c r="H340">
        <v>3422765</v>
      </c>
      <c r="I340">
        <f t="shared" si="5"/>
        <v>3422.7649999999999</v>
      </c>
      <c r="J340" t="s">
        <v>21</v>
      </c>
      <c r="K340" t="s">
        <v>27</v>
      </c>
    </row>
    <row r="341" spans="1:11">
      <c r="A341" s="2" t="s">
        <v>19</v>
      </c>
      <c r="B341" t="s">
        <v>20</v>
      </c>
      <c r="C341">
        <v>15</v>
      </c>
      <c r="D341" t="s">
        <v>1</v>
      </c>
      <c r="E341" t="s">
        <v>818</v>
      </c>
      <c r="F341" t="s">
        <v>819</v>
      </c>
      <c r="G341" s="1">
        <v>43651</v>
      </c>
      <c r="H341">
        <v>3415053</v>
      </c>
      <c r="I341">
        <f t="shared" si="5"/>
        <v>3415.0529999999999</v>
      </c>
      <c r="J341" t="s">
        <v>21</v>
      </c>
      <c r="K341" t="s">
        <v>27</v>
      </c>
    </row>
    <row r="342" spans="1:11">
      <c r="A342" s="2" t="s">
        <v>19</v>
      </c>
      <c r="B342" t="s">
        <v>20</v>
      </c>
      <c r="C342">
        <v>15</v>
      </c>
      <c r="D342" t="s">
        <v>1</v>
      </c>
      <c r="E342" t="s">
        <v>819</v>
      </c>
      <c r="F342" t="s">
        <v>820</v>
      </c>
      <c r="G342" s="1">
        <v>43652</v>
      </c>
      <c r="H342">
        <v>3406584</v>
      </c>
      <c r="I342">
        <f t="shared" si="5"/>
        <v>3406.5839999999998</v>
      </c>
      <c r="J342" t="s">
        <v>21</v>
      </c>
      <c r="K342" t="s">
        <v>27</v>
      </c>
    </row>
    <row r="343" spans="1:11">
      <c r="A343" s="2" t="s">
        <v>19</v>
      </c>
      <c r="B343" t="s">
        <v>20</v>
      </c>
      <c r="C343">
        <v>15</v>
      </c>
      <c r="D343" t="s">
        <v>1</v>
      </c>
      <c r="E343" t="s">
        <v>820</v>
      </c>
      <c r="F343" t="s">
        <v>821</v>
      </c>
      <c r="G343" s="1">
        <v>43653</v>
      </c>
      <c r="H343">
        <v>3397824</v>
      </c>
      <c r="I343">
        <f t="shared" si="5"/>
        <v>3397.8240000000001</v>
      </c>
      <c r="J343" t="s">
        <v>21</v>
      </c>
      <c r="K343" t="s">
        <v>27</v>
      </c>
    </row>
    <row r="344" spans="1:11">
      <c r="A344" s="2" t="s">
        <v>19</v>
      </c>
      <c r="B344" t="s">
        <v>20</v>
      </c>
      <c r="C344">
        <v>15</v>
      </c>
      <c r="D344" t="s">
        <v>1</v>
      </c>
      <c r="E344" t="s">
        <v>821</v>
      </c>
      <c r="F344" t="s">
        <v>822</v>
      </c>
      <c r="G344" s="1">
        <v>43654</v>
      </c>
      <c r="H344">
        <v>3388772</v>
      </c>
      <c r="I344">
        <f t="shared" si="5"/>
        <v>3388.7719999999999</v>
      </c>
      <c r="J344" t="s">
        <v>21</v>
      </c>
      <c r="K344" t="s">
        <v>27</v>
      </c>
    </row>
    <row r="345" spans="1:11">
      <c r="A345" s="2" t="s">
        <v>19</v>
      </c>
      <c r="B345" t="s">
        <v>20</v>
      </c>
      <c r="C345">
        <v>15</v>
      </c>
      <c r="D345" t="s">
        <v>1</v>
      </c>
      <c r="E345" t="s">
        <v>822</v>
      </c>
      <c r="F345" t="s">
        <v>823</v>
      </c>
      <c r="G345" s="1">
        <v>43655</v>
      </c>
      <c r="H345">
        <v>3380962</v>
      </c>
      <c r="I345">
        <f t="shared" si="5"/>
        <v>3380.962</v>
      </c>
      <c r="J345" t="s">
        <v>21</v>
      </c>
      <c r="K345" t="s">
        <v>27</v>
      </c>
    </row>
    <row r="346" spans="1:11">
      <c r="A346" s="2" t="s">
        <v>19</v>
      </c>
      <c r="B346" t="s">
        <v>20</v>
      </c>
      <c r="C346">
        <v>15</v>
      </c>
      <c r="D346" t="s">
        <v>1</v>
      </c>
      <c r="E346" t="s">
        <v>823</v>
      </c>
      <c r="F346" t="s">
        <v>824</v>
      </c>
      <c r="G346" s="1">
        <v>43656</v>
      </c>
      <c r="H346">
        <v>3370874</v>
      </c>
      <c r="I346">
        <f t="shared" si="5"/>
        <v>3370.8739999999998</v>
      </c>
      <c r="J346" t="s">
        <v>21</v>
      </c>
      <c r="K346" t="s">
        <v>27</v>
      </c>
    </row>
    <row r="347" spans="1:11">
      <c r="A347" s="2" t="s">
        <v>19</v>
      </c>
      <c r="B347" t="s">
        <v>20</v>
      </c>
      <c r="C347">
        <v>15</v>
      </c>
      <c r="D347" t="s">
        <v>1</v>
      </c>
      <c r="E347" t="s">
        <v>824</v>
      </c>
      <c r="F347" t="s">
        <v>825</v>
      </c>
      <c r="G347" s="1">
        <v>43657</v>
      </c>
      <c r="H347">
        <v>3361874</v>
      </c>
      <c r="I347">
        <f t="shared" si="5"/>
        <v>3361.8739999999998</v>
      </c>
      <c r="J347" t="s">
        <v>21</v>
      </c>
      <c r="K347" t="s">
        <v>27</v>
      </c>
    </row>
    <row r="348" spans="1:11">
      <c r="A348" s="2" t="s">
        <v>19</v>
      </c>
      <c r="B348" t="s">
        <v>20</v>
      </c>
      <c r="C348">
        <v>15</v>
      </c>
      <c r="D348" t="s">
        <v>1</v>
      </c>
      <c r="E348" t="s">
        <v>825</v>
      </c>
      <c r="F348" t="s">
        <v>826</v>
      </c>
      <c r="G348" s="1">
        <v>43658</v>
      </c>
      <c r="H348">
        <v>3351980</v>
      </c>
      <c r="I348">
        <f t="shared" si="5"/>
        <v>3351.98</v>
      </c>
      <c r="J348" t="s">
        <v>21</v>
      </c>
      <c r="K348" t="s">
        <v>27</v>
      </c>
    </row>
    <row r="349" spans="1:11">
      <c r="A349" s="2" t="s">
        <v>19</v>
      </c>
      <c r="B349" t="s">
        <v>20</v>
      </c>
      <c r="C349">
        <v>15</v>
      </c>
      <c r="D349" t="s">
        <v>1</v>
      </c>
      <c r="E349" t="s">
        <v>826</v>
      </c>
      <c r="F349" t="s">
        <v>827</v>
      </c>
      <c r="G349" s="1">
        <v>43659</v>
      </c>
      <c r="H349">
        <v>3341649</v>
      </c>
      <c r="I349">
        <f t="shared" si="5"/>
        <v>3341.6489999999999</v>
      </c>
      <c r="J349" t="s">
        <v>21</v>
      </c>
      <c r="K349" t="s">
        <v>27</v>
      </c>
    </row>
    <row r="350" spans="1:11">
      <c r="A350" s="2" t="s">
        <v>19</v>
      </c>
      <c r="B350" t="s">
        <v>20</v>
      </c>
      <c r="C350">
        <v>15</v>
      </c>
      <c r="D350" t="s">
        <v>1</v>
      </c>
      <c r="E350" t="s">
        <v>827</v>
      </c>
      <c r="F350" t="s">
        <v>828</v>
      </c>
      <c r="G350" s="1">
        <v>43660</v>
      </c>
      <c r="H350">
        <v>3329981</v>
      </c>
      <c r="I350">
        <f t="shared" si="5"/>
        <v>3329.9810000000002</v>
      </c>
      <c r="J350" t="s">
        <v>21</v>
      </c>
      <c r="K350" t="s">
        <v>27</v>
      </c>
    </row>
    <row r="351" spans="1:11">
      <c r="A351" s="2" t="s">
        <v>19</v>
      </c>
      <c r="B351" t="s">
        <v>20</v>
      </c>
      <c r="C351">
        <v>15</v>
      </c>
      <c r="D351" t="s">
        <v>1</v>
      </c>
      <c r="E351" t="s">
        <v>828</v>
      </c>
      <c r="F351" t="s">
        <v>829</v>
      </c>
      <c r="G351" s="1">
        <v>43661</v>
      </c>
      <c r="H351">
        <v>3323477</v>
      </c>
      <c r="I351">
        <f t="shared" si="5"/>
        <v>3323.4769999999999</v>
      </c>
      <c r="J351" t="s">
        <v>21</v>
      </c>
      <c r="K351" t="s">
        <v>27</v>
      </c>
    </row>
    <row r="352" spans="1:11">
      <c r="A352" s="2" t="s">
        <v>19</v>
      </c>
      <c r="B352" t="s">
        <v>20</v>
      </c>
      <c r="C352">
        <v>15</v>
      </c>
      <c r="D352" t="s">
        <v>1</v>
      </c>
      <c r="E352" t="s">
        <v>829</v>
      </c>
      <c r="F352" t="s">
        <v>830</v>
      </c>
      <c r="G352" s="1">
        <v>43662</v>
      </c>
      <c r="H352">
        <v>3311702</v>
      </c>
      <c r="I352">
        <f t="shared" si="5"/>
        <v>3311.7020000000002</v>
      </c>
      <c r="J352" t="s">
        <v>21</v>
      </c>
      <c r="K352" t="s">
        <v>27</v>
      </c>
    </row>
    <row r="353" spans="1:11">
      <c r="A353" s="2" t="s">
        <v>19</v>
      </c>
      <c r="B353" t="s">
        <v>20</v>
      </c>
      <c r="C353">
        <v>15</v>
      </c>
      <c r="D353" t="s">
        <v>1</v>
      </c>
      <c r="E353" t="s">
        <v>830</v>
      </c>
      <c r="F353" t="s">
        <v>831</v>
      </c>
      <c r="G353" s="1">
        <v>43663</v>
      </c>
      <c r="H353">
        <v>3303267</v>
      </c>
      <c r="I353">
        <f t="shared" si="5"/>
        <v>3303.2669999999998</v>
      </c>
      <c r="J353" t="s">
        <v>21</v>
      </c>
      <c r="K353" t="s">
        <v>27</v>
      </c>
    </row>
    <row r="354" spans="1:11">
      <c r="A354" s="2" t="s">
        <v>19</v>
      </c>
      <c r="B354" t="s">
        <v>20</v>
      </c>
      <c r="C354">
        <v>15</v>
      </c>
      <c r="D354" t="s">
        <v>1</v>
      </c>
      <c r="E354" t="s">
        <v>831</v>
      </c>
      <c r="F354" t="s">
        <v>832</v>
      </c>
      <c r="G354" s="1">
        <v>43664</v>
      </c>
      <c r="H354">
        <v>3292145</v>
      </c>
      <c r="I354">
        <f t="shared" si="5"/>
        <v>3292.145</v>
      </c>
      <c r="J354" t="s">
        <v>21</v>
      </c>
      <c r="K354" t="s">
        <v>27</v>
      </c>
    </row>
    <row r="355" spans="1:11">
      <c r="A355" s="2" t="s">
        <v>19</v>
      </c>
      <c r="B355" t="s">
        <v>20</v>
      </c>
      <c r="C355">
        <v>15</v>
      </c>
      <c r="D355" t="s">
        <v>1</v>
      </c>
      <c r="E355" t="s">
        <v>832</v>
      </c>
      <c r="F355" t="s">
        <v>833</v>
      </c>
      <c r="G355" s="1">
        <v>43665</v>
      </c>
      <c r="H355">
        <v>3280301</v>
      </c>
      <c r="I355">
        <f t="shared" si="5"/>
        <v>3280.3009999999999</v>
      </c>
      <c r="J355" t="s">
        <v>21</v>
      </c>
      <c r="K355" t="s">
        <v>27</v>
      </c>
    </row>
    <row r="356" spans="1:11">
      <c r="A356" s="2" t="s">
        <v>19</v>
      </c>
      <c r="B356" t="s">
        <v>20</v>
      </c>
      <c r="C356">
        <v>15</v>
      </c>
      <c r="D356" t="s">
        <v>1</v>
      </c>
      <c r="E356" t="s">
        <v>833</v>
      </c>
      <c r="F356" t="s">
        <v>834</v>
      </c>
      <c r="G356" s="1">
        <v>43666</v>
      </c>
      <c r="H356">
        <v>3267889</v>
      </c>
      <c r="I356">
        <f t="shared" si="5"/>
        <v>3267.8890000000001</v>
      </c>
      <c r="J356" t="s">
        <v>21</v>
      </c>
      <c r="K356" t="s">
        <v>27</v>
      </c>
    </row>
    <row r="357" spans="1:11">
      <c r="A357" s="2" t="s">
        <v>19</v>
      </c>
      <c r="B357" t="s">
        <v>20</v>
      </c>
      <c r="C357">
        <v>15</v>
      </c>
      <c r="D357" t="s">
        <v>1</v>
      </c>
      <c r="E357" t="s">
        <v>834</v>
      </c>
      <c r="F357" t="s">
        <v>835</v>
      </c>
      <c r="G357" s="1">
        <v>43667</v>
      </c>
      <c r="H357">
        <v>3255959</v>
      </c>
      <c r="I357">
        <f t="shared" si="5"/>
        <v>3255.9589999999998</v>
      </c>
      <c r="J357" t="s">
        <v>21</v>
      </c>
      <c r="K357" t="s">
        <v>27</v>
      </c>
    </row>
    <row r="358" spans="1:11">
      <c r="A358" s="2" t="s">
        <v>19</v>
      </c>
      <c r="B358" t="s">
        <v>20</v>
      </c>
      <c r="C358">
        <v>15</v>
      </c>
      <c r="D358" t="s">
        <v>1</v>
      </c>
      <c r="E358" t="s">
        <v>835</v>
      </c>
      <c r="F358" t="s">
        <v>836</v>
      </c>
      <c r="G358" s="1">
        <v>43668</v>
      </c>
      <c r="H358">
        <v>3243762</v>
      </c>
      <c r="I358">
        <f t="shared" si="5"/>
        <v>3243.7620000000002</v>
      </c>
      <c r="J358" t="s">
        <v>21</v>
      </c>
      <c r="K358" t="s">
        <v>27</v>
      </c>
    </row>
    <row r="359" spans="1:11">
      <c r="A359" s="2" t="s">
        <v>19</v>
      </c>
      <c r="B359" t="s">
        <v>20</v>
      </c>
      <c r="C359">
        <v>15</v>
      </c>
      <c r="D359" t="s">
        <v>1</v>
      </c>
      <c r="E359" t="s">
        <v>836</v>
      </c>
      <c r="F359" t="s">
        <v>837</v>
      </c>
      <c r="G359" s="1">
        <v>43669</v>
      </c>
      <c r="H359">
        <v>3229989</v>
      </c>
      <c r="I359">
        <f t="shared" si="5"/>
        <v>3229.989</v>
      </c>
      <c r="J359" t="s">
        <v>21</v>
      </c>
      <c r="K359" t="s">
        <v>27</v>
      </c>
    </row>
    <row r="360" spans="1:11">
      <c r="A360" s="2" t="s">
        <v>19</v>
      </c>
      <c r="B360" t="s">
        <v>20</v>
      </c>
      <c r="C360">
        <v>15</v>
      </c>
      <c r="D360" t="s">
        <v>1</v>
      </c>
      <c r="E360" t="s">
        <v>837</v>
      </c>
      <c r="F360" t="s">
        <v>838</v>
      </c>
      <c r="G360" s="1">
        <v>43670</v>
      </c>
      <c r="H360">
        <v>3216534</v>
      </c>
      <c r="I360">
        <f t="shared" si="5"/>
        <v>3216.5340000000001</v>
      </c>
      <c r="J360" t="s">
        <v>21</v>
      </c>
      <c r="K360" t="s">
        <v>27</v>
      </c>
    </row>
    <row r="361" spans="1:11">
      <c r="A361" s="2" t="s">
        <v>19</v>
      </c>
      <c r="B361" t="s">
        <v>20</v>
      </c>
      <c r="C361">
        <v>15</v>
      </c>
      <c r="D361" t="s">
        <v>1</v>
      </c>
      <c r="E361" t="s">
        <v>838</v>
      </c>
      <c r="F361" t="s">
        <v>839</v>
      </c>
      <c r="G361" s="1">
        <v>43671</v>
      </c>
      <c r="H361">
        <v>3202091</v>
      </c>
      <c r="I361">
        <f t="shared" si="5"/>
        <v>3202.0909999999999</v>
      </c>
      <c r="J361" t="s">
        <v>21</v>
      </c>
      <c r="K361" t="s">
        <v>27</v>
      </c>
    </row>
    <row r="362" spans="1:11">
      <c r="A362" s="2" t="s">
        <v>19</v>
      </c>
      <c r="B362" t="s">
        <v>20</v>
      </c>
      <c r="C362">
        <v>15</v>
      </c>
      <c r="D362" t="s">
        <v>1</v>
      </c>
      <c r="E362" t="s">
        <v>839</v>
      </c>
      <c r="F362" t="s">
        <v>840</v>
      </c>
      <c r="G362" s="1">
        <v>43672</v>
      </c>
      <c r="H362">
        <v>3186373</v>
      </c>
      <c r="I362">
        <f t="shared" si="5"/>
        <v>3186.373</v>
      </c>
      <c r="J362" t="s">
        <v>21</v>
      </c>
      <c r="K362" t="s">
        <v>27</v>
      </c>
    </row>
    <row r="363" spans="1:11">
      <c r="A363" s="2" t="s">
        <v>19</v>
      </c>
      <c r="B363" t="s">
        <v>20</v>
      </c>
      <c r="C363">
        <v>15</v>
      </c>
      <c r="D363" t="s">
        <v>1</v>
      </c>
      <c r="E363" t="s">
        <v>840</v>
      </c>
      <c r="F363" t="s">
        <v>841</v>
      </c>
      <c r="G363" s="1">
        <v>43673</v>
      </c>
      <c r="H363">
        <v>3170710</v>
      </c>
      <c r="I363">
        <f t="shared" si="5"/>
        <v>3170.71</v>
      </c>
      <c r="J363" t="s">
        <v>21</v>
      </c>
      <c r="K363" t="s">
        <v>27</v>
      </c>
    </row>
    <row r="364" spans="1:11">
      <c r="A364" s="2" t="s">
        <v>19</v>
      </c>
      <c r="B364" t="s">
        <v>20</v>
      </c>
      <c r="C364">
        <v>15</v>
      </c>
      <c r="D364" t="s">
        <v>1</v>
      </c>
      <c r="E364" t="s">
        <v>841</v>
      </c>
      <c r="F364" t="s">
        <v>842</v>
      </c>
      <c r="G364" s="1">
        <v>43674</v>
      </c>
      <c r="H364">
        <v>3154374</v>
      </c>
      <c r="I364">
        <f t="shared" si="5"/>
        <v>3154.3739999999998</v>
      </c>
      <c r="J364" t="s">
        <v>21</v>
      </c>
      <c r="K364" t="s">
        <v>27</v>
      </c>
    </row>
    <row r="365" spans="1:11">
      <c r="A365" s="2" t="s">
        <v>19</v>
      </c>
      <c r="B365" t="s">
        <v>20</v>
      </c>
      <c r="C365">
        <v>15</v>
      </c>
      <c r="D365" t="s">
        <v>1</v>
      </c>
      <c r="E365" t="s">
        <v>842</v>
      </c>
      <c r="F365" t="s">
        <v>843</v>
      </c>
      <c r="G365" s="1">
        <v>43675</v>
      </c>
      <c r="H365">
        <v>3137952</v>
      </c>
      <c r="I365">
        <f t="shared" si="5"/>
        <v>3137.9520000000002</v>
      </c>
      <c r="J365" t="s">
        <v>21</v>
      </c>
      <c r="K365" t="s">
        <v>27</v>
      </c>
    </row>
    <row r="366" spans="1:11">
      <c r="A366" s="2" t="s">
        <v>19</v>
      </c>
      <c r="B366" t="s">
        <v>20</v>
      </c>
      <c r="C366">
        <v>15</v>
      </c>
      <c r="D366" t="s">
        <v>1</v>
      </c>
      <c r="E366" t="s">
        <v>843</v>
      </c>
      <c r="F366" t="s">
        <v>25</v>
      </c>
      <c r="G366" s="1">
        <v>43676</v>
      </c>
      <c r="H366">
        <v>3122747</v>
      </c>
      <c r="I366">
        <f t="shared" si="5"/>
        <v>3122.7469999999998</v>
      </c>
      <c r="J366" t="s">
        <v>21</v>
      </c>
      <c r="K366" t="s">
        <v>27</v>
      </c>
    </row>
    <row r="367" spans="1:11">
      <c r="A367" s="2" t="s">
        <v>19</v>
      </c>
      <c r="B367" t="s">
        <v>20</v>
      </c>
      <c r="C367">
        <v>15</v>
      </c>
      <c r="D367" t="s">
        <v>1</v>
      </c>
      <c r="E367" t="s">
        <v>25</v>
      </c>
      <c r="F367" t="s">
        <v>26</v>
      </c>
      <c r="G367" s="1">
        <v>43677</v>
      </c>
      <c r="H367">
        <v>3107018</v>
      </c>
      <c r="I367">
        <f t="shared" si="5"/>
        <v>3107.018</v>
      </c>
      <c r="J367" t="s">
        <v>21</v>
      </c>
      <c r="K367" t="s">
        <v>27</v>
      </c>
    </row>
  </sheetData>
  <hyperlinks>
    <hyperlink ref="M1" r:id="rId1" xr:uid="{00000000-0004-0000-04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E1642-1FD9-4E60-95DE-0FB84796A8CF}">
  <sheetPr>
    <tabColor theme="7"/>
  </sheetPr>
  <dimension ref="A1:M367"/>
  <sheetViews>
    <sheetView workbookViewId="0"/>
  </sheetViews>
  <sheetFormatPr defaultRowHeight="15"/>
  <cols>
    <col min="6" max="6" width="13.5703125" bestFit="1" customWidth="1"/>
    <col min="7" max="7" width="13.5703125" customWidth="1"/>
  </cols>
  <sheetData>
    <row r="1" spans="1:13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16</v>
      </c>
      <c r="I1" t="s">
        <v>3</v>
      </c>
      <c r="J1" t="s">
        <v>17</v>
      </c>
      <c r="K1" t="s">
        <v>18</v>
      </c>
      <c r="M1" t="s">
        <v>1218</v>
      </c>
    </row>
    <row r="2" spans="1:13">
      <c r="A2" s="2" t="s">
        <v>1216</v>
      </c>
      <c r="B2" t="s">
        <v>20</v>
      </c>
      <c r="C2">
        <v>15</v>
      </c>
      <c r="D2" t="s">
        <v>1</v>
      </c>
      <c r="E2" t="s">
        <v>845</v>
      </c>
      <c r="F2" t="s">
        <v>845</v>
      </c>
      <c r="G2" s="1">
        <v>43312</v>
      </c>
      <c r="H2">
        <v>3146945</v>
      </c>
      <c r="I2">
        <f>H2/1000</f>
        <v>3146.9450000000002</v>
      </c>
      <c r="J2" t="s">
        <v>21</v>
      </c>
      <c r="K2" t="s">
        <v>27</v>
      </c>
    </row>
    <row r="3" spans="1:13">
      <c r="A3" s="2" t="s">
        <v>1216</v>
      </c>
      <c r="B3" t="s">
        <v>20</v>
      </c>
      <c r="C3">
        <v>15</v>
      </c>
      <c r="D3" t="s">
        <v>1</v>
      </c>
      <c r="E3" t="s">
        <v>480</v>
      </c>
      <c r="F3" t="s">
        <v>480</v>
      </c>
      <c r="G3" s="1">
        <v>43313</v>
      </c>
      <c r="H3">
        <v>3127330</v>
      </c>
      <c r="I3">
        <f t="shared" ref="I3:I66" si="0">H3/1000</f>
        <v>3127.33</v>
      </c>
      <c r="J3" t="s">
        <v>21</v>
      </c>
      <c r="K3" t="s">
        <v>27</v>
      </c>
    </row>
    <row r="4" spans="1:13">
      <c r="A4" s="2" t="s">
        <v>1216</v>
      </c>
      <c r="B4" t="s">
        <v>20</v>
      </c>
      <c r="C4">
        <v>15</v>
      </c>
      <c r="D4" t="s">
        <v>1</v>
      </c>
      <c r="E4" t="s">
        <v>481</v>
      </c>
      <c r="F4" t="s">
        <v>481</v>
      </c>
      <c r="G4" s="1">
        <v>43314</v>
      </c>
      <c r="H4">
        <v>3107566</v>
      </c>
      <c r="I4">
        <f t="shared" si="0"/>
        <v>3107.5659999999998</v>
      </c>
      <c r="J4" t="s">
        <v>21</v>
      </c>
      <c r="K4" t="s">
        <v>27</v>
      </c>
    </row>
    <row r="5" spans="1:13">
      <c r="A5" s="2" t="s">
        <v>1216</v>
      </c>
      <c r="B5" t="s">
        <v>20</v>
      </c>
      <c r="C5">
        <v>15</v>
      </c>
      <c r="D5" t="s">
        <v>1</v>
      </c>
      <c r="E5" t="s">
        <v>482</v>
      </c>
      <c r="F5" t="s">
        <v>482</v>
      </c>
      <c r="G5" s="1">
        <v>43315</v>
      </c>
      <c r="H5">
        <v>3087656</v>
      </c>
      <c r="I5">
        <f t="shared" si="0"/>
        <v>3087.6559999999999</v>
      </c>
      <c r="J5" t="s">
        <v>21</v>
      </c>
      <c r="K5" t="s">
        <v>27</v>
      </c>
    </row>
    <row r="6" spans="1:13">
      <c r="A6" s="2" t="s">
        <v>1216</v>
      </c>
      <c r="B6" t="s">
        <v>20</v>
      </c>
      <c r="C6">
        <v>15</v>
      </c>
      <c r="D6" t="s">
        <v>1</v>
      </c>
      <c r="E6" t="s">
        <v>483</v>
      </c>
      <c r="F6" t="s">
        <v>483</v>
      </c>
      <c r="G6" s="1">
        <v>43316</v>
      </c>
      <c r="H6">
        <v>3068520</v>
      </c>
      <c r="I6">
        <f t="shared" si="0"/>
        <v>3068.52</v>
      </c>
      <c r="J6" t="s">
        <v>21</v>
      </c>
      <c r="K6" t="s">
        <v>27</v>
      </c>
    </row>
    <row r="7" spans="1:13">
      <c r="A7" s="2" t="s">
        <v>1216</v>
      </c>
      <c r="B7" t="s">
        <v>20</v>
      </c>
      <c r="C7">
        <v>15</v>
      </c>
      <c r="D7" t="s">
        <v>1</v>
      </c>
      <c r="E7" t="s">
        <v>484</v>
      </c>
      <c r="F7" t="s">
        <v>484</v>
      </c>
      <c r="G7" s="1">
        <v>43317</v>
      </c>
      <c r="H7">
        <v>3050607</v>
      </c>
      <c r="I7">
        <f t="shared" si="0"/>
        <v>3050.607</v>
      </c>
      <c r="J7" t="s">
        <v>21</v>
      </c>
      <c r="K7" t="s">
        <v>27</v>
      </c>
    </row>
    <row r="8" spans="1:13">
      <c r="A8" s="2" t="s">
        <v>1216</v>
      </c>
      <c r="B8" t="s">
        <v>20</v>
      </c>
      <c r="C8">
        <v>15</v>
      </c>
      <c r="D8" t="s">
        <v>1</v>
      </c>
      <c r="E8" t="s">
        <v>485</v>
      </c>
      <c r="F8" t="s">
        <v>485</v>
      </c>
      <c r="G8" s="1">
        <v>43318</v>
      </c>
      <c r="H8">
        <v>3032323</v>
      </c>
      <c r="I8">
        <f t="shared" si="0"/>
        <v>3032.3229999999999</v>
      </c>
      <c r="J8" t="s">
        <v>21</v>
      </c>
      <c r="K8" t="s">
        <v>27</v>
      </c>
    </row>
    <row r="9" spans="1:13">
      <c r="A9" s="2" t="s">
        <v>1216</v>
      </c>
      <c r="B9" t="s">
        <v>20</v>
      </c>
      <c r="C9">
        <v>15</v>
      </c>
      <c r="D9" t="s">
        <v>1</v>
      </c>
      <c r="E9" t="s">
        <v>486</v>
      </c>
      <c r="F9" t="s">
        <v>486</v>
      </c>
      <c r="G9" s="1">
        <v>43319</v>
      </c>
      <c r="H9">
        <v>3013891</v>
      </c>
      <c r="I9">
        <f t="shared" si="0"/>
        <v>3013.8910000000001</v>
      </c>
      <c r="J9" t="s">
        <v>21</v>
      </c>
      <c r="K9" t="s">
        <v>27</v>
      </c>
    </row>
    <row r="10" spans="1:13">
      <c r="A10" s="2" t="s">
        <v>1216</v>
      </c>
      <c r="B10" t="s">
        <v>20</v>
      </c>
      <c r="C10">
        <v>15</v>
      </c>
      <c r="D10" t="s">
        <v>1</v>
      </c>
      <c r="E10" t="s">
        <v>487</v>
      </c>
      <c r="F10" t="s">
        <v>487</v>
      </c>
      <c r="G10" s="1">
        <v>43320</v>
      </c>
      <c r="H10">
        <v>3000735</v>
      </c>
      <c r="I10">
        <f t="shared" si="0"/>
        <v>3000.7350000000001</v>
      </c>
      <c r="J10" t="s">
        <v>21</v>
      </c>
      <c r="K10" t="s">
        <v>27</v>
      </c>
    </row>
    <row r="11" spans="1:13">
      <c r="A11" s="2" t="s">
        <v>1216</v>
      </c>
      <c r="B11" t="s">
        <v>20</v>
      </c>
      <c r="C11">
        <v>15</v>
      </c>
      <c r="D11" t="s">
        <v>1</v>
      </c>
      <c r="E11" t="s">
        <v>488</v>
      </c>
      <c r="F11" t="s">
        <v>488</v>
      </c>
      <c r="G11" s="1">
        <v>43321</v>
      </c>
      <c r="H11">
        <v>2987619</v>
      </c>
      <c r="I11">
        <f t="shared" si="0"/>
        <v>2987.6190000000001</v>
      </c>
      <c r="J11" t="s">
        <v>21</v>
      </c>
      <c r="K11" t="s">
        <v>27</v>
      </c>
    </row>
    <row r="12" spans="1:13">
      <c r="A12" s="2" t="s">
        <v>1216</v>
      </c>
      <c r="B12" t="s">
        <v>20</v>
      </c>
      <c r="C12">
        <v>15</v>
      </c>
      <c r="D12" t="s">
        <v>1</v>
      </c>
      <c r="E12" t="s">
        <v>489</v>
      </c>
      <c r="F12" t="s">
        <v>489</v>
      </c>
      <c r="G12" s="1">
        <v>43322</v>
      </c>
      <c r="H12">
        <v>2972973</v>
      </c>
      <c r="I12">
        <f t="shared" si="0"/>
        <v>2972.973</v>
      </c>
      <c r="J12" t="s">
        <v>21</v>
      </c>
      <c r="K12" t="s">
        <v>27</v>
      </c>
    </row>
    <row r="13" spans="1:13">
      <c r="A13" s="2" t="s">
        <v>1216</v>
      </c>
      <c r="B13" t="s">
        <v>20</v>
      </c>
      <c r="C13">
        <v>15</v>
      </c>
      <c r="D13" t="s">
        <v>1</v>
      </c>
      <c r="E13" t="s">
        <v>490</v>
      </c>
      <c r="F13" t="s">
        <v>490</v>
      </c>
      <c r="G13" s="1">
        <v>43323</v>
      </c>
      <c r="H13">
        <v>2957692</v>
      </c>
      <c r="I13">
        <f t="shared" si="0"/>
        <v>2957.692</v>
      </c>
      <c r="J13" t="s">
        <v>21</v>
      </c>
      <c r="K13" t="s">
        <v>27</v>
      </c>
    </row>
    <row r="14" spans="1:13">
      <c r="A14" s="2" t="s">
        <v>1216</v>
      </c>
      <c r="B14" t="s">
        <v>20</v>
      </c>
      <c r="C14">
        <v>15</v>
      </c>
      <c r="D14" t="s">
        <v>1</v>
      </c>
      <c r="E14" t="s">
        <v>491</v>
      </c>
      <c r="F14" t="s">
        <v>491</v>
      </c>
      <c r="G14" s="1">
        <v>43324</v>
      </c>
      <c r="H14">
        <v>2940462</v>
      </c>
      <c r="I14">
        <f t="shared" si="0"/>
        <v>2940.462</v>
      </c>
      <c r="J14" t="s">
        <v>21</v>
      </c>
      <c r="K14" t="s">
        <v>27</v>
      </c>
    </row>
    <row r="15" spans="1:13">
      <c r="A15" s="2" t="s">
        <v>1216</v>
      </c>
      <c r="B15" t="s">
        <v>20</v>
      </c>
      <c r="C15">
        <v>15</v>
      </c>
      <c r="D15" t="s">
        <v>1</v>
      </c>
      <c r="E15" t="s">
        <v>492</v>
      </c>
      <c r="F15" t="s">
        <v>492</v>
      </c>
      <c r="G15" s="1">
        <v>43325</v>
      </c>
      <c r="H15">
        <v>2926205</v>
      </c>
      <c r="I15">
        <f t="shared" si="0"/>
        <v>2926.2049999999999</v>
      </c>
      <c r="J15" t="s">
        <v>21</v>
      </c>
      <c r="K15" t="s">
        <v>27</v>
      </c>
    </row>
    <row r="16" spans="1:13">
      <c r="A16" s="2" t="s">
        <v>1216</v>
      </c>
      <c r="B16" t="s">
        <v>20</v>
      </c>
      <c r="C16">
        <v>15</v>
      </c>
      <c r="D16" t="s">
        <v>1</v>
      </c>
      <c r="E16" t="s">
        <v>493</v>
      </c>
      <c r="F16" t="s">
        <v>493</v>
      </c>
      <c r="G16" s="1">
        <v>43326</v>
      </c>
      <c r="H16">
        <v>2910875</v>
      </c>
      <c r="I16">
        <f t="shared" si="0"/>
        <v>2910.875</v>
      </c>
      <c r="J16" t="s">
        <v>21</v>
      </c>
      <c r="K16" t="s">
        <v>27</v>
      </c>
    </row>
    <row r="17" spans="1:11">
      <c r="A17" s="2" t="s">
        <v>1216</v>
      </c>
      <c r="B17" t="s">
        <v>20</v>
      </c>
      <c r="C17">
        <v>15</v>
      </c>
      <c r="D17" t="s">
        <v>1</v>
      </c>
      <c r="E17" t="s">
        <v>494</v>
      </c>
      <c r="F17" t="s">
        <v>494</v>
      </c>
      <c r="G17" s="1">
        <v>43327</v>
      </c>
      <c r="H17">
        <v>2897148</v>
      </c>
      <c r="I17">
        <f t="shared" si="0"/>
        <v>2897.1480000000001</v>
      </c>
      <c r="J17" t="s">
        <v>21</v>
      </c>
      <c r="K17" t="s">
        <v>27</v>
      </c>
    </row>
    <row r="18" spans="1:11">
      <c r="A18" s="2" t="s">
        <v>1216</v>
      </c>
      <c r="B18" t="s">
        <v>20</v>
      </c>
      <c r="C18">
        <v>15</v>
      </c>
      <c r="D18" t="s">
        <v>1</v>
      </c>
      <c r="E18" t="s">
        <v>495</v>
      </c>
      <c r="F18" t="s">
        <v>495</v>
      </c>
      <c r="G18" s="1">
        <v>43328</v>
      </c>
      <c r="H18">
        <v>2884358</v>
      </c>
      <c r="I18">
        <f t="shared" si="0"/>
        <v>2884.3580000000002</v>
      </c>
      <c r="J18" t="s">
        <v>21</v>
      </c>
      <c r="K18" t="s">
        <v>27</v>
      </c>
    </row>
    <row r="19" spans="1:11">
      <c r="A19" s="2" t="s">
        <v>1216</v>
      </c>
      <c r="B19" t="s">
        <v>20</v>
      </c>
      <c r="C19">
        <v>15</v>
      </c>
      <c r="D19" t="s">
        <v>1</v>
      </c>
      <c r="E19" t="s">
        <v>496</v>
      </c>
      <c r="F19" t="s">
        <v>496</v>
      </c>
      <c r="G19" s="1">
        <v>43329</v>
      </c>
      <c r="H19">
        <v>2870272</v>
      </c>
      <c r="I19">
        <f t="shared" si="0"/>
        <v>2870.2719999999999</v>
      </c>
      <c r="J19" t="s">
        <v>21</v>
      </c>
      <c r="K19" t="s">
        <v>27</v>
      </c>
    </row>
    <row r="20" spans="1:11">
      <c r="A20" s="2" t="s">
        <v>1216</v>
      </c>
      <c r="B20" t="s">
        <v>20</v>
      </c>
      <c r="C20">
        <v>15</v>
      </c>
      <c r="D20" t="s">
        <v>1</v>
      </c>
      <c r="E20" t="s">
        <v>497</v>
      </c>
      <c r="F20" t="s">
        <v>497</v>
      </c>
      <c r="G20" s="1">
        <v>43330</v>
      </c>
      <c r="H20">
        <v>2856470</v>
      </c>
      <c r="I20">
        <f t="shared" si="0"/>
        <v>2856.47</v>
      </c>
      <c r="J20" t="s">
        <v>21</v>
      </c>
      <c r="K20" t="s">
        <v>27</v>
      </c>
    </row>
    <row r="21" spans="1:11">
      <c r="A21" s="2" t="s">
        <v>1216</v>
      </c>
      <c r="B21" t="s">
        <v>20</v>
      </c>
      <c r="C21">
        <v>15</v>
      </c>
      <c r="D21" t="s">
        <v>1</v>
      </c>
      <c r="E21" t="s">
        <v>498</v>
      </c>
      <c r="F21" t="s">
        <v>498</v>
      </c>
      <c r="G21" s="1">
        <v>43331</v>
      </c>
      <c r="H21">
        <v>2840747</v>
      </c>
      <c r="I21">
        <f t="shared" si="0"/>
        <v>2840.7469999999998</v>
      </c>
      <c r="J21" t="s">
        <v>21</v>
      </c>
      <c r="K21" t="s">
        <v>27</v>
      </c>
    </row>
    <row r="22" spans="1:11">
      <c r="A22" s="2" t="s">
        <v>1216</v>
      </c>
      <c r="B22" t="s">
        <v>20</v>
      </c>
      <c r="C22">
        <v>15</v>
      </c>
      <c r="D22" t="s">
        <v>1</v>
      </c>
      <c r="E22" t="s">
        <v>499</v>
      </c>
      <c r="F22" t="s">
        <v>499</v>
      </c>
      <c r="G22" s="1">
        <v>43332</v>
      </c>
      <c r="H22">
        <v>2825504</v>
      </c>
      <c r="I22">
        <f t="shared" si="0"/>
        <v>2825.5039999999999</v>
      </c>
      <c r="J22" t="s">
        <v>21</v>
      </c>
      <c r="K22" t="s">
        <v>27</v>
      </c>
    </row>
    <row r="23" spans="1:11">
      <c r="A23" s="2" t="s">
        <v>1216</v>
      </c>
      <c r="B23" t="s">
        <v>20</v>
      </c>
      <c r="C23">
        <v>15</v>
      </c>
      <c r="D23" t="s">
        <v>1</v>
      </c>
      <c r="E23" t="s">
        <v>500</v>
      </c>
      <c r="F23" t="s">
        <v>500</v>
      </c>
      <c r="G23" s="1">
        <v>43333</v>
      </c>
      <c r="H23">
        <v>2812694</v>
      </c>
      <c r="I23">
        <f t="shared" si="0"/>
        <v>2812.694</v>
      </c>
      <c r="J23" t="s">
        <v>21</v>
      </c>
      <c r="K23" t="s">
        <v>27</v>
      </c>
    </row>
    <row r="24" spans="1:11">
      <c r="A24" s="2" t="s">
        <v>1216</v>
      </c>
      <c r="B24" t="s">
        <v>20</v>
      </c>
      <c r="C24">
        <v>15</v>
      </c>
      <c r="D24" t="s">
        <v>1</v>
      </c>
      <c r="E24" t="s">
        <v>501</v>
      </c>
      <c r="F24" t="s">
        <v>501</v>
      </c>
      <c r="G24" s="1">
        <v>43334</v>
      </c>
      <c r="H24">
        <v>2801433</v>
      </c>
      <c r="I24">
        <f t="shared" si="0"/>
        <v>2801.433</v>
      </c>
      <c r="J24" t="s">
        <v>21</v>
      </c>
      <c r="K24" t="s">
        <v>27</v>
      </c>
    </row>
    <row r="25" spans="1:11">
      <c r="A25" s="2" t="s">
        <v>1216</v>
      </c>
      <c r="B25" t="s">
        <v>20</v>
      </c>
      <c r="C25">
        <v>15</v>
      </c>
      <c r="D25" t="s">
        <v>1</v>
      </c>
      <c r="E25" t="s">
        <v>502</v>
      </c>
      <c r="F25" t="s">
        <v>502</v>
      </c>
      <c r="G25" s="1">
        <v>43335</v>
      </c>
      <c r="H25">
        <v>2789988</v>
      </c>
      <c r="I25">
        <f t="shared" si="0"/>
        <v>2789.9879999999998</v>
      </c>
      <c r="J25" t="s">
        <v>21</v>
      </c>
      <c r="K25" t="s">
        <v>27</v>
      </c>
    </row>
    <row r="26" spans="1:11">
      <c r="A26" s="2" t="s">
        <v>1216</v>
      </c>
      <c r="B26" t="s">
        <v>20</v>
      </c>
      <c r="C26">
        <v>15</v>
      </c>
      <c r="D26" t="s">
        <v>1</v>
      </c>
      <c r="E26" t="s">
        <v>503</v>
      </c>
      <c r="F26" t="s">
        <v>503</v>
      </c>
      <c r="G26" s="1">
        <v>43336</v>
      </c>
      <c r="H26">
        <v>2773638</v>
      </c>
      <c r="I26">
        <f t="shared" si="0"/>
        <v>2773.6379999999999</v>
      </c>
      <c r="J26" t="s">
        <v>21</v>
      </c>
      <c r="K26" t="s">
        <v>27</v>
      </c>
    </row>
    <row r="27" spans="1:11">
      <c r="A27" s="2" t="s">
        <v>1216</v>
      </c>
      <c r="B27" t="s">
        <v>20</v>
      </c>
      <c r="C27">
        <v>15</v>
      </c>
      <c r="D27" t="s">
        <v>1</v>
      </c>
      <c r="E27" t="s">
        <v>504</v>
      </c>
      <c r="F27" t="s">
        <v>504</v>
      </c>
      <c r="G27" s="1">
        <v>43337</v>
      </c>
      <c r="H27">
        <v>2763757</v>
      </c>
      <c r="I27">
        <f t="shared" si="0"/>
        <v>2763.7570000000001</v>
      </c>
      <c r="J27" t="s">
        <v>21</v>
      </c>
      <c r="K27" t="s">
        <v>27</v>
      </c>
    </row>
    <row r="28" spans="1:11">
      <c r="A28" s="2" t="s">
        <v>1216</v>
      </c>
      <c r="B28" t="s">
        <v>20</v>
      </c>
      <c r="C28">
        <v>15</v>
      </c>
      <c r="D28" t="s">
        <v>1</v>
      </c>
      <c r="E28" t="s">
        <v>505</v>
      </c>
      <c r="F28" t="s">
        <v>505</v>
      </c>
      <c r="G28" s="1">
        <v>43338</v>
      </c>
      <c r="H28">
        <v>2752862</v>
      </c>
      <c r="I28">
        <f t="shared" si="0"/>
        <v>2752.8620000000001</v>
      </c>
      <c r="J28" t="s">
        <v>21</v>
      </c>
      <c r="K28" t="s">
        <v>27</v>
      </c>
    </row>
    <row r="29" spans="1:11">
      <c r="A29" s="2" t="s">
        <v>1216</v>
      </c>
      <c r="B29" t="s">
        <v>20</v>
      </c>
      <c r="C29">
        <v>15</v>
      </c>
      <c r="D29" t="s">
        <v>1</v>
      </c>
      <c r="E29" t="s">
        <v>506</v>
      </c>
      <c r="F29" t="s">
        <v>506</v>
      </c>
      <c r="G29" s="1">
        <v>43339</v>
      </c>
      <c r="H29">
        <v>2738995</v>
      </c>
      <c r="I29">
        <f t="shared" si="0"/>
        <v>2738.9949999999999</v>
      </c>
      <c r="J29" t="s">
        <v>21</v>
      </c>
      <c r="K29" t="s">
        <v>27</v>
      </c>
    </row>
    <row r="30" spans="1:11">
      <c r="A30" s="2" t="s">
        <v>1216</v>
      </c>
      <c r="B30" t="s">
        <v>20</v>
      </c>
      <c r="C30">
        <v>15</v>
      </c>
      <c r="D30" t="s">
        <v>1</v>
      </c>
      <c r="E30" t="s">
        <v>507</v>
      </c>
      <c r="F30" t="s">
        <v>507</v>
      </c>
      <c r="G30" s="1">
        <v>43340</v>
      </c>
      <c r="H30">
        <v>2727308</v>
      </c>
      <c r="I30">
        <f t="shared" si="0"/>
        <v>2727.308</v>
      </c>
      <c r="J30" t="s">
        <v>21</v>
      </c>
      <c r="K30" t="s">
        <v>27</v>
      </c>
    </row>
    <row r="31" spans="1:11">
      <c r="A31" s="2" t="s">
        <v>1216</v>
      </c>
      <c r="B31" t="s">
        <v>20</v>
      </c>
      <c r="C31">
        <v>15</v>
      </c>
      <c r="D31" t="s">
        <v>1</v>
      </c>
      <c r="E31" t="s">
        <v>508</v>
      </c>
      <c r="F31" t="s">
        <v>508</v>
      </c>
      <c r="G31" s="1">
        <v>43341</v>
      </c>
      <c r="H31">
        <v>2715440</v>
      </c>
      <c r="I31">
        <f t="shared" si="0"/>
        <v>2715.44</v>
      </c>
      <c r="J31" t="s">
        <v>21</v>
      </c>
      <c r="K31" t="s">
        <v>27</v>
      </c>
    </row>
    <row r="32" spans="1:11">
      <c r="A32" s="2" t="s">
        <v>1216</v>
      </c>
      <c r="B32" t="s">
        <v>20</v>
      </c>
      <c r="C32">
        <v>15</v>
      </c>
      <c r="D32" t="s">
        <v>1</v>
      </c>
      <c r="E32" t="s">
        <v>509</v>
      </c>
      <c r="F32" t="s">
        <v>509</v>
      </c>
      <c r="G32" s="1">
        <v>43342</v>
      </c>
      <c r="H32">
        <v>2703817</v>
      </c>
      <c r="I32">
        <f t="shared" si="0"/>
        <v>2703.817</v>
      </c>
      <c r="J32" t="s">
        <v>21</v>
      </c>
      <c r="K32" t="s">
        <v>27</v>
      </c>
    </row>
    <row r="33" spans="1:11">
      <c r="A33" s="2" t="s">
        <v>1216</v>
      </c>
      <c r="B33" t="s">
        <v>20</v>
      </c>
      <c r="C33">
        <v>15</v>
      </c>
      <c r="D33" t="s">
        <v>1</v>
      </c>
      <c r="E33" t="s">
        <v>510</v>
      </c>
      <c r="F33" t="s">
        <v>510</v>
      </c>
      <c r="G33" s="1">
        <v>43343</v>
      </c>
      <c r="H33">
        <v>2691395</v>
      </c>
      <c r="I33">
        <f t="shared" si="0"/>
        <v>2691.395</v>
      </c>
      <c r="J33" t="s">
        <v>21</v>
      </c>
      <c r="K33" t="s">
        <v>27</v>
      </c>
    </row>
    <row r="34" spans="1:11">
      <c r="A34" s="2" t="s">
        <v>1216</v>
      </c>
      <c r="B34" t="s">
        <v>20</v>
      </c>
      <c r="C34">
        <v>15</v>
      </c>
      <c r="D34" t="s">
        <v>1</v>
      </c>
      <c r="E34" t="s">
        <v>511</v>
      </c>
      <c r="F34" t="s">
        <v>511</v>
      </c>
      <c r="G34" s="1">
        <v>43344</v>
      </c>
      <c r="H34">
        <v>2677949</v>
      </c>
      <c r="I34">
        <f t="shared" si="0"/>
        <v>2677.9490000000001</v>
      </c>
      <c r="J34" t="s">
        <v>21</v>
      </c>
      <c r="K34" t="s">
        <v>27</v>
      </c>
    </row>
    <row r="35" spans="1:11">
      <c r="A35" s="2" t="s">
        <v>1216</v>
      </c>
      <c r="B35" t="s">
        <v>20</v>
      </c>
      <c r="C35">
        <v>15</v>
      </c>
      <c r="D35" t="s">
        <v>1</v>
      </c>
      <c r="E35" t="s">
        <v>512</v>
      </c>
      <c r="F35" t="s">
        <v>512</v>
      </c>
      <c r="G35" s="1">
        <v>43345</v>
      </c>
      <c r="H35">
        <v>2664361</v>
      </c>
      <c r="I35">
        <f t="shared" si="0"/>
        <v>2664.3609999999999</v>
      </c>
      <c r="J35" t="s">
        <v>21</v>
      </c>
      <c r="K35" t="s">
        <v>27</v>
      </c>
    </row>
    <row r="36" spans="1:11">
      <c r="A36" s="2" t="s">
        <v>1216</v>
      </c>
      <c r="B36" t="s">
        <v>20</v>
      </c>
      <c r="C36">
        <v>15</v>
      </c>
      <c r="D36" t="s">
        <v>1</v>
      </c>
      <c r="E36" t="s">
        <v>513</v>
      </c>
      <c r="F36" t="s">
        <v>513</v>
      </c>
      <c r="G36" s="1">
        <v>43346</v>
      </c>
      <c r="H36">
        <v>2654763</v>
      </c>
      <c r="I36">
        <f t="shared" si="0"/>
        <v>2654.7629999999999</v>
      </c>
      <c r="J36" t="s">
        <v>21</v>
      </c>
      <c r="K36" t="s">
        <v>27</v>
      </c>
    </row>
    <row r="37" spans="1:11">
      <c r="A37" s="2" t="s">
        <v>1216</v>
      </c>
      <c r="B37" t="s">
        <v>20</v>
      </c>
      <c r="C37">
        <v>15</v>
      </c>
      <c r="D37" t="s">
        <v>1</v>
      </c>
      <c r="E37" t="s">
        <v>514</v>
      </c>
      <c r="F37" t="s">
        <v>514</v>
      </c>
      <c r="G37" s="1">
        <v>43347</v>
      </c>
      <c r="H37">
        <v>2642704</v>
      </c>
      <c r="I37">
        <f t="shared" si="0"/>
        <v>2642.7040000000002</v>
      </c>
      <c r="J37" t="s">
        <v>21</v>
      </c>
      <c r="K37" t="s">
        <v>27</v>
      </c>
    </row>
    <row r="38" spans="1:11">
      <c r="A38" s="2" t="s">
        <v>1216</v>
      </c>
      <c r="B38" t="s">
        <v>20</v>
      </c>
      <c r="C38">
        <v>15</v>
      </c>
      <c r="D38" t="s">
        <v>1</v>
      </c>
      <c r="E38" t="s">
        <v>515</v>
      </c>
      <c r="F38" t="s">
        <v>515</v>
      </c>
      <c r="G38" s="1">
        <v>43348</v>
      </c>
      <c r="H38">
        <v>2631303</v>
      </c>
      <c r="I38">
        <f t="shared" si="0"/>
        <v>2631.3029999999999</v>
      </c>
      <c r="J38" t="s">
        <v>21</v>
      </c>
      <c r="K38" t="s">
        <v>27</v>
      </c>
    </row>
    <row r="39" spans="1:11">
      <c r="A39" s="2" t="s">
        <v>1216</v>
      </c>
      <c r="B39" t="s">
        <v>20</v>
      </c>
      <c r="C39">
        <v>15</v>
      </c>
      <c r="D39" t="s">
        <v>1</v>
      </c>
      <c r="E39" t="s">
        <v>516</v>
      </c>
      <c r="F39" t="s">
        <v>516</v>
      </c>
      <c r="G39" s="1">
        <v>43349</v>
      </c>
      <c r="H39">
        <v>2623239</v>
      </c>
      <c r="I39">
        <f t="shared" si="0"/>
        <v>2623.239</v>
      </c>
      <c r="J39" t="s">
        <v>21</v>
      </c>
      <c r="K39" t="s">
        <v>27</v>
      </c>
    </row>
    <row r="40" spans="1:11">
      <c r="A40" s="2" t="s">
        <v>1216</v>
      </c>
      <c r="B40" t="s">
        <v>20</v>
      </c>
      <c r="C40">
        <v>15</v>
      </c>
      <c r="D40" t="s">
        <v>1</v>
      </c>
      <c r="E40" t="s">
        <v>517</v>
      </c>
      <c r="F40" t="s">
        <v>517</v>
      </c>
      <c r="G40" s="1">
        <v>43350</v>
      </c>
      <c r="H40">
        <v>2612509</v>
      </c>
      <c r="I40">
        <f t="shared" si="0"/>
        <v>2612.509</v>
      </c>
      <c r="J40" t="s">
        <v>21</v>
      </c>
      <c r="K40" t="s">
        <v>27</v>
      </c>
    </row>
    <row r="41" spans="1:11">
      <c r="A41" s="2" t="s">
        <v>1216</v>
      </c>
      <c r="B41" t="s">
        <v>20</v>
      </c>
      <c r="C41">
        <v>15</v>
      </c>
      <c r="D41" t="s">
        <v>1</v>
      </c>
      <c r="E41" t="s">
        <v>518</v>
      </c>
      <c r="F41" t="s">
        <v>518</v>
      </c>
      <c r="G41" s="1">
        <v>43351</v>
      </c>
      <c r="H41">
        <v>2602639</v>
      </c>
      <c r="I41">
        <f t="shared" si="0"/>
        <v>2602.6390000000001</v>
      </c>
      <c r="J41" t="s">
        <v>21</v>
      </c>
      <c r="K41" t="s">
        <v>27</v>
      </c>
    </row>
    <row r="42" spans="1:11">
      <c r="A42" s="2" t="s">
        <v>1216</v>
      </c>
      <c r="B42" t="s">
        <v>20</v>
      </c>
      <c r="C42">
        <v>15</v>
      </c>
      <c r="D42" t="s">
        <v>1</v>
      </c>
      <c r="E42" t="s">
        <v>519</v>
      </c>
      <c r="F42" t="s">
        <v>519</v>
      </c>
      <c r="G42" s="1">
        <v>43352</v>
      </c>
      <c r="H42">
        <v>2594014</v>
      </c>
      <c r="I42">
        <f t="shared" si="0"/>
        <v>2594.0140000000001</v>
      </c>
      <c r="J42" t="s">
        <v>21</v>
      </c>
      <c r="K42" t="s">
        <v>27</v>
      </c>
    </row>
    <row r="43" spans="1:11">
      <c r="A43" s="2" t="s">
        <v>1216</v>
      </c>
      <c r="B43" t="s">
        <v>20</v>
      </c>
      <c r="C43">
        <v>15</v>
      </c>
      <c r="D43" t="s">
        <v>1</v>
      </c>
      <c r="E43" t="s">
        <v>520</v>
      </c>
      <c r="F43" t="s">
        <v>520</v>
      </c>
      <c r="G43" s="1">
        <v>43353</v>
      </c>
      <c r="H43">
        <v>2585424</v>
      </c>
      <c r="I43">
        <f t="shared" si="0"/>
        <v>2585.424</v>
      </c>
      <c r="J43" t="s">
        <v>21</v>
      </c>
      <c r="K43" t="s">
        <v>27</v>
      </c>
    </row>
    <row r="44" spans="1:11">
      <c r="A44" s="2" t="s">
        <v>1216</v>
      </c>
      <c r="B44" t="s">
        <v>20</v>
      </c>
      <c r="C44">
        <v>15</v>
      </c>
      <c r="D44" t="s">
        <v>1</v>
      </c>
      <c r="E44" t="s">
        <v>521</v>
      </c>
      <c r="F44" t="s">
        <v>521</v>
      </c>
      <c r="G44" s="1">
        <v>43354</v>
      </c>
      <c r="H44">
        <v>2576221</v>
      </c>
      <c r="I44">
        <f t="shared" si="0"/>
        <v>2576.221</v>
      </c>
      <c r="J44" t="s">
        <v>21</v>
      </c>
      <c r="K44" t="s">
        <v>27</v>
      </c>
    </row>
    <row r="45" spans="1:11">
      <c r="A45" s="2" t="s">
        <v>1216</v>
      </c>
      <c r="B45" t="s">
        <v>20</v>
      </c>
      <c r="C45">
        <v>15</v>
      </c>
      <c r="D45" t="s">
        <v>1</v>
      </c>
      <c r="E45" t="s">
        <v>522</v>
      </c>
      <c r="F45" t="s">
        <v>522</v>
      </c>
      <c r="G45" s="1">
        <v>43355</v>
      </c>
      <c r="H45">
        <v>2561440</v>
      </c>
      <c r="I45">
        <f t="shared" si="0"/>
        <v>2561.44</v>
      </c>
      <c r="J45" t="s">
        <v>21</v>
      </c>
      <c r="K45" t="s">
        <v>27</v>
      </c>
    </row>
    <row r="46" spans="1:11">
      <c r="A46" s="2" t="s">
        <v>1216</v>
      </c>
      <c r="B46" t="s">
        <v>20</v>
      </c>
      <c r="C46">
        <v>15</v>
      </c>
      <c r="D46" t="s">
        <v>1</v>
      </c>
      <c r="E46" t="s">
        <v>523</v>
      </c>
      <c r="F46" t="s">
        <v>523</v>
      </c>
      <c r="G46" s="1">
        <v>43356</v>
      </c>
      <c r="H46">
        <v>2550693</v>
      </c>
      <c r="I46">
        <f t="shared" si="0"/>
        <v>2550.6930000000002</v>
      </c>
      <c r="J46" t="s">
        <v>21</v>
      </c>
      <c r="K46" t="s">
        <v>27</v>
      </c>
    </row>
    <row r="47" spans="1:11">
      <c r="A47" s="2" t="s">
        <v>1216</v>
      </c>
      <c r="B47" t="s">
        <v>20</v>
      </c>
      <c r="C47">
        <v>15</v>
      </c>
      <c r="D47" t="s">
        <v>1</v>
      </c>
      <c r="E47" t="s">
        <v>524</v>
      </c>
      <c r="F47" t="s">
        <v>524</v>
      </c>
      <c r="G47" s="1">
        <v>43357</v>
      </c>
      <c r="H47">
        <v>2540326</v>
      </c>
      <c r="I47">
        <f t="shared" si="0"/>
        <v>2540.326</v>
      </c>
      <c r="J47" t="s">
        <v>21</v>
      </c>
      <c r="K47" t="s">
        <v>27</v>
      </c>
    </row>
    <row r="48" spans="1:11">
      <c r="A48" s="2" t="s">
        <v>1216</v>
      </c>
      <c r="B48" t="s">
        <v>20</v>
      </c>
      <c r="C48">
        <v>15</v>
      </c>
      <c r="D48" t="s">
        <v>1</v>
      </c>
      <c r="E48" t="s">
        <v>525</v>
      </c>
      <c r="F48" t="s">
        <v>525</v>
      </c>
      <c r="G48" s="1">
        <v>43358</v>
      </c>
      <c r="H48">
        <v>2530817</v>
      </c>
      <c r="I48">
        <f t="shared" si="0"/>
        <v>2530.817</v>
      </c>
      <c r="J48" t="s">
        <v>21</v>
      </c>
      <c r="K48" t="s">
        <v>27</v>
      </c>
    </row>
    <row r="49" spans="1:11">
      <c r="A49" s="2" t="s">
        <v>1216</v>
      </c>
      <c r="B49" t="s">
        <v>20</v>
      </c>
      <c r="C49">
        <v>15</v>
      </c>
      <c r="D49" t="s">
        <v>1</v>
      </c>
      <c r="E49" t="s">
        <v>526</v>
      </c>
      <c r="F49" t="s">
        <v>526</v>
      </c>
      <c r="G49" s="1">
        <v>43359</v>
      </c>
      <c r="H49">
        <v>2522973</v>
      </c>
      <c r="I49">
        <f t="shared" si="0"/>
        <v>2522.973</v>
      </c>
      <c r="J49" t="s">
        <v>21</v>
      </c>
      <c r="K49" t="s">
        <v>27</v>
      </c>
    </row>
    <row r="50" spans="1:11">
      <c r="A50" s="2" t="s">
        <v>1216</v>
      </c>
      <c r="B50" t="s">
        <v>20</v>
      </c>
      <c r="C50">
        <v>15</v>
      </c>
      <c r="D50" t="s">
        <v>1</v>
      </c>
      <c r="E50" t="s">
        <v>527</v>
      </c>
      <c r="F50" t="s">
        <v>527</v>
      </c>
      <c r="G50" s="1">
        <v>43360</v>
      </c>
      <c r="H50">
        <v>2513528</v>
      </c>
      <c r="I50">
        <f t="shared" si="0"/>
        <v>2513.5279999999998</v>
      </c>
      <c r="J50" t="s">
        <v>21</v>
      </c>
      <c r="K50" t="s">
        <v>27</v>
      </c>
    </row>
    <row r="51" spans="1:11">
      <c r="A51" s="2" t="s">
        <v>1216</v>
      </c>
      <c r="B51" t="s">
        <v>20</v>
      </c>
      <c r="C51">
        <v>15</v>
      </c>
      <c r="D51" t="s">
        <v>1</v>
      </c>
      <c r="E51" t="s">
        <v>528</v>
      </c>
      <c r="F51" t="s">
        <v>528</v>
      </c>
      <c r="G51" s="1">
        <v>43361</v>
      </c>
      <c r="H51">
        <v>2502125</v>
      </c>
      <c r="I51">
        <f t="shared" si="0"/>
        <v>2502.125</v>
      </c>
      <c r="J51" t="s">
        <v>21</v>
      </c>
      <c r="K51" t="s">
        <v>27</v>
      </c>
    </row>
    <row r="52" spans="1:11">
      <c r="A52" s="2" t="s">
        <v>1216</v>
      </c>
      <c r="B52" t="s">
        <v>20</v>
      </c>
      <c r="C52">
        <v>15</v>
      </c>
      <c r="D52" t="s">
        <v>1</v>
      </c>
      <c r="E52" t="s">
        <v>529</v>
      </c>
      <c r="F52" t="s">
        <v>529</v>
      </c>
      <c r="G52" s="1">
        <v>43362</v>
      </c>
      <c r="H52">
        <v>2493333</v>
      </c>
      <c r="I52">
        <f t="shared" si="0"/>
        <v>2493.3330000000001</v>
      </c>
      <c r="J52" t="s">
        <v>21</v>
      </c>
      <c r="K52" t="s">
        <v>27</v>
      </c>
    </row>
    <row r="53" spans="1:11">
      <c r="A53" s="2" t="s">
        <v>1216</v>
      </c>
      <c r="B53" t="s">
        <v>20</v>
      </c>
      <c r="C53">
        <v>15</v>
      </c>
      <c r="D53" t="s">
        <v>1</v>
      </c>
      <c r="E53" t="s">
        <v>530</v>
      </c>
      <c r="F53" t="s">
        <v>530</v>
      </c>
      <c r="G53" s="1">
        <v>43363</v>
      </c>
      <c r="H53">
        <v>2485375</v>
      </c>
      <c r="I53">
        <f t="shared" si="0"/>
        <v>2485.375</v>
      </c>
      <c r="J53" t="s">
        <v>21</v>
      </c>
      <c r="K53" t="s">
        <v>27</v>
      </c>
    </row>
    <row r="54" spans="1:11">
      <c r="A54" s="2" t="s">
        <v>1216</v>
      </c>
      <c r="B54" t="s">
        <v>20</v>
      </c>
      <c r="C54">
        <v>15</v>
      </c>
      <c r="D54" t="s">
        <v>1</v>
      </c>
      <c r="E54" t="s">
        <v>531</v>
      </c>
      <c r="F54" t="s">
        <v>531</v>
      </c>
      <c r="G54" s="1">
        <v>43364</v>
      </c>
      <c r="H54">
        <v>2478413</v>
      </c>
      <c r="I54">
        <f t="shared" si="0"/>
        <v>2478.413</v>
      </c>
      <c r="J54" t="s">
        <v>21</v>
      </c>
      <c r="K54" t="s">
        <v>27</v>
      </c>
    </row>
    <row r="55" spans="1:11">
      <c r="A55" s="2" t="s">
        <v>1216</v>
      </c>
      <c r="B55" t="s">
        <v>20</v>
      </c>
      <c r="C55">
        <v>15</v>
      </c>
      <c r="D55" t="s">
        <v>1</v>
      </c>
      <c r="E55" t="s">
        <v>532</v>
      </c>
      <c r="F55" t="s">
        <v>532</v>
      </c>
      <c r="G55" s="1">
        <v>43365</v>
      </c>
      <c r="H55">
        <v>2468899</v>
      </c>
      <c r="I55">
        <f t="shared" si="0"/>
        <v>2468.8989999999999</v>
      </c>
      <c r="J55" t="s">
        <v>21</v>
      </c>
      <c r="K55" t="s">
        <v>27</v>
      </c>
    </row>
    <row r="56" spans="1:11">
      <c r="A56" s="2" t="s">
        <v>1216</v>
      </c>
      <c r="B56" t="s">
        <v>20</v>
      </c>
      <c r="C56">
        <v>15</v>
      </c>
      <c r="D56" t="s">
        <v>1</v>
      </c>
      <c r="E56" t="s">
        <v>533</v>
      </c>
      <c r="F56" t="s">
        <v>533</v>
      </c>
      <c r="G56" s="1">
        <v>43366</v>
      </c>
      <c r="H56">
        <v>2460987</v>
      </c>
      <c r="I56">
        <f t="shared" si="0"/>
        <v>2460.9870000000001</v>
      </c>
      <c r="J56" t="s">
        <v>21</v>
      </c>
      <c r="K56" t="s">
        <v>27</v>
      </c>
    </row>
    <row r="57" spans="1:11">
      <c r="A57" s="2" t="s">
        <v>1216</v>
      </c>
      <c r="B57" t="s">
        <v>20</v>
      </c>
      <c r="C57">
        <v>15</v>
      </c>
      <c r="D57" t="s">
        <v>1</v>
      </c>
      <c r="E57" t="s">
        <v>534</v>
      </c>
      <c r="F57" t="s">
        <v>534</v>
      </c>
      <c r="G57" s="1">
        <v>43367</v>
      </c>
      <c r="H57">
        <v>2455054</v>
      </c>
      <c r="I57">
        <f t="shared" si="0"/>
        <v>2455.0540000000001</v>
      </c>
      <c r="J57" t="s">
        <v>21</v>
      </c>
      <c r="K57" t="s">
        <v>27</v>
      </c>
    </row>
    <row r="58" spans="1:11">
      <c r="A58" s="2" t="s">
        <v>1216</v>
      </c>
      <c r="B58" t="s">
        <v>20</v>
      </c>
      <c r="C58">
        <v>15</v>
      </c>
      <c r="D58" t="s">
        <v>1</v>
      </c>
      <c r="E58" t="s">
        <v>535</v>
      </c>
      <c r="F58" t="s">
        <v>535</v>
      </c>
      <c r="G58" s="1">
        <v>43368</v>
      </c>
      <c r="H58">
        <v>2445612</v>
      </c>
      <c r="I58">
        <f t="shared" si="0"/>
        <v>2445.6120000000001</v>
      </c>
      <c r="J58" t="s">
        <v>21</v>
      </c>
      <c r="K58" t="s">
        <v>27</v>
      </c>
    </row>
    <row r="59" spans="1:11">
      <c r="A59" s="2" t="s">
        <v>1216</v>
      </c>
      <c r="B59" t="s">
        <v>20</v>
      </c>
      <c r="C59">
        <v>15</v>
      </c>
      <c r="D59" t="s">
        <v>1</v>
      </c>
      <c r="E59" t="s">
        <v>536</v>
      </c>
      <c r="F59" t="s">
        <v>536</v>
      </c>
      <c r="G59" s="1">
        <v>43369</v>
      </c>
      <c r="H59">
        <v>2436956</v>
      </c>
      <c r="I59">
        <f t="shared" si="0"/>
        <v>2436.9560000000001</v>
      </c>
      <c r="J59" t="s">
        <v>21</v>
      </c>
      <c r="K59" t="s">
        <v>27</v>
      </c>
    </row>
    <row r="60" spans="1:11">
      <c r="A60" s="2" t="s">
        <v>1216</v>
      </c>
      <c r="B60" t="s">
        <v>20</v>
      </c>
      <c r="C60">
        <v>15</v>
      </c>
      <c r="D60" t="s">
        <v>1</v>
      </c>
      <c r="E60" t="s">
        <v>537</v>
      </c>
      <c r="F60" t="s">
        <v>537</v>
      </c>
      <c r="G60" s="1">
        <v>43370</v>
      </c>
      <c r="H60">
        <v>2428929</v>
      </c>
      <c r="I60">
        <f t="shared" si="0"/>
        <v>2428.9290000000001</v>
      </c>
      <c r="J60" t="s">
        <v>21</v>
      </c>
      <c r="K60" t="s">
        <v>27</v>
      </c>
    </row>
    <row r="61" spans="1:11">
      <c r="A61" s="2" t="s">
        <v>1216</v>
      </c>
      <c r="B61" t="s">
        <v>20</v>
      </c>
      <c r="C61">
        <v>15</v>
      </c>
      <c r="D61" t="s">
        <v>1</v>
      </c>
      <c r="E61" t="s">
        <v>538</v>
      </c>
      <c r="F61" t="s">
        <v>538</v>
      </c>
      <c r="G61" s="1">
        <v>43371</v>
      </c>
      <c r="H61">
        <v>2419931</v>
      </c>
      <c r="I61">
        <f t="shared" si="0"/>
        <v>2419.931</v>
      </c>
      <c r="J61" t="s">
        <v>21</v>
      </c>
      <c r="K61" t="s">
        <v>27</v>
      </c>
    </row>
    <row r="62" spans="1:11">
      <c r="A62" s="2" t="s">
        <v>1216</v>
      </c>
      <c r="B62" t="s">
        <v>20</v>
      </c>
      <c r="C62">
        <v>15</v>
      </c>
      <c r="D62" t="s">
        <v>1</v>
      </c>
      <c r="E62" t="s">
        <v>539</v>
      </c>
      <c r="F62" t="s">
        <v>539</v>
      </c>
      <c r="G62" s="1">
        <v>43372</v>
      </c>
      <c r="H62">
        <v>2412317</v>
      </c>
      <c r="I62">
        <f t="shared" si="0"/>
        <v>2412.317</v>
      </c>
      <c r="J62" t="s">
        <v>21</v>
      </c>
      <c r="K62" t="s">
        <v>27</v>
      </c>
    </row>
    <row r="63" spans="1:11">
      <c r="A63" s="2" t="s">
        <v>1216</v>
      </c>
      <c r="B63" t="s">
        <v>20</v>
      </c>
      <c r="C63">
        <v>15</v>
      </c>
      <c r="D63" t="s">
        <v>1</v>
      </c>
      <c r="E63" t="s">
        <v>540</v>
      </c>
      <c r="F63" t="s">
        <v>540</v>
      </c>
      <c r="G63" s="1">
        <v>43373</v>
      </c>
      <c r="H63">
        <v>2405109</v>
      </c>
      <c r="I63">
        <f t="shared" si="0"/>
        <v>2405.1089999999999</v>
      </c>
      <c r="J63" t="s">
        <v>21</v>
      </c>
      <c r="K63" t="s">
        <v>27</v>
      </c>
    </row>
    <row r="64" spans="1:11">
      <c r="A64" s="2" t="s">
        <v>1216</v>
      </c>
      <c r="B64" t="s">
        <v>20</v>
      </c>
      <c r="C64">
        <v>15</v>
      </c>
      <c r="D64" t="s">
        <v>1</v>
      </c>
      <c r="E64" t="s">
        <v>541</v>
      </c>
      <c r="F64" t="s">
        <v>541</v>
      </c>
      <c r="G64" s="1">
        <v>43374</v>
      </c>
      <c r="H64">
        <v>2399264</v>
      </c>
      <c r="I64">
        <f t="shared" si="0"/>
        <v>2399.2640000000001</v>
      </c>
      <c r="J64" t="s">
        <v>21</v>
      </c>
      <c r="K64" t="s">
        <v>27</v>
      </c>
    </row>
    <row r="65" spans="1:11">
      <c r="A65" s="2" t="s">
        <v>1216</v>
      </c>
      <c r="B65" t="s">
        <v>20</v>
      </c>
      <c r="C65">
        <v>15</v>
      </c>
      <c r="D65" t="s">
        <v>1</v>
      </c>
      <c r="E65" t="s">
        <v>542</v>
      </c>
      <c r="F65" t="s">
        <v>542</v>
      </c>
      <c r="G65" s="1">
        <v>43375</v>
      </c>
      <c r="H65">
        <v>2390724</v>
      </c>
      <c r="I65">
        <f t="shared" si="0"/>
        <v>2390.7240000000002</v>
      </c>
      <c r="J65" t="s">
        <v>21</v>
      </c>
      <c r="K65" t="s">
        <v>27</v>
      </c>
    </row>
    <row r="66" spans="1:11">
      <c r="A66" s="2" t="s">
        <v>1216</v>
      </c>
      <c r="B66" t="s">
        <v>20</v>
      </c>
      <c r="C66">
        <v>15</v>
      </c>
      <c r="D66" t="s">
        <v>1</v>
      </c>
      <c r="E66" t="s">
        <v>543</v>
      </c>
      <c r="F66" t="s">
        <v>543</v>
      </c>
      <c r="G66" s="1">
        <v>43376</v>
      </c>
      <c r="H66">
        <v>2386656</v>
      </c>
      <c r="I66">
        <f t="shared" si="0"/>
        <v>2386.6559999999999</v>
      </c>
      <c r="J66" t="s">
        <v>21</v>
      </c>
      <c r="K66" t="s">
        <v>27</v>
      </c>
    </row>
    <row r="67" spans="1:11">
      <c r="A67" s="2" t="s">
        <v>1216</v>
      </c>
      <c r="B67" t="s">
        <v>20</v>
      </c>
      <c r="C67">
        <v>15</v>
      </c>
      <c r="D67" t="s">
        <v>1</v>
      </c>
      <c r="E67" t="s">
        <v>544</v>
      </c>
      <c r="F67" t="s">
        <v>544</v>
      </c>
      <c r="G67" s="1">
        <v>43377</v>
      </c>
      <c r="H67">
        <v>2379294</v>
      </c>
      <c r="I67">
        <f t="shared" ref="I67:I130" si="1">H67/1000</f>
        <v>2379.2939999999999</v>
      </c>
      <c r="J67" t="s">
        <v>21</v>
      </c>
      <c r="K67" t="s">
        <v>27</v>
      </c>
    </row>
    <row r="68" spans="1:11">
      <c r="A68" s="2" t="s">
        <v>1216</v>
      </c>
      <c r="B68" t="s">
        <v>20</v>
      </c>
      <c r="C68">
        <v>15</v>
      </c>
      <c r="D68" t="s">
        <v>1</v>
      </c>
      <c r="E68" t="s">
        <v>545</v>
      </c>
      <c r="F68" t="s">
        <v>545</v>
      </c>
      <c r="G68" s="1">
        <v>43378</v>
      </c>
      <c r="H68">
        <v>2373503</v>
      </c>
      <c r="I68">
        <f t="shared" si="1"/>
        <v>2373.5030000000002</v>
      </c>
      <c r="J68" t="s">
        <v>21</v>
      </c>
      <c r="K68" t="s">
        <v>27</v>
      </c>
    </row>
    <row r="69" spans="1:11">
      <c r="A69" s="2" t="s">
        <v>1216</v>
      </c>
      <c r="B69" t="s">
        <v>20</v>
      </c>
      <c r="C69">
        <v>15</v>
      </c>
      <c r="D69" t="s">
        <v>1</v>
      </c>
      <c r="E69" t="s">
        <v>546</v>
      </c>
      <c r="F69" t="s">
        <v>546</v>
      </c>
      <c r="G69" s="1">
        <v>43379</v>
      </c>
      <c r="H69">
        <v>2372155</v>
      </c>
      <c r="I69">
        <f t="shared" si="1"/>
        <v>2372.1550000000002</v>
      </c>
      <c r="J69" t="s">
        <v>21</v>
      </c>
      <c r="K69" t="s">
        <v>27</v>
      </c>
    </row>
    <row r="70" spans="1:11">
      <c r="A70" s="2" t="s">
        <v>1216</v>
      </c>
      <c r="B70" t="s">
        <v>20</v>
      </c>
      <c r="C70">
        <v>15</v>
      </c>
      <c r="D70" t="s">
        <v>1</v>
      </c>
      <c r="E70" t="s">
        <v>547</v>
      </c>
      <c r="F70" t="s">
        <v>547</v>
      </c>
      <c r="G70" s="1">
        <v>43380</v>
      </c>
      <c r="H70">
        <v>2364449</v>
      </c>
      <c r="I70">
        <f t="shared" si="1"/>
        <v>2364.4490000000001</v>
      </c>
      <c r="J70" t="s">
        <v>21</v>
      </c>
      <c r="K70" t="s">
        <v>27</v>
      </c>
    </row>
    <row r="71" spans="1:11">
      <c r="A71" s="2" t="s">
        <v>1216</v>
      </c>
      <c r="B71" t="s">
        <v>20</v>
      </c>
      <c r="C71">
        <v>15</v>
      </c>
      <c r="D71" t="s">
        <v>1</v>
      </c>
      <c r="E71" t="s">
        <v>548</v>
      </c>
      <c r="F71" t="s">
        <v>548</v>
      </c>
      <c r="G71" s="1">
        <v>43381</v>
      </c>
      <c r="H71">
        <v>2356559</v>
      </c>
      <c r="I71">
        <f t="shared" si="1"/>
        <v>2356.5590000000002</v>
      </c>
      <c r="J71" t="s">
        <v>21</v>
      </c>
      <c r="K71" t="s">
        <v>27</v>
      </c>
    </row>
    <row r="72" spans="1:11">
      <c r="A72" s="2" t="s">
        <v>1216</v>
      </c>
      <c r="B72" t="s">
        <v>20</v>
      </c>
      <c r="C72">
        <v>15</v>
      </c>
      <c r="D72" t="s">
        <v>1</v>
      </c>
      <c r="E72" t="s">
        <v>549</v>
      </c>
      <c r="F72" t="s">
        <v>549</v>
      </c>
      <c r="G72" s="1">
        <v>43382</v>
      </c>
      <c r="H72">
        <v>2348132</v>
      </c>
      <c r="I72">
        <f t="shared" si="1"/>
        <v>2348.1320000000001</v>
      </c>
      <c r="J72" t="s">
        <v>21</v>
      </c>
      <c r="K72" t="s">
        <v>27</v>
      </c>
    </row>
    <row r="73" spans="1:11">
      <c r="A73" s="2" t="s">
        <v>1216</v>
      </c>
      <c r="B73" t="s">
        <v>20</v>
      </c>
      <c r="C73">
        <v>15</v>
      </c>
      <c r="D73" t="s">
        <v>1</v>
      </c>
      <c r="E73" t="s">
        <v>550</v>
      </c>
      <c r="F73" t="s">
        <v>550</v>
      </c>
      <c r="G73" s="1">
        <v>43383</v>
      </c>
      <c r="H73">
        <v>2338366</v>
      </c>
      <c r="I73">
        <f t="shared" si="1"/>
        <v>2338.366</v>
      </c>
      <c r="J73" t="s">
        <v>21</v>
      </c>
      <c r="K73" t="s">
        <v>27</v>
      </c>
    </row>
    <row r="74" spans="1:11">
      <c r="A74" s="2" t="s">
        <v>1216</v>
      </c>
      <c r="B74" t="s">
        <v>20</v>
      </c>
      <c r="C74">
        <v>15</v>
      </c>
      <c r="D74" t="s">
        <v>1</v>
      </c>
      <c r="E74" t="s">
        <v>551</v>
      </c>
      <c r="F74" t="s">
        <v>551</v>
      </c>
      <c r="G74" s="1">
        <v>43384</v>
      </c>
      <c r="H74">
        <v>2331128</v>
      </c>
      <c r="I74">
        <f t="shared" si="1"/>
        <v>2331.1280000000002</v>
      </c>
      <c r="J74" t="s">
        <v>21</v>
      </c>
      <c r="K74" t="s">
        <v>27</v>
      </c>
    </row>
    <row r="75" spans="1:11">
      <c r="A75" s="2" t="s">
        <v>1216</v>
      </c>
      <c r="B75" t="s">
        <v>20</v>
      </c>
      <c r="C75">
        <v>15</v>
      </c>
      <c r="D75" t="s">
        <v>1</v>
      </c>
      <c r="E75" t="s">
        <v>552</v>
      </c>
      <c r="F75" t="s">
        <v>552</v>
      </c>
      <c r="G75" s="1">
        <v>43385</v>
      </c>
      <c r="H75">
        <v>2321795</v>
      </c>
      <c r="I75">
        <f t="shared" si="1"/>
        <v>2321.7950000000001</v>
      </c>
      <c r="J75" t="s">
        <v>21</v>
      </c>
      <c r="K75" t="s">
        <v>27</v>
      </c>
    </row>
    <row r="76" spans="1:11">
      <c r="A76" s="2" t="s">
        <v>1216</v>
      </c>
      <c r="B76" t="s">
        <v>20</v>
      </c>
      <c r="C76">
        <v>15</v>
      </c>
      <c r="D76" t="s">
        <v>1</v>
      </c>
      <c r="E76" t="s">
        <v>553</v>
      </c>
      <c r="F76" t="s">
        <v>553</v>
      </c>
      <c r="G76" s="1">
        <v>43386</v>
      </c>
      <c r="H76">
        <v>2315156</v>
      </c>
      <c r="I76">
        <f t="shared" si="1"/>
        <v>2315.1559999999999</v>
      </c>
      <c r="J76" t="s">
        <v>21</v>
      </c>
      <c r="K76" t="s">
        <v>27</v>
      </c>
    </row>
    <row r="77" spans="1:11">
      <c r="A77" s="2" t="s">
        <v>1216</v>
      </c>
      <c r="B77" t="s">
        <v>20</v>
      </c>
      <c r="C77">
        <v>15</v>
      </c>
      <c r="D77" t="s">
        <v>1</v>
      </c>
      <c r="E77" t="s">
        <v>554</v>
      </c>
      <c r="F77" t="s">
        <v>554</v>
      </c>
      <c r="G77" s="1">
        <v>43387</v>
      </c>
      <c r="H77">
        <v>2307203</v>
      </c>
      <c r="I77">
        <f t="shared" si="1"/>
        <v>2307.203</v>
      </c>
      <c r="J77" t="s">
        <v>21</v>
      </c>
      <c r="K77" t="s">
        <v>27</v>
      </c>
    </row>
    <row r="78" spans="1:11">
      <c r="A78" s="2" t="s">
        <v>1216</v>
      </c>
      <c r="B78" t="s">
        <v>20</v>
      </c>
      <c r="C78">
        <v>15</v>
      </c>
      <c r="D78" t="s">
        <v>1</v>
      </c>
      <c r="E78" t="s">
        <v>555</v>
      </c>
      <c r="F78" t="s">
        <v>555</v>
      </c>
      <c r="G78" s="1">
        <v>43388</v>
      </c>
      <c r="H78">
        <v>2300954</v>
      </c>
      <c r="I78">
        <f t="shared" si="1"/>
        <v>2300.9540000000002</v>
      </c>
      <c r="J78" t="s">
        <v>21</v>
      </c>
      <c r="K78" t="s">
        <v>27</v>
      </c>
    </row>
    <row r="79" spans="1:11">
      <c r="A79" s="2" t="s">
        <v>1216</v>
      </c>
      <c r="B79" t="s">
        <v>20</v>
      </c>
      <c r="C79">
        <v>15</v>
      </c>
      <c r="D79" t="s">
        <v>1</v>
      </c>
      <c r="E79" t="s">
        <v>556</v>
      </c>
      <c r="F79" t="s">
        <v>556</v>
      </c>
      <c r="G79" s="1">
        <v>43389</v>
      </c>
      <c r="H79">
        <v>2289656</v>
      </c>
      <c r="I79">
        <f t="shared" si="1"/>
        <v>2289.6559999999999</v>
      </c>
      <c r="J79" t="s">
        <v>21</v>
      </c>
      <c r="K79" t="s">
        <v>27</v>
      </c>
    </row>
    <row r="80" spans="1:11">
      <c r="A80" s="2" t="s">
        <v>1216</v>
      </c>
      <c r="B80" t="s">
        <v>20</v>
      </c>
      <c r="C80">
        <v>15</v>
      </c>
      <c r="D80" t="s">
        <v>1</v>
      </c>
      <c r="E80" t="s">
        <v>557</v>
      </c>
      <c r="F80" t="s">
        <v>557</v>
      </c>
      <c r="G80" s="1">
        <v>43390</v>
      </c>
      <c r="H80">
        <v>2281187</v>
      </c>
      <c r="I80">
        <f t="shared" si="1"/>
        <v>2281.1869999999999</v>
      </c>
      <c r="J80" t="s">
        <v>21</v>
      </c>
      <c r="K80" t="s">
        <v>27</v>
      </c>
    </row>
    <row r="81" spans="1:11">
      <c r="A81" s="2" t="s">
        <v>1216</v>
      </c>
      <c r="B81" t="s">
        <v>20</v>
      </c>
      <c r="C81">
        <v>15</v>
      </c>
      <c r="D81" t="s">
        <v>1</v>
      </c>
      <c r="E81" t="s">
        <v>558</v>
      </c>
      <c r="F81" t="s">
        <v>558</v>
      </c>
      <c r="G81" s="1">
        <v>43391</v>
      </c>
      <c r="H81">
        <v>2276507</v>
      </c>
      <c r="I81">
        <f t="shared" si="1"/>
        <v>2276.5070000000001</v>
      </c>
      <c r="J81" t="s">
        <v>21</v>
      </c>
      <c r="K81" t="s">
        <v>27</v>
      </c>
    </row>
    <row r="82" spans="1:11">
      <c r="A82" s="2" t="s">
        <v>1216</v>
      </c>
      <c r="B82" t="s">
        <v>20</v>
      </c>
      <c r="C82">
        <v>15</v>
      </c>
      <c r="D82" t="s">
        <v>1</v>
      </c>
      <c r="E82" t="s">
        <v>559</v>
      </c>
      <c r="F82" t="s">
        <v>559</v>
      </c>
      <c r="G82" s="1">
        <v>43392</v>
      </c>
      <c r="H82">
        <v>2271077</v>
      </c>
      <c r="I82">
        <f t="shared" si="1"/>
        <v>2271.0770000000002</v>
      </c>
      <c r="J82" t="s">
        <v>21</v>
      </c>
      <c r="K82" t="s">
        <v>27</v>
      </c>
    </row>
    <row r="83" spans="1:11">
      <c r="A83" s="2" t="s">
        <v>1216</v>
      </c>
      <c r="B83" t="s">
        <v>20</v>
      </c>
      <c r="C83">
        <v>15</v>
      </c>
      <c r="D83" t="s">
        <v>1</v>
      </c>
      <c r="E83" t="s">
        <v>560</v>
      </c>
      <c r="F83" t="s">
        <v>560</v>
      </c>
      <c r="G83" s="1">
        <v>43393</v>
      </c>
      <c r="H83">
        <v>2260236</v>
      </c>
      <c r="I83">
        <f t="shared" si="1"/>
        <v>2260.2359999999999</v>
      </c>
      <c r="J83" t="s">
        <v>21</v>
      </c>
      <c r="K83" t="s">
        <v>27</v>
      </c>
    </row>
    <row r="84" spans="1:11">
      <c r="A84" s="2" t="s">
        <v>1216</v>
      </c>
      <c r="B84" t="s">
        <v>20</v>
      </c>
      <c r="C84">
        <v>15</v>
      </c>
      <c r="D84" t="s">
        <v>1</v>
      </c>
      <c r="E84" t="s">
        <v>561</v>
      </c>
      <c r="F84" t="s">
        <v>561</v>
      </c>
      <c r="G84" s="1">
        <v>43394</v>
      </c>
      <c r="H84">
        <v>2250929</v>
      </c>
      <c r="I84">
        <f t="shared" si="1"/>
        <v>2250.9290000000001</v>
      </c>
      <c r="J84" t="s">
        <v>21</v>
      </c>
      <c r="K84" t="s">
        <v>27</v>
      </c>
    </row>
    <row r="85" spans="1:11">
      <c r="A85" s="2" t="s">
        <v>1216</v>
      </c>
      <c r="B85" t="s">
        <v>20</v>
      </c>
      <c r="C85">
        <v>15</v>
      </c>
      <c r="D85" t="s">
        <v>1</v>
      </c>
      <c r="E85" t="s">
        <v>562</v>
      </c>
      <c r="F85" t="s">
        <v>562</v>
      </c>
      <c r="G85" s="1">
        <v>43395</v>
      </c>
      <c r="H85">
        <v>2243490</v>
      </c>
      <c r="I85">
        <f t="shared" si="1"/>
        <v>2243.4899999999998</v>
      </c>
      <c r="J85" t="s">
        <v>21</v>
      </c>
      <c r="K85" t="s">
        <v>27</v>
      </c>
    </row>
    <row r="86" spans="1:11">
      <c r="A86" s="2" t="s">
        <v>1216</v>
      </c>
      <c r="B86" t="s">
        <v>20</v>
      </c>
      <c r="C86">
        <v>15</v>
      </c>
      <c r="D86" t="s">
        <v>1</v>
      </c>
      <c r="E86" t="s">
        <v>563</v>
      </c>
      <c r="F86" t="s">
        <v>563</v>
      </c>
      <c r="G86" s="1">
        <v>43396</v>
      </c>
      <c r="H86">
        <v>2235902</v>
      </c>
      <c r="I86">
        <f t="shared" si="1"/>
        <v>2235.902</v>
      </c>
      <c r="J86" t="s">
        <v>21</v>
      </c>
      <c r="K86" t="s">
        <v>27</v>
      </c>
    </row>
    <row r="87" spans="1:11">
      <c r="A87" s="2" t="s">
        <v>1216</v>
      </c>
      <c r="B87" t="s">
        <v>20</v>
      </c>
      <c r="C87">
        <v>15</v>
      </c>
      <c r="D87" t="s">
        <v>1</v>
      </c>
      <c r="E87" t="s">
        <v>564</v>
      </c>
      <c r="F87" t="s">
        <v>564</v>
      </c>
      <c r="G87" s="1">
        <v>43397</v>
      </c>
      <c r="H87">
        <v>2231090</v>
      </c>
      <c r="I87">
        <f t="shared" si="1"/>
        <v>2231.09</v>
      </c>
      <c r="J87" t="s">
        <v>21</v>
      </c>
      <c r="K87" t="s">
        <v>27</v>
      </c>
    </row>
    <row r="88" spans="1:11">
      <c r="A88" s="2" t="s">
        <v>1216</v>
      </c>
      <c r="B88" t="s">
        <v>20</v>
      </c>
      <c r="C88">
        <v>15</v>
      </c>
      <c r="D88" t="s">
        <v>1</v>
      </c>
      <c r="E88" t="s">
        <v>565</v>
      </c>
      <c r="F88" t="s">
        <v>565</v>
      </c>
      <c r="G88" s="1">
        <v>43398</v>
      </c>
      <c r="H88">
        <v>2225357</v>
      </c>
      <c r="I88">
        <f t="shared" si="1"/>
        <v>2225.357</v>
      </c>
      <c r="J88" t="s">
        <v>21</v>
      </c>
      <c r="K88" t="s">
        <v>27</v>
      </c>
    </row>
    <row r="89" spans="1:11">
      <c r="A89" s="2" t="s">
        <v>1216</v>
      </c>
      <c r="B89" t="s">
        <v>20</v>
      </c>
      <c r="C89">
        <v>15</v>
      </c>
      <c r="D89" t="s">
        <v>1</v>
      </c>
      <c r="E89" t="s">
        <v>566</v>
      </c>
      <c r="F89" t="s">
        <v>566</v>
      </c>
      <c r="G89" s="1">
        <v>43399</v>
      </c>
      <c r="H89">
        <v>2219837</v>
      </c>
      <c r="I89">
        <f t="shared" si="1"/>
        <v>2219.837</v>
      </c>
      <c r="J89" t="s">
        <v>21</v>
      </c>
      <c r="K89" t="s">
        <v>27</v>
      </c>
    </row>
    <row r="90" spans="1:11">
      <c r="A90" s="2" t="s">
        <v>1216</v>
      </c>
      <c r="B90" t="s">
        <v>20</v>
      </c>
      <c r="C90">
        <v>15</v>
      </c>
      <c r="D90" t="s">
        <v>1</v>
      </c>
      <c r="E90" t="s">
        <v>567</v>
      </c>
      <c r="F90" t="s">
        <v>567</v>
      </c>
      <c r="G90" s="1">
        <v>43400</v>
      </c>
      <c r="H90">
        <v>2213580</v>
      </c>
      <c r="I90">
        <f t="shared" si="1"/>
        <v>2213.58</v>
      </c>
      <c r="J90" t="s">
        <v>21</v>
      </c>
      <c r="K90" t="s">
        <v>27</v>
      </c>
    </row>
    <row r="91" spans="1:11">
      <c r="A91" s="2" t="s">
        <v>1216</v>
      </c>
      <c r="B91" t="s">
        <v>20</v>
      </c>
      <c r="C91">
        <v>15</v>
      </c>
      <c r="D91" t="s">
        <v>1</v>
      </c>
      <c r="E91" t="s">
        <v>568</v>
      </c>
      <c r="F91" t="s">
        <v>568</v>
      </c>
      <c r="G91" s="1">
        <v>43401</v>
      </c>
      <c r="H91">
        <v>2208428</v>
      </c>
      <c r="I91">
        <f t="shared" si="1"/>
        <v>2208.4279999999999</v>
      </c>
      <c r="J91" t="s">
        <v>21</v>
      </c>
      <c r="K91" t="s">
        <v>27</v>
      </c>
    </row>
    <row r="92" spans="1:11">
      <c r="A92" s="2" t="s">
        <v>1216</v>
      </c>
      <c r="B92" t="s">
        <v>20</v>
      </c>
      <c r="C92">
        <v>15</v>
      </c>
      <c r="D92" t="s">
        <v>1</v>
      </c>
      <c r="E92" t="s">
        <v>569</v>
      </c>
      <c r="F92" t="s">
        <v>569</v>
      </c>
      <c r="G92" s="1">
        <v>43402</v>
      </c>
      <c r="H92">
        <v>2201472</v>
      </c>
      <c r="I92">
        <f t="shared" si="1"/>
        <v>2201.4720000000002</v>
      </c>
      <c r="J92" t="s">
        <v>21</v>
      </c>
      <c r="K92" t="s">
        <v>27</v>
      </c>
    </row>
    <row r="93" spans="1:11">
      <c r="A93" s="2" t="s">
        <v>1216</v>
      </c>
      <c r="B93" t="s">
        <v>20</v>
      </c>
      <c r="C93">
        <v>15</v>
      </c>
      <c r="D93" t="s">
        <v>1</v>
      </c>
      <c r="E93" t="s">
        <v>570</v>
      </c>
      <c r="F93" t="s">
        <v>570</v>
      </c>
      <c r="G93" s="1">
        <v>43403</v>
      </c>
      <c r="H93">
        <v>2196167</v>
      </c>
      <c r="I93">
        <f t="shared" si="1"/>
        <v>2196.1669999999999</v>
      </c>
      <c r="J93" t="s">
        <v>21</v>
      </c>
      <c r="K93" t="s">
        <v>27</v>
      </c>
    </row>
    <row r="94" spans="1:11">
      <c r="A94" s="2" t="s">
        <v>1216</v>
      </c>
      <c r="B94" t="s">
        <v>20</v>
      </c>
      <c r="C94">
        <v>15</v>
      </c>
      <c r="D94" t="s">
        <v>1</v>
      </c>
      <c r="E94" t="s">
        <v>571</v>
      </c>
      <c r="F94" t="s">
        <v>571</v>
      </c>
      <c r="G94" s="1">
        <v>43404</v>
      </c>
      <c r="H94">
        <v>2191045</v>
      </c>
      <c r="I94">
        <f t="shared" si="1"/>
        <v>2191.0450000000001</v>
      </c>
      <c r="J94" t="s">
        <v>21</v>
      </c>
      <c r="K94" t="s">
        <v>27</v>
      </c>
    </row>
    <row r="95" spans="1:11">
      <c r="A95" s="2" t="s">
        <v>1216</v>
      </c>
      <c r="B95" t="s">
        <v>20</v>
      </c>
      <c r="C95">
        <v>15</v>
      </c>
      <c r="D95" t="s">
        <v>1</v>
      </c>
      <c r="E95" t="s">
        <v>572</v>
      </c>
      <c r="F95" t="s">
        <v>572</v>
      </c>
      <c r="G95" s="1">
        <v>43405</v>
      </c>
      <c r="H95">
        <v>2181214</v>
      </c>
      <c r="I95">
        <f t="shared" si="1"/>
        <v>2181.2139999999999</v>
      </c>
      <c r="J95" t="s">
        <v>21</v>
      </c>
      <c r="K95" t="s">
        <v>27</v>
      </c>
    </row>
    <row r="96" spans="1:11">
      <c r="A96" s="2" t="s">
        <v>1216</v>
      </c>
      <c r="B96" t="s">
        <v>20</v>
      </c>
      <c r="C96">
        <v>15</v>
      </c>
      <c r="D96" t="s">
        <v>1</v>
      </c>
      <c r="E96" t="s">
        <v>573</v>
      </c>
      <c r="F96" t="s">
        <v>573</v>
      </c>
      <c r="G96" s="1">
        <v>43406</v>
      </c>
      <c r="H96">
        <v>2176303</v>
      </c>
      <c r="I96">
        <f t="shared" si="1"/>
        <v>2176.3029999999999</v>
      </c>
      <c r="J96" t="s">
        <v>21</v>
      </c>
      <c r="K96" t="s">
        <v>27</v>
      </c>
    </row>
    <row r="97" spans="1:11">
      <c r="A97" s="2" t="s">
        <v>1216</v>
      </c>
      <c r="B97" t="s">
        <v>20</v>
      </c>
      <c r="C97">
        <v>15</v>
      </c>
      <c r="D97" t="s">
        <v>1</v>
      </c>
      <c r="E97" t="s">
        <v>574</v>
      </c>
      <c r="F97" t="s">
        <v>574</v>
      </c>
      <c r="G97" s="1">
        <v>43407</v>
      </c>
      <c r="H97">
        <v>2170125</v>
      </c>
      <c r="I97">
        <f t="shared" si="1"/>
        <v>2170.125</v>
      </c>
      <c r="J97" t="s">
        <v>21</v>
      </c>
      <c r="K97" t="s">
        <v>27</v>
      </c>
    </row>
    <row r="98" spans="1:11">
      <c r="A98" s="2" t="s">
        <v>1216</v>
      </c>
      <c r="B98" t="s">
        <v>20</v>
      </c>
      <c r="C98">
        <v>15</v>
      </c>
      <c r="D98" t="s">
        <v>1</v>
      </c>
      <c r="E98" t="s">
        <v>575</v>
      </c>
      <c r="F98" t="s">
        <v>575</v>
      </c>
      <c r="G98" s="1">
        <v>43408</v>
      </c>
      <c r="H98">
        <v>2167593</v>
      </c>
      <c r="I98">
        <f t="shared" si="1"/>
        <v>2167.5929999999998</v>
      </c>
      <c r="J98" t="s">
        <v>21</v>
      </c>
      <c r="K98" t="s">
        <v>27</v>
      </c>
    </row>
    <row r="99" spans="1:11">
      <c r="A99" s="2" t="s">
        <v>1216</v>
      </c>
      <c r="B99" t="s">
        <v>20</v>
      </c>
      <c r="C99">
        <v>15</v>
      </c>
      <c r="D99" t="s">
        <v>1</v>
      </c>
      <c r="E99" t="s">
        <v>576</v>
      </c>
      <c r="F99" t="s">
        <v>576</v>
      </c>
      <c r="G99" s="1">
        <v>43409</v>
      </c>
      <c r="H99">
        <v>2166508</v>
      </c>
      <c r="I99">
        <f t="shared" si="1"/>
        <v>2166.5079999999998</v>
      </c>
      <c r="J99" t="s">
        <v>21</v>
      </c>
      <c r="K99" t="s">
        <v>27</v>
      </c>
    </row>
    <row r="100" spans="1:11">
      <c r="A100" s="2" t="s">
        <v>1216</v>
      </c>
      <c r="B100" t="s">
        <v>20</v>
      </c>
      <c r="C100">
        <v>15</v>
      </c>
      <c r="D100" t="s">
        <v>1</v>
      </c>
      <c r="E100" t="s">
        <v>577</v>
      </c>
      <c r="F100" t="s">
        <v>577</v>
      </c>
      <c r="G100" s="1">
        <v>43410</v>
      </c>
      <c r="H100">
        <v>2162892</v>
      </c>
      <c r="I100">
        <f t="shared" si="1"/>
        <v>2162.8919999999998</v>
      </c>
      <c r="J100" t="s">
        <v>21</v>
      </c>
      <c r="K100" t="s">
        <v>27</v>
      </c>
    </row>
    <row r="101" spans="1:11">
      <c r="A101" s="2" t="s">
        <v>1216</v>
      </c>
      <c r="B101" t="s">
        <v>20</v>
      </c>
      <c r="C101">
        <v>15</v>
      </c>
      <c r="D101" t="s">
        <v>1</v>
      </c>
      <c r="E101" t="s">
        <v>578</v>
      </c>
      <c r="F101" t="s">
        <v>578</v>
      </c>
      <c r="G101" s="1">
        <v>43411</v>
      </c>
      <c r="H101">
        <v>2160722</v>
      </c>
      <c r="I101">
        <f t="shared" si="1"/>
        <v>2160.7220000000002</v>
      </c>
      <c r="J101" t="s">
        <v>21</v>
      </c>
      <c r="K101" t="s">
        <v>27</v>
      </c>
    </row>
    <row r="102" spans="1:11">
      <c r="A102" s="2" t="s">
        <v>1216</v>
      </c>
      <c r="B102" t="s">
        <v>20</v>
      </c>
      <c r="C102">
        <v>15</v>
      </c>
      <c r="D102" t="s">
        <v>1</v>
      </c>
      <c r="E102" t="s">
        <v>579</v>
      </c>
      <c r="F102" t="s">
        <v>579</v>
      </c>
      <c r="G102" s="1">
        <v>43412</v>
      </c>
      <c r="H102">
        <v>2157467</v>
      </c>
      <c r="I102">
        <f t="shared" si="1"/>
        <v>2157.4670000000001</v>
      </c>
      <c r="J102" t="s">
        <v>21</v>
      </c>
      <c r="K102" t="s">
        <v>27</v>
      </c>
    </row>
    <row r="103" spans="1:11">
      <c r="A103" s="2" t="s">
        <v>1216</v>
      </c>
      <c r="B103" t="s">
        <v>20</v>
      </c>
      <c r="C103">
        <v>15</v>
      </c>
      <c r="D103" t="s">
        <v>1</v>
      </c>
      <c r="E103" t="s">
        <v>580</v>
      </c>
      <c r="F103" t="s">
        <v>580</v>
      </c>
      <c r="G103" s="1">
        <v>43413</v>
      </c>
      <c r="H103">
        <v>2154393</v>
      </c>
      <c r="I103">
        <f t="shared" si="1"/>
        <v>2154.393</v>
      </c>
      <c r="J103" t="s">
        <v>21</v>
      </c>
      <c r="K103" t="s">
        <v>27</v>
      </c>
    </row>
    <row r="104" spans="1:11">
      <c r="A104" s="2" t="s">
        <v>1216</v>
      </c>
      <c r="B104" t="s">
        <v>20</v>
      </c>
      <c r="C104">
        <v>15</v>
      </c>
      <c r="D104" t="s">
        <v>1</v>
      </c>
      <c r="E104" t="s">
        <v>581</v>
      </c>
      <c r="F104" t="s">
        <v>581</v>
      </c>
      <c r="G104" s="1">
        <v>43414</v>
      </c>
      <c r="H104">
        <v>2153850</v>
      </c>
      <c r="I104">
        <f t="shared" si="1"/>
        <v>2153.85</v>
      </c>
      <c r="J104" t="s">
        <v>21</v>
      </c>
      <c r="K104" t="s">
        <v>27</v>
      </c>
    </row>
    <row r="105" spans="1:11">
      <c r="A105" s="2" t="s">
        <v>1216</v>
      </c>
      <c r="B105" t="s">
        <v>20</v>
      </c>
      <c r="C105">
        <v>15</v>
      </c>
      <c r="D105" t="s">
        <v>1</v>
      </c>
      <c r="E105" t="s">
        <v>582</v>
      </c>
      <c r="F105" t="s">
        <v>582</v>
      </c>
      <c r="G105" s="1">
        <v>43415</v>
      </c>
      <c r="H105">
        <v>2154031</v>
      </c>
      <c r="I105">
        <f t="shared" si="1"/>
        <v>2154.0309999999999</v>
      </c>
      <c r="J105" t="s">
        <v>21</v>
      </c>
      <c r="K105" t="s">
        <v>27</v>
      </c>
    </row>
    <row r="106" spans="1:11">
      <c r="A106" s="2" t="s">
        <v>1216</v>
      </c>
      <c r="B106" t="s">
        <v>20</v>
      </c>
      <c r="C106">
        <v>15</v>
      </c>
      <c r="D106" t="s">
        <v>1</v>
      </c>
      <c r="E106" t="s">
        <v>583</v>
      </c>
      <c r="F106" t="s">
        <v>583</v>
      </c>
      <c r="G106" s="1">
        <v>43416</v>
      </c>
      <c r="H106">
        <v>2152228</v>
      </c>
      <c r="I106">
        <f t="shared" si="1"/>
        <v>2152.2280000000001</v>
      </c>
      <c r="J106" t="s">
        <v>21</v>
      </c>
      <c r="K106" t="s">
        <v>27</v>
      </c>
    </row>
    <row r="107" spans="1:11">
      <c r="A107" s="2" t="s">
        <v>1216</v>
      </c>
      <c r="B107" t="s">
        <v>20</v>
      </c>
      <c r="C107">
        <v>15</v>
      </c>
      <c r="D107" t="s">
        <v>1</v>
      </c>
      <c r="E107" t="s">
        <v>584</v>
      </c>
      <c r="F107" t="s">
        <v>584</v>
      </c>
      <c r="G107" s="1">
        <v>43417</v>
      </c>
      <c r="H107">
        <v>2150251</v>
      </c>
      <c r="I107">
        <f t="shared" si="1"/>
        <v>2150.2510000000002</v>
      </c>
      <c r="J107" t="s">
        <v>21</v>
      </c>
      <c r="K107" t="s">
        <v>27</v>
      </c>
    </row>
    <row r="108" spans="1:11">
      <c r="A108" s="2" t="s">
        <v>1216</v>
      </c>
      <c r="B108" t="s">
        <v>20</v>
      </c>
      <c r="C108">
        <v>15</v>
      </c>
      <c r="D108" t="s">
        <v>1</v>
      </c>
      <c r="E108" t="s">
        <v>585</v>
      </c>
      <c r="F108" t="s">
        <v>585</v>
      </c>
      <c r="G108" s="1">
        <v>43418</v>
      </c>
      <c r="H108">
        <v>2148093</v>
      </c>
      <c r="I108">
        <f t="shared" si="1"/>
        <v>2148.0929999999998</v>
      </c>
      <c r="J108" t="s">
        <v>21</v>
      </c>
      <c r="K108" t="s">
        <v>27</v>
      </c>
    </row>
    <row r="109" spans="1:11">
      <c r="A109" s="2" t="s">
        <v>1216</v>
      </c>
      <c r="B109" t="s">
        <v>20</v>
      </c>
      <c r="C109">
        <v>15</v>
      </c>
      <c r="D109" t="s">
        <v>1</v>
      </c>
      <c r="E109" t="s">
        <v>586</v>
      </c>
      <c r="F109" t="s">
        <v>586</v>
      </c>
      <c r="G109" s="1">
        <v>43419</v>
      </c>
      <c r="H109">
        <v>2147015</v>
      </c>
      <c r="I109">
        <f t="shared" si="1"/>
        <v>2147.0149999999999</v>
      </c>
      <c r="J109" t="s">
        <v>21</v>
      </c>
      <c r="K109" t="s">
        <v>27</v>
      </c>
    </row>
    <row r="110" spans="1:11">
      <c r="A110" s="2" t="s">
        <v>1216</v>
      </c>
      <c r="B110" t="s">
        <v>20</v>
      </c>
      <c r="C110">
        <v>15</v>
      </c>
      <c r="D110" t="s">
        <v>1</v>
      </c>
      <c r="E110" t="s">
        <v>587</v>
      </c>
      <c r="F110" t="s">
        <v>587</v>
      </c>
      <c r="G110" s="1">
        <v>43420</v>
      </c>
      <c r="H110">
        <v>2147914</v>
      </c>
      <c r="I110">
        <f t="shared" si="1"/>
        <v>2147.9140000000002</v>
      </c>
      <c r="J110" t="s">
        <v>21</v>
      </c>
      <c r="K110" t="s">
        <v>27</v>
      </c>
    </row>
    <row r="111" spans="1:11">
      <c r="A111" s="2" t="s">
        <v>1216</v>
      </c>
      <c r="B111" t="s">
        <v>20</v>
      </c>
      <c r="C111">
        <v>15</v>
      </c>
      <c r="D111" t="s">
        <v>1</v>
      </c>
      <c r="E111" t="s">
        <v>588</v>
      </c>
      <c r="F111" t="s">
        <v>588</v>
      </c>
      <c r="G111" s="1">
        <v>43421</v>
      </c>
      <c r="H111">
        <v>2145217</v>
      </c>
      <c r="I111">
        <f t="shared" si="1"/>
        <v>2145.2170000000001</v>
      </c>
      <c r="J111" t="s">
        <v>21</v>
      </c>
      <c r="K111" t="s">
        <v>27</v>
      </c>
    </row>
    <row r="112" spans="1:11">
      <c r="A112" s="2" t="s">
        <v>1216</v>
      </c>
      <c r="B112" t="s">
        <v>20</v>
      </c>
      <c r="C112">
        <v>15</v>
      </c>
      <c r="D112" t="s">
        <v>1</v>
      </c>
      <c r="E112" t="s">
        <v>589</v>
      </c>
      <c r="F112" t="s">
        <v>589</v>
      </c>
      <c r="G112" s="1">
        <v>43422</v>
      </c>
      <c r="H112">
        <v>2144858</v>
      </c>
      <c r="I112">
        <f t="shared" si="1"/>
        <v>2144.8580000000002</v>
      </c>
      <c r="J112" t="s">
        <v>21</v>
      </c>
      <c r="K112" t="s">
        <v>27</v>
      </c>
    </row>
    <row r="113" spans="1:11">
      <c r="A113" s="2" t="s">
        <v>1216</v>
      </c>
      <c r="B113" t="s">
        <v>20</v>
      </c>
      <c r="C113">
        <v>15</v>
      </c>
      <c r="D113" t="s">
        <v>1</v>
      </c>
      <c r="E113" t="s">
        <v>590</v>
      </c>
      <c r="F113" t="s">
        <v>590</v>
      </c>
      <c r="G113" s="1">
        <v>43423</v>
      </c>
      <c r="H113">
        <v>2143240</v>
      </c>
      <c r="I113">
        <f t="shared" si="1"/>
        <v>2143.2399999999998</v>
      </c>
      <c r="J113" t="s">
        <v>21</v>
      </c>
      <c r="K113" t="s">
        <v>27</v>
      </c>
    </row>
    <row r="114" spans="1:11">
      <c r="A114" s="2" t="s">
        <v>1216</v>
      </c>
      <c r="B114" t="s">
        <v>20</v>
      </c>
      <c r="C114">
        <v>15</v>
      </c>
      <c r="D114" t="s">
        <v>1</v>
      </c>
      <c r="E114" t="s">
        <v>591</v>
      </c>
      <c r="F114" t="s">
        <v>591</v>
      </c>
      <c r="G114" s="1">
        <v>43424</v>
      </c>
      <c r="H114">
        <v>2142341</v>
      </c>
      <c r="I114">
        <f t="shared" si="1"/>
        <v>2142.3409999999999</v>
      </c>
      <c r="J114" t="s">
        <v>21</v>
      </c>
      <c r="K114" t="s">
        <v>27</v>
      </c>
    </row>
    <row r="115" spans="1:11">
      <c r="A115" s="2" t="s">
        <v>1216</v>
      </c>
      <c r="B115" t="s">
        <v>20</v>
      </c>
      <c r="C115">
        <v>15</v>
      </c>
      <c r="D115" t="s">
        <v>1</v>
      </c>
      <c r="E115" t="s">
        <v>592</v>
      </c>
      <c r="F115" t="s">
        <v>592</v>
      </c>
      <c r="G115" s="1">
        <v>43425</v>
      </c>
      <c r="H115">
        <v>2143419</v>
      </c>
      <c r="I115">
        <f t="shared" si="1"/>
        <v>2143.4189999999999</v>
      </c>
      <c r="J115" t="s">
        <v>21</v>
      </c>
      <c r="K115" t="s">
        <v>27</v>
      </c>
    </row>
    <row r="116" spans="1:11">
      <c r="A116" s="2" t="s">
        <v>1216</v>
      </c>
      <c r="B116" t="s">
        <v>20</v>
      </c>
      <c r="C116">
        <v>15</v>
      </c>
      <c r="D116" t="s">
        <v>1</v>
      </c>
      <c r="E116" t="s">
        <v>593</v>
      </c>
      <c r="F116" t="s">
        <v>593</v>
      </c>
      <c r="G116" s="1">
        <v>43426</v>
      </c>
      <c r="H116">
        <v>2149172</v>
      </c>
      <c r="I116">
        <f t="shared" si="1"/>
        <v>2149.172</v>
      </c>
      <c r="J116" t="s">
        <v>21</v>
      </c>
      <c r="K116" t="s">
        <v>27</v>
      </c>
    </row>
    <row r="117" spans="1:11">
      <c r="A117" s="2" t="s">
        <v>1216</v>
      </c>
      <c r="B117" t="s">
        <v>20</v>
      </c>
      <c r="C117">
        <v>15</v>
      </c>
      <c r="D117" t="s">
        <v>1</v>
      </c>
      <c r="E117" t="s">
        <v>594</v>
      </c>
      <c r="F117" t="s">
        <v>594</v>
      </c>
      <c r="G117" s="1">
        <v>43427</v>
      </c>
      <c r="H117">
        <v>2154754</v>
      </c>
      <c r="I117">
        <f t="shared" si="1"/>
        <v>2154.7539999999999</v>
      </c>
      <c r="J117" t="s">
        <v>21</v>
      </c>
      <c r="K117" t="s">
        <v>27</v>
      </c>
    </row>
    <row r="118" spans="1:11">
      <c r="A118" s="2" t="s">
        <v>1216</v>
      </c>
      <c r="B118" t="s">
        <v>20</v>
      </c>
      <c r="C118">
        <v>15</v>
      </c>
      <c r="D118" t="s">
        <v>1</v>
      </c>
      <c r="E118" t="s">
        <v>595</v>
      </c>
      <c r="F118" t="s">
        <v>595</v>
      </c>
      <c r="G118" s="1">
        <v>43428</v>
      </c>
      <c r="H118">
        <v>2154935</v>
      </c>
      <c r="I118">
        <f t="shared" si="1"/>
        <v>2154.9349999999999</v>
      </c>
      <c r="J118" t="s">
        <v>21</v>
      </c>
      <c r="K118" t="s">
        <v>27</v>
      </c>
    </row>
    <row r="119" spans="1:11">
      <c r="A119" s="2" t="s">
        <v>1216</v>
      </c>
      <c r="B119" t="s">
        <v>20</v>
      </c>
      <c r="C119">
        <v>15</v>
      </c>
      <c r="D119" t="s">
        <v>1</v>
      </c>
      <c r="E119" t="s">
        <v>596</v>
      </c>
      <c r="F119" t="s">
        <v>596</v>
      </c>
      <c r="G119" s="1">
        <v>43429</v>
      </c>
      <c r="H119">
        <v>2157829</v>
      </c>
      <c r="I119">
        <f t="shared" si="1"/>
        <v>2157.8290000000002</v>
      </c>
      <c r="J119" t="s">
        <v>21</v>
      </c>
      <c r="K119" t="s">
        <v>27</v>
      </c>
    </row>
    <row r="120" spans="1:11">
      <c r="A120" s="2" t="s">
        <v>1216</v>
      </c>
      <c r="B120" t="s">
        <v>20</v>
      </c>
      <c r="C120">
        <v>15</v>
      </c>
      <c r="D120" t="s">
        <v>1</v>
      </c>
      <c r="E120" t="s">
        <v>597</v>
      </c>
      <c r="F120" t="s">
        <v>597</v>
      </c>
      <c r="G120" s="1">
        <v>43430</v>
      </c>
      <c r="H120">
        <v>2153850</v>
      </c>
      <c r="I120">
        <f t="shared" si="1"/>
        <v>2153.85</v>
      </c>
      <c r="J120" t="s">
        <v>21</v>
      </c>
      <c r="K120" t="s">
        <v>27</v>
      </c>
    </row>
    <row r="121" spans="1:11">
      <c r="A121" s="2" t="s">
        <v>1216</v>
      </c>
      <c r="B121" t="s">
        <v>20</v>
      </c>
      <c r="C121">
        <v>15</v>
      </c>
      <c r="D121" t="s">
        <v>1</v>
      </c>
      <c r="E121" t="s">
        <v>598</v>
      </c>
      <c r="F121" t="s">
        <v>598</v>
      </c>
      <c r="G121" s="1">
        <v>43431</v>
      </c>
      <c r="H121">
        <v>2155839</v>
      </c>
      <c r="I121">
        <f t="shared" si="1"/>
        <v>2155.8389999999999</v>
      </c>
      <c r="J121" t="s">
        <v>21</v>
      </c>
      <c r="K121" t="s">
        <v>27</v>
      </c>
    </row>
    <row r="122" spans="1:11">
      <c r="A122" s="2" t="s">
        <v>1216</v>
      </c>
      <c r="B122" t="s">
        <v>20</v>
      </c>
      <c r="C122">
        <v>15</v>
      </c>
      <c r="D122" t="s">
        <v>1</v>
      </c>
      <c r="E122" t="s">
        <v>599</v>
      </c>
      <c r="F122" t="s">
        <v>599</v>
      </c>
      <c r="G122" s="1">
        <v>43432</v>
      </c>
      <c r="H122">
        <v>2156563</v>
      </c>
      <c r="I122">
        <f t="shared" si="1"/>
        <v>2156.5630000000001</v>
      </c>
      <c r="J122" t="s">
        <v>21</v>
      </c>
      <c r="K122" t="s">
        <v>27</v>
      </c>
    </row>
    <row r="123" spans="1:11">
      <c r="A123" s="2" t="s">
        <v>1216</v>
      </c>
      <c r="B123" t="s">
        <v>20</v>
      </c>
      <c r="C123">
        <v>15</v>
      </c>
      <c r="D123" t="s">
        <v>1</v>
      </c>
      <c r="E123" t="s">
        <v>600</v>
      </c>
      <c r="F123" t="s">
        <v>600</v>
      </c>
      <c r="G123" s="1">
        <v>43433</v>
      </c>
      <c r="H123">
        <v>2171938</v>
      </c>
      <c r="I123">
        <f t="shared" si="1"/>
        <v>2171.9380000000001</v>
      </c>
      <c r="J123" t="s">
        <v>21</v>
      </c>
      <c r="K123" t="s">
        <v>27</v>
      </c>
    </row>
    <row r="124" spans="1:11">
      <c r="A124" s="2" t="s">
        <v>1216</v>
      </c>
      <c r="B124" t="s">
        <v>20</v>
      </c>
      <c r="C124">
        <v>15</v>
      </c>
      <c r="D124" t="s">
        <v>1</v>
      </c>
      <c r="E124" t="s">
        <v>601</v>
      </c>
      <c r="F124" t="s">
        <v>601</v>
      </c>
      <c r="G124" s="1">
        <v>43434</v>
      </c>
      <c r="H124">
        <v>2177030</v>
      </c>
      <c r="I124">
        <f t="shared" si="1"/>
        <v>2177.0300000000002</v>
      </c>
      <c r="J124" t="s">
        <v>21</v>
      </c>
      <c r="K124" t="s">
        <v>27</v>
      </c>
    </row>
    <row r="125" spans="1:11">
      <c r="A125" s="2" t="s">
        <v>1216</v>
      </c>
      <c r="B125" t="s">
        <v>20</v>
      </c>
      <c r="C125">
        <v>15</v>
      </c>
      <c r="D125" t="s">
        <v>1</v>
      </c>
      <c r="E125" t="s">
        <v>602</v>
      </c>
      <c r="F125" t="s">
        <v>602</v>
      </c>
      <c r="G125" s="1">
        <v>43435</v>
      </c>
      <c r="H125">
        <v>2177394</v>
      </c>
      <c r="I125">
        <f t="shared" si="1"/>
        <v>2177.3939999999998</v>
      </c>
      <c r="J125" t="s">
        <v>21</v>
      </c>
      <c r="K125" t="s">
        <v>27</v>
      </c>
    </row>
    <row r="126" spans="1:11">
      <c r="A126" s="2" t="s">
        <v>1216</v>
      </c>
      <c r="B126" t="s">
        <v>20</v>
      </c>
      <c r="C126">
        <v>15</v>
      </c>
      <c r="D126" t="s">
        <v>1</v>
      </c>
      <c r="E126" t="s">
        <v>603</v>
      </c>
      <c r="F126" t="s">
        <v>603</v>
      </c>
      <c r="G126" s="1">
        <v>43436</v>
      </c>
      <c r="H126">
        <v>2178667</v>
      </c>
      <c r="I126">
        <f t="shared" si="1"/>
        <v>2178.6669999999999</v>
      </c>
      <c r="J126" t="s">
        <v>21</v>
      </c>
      <c r="K126" t="s">
        <v>27</v>
      </c>
    </row>
    <row r="127" spans="1:11">
      <c r="A127" s="2" t="s">
        <v>1216</v>
      </c>
      <c r="B127" t="s">
        <v>20</v>
      </c>
      <c r="C127">
        <v>15</v>
      </c>
      <c r="D127" t="s">
        <v>1</v>
      </c>
      <c r="E127" t="s">
        <v>604</v>
      </c>
      <c r="F127" t="s">
        <v>604</v>
      </c>
      <c r="G127" s="1">
        <v>43437</v>
      </c>
      <c r="H127">
        <v>2179941</v>
      </c>
      <c r="I127">
        <f t="shared" si="1"/>
        <v>2179.9409999999998</v>
      </c>
      <c r="J127" t="s">
        <v>21</v>
      </c>
      <c r="K127" t="s">
        <v>27</v>
      </c>
    </row>
    <row r="128" spans="1:11">
      <c r="A128" s="2" t="s">
        <v>1216</v>
      </c>
      <c r="B128" t="s">
        <v>20</v>
      </c>
      <c r="C128">
        <v>15</v>
      </c>
      <c r="D128" t="s">
        <v>1</v>
      </c>
      <c r="E128" t="s">
        <v>605</v>
      </c>
      <c r="F128" t="s">
        <v>605</v>
      </c>
      <c r="G128" s="1">
        <v>43438</v>
      </c>
      <c r="H128">
        <v>2182487</v>
      </c>
      <c r="I128">
        <f t="shared" si="1"/>
        <v>2182.4870000000001</v>
      </c>
      <c r="J128" t="s">
        <v>21</v>
      </c>
      <c r="K128" t="s">
        <v>27</v>
      </c>
    </row>
    <row r="129" spans="1:11">
      <c r="A129" s="2" t="s">
        <v>1216</v>
      </c>
      <c r="B129" t="s">
        <v>20</v>
      </c>
      <c r="C129">
        <v>15</v>
      </c>
      <c r="D129" t="s">
        <v>1</v>
      </c>
      <c r="E129" t="s">
        <v>606</v>
      </c>
      <c r="F129" t="s">
        <v>606</v>
      </c>
      <c r="G129" s="1">
        <v>43439</v>
      </c>
      <c r="H129">
        <v>2184306</v>
      </c>
      <c r="I129">
        <f t="shared" si="1"/>
        <v>2184.306</v>
      </c>
      <c r="J129" t="s">
        <v>21</v>
      </c>
      <c r="K129" t="s">
        <v>27</v>
      </c>
    </row>
    <row r="130" spans="1:11">
      <c r="A130" s="2" t="s">
        <v>1216</v>
      </c>
      <c r="B130" t="s">
        <v>20</v>
      </c>
      <c r="C130">
        <v>15</v>
      </c>
      <c r="D130" t="s">
        <v>1</v>
      </c>
      <c r="E130" t="s">
        <v>607</v>
      </c>
      <c r="F130" t="s">
        <v>607</v>
      </c>
      <c r="G130" s="1">
        <v>43440</v>
      </c>
      <c r="H130">
        <v>2183942</v>
      </c>
      <c r="I130">
        <f t="shared" si="1"/>
        <v>2183.942</v>
      </c>
      <c r="J130" t="s">
        <v>21</v>
      </c>
      <c r="K130" t="s">
        <v>27</v>
      </c>
    </row>
    <row r="131" spans="1:11">
      <c r="A131" s="2" t="s">
        <v>1216</v>
      </c>
      <c r="B131" t="s">
        <v>20</v>
      </c>
      <c r="C131">
        <v>15</v>
      </c>
      <c r="D131" t="s">
        <v>1</v>
      </c>
      <c r="E131" t="s">
        <v>608</v>
      </c>
      <c r="F131" t="s">
        <v>608</v>
      </c>
      <c r="G131" s="1">
        <v>43441</v>
      </c>
      <c r="H131">
        <v>2181760</v>
      </c>
      <c r="I131">
        <f t="shared" ref="I131:I194" si="2">H131/1000</f>
        <v>2181.7600000000002</v>
      </c>
      <c r="J131" t="s">
        <v>21</v>
      </c>
      <c r="K131" t="s">
        <v>27</v>
      </c>
    </row>
    <row r="132" spans="1:11">
      <c r="A132" s="2" t="s">
        <v>1216</v>
      </c>
      <c r="B132" t="s">
        <v>20</v>
      </c>
      <c r="C132">
        <v>15</v>
      </c>
      <c r="D132" t="s">
        <v>1</v>
      </c>
      <c r="E132" t="s">
        <v>609</v>
      </c>
      <c r="F132" t="s">
        <v>609</v>
      </c>
      <c r="G132" s="1">
        <v>43442</v>
      </c>
      <c r="H132">
        <v>2182123</v>
      </c>
      <c r="I132">
        <f t="shared" si="2"/>
        <v>2182.123</v>
      </c>
      <c r="J132" t="s">
        <v>21</v>
      </c>
      <c r="K132" t="s">
        <v>27</v>
      </c>
    </row>
    <row r="133" spans="1:11">
      <c r="A133" s="2" t="s">
        <v>1216</v>
      </c>
      <c r="B133" t="s">
        <v>20</v>
      </c>
      <c r="C133">
        <v>15</v>
      </c>
      <c r="D133" t="s">
        <v>1</v>
      </c>
      <c r="E133" t="s">
        <v>610</v>
      </c>
      <c r="F133" t="s">
        <v>610</v>
      </c>
      <c r="G133" s="1">
        <v>43443</v>
      </c>
      <c r="H133">
        <v>2180850</v>
      </c>
      <c r="I133">
        <f t="shared" si="2"/>
        <v>2180.85</v>
      </c>
      <c r="J133" t="s">
        <v>21</v>
      </c>
      <c r="K133" t="s">
        <v>27</v>
      </c>
    </row>
    <row r="134" spans="1:11">
      <c r="A134" s="2" t="s">
        <v>1216</v>
      </c>
      <c r="B134" t="s">
        <v>20</v>
      </c>
      <c r="C134">
        <v>15</v>
      </c>
      <c r="D134" t="s">
        <v>1</v>
      </c>
      <c r="E134" t="s">
        <v>611</v>
      </c>
      <c r="F134" t="s">
        <v>611</v>
      </c>
      <c r="G134" s="1">
        <v>43444</v>
      </c>
      <c r="H134">
        <v>2183033</v>
      </c>
      <c r="I134">
        <f t="shared" si="2"/>
        <v>2183.0329999999999</v>
      </c>
      <c r="J134" t="s">
        <v>21</v>
      </c>
      <c r="K134" t="s">
        <v>27</v>
      </c>
    </row>
    <row r="135" spans="1:11">
      <c r="A135" s="2" t="s">
        <v>1216</v>
      </c>
      <c r="B135" t="s">
        <v>20</v>
      </c>
      <c r="C135">
        <v>15</v>
      </c>
      <c r="D135" t="s">
        <v>1</v>
      </c>
      <c r="E135" t="s">
        <v>612</v>
      </c>
      <c r="F135" t="s">
        <v>612</v>
      </c>
      <c r="G135" s="1">
        <v>43445</v>
      </c>
      <c r="H135">
        <v>2184124</v>
      </c>
      <c r="I135">
        <f t="shared" si="2"/>
        <v>2184.1239999999998</v>
      </c>
      <c r="J135" t="s">
        <v>21</v>
      </c>
      <c r="K135" t="s">
        <v>27</v>
      </c>
    </row>
    <row r="136" spans="1:11">
      <c r="A136" s="2" t="s">
        <v>1216</v>
      </c>
      <c r="B136" t="s">
        <v>20</v>
      </c>
      <c r="C136">
        <v>15</v>
      </c>
      <c r="D136" t="s">
        <v>1</v>
      </c>
      <c r="E136" t="s">
        <v>613</v>
      </c>
      <c r="F136" t="s">
        <v>613</v>
      </c>
      <c r="G136" s="1">
        <v>43446</v>
      </c>
      <c r="H136">
        <v>2183215</v>
      </c>
      <c r="I136">
        <f t="shared" si="2"/>
        <v>2183.2150000000001</v>
      </c>
      <c r="J136" t="s">
        <v>21</v>
      </c>
      <c r="K136" t="s">
        <v>27</v>
      </c>
    </row>
    <row r="137" spans="1:11">
      <c r="A137" s="2" t="s">
        <v>1216</v>
      </c>
      <c r="B137" t="s">
        <v>20</v>
      </c>
      <c r="C137">
        <v>15</v>
      </c>
      <c r="D137" t="s">
        <v>1</v>
      </c>
      <c r="E137" t="s">
        <v>614</v>
      </c>
      <c r="F137" t="s">
        <v>614</v>
      </c>
      <c r="G137" s="1">
        <v>43447</v>
      </c>
      <c r="H137">
        <v>2181396</v>
      </c>
      <c r="I137">
        <f t="shared" si="2"/>
        <v>2181.3960000000002</v>
      </c>
      <c r="J137" t="s">
        <v>21</v>
      </c>
      <c r="K137" t="s">
        <v>27</v>
      </c>
    </row>
    <row r="138" spans="1:11">
      <c r="A138" s="2" t="s">
        <v>1216</v>
      </c>
      <c r="B138" t="s">
        <v>20</v>
      </c>
      <c r="C138">
        <v>15</v>
      </c>
      <c r="D138" t="s">
        <v>1</v>
      </c>
      <c r="E138" t="s">
        <v>615</v>
      </c>
      <c r="F138" t="s">
        <v>615</v>
      </c>
      <c r="G138" s="1">
        <v>43448</v>
      </c>
      <c r="H138">
        <v>2180668</v>
      </c>
      <c r="I138">
        <f t="shared" si="2"/>
        <v>2180.6680000000001</v>
      </c>
      <c r="J138" t="s">
        <v>21</v>
      </c>
      <c r="K138" t="s">
        <v>27</v>
      </c>
    </row>
    <row r="139" spans="1:11">
      <c r="A139" s="2" t="s">
        <v>1216</v>
      </c>
      <c r="B139" t="s">
        <v>20</v>
      </c>
      <c r="C139">
        <v>15</v>
      </c>
      <c r="D139" t="s">
        <v>1</v>
      </c>
      <c r="E139" t="s">
        <v>616</v>
      </c>
      <c r="F139" t="s">
        <v>616</v>
      </c>
      <c r="G139" s="1">
        <v>43449</v>
      </c>
      <c r="H139">
        <v>2183760</v>
      </c>
      <c r="I139">
        <f t="shared" si="2"/>
        <v>2183.7600000000002</v>
      </c>
      <c r="J139" t="s">
        <v>21</v>
      </c>
      <c r="K139" t="s">
        <v>27</v>
      </c>
    </row>
    <row r="140" spans="1:11">
      <c r="A140" s="2" t="s">
        <v>1216</v>
      </c>
      <c r="B140" t="s">
        <v>20</v>
      </c>
      <c r="C140">
        <v>15</v>
      </c>
      <c r="D140" t="s">
        <v>1</v>
      </c>
      <c r="E140" t="s">
        <v>617</v>
      </c>
      <c r="F140" t="s">
        <v>617</v>
      </c>
      <c r="G140" s="1">
        <v>43450</v>
      </c>
      <c r="H140">
        <v>2197631</v>
      </c>
      <c r="I140">
        <f t="shared" si="2"/>
        <v>2197.6309999999999</v>
      </c>
      <c r="J140" t="s">
        <v>21</v>
      </c>
      <c r="K140" t="s">
        <v>27</v>
      </c>
    </row>
    <row r="141" spans="1:11">
      <c r="A141" s="2" t="s">
        <v>1216</v>
      </c>
      <c r="B141" t="s">
        <v>20</v>
      </c>
      <c r="C141">
        <v>15</v>
      </c>
      <c r="D141" t="s">
        <v>1</v>
      </c>
      <c r="E141" t="s">
        <v>618</v>
      </c>
      <c r="F141" t="s">
        <v>618</v>
      </c>
      <c r="G141" s="1">
        <v>43451</v>
      </c>
      <c r="H141">
        <v>2210268</v>
      </c>
      <c r="I141">
        <f t="shared" si="2"/>
        <v>2210.268</v>
      </c>
      <c r="J141" t="s">
        <v>21</v>
      </c>
      <c r="K141" t="s">
        <v>27</v>
      </c>
    </row>
    <row r="142" spans="1:11">
      <c r="A142" s="2" t="s">
        <v>1216</v>
      </c>
      <c r="B142" t="s">
        <v>20</v>
      </c>
      <c r="C142">
        <v>15</v>
      </c>
      <c r="D142" t="s">
        <v>1</v>
      </c>
      <c r="E142" t="s">
        <v>619</v>
      </c>
      <c r="F142" t="s">
        <v>619</v>
      </c>
      <c r="G142" s="1">
        <v>43452</v>
      </c>
      <c r="H142">
        <v>2217813</v>
      </c>
      <c r="I142">
        <f t="shared" si="2"/>
        <v>2217.8130000000001</v>
      </c>
      <c r="J142" t="s">
        <v>21</v>
      </c>
      <c r="K142" t="s">
        <v>27</v>
      </c>
    </row>
    <row r="143" spans="1:11">
      <c r="A143" s="2" t="s">
        <v>1216</v>
      </c>
      <c r="B143" t="s">
        <v>20</v>
      </c>
      <c r="C143">
        <v>15</v>
      </c>
      <c r="D143" t="s">
        <v>1</v>
      </c>
      <c r="E143" t="s">
        <v>620</v>
      </c>
      <c r="F143" t="s">
        <v>620</v>
      </c>
      <c r="G143" s="1">
        <v>43453</v>
      </c>
      <c r="H143">
        <v>2224989</v>
      </c>
      <c r="I143">
        <f t="shared" si="2"/>
        <v>2224.989</v>
      </c>
      <c r="J143" t="s">
        <v>21</v>
      </c>
      <c r="K143" t="s">
        <v>27</v>
      </c>
    </row>
    <row r="144" spans="1:11">
      <c r="A144" s="2" t="s">
        <v>1216</v>
      </c>
      <c r="B144" t="s">
        <v>20</v>
      </c>
      <c r="C144">
        <v>15</v>
      </c>
      <c r="D144" t="s">
        <v>1</v>
      </c>
      <c r="E144" t="s">
        <v>621</v>
      </c>
      <c r="F144" t="s">
        <v>621</v>
      </c>
      <c r="G144" s="1">
        <v>43454</v>
      </c>
      <c r="H144">
        <v>2230905</v>
      </c>
      <c r="I144">
        <f t="shared" si="2"/>
        <v>2230.9050000000002</v>
      </c>
      <c r="J144" t="s">
        <v>21</v>
      </c>
      <c r="K144" t="s">
        <v>27</v>
      </c>
    </row>
    <row r="145" spans="1:11">
      <c r="A145" s="2" t="s">
        <v>1216</v>
      </c>
      <c r="B145" t="s">
        <v>20</v>
      </c>
      <c r="C145">
        <v>15</v>
      </c>
      <c r="D145" t="s">
        <v>1</v>
      </c>
      <c r="E145" t="s">
        <v>622</v>
      </c>
      <c r="F145" t="s">
        <v>622</v>
      </c>
      <c r="G145" s="1">
        <v>43455</v>
      </c>
      <c r="H145">
        <v>2236272</v>
      </c>
      <c r="I145">
        <f t="shared" si="2"/>
        <v>2236.2719999999999</v>
      </c>
      <c r="J145" t="s">
        <v>21</v>
      </c>
      <c r="K145" t="s">
        <v>27</v>
      </c>
    </row>
    <row r="146" spans="1:11">
      <c r="A146" s="2" t="s">
        <v>1216</v>
      </c>
      <c r="B146" t="s">
        <v>20</v>
      </c>
      <c r="C146">
        <v>15</v>
      </c>
      <c r="D146" t="s">
        <v>1</v>
      </c>
      <c r="E146" t="s">
        <v>623</v>
      </c>
      <c r="F146" t="s">
        <v>623</v>
      </c>
      <c r="G146" s="1">
        <v>43456</v>
      </c>
      <c r="H146">
        <v>2240528</v>
      </c>
      <c r="I146">
        <f t="shared" si="2"/>
        <v>2240.5279999999998</v>
      </c>
      <c r="J146" t="s">
        <v>21</v>
      </c>
      <c r="K146" t="s">
        <v>27</v>
      </c>
    </row>
    <row r="147" spans="1:11">
      <c r="A147" s="2" t="s">
        <v>1216</v>
      </c>
      <c r="B147" t="s">
        <v>20</v>
      </c>
      <c r="C147">
        <v>15</v>
      </c>
      <c r="D147" t="s">
        <v>1</v>
      </c>
      <c r="E147" t="s">
        <v>624</v>
      </c>
      <c r="F147" t="s">
        <v>624</v>
      </c>
      <c r="G147" s="1">
        <v>43457</v>
      </c>
      <c r="H147">
        <v>2244045</v>
      </c>
      <c r="I147">
        <f t="shared" si="2"/>
        <v>2244.0450000000001</v>
      </c>
      <c r="J147" t="s">
        <v>21</v>
      </c>
      <c r="K147" t="s">
        <v>27</v>
      </c>
    </row>
    <row r="148" spans="1:11">
      <c r="A148" s="2" t="s">
        <v>1216</v>
      </c>
      <c r="B148" t="s">
        <v>20</v>
      </c>
      <c r="C148">
        <v>15</v>
      </c>
      <c r="D148" t="s">
        <v>1</v>
      </c>
      <c r="E148" t="s">
        <v>625</v>
      </c>
      <c r="F148" t="s">
        <v>625</v>
      </c>
      <c r="G148" s="1">
        <v>43458</v>
      </c>
      <c r="H148">
        <v>2251301</v>
      </c>
      <c r="I148">
        <f t="shared" si="2"/>
        <v>2251.3009999999999</v>
      </c>
      <c r="J148" t="s">
        <v>21</v>
      </c>
      <c r="K148" t="s">
        <v>27</v>
      </c>
    </row>
    <row r="149" spans="1:11">
      <c r="A149" s="2" t="s">
        <v>1216</v>
      </c>
      <c r="B149" t="s">
        <v>20</v>
      </c>
      <c r="C149">
        <v>15</v>
      </c>
      <c r="D149" t="s">
        <v>1</v>
      </c>
      <c r="E149" t="s">
        <v>626</v>
      </c>
      <c r="F149" t="s">
        <v>626</v>
      </c>
      <c r="G149" s="1">
        <v>43459</v>
      </c>
      <c r="H149">
        <v>2254838</v>
      </c>
      <c r="I149">
        <f t="shared" si="2"/>
        <v>2254.8380000000002</v>
      </c>
      <c r="J149" t="s">
        <v>21</v>
      </c>
      <c r="K149" t="s">
        <v>27</v>
      </c>
    </row>
    <row r="150" spans="1:11">
      <c r="A150" s="2" t="s">
        <v>1216</v>
      </c>
      <c r="B150" t="s">
        <v>20</v>
      </c>
      <c r="C150">
        <v>15</v>
      </c>
      <c r="D150" t="s">
        <v>1</v>
      </c>
      <c r="E150" t="s">
        <v>627</v>
      </c>
      <c r="F150" t="s">
        <v>627</v>
      </c>
      <c r="G150" s="1">
        <v>43460</v>
      </c>
      <c r="H150">
        <v>2258933</v>
      </c>
      <c r="I150">
        <f t="shared" si="2"/>
        <v>2258.933</v>
      </c>
      <c r="J150" t="s">
        <v>21</v>
      </c>
      <c r="K150" t="s">
        <v>27</v>
      </c>
    </row>
    <row r="151" spans="1:11">
      <c r="A151" s="2" t="s">
        <v>1216</v>
      </c>
      <c r="B151" t="s">
        <v>20</v>
      </c>
      <c r="C151">
        <v>15</v>
      </c>
      <c r="D151" t="s">
        <v>1</v>
      </c>
      <c r="E151" t="s">
        <v>628</v>
      </c>
      <c r="F151" t="s">
        <v>628</v>
      </c>
      <c r="G151" s="1">
        <v>43461</v>
      </c>
      <c r="H151">
        <v>2260794</v>
      </c>
      <c r="I151">
        <f t="shared" si="2"/>
        <v>2260.7939999999999</v>
      </c>
      <c r="J151" t="s">
        <v>21</v>
      </c>
      <c r="K151" t="s">
        <v>27</v>
      </c>
    </row>
    <row r="152" spans="1:11">
      <c r="A152" s="2" t="s">
        <v>1216</v>
      </c>
      <c r="B152" t="s">
        <v>20</v>
      </c>
      <c r="C152">
        <v>15</v>
      </c>
      <c r="D152" t="s">
        <v>1</v>
      </c>
      <c r="E152" t="s">
        <v>629</v>
      </c>
      <c r="F152" t="s">
        <v>629</v>
      </c>
      <c r="G152" s="1">
        <v>43462</v>
      </c>
      <c r="H152">
        <v>2265273</v>
      </c>
      <c r="I152">
        <f t="shared" si="2"/>
        <v>2265.2730000000001</v>
      </c>
      <c r="J152" t="s">
        <v>21</v>
      </c>
      <c r="K152" t="s">
        <v>27</v>
      </c>
    </row>
    <row r="153" spans="1:11">
      <c r="A153" s="2" t="s">
        <v>1216</v>
      </c>
      <c r="B153" t="s">
        <v>20</v>
      </c>
      <c r="C153">
        <v>15</v>
      </c>
      <c r="D153" t="s">
        <v>1</v>
      </c>
      <c r="E153" t="s">
        <v>630</v>
      </c>
      <c r="F153" t="s">
        <v>630</v>
      </c>
      <c r="G153" s="1">
        <v>43463</v>
      </c>
      <c r="H153">
        <v>2267333</v>
      </c>
      <c r="I153">
        <f t="shared" si="2"/>
        <v>2267.3330000000001</v>
      </c>
      <c r="J153" t="s">
        <v>21</v>
      </c>
      <c r="K153" t="s">
        <v>27</v>
      </c>
    </row>
    <row r="154" spans="1:11">
      <c r="A154" s="2" t="s">
        <v>1216</v>
      </c>
      <c r="B154" t="s">
        <v>20</v>
      </c>
      <c r="C154">
        <v>15</v>
      </c>
      <c r="D154" t="s">
        <v>1</v>
      </c>
      <c r="E154" t="s">
        <v>631</v>
      </c>
      <c r="F154" t="s">
        <v>631</v>
      </c>
      <c r="G154" s="1">
        <v>43464</v>
      </c>
      <c r="H154">
        <v>2266210</v>
      </c>
      <c r="I154">
        <f t="shared" si="2"/>
        <v>2266.21</v>
      </c>
      <c r="J154" t="s">
        <v>21</v>
      </c>
      <c r="K154" t="s">
        <v>27</v>
      </c>
    </row>
    <row r="155" spans="1:11">
      <c r="A155" s="2" t="s">
        <v>1216</v>
      </c>
      <c r="B155" t="s">
        <v>20</v>
      </c>
      <c r="C155">
        <v>15</v>
      </c>
      <c r="D155" t="s">
        <v>1</v>
      </c>
      <c r="E155" t="s">
        <v>632</v>
      </c>
      <c r="F155" t="s">
        <v>632</v>
      </c>
      <c r="G155" s="1">
        <v>43465</v>
      </c>
      <c r="H155">
        <v>2267895</v>
      </c>
      <c r="I155">
        <f t="shared" si="2"/>
        <v>2267.895</v>
      </c>
      <c r="J155" t="s">
        <v>21</v>
      </c>
      <c r="K155" t="s">
        <v>27</v>
      </c>
    </row>
    <row r="156" spans="1:11">
      <c r="A156" s="2" t="s">
        <v>1216</v>
      </c>
      <c r="B156" t="s">
        <v>20</v>
      </c>
      <c r="C156">
        <v>15</v>
      </c>
      <c r="D156" t="s">
        <v>1</v>
      </c>
      <c r="E156" t="s">
        <v>633</v>
      </c>
      <c r="F156" t="s">
        <v>633</v>
      </c>
      <c r="G156" s="1">
        <v>43466</v>
      </c>
      <c r="H156">
        <v>2270141</v>
      </c>
      <c r="I156">
        <f t="shared" si="2"/>
        <v>2270.1410000000001</v>
      </c>
      <c r="J156" t="s">
        <v>21</v>
      </c>
      <c r="K156" t="s">
        <v>27</v>
      </c>
    </row>
    <row r="157" spans="1:11">
      <c r="A157" s="2" t="s">
        <v>1216</v>
      </c>
      <c r="B157" t="s">
        <v>20</v>
      </c>
      <c r="C157">
        <v>15</v>
      </c>
      <c r="D157" t="s">
        <v>1</v>
      </c>
      <c r="E157" t="s">
        <v>634</v>
      </c>
      <c r="F157" t="s">
        <v>634</v>
      </c>
      <c r="G157" s="1">
        <v>43467</v>
      </c>
      <c r="H157">
        <v>2269392</v>
      </c>
      <c r="I157">
        <f t="shared" si="2"/>
        <v>2269.3919999999998</v>
      </c>
      <c r="J157" t="s">
        <v>21</v>
      </c>
      <c r="K157" t="s">
        <v>27</v>
      </c>
    </row>
    <row r="158" spans="1:11">
      <c r="A158" s="2" t="s">
        <v>1216</v>
      </c>
      <c r="B158" t="s">
        <v>20</v>
      </c>
      <c r="C158">
        <v>15</v>
      </c>
      <c r="D158" t="s">
        <v>1</v>
      </c>
      <c r="E158" t="s">
        <v>635</v>
      </c>
      <c r="F158" t="s">
        <v>635</v>
      </c>
      <c r="G158" s="1">
        <v>43468</v>
      </c>
      <c r="H158">
        <v>2267895</v>
      </c>
      <c r="I158">
        <f t="shared" si="2"/>
        <v>2267.895</v>
      </c>
      <c r="J158" t="s">
        <v>21</v>
      </c>
      <c r="K158" t="s">
        <v>27</v>
      </c>
    </row>
    <row r="159" spans="1:11">
      <c r="A159" s="2" t="s">
        <v>1216</v>
      </c>
      <c r="B159" t="s">
        <v>20</v>
      </c>
      <c r="C159">
        <v>15</v>
      </c>
      <c r="D159" t="s">
        <v>1</v>
      </c>
      <c r="E159" t="s">
        <v>636</v>
      </c>
      <c r="F159" t="s">
        <v>636</v>
      </c>
      <c r="G159" s="1">
        <v>43469</v>
      </c>
      <c r="H159">
        <v>2270141</v>
      </c>
      <c r="I159">
        <f t="shared" si="2"/>
        <v>2270.1410000000001</v>
      </c>
      <c r="J159" t="s">
        <v>21</v>
      </c>
      <c r="K159" t="s">
        <v>27</v>
      </c>
    </row>
    <row r="160" spans="1:11">
      <c r="A160" s="2" t="s">
        <v>1216</v>
      </c>
      <c r="B160" t="s">
        <v>20</v>
      </c>
      <c r="C160">
        <v>15</v>
      </c>
      <c r="D160" t="s">
        <v>1</v>
      </c>
      <c r="E160" t="s">
        <v>637</v>
      </c>
      <c r="F160" t="s">
        <v>637</v>
      </c>
      <c r="G160" s="1">
        <v>43470</v>
      </c>
      <c r="H160">
        <v>2281000</v>
      </c>
      <c r="I160">
        <f t="shared" si="2"/>
        <v>2281</v>
      </c>
      <c r="J160" t="s">
        <v>21</v>
      </c>
      <c r="K160" t="s">
        <v>27</v>
      </c>
    </row>
    <row r="161" spans="1:11">
      <c r="A161" s="2" t="s">
        <v>1216</v>
      </c>
      <c r="B161" t="s">
        <v>20</v>
      </c>
      <c r="C161">
        <v>15</v>
      </c>
      <c r="D161" t="s">
        <v>1</v>
      </c>
      <c r="E161" t="s">
        <v>638</v>
      </c>
      <c r="F161" t="s">
        <v>638</v>
      </c>
      <c r="G161" s="1">
        <v>43471</v>
      </c>
      <c r="H161">
        <v>2288903</v>
      </c>
      <c r="I161">
        <f t="shared" si="2"/>
        <v>2288.9029999999998</v>
      </c>
      <c r="J161" t="s">
        <v>21</v>
      </c>
      <c r="K161" t="s">
        <v>27</v>
      </c>
    </row>
    <row r="162" spans="1:11">
      <c r="A162" s="2" t="s">
        <v>1216</v>
      </c>
      <c r="B162" t="s">
        <v>20</v>
      </c>
      <c r="C162">
        <v>15</v>
      </c>
      <c r="D162" t="s">
        <v>1</v>
      </c>
      <c r="E162" t="s">
        <v>639</v>
      </c>
      <c r="F162" t="s">
        <v>639</v>
      </c>
      <c r="G162" s="1">
        <v>43472</v>
      </c>
      <c r="H162">
        <v>2297376</v>
      </c>
      <c r="I162">
        <f t="shared" si="2"/>
        <v>2297.3760000000002</v>
      </c>
      <c r="J162" t="s">
        <v>21</v>
      </c>
      <c r="K162" t="s">
        <v>27</v>
      </c>
    </row>
    <row r="163" spans="1:11">
      <c r="A163" s="2" t="s">
        <v>1216</v>
      </c>
      <c r="B163" t="s">
        <v>20</v>
      </c>
      <c r="C163">
        <v>15</v>
      </c>
      <c r="D163" t="s">
        <v>1</v>
      </c>
      <c r="E163" t="s">
        <v>640</v>
      </c>
      <c r="F163" t="s">
        <v>640</v>
      </c>
      <c r="G163" s="1">
        <v>43473</v>
      </c>
      <c r="H163">
        <v>2303416</v>
      </c>
      <c r="I163">
        <f t="shared" si="2"/>
        <v>2303.4160000000002</v>
      </c>
      <c r="J163" t="s">
        <v>21</v>
      </c>
      <c r="K163" t="s">
        <v>27</v>
      </c>
    </row>
    <row r="164" spans="1:11">
      <c r="A164" s="2" t="s">
        <v>1216</v>
      </c>
      <c r="B164" t="s">
        <v>20</v>
      </c>
      <c r="C164">
        <v>15</v>
      </c>
      <c r="D164" t="s">
        <v>1</v>
      </c>
      <c r="E164" t="s">
        <v>641</v>
      </c>
      <c r="F164" t="s">
        <v>641</v>
      </c>
      <c r="G164" s="1">
        <v>43474</v>
      </c>
      <c r="H164">
        <v>2354069</v>
      </c>
      <c r="I164">
        <f t="shared" si="2"/>
        <v>2354.069</v>
      </c>
      <c r="J164" t="s">
        <v>21</v>
      </c>
      <c r="K164" t="s">
        <v>27</v>
      </c>
    </row>
    <row r="165" spans="1:11">
      <c r="A165" s="2" t="s">
        <v>1216</v>
      </c>
      <c r="B165" t="s">
        <v>20</v>
      </c>
      <c r="C165">
        <v>15</v>
      </c>
      <c r="D165" t="s">
        <v>1</v>
      </c>
      <c r="E165" t="s">
        <v>642</v>
      </c>
      <c r="F165" t="s">
        <v>642</v>
      </c>
      <c r="G165" s="1">
        <v>43475</v>
      </c>
      <c r="H165">
        <v>2396926</v>
      </c>
      <c r="I165">
        <f t="shared" si="2"/>
        <v>2396.9259999999999</v>
      </c>
      <c r="J165" t="s">
        <v>21</v>
      </c>
      <c r="K165" t="s">
        <v>27</v>
      </c>
    </row>
    <row r="166" spans="1:11">
      <c r="A166" s="2" t="s">
        <v>1216</v>
      </c>
      <c r="B166" t="s">
        <v>20</v>
      </c>
      <c r="C166">
        <v>15</v>
      </c>
      <c r="D166" t="s">
        <v>1</v>
      </c>
      <c r="E166" t="s">
        <v>643</v>
      </c>
      <c r="F166" t="s">
        <v>643</v>
      </c>
      <c r="G166" s="1">
        <v>43476</v>
      </c>
      <c r="H166">
        <v>2417388</v>
      </c>
      <c r="I166">
        <f t="shared" si="2"/>
        <v>2417.3879999999999</v>
      </c>
      <c r="J166" t="s">
        <v>21</v>
      </c>
      <c r="K166" t="s">
        <v>27</v>
      </c>
    </row>
    <row r="167" spans="1:11">
      <c r="A167" s="2" t="s">
        <v>1216</v>
      </c>
      <c r="B167" t="s">
        <v>20</v>
      </c>
      <c r="C167">
        <v>15</v>
      </c>
      <c r="D167" t="s">
        <v>1</v>
      </c>
      <c r="E167" t="s">
        <v>644</v>
      </c>
      <c r="F167" t="s">
        <v>644</v>
      </c>
      <c r="G167" s="1">
        <v>43477</v>
      </c>
      <c r="H167">
        <v>2434210</v>
      </c>
      <c r="I167">
        <f t="shared" si="2"/>
        <v>2434.21</v>
      </c>
      <c r="J167" t="s">
        <v>21</v>
      </c>
      <c r="K167" t="s">
        <v>27</v>
      </c>
    </row>
    <row r="168" spans="1:11">
      <c r="A168" s="2" t="s">
        <v>1216</v>
      </c>
      <c r="B168" t="s">
        <v>20</v>
      </c>
      <c r="C168">
        <v>15</v>
      </c>
      <c r="D168" t="s">
        <v>1</v>
      </c>
      <c r="E168" t="s">
        <v>645</v>
      </c>
      <c r="F168" t="s">
        <v>645</v>
      </c>
      <c r="G168" s="1">
        <v>43478</v>
      </c>
      <c r="H168">
        <v>2445218</v>
      </c>
      <c r="I168">
        <f t="shared" si="2"/>
        <v>2445.2179999999998</v>
      </c>
      <c r="J168" t="s">
        <v>21</v>
      </c>
      <c r="K168" t="s">
        <v>27</v>
      </c>
    </row>
    <row r="169" spans="1:11">
      <c r="A169" s="2" t="s">
        <v>1216</v>
      </c>
      <c r="B169" t="s">
        <v>20</v>
      </c>
      <c r="C169">
        <v>15</v>
      </c>
      <c r="D169" t="s">
        <v>1</v>
      </c>
      <c r="E169" t="s">
        <v>646</v>
      </c>
      <c r="F169" t="s">
        <v>646</v>
      </c>
      <c r="G169" s="1">
        <v>43479</v>
      </c>
      <c r="H169">
        <v>2454267</v>
      </c>
      <c r="I169">
        <f t="shared" si="2"/>
        <v>2454.2669999999998</v>
      </c>
      <c r="J169" t="s">
        <v>21</v>
      </c>
      <c r="K169" t="s">
        <v>27</v>
      </c>
    </row>
    <row r="170" spans="1:11">
      <c r="A170" s="2" t="s">
        <v>1216</v>
      </c>
      <c r="B170" t="s">
        <v>20</v>
      </c>
      <c r="C170">
        <v>15</v>
      </c>
      <c r="D170" t="s">
        <v>1</v>
      </c>
      <c r="E170" t="s">
        <v>647</v>
      </c>
      <c r="F170" t="s">
        <v>647</v>
      </c>
      <c r="G170" s="1">
        <v>43480</v>
      </c>
      <c r="H170">
        <v>2471273</v>
      </c>
      <c r="I170">
        <f t="shared" si="2"/>
        <v>2471.2730000000001</v>
      </c>
      <c r="J170" t="s">
        <v>21</v>
      </c>
      <c r="K170" t="s">
        <v>27</v>
      </c>
    </row>
    <row r="171" spans="1:11">
      <c r="A171" s="2" t="s">
        <v>1216</v>
      </c>
      <c r="B171" t="s">
        <v>20</v>
      </c>
      <c r="C171">
        <v>15</v>
      </c>
      <c r="D171" t="s">
        <v>1</v>
      </c>
      <c r="E171" t="s">
        <v>648</v>
      </c>
      <c r="F171" t="s">
        <v>648</v>
      </c>
      <c r="G171" s="1">
        <v>43481</v>
      </c>
      <c r="H171">
        <v>2519353</v>
      </c>
      <c r="I171">
        <f t="shared" si="2"/>
        <v>2519.3530000000001</v>
      </c>
      <c r="J171" t="s">
        <v>21</v>
      </c>
      <c r="K171" t="s">
        <v>27</v>
      </c>
    </row>
    <row r="172" spans="1:11">
      <c r="A172" s="2" t="s">
        <v>1216</v>
      </c>
      <c r="B172" t="s">
        <v>20</v>
      </c>
      <c r="C172">
        <v>15</v>
      </c>
      <c r="D172" t="s">
        <v>1</v>
      </c>
      <c r="E172" t="s">
        <v>649</v>
      </c>
      <c r="F172" t="s">
        <v>649</v>
      </c>
      <c r="G172" s="1">
        <v>43482</v>
      </c>
      <c r="H172">
        <v>2584197</v>
      </c>
      <c r="I172">
        <f t="shared" si="2"/>
        <v>2584.1970000000001</v>
      </c>
      <c r="J172" t="s">
        <v>21</v>
      </c>
      <c r="K172" t="s">
        <v>27</v>
      </c>
    </row>
    <row r="173" spans="1:11">
      <c r="A173" s="2" t="s">
        <v>1216</v>
      </c>
      <c r="B173" t="s">
        <v>20</v>
      </c>
      <c r="C173">
        <v>15</v>
      </c>
      <c r="D173" t="s">
        <v>1</v>
      </c>
      <c r="E173" t="s">
        <v>650</v>
      </c>
      <c r="F173" t="s">
        <v>650</v>
      </c>
      <c r="G173" s="1">
        <v>43483</v>
      </c>
      <c r="H173">
        <v>2623032</v>
      </c>
      <c r="I173">
        <f t="shared" si="2"/>
        <v>2623.0320000000002</v>
      </c>
      <c r="J173" t="s">
        <v>21</v>
      </c>
      <c r="K173" t="s">
        <v>27</v>
      </c>
    </row>
    <row r="174" spans="1:11">
      <c r="A174" s="2" t="s">
        <v>1216</v>
      </c>
      <c r="B174" t="s">
        <v>20</v>
      </c>
      <c r="C174">
        <v>15</v>
      </c>
      <c r="D174" t="s">
        <v>1</v>
      </c>
      <c r="E174" t="s">
        <v>651</v>
      </c>
      <c r="F174" t="s">
        <v>651</v>
      </c>
      <c r="G174" s="1">
        <v>43484</v>
      </c>
      <c r="H174">
        <v>2661016</v>
      </c>
      <c r="I174">
        <f t="shared" si="2"/>
        <v>2661.0160000000001</v>
      </c>
      <c r="J174" t="s">
        <v>21</v>
      </c>
      <c r="K174" t="s">
        <v>27</v>
      </c>
    </row>
    <row r="175" spans="1:11">
      <c r="A175" s="2" t="s">
        <v>1216</v>
      </c>
      <c r="B175" t="s">
        <v>20</v>
      </c>
      <c r="C175">
        <v>15</v>
      </c>
      <c r="D175" t="s">
        <v>1</v>
      </c>
      <c r="E175" t="s">
        <v>652</v>
      </c>
      <c r="F175" t="s">
        <v>652</v>
      </c>
      <c r="G175" s="1">
        <v>43485</v>
      </c>
      <c r="H175">
        <v>2717553</v>
      </c>
      <c r="I175">
        <f t="shared" si="2"/>
        <v>2717.5529999999999</v>
      </c>
      <c r="J175" t="s">
        <v>21</v>
      </c>
      <c r="K175" t="s">
        <v>27</v>
      </c>
    </row>
    <row r="176" spans="1:11">
      <c r="A176" s="2" t="s">
        <v>1216</v>
      </c>
      <c r="B176" t="s">
        <v>20</v>
      </c>
      <c r="C176">
        <v>15</v>
      </c>
      <c r="D176" t="s">
        <v>1</v>
      </c>
      <c r="E176" t="s">
        <v>653</v>
      </c>
      <c r="F176" t="s">
        <v>653</v>
      </c>
      <c r="G176" s="1">
        <v>43486</v>
      </c>
      <c r="H176">
        <v>2760766</v>
      </c>
      <c r="I176">
        <f t="shared" si="2"/>
        <v>2760.7660000000001</v>
      </c>
      <c r="J176" t="s">
        <v>21</v>
      </c>
      <c r="K176" t="s">
        <v>27</v>
      </c>
    </row>
    <row r="177" spans="1:11">
      <c r="A177" s="2" t="s">
        <v>1216</v>
      </c>
      <c r="B177" t="s">
        <v>20</v>
      </c>
      <c r="C177">
        <v>15</v>
      </c>
      <c r="D177" t="s">
        <v>1</v>
      </c>
      <c r="E177" t="s">
        <v>654</v>
      </c>
      <c r="F177" t="s">
        <v>654</v>
      </c>
      <c r="G177" s="1">
        <v>43487</v>
      </c>
      <c r="H177">
        <v>2785669</v>
      </c>
      <c r="I177">
        <f t="shared" si="2"/>
        <v>2785.6689999999999</v>
      </c>
      <c r="J177" t="s">
        <v>21</v>
      </c>
      <c r="K177" t="s">
        <v>27</v>
      </c>
    </row>
    <row r="178" spans="1:11">
      <c r="A178" s="2" t="s">
        <v>1216</v>
      </c>
      <c r="B178" t="s">
        <v>20</v>
      </c>
      <c r="C178">
        <v>15</v>
      </c>
      <c r="D178" t="s">
        <v>1</v>
      </c>
      <c r="E178" t="s">
        <v>655</v>
      </c>
      <c r="F178" t="s">
        <v>655</v>
      </c>
      <c r="G178" s="1">
        <v>43488</v>
      </c>
      <c r="H178">
        <v>2812477</v>
      </c>
      <c r="I178">
        <f t="shared" si="2"/>
        <v>2812.4769999999999</v>
      </c>
      <c r="J178" t="s">
        <v>21</v>
      </c>
      <c r="K178" t="s">
        <v>27</v>
      </c>
    </row>
    <row r="179" spans="1:11">
      <c r="A179" s="2" t="s">
        <v>1216</v>
      </c>
      <c r="B179" t="s">
        <v>20</v>
      </c>
      <c r="C179">
        <v>15</v>
      </c>
      <c r="D179" t="s">
        <v>1</v>
      </c>
      <c r="E179" t="s">
        <v>656</v>
      </c>
      <c r="F179" t="s">
        <v>656</v>
      </c>
      <c r="G179" s="1">
        <v>43489</v>
      </c>
      <c r="H179">
        <v>2830723</v>
      </c>
      <c r="I179">
        <f t="shared" si="2"/>
        <v>2830.723</v>
      </c>
      <c r="J179" t="s">
        <v>21</v>
      </c>
      <c r="K179" t="s">
        <v>27</v>
      </c>
    </row>
    <row r="180" spans="1:11">
      <c r="A180" s="2" t="s">
        <v>1216</v>
      </c>
      <c r="B180" t="s">
        <v>20</v>
      </c>
      <c r="C180">
        <v>15</v>
      </c>
      <c r="D180" t="s">
        <v>1</v>
      </c>
      <c r="E180" t="s">
        <v>657</v>
      </c>
      <c r="F180" t="s">
        <v>657</v>
      </c>
      <c r="G180" s="1">
        <v>43490</v>
      </c>
      <c r="H180">
        <v>2845105</v>
      </c>
      <c r="I180">
        <f t="shared" si="2"/>
        <v>2845.105</v>
      </c>
      <c r="J180" t="s">
        <v>21</v>
      </c>
      <c r="K180" t="s">
        <v>27</v>
      </c>
    </row>
    <row r="181" spans="1:11">
      <c r="A181" s="2" t="s">
        <v>1216</v>
      </c>
      <c r="B181" t="s">
        <v>20</v>
      </c>
      <c r="C181">
        <v>15</v>
      </c>
      <c r="D181" t="s">
        <v>1</v>
      </c>
      <c r="E181" t="s">
        <v>658</v>
      </c>
      <c r="F181" t="s">
        <v>658</v>
      </c>
      <c r="G181" s="1">
        <v>43491</v>
      </c>
      <c r="H181">
        <v>2859756</v>
      </c>
      <c r="I181">
        <f t="shared" si="2"/>
        <v>2859.7559999999999</v>
      </c>
      <c r="J181" t="s">
        <v>21</v>
      </c>
      <c r="K181" t="s">
        <v>27</v>
      </c>
    </row>
    <row r="182" spans="1:11">
      <c r="A182" s="2" t="s">
        <v>1216</v>
      </c>
      <c r="B182" t="s">
        <v>20</v>
      </c>
      <c r="C182">
        <v>15</v>
      </c>
      <c r="D182" t="s">
        <v>1</v>
      </c>
      <c r="E182" t="s">
        <v>659</v>
      </c>
      <c r="F182" t="s">
        <v>659</v>
      </c>
      <c r="G182" s="1">
        <v>43492</v>
      </c>
      <c r="H182">
        <v>2874226</v>
      </c>
      <c r="I182">
        <f t="shared" si="2"/>
        <v>2874.2260000000001</v>
      </c>
      <c r="J182" t="s">
        <v>21</v>
      </c>
      <c r="K182" t="s">
        <v>27</v>
      </c>
    </row>
    <row r="183" spans="1:11">
      <c r="A183" s="2" t="s">
        <v>1216</v>
      </c>
      <c r="B183" t="s">
        <v>20</v>
      </c>
      <c r="C183">
        <v>15</v>
      </c>
      <c r="D183" t="s">
        <v>1</v>
      </c>
      <c r="E183" t="s">
        <v>660</v>
      </c>
      <c r="F183" t="s">
        <v>660</v>
      </c>
      <c r="G183" s="1">
        <v>43493</v>
      </c>
      <c r="H183">
        <v>2884799</v>
      </c>
      <c r="I183">
        <f t="shared" si="2"/>
        <v>2884.799</v>
      </c>
      <c r="J183" t="s">
        <v>21</v>
      </c>
      <c r="K183" t="s">
        <v>27</v>
      </c>
    </row>
    <row r="184" spans="1:11">
      <c r="A184" s="2" t="s">
        <v>1216</v>
      </c>
      <c r="B184" t="s">
        <v>20</v>
      </c>
      <c r="C184">
        <v>15</v>
      </c>
      <c r="D184" t="s">
        <v>1</v>
      </c>
      <c r="E184" t="s">
        <v>661</v>
      </c>
      <c r="F184" t="s">
        <v>661</v>
      </c>
      <c r="G184" s="1">
        <v>43494</v>
      </c>
      <c r="H184">
        <v>2893389</v>
      </c>
      <c r="I184">
        <f t="shared" si="2"/>
        <v>2893.3890000000001</v>
      </c>
      <c r="J184" t="s">
        <v>21</v>
      </c>
      <c r="K184" t="s">
        <v>27</v>
      </c>
    </row>
    <row r="185" spans="1:11">
      <c r="A185" s="2" t="s">
        <v>1216</v>
      </c>
      <c r="B185" t="s">
        <v>20</v>
      </c>
      <c r="C185">
        <v>15</v>
      </c>
      <c r="D185" t="s">
        <v>1</v>
      </c>
      <c r="E185" t="s">
        <v>662</v>
      </c>
      <c r="F185" t="s">
        <v>662</v>
      </c>
      <c r="G185" s="1">
        <v>43495</v>
      </c>
      <c r="H185">
        <v>2902240</v>
      </c>
      <c r="I185">
        <f t="shared" si="2"/>
        <v>2902.24</v>
      </c>
      <c r="J185" t="s">
        <v>21</v>
      </c>
      <c r="K185" t="s">
        <v>27</v>
      </c>
    </row>
    <row r="186" spans="1:11">
      <c r="A186" s="2" t="s">
        <v>1216</v>
      </c>
      <c r="B186" t="s">
        <v>20</v>
      </c>
      <c r="C186">
        <v>15</v>
      </c>
      <c r="D186" t="s">
        <v>1</v>
      </c>
      <c r="E186" t="s">
        <v>663</v>
      </c>
      <c r="F186" t="s">
        <v>663</v>
      </c>
      <c r="G186" s="1">
        <v>43496</v>
      </c>
      <c r="H186">
        <v>2911539</v>
      </c>
      <c r="I186">
        <f t="shared" si="2"/>
        <v>2911.5390000000002</v>
      </c>
      <c r="J186" t="s">
        <v>21</v>
      </c>
      <c r="K186" t="s">
        <v>27</v>
      </c>
    </row>
    <row r="187" spans="1:11">
      <c r="A187" s="2" t="s">
        <v>1216</v>
      </c>
      <c r="B187" t="s">
        <v>20</v>
      </c>
      <c r="C187">
        <v>15</v>
      </c>
      <c r="D187" t="s">
        <v>1</v>
      </c>
      <c r="E187" t="s">
        <v>664</v>
      </c>
      <c r="F187" t="s">
        <v>664</v>
      </c>
      <c r="G187" s="1">
        <v>43497</v>
      </c>
      <c r="H187">
        <v>2925092</v>
      </c>
      <c r="I187">
        <f t="shared" si="2"/>
        <v>2925.0920000000001</v>
      </c>
      <c r="J187" t="s">
        <v>21</v>
      </c>
      <c r="K187" t="s">
        <v>27</v>
      </c>
    </row>
    <row r="188" spans="1:11">
      <c r="A188" s="2" t="s">
        <v>1216</v>
      </c>
      <c r="B188" t="s">
        <v>20</v>
      </c>
      <c r="C188">
        <v>15</v>
      </c>
      <c r="D188" t="s">
        <v>1</v>
      </c>
      <c r="E188" t="s">
        <v>665</v>
      </c>
      <c r="F188" t="s">
        <v>665</v>
      </c>
      <c r="G188" s="1">
        <v>43498</v>
      </c>
      <c r="H188">
        <v>2952546</v>
      </c>
      <c r="I188">
        <f t="shared" si="2"/>
        <v>2952.5459999999998</v>
      </c>
      <c r="J188" t="s">
        <v>21</v>
      </c>
      <c r="K188" t="s">
        <v>27</v>
      </c>
    </row>
    <row r="189" spans="1:11">
      <c r="A189" s="2" t="s">
        <v>1216</v>
      </c>
      <c r="B189" t="s">
        <v>20</v>
      </c>
      <c r="C189">
        <v>15</v>
      </c>
      <c r="D189" t="s">
        <v>1</v>
      </c>
      <c r="E189" t="s">
        <v>666</v>
      </c>
      <c r="F189" t="s">
        <v>666</v>
      </c>
      <c r="G189" s="1">
        <v>43499</v>
      </c>
      <c r="H189">
        <v>2977698</v>
      </c>
      <c r="I189">
        <f t="shared" si="2"/>
        <v>2977.6979999999999</v>
      </c>
      <c r="J189" t="s">
        <v>21</v>
      </c>
      <c r="K189" t="s">
        <v>27</v>
      </c>
    </row>
    <row r="190" spans="1:11">
      <c r="A190" s="2" t="s">
        <v>1216</v>
      </c>
      <c r="B190" t="s">
        <v>20</v>
      </c>
      <c r="C190">
        <v>15</v>
      </c>
      <c r="D190" t="s">
        <v>1</v>
      </c>
      <c r="E190" t="s">
        <v>667</v>
      </c>
      <c r="F190" t="s">
        <v>667</v>
      </c>
      <c r="G190" s="1">
        <v>43500</v>
      </c>
      <c r="H190">
        <v>3003674</v>
      </c>
      <c r="I190">
        <f t="shared" si="2"/>
        <v>3003.674</v>
      </c>
      <c r="J190" t="s">
        <v>21</v>
      </c>
      <c r="K190" t="s">
        <v>27</v>
      </c>
    </row>
    <row r="191" spans="1:11">
      <c r="A191" s="2" t="s">
        <v>1216</v>
      </c>
      <c r="B191" t="s">
        <v>20</v>
      </c>
      <c r="C191">
        <v>15</v>
      </c>
      <c r="D191" t="s">
        <v>1</v>
      </c>
      <c r="E191" t="s">
        <v>668</v>
      </c>
      <c r="F191" t="s">
        <v>668</v>
      </c>
      <c r="G191" s="1">
        <v>43501</v>
      </c>
      <c r="H191">
        <v>3031181</v>
      </c>
      <c r="I191">
        <f t="shared" si="2"/>
        <v>3031.181</v>
      </c>
      <c r="J191" t="s">
        <v>21</v>
      </c>
      <c r="K191" t="s">
        <v>27</v>
      </c>
    </row>
    <row r="192" spans="1:11">
      <c r="A192" s="2" t="s">
        <v>1216</v>
      </c>
      <c r="B192" t="s">
        <v>20</v>
      </c>
      <c r="C192">
        <v>15</v>
      </c>
      <c r="D192" t="s">
        <v>1</v>
      </c>
      <c r="E192" t="s">
        <v>669</v>
      </c>
      <c r="F192" t="s">
        <v>669</v>
      </c>
      <c r="G192" s="1">
        <v>43502</v>
      </c>
      <c r="H192">
        <v>3050607</v>
      </c>
      <c r="I192">
        <f t="shared" si="2"/>
        <v>3050.607</v>
      </c>
      <c r="J192" t="s">
        <v>21</v>
      </c>
      <c r="K192" t="s">
        <v>27</v>
      </c>
    </row>
    <row r="193" spans="1:11">
      <c r="A193" s="2" t="s">
        <v>1216</v>
      </c>
      <c r="B193" t="s">
        <v>20</v>
      </c>
      <c r="C193">
        <v>15</v>
      </c>
      <c r="D193" t="s">
        <v>1</v>
      </c>
      <c r="E193" t="s">
        <v>670</v>
      </c>
      <c r="F193" t="s">
        <v>670</v>
      </c>
      <c r="G193" s="1">
        <v>43503</v>
      </c>
      <c r="H193">
        <v>3069209</v>
      </c>
      <c r="I193">
        <f t="shared" si="2"/>
        <v>3069.2089999999998</v>
      </c>
      <c r="J193" t="s">
        <v>21</v>
      </c>
      <c r="K193" t="s">
        <v>27</v>
      </c>
    </row>
    <row r="194" spans="1:11">
      <c r="A194" s="2" t="s">
        <v>1216</v>
      </c>
      <c r="B194" t="s">
        <v>20</v>
      </c>
      <c r="C194">
        <v>15</v>
      </c>
      <c r="D194" t="s">
        <v>1</v>
      </c>
      <c r="E194" t="s">
        <v>671</v>
      </c>
      <c r="F194" t="s">
        <v>671</v>
      </c>
      <c r="G194" s="1">
        <v>43504</v>
      </c>
      <c r="H194">
        <v>3083037</v>
      </c>
      <c r="I194">
        <f t="shared" si="2"/>
        <v>3083.0369999999998</v>
      </c>
      <c r="J194" t="s">
        <v>21</v>
      </c>
      <c r="K194" t="s">
        <v>27</v>
      </c>
    </row>
    <row r="195" spans="1:11">
      <c r="A195" s="2" t="s">
        <v>1216</v>
      </c>
      <c r="B195" t="s">
        <v>20</v>
      </c>
      <c r="C195">
        <v>15</v>
      </c>
      <c r="D195" t="s">
        <v>1</v>
      </c>
      <c r="E195" t="s">
        <v>672</v>
      </c>
      <c r="F195" t="s">
        <v>672</v>
      </c>
      <c r="G195" s="1">
        <v>43505</v>
      </c>
      <c r="H195">
        <v>3098513</v>
      </c>
      <c r="I195">
        <f t="shared" ref="I195:I258" si="3">H195/1000</f>
        <v>3098.5129999999999</v>
      </c>
      <c r="J195" t="s">
        <v>21</v>
      </c>
      <c r="K195" t="s">
        <v>27</v>
      </c>
    </row>
    <row r="196" spans="1:11">
      <c r="A196" s="2" t="s">
        <v>1216</v>
      </c>
      <c r="B196" t="s">
        <v>20</v>
      </c>
      <c r="C196">
        <v>15</v>
      </c>
      <c r="D196" t="s">
        <v>1</v>
      </c>
      <c r="E196" t="s">
        <v>673</v>
      </c>
      <c r="F196" t="s">
        <v>673</v>
      </c>
      <c r="G196" s="1">
        <v>43506</v>
      </c>
      <c r="H196">
        <v>3109888</v>
      </c>
      <c r="I196">
        <f t="shared" si="3"/>
        <v>3109.8879999999999</v>
      </c>
      <c r="J196" t="s">
        <v>21</v>
      </c>
      <c r="K196" t="s">
        <v>27</v>
      </c>
    </row>
    <row r="197" spans="1:11">
      <c r="A197" s="2" t="s">
        <v>1216</v>
      </c>
      <c r="B197" t="s">
        <v>20</v>
      </c>
      <c r="C197">
        <v>15</v>
      </c>
      <c r="D197" t="s">
        <v>1</v>
      </c>
      <c r="E197" t="s">
        <v>674</v>
      </c>
      <c r="F197" t="s">
        <v>674</v>
      </c>
      <c r="G197" s="1">
        <v>43507</v>
      </c>
      <c r="H197">
        <v>3121030</v>
      </c>
      <c r="I197">
        <f t="shared" si="3"/>
        <v>3121.03</v>
      </c>
      <c r="J197" t="s">
        <v>21</v>
      </c>
      <c r="K197" t="s">
        <v>27</v>
      </c>
    </row>
    <row r="198" spans="1:11">
      <c r="A198" s="2" t="s">
        <v>1216</v>
      </c>
      <c r="B198" t="s">
        <v>20</v>
      </c>
      <c r="C198">
        <v>15</v>
      </c>
      <c r="D198" t="s">
        <v>1</v>
      </c>
      <c r="E198" t="s">
        <v>675</v>
      </c>
      <c r="F198" t="s">
        <v>675</v>
      </c>
      <c r="G198" s="1">
        <v>43508</v>
      </c>
      <c r="H198">
        <v>3135964</v>
      </c>
      <c r="I198">
        <f t="shared" si="3"/>
        <v>3135.9639999999999</v>
      </c>
      <c r="J198" t="s">
        <v>21</v>
      </c>
      <c r="K198" t="s">
        <v>27</v>
      </c>
    </row>
    <row r="199" spans="1:11">
      <c r="A199" s="2" t="s">
        <v>1216</v>
      </c>
      <c r="B199" t="s">
        <v>20</v>
      </c>
      <c r="C199">
        <v>15</v>
      </c>
      <c r="D199" t="s">
        <v>1</v>
      </c>
      <c r="E199" t="s">
        <v>676</v>
      </c>
      <c r="F199" t="s">
        <v>676</v>
      </c>
      <c r="G199" s="1">
        <v>43509</v>
      </c>
      <c r="H199">
        <v>3162191</v>
      </c>
      <c r="I199">
        <f t="shared" si="3"/>
        <v>3162.1909999999998</v>
      </c>
      <c r="J199" t="s">
        <v>21</v>
      </c>
      <c r="K199" t="s">
        <v>27</v>
      </c>
    </row>
    <row r="200" spans="1:11">
      <c r="A200" s="2" t="s">
        <v>1216</v>
      </c>
      <c r="B200" t="s">
        <v>20</v>
      </c>
      <c r="C200">
        <v>15</v>
      </c>
      <c r="D200" t="s">
        <v>1</v>
      </c>
      <c r="E200" t="s">
        <v>677</v>
      </c>
      <c r="F200" t="s">
        <v>677</v>
      </c>
      <c r="G200" s="1">
        <v>43510</v>
      </c>
      <c r="H200">
        <v>3214623</v>
      </c>
      <c r="I200">
        <f t="shared" si="3"/>
        <v>3214.623</v>
      </c>
      <c r="J200" t="s">
        <v>21</v>
      </c>
      <c r="K200" t="s">
        <v>27</v>
      </c>
    </row>
    <row r="201" spans="1:11">
      <c r="A201" s="2" t="s">
        <v>1216</v>
      </c>
      <c r="B201" t="s">
        <v>20</v>
      </c>
      <c r="C201">
        <v>15</v>
      </c>
      <c r="D201" t="s">
        <v>1</v>
      </c>
      <c r="E201" t="s">
        <v>678</v>
      </c>
      <c r="F201" t="s">
        <v>678</v>
      </c>
      <c r="G201" s="1">
        <v>43511</v>
      </c>
      <c r="H201">
        <v>3263584</v>
      </c>
      <c r="I201">
        <f t="shared" si="3"/>
        <v>3263.5839999999998</v>
      </c>
      <c r="J201" t="s">
        <v>21</v>
      </c>
      <c r="K201" t="s">
        <v>27</v>
      </c>
    </row>
    <row r="202" spans="1:11">
      <c r="A202" s="2" t="s">
        <v>1216</v>
      </c>
      <c r="B202" t="s">
        <v>20</v>
      </c>
      <c r="C202">
        <v>15</v>
      </c>
      <c r="D202" t="s">
        <v>1</v>
      </c>
      <c r="E202" t="s">
        <v>679</v>
      </c>
      <c r="F202" t="s">
        <v>679</v>
      </c>
      <c r="G202" s="1">
        <v>43512</v>
      </c>
      <c r="H202">
        <v>3303316</v>
      </c>
      <c r="I202">
        <f t="shared" si="3"/>
        <v>3303.3159999999998</v>
      </c>
      <c r="J202" t="s">
        <v>21</v>
      </c>
      <c r="K202" t="s">
        <v>27</v>
      </c>
    </row>
    <row r="203" spans="1:11">
      <c r="A203" s="2" t="s">
        <v>1216</v>
      </c>
      <c r="B203" t="s">
        <v>20</v>
      </c>
      <c r="C203">
        <v>15</v>
      </c>
      <c r="D203" t="s">
        <v>1</v>
      </c>
      <c r="E203" t="s">
        <v>680</v>
      </c>
      <c r="F203" t="s">
        <v>680</v>
      </c>
      <c r="G203" s="1">
        <v>43513</v>
      </c>
      <c r="H203">
        <v>3338172</v>
      </c>
      <c r="I203">
        <f t="shared" si="3"/>
        <v>3338.172</v>
      </c>
      <c r="J203" t="s">
        <v>21</v>
      </c>
      <c r="K203" t="s">
        <v>27</v>
      </c>
    </row>
    <row r="204" spans="1:11">
      <c r="A204" s="2" t="s">
        <v>1216</v>
      </c>
      <c r="B204" t="s">
        <v>20</v>
      </c>
      <c r="C204">
        <v>15</v>
      </c>
      <c r="D204" t="s">
        <v>1</v>
      </c>
      <c r="E204" t="s">
        <v>681</v>
      </c>
      <c r="F204" t="s">
        <v>681</v>
      </c>
      <c r="G204" s="1">
        <v>43514</v>
      </c>
      <c r="H204">
        <v>3368158</v>
      </c>
      <c r="I204">
        <f t="shared" si="3"/>
        <v>3368.1579999999999</v>
      </c>
      <c r="J204" t="s">
        <v>21</v>
      </c>
      <c r="K204" t="s">
        <v>27</v>
      </c>
    </row>
    <row r="205" spans="1:11">
      <c r="A205" s="2" t="s">
        <v>1216</v>
      </c>
      <c r="B205" t="s">
        <v>20</v>
      </c>
      <c r="C205">
        <v>15</v>
      </c>
      <c r="D205" t="s">
        <v>1</v>
      </c>
      <c r="E205" t="s">
        <v>682</v>
      </c>
      <c r="F205" t="s">
        <v>682</v>
      </c>
      <c r="G205" s="1">
        <v>43515</v>
      </c>
      <c r="H205">
        <v>3390948</v>
      </c>
      <c r="I205">
        <f t="shared" si="3"/>
        <v>3390.9479999999999</v>
      </c>
      <c r="J205" t="s">
        <v>21</v>
      </c>
      <c r="K205" t="s">
        <v>27</v>
      </c>
    </row>
    <row r="206" spans="1:11">
      <c r="A206" s="2" t="s">
        <v>1216</v>
      </c>
      <c r="B206" t="s">
        <v>20</v>
      </c>
      <c r="C206">
        <v>15</v>
      </c>
      <c r="D206" t="s">
        <v>1</v>
      </c>
      <c r="E206" t="s">
        <v>683</v>
      </c>
      <c r="F206" t="s">
        <v>683</v>
      </c>
      <c r="G206" s="1">
        <v>43516</v>
      </c>
      <c r="H206">
        <v>3413845</v>
      </c>
      <c r="I206">
        <f t="shared" si="3"/>
        <v>3413.8449999999998</v>
      </c>
      <c r="J206" t="s">
        <v>21</v>
      </c>
      <c r="K206" t="s">
        <v>27</v>
      </c>
    </row>
    <row r="207" spans="1:11">
      <c r="A207" s="2" t="s">
        <v>1216</v>
      </c>
      <c r="B207" t="s">
        <v>20</v>
      </c>
      <c r="C207">
        <v>15</v>
      </c>
      <c r="D207" t="s">
        <v>1</v>
      </c>
      <c r="E207" t="s">
        <v>684</v>
      </c>
      <c r="F207" t="s">
        <v>684</v>
      </c>
      <c r="G207" s="1">
        <v>43517</v>
      </c>
      <c r="H207">
        <v>3445791</v>
      </c>
      <c r="I207">
        <f t="shared" si="3"/>
        <v>3445.7910000000002</v>
      </c>
      <c r="J207" t="s">
        <v>21</v>
      </c>
      <c r="K207" t="s">
        <v>27</v>
      </c>
    </row>
    <row r="208" spans="1:11">
      <c r="A208" s="2" t="s">
        <v>1216</v>
      </c>
      <c r="B208" t="s">
        <v>20</v>
      </c>
      <c r="C208">
        <v>15</v>
      </c>
      <c r="D208" t="s">
        <v>1</v>
      </c>
      <c r="E208" t="s">
        <v>685</v>
      </c>
      <c r="F208" t="s">
        <v>685</v>
      </c>
      <c r="G208" s="1">
        <v>43518</v>
      </c>
      <c r="H208">
        <v>3462703</v>
      </c>
      <c r="I208">
        <f t="shared" si="3"/>
        <v>3462.703</v>
      </c>
      <c r="J208" t="s">
        <v>21</v>
      </c>
      <c r="K208" t="s">
        <v>27</v>
      </c>
    </row>
    <row r="209" spans="1:11">
      <c r="A209" s="2" t="s">
        <v>1216</v>
      </c>
      <c r="B209" t="s">
        <v>20</v>
      </c>
      <c r="C209">
        <v>15</v>
      </c>
      <c r="D209" t="s">
        <v>1</v>
      </c>
      <c r="E209" t="s">
        <v>686</v>
      </c>
      <c r="F209" t="s">
        <v>686</v>
      </c>
      <c r="G209" s="1">
        <v>43519</v>
      </c>
      <c r="H209">
        <v>3478430</v>
      </c>
      <c r="I209">
        <f t="shared" si="3"/>
        <v>3478.43</v>
      </c>
      <c r="J209" t="s">
        <v>21</v>
      </c>
      <c r="K209" t="s">
        <v>27</v>
      </c>
    </row>
    <row r="210" spans="1:11">
      <c r="A210" s="2" t="s">
        <v>1216</v>
      </c>
      <c r="B210" t="s">
        <v>20</v>
      </c>
      <c r="C210">
        <v>15</v>
      </c>
      <c r="D210" t="s">
        <v>1</v>
      </c>
      <c r="E210" t="s">
        <v>687</v>
      </c>
      <c r="F210" t="s">
        <v>687</v>
      </c>
      <c r="G210" s="1">
        <v>43520</v>
      </c>
      <c r="H210">
        <v>3496471</v>
      </c>
      <c r="I210">
        <f t="shared" si="3"/>
        <v>3496.471</v>
      </c>
      <c r="J210" t="s">
        <v>21</v>
      </c>
      <c r="K210" t="s">
        <v>27</v>
      </c>
    </row>
    <row r="211" spans="1:11">
      <c r="A211" s="2" t="s">
        <v>1216</v>
      </c>
      <c r="B211" t="s">
        <v>20</v>
      </c>
      <c r="C211">
        <v>15</v>
      </c>
      <c r="D211" t="s">
        <v>1</v>
      </c>
      <c r="E211" t="s">
        <v>688</v>
      </c>
      <c r="F211" t="s">
        <v>688</v>
      </c>
      <c r="G211" s="1">
        <v>43521</v>
      </c>
      <c r="H211">
        <v>3547922</v>
      </c>
      <c r="I211">
        <f t="shared" si="3"/>
        <v>3547.922</v>
      </c>
      <c r="J211" t="s">
        <v>21</v>
      </c>
      <c r="K211" t="s">
        <v>27</v>
      </c>
    </row>
    <row r="212" spans="1:11">
      <c r="A212" s="2" t="s">
        <v>1216</v>
      </c>
      <c r="B212" t="s">
        <v>20</v>
      </c>
      <c r="C212">
        <v>15</v>
      </c>
      <c r="D212" t="s">
        <v>1</v>
      </c>
      <c r="E212" t="s">
        <v>689</v>
      </c>
      <c r="F212" t="s">
        <v>689</v>
      </c>
      <c r="G212" s="1">
        <v>43522</v>
      </c>
      <c r="H212">
        <v>3691852</v>
      </c>
      <c r="I212">
        <f t="shared" si="3"/>
        <v>3691.8519999999999</v>
      </c>
      <c r="J212" t="s">
        <v>21</v>
      </c>
      <c r="K212" t="s">
        <v>27</v>
      </c>
    </row>
    <row r="213" spans="1:11">
      <c r="A213" s="2" t="s">
        <v>1216</v>
      </c>
      <c r="B213" t="s">
        <v>20</v>
      </c>
      <c r="C213">
        <v>15</v>
      </c>
      <c r="D213" t="s">
        <v>1</v>
      </c>
      <c r="E213" t="s">
        <v>690</v>
      </c>
      <c r="F213" t="s">
        <v>690</v>
      </c>
      <c r="G213" s="1">
        <v>43523</v>
      </c>
      <c r="H213">
        <v>3866510</v>
      </c>
      <c r="I213">
        <f t="shared" si="3"/>
        <v>3866.51</v>
      </c>
      <c r="J213" t="s">
        <v>21</v>
      </c>
      <c r="K213" t="s">
        <v>27</v>
      </c>
    </row>
    <row r="214" spans="1:11">
      <c r="A214" s="2" t="s">
        <v>1216</v>
      </c>
      <c r="B214" t="s">
        <v>20</v>
      </c>
      <c r="C214">
        <v>15</v>
      </c>
      <c r="D214" t="s">
        <v>1</v>
      </c>
      <c r="E214" t="s">
        <v>691</v>
      </c>
      <c r="F214" t="s">
        <v>691</v>
      </c>
      <c r="G214" s="1">
        <v>43524</v>
      </c>
      <c r="H214">
        <v>3947653</v>
      </c>
      <c r="I214">
        <f t="shared" si="3"/>
        <v>3947.6529999999998</v>
      </c>
      <c r="J214" t="s">
        <v>21</v>
      </c>
      <c r="K214" t="s">
        <v>27</v>
      </c>
    </row>
    <row r="215" spans="1:11">
      <c r="A215" s="2" t="s">
        <v>1216</v>
      </c>
      <c r="B215" t="s">
        <v>20</v>
      </c>
      <c r="C215">
        <v>15</v>
      </c>
      <c r="D215" t="s">
        <v>1</v>
      </c>
      <c r="E215" t="s">
        <v>692</v>
      </c>
      <c r="F215" t="s">
        <v>692</v>
      </c>
      <c r="G215" s="1">
        <v>43525</v>
      </c>
      <c r="H215">
        <v>3970785</v>
      </c>
      <c r="I215">
        <f t="shared" si="3"/>
        <v>3970.7849999999999</v>
      </c>
      <c r="J215" t="s">
        <v>21</v>
      </c>
      <c r="K215" t="s">
        <v>27</v>
      </c>
    </row>
    <row r="216" spans="1:11">
      <c r="A216" s="2" t="s">
        <v>1216</v>
      </c>
      <c r="B216" t="s">
        <v>20</v>
      </c>
      <c r="C216">
        <v>15</v>
      </c>
      <c r="D216" t="s">
        <v>1</v>
      </c>
      <c r="E216" t="s">
        <v>693</v>
      </c>
      <c r="F216" t="s">
        <v>693</v>
      </c>
      <c r="G216" s="1">
        <v>43526</v>
      </c>
      <c r="H216">
        <v>3977052</v>
      </c>
      <c r="I216">
        <f t="shared" si="3"/>
        <v>3977.0520000000001</v>
      </c>
      <c r="J216" t="s">
        <v>21</v>
      </c>
      <c r="K216" t="s">
        <v>27</v>
      </c>
    </row>
    <row r="217" spans="1:11">
      <c r="A217" s="2" t="s">
        <v>1216</v>
      </c>
      <c r="B217" t="s">
        <v>20</v>
      </c>
      <c r="C217">
        <v>15</v>
      </c>
      <c r="D217" t="s">
        <v>1</v>
      </c>
      <c r="E217" t="s">
        <v>694</v>
      </c>
      <c r="F217" t="s">
        <v>694</v>
      </c>
      <c r="G217" s="1">
        <v>43527</v>
      </c>
      <c r="H217">
        <v>3971330</v>
      </c>
      <c r="I217">
        <f t="shared" si="3"/>
        <v>3971.33</v>
      </c>
      <c r="J217" t="s">
        <v>21</v>
      </c>
      <c r="K217" t="s">
        <v>27</v>
      </c>
    </row>
    <row r="218" spans="1:11">
      <c r="A218" s="2" t="s">
        <v>1216</v>
      </c>
      <c r="B218" t="s">
        <v>20</v>
      </c>
      <c r="C218">
        <v>15</v>
      </c>
      <c r="D218" t="s">
        <v>1</v>
      </c>
      <c r="E218" t="s">
        <v>695</v>
      </c>
      <c r="F218" t="s">
        <v>695</v>
      </c>
      <c r="G218" s="1">
        <v>43528</v>
      </c>
      <c r="H218">
        <v>3968060</v>
      </c>
      <c r="I218">
        <f t="shared" si="3"/>
        <v>3968.06</v>
      </c>
      <c r="J218" t="s">
        <v>21</v>
      </c>
      <c r="K218" t="s">
        <v>27</v>
      </c>
    </row>
    <row r="219" spans="1:11">
      <c r="A219" s="2" t="s">
        <v>1216</v>
      </c>
      <c r="B219" t="s">
        <v>20</v>
      </c>
      <c r="C219">
        <v>15</v>
      </c>
      <c r="D219" t="s">
        <v>1</v>
      </c>
      <c r="E219" t="s">
        <v>696</v>
      </c>
      <c r="F219" t="s">
        <v>696</v>
      </c>
      <c r="G219" s="1">
        <v>43529</v>
      </c>
      <c r="H219">
        <v>3963973</v>
      </c>
      <c r="I219">
        <f t="shared" si="3"/>
        <v>3963.973</v>
      </c>
      <c r="J219" t="s">
        <v>21</v>
      </c>
      <c r="K219" t="s">
        <v>27</v>
      </c>
    </row>
    <row r="220" spans="1:11">
      <c r="A220" s="2" t="s">
        <v>1216</v>
      </c>
      <c r="B220" t="s">
        <v>20</v>
      </c>
      <c r="C220">
        <v>15</v>
      </c>
      <c r="D220" t="s">
        <v>1</v>
      </c>
      <c r="E220" t="s">
        <v>697</v>
      </c>
      <c r="F220" t="s">
        <v>697</v>
      </c>
      <c r="G220" s="1">
        <v>43530</v>
      </c>
      <c r="H220">
        <v>4007148</v>
      </c>
      <c r="I220">
        <f t="shared" si="3"/>
        <v>4007.1480000000001</v>
      </c>
      <c r="J220" t="s">
        <v>21</v>
      </c>
      <c r="K220" t="s">
        <v>27</v>
      </c>
    </row>
    <row r="221" spans="1:11">
      <c r="A221" s="2" t="s">
        <v>1216</v>
      </c>
      <c r="B221" t="s">
        <v>20</v>
      </c>
      <c r="C221">
        <v>15</v>
      </c>
      <c r="D221" t="s">
        <v>1</v>
      </c>
      <c r="E221" t="s">
        <v>698</v>
      </c>
      <c r="F221" t="s">
        <v>698</v>
      </c>
      <c r="G221" s="1">
        <v>43531</v>
      </c>
      <c r="H221">
        <v>4044316</v>
      </c>
      <c r="I221">
        <f t="shared" si="3"/>
        <v>4044.3159999999998</v>
      </c>
      <c r="J221" t="s">
        <v>21</v>
      </c>
      <c r="K221" t="s">
        <v>27</v>
      </c>
    </row>
    <row r="222" spans="1:11">
      <c r="A222" s="2" t="s">
        <v>1216</v>
      </c>
      <c r="B222" t="s">
        <v>20</v>
      </c>
      <c r="C222">
        <v>15</v>
      </c>
      <c r="D222" t="s">
        <v>1</v>
      </c>
      <c r="E222" t="s">
        <v>699</v>
      </c>
      <c r="F222" t="s">
        <v>699</v>
      </c>
      <c r="G222" s="1">
        <v>43532</v>
      </c>
      <c r="H222">
        <v>4043211</v>
      </c>
      <c r="I222">
        <f t="shared" si="3"/>
        <v>4043.2109999999998</v>
      </c>
      <c r="J222" t="s">
        <v>21</v>
      </c>
      <c r="K222" t="s">
        <v>27</v>
      </c>
    </row>
    <row r="223" spans="1:11">
      <c r="A223" s="2" t="s">
        <v>1216</v>
      </c>
      <c r="B223" t="s">
        <v>20</v>
      </c>
      <c r="C223">
        <v>15</v>
      </c>
      <c r="D223" t="s">
        <v>1</v>
      </c>
      <c r="E223" t="s">
        <v>700</v>
      </c>
      <c r="F223" t="s">
        <v>700</v>
      </c>
      <c r="G223" s="1">
        <v>43533</v>
      </c>
      <c r="H223">
        <v>4030522</v>
      </c>
      <c r="I223">
        <f t="shared" si="3"/>
        <v>4030.5219999999999</v>
      </c>
      <c r="J223" t="s">
        <v>21</v>
      </c>
      <c r="K223" t="s">
        <v>27</v>
      </c>
    </row>
    <row r="224" spans="1:11">
      <c r="A224" s="2" t="s">
        <v>1216</v>
      </c>
      <c r="B224" t="s">
        <v>20</v>
      </c>
      <c r="C224">
        <v>15</v>
      </c>
      <c r="D224" t="s">
        <v>1</v>
      </c>
      <c r="E224" t="s">
        <v>701</v>
      </c>
      <c r="F224" t="s">
        <v>701</v>
      </c>
      <c r="G224" s="1">
        <v>43534</v>
      </c>
      <c r="H224">
        <v>4010169</v>
      </c>
      <c r="I224">
        <f t="shared" si="3"/>
        <v>4010.1689999999999</v>
      </c>
      <c r="J224" t="s">
        <v>21</v>
      </c>
      <c r="K224" t="s">
        <v>27</v>
      </c>
    </row>
    <row r="225" spans="1:11">
      <c r="A225" s="2" t="s">
        <v>1216</v>
      </c>
      <c r="B225" t="s">
        <v>20</v>
      </c>
      <c r="C225">
        <v>15</v>
      </c>
      <c r="D225" t="s">
        <v>1</v>
      </c>
      <c r="E225" t="s">
        <v>702</v>
      </c>
      <c r="F225" t="s">
        <v>702</v>
      </c>
      <c r="G225" s="1">
        <v>43535</v>
      </c>
      <c r="H225">
        <v>3983879</v>
      </c>
      <c r="I225">
        <f t="shared" si="3"/>
        <v>3983.8789999999999</v>
      </c>
      <c r="J225" t="s">
        <v>21</v>
      </c>
      <c r="K225" t="s">
        <v>27</v>
      </c>
    </row>
    <row r="226" spans="1:11">
      <c r="A226" s="2" t="s">
        <v>1216</v>
      </c>
      <c r="B226" t="s">
        <v>20</v>
      </c>
      <c r="C226">
        <v>15</v>
      </c>
      <c r="D226" t="s">
        <v>1</v>
      </c>
      <c r="E226" t="s">
        <v>703</v>
      </c>
      <c r="F226" t="s">
        <v>703</v>
      </c>
      <c r="G226" s="1">
        <v>43536</v>
      </c>
      <c r="H226">
        <v>3947924</v>
      </c>
      <c r="I226">
        <f t="shared" si="3"/>
        <v>3947.924</v>
      </c>
      <c r="J226" t="s">
        <v>21</v>
      </c>
      <c r="K226" t="s">
        <v>27</v>
      </c>
    </row>
    <row r="227" spans="1:11">
      <c r="A227" s="2" t="s">
        <v>1216</v>
      </c>
      <c r="B227" t="s">
        <v>20</v>
      </c>
      <c r="C227">
        <v>15</v>
      </c>
      <c r="D227" t="s">
        <v>1</v>
      </c>
      <c r="E227" t="s">
        <v>704</v>
      </c>
      <c r="F227" t="s">
        <v>704</v>
      </c>
      <c r="G227" s="1">
        <v>43537</v>
      </c>
      <c r="H227">
        <v>3913010</v>
      </c>
      <c r="I227">
        <f t="shared" si="3"/>
        <v>3913.01</v>
      </c>
      <c r="J227" t="s">
        <v>21</v>
      </c>
      <c r="K227" t="s">
        <v>27</v>
      </c>
    </row>
    <row r="228" spans="1:11">
      <c r="A228" s="2" t="s">
        <v>1216</v>
      </c>
      <c r="B228" t="s">
        <v>20</v>
      </c>
      <c r="C228">
        <v>15</v>
      </c>
      <c r="D228" t="s">
        <v>1</v>
      </c>
      <c r="E228" t="s">
        <v>705</v>
      </c>
      <c r="F228" t="s">
        <v>705</v>
      </c>
      <c r="G228" s="1">
        <v>43538</v>
      </c>
      <c r="H228">
        <v>3869717</v>
      </c>
      <c r="I228">
        <f t="shared" si="3"/>
        <v>3869.7170000000001</v>
      </c>
      <c r="J228" t="s">
        <v>21</v>
      </c>
      <c r="K228" t="s">
        <v>27</v>
      </c>
    </row>
    <row r="229" spans="1:11">
      <c r="A229" s="2" t="s">
        <v>1216</v>
      </c>
      <c r="B229" t="s">
        <v>20</v>
      </c>
      <c r="C229">
        <v>15</v>
      </c>
      <c r="D229" t="s">
        <v>1</v>
      </c>
      <c r="E229" t="s">
        <v>706</v>
      </c>
      <c r="F229" t="s">
        <v>706</v>
      </c>
      <c r="G229" s="1">
        <v>43539</v>
      </c>
      <c r="H229">
        <v>3840608</v>
      </c>
      <c r="I229">
        <f t="shared" si="3"/>
        <v>3840.6080000000002</v>
      </c>
      <c r="J229" t="s">
        <v>21</v>
      </c>
      <c r="K229" t="s">
        <v>27</v>
      </c>
    </row>
    <row r="230" spans="1:11">
      <c r="A230" s="2" t="s">
        <v>1216</v>
      </c>
      <c r="B230" t="s">
        <v>20</v>
      </c>
      <c r="C230">
        <v>15</v>
      </c>
      <c r="D230" t="s">
        <v>1</v>
      </c>
      <c r="E230" t="s">
        <v>707</v>
      </c>
      <c r="F230" t="s">
        <v>707</v>
      </c>
      <c r="G230" s="1">
        <v>43540</v>
      </c>
      <c r="H230">
        <v>3811119</v>
      </c>
      <c r="I230">
        <f t="shared" si="3"/>
        <v>3811.1190000000001</v>
      </c>
      <c r="J230" t="s">
        <v>21</v>
      </c>
      <c r="K230" t="s">
        <v>27</v>
      </c>
    </row>
    <row r="231" spans="1:11">
      <c r="A231" s="2" t="s">
        <v>1216</v>
      </c>
      <c r="B231" t="s">
        <v>20</v>
      </c>
      <c r="C231">
        <v>15</v>
      </c>
      <c r="D231" t="s">
        <v>1</v>
      </c>
      <c r="E231" t="s">
        <v>708</v>
      </c>
      <c r="F231" t="s">
        <v>708</v>
      </c>
      <c r="G231" s="1">
        <v>43541</v>
      </c>
      <c r="H231">
        <v>3795766</v>
      </c>
      <c r="I231">
        <f t="shared" si="3"/>
        <v>3795.7660000000001</v>
      </c>
      <c r="J231" t="s">
        <v>21</v>
      </c>
      <c r="K231" t="s">
        <v>27</v>
      </c>
    </row>
    <row r="232" spans="1:11">
      <c r="A232" s="2" t="s">
        <v>1216</v>
      </c>
      <c r="B232" t="s">
        <v>20</v>
      </c>
      <c r="C232">
        <v>15</v>
      </c>
      <c r="D232" t="s">
        <v>1</v>
      </c>
      <c r="E232" t="s">
        <v>709</v>
      </c>
      <c r="F232" t="s">
        <v>709</v>
      </c>
      <c r="G232" s="1">
        <v>43542</v>
      </c>
      <c r="H232">
        <v>3786232</v>
      </c>
      <c r="I232">
        <f t="shared" si="3"/>
        <v>3786.232</v>
      </c>
      <c r="J232" t="s">
        <v>21</v>
      </c>
      <c r="K232" t="s">
        <v>27</v>
      </c>
    </row>
    <row r="233" spans="1:11">
      <c r="A233" s="2" t="s">
        <v>1216</v>
      </c>
      <c r="B233" t="s">
        <v>20</v>
      </c>
      <c r="C233">
        <v>15</v>
      </c>
      <c r="D233" t="s">
        <v>1</v>
      </c>
      <c r="E233" t="s">
        <v>710</v>
      </c>
      <c r="F233" t="s">
        <v>710</v>
      </c>
      <c r="G233" s="1">
        <v>43543</v>
      </c>
      <c r="H233">
        <v>3778285</v>
      </c>
      <c r="I233">
        <f t="shared" si="3"/>
        <v>3778.2849999999999</v>
      </c>
      <c r="J233" t="s">
        <v>21</v>
      </c>
      <c r="K233" t="s">
        <v>27</v>
      </c>
    </row>
    <row r="234" spans="1:11">
      <c r="A234" s="2" t="s">
        <v>1216</v>
      </c>
      <c r="B234" t="s">
        <v>20</v>
      </c>
      <c r="C234">
        <v>15</v>
      </c>
      <c r="D234" t="s">
        <v>1</v>
      </c>
      <c r="E234" t="s">
        <v>711</v>
      </c>
      <c r="F234" t="s">
        <v>711</v>
      </c>
      <c r="G234" s="1">
        <v>43544</v>
      </c>
      <c r="H234">
        <v>3782789</v>
      </c>
      <c r="I234">
        <f t="shared" si="3"/>
        <v>3782.7890000000002</v>
      </c>
      <c r="J234" t="s">
        <v>21</v>
      </c>
      <c r="K234" t="s">
        <v>27</v>
      </c>
    </row>
    <row r="235" spans="1:11">
      <c r="A235" s="2" t="s">
        <v>1216</v>
      </c>
      <c r="B235" t="s">
        <v>20</v>
      </c>
      <c r="C235">
        <v>15</v>
      </c>
      <c r="D235" t="s">
        <v>1</v>
      </c>
      <c r="E235" t="s">
        <v>712</v>
      </c>
      <c r="F235" t="s">
        <v>712</v>
      </c>
      <c r="G235" s="1">
        <v>43545</v>
      </c>
      <c r="H235">
        <v>3790206</v>
      </c>
      <c r="I235">
        <f t="shared" si="3"/>
        <v>3790.2060000000001</v>
      </c>
      <c r="J235" t="s">
        <v>21</v>
      </c>
      <c r="K235" t="s">
        <v>27</v>
      </c>
    </row>
    <row r="236" spans="1:11">
      <c r="A236" s="2" t="s">
        <v>1216</v>
      </c>
      <c r="B236" t="s">
        <v>20</v>
      </c>
      <c r="C236">
        <v>15</v>
      </c>
      <c r="D236" t="s">
        <v>1</v>
      </c>
      <c r="E236" t="s">
        <v>713</v>
      </c>
      <c r="F236" t="s">
        <v>713</v>
      </c>
      <c r="G236" s="1">
        <v>43546</v>
      </c>
      <c r="H236">
        <v>3801855</v>
      </c>
      <c r="I236">
        <f t="shared" si="3"/>
        <v>3801.855</v>
      </c>
      <c r="J236" t="s">
        <v>21</v>
      </c>
      <c r="K236" t="s">
        <v>27</v>
      </c>
    </row>
    <row r="237" spans="1:11">
      <c r="A237" s="2" t="s">
        <v>1216</v>
      </c>
      <c r="B237" t="s">
        <v>20</v>
      </c>
      <c r="C237">
        <v>15</v>
      </c>
      <c r="D237" t="s">
        <v>1</v>
      </c>
      <c r="E237" t="s">
        <v>714</v>
      </c>
      <c r="F237" t="s">
        <v>714</v>
      </c>
      <c r="G237" s="1">
        <v>43547</v>
      </c>
      <c r="H237">
        <v>3815090</v>
      </c>
      <c r="I237">
        <f t="shared" si="3"/>
        <v>3815.09</v>
      </c>
      <c r="J237" t="s">
        <v>21</v>
      </c>
      <c r="K237" t="s">
        <v>27</v>
      </c>
    </row>
    <row r="238" spans="1:11">
      <c r="A238" s="2" t="s">
        <v>1216</v>
      </c>
      <c r="B238" t="s">
        <v>20</v>
      </c>
      <c r="C238">
        <v>15</v>
      </c>
      <c r="D238" t="s">
        <v>1</v>
      </c>
      <c r="E238" t="s">
        <v>715</v>
      </c>
      <c r="F238" t="s">
        <v>715</v>
      </c>
      <c r="G238" s="1">
        <v>43548</v>
      </c>
      <c r="H238">
        <v>3827041</v>
      </c>
      <c r="I238">
        <f t="shared" si="3"/>
        <v>3827.0410000000002</v>
      </c>
      <c r="J238" t="s">
        <v>21</v>
      </c>
      <c r="K238" t="s">
        <v>27</v>
      </c>
    </row>
    <row r="239" spans="1:11">
      <c r="A239" s="2" t="s">
        <v>1216</v>
      </c>
      <c r="B239" t="s">
        <v>20</v>
      </c>
      <c r="C239">
        <v>15</v>
      </c>
      <c r="D239" t="s">
        <v>1</v>
      </c>
      <c r="E239" t="s">
        <v>716</v>
      </c>
      <c r="F239" t="s">
        <v>716</v>
      </c>
      <c r="G239" s="1">
        <v>43549</v>
      </c>
      <c r="H239">
        <v>3842737</v>
      </c>
      <c r="I239">
        <f t="shared" si="3"/>
        <v>3842.7370000000001</v>
      </c>
      <c r="J239" t="s">
        <v>21</v>
      </c>
      <c r="K239" t="s">
        <v>27</v>
      </c>
    </row>
    <row r="240" spans="1:11">
      <c r="A240" s="2" t="s">
        <v>1216</v>
      </c>
      <c r="B240" t="s">
        <v>20</v>
      </c>
      <c r="C240">
        <v>15</v>
      </c>
      <c r="D240" t="s">
        <v>1</v>
      </c>
      <c r="E240" t="s">
        <v>717</v>
      </c>
      <c r="F240" t="s">
        <v>717</v>
      </c>
      <c r="G240" s="1">
        <v>43550</v>
      </c>
      <c r="H240">
        <v>3864906</v>
      </c>
      <c r="I240">
        <f t="shared" si="3"/>
        <v>3864.9059999999999</v>
      </c>
      <c r="J240" t="s">
        <v>21</v>
      </c>
      <c r="K240" t="s">
        <v>27</v>
      </c>
    </row>
    <row r="241" spans="1:11">
      <c r="A241" s="2" t="s">
        <v>1216</v>
      </c>
      <c r="B241" t="s">
        <v>20</v>
      </c>
      <c r="C241">
        <v>15</v>
      </c>
      <c r="D241" t="s">
        <v>1</v>
      </c>
      <c r="E241" t="s">
        <v>718</v>
      </c>
      <c r="F241" t="s">
        <v>718</v>
      </c>
      <c r="G241" s="1">
        <v>43551</v>
      </c>
      <c r="H241">
        <v>3900867</v>
      </c>
      <c r="I241">
        <f t="shared" si="3"/>
        <v>3900.8670000000002</v>
      </c>
      <c r="J241" t="s">
        <v>21</v>
      </c>
      <c r="K241" t="s">
        <v>27</v>
      </c>
    </row>
    <row r="242" spans="1:11">
      <c r="A242" s="2" t="s">
        <v>1216</v>
      </c>
      <c r="B242" t="s">
        <v>20</v>
      </c>
      <c r="C242">
        <v>15</v>
      </c>
      <c r="D242" t="s">
        <v>1</v>
      </c>
      <c r="E242" t="s">
        <v>719</v>
      </c>
      <c r="F242" t="s">
        <v>719</v>
      </c>
      <c r="G242" s="1">
        <v>43552</v>
      </c>
      <c r="H242">
        <v>3941145</v>
      </c>
      <c r="I242">
        <f t="shared" si="3"/>
        <v>3941.145</v>
      </c>
      <c r="J242" t="s">
        <v>21</v>
      </c>
      <c r="K242" t="s">
        <v>27</v>
      </c>
    </row>
    <row r="243" spans="1:11">
      <c r="A243" s="2" t="s">
        <v>1216</v>
      </c>
      <c r="B243" t="s">
        <v>20</v>
      </c>
      <c r="C243">
        <v>15</v>
      </c>
      <c r="D243" t="s">
        <v>1</v>
      </c>
      <c r="E243" t="s">
        <v>720</v>
      </c>
      <c r="F243" t="s">
        <v>720</v>
      </c>
      <c r="G243" s="1">
        <v>43553</v>
      </c>
      <c r="H243">
        <v>3980868</v>
      </c>
      <c r="I243">
        <f t="shared" si="3"/>
        <v>3980.8679999999999</v>
      </c>
      <c r="J243" t="s">
        <v>21</v>
      </c>
      <c r="K243" t="s">
        <v>27</v>
      </c>
    </row>
    <row r="244" spans="1:11">
      <c r="A244" s="2" t="s">
        <v>1216</v>
      </c>
      <c r="B244" t="s">
        <v>20</v>
      </c>
      <c r="C244">
        <v>15</v>
      </c>
      <c r="D244" t="s">
        <v>1</v>
      </c>
      <c r="E244" t="s">
        <v>721</v>
      </c>
      <c r="F244" t="s">
        <v>721</v>
      </c>
      <c r="G244" s="1">
        <v>43554</v>
      </c>
      <c r="H244">
        <v>4008794</v>
      </c>
      <c r="I244">
        <f t="shared" si="3"/>
        <v>4008.7939999999999</v>
      </c>
      <c r="J244" t="s">
        <v>21</v>
      </c>
      <c r="K244" t="s">
        <v>27</v>
      </c>
    </row>
    <row r="245" spans="1:11">
      <c r="A245" s="2" t="s">
        <v>1216</v>
      </c>
      <c r="B245" t="s">
        <v>20</v>
      </c>
      <c r="C245">
        <v>15</v>
      </c>
      <c r="D245" t="s">
        <v>1</v>
      </c>
      <c r="E245" t="s">
        <v>722</v>
      </c>
      <c r="F245" t="s">
        <v>722</v>
      </c>
      <c r="G245" s="1">
        <v>43555</v>
      </c>
      <c r="H245">
        <v>4027772</v>
      </c>
      <c r="I245">
        <f t="shared" si="3"/>
        <v>4027.7719999999999</v>
      </c>
      <c r="J245" t="s">
        <v>21</v>
      </c>
      <c r="K245" t="s">
        <v>27</v>
      </c>
    </row>
    <row r="246" spans="1:11">
      <c r="A246" s="2" t="s">
        <v>1216</v>
      </c>
      <c r="B246" t="s">
        <v>20</v>
      </c>
      <c r="C246">
        <v>15</v>
      </c>
      <c r="D246" t="s">
        <v>1</v>
      </c>
      <c r="E246" t="s">
        <v>723</v>
      </c>
      <c r="F246" t="s">
        <v>723</v>
      </c>
      <c r="G246" s="1">
        <v>43556</v>
      </c>
      <c r="H246">
        <v>4039618</v>
      </c>
      <c r="I246">
        <f t="shared" si="3"/>
        <v>4039.6179999999999</v>
      </c>
      <c r="J246" t="s">
        <v>21</v>
      </c>
      <c r="K246" t="s">
        <v>27</v>
      </c>
    </row>
    <row r="247" spans="1:11">
      <c r="A247" s="2" t="s">
        <v>1216</v>
      </c>
      <c r="B247" t="s">
        <v>20</v>
      </c>
      <c r="C247">
        <v>15</v>
      </c>
      <c r="D247" t="s">
        <v>1</v>
      </c>
      <c r="E247" t="s">
        <v>724</v>
      </c>
      <c r="F247" t="s">
        <v>724</v>
      </c>
      <c r="G247" s="1">
        <v>43557</v>
      </c>
      <c r="H247">
        <v>4057857</v>
      </c>
      <c r="I247">
        <f t="shared" si="3"/>
        <v>4057.857</v>
      </c>
      <c r="J247" t="s">
        <v>21</v>
      </c>
      <c r="K247" t="s">
        <v>27</v>
      </c>
    </row>
    <row r="248" spans="1:11">
      <c r="A248" s="2" t="s">
        <v>1216</v>
      </c>
      <c r="B248" t="s">
        <v>20</v>
      </c>
      <c r="C248">
        <v>15</v>
      </c>
      <c r="D248" t="s">
        <v>1</v>
      </c>
      <c r="E248" t="s">
        <v>725</v>
      </c>
      <c r="F248" t="s">
        <v>725</v>
      </c>
      <c r="G248" s="1">
        <v>43558</v>
      </c>
      <c r="H248">
        <v>4067828</v>
      </c>
      <c r="I248">
        <f t="shared" si="3"/>
        <v>4067.828</v>
      </c>
      <c r="J248" t="s">
        <v>21</v>
      </c>
      <c r="K248" t="s">
        <v>27</v>
      </c>
    </row>
    <row r="249" spans="1:11">
      <c r="A249" s="2" t="s">
        <v>1216</v>
      </c>
      <c r="B249" t="s">
        <v>20</v>
      </c>
      <c r="C249">
        <v>15</v>
      </c>
      <c r="D249" t="s">
        <v>1</v>
      </c>
      <c r="E249" t="s">
        <v>726</v>
      </c>
      <c r="F249" t="s">
        <v>726</v>
      </c>
      <c r="G249" s="1">
        <v>43559</v>
      </c>
      <c r="H249">
        <v>4062279</v>
      </c>
      <c r="I249">
        <f t="shared" si="3"/>
        <v>4062.279</v>
      </c>
      <c r="J249" t="s">
        <v>21</v>
      </c>
      <c r="K249" t="s">
        <v>27</v>
      </c>
    </row>
    <row r="250" spans="1:11">
      <c r="A250" s="2" t="s">
        <v>1216</v>
      </c>
      <c r="B250" t="s">
        <v>20</v>
      </c>
      <c r="C250">
        <v>15</v>
      </c>
      <c r="D250" t="s">
        <v>1</v>
      </c>
      <c r="E250" t="s">
        <v>727</v>
      </c>
      <c r="F250" t="s">
        <v>727</v>
      </c>
      <c r="G250" s="1">
        <v>43560</v>
      </c>
      <c r="H250">
        <v>4068106</v>
      </c>
      <c r="I250">
        <f t="shared" si="3"/>
        <v>4068.1060000000002</v>
      </c>
      <c r="J250" t="s">
        <v>21</v>
      </c>
      <c r="K250" t="s">
        <v>27</v>
      </c>
    </row>
    <row r="251" spans="1:11">
      <c r="A251" s="2" t="s">
        <v>1216</v>
      </c>
      <c r="B251" t="s">
        <v>20</v>
      </c>
      <c r="C251">
        <v>15</v>
      </c>
      <c r="D251" t="s">
        <v>1</v>
      </c>
      <c r="E251" t="s">
        <v>728</v>
      </c>
      <c r="F251" t="s">
        <v>728</v>
      </c>
      <c r="G251" s="1">
        <v>43561</v>
      </c>
      <c r="H251">
        <v>4080601</v>
      </c>
      <c r="I251">
        <f t="shared" si="3"/>
        <v>4080.6010000000001</v>
      </c>
      <c r="J251" t="s">
        <v>21</v>
      </c>
      <c r="K251" t="s">
        <v>27</v>
      </c>
    </row>
    <row r="252" spans="1:11">
      <c r="A252" s="2" t="s">
        <v>1216</v>
      </c>
      <c r="B252" t="s">
        <v>20</v>
      </c>
      <c r="C252">
        <v>15</v>
      </c>
      <c r="D252" t="s">
        <v>1</v>
      </c>
      <c r="E252" t="s">
        <v>729</v>
      </c>
      <c r="F252" t="s">
        <v>729</v>
      </c>
      <c r="G252" s="1">
        <v>43562</v>
      </c>
      <c r="H252">
        <v>4104266</v>
      </c>
      <c r="I252">
        <f t="shared" si="3"/>
        <v>4104.2659999999996</v>
      </c>
      <c r="J252" t="s">
        <v>21</v>
      </c>
      <c r="K252" t="s">
        <v>27</v>
      </c>
    </row>
    <row r="253" spans="1:11">
      <c r="A253" s="2" t="s">
        <v>1216</v>
      </c>
      <c r="B253" t="s">
        <v>20</v>
      </c>
      <c r="C253">
        <v>15</v>
      </c>
      <c r="D253" t="s">
        <v>1</v>
      </c>
      <c r="E253" t="s">
        <v>730</v>
      </c>
      <c r="F253" t="s">
        <v>730</v>
      </c>
      <c r="G253" s="1">
        <v>43563</v>
      </c>
      <c r="H253">
        <v>4143999</v>
      </c>
      <c r="I253">
        <f t="shared" si="3"/>
        <v>4143.9989999999998</v>
      </c>
      <c r="J253" t="s">
        <v>21</v>
      </c>
      <c r="K253" t="s">
        <v>27</v>
      </c>
    </row>
    <row r="254" spans="1:11">
      <c r="A254" s="2" t="s">
        <v>1216</v>
      </c>
      <c r="B254" t="s">
        <v>20</v>
      </c>
      <c r="C254">
        <v>15</v>
      </c>
      <c r="D254" t="s">
        <v>1</v>
      </c>
      <c r="E254" t="s">
        <v>731</v>
      </c>
      <c r="F254" t="s">
        <v>731</v>
      </c>
      <c r="G254" s="1">
        <v>43564</v>
      </c>
      <c r="H254">
        <v>4174679</v>
      </c>
      <c r="I254">
        <f t="shared" si="3"/>
        <v>4174.6790000000001</v>
      </c>
      <c r="J254" t="s">
        <v>21</v>
      </c>
      <c r="K254" t="s">
        <v>27</v>
      </c>
    </row>
    <row r="255" spans="1:11">
      <c r="A255" s="2" t="s">
        <v>1216</v>
      </c>
      <c r="B255" t="s">
        <v>20</v>
      </c>
      <c r="C255">
        <v>15</v>
      </c>
      <c r="D255" t="s">
        <v>1</v>
      </c>
      <c r="E255" t="s">
        <v>732</v>
      </c>
      <c r="F255" t="s">
        <v>732</v>
      </c>
      <c r="G255" s="1">
        <v>43565</v>
      </c>
      <c r="H255">
        <v>4172145</v>
      </c>
      <c r="I255">
        <f t="shared" si="3"/>
        <v>4172.1450000000004</v>
      </c>
      <c r="J255" t="s">
        <v>21</v>
      </c>
      <c r="K255" t="s">
        <v>27</v>
      </c>
    </row>
    <row r="256" spans="1:11">
      <c r="A256" s="2" t="s">
        <v>1216</v>
      </c>
      <c r="B256" t="s">
        <v>20</v>
      </c>
      <c r="C256">
        <v>15</v>
      </c>
      <c r="D256" t="s">
        <v>1</v>
      </c>
      <c r="E256" t="s">
        <v>733</v>
      </c>
      <c r="F256" t="s">
        <v>733</v>
      </c>
      <c r="G256" s="1">
        <v>43566</v>
      </c>
      <c r="H256">
        <v>4157784</v>
      </c>
      <c r="I256">
        <f t="shared" si="3"/>
        <v>4157.7839999999997</v>
      </c>
      <c r="J256" t="s">
        <v>21</v>
      </c>
      <c r="K256" t="s">
        <v>27</v>
      </c>
    </row>
    <row r="257" spans="1:11">
      <c r="A257" s="2" t="s">
        <v>1216</v>
      </c>
      <c r="B257" t="s">
        <v>20</v>
      </c>
      <c r="C257">
        <v>15</v>
      </c>
      <c r="D257" t="s">
        <v>1</v>
      </c>
      <c r="E257" t="s">
        <v>734</v>
      </c>
      <c r="F257" t="s">
        <v>734</v>
      </c>
      <c r="G257" s="1">
        <v>43567</v>
      </c>
      <c r="H257">
        <v>4139795</v>
      </c>
      <c r="I257">
        <f t="shared" si="3"/>
        <v>4139.7950000000001</v>
      </c>
      <c r="J257" t="s">
        <v>21</v>
      </c>
      <c r="K257" t="s">
        <v>27</v>
      </c>
    </row>
    <row r="258" spans="1:11">
      <c r="A258" s="2" t="s">
        <v>1216</v>
      </c>
      <c r="B258" t="s">
        <v>20</v>
      </c>
      <c r="C258">
        <v>15</v>
      </c>
      <c r="D258" t="s">
        <v>1</v>
      </c>
      <c r="E258" t="s">
        <v>735</v>
      </c>
      <c r="F258" t="s">
        <v>735</v>
      </c>
      <c r="G258" s="1">
        <v>43568</v>
      </c>
      <c r="H258">
        <v>4110682</v>
      </c>
      <c r="I258">
        <f t="shared" si="3"/>
        <v>4110.6819999999998</v>
      </c>
      <c r="J258" t="s">
        <v>21</v>
      </c>
      <c r="K258" t="s">
        <v>27</v>
      </c>
    </row>
    <row r="259" spans="1:11">
      <c r="A259" s="2" t="s">
        <v>1216</v>
      </c>
      <c r="B259" t="s">
        <v>20</v>
      </c>
      <c r="C259">
        <v>15</v>
      </c>
      <c r="D259" t="s">
        <v>1</v>
      </c>
      <c r="E259" t="s">
        <v>736</v>
      </c>
      <c r="F259" t="s">
        <v>736</v>
      </c>
      <c r="G259" s="1">
        <v>43569</v>
      </c>
      <c r="H259">
        <v>4089763</v>
      </c>
      <c r="I259">
        <f t="shared" ref="I259:I322" si="4">H259/1000</f>
        <v>4089.7629999999999</v>
      </c>
      <c r="J259" t="s">
        <v>21</v>
      </c>
      <c r="K259" t="s">
        <v>27</v>
      </c>
    </row>
    <row r="260" spans="1:11">
      <c r="A260" s="2" t="s">
        <v>1216</v>
      </c>
      <c r="B260" t="s">
        <v>20</v>
      </c>
      <c r="C260">
        <v>15</v>
      </c>
      <c r="D260" t="s">
        <v>1</v>
      </c>
      <c r="E260" t="s">
        <v>737</v>
      </c>
      <c r="F260" t="s">
        <v>737</v>
      </c>
      <c r="G260" s="1">
        <v>43570</v>
      </c>
      <c r="H260">
        <v>4078935</v>
      </c>
      <c r="I260">
        <f t="shared" si="4"/>
        <v>4078.9349999999999</v>
      </c>
      <c r="J260" t="s">
        <v>21</v>
      </c>
      <c r="K260" t="s">
        <v>27</v>
      </c>
    </row>
    <row r="261" spans="1:11">
      <c r="A261" s="2" t="s">
        <v>1216</v>
      </c>
      <c r="B261" t="s">
        <v>20</v>
      </c>
      <c r="C261">
        <v>15</v>
      </c>
      <c r="D261" t="s">
        <v>1</v>
      </c>
      <c r="E261" t="s">
        <v>738</v>
      </c>
      <c r="F261" t="s">
        <v>738</v>
      </c>
      <c r="G261" s="1">
        <v>43571</v>
      </c>
      <c r="H261">
        <v>4069772</v>
      </c>
      <c r="I261">
        <f t="shared" si="4"/>
        <v>4069.7719999999999</v>
      </c>
      <c r="J261" t="s">
        <v>21</v>
      </c>
      <c r="K261" t="s">
        <v>27</v>
      </c>
    </row>
    <row r="262" spans="1:11">
      <c r="A262" s="2" t="s">
        <v>1216</v>
      </c>
      <c r="B262" t="s">
        <v>20</v>
      </c>
      <c r="C262">
        <v>15</v>
      </c>
      <c r="D262" t="s">
        <v>1</v>
      </c>
      <c r="E262" t="s">
        <v>739</v>
      </c>
      <c r="F262" t="s">
        <v>739</v>
      </c>
      <c r="G262" s="1">
        <v>43572</v>
      </c>
      <c r="H262">
        <v>4063941</v>
      </c>
      <c r="I262">
        <f t="shared" si="4"/>
        <v>4063.9409999999998</v>
      </c>
      <c r="J262" t="s">
        <v>21</v>
      </c>
      <c r="K262" t="s">
        <v>27</v>
      </c>
    </row>
    <row r="263" spans="1:11">
      <c r="A263" s="2" t="s">
        <v>1216</v>
      </c>
      <c r="B263" t="s">
        <v>20</v>
      </c>
      <c r="C263">
        <v>15</v>
      </c>
      <c r="D263" t="s">
        <v>1</v>
      </c>
      <c r="E263" t="s">
        <v>740</v>
      </c>
      <c r="F263" t="s">
        <v>740</v>
      </c>
      <c r="G263" s="1">
        <v>43573</v>
      </c>
      <c r="H263">
        <v>4062832</v>
      </c>
      <c r="I263">
        <f t="shared" si="4"/>
        <v>4062.8319999999999</v>
      </c>
      <c r="J263" t="s">
        <v>21</v>
      </c>
      <c r="K263" t="s">
        <v>27</v>
      </c>
    </row>
    <row r="264" spans="1:11">
      <c r="A264" s="2" t="s">
        <v>1216</v>
      </c>
      <c r="B264" t="s">
        <v>20</v>
      </c>
      <c r="C264">
        <v>15</v>
      </c>
      <c r="D264" t="s">
        <v>1</v>
      </c>
      <c r="E264" t="s">
        <v>741</v>
      </c>
      <c r="F264" t="s">
        <v>741</v>
      </c>
      <c r="G264" s="1">
        <v>43574</v>
      </c>
      <c r="H264">
        <v>4067551</v>
      </c>
      <c r="I264">
        <f t="shared" si="4"/>
        <v>4067.5509999999999</v>
      </c>
      <c r="J264" t="s">
        <v>21</v>
      </c>
      <c r="K264" t="s">
        <v>27</v>
      </c>
    </row>
    <row r="265" spans="1:11">
      <c r="A265" s="2" t="s">
        <v>1216</v>
      </c>
      <c r="B265" t="s">
        <v>20</v>
      </c>
      <c r="C265">
        <v>15</v>
      </c>
      <c r="D265" t="s">
        <v>1</v>
      </c>
      <c r="E265" t="s">
        <v>742</v>
      </c>
      <c r="F265" t="s">
        <v>742</v>
      </c>
      <c r="G265" s="1">
        <v>43575</v>
      </c>
      <c r="H265">
        <v>4073659</v>
      </c>
      <c r="I265">
        <f t="shared" si="4"/>
        <v>4073.6590000000001</v>
      </c>
      <c r="J265" t="s">
        <v>21</v>
      </c>
      <c r="K265" t="s">
        <v>27</v>
      </c>
    </row>
    <row r="266" spans="1:11">
      <c r="A266" s="2" t="s">
        <v>1216</v>
      </c>
      <c r="B266" t="s">
        <v>20</v>
      </c>
      <c r="C266">
        <v>15</v>
      </c>
      <c r="D266" t="s">
        <v>1</v>
      </c>
      <c r="E266" t="s">
        <v>743</v>
      </c>
      <c r="F266" t="s">
        <v>743</v>
      </c>
      <c r="G266" s="1">
        <v>43576</v>
      </c>
      <c r="H266">
        <v>4081989</v>
      </c>
      <c r="I266">
        <f t="shared" si="4"/>
        <v>4081.989</v>
      </c>
      <c r="J266" t="s">
        <v>21</v>
      </c>
      <c r="K266" t="s">
        <v>27</v>
      </c>
    </row>
    <row r="267" spans="1:11">
      <c r="A267" s="2" t="s">
        <v>1216</v>
      </c>
      <c r="B267" t="s">
        <v>20</v>
      </c>
      <c r="C267">
        <v>15</v>
      </c>
      <c r="D267" t="s">
        <v>1</v>
      </c>
      <c r="E267" t="s">
        <v>744</v>
      </c>
      <c r="F267" t="s">
        <v>744</v>
      </c>
      <c r="G267" s="1">
        <v>43577</v>
      </c>
      <c r="H267">
        <v>4091711</v>
      </c>
      <c r="I267">
        <f t="shared" si="4"/>
        <v>4091.7109999999998</v>
      </c>
      <c r="J267" t="s">
        <v>21</v>
      </c>
      <c r="K267" t="s">
        <v>27</v>
      </c>
    </row>
    <row r="268" spans="1:11">
      <c r="A268" s="2" t="s">
        <v>1216</v>
      </c>
      <c r="B268" t="s">
        <v>20</v>
      </c>
      <c r="C268">
        <v>15</v>
      </c>
      <c r="D268" t="s">
        <v>1</v>
      </c>
      <c r="E268" t="s">
        <v>745</v>
      </c>
      <c r="F268" t="s">
        <v>745</v>
      </c>
      <c r="G268" s="1">
        <v>43578</v>
      </c>
      <c r="H268">
        <v>4107055</v>
      </c>
      <c r="I268">
        <f t="shared" si="4"/>
        <v>4107.0550000000003</v>
      </c>
      <c r="J268" t="s">
        <v>21</v>
      </c>
      <c r="K268" t="s">
        <v>27</v>
      </c>
    </row>
    <row r="269" spans="1:11">
      <c r="A269" s="2" t="s">
        <v>1216</v>
      </c>
      <c r="B269" t="s">
        <v>20</v>
      </c>
      <c r="C269">
        <v>15</v>
      </c>
      <c r="D269" t="s">
        <v>1</v>
      </c>
      <c r="E269" t="s">
        <v>746</v>
      </c>
      <c r="F269" t="s">
        <v>746</v>
      </c>
      <c r="G269" s="1">
        <v>43579</v>
      </c>
      <c r="H269">
        <v>4121856</v>
      </c>
      <c r="I269">
        <f t="shared" si="4"/>
        <v>4121.8559999999998</v>
      </c>
      <c r="J269" t="s">
        <v>21</v>
      </c>
      <c r="K269" t="s">
        <v>27</v>
      </c>
    </row>
    <row r="270" spans="1:11">
      <c r="A270" s="2" t="s">
        <v>1216</v>
      </c>
      <c r="B270" t="s">
        <v>20</v>
      </c>
      <c r="C270">
        <v>15</v>
      </c>
      <c r="D270" t="s">
        <v>1</v>
      </c>
      <c r="E270" t="s">
        <v>747</v>
      </c>
      <c r="F270" t="s">
        <v>747</v>
      </c>
      <c r="G270" s="1">
        <v>43580</v>
      </c>
      <c r="H270">
        <v>4140075</v>
      </c>
      <c r="I270">
        <f t="shared" si="4"/>
        <v>4140.0749999999998</v>
      </c>
      <c r="J270" t="s">
        <v>21</v>
      </c>
      <c r="K270" t="s">
        <v>27</v>
      </c>
    </row>
    <row r="271" spans="1:11">
      <c r="A271" s="2" t="s">
        <v>1216</v>
      </c>
      <c r="B271" t="s">
        <v>20</v>
      </c>
      <c r="C271">
        <v>15</v>
      </c>
      <c r="D271" t="s">
        <v>1</v>
      </c>
      <c r="E271" t="s">
        <v>748</v>
      </c>
      <c r="F271" t="s">
        <v>748</v>
      </c>
      <c r="G271" s="1">
        <v>43581</v>
      </c>
      <c r="H271">
        <v>4160037</v>
      </c>
      <c r="I271">
        <f t="shared" si="4"/>
        <v>4160.0370000000003</v>
      </c>
      <c r="J271" t="s">
        <v>21</v>
      </c>
      <c r="K271" t="s">
        <v>27</v>
      </c>
    </row>
    <row r="272" spans="1:11">
      <c r="A272" s="2" t="s">
        <v>1216</v>
      </c>
      <c r="B272" t="s">
        <v>20</v>
      </c>
      <c r="C272">
        <v>15</v>
      </c>
      <c r="D272" t="s">
        <v>1</v>
      </c>
      <c r="E272" t="s">
        <v>749</v>
      </c>
      <c r="F272" t="s">
        <v>749</v>
      </c>
      <c r="G272" s="1">
        <v>43582</v>
      </c>
      <c r="H272">
        <v>4177507</v>
      </c>
      <c r="I272">
        <f t="shared" si="4"/>
        <v>4177.5069999999996</v>
      </c>
      <c r="J272" t="s">
        <v>21</v>
      </c>
      <c r="K272" t="s">
        <v>27</v>
      </c>
    </row>
    <row r="273" spans="1:11">
      <c r="A273" s="2" t="s">
        <v>1216</v>
      </c>
      <c r="B273" t="s">
        <v>20</v>
      </c>
      <c r="C273">
        <v>15</v>
      </c>
      <c r="D273" t="s">
        <v>1</v>
      </c>
      <c r="E273" t="s">
        <v>750</v>
      </c>
      <c r="F273" t="s">
        <v>750</v>
      </c>
      <c r="G273" s="1">
        <v>43583</v>
      </c>
      <c r="H273">
        <v>4193634</v>
      </c>
      <c r="I273">
        <f t="shared" si="4"/>
        <v>4193.634</v>
      </c>
      <c r="J273" t="s">
        <v>21</v>
      </c>
      <c r="K273" t="s">
        <v>27</v>
      </c>
    </row>
    <row r="274" spans="1:11">
      <c r="A274" s="2" t="s">
        <v>1216</v>
      </c>
      <c r="B274" t="s">
        <v>20</v>
      </c>
      <c r="C274">
        <v>15</v>
      </c>
      <c r="D274" t="s">
        <v>1</v>
      </c>
      <c r="E274" t="s">
        <v>751</v>
      </c>
      <c r="F274" t="s">
        <v>751</v>
      </c>
      <c r="G274" s="1">
        <v>43584</v>
      </c>
      <c r="H274">
        <v>4210930</v>
      </c>
      <c r="I274">
        <f t="shared" si="4"/>
        <v>4210.93</v>
      </c>
      <c r="J274" t="s">
        <v>21</v>
      </c>
      <c r="K274" t="s">
        <v>27</v>
      </c>
    </row>
    <row r="275" spans="1:11">
      <c r="A275" s="2" t="s">
        <v>1216</v>
      </c>
      <c r="B275" t="s">
        <v>20</v>
      </c>
      <c r="C275">
        <v>15</v>
      </c>
      <c r="D275" t="s">
        <v>1</v>
      </c>
      <c r="E275" t="s">
        <v>752</v>
      </c>
      <c r="F275" t="s">
        <v>752</v>
      </c>
      <c r="G275" s="1">
        <v>43585</v>
      </c>
      <c r="H275">
        <v>4223154</v>
      </c>
      <c r="I275">
        <f t="shared" si="4"/>
        <v>4223.1540000000005</v>
      </c>
      <c r="J275" t="s">
        <v>21</v>
      </c>
      <c r="K275" t="s">
        <v>27</v>
      </c>
    </row>
    <row r="276" spans="1:11">
      <c r="A276" s="2" t="s">
        <v>1216</v>
      </c>
      <c r="B276" t="s">
        <v>20</v>
      </c>
      <c r="C276">
        <v>15</v>
      </c>
      <c r="D276" t="s">
        <v>1</v>
      </c>
      <c r="E276" t="s">
        <v>753</v>
      </c>
      <c r="F276" t="s">
        <v>753</v>
      </c>
      <c r="G276" s="1">
        <v>43586</v>
      </c>
      <c r="H276">
        <v>4237965</v>
      </c>
      <c r="I276">
        <f t="shared" si="4"/>
        <v>4237.9650000000001</v>
      </c>
      <c r="J276" t="s">
        <v>21</v>
      </c>
      <c r="K276" t="s">
        <v>27</v>
      </c>
    </row>
    <row r="277" spans="1:11">
      <c r="A277" s="2" t="s">
        <v>1216</v>
      </c>
      <c r="B277" t="s">
        <v>20</v>
      </c>
      <c r="C277">
        <v>15</v>
      </c>
      <c r="D277" t="s">
        <v>1</v>
      </c>
      <c r="E277" t="s">
        <v>754</v>
      </c>
      <c r="F277" t="s">
        <v>754</v>
      </c>
      <c r="G277" s="1">
        <v>43587</v>
      </c>
      <c r="H277">
        <v>4249387</v>
      </c>
      <c r="I277">
        <f t="shared" si="4"/>
        <v>4249.3869999999997</v>
      </c>
      <c r="J277" t="s">
        <v>21</v>
      </c>
      <c r="K277" t="s">
        <v>27</v>
      </c>
    </row>
    <row r="278" spans="1:11">
      <c r="A278" s="2" t="s">
        <v>1216</v>
      </c>
      <c r="B278" t="s">
        <v>20</v>
      </c>
      <c r="C278">
        <v>15</v>
      </c>
      <c r="D278" t="s">
        <v>1</v>
      </c>
      <c r="E278" t="s">
        <v>755</v>
      </c>
      <c r="F278" t="s">
        <v>755</v>
      </c>
      <c r="G278" s="1">
        <v>43588</v>
      </c>
      <c r="H278">
        <v>4260525</v>
      </c>
      <c r="I278">
        <f t="shared" si="4"/>
        <v>4260.5249999999996</v>
      </c>
      <c r="J278" t="s">
        <v>21</v>
      </c>
      <c r="K278" t="s">
        <v>27</v>
      </c>
    </row>
    <row r="279" spans="1:11">
      <c r="A279" s="2" t="s">
        <v>1216</v>
      </c>
      <c r="B279" t="s">
        <v>20</v>
      </c>
      <c r="C279">
        <v>15</v>
      </c>
      <c r="D279" t="s">
        <v>1</v>
      </c>
      <c r="E279" t="s">
        <v>756</v>
      </c>
      <c r="F279" t="s">
        <v>756</v>
      </c>
      <c r="G279" s="1">
        <v>43589</v>
      </c>
      <c r="H279">
        <v>4263682</v>
      </c>
      <c r="I279">
        <f t="shared" si="4"/>
        <v>4263.6819999999998</v>
      </c>
      <c r="J279" t="s">
        <v>21</v>
      </c>
      <c r="K279" t="s">
        <v>27</v>
      </c>
    </row>
    <row r="280" spans="1:11">
      <c r="A280" s="2" t="s">
        <v>1216</v>
      </c>
      <c r="B280" t="s">
        <v>20</v>
      </c>
      <c r="C280">
        <v>15</v>
      </c>
      <c r="D280" t="s">
        <v>1</v>
      </c>
      <c r="E280" t="s">
        <v>757</v>
      </c>
      <c r="F280" t="s">
        <v>757</v>
      </c>
      <c r="G280" s="1">
        <v>43590</v>
      </c>
      <c r="H280">
        <v>4264829</v>
      </c>
      <c r="I280">
        <f t="shared" si="4"/>
        <v>4264.8289999999997</v>
      </c>
      <c r="J280" t="s">
        <v>21</v>
      </c>
      <c r="K280" t="s">
        <v>27</v>
      </c>
    </row>
    <row r="281" spans="1:11">
      <c r="A281" s="2" t="s">
        <v>1216</v>
      </c>
      <c r="B281" t="s">
        <v>20</v>
      </c>
      <c r="C281">
        <v>15</v>
      </c>
      <c r="D281" t="s">
        <v>1</v>
      </c>
      <c r="E281" t="s">
        <v>758</v>
      </c>
      <c r="F281" t="s">
        <v>758</v>
      </c>
      <c r="G281" s="1">
        <v>43591</v>
      </c>
      <c r="H281">
        <v>4266264</v>
      </c>
      <c r="I281">
        <f t="shared" si="4"/>
        <v>4266.2640000000001</v>
      </c>
      <c r="J281" t="s">
        <v>21</v>
      </c>
      <c r="K281" t="s">
        <v>27</v>
      </c>
    </row>
    <row r="282" spans="1:11">
      <c r="A282" s="2" t="s">
        <v>1216</v>
      </c>
      <c r="B282" t="s">
        <v>20</v>
      </c>
      <c r="C282">
        <v>15</v>
      </c>
      <c r="D282" t="s">
        <v>1</v>
      </c>
      <c r="E282" t="s">
        <v>759</v>
      </c>
      <c r="F282" t="s">
        <v>759</v>
      </c>
      <c r="G282" s="1">
        <v>43592</v>
      </c>
      <c r="H282">
        <v>4269995</v>
      </c>
      <c r="I282">
        <f t="shared" si="4"/>
        <v>4269.9949999999999</v>
      </c>
      <c r="J282" t="s">
        <v>21</v>
      </c>
      <c r="K282" t="s">
        <v>27</v>
      </c>
    </row>
    <row r="283" spans="1:11">
      <c r="A283" s="2" t="s">
        <v>1216</v>
      </c>
      <c r="B283" t="s">
        <v>20</v>
      </c>
      <c r="C283">
        <v>15</v>
      </c>
      <c r="D283" t="s">
        <v>1</v>
      </c>
      <c r="E283" t="s">
        <v>760</v>
      </c>
      <c r="F283" t="s">
        <v>760</v>
      </c>
      <c r="G283" s="1">
        <v>43593</v>
      </c>
      <c r="H283">
        <v>4273725</v>
      </c>
      <c r="I283">
        <f t="shared" si="4"/>
        <v>4273.7250000000004</v>
      </c>
      <c r="J283" t="s">
        <v>21</v>
      </c>
      <c r="K283" t="s">
        <v>27</v>
      </c>
    </row>
    <row r="284" spans="1:11">
      <c r="A284" s="2" t="s">
        <v>1216</v>
      </c>
      <c r="B284" t="s">
        <v>20</v>
      </c>
      <c r="C284">
        <v>15</v>
      </c>
      <c r="D284" t="s">
        <v>1</v>
      </c>
      <c r="E284" t="s">
        <v>761</v>
      </c>
      <c r="F284" t="s">
        <v>761</v>
      </c>
      <c r="G284" s="1">
        <v>43594</v>
      </c>
      <c r="H284">
        <v>4279751</v>
      </c>
      <c r="I284">
        <f t="shared" si="4"/>
        <v>4279.7510000000002</v>
      </c>
      <c r="J284" t="s">
        <v>21</v>
      </c>
      <c r="K284" t="s">
        <v>27</v>
      </c>
    </row>
    <row r="285" spans="1:11">
      <c r="A285" s="2" t="s">
        <v>1216</v>
      </c>
      <c r="B285" t="s">
        <v>20</v>
      </c>
      <c r="C285">
        <v>15</v>
      </c>
      <c r="D285" t="s">
        <v>1</v>
      </c>
      <c r="E285" t="s">
        <v>762</v>
      </c>
      <c r="F285" t="s">
        <v>762</v>
      </c>
      <c r="G285" s="1">
        <v>43595</v>
      </c>
      <c r="H285">
        <v>4286351</v>
      </c>
      <c r="I285">
        <f t="shared" si="4"/>
        <v>4286.3509999999997</v>
      </c>
      <c r="J285" t="s">
        <v>21</v>
      </c>
      <c r="K285" t="s">
        <v>27</v>
      </c>
    </row>
    <row r="286" spans="1:11">
      <c r="A286" s="2" t="s">
        <v>1216</v>
      </c>
      <c r="B286" t="s">
        <v>20</v>
      </c>
      <c r="C286">
        <v>15</v>
      </c>
      <c r="D286" t="s">
        <v>1</v>
      </c>
      <c r="E286" t="s">
        <v>763</v>
      </c>
      <c r="F286" t="s">
        <v>763</v>
      </c>
      <c r="G286" s="1">
        <v>43596</v>
      </c>
      <c r="H286">
        <v>4286064</v>
      </c>
      <c r="I286">
        <f t="shared" si="4"/>
        <v>4286.0640000000003</v>
      </c>
      <c r="J286" t="s">
        <v>21</v>
      </c>
      <c r="K286" t="s">
        <v>27</v>
      </c>
    </row>
    <row r="287" spans="1:11">
      <c r="A287" s="2" t="s">
        <v>1216</v>
      </c>
      <c r="B287" t="s">
        <v>20</v>
      </c>
      <c r="C287">
        <v>15</v>
      </c>
      <c r="D287" t="s">
        <v>1</v>
      </c>
      <c r="E287" t="s">
        <v>764</v>
      </c>
      <c r="F287" t="s">
        <v>764</v>
      </c>
      <c r="G287" s="1">
        <v>43597</v>
      </c>
      <c r="H287">
        <v>4288647</v>
      </c>
      <c r="I287">
        <f t="shared" si="4"/>
        <v>4288.6469999999999</v>
      </c>
      <c r="J287" t="s">
        <v>21</v>
      </c>
      <c r="K287" t="s">
        <v>27</v>
      </c>
    </row>
    <row r="288" spans="1:11">
      <c r="A288" s="2" t="s">
        <v>1216</v>
      </c>
      <c r="B288" t="s">
        <v>20</v>
      </c>
      <c r="C288">
        <v>15</v>
      </c>
      <c r="D288" t="s">
        <v>1</v>
      </c>
      <c r="E288" t="s">
        <v>765</v>
      </c>
      <c r="F288" t="s">
        <v>765</v>
      </c>
      <c r="G288" s="1">
        <v>43598</v>
      </c>
      <c r="H288">
        <v>4289799</v>
      </c>
      <c r="I288">
        <f t="shared" si="4"/>
        <v>4289.799</v>
      </c>
      <c r="J288" t="s">
        <v>21</v>
      </c>
      <c r="K288" t="s">
        <v>27</v>
      </c>
    </row>
    <row r="289" spans="1:11">
      <c r="A289" s="2" t="s">
        <v>1216</v>
      </c>
      <c r="B289" t="s">
        <v>20</v>
      </c>
      <c r="C289">
        <v>15</v>
      </c>
      <c r="D289" t="s">
        <v>1</v>
      </c>
      <c r="E289" t="s">
        <v>766</v>
      </c>
      <c r="F289" t="s">
        <v>766</v>
      </c>
      <c r="G289" s="1">
        <v>43599</v>
      </c>
      <c r="H289">
        <v>4293834</v>
      </c>
      <c r="I289">
        <f t="shared" si="4"/>
        <v>4293.8339999999998</v>
      </c>
      <c r="J289" t="s">
        <v>21</v>
      </c>
      <c r="K289" t="s">
        <v>27</v>
      </c>
    </row>
    <row r="290" spans="1:11">
      <c r="A290" s="2" t="s">
        <v>1216</v>
      </c>
      <c r="B290" t="s">
        <v>20</v>
      </c>
      <c r="C290">
        <v>15</v>
      </c>
      <c r="D290" t="s">
        <v>1</v>
      </c>
      <c r="E290" t="s">
        <v>767</v>
      </c>
      <c r="F290" t="s">
        <v>767</v>
      </c>
      <c r="G290" s="1">
        <v>43600</v>
      </c>
      <c r="H290">
        <v>4302194</v>
      </c>
      <c r="I290">
        <f t="shared" si="4"/>
        <v>4302.1940000000004</v>
      </c>
      <c r="J290" t="s">
        <v>21</v>
      </c>
      <c r="K290" t="s">
        <v>27</v>
      </c>
    </row>
    <row r="291" spans="1:11">
      <c r="A291" s="2" t="s">
        <v>1216</v>
      </c>
      <c r="B291" t="s">
        <v>20</v>
      </c>
      <c r="C291">
        <v>15</v>
      </c>
      <c r="D291" t="s">
        <v>1</v>
      </c>
      <c r="E291" t="s">
        <v>768</v>
      </c>
      <c r="F291" t="s">
        <v>768</v>
      </c>
      <c r="G291" s="1">
        <v>43601</v>
      </c>
      <c r="H291">
        <v>4327605</v>
      </c>
      <c r="I291">
        <f t="shared" si="4"/>
        <v>4327.6049999999996</v>
      </c>
      <c r="J291" t="s">
        <v>21</v>
      </c>
      <c r="K291" t="s">
        <v>27</v>
      </c>
    </row>
    <row r="292" spans="1:11">
      <c r="A292" s="2" t="s">
        <v>1216</v>
      </c>
      <c r="B292" t="s">
        <v>20</v>
      </c>
      <c r="C292">
        <v>15</v>
      </c>
      <c r="D292" t="s">
        <v>1</v>
      </c>
      <c r="E292" t="s">
        <v>769</v>
      </c>
      <c r="F292" t="s">
        <v>769</v>
      </c>
      <c r="G292" s="1">
        <v>43602</v>
      </c>
      <c r="H292">
        <v>4343242</v>
      </c>
      <c r="I292">
        <f t="shared" si="4"/>
        <v>4343.2420000000002</v>
      </c>
      <c r="J292" t="s">
        <v>21</v>
      </c>
      <c r="K292" t="s">
        <v>27</v>
      </c>
    </row>
    <row r="293" spans="1:11">
      <c r="A293" s="2" t="s">
        <v>1216</v>
      </c>
      <c r="B293" t="s">
        <v>20</v>
      </c>
      <c r="C293">
        <v>15</v>
      </c>
      <c r="D293" t="s">
        <v>1</v>
      </c>
      <c r="E293" t="s">
        <v>770</v>
      </c>
      <c r="F293" t="s">
        <v>770</v>
      </c>
      <c r="G293" s="1">
        <v>43603</v>
      </c>
      <c r="H293">
        <v>4362635</v>
      </c>
      <c r="I293">
        <f t="shared" si="4"/>
        <v>4362.6350000000002</v>
      </c>
      <c r="J293" t="s">
        <v>21</v>
      </c>
      <c r="K293" t="s">
        <v>27</v>
      </c>
    </row>
    <row r="294" spans="1:11">
      <c r="A294" s="2" t="s">
        <v>1216</v>
      </c>
      <c r="B294" t="s">
        <v>20</v>
      </c>
      <c r="C294">
        <v>15</v>
      </c>
      <c r="D294" t="s">
        <v>1</v>
      </c>
      <c r="E294" t="s">
        <v>771</v>
      </c>
      <c r="F294" t="s">
        <v>771</v>
      </c>
      <c r="G294" s="1">
        <v>43604</v>
      </c>
      <c r="H294">
        <v>4382344</v>
      </c>
      <c r="I294">
        <f t="shared" si="4"/>
        <v>4382.3440000000001</v>
      </c>
      <c r="J294" t="s">
        <v>21</v>
      </c>
      <c r="K294" t="s">
        <v>27</v>
      </c>
    </row>
    <row r="295" spans="1:11">
      <c r="A295" s="2" t="s">
        <v>1216</v>
      </c>
      <c r="B295" t="s">
        <v>20</v>
      </c>
      <c r="C295">
        <v>15</v>
      </c>
      <c r="D295" t="s">
        <v>1</v>
      </c>
      <c r="E295" t="s">
        <v>772</v>
      </c>
      <c r="F295" t="s">
        <v>772</v>
      </c>
      <c r="G295" s="1">
        <v>43605</v>
      </c>
      <c r="H295">
        <v>4395135</v>
      </c>
      <c r="I295">
        <f t="shared" si="4"/>
        <v>4395.1350000000002</v>
      </c>
      <c r="J295" t="s">
        <v>21</v>
      </c>
      <c r="K295" t="s">
        <v>27</v>
      </c>
    </row>
    <row r="296" spans="1:11">
      <c r="A296" s="2" t="s">
        <v>1216</v>
      </c>
      <c r="B296" t="s">
        <v>20</v>
      </c>
      <c r="C296">
        <v>15</v>
      </c>
      <c r="D296" t="s">
        <v>1</v>
      </c>
      <c r="E296" t="s">
        <v>773</v>
      </c>
      <c r="F296" t="s">
        <v>773</v>
      </c>
      <c r="G296" s="1">
        <v>43606</v>
      </c>
      <c r="H296">
        <v>4406188</v>
      </c>
      <c r="I296">
        <f t="shared" si="4"/>
        <v>4406.1880000000001</v>
      </c>
      <c r="J296" t="s">
        <v>21</v>
      </c>
      <c r="K296" t="s">
        <v>27</v>
      </c>
    </row>
    <row r="297" spans="1:11">
      <c r="A297" s="2" t="s">
        <v>1216</v>
      </c>
      <c r="B297" t="s">
        <v>20</v>
      </c>
      <c r="C297">
        <v>15</v>
      </c>
      <c r="D297" t="s">
        <v>1</v>
      </c>
      <c r="E297" t="s">
        <v>774</v>
      </c>
      <c r="F297" t="s">
        <v>774</v>
      </c>
      <c r="G297" s="1">
        <v>43607</v>
      </c>
      <c r="H297">
        <v>4419331</v>
      </c>
      <c r="I297">
        <f t="shared" si="4"/>
        <v>4419.3310000000001</v>
      </c>
      <c r="J297" t="s">
        <v>21</v>
      </c>
      <c r="K297" t="s">
        <v>27</v>
      </c>
    </row>
    <row r="298" spans="1:11">
      <c r="A298" s="2" t="s">
        <v>1216</v>
      </c>
      <c r="B298" t="s">
        <v>20</v>
      </c>
      <c r="C298">
        <v>15</v>
      </c>
      <c r="D298" t="s">
        <v>1</v>
      </c>
      <c r="E298" t="s">
        <v>775</v>
      </c>
      <c r="F298" t="s">
        <v>775</v>
      </c>
      <c r="G298" s="1">
        <v>43608</v>
      </c>
      <c r="H298">
        <v>4429844</v>
      </c>
      <c r="I298">
        <f t="shared" si="4"/>
        <v>4429.8440000000001</v>
      </c>
      <c r="J298" t="s">
        <v>21</v>
      </c>
      <c r="K298" t="s">
        <v>27</v>
      </c>
    </row>
    <row r="299" spans="1:11">
      <c r="A299" s="2" t="s">
        <v>1216</v>
      </c>
      <c r="B299" t="s">
        <v>20</v>
      </c>
      <c r="C299">
        <v>15</v>
      </c>
      <c r="D299" t="s">
        <v>1</v>
      </c>
      <c r="E299" t="s">
        <v>776</v>
      </c>
      <c r="F299" t="s">
        <v>776</v>
      </c>
      <c r="G299" s="1">
        <v>43609</v>
      </c>
      <c r="H299">
        <v>4439800</v>
      </c>
      <c r="I299">
        <f t="shared" si="4"/>
        <v>4439.8</v>
      </c>
      <c r="J299" t="s">
        <v>21</v>
      </c>
      <c r="K299" t="s">
        <v>27</v>
      </c>
    </row>
    <row r="300" spans="1:11">
      <c r="A300" s="2" t="s">
        <v>1216</v>
      </c>
      <c r="B300" t="s">
        <v>20</v>
      </c>
      <c r="C300">
        <v>15</v>
      </c>
      <c r="D300" t="s">
        <v>1</v>
      </c>
      <c r="E300" t="s">
        <v>777</v>
      </c>
      <c r="F300" t="s">
        <v>777</v>
      </c>
      <c r="G300" s="1">
        <v>43610</v>
      </c>
      <c r="H300">
        <v>4444788</v>
      </c>
      <c r="I300">
        <f t="shared" si="4"/>
        <v>4444.7879999999996</v>
      </c>
      <c r="J300" t="s">
        <v>21</v>
      </c>
      <c r="K300" t="s">
        <v>27</v>
      </c>
    </row>
    <row r="301" spans="1:11">
      <c r="A301" s="2" t="s">
        <v>1216</v>
      </c>
      <c r="B301" t="s">
        <v>20</v>
      </c>
      <c r="C301">
        <v>15</v>
      </c>
      <c r="D301" t="s">
        <v>1</v>
      </c>
      <c r="E301" t="s">
        <v>778</v>
      </c>
      <c r="F301" t="s">
        <v>778</v>
      </c>
      <c r="G301" s="1">
        <v>43611</v>
      </c>
      <c r="H301">
        <v>4455936</v>
      </c>
      <c r="I301">
        <f t="shared" si="4"/>
        <v>4455.9359999999997</v>
      </c>
      <c r="J301" t="s">
        <v>21</v>
      </c>
      <c r="K301" t="s">
        <v>27</v>
      </c>
    </row>
    <row r="302" spans="1:11">
      <c r="A302" s="2" t="s">
        <v>1216</v>
      </c>
      <c r="B302" t="s">
        <v>20</v>
      </c>
      <c r="C302">
        <v>15</v>
      </c>
      <c r="D302" t="s">
        <v>1</v>
      </c>
      <c r="E302" t="s">
        <v>779</v>
      </c>
      <c r="F302" t="s">
        <v>779</v>
      </c>
      <c r="G302" s="1">
        <v>43612</v>
      </c>
      <c r="H302">
        <v>4464449</v>
      </c>
      <c r="I302">
        <f t="shared" si="4"/>
        <v>4464.4489999999996</v>
      </c>
      <c r="J302" t="s">
        <v>21</v>
      </c>
      <c r="K302" t="s">
        <v>27</v>
      </c>
    </row>
    <row r="303" spans="1:11">
      <c r="A303" s="2" t="s">
        <v>1216</v>
      </c>
      <c r="B303" t="s">
        <v>20</v>
      </c>
      <c r="C303">
        <v>15</v>
      </c>
      <c r="D303" t="s">
        <v>1</v>
      </c>
      <c r="E303" t="s">
        <v>780</v>
      </c>
      <c r="F303" t="s">
        <v>780</v>
      </c>
      <c r="G303" s="1">
        <v>43613</v>
      </c>
      <c r="H303">
        <v>4468575</v>
      </c>
      <c r="I303">
        <f t="shared" si="4"/>
        <v>4468.5749999999998</v>
      </c>
      <c r="J303" t="s">
        <v>21</v>
      </c>
      <c r="K303" t="s">
        <v>27</v>
      </c>
    </row>
    <row r="304" spans="1:11">
      <c r="A304" s="2" t="s">
        <v>1216</v>
      </c>
      <c r="B304" t="s">
        <v>20</v>
      </c>
      <c r="C304">
        <v>15</v>
      </c>
      <c r="D304" t="s">
        <v>1</v>
      </c>
      <c r="E304" t="s">
        <v>781</v>
      </c>
      <c r="F304" t="s">
        <v>781</v>
      </c>
      <c r="G304" s="1">
        <v>43614</v>
      </c>
      <c r="H304">
        <v>4470933</v>
      </c>
      <c r="I304">
        <f t="shared" si="4"/>
        <v>4470.933</v>
      </c>
      <c r="J304" t="s">
        <v>21</v>
      </c>
      <c r="K304" t="s">
        <v>27</v>
      </c>
    </row>
    <row r="305" spans="1:11">
      <c r="A305" s="2" t="s">
        <v>1216</v>
      </c>
      <c r="B305" t="s">
        <v>20</v>
      </c>
      <c r="C305">
        <v>15</v>
      </c>
      <c r="D305" t="s">
        <v>1</v>
      </c>
      <c r="E305" t="s">
        <v>782</v>
      </c>
      <c r="F305" t="s">
        <v>782</v>
      </c>
      <c r="G305" s="1">
        <v>43615</v>
      </c>
      <c r="H305">
        <v>4471227</v>
      </c>
      <c r="I305">
        <f t="shared" si="4"/>
        <v>4471.2269999999999</v>
      </c>
      <c r="J305" t="s">
        <v>21</v>
      </c>
      <c r="K305" t="s">
        <v>27</v>
      </c>
    </row>
    <row r="306" spans="1:11">
      <c r="A306" s="2" t="s">
        <v>1216</v>
      </c>
      <c r="B306" t="s">
        <v>20</v>
      </c>
      <c r="C306">
        <v>15</v>
      </c>
      <c r="D306" t="s">
        <v>1</v>
      </c>
      <c r="E306" t="s">
        <v>783</v>
      </c>
      <c r="F306" t="s">
        <v>783</v>
      </c>
      <c r="G306" s="1">
        <v>43616</v>
      </c>
      <c r="H306">
        <v>4476827</v>
      </c>
      <c r="I306">
        <f t="shared" si="4"/>
        <v>4476.8270000000002</v>
      </c>
      <c r="J306" t="s">
        <v>21</v>
      </c>
      <c r="K306" t="s">
        <v>27</v>
      </c>
    </row>
    <row r="307" spans="1:11">
      <c r="A307" s="2" t="s">
        <v>1216</v>
      </c>
      <c r="B307" t="s">
        <v>20</v>
      </c>
      <c r="C307">
        <v>15</v>
      </c>
      <c r="D307" t="s">
        <v>1</v>
      </c>
      <c r="E307" t="s">
        <v>784</v>
      </c>
      <c r="F307" t="s">
        <v>784</v>
      </c>
      <c r="G307" s="1">
        <v>43617</v>
      </c>
      <c r="H307">
        <v>4475648</v>
      </c>
      <c r="I307">
        <f t="shared" si="4"/>
        <v>4475.6480000000001</v>
      </c>
      <c r="J307" t="s">
        <v>21</v>
      </c>
      <c r="K307" t="s">
        <v>27</v>
      </c>
    </row>
    <row r="308" spans="1:11">
      <c r="A308" s="2" t="s">
        <v>1216</v>
      </c>
      <c r="B308" t="s">
        <v>20</v>
      </c>
      <c r="C308">
        <v>15</v>
      </c>
      <c r="D308" t="s">
        <v>1</v>
      </c>
      <c r="E308" t="s">
        <v>785</v>
      </c>
      <c r="F308" t="s">
        <v>785</v>
      </c>
      <c r="G308" s="1">
        <v>43618</v>
      </c>
      <c r="H308">
        <v>4476238</v>
      </c>
      <c r="I308">
        <f t="shared" si="4"/>
        <v>4476.2380000000003</v>
      </c>
      <c r="J308" t="s">
        <v>21</v>
      </c>
      <c r="K308" t="s">
        <v>27</v>
      </c>
    </row>
    <row r="309" spans="1:11">
      <c r="A309" s="2" t="s">
        <v>1216</v>
      </c>
      <c r="B309" t="s">
        <v>20</v>
      </c>
      <c r="C309">
        <v>15</v>
      </c>
      <c r="D309" t="s">
        <v>1</v>
      </c>
      <c r="E309" t="s">
        <v>786</v>
      </c>
      <c r="F309" t="s">
        <v>786</v>
      </c>
      <c r="G309" s="1">
        <v>43619</v>
      </c>
      <c r="H309">
        <v>4476532</v>
      </c>
      <c r="I309">
        <f t="shared" si="4"/>
        <v>4476.5320000000002</v>
      </c>
      <c r="J309" t="s">
        <v>21</v>
      </c>
      <c r="K309" t="s">
        <v>27</v>
      </c>
    </row>
    <row r="310" spans="1:11">
      <c r="A310" s="2" t="s">
        <v>1216</v>
      </c>
      <c r="B310" t="s">
        <v>20</v>
      </c>
      <c r="C310">
        <v>15</v>
      </c>
      <c r="D310" t="s">
        <v>1</v>
      </c>
      <c r="E310" t="s">
        <v>787</v>
      </c>
      <c r="F310" t="s">
        <v>787</v>
      </c>
      <c r="G310" s="1">
        <v>43620</v>
      </c>
      <c r="H310">
        <v>4475059</v>
      </c>
      <c r="I310">
        <f t="shared" si="4"/>
        <v>4475.0590000000002</v>
      </c>
      <c r="J310" t="s">
        <v>21</v>
      </c>
      <c r="K310" t="s">
        <v>27</v>
      </c>
    </row>
    <row r="311" spans="1:11">
      <c r="A311" s="2" t="s">
        <v>1216</v>
      </c>
      <c r="B311" t="s">
        <v>20</v>
      </c>
      <c r="C311">
        <v>15</v>
      </c>
      <c r="D311" t="s">
        <v>1</v>
      </c>
      <c r="E311" t="s">
        <v>788</v>
      </c>
      <c r="F311" t="s">
        <v>788</v>
      </c>
      <c r="G311" s="1">
        <v>43621</v>
      </c>
      <c r="H311">
        <v>4472112</v>
      </c>
      <c r="I311">
        <f t="shared" si="4"/>
        <v>4472.1120000000001</v>
      </c>
      <c r="J311" t="s">
        <v>21</v>
      </c>
      <c r="K311" t="s">
        <v>27</v>
      </c>
    </row>
    <row r="312" spans="1:11">
      <c r="A312" s="2" t="s">
        <v>1216</v>
      </c>
      <c r="B312" t="s">
        <v>20</v>
      </c>
      <c r="C312">
        <v>15</v>
      </c>
      <c r="D312" t="s">
        <v>1</v>
      </c>
      <c r="E312" t="s">
        <v>789</v>
      </c>
      <c r="F312" t="s">
        <v>789</v>
      </c>
      <c r="G312" s="1">
        <v>43622</v>
      </c>
      <c r="H312">
        <v>4470638</v>
      </c>
      <c r="I312">
        <f t="shared" si="4"/>
        <v>4470.6379999999999</v>
      </c>
      <c r="J312" t="s">
        <v>21</v>
      </c>
      <c r="K312" t="s">
        <v>27</v>
      </c>
    </row>
    <row r="313" spans="1:11">
      <c r="A313" s="2" t="s">
        <v>1216</v>
      </c>
      <c r="B313" t="s">
        <v>20</v>
      </c>
      <c r="C313">
        <v>15</v>
      </c>
      <c r="D313" t="s">
        <v>1</v>
      </c>
      <c r="E313" t="s">
        <v>790</v>
      </c>
      <c r="F313" t="s">
        <v>790</v>
      </c>
      <c r="G313" s="1">
        <v>43623</v>
      </c>
      <c r="H313">
        <v>4469754</v>
      </c>
      <c r="I313">
        <f t="shared" si="4"/>
        <v>4469.7539999999999</v>
      </c>
      <c r="J313" t="s">
        <v>21</v>
      </c>
      <c r="K313" t="s">
        <v>27</v>
      </c>
    </row>
    <row r="314" spans="1:11">
      <c r="A314" s="2" t="s">
        <v>1216</v>
      </c>
      <c r="B314" t="s">
        <v>20</v>
      </c>
      <c r="C314">
        <v>15</v>
      </c>
      <c r="D314" t="s">
        <v>1</v>
      </c>
      <c r="E314" t="s">
        <v>791</v>
      </c>
      <c r="F314" t="s">
        <v>791</v>
      </c>
      <c r="G314" s="1">
        <v>43624</v>
      </c>
      <c r="H314">
        <v>4465628</v>
      </c>
      <c r="I314">
        <f t="shared" si="4"/>
        <v>4465.6279999999997</v>
      </c>
      <c r="J314" t="s">
        <v>21</v>
      </c>
      <c r="K314" t="s">
        <v>27</v>
      </c>
    </row>
    <row r="315" spans="1:11">
      <c r="A315" s="2" t="s">
        <v>1216</v>
      </c>
      <c r="B315" t="s">
        <v>20</v>
      </c>
      <c r="C315">
        <v>15</v>
      </c>
      <c r="D315" t="s">
        <v>1</v>
      </c>
      <c r="E315" t="s">
        <v>792</v>
      </c>
      <c r="F315" t="s">
        <v>792</v>
      </c>
      <c r="G315" s="1">
        <v>43625</v>
      </c>
      <c r="H315">
        <v>4458576</v>
      </c>
      <c r="I315">
        <f t="shared" si="4"/>
        <v>4458.576</v>
      </c>
      <c r="J315" t="s">
        <v>21</v>
      </c>
      <c r="K315" t="s">
        <v>27</v>
      </c>
    </row>
    <row r="316" spans="1:11">
      <c r="A316" s="2" t="s">
        <v>1216</v>
      </c>
      <c r="B316" t="s">
        <v>20</v>
      </c>
      <c r="C316">
        <v>15</v>
      </c>
      <c r="D316" t="s">
        <v>1</v>
      </c>
      <c r="E316" t="s">
        <v>793</v>
      </c>
      <c r="F316" t="s">
        <v>793</v>
      </c>
      <c r="G316" s="1">
        <v>43626</v>
      </c>
      <c r="H316">
        <v>4456816</v>
      </c>
      <c r="I316">
        <f t="shared" si="4"/>
        <v>4456.8159999999998</v>
      </c>
      <c r="J316" t="s">
        <v>21</v>
      </c>
      <c r="K316" t="s">
        <v>27</v>
      </c>
    </row>
    <row r="317" spans="1:11">
      <c r="A317" s="2" t="s">
        <v>1216</v>
      </c>
      <c r="B317" t="s">
        <v>20</v>
      </c>
      <c r="C317">
        <v>15</v>
      </c>
      <c r="D317" t="s">
        <v>1</v>
      </c>
      <c r="E317" t="s">
        <v>794</v>
      </c>
      <c r="F317" t="s">
        <v>794</v>
      </c>
      <c r="G317" s="1">
        <v>43627</v>
      </c>
      <c r="H317">
        <v>4454469</v>
      </c>
      <c r="I317">
        <f t="shared" si="4"/>
        <v>4454.4690000000001</v>
      </c>
      <c r="J317" t="s">
        <v>21</v>
      </c>
      <c r="K317" t="s">
        <v>27</v>
      </c>
    </row>
    <row r="318" spans="1:11">
      <c r="A318" s="2" t="s">
        <v>1216</v>
      </c>
      <c r="B318" t="s">
        <v>20</v>
      </c>
      <c r="C318">
        <v>15</v>
      </c>
      <c r="D318" t="s">
        <v>1</v>
      </c>
      <c r="E318" t="s">
        <v>795</v>
      </c>
      <c r="F318" t="s">
        <v>795</v>
      </c>
      <c r="G318" s="1">
        <v>43628</v>
      </c>
      <c r="H318">
        <v>4453882</v>
      </c>
      <c r="I318">
        <f t="shared" si="4"/>
        <v>4453.8819999999996</v>
      </c>
      <c r="J318" t="s">
        <v>21</v>
      </c>
      <c r="K318" t="s">
        <v>27</v>
      </c>
    </row>
    <row r="319" spans="1:11">
      <c r="A319" s="2" t="s">
        <v>1216</v>
      </c>
      <c r="B319" t="s">
        <v>20</v>
      </c>
      <c r="C319">
        <v>15</v>
      </c>
      <c r="D319" t="s">
        <v>1</v>
      </c>
      <c r="E319" t="s">
        <v>796</v>
      </c>
      <c r="F319" t="s">
        <v>796</v>
      </c>
      <c r="G319" s="1">
        <v>43629</v>
      </c>
      <c r="H319">
        <v>4455349</v>
      </c>
      <c r="I319">
        <f t="shared" si="4"/>
        <v>4455.3490000000002</v>
      </c>
      <c r="J319" t="s">
        <v>21</v>
      </c>
      <c r="K319" t="s">
        <v>27</v>
      </c>
    </row>
    <row r="320" spans="1:11">
      <c r="A320" s="2" t="s">
        <v>1216</v>
      </c>
      <c r="B320" t="s">
        <v>20</v>
      </c>
      <c r="C320">
        <v>15</v>
      </c>
      <c r="D320" t="s">
        <v>1</v>
      </c>
      <c r="E320" t="s">
        <v>797</v>
      </c>
      <c r="F320" t="s">
        <v>797</v>
      </c>
      <c r="G320" s="1">
        <v>43630</v>
      </c>
      <c r="H320">
        <v>4451242</v>
      </c>
      <c r="I320">
        <f t="shared" si="4"/>
        <v>4451.2420000000002</v>
      </c>
      <c r="J320" t="s">
        <v>21</v>
      </c>
      <c r="K320" t="s">
        <v>27</v>
      </c>
    </row>
    <row r="321" spans="1:11">
      <c r="A321" s="2" t="s">
        <v>1216</v>
      </c>
      <c r="B321" t="s">
        <v>20</v>
      </c>
      <c r="C321">
        <v>15</v>
      </c>
      <c r="D321" t="s">
        <v>1</v>
      </c>
      <c r="E321" t="s">
        <v>798</v>
      </c>
      <c r="F321" t="s">
        <v>798</v>
      </c>
      <c r="G321" s="1">
        <v>43631</v>
      </c>
      <c r="H321">
        <v>4445668</v>
      </c>
      <c r="I321">
        <f t="shared" si="4"/>
        <v>4445.6679999999997</v>
      </c>
      <c r="J321" t="s">
        <v>21</v>
      </c>
      <c r="K321" t="s">
        <v>27</v>
      </c>
    </row>
    <row r="322" spans="1:11">
      <c r="A322" s="2" t="s">
        <v>1216</v>
      </c>
      <c r="B322" t="s">
        <v>20</v>
      </c>
      <c r="C322">
        <v>15</v>
      </c>
      <c r="D322" t="s">
        <v>1</v>
      </c>
      <c r="E322" t="s">
        <v>799</v>
      </c>
      <c r="F322" t="s">
        <v>799</v>
      </c>
      <c r="G322" s="1">
        <v>43632</v>
      </c>
      <c r="H322">
        <v>4440094</v>
      </c>
      <c r="I322">
        <f t="shared" si="4"/>
        <v>4440.0940000000001</v>
      </c>
      <c r="J322" t="s">
        <v>21</v>
      </c>
      <c r="K322" t="s">
        <v>27</v>
      </c>
    </row>
    <row r="323" spans="1:11">
      <c r="A323" s="2" t="s">
        <v>1216</v>
      </c>
      <c r="B323" t="s">
        <v>20</v>
      </c>
      <c r="C323">
        <v>15</v>
      </c>
      <c r="D323" t="s">
        <v>1</v>
      </c>
      <c r="E323" t="s">
        <v>800</v>
      </c>
      <c r="F323" t="s">
        <v>800</v>
      </c>
      <c r="G323" s="1">
        <v>43633</v>
      </c>
      <c r="H323">
        <v>4433933</v>
      </c>
      <c r="I323">
        <f t="shared" ref="I323:I367" si="5">H323/1000</f>
        <v>4433.933</v>
      </c>
      <c r="J323" t="s">
        <v>21</v>
      </c>
      <c r="K323" t="s">
        <v>27</v>
      </c>
    </row>
    <row r="324" spans="1:11">
      <c r="A324" s="2" t="s">
        <v>1216</v>
      </c>
      <c r="B324" t="s">
        <v>20</v>
      </c>
      <c r="C324">
        <v>15</v>
      </c>
      <c r="D324" t="s">
        <v>1</v>
      </c>
      <c r="E324" t="s">
        <v>801</v>
      </c>
      <c r="F324" t="s">
        <v>801</v>
      </c>
      <c r="G324" s="1">
        <v>43634</v>
      </c>
      <c r="H324">
        <v>4441267</v>
      </c>
      <c r="I324">
        <f t="shared" si="5"/>
        <v>4441.2669999999998</v>
      </c>
      <c r="J324" t="s">
        <v>21</v>
      </c>
      <c r="K324" t="s">
        <v>27</v>
      </c>
    </row>
    <row r="325" spans="1:11">
      <c r="A325" s="2" t="s">
        <v>1216</v>
      </c>
      <c r="B325" t="s">
        <v>20</v>
      </c>
      <c r="C325">
        <v>15</v>
      </c>
      <c r="D325" t="s">
        <v>1</v>
      </c>
      <c r="E325" t="s">
        <v>802</v>
      </c>
      <c r="F325" t="s">
        <v>802</v>
      </c>
      <c r="G325" s="1">
        <v>43635</v>
      </c>
      <c r="H325">
        <v>4439214</v>
      </c>
      <c r="I325">
        <f t="shared" si="5"/>
        <v>4439.2139999999999</v>
      </c>
      <c r="J325" t="s">
        <v>21</v>
      </c>
      <c r="K325" t="s">
        <v>27</v>
      </c>
    </row>
    <row r="326" spans="1:11">
      <c r="A326" s="2" t="s">
        <v>1216</v>
      </c>
      <c r="B326" t="s">
        <v>20</v>
      </c>
      <c r="C326">
        <v>15</v>
      </c>
      <c r="D326" t="s">
        <v>1</v>
      </c>
      <c r="E326" t="s">
        <v>803</v>
      </c>
      <c r="F326" t="s">
        <v>803</v>
      </c>
      <c r="G326" s="1">
        <v>43636</v>
      </c>
      <c r="H326">
        <v>4435400</v>
      </c>
      <c r="I326">
        <f t="shared" si="5"/>
        <v>4435.3999999999996</v>
      </c>
      <c r="J326" t="s">
        <v>21</v>
      </c>
      <c r="K326" t="s">
        <v>27</v>
      </c>
    </row>
    <row r="327" spans="1:11">
      <c r="A327" s="2" t="s">
        <v>1216</v>
      </c>
      <c r="B327" t="s">
        <v>20</v>
      </c>
      <c r="C327">
        <v>15</v>
      </c>
      <c r="D327" t="s">
        <v>1</v>
      </c>
      <c r="E327" t="s">
        <v>804</v>
      </c>
      <c r="F327" t="s">
        <v>804</v>
      </c>
      <c r="G327" s="1">
        <v>43637</v>
      </c>
      <c r="H327">
        <v>4426048</v>
      </c>
      <c r="I327">
        <f t="shared" si="5"/>
        <v>4426.0479999999998</v>
      </c>
      <c r="J327" t="s">
        <v>21</v>
      </c>
      <c r="K327" t="s">
        <v>27</v>
      </c>
    </row>
    <row r="328" spans="1:11">
      <c r="A328" s="2" t="s">
        <v>1216</v>
      </c>
      <c r="B328" t="s">
        <v>20</v>
      </c>
      <c r="C328">
        <v>15</v>
      </c>
      <c r="D328" t="s">
        <v>1</v>
      </c>
      <c r="E328" t="s">
        <v>805</v>
      </c>
      <c r="F328" t="s">
        <v>805</v>
      </c>
      <c r="G328" s="1">
        <v>43638</v>
      </c>
      <c r="H328">
        <v>4417286</v>
      </c>
      <c r="I328">
        <f t="shared" si="5"/>
        <v>4417.2860000000001</v>
      </c>
      <c r="J328" t="s">
        <v>21</v>
      </c>
      <c r="K328" t="s">
        <v>27</v>
      </c>
    </row>
    <row r="329" spans="1:11">
      <c r="A329" s="2" t="s">
        <v>1216</v>
      </c>
      <c r="B329" t="s">
        <v>20</v>
      </c>
      <c r="C329">
        <v>15</v>
      </c>
      <c r="D329" t="s">
        <v>1</v>
      </c>
      <c r="E329" t="s">
        <v>806</v>
      </c>
      <c r="F329" t="s">
        <v>806</v>
      </c>
      <c r="G329" s="1">
        <v>43639</v>
      </c>
      <c r="H329">
        <v>4409109</v>
      </c>
      <c r="I329">
        <f t="shared" si="5"/>
        <v>4409.1090000000004</v>
      </c>
      <c r="J329" t="s">
        <v>21</v>
      </c>
      <c r="K329" t="s">
        <v>27</v>
      </c>
    </row>
    <row r="330" spans="1:11">
      <c r="A330" s="2" t="s">
        <v>1216</v>
      </c>
      <c r="B330" t="s">
        <v>20</v>
      </c>
      <c r="C330">
        <v>15</v>
      </c>
      <c r="D330" t="s">
        <v>1</v>
      </c>
      <c r="E330" t="s">
        <v>807</v>
      </c>
      <c r="F330" t="s">
        <v>807</v>
      </c>
      <c r="G330" s="1">
        <v>43640</v>
      </c>
      <c r="H330">
        <v>4404147</v>
      </c>
      <c r="I330">
        <f t="shared" si="5"/>
        <v>4404.1469999999999</v>
      </c>
      <c r="J330" t="s">
        <v>21</v>
      </c>
      <c r="K330" t="s">
        <v>27</v>
      </c>
    </row>
    <row r="331" spans="1:11">
      <c r="A331" s="2" t="s">
        <v>1216</v>
      </c>
      <c r="B331" t="s">
        <v>20</v>
      </c>
      <c r="C331">
        <v>15</v>
      </c>
      <c r="D331" t="s">
        <v>1</v>
      </c>
      <c r="E331" t="s">
        <v>808</v>
      </c>
      <c r="F331" t="s">
        <v>808</v>
      </c>
      <c r="G331" s="1">
        <v>43641</v>
      </c>
      <c r="H331">
        <v>4398623</v>
      </c>
      <c r="I331">
        <f t="shared" si="5"/>
        <v>4398.6229999999996</v>
      </c>
      <c r="J331" t="s">
        <v>21</v>
      </c>
      <c r="K331" t="s">
        <v>27</v>
      </c>
    </row>
    <row r="332" spans="1:11">
      <c r="A332" s="2" t="s">
        <v>1216</v>
      </c>
      <c r="B332" t="s">
        <v>20</v>
      </c>
      <c r="C332">
        <v>15</v>
      </c>
      <c r="D332" t="s">
        <v>1</v>
      </c>
      <c r="E332" t="s">
        <v>809</v>
      </c>
      <c r="F332" t="s">
        <v>809</v>
      </c>
      <c r="G332" s="1">
        <v>43642</v>
      </c>
      <c r="H332">
        <v>4391356</v>
      </c>
      <c r="I332">
        <f t="shared" si="5"/>
        <v>4391.3559999999998</v>
      </c>
      <c r="J332" t="s">
        <v>21</v>
      </c>
      <c r="K332" t="s">
        <v>27</v>
      </c>
    </row>
    <row r="333" spans="1:11">
      <c r="A333" s="2" t="s">
        <v>1216</v>
      </c>
      <c r="B333" t="s">
        <v>20</v>
      </c>
      <c r="C333">
        <v>15</v>
      </c>
      <c r="D333" t="s">
        <v>1</v>
      </c>
      <c r="E333" t="s">
        <v>810</v>
      </c>
      <c r="F333" t="s">
        <v>810</v>
      </c>
      <c r="G333" s="1">
        <v>43643</v>
      </c>
      <c r="H333">
        <v>4382344</v>
      </c>
      <c r="I333">
        <f t="shared" si="5"/>
        <v>4382.3440000000001</v>
      </c>
      <c r="J333" t="s">
        <v>21</v>
      </c>
      <c r="K333" t="s">
        <v>27</v>
      </c>
    </row>
    <row r="334" spans="1:11">
      <c r="A334" s="2" t="s">
        <v>1216</v>
      </c>
      <c r="B334" t="s">
        <v>20</v>
      </c>
      <c r="C334">
        <v>15</v>
      </c>
      <c r="D334" t="s">
        <v>1</v>
      </c>
      <c r="E334" t="s">
        <v>811</v>
      </c>
      <c r="F334" t="s">
        <v>811</v>
      </c>
      <c r="G334" s="1">
        <v>43644</v>
      </c>
      <c r="H334">
        <v>4373922</v>
      </c>
      <c r="I334">
        <f t="shared" si="5"/>
        <v>4373.9219999999996</v>
      </c>
      <c r="J334" t="s">
        <v>21</v>
      </c>
      <c r="K334" t="s">
        <v>27</v>
      </c>
    </row>
    <row r="335" spans="1:11">
      <c r="A335" s="2" t="s">
        <v>1216</v>
      </c>
      <c r="B335" t="s">
        <v>20</v>
      </c>
      <c r="C335">
        <v>15</v>
      </c>
      <c r="D335" t="s">
        <v>1</v>
      </c>
      <c r="E335" t="s">
        <v>812</v>
      </c>
      <c r="F335" t="s">
        <v>812</v>
      </c>
      <c r="G335" s="1">
        <v>43645</v>
      </c>
      <c r="H335">
        <v>4365239</v>
      </c>
      <c r="I335">
        <f t="shared" si="5"/>
        <v>4365.2389999999996</v>
      </c>
      <c r="J335" t="s">
        <v>21</v>
      </c>
      <c r="K335" t="s">
        <v>27</v>
      </c>
    </row>
    <row r="336" spans="1:11">
      <c r="A336" s="2" t="s">
        <v>1216</v>
      </c>
      <c r="B336" t="s">
        <v>20</v>
      </c>
      <c r="C336">
        <v>15</v>
      </c>
      <c r="D336" t="s">
        <v>1</v>
      </c>
      <c r="E336" t="s">
        <v>813</v>
      </c>
      <c r="F336" t="s">
        <v>813</v>
      </c>
      <c r="G336" s="1">
        <v>43646</v>
      </c>
      <c r="H336">
        <v>4355399</v>
      </c>
      <c r="I336">
        <f t="shared" si="5"/>
        <v>4355.3990000000003</v>
      </c>
      <c r="J336" t="s">
        <v>21</v>
      </c>
      <c r="K336" t="s">
        <v>27</v>
      </c>
    </row>
    <row r="337" spans="1:11">
      <c r="A337" s="2" t="s">
        <v>1216</v>
      </c>
      <c r="B337" t="s">
        <v>20</v>
      </c>
      <c r="C337">
        <v>15</v>
      </c>
      <c r="D337" t="s">
        <v>1</v>
      </c>
      <c r="E337" t="s">
        <v>814</v>
      </c>
      <c r="F337" t="s">
        <v>814</v>
      </c>
      <c r="G337" s="1">
        <v>43647</v>
      </c>
      <c r="H337">
        <v>4343532</v>
      </c>
      <c r="I337">
        <f t="shared" si="5"/>
        <v>4343.5320000000002</v>
      </c>
      <c r="J337" t="s">
        <v>21</v>
      </c>
      <c r="K337" t="s">
        <v>27</v>
      </c>
    </row>
    <row r="338" spans="1:11">
      <c r="A338" s="2" t="s">
        <v>1216</v>
      </c>
      <c r="B338" t="s">
        <v>20</v>
      </c>
      <c r="C338">
        <v>15</v>
      </c>
      <c r="D338" t="s">
        <v>1</v>
      </c>
      <c r="E338" t="s">
        <v>815</v>
      </c>
      <c r="F338" t="s">
        <v>815</v>
      </c>
      <c r="G338" s="1">
        <v>43648</v>
      </c>
      <c r="H338">
        <v>4331369</v>
      </c>
      <c r="I338">
        <f t="shared" si="5"/>
        <v>4331.3689999999997</v>
      </c>
      <c r="J338" t="s">
        <v>21</v>
      </c>
      <c r="K338" t="s">
        <v>27</v>
      </c>
    </row>
    <row r="339" spans="1:11">
      <c r="A339" s="2" t="s">
        <v>1216</v>
      </c>
      <c r="B339" t="s">
        <v>20</v>
      </c>
      <c r="C339">
        <v>15</v>
      </c>
      <c r="D339" t="s">
        <v>1</v>
      </c>
      <c r="E339" t="s">
        <v>816</v>
      </c>
      <c r="F339" t="s">
        <v>816</v>
      </c>
      <c r="G339" s="1">
        <v>43649</v>
      </c>
      <c r="H339">
        <v>4320076</v>
      </c>
      <c r="I339">
        <f t="shared" si="5"/>
        <v>4320.076</v>
      </c>
      <c r="J339" t="s">
        <v>21</v>
      </c>
      <c r="K339" t="s">
        <v>27</v>
      </c>
    </row>
    <row r="340" spans="1:11">
      <c r="A340" s="2" t="s">
        <v>1216</v>
      </c>
      <c r="B340" t="s">
        <v>20</v>
      </c>
      <c r="C340">
        <v>15</v>
      </c>
      <c r="D340" t="s">
        <v>1</v>
      </c>
      <c r="E340" t="s">
        <v>817</v>
      </c>
      <c r="F340" t="s">
        <v>817</v>
      </c>
      <c r="G340" s="1">
        <v>43650</v>
      </c>
      <c r="H340">
        <v>4310841</v>
      </c>
      <c r="I340">
        <f t="shared" si="5"/>
        <v>4310.8410000000003</v>
      </c>
      <c r="J340" t="s">
        <v>21</v>
      </c>
      <c r="K340" t="s">
        <v>27</v>
      </c>
    </row>
    <row r="341" spans="1:11">
      <c r="A341" s="2" t="s">
        <v>1216</v>
      </c>
      <c r="B341" t="s">
        <v>20</v>
      </c>
      <c r="C341">
        <v>15</v>
      </c>
      <c r="D341" t="s">
        <v>1</v>
      </c>
      <c r="E341" t="s">
        <v>818</v>
      </c>
      <c r="F341" t="s">
        <v>818</v>
      </c>
      <c r="G341" s="1">
        <v>43651</v>
      </c>
      <c r="H341">
        <v>4301329</v>
      </c>
      <c r="I341">
        <f t="shared" si="5"/>
        <v>4301.3289999999997</v>
      </c>
      <c r="J341" t="s">
        <v>21</v>
      </c>
      <c r="K341" t="s">
        <v>27</v>
      </c>
    </row>
    <row r="342" spans="1:11">
      <c r="A342" s="2" t="s">
        <v>1216</v>
      </c>
      <c r="B342" t="s">
        <v>20</v>
      </c>
      <c r="C342">
        <v>15</v>
      </c>
      <c r="D342" t="s">
        <v>1</v>
      </c>
      <c r="E342" t="s">
        <v>819</v>
      </c>
      <c r="F342" t="s">
        <v>819</v>
      </c>
      <c r="G342" s="1">
        <v>43652</v>
      </c>
      <c r="H342">
        <v>4289799</v>
      </c>
      <c r="I342">
        <f t="shared" si="5"/>
        <v>4289.799</v>
      </c>
      <c r="J342" t="s">
        <v>21</v>
      </c>
      <c r="K342" t="s">
        <v>27</v>
      </c>
    </row>
    <row r="343" spans="1:11">
      <c r="A343" s="2" t="s">
        <v>1216</v>
      </c>
      <c r="B343" t="s">
        <v>20</v>
      </c>
      <c r="C343">
        <v>15</v>
      </c>
      <c r="D343" t="s">
        <v>1</v>
      </c>
      <c r="E343" t="s">
        <v>820</v>
      </c>
      <c r="F343" t="s">
        <v>820</v>
      </c>
      <c r="G343" s="1">
        <v>43653</v>
      </c>
      <c r="H343">
        <v>4280612</v>
      </c>
      <c r="I343">
        <f t="shared" si="5"/>
        <v>4280.6120000000001</v>
      </c>
      <c r="J343" t="s">
        <v>21</v>
      </c>
      <c r="K343" t="s">
        <v>27</v>
      </c>
    </row>
    <row r="344" spans="1:11">
      <c r="A344" s="2" t="s">
        <v>1216</v>
      </c>
      <c r="B344" t="s">
        <v>20</v>
      </c>
      <c r="C344">
        <v>15</v>
      </c>
      <c r="D344" t="s">
        <v>1</v>
      </c>
      <c r="E344" t="s">
        <v>821</v>
      </c>
      <c r="F344" t="s">
        <v>821</v>
      </c>
      <c r="G344" s="1">
        <v>43654</v>
      </c>
      <c r="H344">
        <v>4272290</v>
      </c>
      <c r="I344">
        <f t="shared" si="5"/>
        <v>4272.29</v>
      </c>
      <c r="J344" t="s">
        <v>21</v>
      </c>
      <c r="K344" t="s">
        <v>27</v>
      </c>
    </row>
    <row r="345" spans="1:11">
      <c r="A345" s="2" t="s">
        <v>1216</v>
      </c>
      <c r="B345" t="s">
        <v>20</v>
      </c>
      <c r="C345">
        <v>15</v>
      </c>
      <c r="D345" t="s">
        <v>1</v>
      </c>
      <c r="E345" t="s">
        <v>822</v>
      </c>
      <c r="F345" t="s">
        <v>822</v>
      </c>
      <c r="G345" s="1">
        <v>43655</v>
      </c>
      <c r="H345">
        <v>4259381</v>
      </c>
      <c r="I345">
        <f t="shared" si="5"/>
        <v>4259.3810000000003</v>
      </c>
      <c r="J345" t="s">
        <v>21</v>
      </c>
      <c r="K345" t="s">
        <v>27</v>
      </c>
    </row>
    <row r="346" spans="1:11">
      <c r="A346" s="2" t="s">
        <v>1216</v>
      </c>
      <c r="B346" t="s">
        <v>20</v>
      </c>
      <c r="C346">
        <v>15</v>
      </c>
      <c r="D346" t="s">
        <v>1</v>
      </c>
      <c r="E346" t="s">
        <v>823</v>
      </c>
      <c r="F346" t="s">
        <v>823</v>
      </c>
      <c r="G346" s="1">
        <v>43656</v>
      </c>
      <c r="H346">
        <v>4250529</v>
      </c>
      <c r="I346">
        <f t="shared" si="5"/>
        <v>4250.5290000000005</v>
      </c>
      <c r="J346" t="s">
        <v>21</v>
      </c>
      <c r="K346" t="s">
        <v>27</v>
      </c>
    </row>
    <row r="347" spans="1:11">
      <c r="A347" s="2" t="s">
        <v>1216</v>
      </c>
      <c r="B347" t="s">
        <v>20</v>
      </c>
      <c r="C347">
        <v>15</v>
      </c>
      <c r="D347" t="s">
        <v>1</v>
      </c>
      <c r="E347" t="s">
        <v>824</v>
      </c>
      <c r="F347" t="s">
        <v>824</v>
      </c>
      <c r="G347" s="1">
        <v>43657</v>
      </c>
      <c r="H347">
        <v>4239964</v>
      </c>
      <c r="I347">
        <f t="shared" si="5"/>
        <v>4239.9639999999999</v>
      </c>
      <c r="J347" t="s">
        <v>21</v>
      </c>
      <c r="K347" t="s">
        <v>27</v>
      </c>
    </row>
    <row r="348" spans="1:11">
      <c r="A348" s="2" t="s">
        <v>1216</v>
      </c>
      <c r="B348" t="s">
        <v>20</v>
      </c>
      <c r="C348">
        <v>15</v>
      </c>
      <c r="D348" t="s">
        <v>1</v>
      </c>
      <c r="E348" t="s">
        <v>825</v>
      </c>
      <c r="F348" t="s">
        <v>825</v>
      </c>
      <c r="G348" s="1">
        <v>43658</v>
      </c>
      <c r="H348">
        <v>4229977</v>
      </c>
      <c r="I348">
        <f t="shared" si="5"/>
        <v>4229.9769999999999</v>
      </c>
      <c r="J348" t="s">
        <v>21</v>
      </c>
      <c r="K348" t="s">
        <v>27</v>
      </c>
    </row>
    <row r="349" spans="1:11">
      <c r="A349" s="2" t="s">
        <v>1216</v>
      </c>
      <c r="B349" t="s">
        <v>20</v>
      </c>
      <c r="C349">
        <v>15</v>
      </c>
      <c r="D349" t="s">
        <v>1</v>
      </c>
      <c r="E349" t="s">
        <v>826</v>
      </c>
      <c r="F349" t="s">
        <v>826</v>
      </c>
      <c r="G349" s="1">
        <v>43659</v>
      </c>
      <c r="H349">
        <v>4219743</v>
      </c>
      <c r="I349">
        <f t="shared" si="5"/>
        <v>4219.7430000000004</v>
      </c>
      <c r="J349" t="s">
        <v>21</v>
      </c>
      <c r="K349" t="s">
        <v>27</v>
      </c>
    </row>
    <row r="350" spans="1:11">
      <c r="A350" s="2" t="s">
        <v>1216</v>
      </c>
      <c r="B350" t="s">
        <v>20</v>
      </c>
      <c r="C350">
        <v>15</v>
      </c>
      <c r="D350" t="s">
        <v>1</v>
      </c>
      <c r="E350" t="s">
        <v>827</v>
      </c>
      <c r="F350" t="s">
        <v>827</v>
      </c>
      <c r="G350" s="1">
        <v>43660</v>
      </c>
      <c r="H350">
        <v>4209224</v>
      </c>
      <c r="I350">
        <f t="shared" si="5"/>
        <v>4209.2240000000002</v>
      </c>
      <c r="J350" t="s">
        <v>21</v>
      </c>
      <c r="K350" t="s">
        <v>27</v>
      </c>
    </row>
    <row r="351" spans="1:11">
      <c r="A351" s="2" t="s">
        <v>1216</v>
      </c>
      <c r="B351" t="s">
        <v>20</v>
      </c>
      <c r="C351">
        <v>15</v>
      </c>
      <c r="D351" t="s">
        <v>1</v>
      </c>
      <c r="E351" t="s">
        <v>828</v>
      </c>
      <c r="F351" t="s">
        <v>828</v>
      </c>
      <c r="G351" s="1">
        <v>43661</v>
      </c>
      <c r="H351">
        <v>4199010</v>
      </c>
      <c r="I351">
        <f t="shared" si="5"/>
        <v>4199.01</v>
      </c>
      <c r="J351" t="s">
        <v>21</v>
      </c>
      <c r="K351" t="s">
        <v>27</v>
      </c>
    </row>
    <row r="352" spans="1:11">
      <c r="A352" s="2" t="s">
        <v>1216</v>
      </c>
      <c r="B352" t="s">
        <v>20</v>
      </c>
      <c r="C352">
        <v>15</v>
      </c>
      <c r="D352" t="s">
        <v>1</v>
      </c>
      <c r="E352" t="s">
        <v>829</v>
      </c>
      <c r="F352" t="s">
        <v>829</v>
      </c>
      <c r="G352" s="1">
        <v>43662</v>
      </c>
      <c r="H352">
        <v>4188542</v>
      </c>
      <c r="I352">
        <f t="shared" si="5"/>
        <v>4188.5420000000004</v>
      </c>
      <c r="J352" t="s">
        <v>21</v>
      </c>
      <c r="K352" t="s">
        <v>27</v>
      </c>
    </row>
    <row r="353" spans="1:11">
      <c r="A353" s="2" t="s">
        <v>1216</v>
      </c>
      <c r="B353" t="s">
        <v>20</v>
      </c>
      <c r="C353">
        <v>15</v>
      </c>
      <c r="D353" t="s">
        <v>1</v>
      </c>
      <c r="E353" t="s">
        <v>830</v>
      </c>
      <c r="F353" t="s">
        <v>830</v>
      </c>
      <c r="G353" s="1">
        <v>43663</v>
      </c>
      <c r="H353">
        <v>4179205</v>
      </c>
      <c r="I353">
        <f t="shared" si="5"/>
        <v>4179.2049999999999</v>
      </c>
      <c r="J353" t="s">
        <v>21</v>
      </c>
      <c r="K353" t="s">
        <v>27</v>
      </c>
    </row>
    <row r="354" spans="1:11">
      <c r="A354" s="2" t="s">
        <v>1216</v>
      </c>
      <c r="B354" t="s">
        <v>20</v>
      </c>
      <c r="C354">
        <v>15</v>
      </c>
      <c r="D354" t="s">
        <v>1</v>
      </c>
      <c r="E354" t="s">
        <v>831</v>
      </c>
      <c r="F354" t="s">
        <v>831</v>
      </c>
      <c r="G354" s="1">
        <v>43664</v>
      </c>
      <c r="H354">
        <v>4170456</v>
      </c>
      <c r="I354">
        <f t="shared" si="5"/>
        <v>4170.4560000000001</v>
      </c>
      <c r="J354" t="s">
        <v>21</v>
      </c>
      <c r="K354" t="s">
        <v>27</v>
      </c>
    </row>
    <row r="355" spans="1:11">
      <c r="A355" s="2" t="s">
        <v>1216</v>
      </c>
      <c r="B355" t="s">
        <v>20</v>
      </c>
      <c r="C355">
        <v>15</v>
      </c>
      <c r="D355" t="s">
        <v>1</v>
      </c>
      <c r="E355" t="s">
        <v>832</v>
      </c>
      <c r="F355" t="s">
        <v>832</v>
      </c>
      <c r="G355" s="1">
        <v>43665</v>
      </c>
      <c r="H355">
        <v>4159755</v>
      </c>
      <c r="I355">
        <f t="shared" si="5"/>
        <v>4159.7550000000001</v>
      </c>
      <c r="J355" t="s">
        <v>21</v>
      </c>
      <c r="K355" t="s">
        <v>27</v>
      </c>
    </row>
    <row r="356" spans="1:11">
      <c r="A356" s="2" t="s">
        <v>1216</v>
      </c>
      <c r="B356" t="s">
        <v>20</v>
      </c>
      <c r="C356">
        <v>15</v>
      </c>
      <c r="D356" t="s">
        <v>1</v>
      </c>
      <c r="E356" t="s">
        <v>833</v>
      </c>
      <c r="F356" t="s">
        <v>833</v>
      </c>
      <c r="G356" s="1">
        <v>43666</v>
      </c>
      <c r="H356">
        <v>4148492</v>
      </c>
      <c r="I356">
        <f t="shared" si="5"/>
        <v>4148.4920000000002</v>
      </c>
      <c r="J356" t="s">
        <v>21</v>
      </c>
      <c r="K356" t="s">
        <v>27</v>
      </c>
    </row>
    <row r="357" spans="1:11">
      <c r="A357" s="2" t="s">
        <v>1216</v>
      </c>
      <c r="B357" t="s">
        <v>20</v>
      </c>
      <c r="C357">
        <v>15</v>
      </c>
      <c r="D357" t="s">
        <v>1</v>
      </c>
      <c r="E357" t="s">
        <v>834</v>
      </c>
      <c r="F357" t="s">
        <v>834</v>
      </c>
      <c r="G357" s="1">
        <v>43667</v>
      </c>
      <c r="H357">
        <v>4133348</v>
      </c>
      <c r="I357">
        <f t="shared" si="5"/>
        <v>4133.348</v>
      </c>
      <c r="J357" t="s">
        <v>21</v>
      </c>
      <c r="K357" t="s">
        <v>27</v>
      </c>
    </row>
    <row r="358" spans="1:11">
      <c r="A358" s="2" t="s">
        <v>1216</v>
      </c>
      <c r="B358" t="s">
        <v>20</v>
      </c>
      <c r="C358">
        <v>15</v>
      </c>
      <c r="D358" t="s">
        <v>1</v>
      </c>
      <c r="E358" t="s">
        <v>835</v>
      </c>
      <c r="F358" t="s">
        <v>835</v>
      </c>
      <c r="G358" s="1">
        <v>43668</v>
      </c>
      <c r="H358">
        <v>4121576</v>
      </c>
      <c r="I358">
        <f t="shared" si="5"/>
        <v>4121.576</v>
      </c>
      <c r="J358" t="s">
        <v>21</v>
      </c>
      <c r="K358" t="s">
        <v>27</v>
      </c>
    </row>
    <row r="359" spans="1:11">
      <c r="A359" s="2" t="s">
        <v>1216</v>
      </c>
      <c r="B359" t="s">
        <v>20</v>
      </c>
      <c r="C359">
        <v>15</v>
      </c>
      <c r="D359" t="s">
        <v>1</v>
      </c>
      <c r="E359" t="s">
        <v>836</v>
      </c>
      <c r="F359" t="s">
        <v>836</v>
      </c>
      <c r="G359" s="1">
        <v>43669</v>
      </c>
      <c r="H359">
        <v>4111240</v>
      </c>
      <c r="I359">
        <f t="shared" si="5"/>
        <v>4111.24</v>
      </c>
      <c r="J359" t="s">
        <v>21</v>
      </c>
      <c r="K359" t="s">
        <v>27</v>
      </c>
    </row>
    <row r="360" spans="1:11">
      <c r="A360" s="2" t="s">
        <v>1216</v>
      </c>
      <c r="B360" t="s">
        <v>20</v>
      </c>
      <c r="C360">
        <v>15</v>
      </c>
      <c r="D360" t="s">
        <v>1</v>
      </c>
      <c r="E360" t="s">
        <v>837</v>
      </c>
      <c r="F360" t="s">
        <v>837</v>
      </c>
      <c r="G360" s="1">
        <v>43670</v>
      </c>
      <c r="H360">
        <v>4100081</v>
      </c>
      <c r="I360">
        <f t="shared" si="5"/>
        <v>4100.0810000000001</v>
      </c>
      <c r="J360" t="s">
        <v>21</v>
      </c>
      <c r="K360" t="s">
        <v>27</v>
      </c>
    </row>
    <row r="361" spans="1:11">
      <c r="A361" s="2" t="s">
        <v>1216</v>
      </c>
      <c r="B361" t="s">
        <v>20</v>
      </c>
      <c r="C361">
        <v>15</v>
      </c>
      <c r="D361" t="s">
        <v>1</v>
      </c>
      <c r="E361" t="s">
        <v>838</v>
      </c>
      <c r="F361" t="s">
        <v>838</v>
      </c>
      <c r="G361" s="1">
        <v>43671</v>
      </c>
      <c r="H361">
        <v>4086987</v>
      </c>
      <c r="I361">
        <f t="shared" si="5"/>
        <v>4086.9870000000001</v>
      </c>
      <c r="J361" t="s">
        <v>21</v>
      </c>
      <c r="K361" t="s">
        <v>27</v>
      </c>
    </row>
    <row r="362" spans="1:11">
      <c r="A362" s="2" t="s">
        <v>1216</v>
      </c>
      <c r="B362" t="s">
        <v>20</v>
      </c>
      <c r="C362">
        <v>15</v>
      </c>
      <c r="D362" t="s">
        <v>1</v>
      </c>
      <c r="E362" t="s">
        <v>839</v>
      </c>
      <c r="F362" t="s">
        <v>839</v>
      </c>
      <c r="G362" s="1">
        <v>43672</v>
      </c>
      <c r="H362">
        <v>4075880</v>
      </c>
      <c r="I362">
        <f t="shared" si="5"/>
        <v>4075.88</v>
      </c>
      <c r="J362" t="s">
        <v>21</v>
      </c>
      <c r="K362" t="s">
        <v>27</v>
      </c>
    </row>
    <row r="363" spans="1:11">
      <c r="A363" s="2" t="s">
        <v>1216</v>
      </c>
      <c r="B363" t="s">
        <v>20</v>
      </c>
      <c r="C363">
        <v>15</v>
      </c>
      <c r="D363" t="s">
        <v>1</v>
      </c>
      <c r="E363" t="s">
        <v>840</v>
      </c>
      <c r="F363" t="s">
        <v>840</v>
      </c>
      <c r="G363" s="1">
        <v>43673</v>
      </c>
      <c r="H363">
        <v>4066995</v>
      </c>
      <c r="I363">
        <f t="shared" si="5"/>
        <v>4066.9949999999999</v>
      </c>
      <c r="J363" t="s">
        <v>21</v>
      </c>
      <c r="K363" t="s">
        <v>27</v>
      </c>
    </row>
    <row r="364" spans="1:11">
      <c r="A364" s="2" t="s">
        <v>1216</v>
      </c>
      <c r="B364" t="s">
        <v>20</v>
      </c>
      <c r="C364">
        <v>15</v>
      </c>
      <c r="D364" t="s">
        <v>1</v>
      </c>
      <c r="E364" t="s">
        <v>841</v>
      </c>
      <c r="F364" t="s">
        <v>841</v>
      </c>
      <c r="G364" s="1">
        <v>43674</v>
      </c>
      <c r="H364">
        <v>4055094</v>
      </c>
      <c r="I364">
        <f t="shared" si="5"/>
        <v>4055.0940000000001</v>
      </c>
      <c r="J364" t="s">
        <v>21</v>
      </c>
      <c r="K364" t="s">
        <v>27</v>
      </c>
    </row>
    <row r="365" spans="1:11">
      <c r="A365" s="2" t="s">
        <v>1216</v>
      </c>
      <c r="B365" t="s">
        <v>20</v>
      </c>
      <c r="C365">
        <v>15</v>
      </c>
      <c r="D365" t="s">
        <v>1</v>
      </c>
      <c r="E365" t="s">
        <v>842</v>
      </c>
      <c r="F365" t="s">
        <v>842</v>
      </c>
      <c r="G365" s="1">
        <v>43675</v>
      </c>
      <c r="H365">
        <v>4044316</v>
      </c>
      <c r="I365">
        <f t="shared" si="5"/>
        <v>4044.3159999999998</v>
      </c>
      <c r="J365" t="s">
        <v>21</v>
      </c>
      <c r="K365" t="s">
        <v>27</v>
      </c>
    </row>
    <row r="366" spans="1:11">
      <c r="A366" s="2" t="s">
        <v>1216</v>
      </c>
      <c r="B366" t="s">
        <v>20</v>
      </c>
      <c r="C366">
        <v>15</v>
      </c>
      <c r="D366" t="s">
        <v>1</v>
      </c>
      <c r="E366" t="s">
        <v>843</v>
      </c>
      <c r="F366" t="s">
        <v>843</v>
      </c>
      <c r="G366" s="1">
        <v>43676</v>
      </c>
      <c r="H366">
        <v>4032448</v>
      </c>
      <c r="I366">
        <f t="shared" si="5"/>
        <v>4032.4479999999999</v>
      </c>
      <c r="J366" t="s">
        <v>21</v>
      </c>
      <c r="K366" t="s">
        <v>27</v>
      </c>
    </row>
    <row r="367" spans="1:11">
      <c r="A367" s="2" t="s">
        <v>1216</v>
      </c>
      <c r="B367" t="s">
        <v>20</v>
      </c>
      <c r="C367">
        <v>15</v>
      </c>
      <c r="D367" t="s">
        <v>1</v>
      </c>
      <c r="E367" t="s">
        <v>25</v>
      </c>
      <c r="F367" t="s">
        <v>25</v>
      </c>
      <c r="G367" s="1">
        <v>43677</v>
      </c>
      <c r="H367">
        <v>4024471</v>
      </c>
      <c r="I367">
        <f t="shared" si="5"/>
        <v>4024.471</v>
      </c>
      <c r="J367" t="s">
        <v>21</v>
      </c>
      <c r="K367" t="s">
        <v>27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90BA6-23BE-47F8-84CB-CE659A730604}">
  <sheetPr filterMode="1">
    <tabColor theme="1"/>
  </sheetPr>
  <dimension ref="A1:N137"/>
  <sheetViews>
    <sheetView topLeftCell="A13" workbookViewId="0">
      <selection activeCell="D130" sqref="D130"/>
    </sheetView>
  </sheetViews>
  <sheetFormatPr defaultRowHeight="15"/>
  <cols>
    <col min="1" max="1" width="15.42578125" bestFit="1" customWidth="1"/>
    <col min="2" max="2" width="18.140625" bestFit="1" customWidth="1"/>
    <col min="3" max="3" width="13.140625" bestFit="1" customWidth="1"/>
    <col min="4" max="4" width="12.7109375" bestFit="1" customWidth="1"/>
    <col min="5" max="5" width="7.85546875" bestFit="1" customWidth="1"/>
    <col min="6" max="6" width="13.140625" bestFit="1" customWidth="1"/>
    <col min="7" max="7" width="13.140625" customWidth="1"/>
    <col min="8" max="8" width="9.42578125" bestFit="1" customWidth="1"/>
    <col min="9" max="9" width="10.42578125" bestFit="1" customWidth="1"/>
    <col min="10" max="10" width="7.85546875" bestFit="1" customWidth="1"/>
    <col min="11" max="11" width="7.5703125" bestFit="1" customWidth="1"/>
    <col min="12" max="12" width="7.5703125" customWidth="1"/>
    <col min="13" max="13" width="8.7109375" bestFit="1" customWidth="1"/>
    <col min="14" max="14" width="7.42578125" bestFit="1" customWidth="1"/>
  </cols>
  <sheetData>
    <row r="1" spans="1:14">
      <c r="A1" s="21" t="s">
        <v>1232</v>
      </c>
      <c r="B1" t="s">
        <v>1233</v>
      </c>
      <c r="C1" t="s">
        <v>1234</v>
      </c>
      <c r="D1" s="3" t="s">
        <v>1290</v>
      </c>
    </row>
    <row r="2" spans="1:14">
      <c r="A2" s="21" t="s">
        <v>1235</v>
      </c>
      <c r="B2" t="s">
        <v>1236</v>
      </c>
      <c r="C2" t="s">
        <v>1237</v>
      </c>
      <c r="D2" t="s">
        <v>1238</v>
      </c>
    </row>
    <row r="3" spans="1:14">
      <c r="A3" s="21" t="s">
        <v>1239</v>
      </c>
      <c r="B3" t="s">
        <v>1240</v>
      </c>
      <c r="C3" t="s">
        <v>1241</v>
      </c>
      <c r="D3" t="s">
        <v>1242</v>
      </c>
    </row>
    <row r="4" spans="1:14">
      <c r="A4" s="20"/>
    </row>
    <row r="5" spans="1:14">
      <c r="A5" s="21" t="s">
        <v>1243</v>
      </c>
      <c r="B5" t="s">
        <v>1244</v>
      </c>
      <c r="C5" t="s">
        <v>1245</v>
      </c>
      <c r="D5" t="s">
        <v>1246</v>
      </c>
      <c r="E5" t="s">
        <v>1247</v>
      </c>
      <c r="F5" t="s">
        <v>1248</v>
      </c>
      <c r="H5" t="s">
        <v>1249</v>
      </c>
    </row>
    <row r="6" spans="1:14">
      <c r="A6" s="21" t="s">
        <v>1237</v>
      </c>
      <c r="B6" t="s">
        <v>457</v>
      </c>
      <c r="C6" t="s">
        <v>1250</v>
      </c>
      <c r="D6" t="s">
        <v>1251</v>
      </c>
      <c r="E6" t="s">
        <v>1252</v>
      </c>
    </row>
    <row r="7" spans="1:14">
      <c r="A7" s="20"/>
    </row>
    <row r="8" spans="1:14">
      <c r="A8" s="21" t="s">
        <v>1253</v>
      </c>
      <c r="B8" t="s">
        <v>1254</v>
      </c>
      <c r="C8" t="s">
        <v>1255</v>
      </c>
      <c r="D8" t="s">
        <v>1256</v>
      </c>
      <c r="E8" t="s">
        <v>1257</v>
      </c>
      <c r="F8" t="s">
        <v>1258</v>
      </c>
      <c r="H8" t="s">
        <v>1259</v>
      </c>
      <c r="I8" t="s">
        <v>1260</v>
      </c>
      <c r="J8" t="s">
        <v>1261</v>
      </c>
      <c r="K8" t="s">
        <v>1262</v>
      </c>
      <c r="M8" t="s">
        <v>1263</v>
      </c>
    </row>
    <row r="9" spans="1:14">
      <c r="A9" s="21" t="s">
        <v>1264</v>
      </c>
      <c r="B9" t="s">
        <v>1265</v>
      </c>
      <c r="C9" t="s">
        <v>1266</v>
      </c>
      <c r="D9" t="s">
        <v>1267</v>
      </c>
      <c r="E9" t="s">
        <v>1268</v>
      </c>
      <c r="F9" t="s">
        <v>1269</v>
      </c>
      <c r="H9" t="s">
        <v>1264</v>
      </c>
    </row>
    <row r="10" spans="1:14">
      <c r="A10" s="20"/>
    </row>
    <row r="11" spans="1:14">
      <c r="A11" s="21" t="s">
        <v>1283</v>
      </c>
      <c r="B11">
        <v>2.4900000000000002</v>
      </c>
      <c r="C11">
        <v>1.77</v>
      </c>
      <c r="D11">
        <v>5.12</v>
      </c>
      <c r="E11">
        <v>3.11</v>
      </c>
      <c r="H11">
        <v>0.22</v>
      </c>
      <c r="I11">
        <v>0.74</v>
      </c>
      <c r="J11">
        <v>1.05</v>
      </c>
      <c r="K11">
        <v>0.81</v>
      </c>
    </row>
    <row r="12" spans="1:14">
      <c r="A12" s="21" t="s">
        <v>1284</v>
      </c>
      <c r="B12">
        <v>10.75</v>
      </c>
      <c r="C12">
        <v>6.29</v>
      </c>
      <c r="D12">
        <v>17.850000000000001</v>
      </c>
      <c r="E12">
        <v>8.0500000000000007</v>
      </c>
      <c r="H12">
        <v>1.94</v>
      </c>
      <c r="I12">
        <v>3.73</v>
      </c>
      <c r="J12">
        <v>5.84</v>
      </c>
      <c r="K12">
        <v>3.24</v>
      </c>
    </row>
    <row r="13" spans="1:14">
      <c r="A13" s="21" t="s">
        <v>1285</v>
      </c>
      <c r="B13">
        <v>26.17</v>
      </c>
      <c r="C13">
        <v>13.68</v>
      </c>
      <c r="D13">
        <v>37.82</v>
      </c>
      <c r="E13">
        <v>15.29</v>
      </c>
      <c r="H13">
        <v>6.65</v>
      </c>
      <c r="I13">
        <v>9.24</v>
      </c>
      <c r="J13">
        <v>15.01</v>
      </c>
      <c r="K13">
        <v>7.22</v>
      </c>
    </row>
    <row r="14" spans="1:14">
      <c r="A14" s="21"/>
    </row>
    <row r="15" spans="1:14">
      <c r="A15" s="21"/>
      <c r="B15" s="35" t="s">
        <v>1286</v>
      </c>
      <c r="C15" s="35"/>
      <c r="D15" s="35"/>
      <c r="E15" s="35"/>
      <c r="F15" s="35"/>
      <c r="G15" s="22"/>
      <c r="H15" s="35" t="s">
        <v>1287</v>
      </c>
      <c r="I15" s="35"/>
      <c r="J15" s="35"/>
      <c r="K15" s="35"/>
      <c r="L15" s="35"/>
      <c r="M15" s="35"/>
      <c r="N15" s="31"/>
    </row>
    <row r="16" spans="1:14">
      <c r="A16" s="21"/>
      <c r="B16" t="s">
        <v>1270</v>
      </c>
      <c r="C16" t="s">
        <v>1271</v>
      </c>
      <c r="D16" t="s">
        <v>1272</v>
      </c>
      <c r="E16" t="s">
        <v>1273</v>
      </c>
      <c r="F16" t="s">
        <v>1270</v>
      </c>
      <c r="H16" t="s">
        <v>1271</v>
      </c>
      <c r="I16" t="s">
        <v>1272</v>
      </c>
      <c r="J16" t="s">
        <v>1273</v>
      </c>
    </row>
    <row r="17" spans="1:13">
      <c r="A17" t="s">
        <v>1274</v>
      </c>
      <c r="B17" t="s">
        <v>1275</v>
      </c>
      <c r="C17" t="s">
        <v>1276</v>
      </c>
      <c r="D17" t="s">
        <v>1277</v>
      </c>
      <c r="E17" t="s">
        <v>1278</v>
      </c>
      <c r="F17" t="s">
        <v>1279</v>
      </c>
      <c r="G17" t="s">
        <v>1288</v>
      </c>
      <c r="H17" t="s">
        <v>1275</v>
      </c>
      <c r="I17" t="s">
        <v>1276</v>
      </c>
      <c r="J17" t="s">
        <v>1277</v>
      </c>
      <c r="K17" t="s">
        <v>1278</v>
      </c>
      <c r="L17" t="s">
        <v>1279</v>
      </c>
      <c r="M17" t="s">
        <v>1289</v>
      </c>
    </row>
    <row r="18" spans="1:13" hidden="1">
      <c r="A18" s="21">
        <v>1901</v>
      </c>
      <c r="B18">
        <v>3.49</v>
      </c>
      <c r="C18">
        <v>5.58</v>
      </c>
      <c r="D18">
        <v>9.39</v>
      </c>
      <c r="E18">
        <v>4.5999999999999996</v>
      </c>
      <c r="F18" t="s">
        <v>1280</v>
      </c>
      <c r="G18" s="11">
        <f>ABS(6-E18)</f>
        <v>1.4000000000000004</v>
      </c>
    </row>
    <row r="19" spans="1:13" hidden="1">
      <c r="A19" s="21">
        <v>1902</v>
      </c>
      <c r="B19">
        <v>1.1200000000000001</v>
      </c>
      <c r="C19">
        <v>3.81</v>
      </c>
      <c r="D19">
        <v>5.08</v>
      </c>
      <c r="E19">
        <v>3.41</v>
      </c>
      <c r="F19" t="s">
        <v>1281</v>
      </c>
      <c r="G19" s="11">
        <f t="shared" ref="G19:G29" si="0">ABS(6-E19)</f>
        <v>2.59</v>
      </c>
    </row>
    <row r="20" spans="1:13" hidden="1">
      <c r="A20" s="21">
        <v>1903</v>
      </c>
      <c r="B20">
        <v>1.45</v>
      </c>
      <c r="C20">
        <v>4.13</v>
      </c>
      <c r="D20">
        <v>5.71</v>
      </c>
      <c r="E20">
        <v>3.45</v>
      </c>
      <c r="F20" t="s">
        <v>1281</v>
      </c>
      <c r="G20" s="11">
        <f t="shared" si="0"/>
        <v>2.5499999999999998</v>
      </c>
    </row>
    <row r="21" spans="1:13" hidden="1">
      <c r="A21" s="21">
        <v>1904</v>
      </c>
      <c r="B21">
        <v>1.96</v>
      </c>
      <c r="C21">
        <v>5.37</v>
      </c>
      <c r="D21">
        <v>7.64</v>
      </c>
      <c r="E21">
        <v>4.3099999999999996</v>
      </c>
      <c r="F21" t="s">
        <v>1280</v>
      </c>
      <c r="G21" s="11">
        <f t="shared" si="0"/>
        <v>1.6900000000000004</v>
      </c>
    </row>
    <row r="22" spans="1:13" hidden="1">
      <c r="A22" s="21">
        <v>1905</v>
      </c>
      <c r="B22">
        <v>1.82</v>
      </c>
      <c r="C22">
        <v>3.36</v>
      </c>
      <c r="D22">
        <v>5.3</v>
      </c>
      <c r="E22">
        <v>3.24</v>
      </c>
      <c r="F22" t="s">
        <v>1281</v>
      </c>
      <c r="G22" s="11">
        <f t="shared" si="0"/>
        <v>2.76</v>
      </c>
    </row>
    <row r="23" spans="1:13" hidden="1">
      <c r="A23" s="21">
        <v>1906</v>
      </c>
      <c r="B23">
        <v>12.57</v>
      </c>
      <c r="C23">
        <v>12.92</v>
      </c>
      <c r="D23">
        <v>26.71</v>
      </c>
      <c r="E23">
        <v>11.76</v>
      </c>
      <c r="F23" t="s">
        <v>1280</v>
      </c>
      <c r="G23" s="11">
        <f t="shared" si="0"/>
        <v>5.76</v>
      </c>
      <c r="H23">
        <v>2.5299999999999998</v>
      </c>
      <c r="I23">
        <v>9.24</v>
      </c>
      <c r="J23">
        <v>12.43</v>
      </c>
      <c r="K23">
        <v>6.7</v>
      </c>
      <c r="L23" t="s">
        <v>1280</v>
      </c>
      <c r="M23">
        <f>ABS(2.1-K23)</f>
        <v>4.5999999999999996</v>
      </c>
    </row>
    <row r="24" spans="1:13" hidden="1">
      <c r="A24" s="21">
        <v>1907</v>
      </c>
      <c r="B24">
        <v>18.96</v>
      </c>
      <c r="C24">
        <v>13.45</v>
      </c>
      <c r="D24">
        <v>33.700000000000003</v>
      </c>
      <c r="E24">
        <v>14.07</v>
      </c>
      <c r="F24" t="s">
        <v>1280</v>
      </c>
      <c r="G24" s="11">
        <f t="shared" si="0"/>
        <v>8.07</v>
      </c>
      <c r="H24">
        <v>3.67</v>
      </c>
      <c r="I24">
        <v>7.61</v>
      </c>
      <c r="J24">
        <v>11.82</v>
      </c>
      <c r="K24">
        <v>6.2</v>
      </c>
      <c r="L24" t="s">
        <v>1280</v>
      </c>
      <c r="M24">
        <f t="shared" ref="M24:M29" si="1">ABS(2.1-K24)</f>
        <v>4.0999999999999996</v>
      </c>
    </row>
    <row r="25" spans="1:13" hidden="1">
      <c r="A25" s="21">
        <v>1908</v>
      </c>
      <c r="B25">
        <v>8.2899999999999991</v>
      </c>
      <c r="C25">
        <v>5.6</v>
      </c>
      <c r="D25">
        <v>14.77</v>
      </c>
      <c r="E25">
        <v>7.73</v>
      </c>
      <c r="F25" t="s">
        <v>1282</v>
      </c>
      <c r="G25" s="11">
        <f t="shared" si="0"/>
        <v>1.7300000000000004</v>
      </c>
      <c r="H25">
        <v>0.98</v>
      </c>
      <c r="I25">
        <v>2.17</v>
      </c>
      <c r="J25">
        <v>3.32</v>
      </c>
      <c r="K25">
        <v>2.4</v>
      </c>
      <c r="L25" t="s">
        <v>20</v>
      </c>
      <c r="M25">
        <f t="shared" si="1"/>
        <v>0.29999999999999982</v>
      </c>
    </row>
    <row r="26" spans="1:13" hidden="1">
      <c r="A26" s="21">
        <v>1909</v>
      </c>
      <c r="B26">
        <v>20.61</v>
      </c>
      <c r="C26">
        <v>8.98</v>
      </c>
      <c r="D26">
        <v>30.68</v>
      </c>
      <c r="E26">
        <v>12.1</v>
      </c>
      <c r="F26" t="s">
        <v>1280</v>
      </c>
      <c r="G26" s="11">
        <f t="shared" si="0"/>
        <v>6.1</v>
      </c>
      <c r="H26">
        <v>2.85</v>
      </c>
      <c r="I26">
        <v>5.91</v>
      </c>
      <c r="J26">
        <v>8.9700000000000006</v>
      </c>
      <c r="K26">
        <v>4.59</v>
      </c>
      <c r="L26" t="s">
        <v>1280</v>
      </c>
      <c r="M26">
        <f t="shared" si="1"/>
        <v>2.4899999999999998</v>
      </c>
    </row>
    <row r="27" spans="1:13" hidden="1">
      <c r="A27" s="21">
        <v>1910</v>
      </c>
      <c r="B27">
        <v>13.12</v>
      </c>
      <c r="C27">
        <v>6.11</v>
      </c>
      <c r="D27">
        <v>20.12</v>
      </c>
      <c r="E27">
        <v>9.3800000000000008</v>
      </c>
      <c r="F27" t="s">
        <v>1280</v>
      </c>
      <c r="G27" s="11">
        <f t="shared" si="0"/>
        <v>3.3800000000000008</v>
      </c>
      <c r="H27">
        <v>2.87</v>
      </c>
      <c r="I27">
        <v>3.62</v>
      </c>
      <c r="J27">
        <v>6.64</v>
      </c>
      <c r="K27">
        <v>3.65</v>
      </c>
      <c r="L27" t="s">
        <v>1281</v>
      </c>
      <c r="M27">
        <f t="shared" si="1"/>
        <v>1.5499999999999998</v>
      </c>
    </row>
    <row r="28" spans="1:13" hidden="1">
      <c r="A28" s="21">
        <v>1911</v>
      </c>
      <c r="B28">
        <v>12.27</v>
      </c>
      <c r="C28">
        <v>13.12</v>
      </c>
      <c r="D28">
        <v>26.38</v>
      </c>
      <c r="E28">
        <v>11.74</v>
      </c>
      <c r="F28" t="s">
        <v>1280</v>
      </c>
      <c r="G28" s="11">
        <f t="shared" si="0"/>
        <v>5.74</v>
      </c>
      <c r="H28">
        <v>3.63</v>
      </c>
      <c r="I28">
        <v>7.52</v>
      </c>
      <c r="J28">
        <v>11.48</v>
      </c>
      <c r="K28">
        <v>5.97</v>
      </c>
      <c r="L28" t="s">
        <v>1280</v>
      </c>
      <c r="M28">
        <f t="shared" si="1"/>
        <v>3.8699999999999997</v>
      </c>
    </row>
    <row r="29" spans="1:13" hidden="1">
      <c r="A29" s="21">
        <v>1912</v>
      </c>
      <c r="B29">
        <v>4.84</v>
      </c>
      <c r="C29">
        <v>5.65</v>
      </c>
      <c r="D29">
        <v>11.41</v>
      </c>
      <c r="E29">
        <v>6.71</v>
      </c>
      <c r="F29" t="s">
        <v>1282</v>
      </c>
      <c r="G29" s="11">
        <f t="shared" si="0"/>
        <v>0.71</v>
      </c>
      <c r="H29">
        <v>0.54</v>
      </c>
      <c r="I29">
        <v>2.57</v>
      </c>
      <c r="J29">
        <v>3.21</v>
      </c>
      <c r="K29">
        <v>2.5499999999999998</v>
      </c>
      <c r="L29" t="s">
        <v>1282</v>
      </c>
      <c r="M29">
        <f t="shared" si="1"/>
        <v>0.44999999999999973</v>
      </c>
    </row>
    <row r="30" spans="1:13">
      <c r="A30" s="21">
        <v>1913</v>
      </c>
      <c r="B30">
        <v>5.72</v>
      </c>
      <c r="C30">
        <v>6.29</v>
      </c>
      <c r="D30">
        <v>12.85</v>
      </c>
      <c r="E30">
        <v>6.24</v>
      </c>
      <c r="F30" t="s">
        <v>20</v>
      </c>
      <c r="G30" s="11">
        <f t="shared" ref="G30:G61" si="2">ABS(6-E30)</f>
        <v>0.24000000000000021</v>
      </c>
      <c r="H30">
        <v>0.44</v>
      </c>
      <c r="I30">
        <v>2.34</v>
      </c>
      <c r="J30">
        <v>3</v>
      </c>
      <c r="K30">
        <v>2</v>
      </c>
      <c r="L30" t="s">
        <v>449</v>
      </c>
      <c r="M30">
        <f t="shared" ref="M30:M61" si="3">ABS(2.1-K30)</f>
        <v>0.10000000000000009</v>
      </c>
    </row>
    <row r="31" spans="1:13" hidden="1">
      <c r="A31" s="21">
        <v>1914</v>
      </c>
      <c r="B31">
        <v>16.72</v>
      </c>
      <c r="C31">
        <v>10.08</v>
      </c>
      <c r="D31">
        <v>27.81</v>
      </c>
      <c r="E31">
        <v>10.92</v>
      </c>
      <c r="F31" t="s">
        <v>1280</v>
      </c>
      <c r="G31" s="11">
        <f t="shared" si="2"/>
        <v>4.92</v>
      </c>
      <c r="H31">
        <v>2.72</v>
      </c>
      <c r="I31">
        <v>5.67</v>
      </c>
      <c r="J31">
        <v>8.69</v>
      </c>
      <c r="K31">
        <v>4.3499999999999996</v>
      </c>
      <c r="L31" t="s">
        <v>1280</v>
      </c>
      <c r="M31">
        <f t="shared" si="3"/>
        <v>2.2499999999999996</v>
      </c>
    </row>
    <row r="32" spans="1:13" hidden="1">
      <c r="A32" s="21">
        <v>1915</v>
      </c>
      <c r="B32">
        <v>11.41</v>
      </c>
      <c r="C32">
        <v>11.42</v>
      </c>
      <c r="D32">
        <v>23.86</v>
      </c>
      <c r="E32">
        <v>10.99</v>
      </c>
      <c r="F32" t="s">
        <v>1280</v>
      </c>
      <c r="G32" s="11">
        <f t="shared" si="2"/>
        <v>4.99</v>
      </c>
      <c r="H32">
        <v>1.29</v>
      </c>
      <c r="I32">
        <v>4.95</v>
      </c>
      <c r="J32">
        <v>6.4</v>
      </c>
      <c r="K32">
        <v>4.0999999999999996</v>
      </c>
      <c r="L32" t="s">
        <v>1280</v>
      </c>
      <c r="M32">
        <f t="shared" si="3"/>
        <v>1.9999999999999996</v>
      </c>
    </row>
    <row r="33" spans="1:13" hidden="1">
      <c r="A33" s="21">
        <v>1916</v>
      </c>
      <c r="B33">
        <v>14.25</v>
      </c>
      <c r="C33">
        <v>8.89</v>
      </c>
      <c r="D33">
        <v>24.14</v>
      </c>
      <c r="E33">
        <v>10.83</v>
      </c>
      <c r="F33" t="s">
        <v>1280</v>
      </c>
      <c r="G33" s="11">
        <f t="shared" si="2"/>
        <v>4.83</v>
      </c>
      <c r="H33">
        <v>2.67</v>
      </c>
      <c r="I33">
        <v>5.5</v>
      </c>
      <c r="J33">
        <v>8.3800000000000008</v>
      </c>
      <c r="K33">
        <v>4.6500000000000004</v>
      </c>
      <c r="L33" t="s">
        <v>1280</v>
      </c>
      <c r="M33">
        <f t="shared" si="3"/>
        <v>2.5500000000000003</v>
      </c>
    </row>
    <row r="34" spans="1:13" hidden="1">
      <c r="A34" s="21">
        <v>1917</v>
      </c>
      <c r="B34">
        <v>7.25</v>
      </c>
      <c r="C34">
        <v>9.14</v>
      </c>
      <c r="D34">
        <v>17.260000000000002</v>
      </c>
      <c r="E34">
        <v>8.83</v>
      </c>
      <c r="F34" t="s">
        <v>1281</v>
      </c>
      <c r="G34" s="11">
        <f t="shared" si="2"/>
        <v>2.83</v>
      </c>
      <c r="H34">
        <v>1.66</v>
      </c>
      <c r="I34">
        <v>4.84</v>
      </c>
      <c r="J34">
        <v>6.66</v>
      </c>
      <c r="K34">
        <v>4.13</v>
      </c>
      <c r="L34" t="s">
        <v>1280</v>
      </c>
      <c r="M34">
        <f t="shared" si="3"/>
        <v>2.0299999999999998</v>
      </c>
    </row>
    <row r="35" spans="1:13">
      <c r="A35" s="21">
        <v>1918</v>
      </c>
      <c r="B35">
        <v>5.27</v>
      </c>
      <c r="C35">
        <v>4.8899999999999997</v>
      </c>
      <c r="D35">
        <v>10.99</v>
      </c>
      <c r="E35">
        <v>6.19</v>
      </c>
      <c r="F35" t="s">
        <v>20</v>
      </c>
      <c r="G35" s="11">
        <f t="shared" si="2"/>
        <v>0.19000000000000039</v>
      </c>
      <c r="H35">
        <v>1.07</v>
      </c>
      <c r="I35">
        <v>3.4</v>
      </c>
      <c r="J35">
        <v>4.59</v>
      </c>
      <c r="K35">
        <v>3.08</v>
      </c>
      <c r="L35" t="s">
        <v>1282</v>
      </c>
      <c r="M35">
        <f t="shared" si="3"/>
        <v>0.98</v>
      </c>
    </row>
    <row r="36" spans="1:13" hidden="1">
      <c r="A36" s="21">
        <v>1919</v>
      </c>
      <c r="B36">
        <v>8.1199999999999992</v>
      </c>
      <c r="C36">
        <v>6.77</v>
      </c>
      <c r="D36">
        <v>15.66</v>
      </c>
      <c r="E36">
        <v>7</v>
      </c>
      <c r="F36" t="s">
        <v>1282</v>
      </c>
      <c r="G36" s="11">
        <f t="shared" si="2"/>
        <v>1</v>
      </c>
      <c r="H36">
        <v>1.06</v>
      </c>
      <c r="I36">
        <v>2.99</v>
      </c>
      <c r="J36">
        <v>4.09</v>
      </c>
      <c r="K36">
        <v>2.62</v>
      </c>
      <c r="L36" t="s">
        <v>1282</v>
      </c>
      <c r="M36">
        <f t="shared" si="3"/>
        <v>0.52</v>
      </c>
    </row>
    <row r="37" spans="1:13" hidden="1">
      <c r="A37" s="21">
        <v>1920</v>
      </c>
      <c r="B37">
        <v>3.63</v>
      </c>
      <c r="C37">
        <v>4.91</v>
      </c>
      <c r="D37">
        <v>9.1999999999999993</v>
      </c>
      <c r="E37">
        <v>5.15</v>
      </c>
      <c r="F37" t="s">
        <v>449</v>
      </c>
      <c r="G37" s="11">
        <f t="shared" si="2"/>
        <v>0.84999999999999964</v>
      </c>
      <c r="H37">
        <v>0.72</v>
      </c>
      <c r="I37">
        <v>3.29</v>
      </c>
      <c r="J37">
        <v>4.09</v>
      </c>
      <c r="K37">
        <v>2.64</v>
      </c>
      <c r="L37" t="s">
        <v>1282</v>
      </c>
      <c r="M37">
        <f t="shared" si="3"/>
        <v>0.54</v>
      </c>
    </row>
    <row r="38" spans="1:13" hidden="1">
      <c r="A38" s="21">
        <v>1921</v>
      </c>
      <c r="B38">
        <v>15.47</v>
      </c>
      <c r="C38">
        <v>7.52</v>
      </c>
      <c r="D38">
        <v>23.8</v>
      </c>
      <c r="E38">
        <v>9.1999999999999993</v>
      </c>
      <c r="F38" t="s">
        <v>1281</v>
      </c>
      <c r="G38" s="11">
        <f t="shared" si="2"/>
        <v>3.1999999999999993</v>
      </c>
      <c r="H38">
        <v>1.97</v>
      </c>
      <c r="I38">
        <v>3.84</v>
      </c>
      <c r="J38">
        <v>5.9</v>
      </c>
      <c r="K38">
        <v>3.23</v>
      </c>
      <c r="L38" t="s">
        <v>1281</v>
      </c>
      <c r="M38">
        <f t="shared" si="3"/>
        <v>1.1299999999999999</v>
      </c>
    </row>
    <row r="39" spans="1:13" hidden="1">
      <c r="A39" s="21">
        <v>1922</v>
      </c>
      <c r="B39">
        <v>6.63</v>
      </c>
      <c r="C39">
        <v>10.57</v>
      </c>
      <c r="D39">
        <v>17.98</v>
      </c>
      <c r="E39">
        <v>8.9700000000000006</v>
      </c>
      <c r="F39" t="s">
        <v>1281</v>
      </c>
      <c r="G39" s="11">
        <f t="shared" si="2"/>
        <v>2.9700000000000006</v>
      </c>
      <c r="H39">
        <v>1.51</v>
      </c>
      <c r="I39">
        <v>5.99</v>
      </c>
      <c r="J39">
        <v>7.68</v>
      </c>
      <c r="K39">
        <v>4.54</v>
      </c>
      <c r="L39" t="s">
        <v>1280</v>
      </c>
      <c r="M39">
        <f t="shared" si="3"/>
        <v>2.44</v>
      </c>
    </row>
    <row r="40" spans="1:13" hidden="1">
      <c r="A40" s="21">
        <v>1923</v>
      </c>
      <c r="B40">
        <v>6.21</v>
      </c>
      <c r="C40">
        <v>6.27</v>
      </c>
      <c r="D40">
        <v>13.21</v>
      </c>
      <c r="E40">
        <v>7.06</v>
      </c>
      <c r="F40" t="s">
        <v>1282</v>
      </c>
      <c r="G40" s="11">
        <f t="shared" si="2"/>
        <v>1.0599999999999996</v>
      </c>
      <c r="H40">
        <v>1.39</v>
      </c>
      <c r="I40">
        <v>3.95</v>
      </c>
      <c r="J40">
        <v>5.51</v>
      </c>
      <c r="K40">
        <v>3.55</v>
      </c>
      <c r="L40" t="s">
        <v>1281</v>
      </c>
      <c r="M40">
        <f t="shared" si="3"/>
        <v>1.4499999999999997</v>
      </c>
    </row>
    <row r="41" spans="1:13" hidden="1">
      <c r="A41" s="21">
        <v>1924</v>
      </c>
      <c r="B41">
        <v>3.27</v>
      </c>
      <c r="C41">
        <v>1.94</v>
      </c>
      <c r="D41">
        <v>5.74</v>
      </c>
      <c r="E41">
        <v>3.87</v>
      </c>
      <c r="F41" t="s">
        <v>449</v>
      </c>
      <c r="G41" s="11">
        <f t="shared" si="2"/>
        <v>2.13</v>
      </c>
      <c r="H41">
        <v>0.45</v>
      </c>
      <c r="I41">
        <v>1.03</v>
      </c>
      <c r="J41">
        <v>1.5</v>
      </c>
      <c r="K41">
        <v>1.42</v>
      </c>
      <c r="L41" t="s">
        <v>449</v>
      </c>
      <c r="M41">
        <f t="shared" si="3"/>
        <v>0.68000000000000016</v>
      </c>
    </row>
    <row r="42" spans="1:13">
      <c r="A42" s="21">
        <v>1925</v>
      </c>
      <c r="B42">
        <v>8.76</v>
      </c>
      <c r="C42">
        <v>6.51</v>
      </c>
      <c r="D42">
        <v>15.99</v>
      </c>
      <c r="E42">
        <v>6.39</v>
      </c>
      <c r="F42" t="s">
        <v>20</v>
      </c>
      <c r="G42" s="11">
        <f t="shared" si="2"/>
        <v>0.38999999999999968</v>
      </c>
      <c r="H42">
        <v>1.45</v>
      </c>
      <c r="I42">
        <v>3.93</v>
      </c>
      <c r="J42">
        <v>5.51</v>
      </c>
      <c r="K42">
        <v>2.93</v>
      </c>
      <c r="L42" t="s">
        <v>1282</v>
      </c>
      <c r="M42">
        <f t="shared" si="3"/>
        <v>0.83000000000000007</v>
      </c>
    </row>
    <row r="43" spans="1:13">
      <c r="A43" s="21">
        <v>1926</v>
      </c>
      <c r="B43">
        <v>6.37</v>
      </c>
      <c r="C43">
        <v>4.79</v>
      </c>
      <c r="D43">
        <v>11.76</v>
      </c>
      <c r="E43">
        <v>5.75</v>
      </c>
      <c r="F43" t="s">
        <v>20</v>
      </c>
      <c r="G43" s="11">
        <f t="shared" si="2"/>
        <v>0.25</v>
      </c>
      <c r="H43">
        <v>0.89</v>
      </c>
      <c r="I43">
        <v>2.56</v>
      </c>
      <c r="J43">
        <v>3.49</v>
      </c>
      <c r="K43">
        <v>2.2999999999999998</v>
      </c>
      <c r="L43" t="s">
        <v>20</v>
      </c>
      <c r="M43">
        <f t="shared" si="3"/>
        <v>0.19999999999999973</v>
      </c>
    </row>
    <row r="44" spans="1:13" hidden="1">
      <c r="A44" s="21">
        <v>1927</v>
      </c>
      <c r="B44">
        <v>14.34</v>
      </c>
      <c r="C44">
        <v>8.75</v>
      </c>
      <c r="D44">
        <v>23.83</v>
      </c>
      <c r="E44">
        <v>9.52</v>
      </c>
      <c r="F44" t="s">
        <v>1280</v>
      </c>
      <c r="G44" s="11">
        <f t="shared" si="2"/>
        <v>3.5199999999999996</v>
      </c>
      <c r="H44">
        <v>1.8</v>
      </c>
      <c r="I44">
        <v>4.5599999999999996</v>
      </c>
      <c r="J44">
        <v>6.5</v>
      </c>
      <c r="K44">
        <v>3.56</v>
      </c>
      <c r="L44" t="s">
        <v>1281</v>
      </c>
      <c r="M44">
        <f t="shared" si="3"/>
        <v>1.46</v>
      </c>
    </row>
    <row r="45" spans="1:13" hidden="1">
      <c r="A45" s="21">
        <v>1928</v>
      </c>
      <c r="B45">
        <v>10.24</v>
      </c>
      <c r="C45">
        <v>5.86</v>
      </c>
      <c r="D45">
        <v>16.760000000000002</v>
      </c>
      <c r="E45">
        <v>8.27</v>
      </c>
      <c r="F45" t="s">
        <v>1281</v>
      </c>
      <c r="G45" s="11">
        <f t="shared" si="2"/>
        <v>2.2699999999999996</v>
      </c>
      <c r="H45">
        <v>1.69</v>
      </c>
      <c r="I45">
        <v>2.64</v>
      </c>
      <c r="J45">
        <v>4.37</v>
      </c>
      <c r="K45">
        <v>2.63</v>
      </c>
      <c r="L45" t="s">
        <v>1282</v>
      </c>
      <c r="M45">
        <f t="shared" si="3"/>
        <v>0.5299999999999998</v>
      </c>
    </row>
    <row r="46" spans="1:13" hidden="1">
      <c r="A46" s="21">
        <v>1929</v>
      </c>
      <c r="B46">
        <v>4</v>
      </c>
      <c r="C46">
        <v>3.84</v>
      </c>
      <c r="D46">
        <v>8.4</v>
      </c>
      <c r="E46">
        <v>5.22</v>
      </c>
      <c r="F46" t="s">
        <v>449</v>
      </c>
      <c r="G46" s="11">
        <f t="shared" si="2"/>
        <v>0.78000000000000025</v>
      </c>
      <c r="H46">
        <v>0.52</v>
      </c>
      <c r="I46">
        <v>2.29</v>
      </c>
      <c r="J46">
        <v>2.84</v>
      </c>
      <c r="K46">
        <v>2</v>
      </c>
      <c r="L46" t="s">
        <v>449</v>
      </c>
      <c r="M46">
        <f t="shared" si="3"/>
        <v>0.10000000000000009</v>
      </c>
    </row>
    <row r="47" spans="1:13">
      <c r="A47" s="23">
        <v>1930</v>
      </c>
      <c r="B47" s="25">
        <v>8.24</v>
      </c>
      <c r="C47" s="25">
        <v>4.6500000000000004</v>
      </c>
      <c r="D47" s="25">
        <v>13.52</v>
      </c>
      <c r="E47" s="24">
        <v>5.9</v>
      </c>
      <c r="F47" s="24" t="s">
        <v>20</v>
      </c>
      <c r="G47" s="32">
        <f t="shared" si="2"/>
        <v>9.9999999999999645E-2</v>
      </c>
      <c r="H47" s="25">
        <v>0.76</v>
      </c>
      <c r="I47" s="25">
        <v>2.44</v>
      </c>
      <c r="J47" s="25">
        <v>3.25</v>
      </c>
      <c r="K47" s="25">
        <v>2.02</v>
      </c>
      <c r="L47" s="25" t="s">
        <v>449</v>
      </c>
      <c r="M47" s="25">
        <f t="shared" si="3"/>
        <v>8.0000000000000071E-2</v>
      </c>
    </row>
    <row r="48" spans="1:13" hidden="1">
      <c r="A48" s="21">
        <v>1931</v>
      </c>
      <c r="B48">
        <v>3.52</v>
      </c>
      <c r="C48">
        <v>2.09</v>
      </c>
      <c r="D48">
        <v>6.1</v>
      </c>
      <c r="E48">
        <v>3.66</v>
      </c>
      <c r="F48" t="s">
        <v>449</v>
      </c>
      <c r="G48" s="11">
        <f t="shared" si="2"/>
        <v>2.34</v>
      </c>
      <c r="H48">
        <v>0.46</v>
      </c>
      <c r="I48">
        <v>1.18</v>
      </c>
      <c r="J48">
        <v>1.66</v>
      </c>
      <c r="K48">
        <v>1.2</v>
      </c>
      <c r="L48" t="s">
        <v>449</v>
      </c>
      <c r="M48">
        <f t="shared" si="3"/>
        <v>0.90000000000000013</v>
      </c>
    </row>
    <row r="49" spans="1:13">
      <c r="A49" s="21">
        <v>1932</v>
      </c>
      <c r="B49">
        <v>6.28</v>
      </c>
      <c r="C49">
        <v>6.24</v>
      </c>
      <c r="D49">
        <v>13.12</v>
      </c>
      <c r="E49">
        <v>5.48</v>
      </c>
      <c r="F49" t="s">
        <v>20</v>
      </c>
      <c r="G49" s="11">
        <f t="shared" si="2"/>
        <v>0.51999999999999957</v>
      </c>
      <c r="H49">
        <v>1.79</v>
      </c>
      <c r="I49">
        <v>4.6900000000000004</v>
      </c>
      <c r="J49">
        <v>6.63</v>
      </c>
      <c r="K49">
        <v>3.41</v>
      </c>
      <c r="L49" t="s">
        <v>1281</v>
      </c>
      <c r="M49">
        <f t="shared" si="3"/>
        <v>1.31</v>
      </c>
    </row>
    <row r="50" spans="1:13" hidden="1">
      <c r="A50" s="21">
        <v>1933</v>
      </c>
      <c r="B50">
        <v>3.73</v>
      </c>
      <c r="C50">
        <v>4.66</v>
      </c>
      <c r="D50">
        <v>8.94</v>
      </c>
      <c r="E50">
        <v>4.63</v>
      </c>
      <c r="F50" t="s">
        <v>449</v>
      </c>
      <c r="G50" s="11">
        <f t="shared" si="2"/>
        <v>1.37</v>
      </c>
      <c r="H50">
        <v>0.49</v>
      </c>
      <c r="I50">
        <v>2.77</v>
      </c>
      <c r="J50">
        <v>3.34</v>
      </c>
      <c r="K50">
        <v>2.44</v>
      </c>
      <c r="L50" t="s">
        <v>20</v>
      </c>
      <c r="M50">
        <f t="shared" si="3"/>
        <v>0.33999999999999986</v>
      </c>
    </row>
    <row r="51" spans="1:13" hidden="1">
      <c r="A51" s="21">
        <v>1934</v>
      </c>
      <c r="B51">
        <v>5.68</v>
      </c>
      <c r="C51">
        <v>2.4500000000000002</v>
      </c>
      <c r="D51">
        <v>8.6300000000000008</v>
      </c>
      <c r="E51">
        <v>4.07</v>
      </c>
      <c r="F51" t="s">
        <v>449</v>
      </c>
      <c r="G51" s="11">
        <f t="shared" si="2"/>
        <v>1.9299999999999997</v>
      </c>
      <c r="H51">
        <v>0.98</v>
      </c>
      <c r="I51">
        <v>1.26</v>
      </c>
      <c r="J51">
        <v>2.2799999999999998</v>
      </c>
      <c r="K51">
        <v>1.44</v>
      </c>
      <c r="L51" t="s">
        <v>449</v>
      </c>
      <c r="M51">
        <f t="shared" si="3"/>
        <v>0.66000000000000014</v>
      </c>
    </row>
    <row r="52" spans="1:13" hidden="1">
      <c r="A52" s="21">
        <v>1935</v>
      </c>
      <c r="B52">
        <v>6.27</v>
      </c>
      <c r="C52">
        <v>9.69</v>
      </c>
      <c r="D52">
        <v>16.59</v>
      </c>
      <c r="E52">
        <v>6.98</v>
      </c>
      <c r="F52" t="s">
        <v>1282</v>
      </c>
      <c r="G52" s="11">
        <f t="shared" si="2"/>
        <v>0.98000000000000043</v>
      </c>
      <c r="H52">
        <v>1.26</v>
      </c>
      <c r="I52">
        <v>5.03</v>
      </c>
      <c r="J52">
        <v>6.41</v>
      </c>
      <c r="K52">
        <v>3.56</v>
      </c>
      <c r="L52" t="s">
        <v>1281</v>
      </c>
      <c r="M52">
        <f t="shared" si="3"/>
        <v>1.46</v>
      </c>
    </row>
    <row r="53" spans="1:13" hidden="1">
      <c r="A53" s="21">
        <v>1936</v>
      </c>
      <c r="B53">
        <v>10.32</v>
      </c>
      <c r="C53">
        <v>6.41</v>
      </c>
      <c r="D53">
        <v>17.350000000000001</v>
      </c>
      <c r="E53">
        <v>7.75</v>
      </c>
      <c r="F53" t="s">
        <v>1282</v>
      </c>
      <c r="G53" s="11">
        <f t="shared" si="2"/>
        <v>1.75</v>
      </c>
      <c r="H53">
        <v>2</v>
      </c>
      <c r="I53">
        <v>4.38</v>
      </c>
      <c r="J53">
        <v>6.49</v>
      </c>
      <c r="K53">
        <v>3.74</v>
      </c>
      <c r="L53" t="s">
        <v>1281</v>
      </c>
      <c r="M53">
        <f t="shared" si="3"/>
        <v>1.6400000000000001</v>
      </c>
    </row>
    <row r="54" spans="1:13" hidden="1">
      <c r="A54" s="21">
        <v>1937</v>
      </c>
      <c r="B54">
        <v>5.5</v>
      </c>
      <c r="C54">
        <v>7.24</v>
      </c>
      <c r="D54">
        <v>13.33</v>
      </c>
      <c r="E54">
        <v>6.87</v>
      </c>
      <c r="F54" t="s">
        <v>1282</v>
      </c>
      <c r="G54" s="11">
        <f t="shared" si="2"/>
        <v>0.87000000000000011</v>
      </c>
      <c r="H54">
        <v>1.78</v>
      </c>
      <c r="I54">
        <v>4.66</v>
      </c>
      <c r="J54">
        <v>6.53</v>
      </c>
      <c r="K54">
        <v>3.9</v>
      </c>
      <c r="L54" t="s">
        <v>1280</v>
      </c>
      <c r="M54">
        <f t="shared" si="3"/>
        <v>1.7999999999999998</v>
      </c>
    </row>
    <row r="55" spans="1:13" hidden="1">
      <c r="A55" s="21">
        <v>1938</v>
      </c>
      <c r="B55">
        <v>17.96</v>
      </c>
      <c r="C55">
        <v>12.93</v>
      </c>
      <c r="D55">
        <v>31.83</v>
      </c>
      <c r="E55">
        <v>12.62</v>
      </c>
      <c r="F55" t="s">
        <v>1280</v>
      </c>
      <c r="G55" s="11">
        <f t="shared" si="2"/>
        <v>6.6199999999999992</v>
      </c>
      <c r="H55">
        <v>3.58</v>
      </c>
      <c r="I55">
        <v>7.33</v>
      </c>
      <c r="J55">
        <v>11.24</v>
      </c>
      <c r="K55">
        <v>5.89</v>
      </c>
      <c r="L55" t="s">
        <v>1280</v>
      </c>
      <c r="M55">
        <f t="shared" si="3"/>
        <v>3.7899999999999996</v>
      </c>
    </row>
    <row r="56" spans="1:13">
      <c r="A56" s="21">
        <v>1939</v>
      </c>
      <c r="B56">
        <v>4.5599999999999996</v>
      </c>
      <c r="C56">
        <v>3.04</v>
      </c>
      <c r="D56">
        <v>8.18</v>
      </c>
      <c r="E56">
        <v>5.58</v>
      </c>
      <c r="F56" t="s">
        <v>20</v>
      </c>
      <c r="G56" s="11">
        <f t="shared" si="2"/>
        <v>0.41999999999999993</v>
      </c>
      <c r="H56">
        <v>1</v>
      </c>
      <c r="I56">
        <v>1.83</v>
      </c>
      <c r="J56">
        <v>2.9</v>
      </c>
      <c r="K56">
        <v>2.2000000000000002</v>
      </c>
      <c r="L56" t="s">
        <v>20</v>
      </c>
      <c r="M56">
        <f t="shared" si="3"/>
        <v>0.10000000000000009</v>
      </c>
    </row>
    <row r="57" spans="1:13" hidden="1">
      <c r="A57" s="21">
        <v>1940</v>
      </c>
      <c r="B57">
        <v>14.78</v>
      </c>
      <c r="C57">
        <v>6.93</v>
      </c>
      <c r="D57">
        <v>22.43</v>
      </c>
      <c r="E57">
        <v>8.8800000000000008</v>
      </c>
      <c r="F57" t="s">
        <v>1281</v>
      </c>
      <c r="G57" s="11">
        <f t="shared" si="2"/>
        <v>2.8800000000000008</v>
      </c>
      <c r="H57">
        <v>2.4900000000000002</v>
      </c>
      <c r="I57">
        <v>4.04</v>
      </c>
      <c r="J57">
        <v>6.59</v>
      </c>
      <c r="K57">
        <v>3.36</v>
      </c>
      <c r="L57" t="s">
        <v>1281</v>
      </c>
      <c r="M57">
        <f t="shared" si="3"/>
        <v>1.2599999999999998</v>
      </c>
    </row>
    <row r="58" spans="1:13" hidden="1">
      <c r="A58" s="21">
        <v>1941</v>
      </c>
      <c r="B58">
        <v>16.32</v>
      </c>
      <c r="C58">
        <v>9.77</v>
      </c>
      <c r="D58">
        <v>27.08</v>
      </c>
      <c r="E58">
        <v>11.47</v>
      </c>
      <c r="F58" t="s">
        <v>1280</v>
      </c>
      <c r="G58" s="11">
        <f t="shared" si="2"/>
        <v>5.4700000000000006</v>
      </c>
      <c r="H58">
        <v>2.2200000000000002</v>
      </c>
      <c r="I58">
        <v>5.51</v>
      </c>
      <c r="J58">
        <v>7.93</v>
      </c>
      <c r="K58">
        <v>4.43</v>
      </c>
      <c r="L58" t="s">
        <v>1280</v>
      </c>
      <c r="M58">
        <f t="shared" si="3"/>
        <v>2.3299999999999996</v>
      </c>
    </row>
    <row r="59" spans="1:13" hidden="1">
      <c r="A59" s="21">
        <v>1942</v>
      </c>
      <c r="B59">
        <v>14.33</v>
      </c>
      <c r="C59">
        <v>9.93</v>
      </c>
      <c r="D59">
        <v>25.24</v>
      </c>
      <c r="E59">
        <v>11.27</v>
      </c>
      <c r="F59" t="s">
        <v>1280</v>
      </c>
      <c r="G59" s="11">
        <f t="shared" si="2"/>
        <v>5.27</v>
      </c>
      <c r="H59">
        <v>1.93</v>
      </c>
      <c r="I59">
        <v>5.28</v>
      </c>
      <c r="J59">
        <v>7.38</v>
      </c>
      <c r="K59">
        <v>4.4400000000000004</v>
      </c>
      <c r="L59" t="s">
        <v>1280</v>
      </c>
      <c r="M59">
        <f t="shared" si="3"/>
        <v>2.3400000000000003</v>
      </c>
    </row>
    <row r="60" spans="1:13" hidden="1">
      <c r="A60" s="21">
        <v>1943</v>
      </c>
      <c r="B60">
        <v>13.37</v>
      </c>
      <c r="C60">
        <v>6.9</v>
      </c>
      <c r="D60">
        <v>21.13</v>
      </c>
      <c r="E60">
        <v>9.77</v>
      </c>
      <c r="F60" t="s">
        <v>1280</v>
      </c>
      <c r="G60" s="11">
        <f t="shared" si="2"/>
        <v>3.7699999999999996</v>
      </c>
      <c r="H60">
        <v>2.86</v>
      </c>
      <c r="I60">
        <v>4.28</v>
      </c>
      <c r="J60">
        <v>7.28</v>
      </c>
      <c r="K60">
        <v>4.03</v>
      </c>
      <c r="L60" t="s">
        <v>1280</v>
      </c>
      <c r="M60">
        <f t="shared" si="3"/>
        <v>1.9300000000000002</v>
      </c>
    </row>
    <row r="61" spans="1:13">
      <c r="A61" s="21">
        <v>1944</v>
      </c>
      <c r="B61">
        <v>4.8099999999999996</v>
      </c>
      <c r="C61">
        <v>4.93</v>
      </c>
      <c r="D61">
        <v>10.43</v>
      </c>
      <c r="E61">
        <v>6.35</v>
      </c>
      <c r="F61" t="s">
        <v>20</v>
      </c>
      <c r="G61" s="11">
        <f t="shared" si="2"/>
        <v>0.34999999999999964</v>
      </c>
      <c r="H61">
        <v>0.87</v>
      </c>
      <c r="I61">
        <v>2.97</v>
      </c>
      <c r="J61">
        <v>3.92</v>
      </c>
      <c r="K61">
        <v>2.76</v>
      </c>
      <c r="L61" t="s">
        <v>1282</v>
      </c>
      <c r="M61">
        <f t="shared" si="3"/>
        <v>0.6599999999999997</v>
      </c>
    </row>
    <row r="62" spans="1:13" hidden="1">
      <c r="A62" s="21">
        <v>1945</v>
      </c>
      <c r="B62">
        <v>8.42</v>
      </c>
      <c r="C62">
        <v>5.92</v>
      </c>
      <c r="D62">
        <v>15.06</v>
      </c>
      <c r="E62">
        <v>6.8</v>
      </c>
      <c r="F62" t="s">
        <v>1282</v>
      </c>
      <c r="G62" s="11">
        <f t="shared" ref="G62:G93" si="4">ABS(6-E62)</f>
        <v>0.79999999999999982</v>
      </c>
      <c r="H62">
        <v>2.0699999999999998</v>
      </c>
      <c r="I62">
        <v>4.37</v>
      </c>
      <c r="J62">
        <v>6.6</v>
      </c>
      <c r="K62">
        <v>3.59</v>
      </c>
      <c r="L62" t="s">
        <v>1281</v>
      </c>
      <c r="M62">
        <f t="shared" ref="M62:M93" si="5">ABS(2.1-K62)</f>
        <v>1.4899999999999998</v>
      </c>
    </row>
    <row r="63" spans="1:13" hidden="1">
      <c r="A63" s="21">
        <v>1946</v>
      </c>
      <c r="B63">
        <v>10.89</v>
      </c>
      <c r="C63">
        <v>5.97</v>
      </c>
      <c r="D63">
        <v>17.62</v>
      </c>
      <c r="E63">
        <v>7.7</v>
      </c>
      <c r="F63" t="s">
        <v>1282</v>
      </c>
      <c r="G63" s="11">
        <f t="shared" si="4"/>
        <v>1.7000000000000002</v>
      </c>
      <c r="H63">
        <v>1.99</v>
      </c>
      <c r="I63">
        <v>3.65</v>
      </c>
      <c r="J63">
        <v>5.73</v>
      </c>
      <c r="K63">
        <v>3.3</v>
      </c>
      <c r="L63" t="s">
        <v>1281</v>
      </c>
      <c r="M63">
        <f t="shared" si="5"/>
        <v>1.1999999999999997</v>
      </c>
    </row>
    <row r="64" spans="1:13">
      <c r="A64" s="21">
        <v>1947</v>
      </c>
      <c r="B64">
        <v>5.9</v>
      </c>
      <c r="C64">
        <v>3.83</v>
      </c>
      <c r="D64">
        <v>10.39</v>
      </c>
      <c r="E64">
        <v>5.61</v>
      </c>
      <c r="F64" t="s">
        <v>20</v>
      </c>
      <c r="G64" s="11">
        <f t="shared" si="4"/>
        <v>0.38999999999999968</v>
      </c>
      <c r="H64">
        <v>1.26</v>
      </c>
      <c r="I64">
        <v>2.12</v>
      </c>
      <c r="J64">
        <v>3.42</v>
      </c>
      <c r="K64">
        <v>2.1800000000000002</v>
      </c>
      <c r="L64" t="s">
        <v>20</v>
      </c>
      <c r="M64">
        <f t="shared" si="5"/>
        <v>8.0000000000000071E-2</v>
      </c>
    </row>
    <row r="65" spans="1:13" hidden="1">
      <c r="A65" s="21">
        <v>1948</v>
      </c>
      <c r="B65">
        <v>5.39</v>
      </c>
      <c r="C65">
        <v>9.5500000000000007</v>
      </c>
      <c r="D65">
        <v>15.75</v>
      </c>
      <c r="E65">
        <v>7.12</v>
      </c>
      <c r="F65" t="s">
        <v>1282</v>
      </c>
      <c r="G65" s="11">
        <f t="shared" si="4"/>
        <v>1.1200000000000001</v>
      </c>
      <c r="H65">
        <v>0.56000000000000005</v>
      </c>
      <c r="I65">
        <v>3.58</v>
      </c>
      <c r="J65">
        <v>4.21</v>
      </c>
      <c r="K65">
        <v>2.7</v>
      </c>
      <c r="L65" t="s">
        <v>1282</v>
      </c>
      <c r="M65">
        <f t="shared" si="5"/>
        <v>0.60000000000000009</v>
      </c>
    </row>
    <row r="66" spans="1:13">
      <c r="A66" s="21">
        <v>1949</v>
      </c>
      <c r="B66">
        <v>5.73</v>
      </c>
      <c r="C66">
        <v>5.59</v>
      </c>
      <c r="D66">
        <v>11.97</v>
      </c>
      <c r="E66">
        <v>6.09</v>
      </c>
      <c r="F66" t="s">
        <v>20</v>
      </c>
      <c r="G66" s="11">
        <f t="shared" si="4"/>
        <v>8.9999999999999858E-2</v>
      </c>
      <c r="H66">
        <v>0.62</v>
      </c>
      <c r="I66">
        <v>3.12</v>
      </c>
      <c r="J66">
        <v>3.79</v>
      </c>
      <c r="K66">
        <v>2.5299999999999998</v>
      </c>
      <c r="L66" t="s">
        <v>1282</v>
      </c>
      <c r="M66">
        <f t="shared" si="5"/>
        <v>0.42999999999999972</v>
      </c>
    </row>
    <row r="67" spans="1:13" hidden="1">
      <c r="A67" s="21">
        <v>1950</v>
      </c>
      <c r="B67">
        <v>7.01</v>
      </c>
      <c r="C67">
        <v>6.72</v>
      </c>
      <c r="D67">
        <v>14.44</v>
      </c>
      <c r="E67">
        <v>6.62</v>
      </c>
      <c r="F67" t="s">
        <v>1282</v>
      </c>
      <c r="G67" s="11">
        <f t="shared" si="4"/>
        <v>0.62000000000000011</v>
      </c>
      <c r="H67">
        <v>1.02</v>
      </c>
      <c r="I67">
        <v>3.57</v>
      </c>
      <c r="J67">
        <v>4.6500000000000004</v>
      </c>
      <c r="K67">
        <v>2.85</v>
      </c>
      <c r="L67" t="s">
        <v>1282</v>
      </c>
      <c r="M67">
        <f t="shared" si="5"/>
        <v>0.75</v>
      </c>
    </row>
    <row r="68" spans="1:13" hidden="1">
      <c r="A68" s="21">
        <v>1951</v>
      </c>
      <c r="B68">
        <v>16.77</v>
      </c>
      <c r="C68">
        <v>5.42</v>
      </c>
      <c r="D68">
        <v>22.95</v>
      </c>
      <c r="E68">
        <v>9.18</v>
      </c>
      <c r="F68" t="s">
        <v>1281</v>
      </c>
      <c r="G68" s="11">
        <f t="shared" si="4"/>
        <v>3.1799999999999997</v>
      </c>
      <c r="H68">
        <v>4.3499999999999996</v>
      </c>
      <c r="I68">
        <v>2.83</v>
      </c>
      <c r="J68">
        <v>7.25</v>
      </c>
      <c r="K68">
        <v>3.14</v>
      </c>
      <c r="L68" t="s">
        <v>1281</v>
      </c>
      <c r="M68">
        <f t="shared" si="5"/>
        <v>1.04</v>
      </c>
    </row>
    <row r="69" spans="1:13" hidden="1">
      <c r="A69" s="21">
        <v>1952</v>
      </c>
      <c r="B69">
        <v>13.86</v>
      </c>
      <c r="C69">
        <v>13.68</v>
      </c>
      <c r="D69">
        <v>28.6</v>
      </c>
      <c r="E69">
        <v>12.38</v>
      </c>
      <c r="F69" t="s">
        <v>1280</v>
      </c>
      <c r="G69" s="11">
        <f t="shared" si="4"/>
        <v>6.3800000000000008</v>
      </c>
      <c r="H69">
        <v>2.1800000000000002</v>
      </c>
      <c r="I69">
        <v>6.84</v>
      </c>
      <c r="J69">
        <v>9.3000000000000007</v>
      </c>
      <c r="K69">
        <v>5.17</v>
      </c>
      <c r="L69" t="s">
        <v>1280</v>
      </c>
      <c r="M69">
        <f t="shared" si="5"/>
        <v>3.07</v>
      </c>
    </row>
    <row r="70" spans="1:13" hidden="1">
      <c r="A70" s="21">
        <v>1953</v>
      </c>
      <c r="B70">
        <v>10.84</v>
      </c>
      <c r="C70">
        <v>8.26</v>
      </c>
      <c r="D70">
        <v>20.09</v>
      </c>
      <c r="E70">
        <v>9.5500000000000007</v>
      </c>
      <c r="F70" t="s">
        <v>1280</v>
      </c>
      <c r="G70" s="11">
        <f t="shared" si="4"/>
        <v>3.5500000000000007</v>
      </c>
      <c r="H70">
        <v>1.07</v>
      </c>
      <c r="I70">
        <v>3.18</v>
      </c>
      <c r="J70">
        <v>4.3499999999999996</v>
      </c>
      <c r="K70">
        <v>3.03</v>
      </c>
      <c r="L70" t="s">
        <v>1282</v>
      </c>
      <c r="M70">
        <f t="shared" si="5"/>
        <v>0.92999999999999972</v>
      </c>
    </row>
    <row r="71" spans="1:13" hidden="1">
      <c r="A71" s="21">
        <v>1954</v>
      </c>
      <c r="B71">
        <v>9.74</v>
      </c>
      <c r="C71">
        <v>6.81</v>
      </c>
      <c r="D71">
        <v>17.43</v>
      </c>
      <c r="E71">
        <v>8.51</v>
      </c>
      <c r="F71" t="s">
        <v>1281</v>
      </c>
      <c r="G71" s="11">
        <f t="shared" si="4"/>
        <v>2.5099999999999998</v>
      </c>
      <c r="H71">
        <v>1.1000000000000001</v>
      </c>
      <c r="I71">
        <v>3.16</v>
      </c>
      <c r="J71">
        <v>4.3</v>
      </c>
      <c r="K71">
        <v>2.72</v>
      </c>
      <c r="L71" t="s">
        <v>1282</v>
      </c>
      <c r="M71">
        <f t="shared" si="5"/>
        <v>0.62000000000000011</v>
      </c>
    </row>
    <row r="72" spans="1:13">
      <c r="A72" s="21">
        <v>1955</v>
      </c>
      <c r="B72">
        <v>5.19</v>
      </c>
      <c r="C72">
        <v>5.07</v>
      </c>
      <c r="D72">
        <v>10.98</v>
      </c>
      <c r="E72">
        <v>6.14</v>
      </c>
      <c r="F72" t="s">
        <v>20</v>
      </c>
      <c r="G72" s="11">
        <f t="shared" si="4"/>
        <v>0.13999999999999968</v>
      </c>
      <c r="H72">
        <v>0.78</v>
      </c>
      <c r="I72">
        <v>2.67</v>
      </c>
      <c r="J72">
        <v>3.5</v>
      </c>
      <c r="K72">
        <v>2.2999999999999998</v>
      </c>
      <c r="L72" t="s">
        <v>20</v>
      </c>
      <c r="M72">
        <f t="shared" si="5"/>
        <v>0.19999999999999973</v>
      </c>
    </row>
    <row r="73" spans="1:13" hidden="1">
      <c r="A73" s="21">
        <v>1956</v>
      </c>
      <c r="B73">
        <v>20.32</v>
      </c>
      <c r="C73">
        <v>8.6</v>
      </c>
      <c r="D73">
        <v>29.89</v>
      </c>
      <c r="E73">
        <v>11.38</v>
      </c>
      <c r="F73" t="s">
        <v>1280</v>
      </c>
      <c r="G73" s="11">
        <f t="shared" si="4"/>
        <v>5.3800000000000008</v>
      </c>
      <c r="H73">
        <v>4.1399999999999997</v>
      </c>
      <c r="I73">
        <v>5.29</v>
      </c>
      <c r="J73">
        <v>9.67</v>
      </c>
      <c r="K73">
        <v>4.46</v>
      </c>
      <c r="L73" t="s">
        <v>1280</v>
      </c>
      <c r="M73">
        <f t="shared" si="5"/>
        <v>2.36</v>
      </c>
    </row>
    <row r="74" spans="1:13" hidden="1">
      <c r="A74" s="21">
        <v>1957</v>
      </c>
      <c r="B74">
        <v>7.72</v>
      </c>
      <c r="C74">
        <v>6.29</v>
      </c>
      <c r="D74">
        <v>14.89</v>
      </c>
      <c r="E74">
        <v>7.83</v>
      </c>
      <c r="F74" t="s">
        <v>1281</v>
      </c>
      <c r="G74" s="11">
        <f t="shared" si="4"/>
        <v>1.83</v>
      </c>
      <c r="H74">
        <v>1.02</v>
      </c>
      <c r="I74">
        <v>3.19</v>
      </c>
      <c r="J74">
        <v>4.29</v>
      </c>
      <c r="K74">
        <v>3.01</v>
      </c>
      <c r="L74" t="s">
        <v>1282</v>
      </c>
      <c r="M74">
        <f t="shared" si="5"/>
        <v>0.9099999999999997</v>
      </c>
    </row>
    <row r="75" spans="1:13" hidden="1">
      <c r="A75" s="21">
        <v>1958</v>
      </c>
      <c r="B75">
        <v>16.37</v>
      </c>
      <c r="C75">
        <v>12.24</v>
      </c>
      <c r="D75">
        <v>29.71</v>
      </c>
      <c r="E75">
        <v>12.16</v>
      </c>
      <c r="F75" t="s">
        <v>1280</v>
      </c>
      <c r="G75" s="11">
        <f t="shared" si="4"/>
        <v>6.16</v>
      </c>
      <c r="H75">
        <v>1.67</v>
      </c>
      <c r="I75">
        <v>6.4</v>
      </c>
      <c r="J75">
        <v>8.36</v>
      </c>
      <c r="K75">
        <v>4.7699999999999996</v>
      </c>
      <c r="L75" t="s">
        <v>1280</v>
      </c>
      <c r="M75">
        <f t="shared" si="5"/>
        <v>2.6699999999999995</v>
      </c>
    </row>
    <row r="76" spans="1:13" hidden="1">
      <c r="A76" s="21">
        <v>1959</v>
      </c>
      <c r="B76">
        <v>7.4</v>
      </c>
      <c r="C76">
        <v>3.84</v>
      </c>
      <c r="D76">
        <v>12.05</v>
      </c>
      <c r="E76">
        <v>6.75</v>
      </c>
      <c r="F76" t="s">
        <v>1282</v>
      </c>
      <c r="G76" s="11">
        <f t="shared" si="4"/>
        <v>0.75</v>
      </c>
      <c r="H76">
        <v>0.98</v>
      </c>
      <c r="I76">
        <v>1.85</v>
      </c>
      <c r="J76">
        <v>2.98</v>
      </c>
      <c r="K76">
        <v>2.21</v>
      </c>
      <c r="L76" t="s">
        <v>20</v>
      </c>
      <c r="M76">
        <f t="shared" si="5"/>
        <v>0.10999999999999988</v>
      </c>
    </row>
    <row r="77" spans="1:13">
      <c r="A77" s="21">
        <v>1960</v>
      </c>
      <c r="B77">
        <v>7.72</v>
      </c>
      <c r="C77">
        <v>4.6500000000000004</v>
      </c>
      <c r="D77">
        <v>13.06</v>
      </c>
      <c r="E77">
        <v>6.2</v>
      </c>
      <c r="F77" t="s">
        <v>20</v>
      </c>
      <c r="G77" s="11">
        <f t="shared" si="4"/>
        <v>0.20000000000000018</v>
      </c>
      <c r="H77">
        <v>0.85</v>
      </c>
      <c r="I77">
        <v>2.0699999999999998</v>
      </c>
      <c r="J77">
        <v>2.96</v>
      </c>
      <c r="K77">
        <v>1.85</v>
      </c>
      <c r="L77" t="s">
        <v>449</v>
      </c>
      <c r="M77">
        <f t="shared" si="5"/>
        <v>0.25</v>
      </c>
    </row>
    <row r="78" spans="1:13">
      <c r="A78" s="21">
        <v>1961</v>
      </c>
      <c r="B78">
        <v>6.87</v>
      </c>
      <c r="C78">
        <v>4.3899999999999997</v>
      </c>
      <c r="D78">
        <v>11.97</v>
      </c>
      <c r="E78">
        <v>5.68</v>
      </c>
      <c r="F78" t="s">
        <v>20</v>
      </c>
      <c r="G78" s="11">
        <f t="shared" si="4"/>
        <v>0.32000000000000028</v>
      </c>
      <c r="H78">
        <v>0.54</v>
      </c>
      <c r="I78">
        <v>1.5</v>
      </c>
      <c r="J78">
        <v>2.1</v>
      </c>
      <c r="K78">
        <v>1.38</v>
      </c>
      <c r="L78" t="s">
        <v>449</v>
      </c>
      <c r="M78">
        <f t="shared" si="5"/>
        <v>0.7200000000000002</v>
      </c>
    </row>
    <row r="79" spans="1:13" hidden="1">
      <c r="A79" s="21">
        <v>1962</v>
      </c>
      <c r="B79">
        <v>8.17</v>
      </c>
      <c r="C79">
        <v>6.23</v>
      </c>
      <c r="D79">
        <v>15.11</v>
      </c>
      <c r="E79">
        <v>6.65</v>
      </c>
      <c r="F79" t="s">
        <v>1282</v>
      </c>
      <c r="G79" s="11">
        <f t="shared" si="4"/>
        <v>0.65000000000000036</v>
      </c>
      <c r="H79">
        <v>1.26</v>
      </c>
      <c r="I79">
        <v>4.24</v>
      </c>
      <c r="J79">
        <v>5.61</v>
      </c>
      <c r="K79">
        <v>3.07</v>
      </c>
      <c r="L79" t="s">
        <v>1282</v>
      </c>
      <c r="M79">
        <f t="shared" si="5"/>
        <v>0.96999999999999975</v>
      </c>
    </row>
    <row r="80" spans="1:13" hidden="1">
      <c r="A80" s="21">
        <v>1963</v>
      </c>
      <c r="B80">
        <v>12.01</v>
      </c>
      <c r="C80">
        <v>10.09</v>
      </c>
      <c r="D80">
        <v>22.99</v>
      </c>
      <c r="E80">
        <v>9.6300000000000008</v>
      </c>
      <c r="F80" t="s">
        <v>1280</v>
      </c>
      <c r="G80" s="11">
        <f t="shared" si="4"/>
        <v>3.6300000000000008</v>
      </c>
      <c r="H80">
        <v>1.68</v>
      </c>
      <c r="I80">
        <v>4.37</v>
      </c>
      <c r="J80">
        <v>6.24</v>
      </c>
      <c r="K80">
        <v>3.57</v>
      </c>
      <c r="L80" t="s">
        <v>1281</v>
      </c>
      <c r="M80">
        <f t="shared" si="5"/>
        <v>1.4699999999999998</v>
      </c>
    </row>
    <row r="81" spans="1:13">
      <c r="A81" s="21">
        <v>1964</v>
      </c>
      <c r="B81">
        <v>5.9</v>
      </c>
      <c r="C81">
        <v>4.37</v>
      </c>
      <c r="D81">
        <v>10.92</v>
      </c>
      <c r="E81">
        <v>6.41</v>
      </c>
      <c r="F81" t="s">
        <v>20</v>
      </c>
      <c r="G81" s="11">
        <f t="shared" si="4"/>
        <v>0.41000000000000014</v>
      </c>
      <c r="H81">
        <v>0.93</v>
      </c>
      <c r="I81">
        <v>2.14</v>
      </c>
      <c r="J81">
        <v>3.14</v>
      </c>
      <c r="K81">
        <v>2.19</v>
      </c>
      <c r="L81" t="s">
        <v>20</v>
      </c>
      <c r="M81">
        <f t="shared" si="5"/>
        <v>8.9999999999999858E-2</v>
      </c>
    </row>
    <row r="82" spans="1:13" hidden="1">
      <c r="A82" s="21">
        <v>1965</v>
      </c>
      <c r="B82">
        <v>16.59</v>
      </c>
      <c r="C82">
        <v>8.1300000000000008</v>
      </c>
      <c r="D82">
        <v>25.64</v>
      </c>
      <c r="E82">
        <v>10.15</v>
      </c>
      <c r="F82" t="s">
        <v>1280</v>
      </c>
      <c r="G82" s="11">
        <f t="shared" si="4"/>
        <v>4.1500000000000004</v>
      </c>
      <c r="H82">
        <v>3.2</v>
      </c>
      <c r="I82">
        <v>4.55</v>
      </c>
      <c r="J82">
        <v>8.1300000000000008</v>
      </c>
      <c r="K82">
        <v>3.81</v>
      </c>
      <c r="L82" t="s">
        <v>1280</v>
      </c>
      <c r="M82">
        <f t="shared" si="5"/>
        <v>1.71</v>
      </c>
    </row>
    <row r="83" spans="1:13" hidden="1">
      <c r="A83" s="21">
        <v>1966</v>
      </c>
      <c r="B83">
        <v>7.42</v>
      </c>
      <c r="C83">
        <v>4.84</v>
      </c>
      <c r="D83">
        <v>12.95</v>
      </c>
      <c r="E83">
        <v>7.16</v>
      </c>
      <c r="F83" t="s">
        <v>1282</v>
      </c>
      <c r="G83" s="11">
        <f t="shared" si="4"/>
        <v>1.1600000000000001</v>
      </c>
      <c r="H83">
        <v>1.49</v>
      </c>
      <c r="I83">
        <v>2.42</v>
      </c>
      <c r="J83">
        <v>3.98</v>
      </c>
      <c r="K83">
        <v>2.5099999999999998</v>
      </c>
      <c r="L83" t="s">
        <v>1282</v>
      </c>
      <c r="M83">
        <f t="shared" si="5"/>
        <v>0.4099999999999997</v>
      </c>
    </row>
    <row r="84" spans="1:13" hidden="1">
      <c r="A84" s="21">
        <v>1967</v>
      </c>
      <c r="B84">
        <v>12.14</v>
      </c>
      <c r="C84">
        <v>11.01</v>
      </c>
      <c r="D84">
        <v>24.06</v>
      </c>
      <c r="E84">
        <v>10.199999999999999</v>
      </c>
      <c r="F84" t="s">
        <v>1280</v>
      </c>
      <c r="G84" s="11">
        <f t="shared" si="4"/>
        <v>4.1999999999999993</v>
      </c>
      <c r="H84">
        <v>2.46</v>
      </c>
      <c r="I84">
        <v>7.09</v>
      </c>
      <c r="J84">
        <v>9.98</v>
      </c>
      <c r="K84">
        <v>5.25</v>
      </c>
      <c r="L84" t="s">
        <v>1280</v>
      </c>
      <c r="M84">
        <f t="shared" si="5"/>
        <v>3.15</v>
      </c>
    </row>
    <row r="85" spans="1:13" hidden="1">
      <c r="A85" s="21">
        <v>1968</v>
      </c>
      <c r="B85">
        <v>8.66</v>
      </c>
      <c r="C85">
        <v>4.12</v>
      </c>
      <c r="D85">
        <v>13.64</v>
      </c>
      <c r="E85">
        <v>7.24</v>
      </c>
      <c r="F85" t="s">
        <v>1282</v>
      </c>
      <c r="G85" s="11">
        <f t="shared" si="4"/>
        <v>1.2400000000000002</v>
      </c>
      <c r="H85">
        <v>1.02</v>
      </c>
      <c r="I85">
        <v>1.85</v>
      </c>
      <c r="J85">
        <v>2.94</v>
      </c>
      <c r="K85">
        <v>2.21</v>
      </c>
      <c r="L85" t="s">
        <v>20</v>
      </c>
      <c r="M85">
        <f t="shared" si="5"/>
        <v>0.10999999999999988</v>
      </c>
    </row>
    <row r="86" spans="1:13" hidden="1">
      <c r="A86" s="21">
        <v>1969</v>
      </c>
      <c r="B86">
        <v>15.33</v>
      </c>
      <c r="C86">
        <v>10.68</v>
      </c>
      <c r="D86">
        <v>26.98</v>
      </c>
      <c r="E86">
        <v>11.05</v>
      </c>
      <c r="F86" t="s">
        <v>1280</v>
      </c>
      <c r="G86" s="11">
        <f t="shared" si="4"/>
        <v>5.0500000000000007</v>
      </c>
      <c r="H86">
        <v>3.84</v>
      </c>
      <c r="I86">
        <v>8.14</v>
      </c>
      <c r="J86">
        <v>12.29</v>
      </c>
      <c r="K86">
        <v>6.09</v>
      </c>
      <c r="L86" t="s">
        <v>1280</v>
      </c>
      <c r="M86">
        <f t="shared" si="5"/>
        <v>3.9899999999999998</v>
      </c>
    </row>
    <row r="87" spans="1:13" hidden="1">
      <c r="A87" s="21">
        <v>1970</v>
      </c>
      <c r="B87">
        <v>18.87</v>
      </c>
      <c r="C87">
        <v>4.3499999999999996</v>
      </c>
      <c r="D87">
        <v>24.06</v>
      </c>
      <c r="E87">
        <v>10.4</v>
      </c>
      <c r="F87" t="s">
        <v>1280</v>
      </c>
      <c r="G87" s="11">
        <f t="shared" si="4"/>
        <v>4.4000000000000004</v>
      </c>
      <c r="H87">
        <v>2.5499999999999998</v>
      </c>
      <c r="I87">
        <v>2.96</v>
      </c>
      <c r="J87">
        <v>5.61</v>
      </c>
      <c r="K87">
        <v>3.18</v>
      </c>
      <c r="L87" t="s">
        <v>1281</v>
      </c>
      <c r="M87">
        <f t="shared" si="5"/>
        <v>1.08</v>
      </c>
    </row>
    <row r="88" spans="1:13" hidden="1">
      <c r="A88" s="21">
        <v>1971</v>
      </c>
      <c r="B88">
        <v>12.71</v>
      </c>
      <c r="C88">
        <v>8.9</v>
      </c>
      <c r="D88">
        <v>22.57</v>
      </c>
      <c r="E88">
        <v>10.37</v>
      </c>
      <c r="F88" t="s">
        <v>1280</v>
      </c>
      <c r="G88" s="11">
        <f t="shared" si="4"/>
        <v>4.3699999999999992</v>
      </c>
      <c r="H88">
        <v>1.56</v>
      </c>
      <c r="I88">
        <v>3.23</v>
      </c>
      <c r="J88">
        <v>4.91</v>
      </c>
      <c r="K88">
        <v>2.89</v>
      </c>
      <c r="L88" t="s">
        <v>1282</v>
      </c>
      <c r="M88">
        <f t="shared" si="5"/>
        <v>0.79</v>
      </c>
    </row>
    <row r="89" spans="1:13" hidden="1">
      <c r="A89" s="21">
        <v>1972</v>
      </c>
      <c r="B89">
        <v>7.61</v>
      </c>
      <c r="C89">
        <v>5.0199999999999996</v>
      </c>
      <c r="D89">
        <v>13.43</v>
      </c>
      <c r="E89">
        <v>7.29</v>
      </c>
      <c r="F89" t="s">
        <v>1282</v>
      </c>
      <c r="G89" s="11">
        <f t="shared" si="4"/>
        <v>1.29</v>
      </c>
      <c r="H89">
        <v>1.25</v>
      </c>
      <c r="I89">
        <v>2.2200000000000002</v>
      </c>
      <c r="J89">
        <v>3.57</v>
      </c>
      <c r="K89">
        <v>2.16</v>
      </c>
      <c r="L89" t="s">
        <v>20</v>
      </c>
      <c r="M89">
        <f t="shared" si="5"/>
        <v>6.0000000000000053E-2</v>
      </c>
    </row>
    <row r="90" spans="1:13" hidden="1">
      <c r="A90" s="21">
        <v>1973</v>
      </c>
      <c r="B90">
        <v>12.8</v>
      </c>
      <c r="C90">
        <v>6.38</v>
      </c>
      <c r="D90">
        <v>20.05</v>
      </c>
      <c r="E90">
        <v>8.58</v>
      </c>
      <c r="F90" t="s">
        <v>1281</v>
      </c>
      <c r="G90" s="11">
        <f t="shared" si="4"/>
        <v>2.58</v>
      </c>
      <c r="H90">
        <v>1.87</v>
      </c>
      <c r="I90">
        <v>4.4800000000000004</v>
      </c>
      <c r="J90">
        <v>6.47</v>
      </c>
      <c r="K90">
        <v>3.5</v>
      </c>
      <c r="L90" t="s">
        <v>1281</v>
      </c>
      <c r="M90">
        <f t="shared" si="5"/>
        <v>1.4</v>
      </c>
    </row>
    <row r="91" spans="1:13" hidden="1">
      <c r="A91" s="21">
        <v>1974</v>
      </c>
      <c r="B91">
        <v>21.69</v>
      </c>
      <c r="C91">
        <v>9.7799999999999994</v>
      </c>
      <c r="D91">
        <v>32.5</v>
      </c>
      <c r="E91">
        <v>12.99</v>
      </c>
      <c r="F91" t="s">
        <v>1280</v>
      </c>
      <c r="G91" s="11">
        <f t="shared" si="4"/>
        <v>6.99</v>
      </c>
      <c r="H91">
        <v>2.4300000000000002</v>
      </c>
      <c r="I91">
        <v>4.53</v>
      </c>
      <c r="J91">
        <v>7.12</v>
      </c>
      <c r="K91">
        <v>3.9</v>
      </c>
      <c r="L91" t="s">
        <v>1280</v>
      </c>
      <c r="M91">
        <f t="shared" si="5"/>
        <v>1.7999999999999998</v>
      </c>
    </row>
    <row r="92" spans="1:13" hidden="1">
      <c r="A92" s="21">
        <v>1975</v>
      </c>
      <c r="B92">
        <v>9.24</v>
      </c>
      <c r="C92">
        <v>8.9499999999999993</v>
      </c>
      <c r="D92">
        <v>19.23</v>
      </c>
      <c r="E92">
        <v>9.35</v>
      </c>
      <c r="F92" t="s">
        <v>1280</v>
      </c>
      <c r="G92" s="11">
        <f t="shared" si="4"/>
        <v>3.3499999999999996</v>
      </c>
      <c r="H92">
        <v>1.37</v>
      </c>
      <c r="I92">
        <v>4.6500000000000004</v>
      </c>
      <c r="J92">
        <v>6.18</v>
      </c>
      <c r="K92">
        <v>3.85</v>
      </c>
      <c r="L92" t="s">
        <v>1280</v>
      </c>
      <c r="M92">
        <f t="shared" si="5"/>
        <v>1.75</v>
      </c>
    </row>
    <row r="93" spans="1:13" hidden="1">
      <c r="A93" s="21">
        <v>1976</v>
      </c>
      <c r="B93">
        <v>4.63</v>
      </c>
      <c r="C93">
        <v>2.75</v>
      </c>
      <c r="D93">
        <v>8.1999999999999993</v>
      </c>
      <c r="E93">
        <v>5.29</v>
      </c>
      <c r="F93" t="s">
        <v>449</v>
      </c>
      <c r="G93" s="11">
        <f t="shared" si="4"/>
        <v>0.71</v>
      </c>
      <c r="H93">
        <v>0.78</v>
      </c>
      <c r="I93">
        <v>1.07</v>
      </c>
      <c r="J93">
        <v>1.97</v>
      </c>
      <c r="K93">
        <v>1.57</v>
      </c>
      <c r="L93" t="s">
        <v>449</v>
      </c>
      <c r="M93">
        <f t="shared" si="5"/>
        <v>0.53</v>
      </c>
    </row>
    <row r="94" spans="1:13" hidden="1">
      <c r="A94" s="21">
        <v>1977</v>
      </c>
      <c r="B94">
        <v>2.4900000000000002</v>
      </c>
      <c r="C94">
        <v>1.93</v>
      </c>
      <c r="D94">
        <v>5.12</v>
      </c>
      <c r="E94">
        <v>3.11</v>
      </c>
      <c r="F94" t="s">
        <v>449</v>
      </c>
      <c r="G94" s="11">
        <f t="shared" ref="G94:G130" si="6">ABS(6-E94)</f>
        <v>2.89</v>
      </c>
      <c r="H94">
        <v>0.22</v>
      </c>
      <c r="I94">
        <v>0.8</v>
      </c>
      <c r="J94">
        <v>1.05</v>
      </c>
      <c r="K94">
        <v>0.84</v>
      </c>
      <c r="L94" t="s">
        <v>449</v>
      </c>
      <c r="M94">
        <f t="shared" ref="M94:M130" si="7">ABS(2.1-K94)</f>
        <v>1.2600000000000002</v>
      </c>
    </row>
    <row r="95" spans="1:13" hidden="1">
      <c r="A95" s="21">
        <v>1978</v>
      </c>
      <c r="B95">
        <v>14.9</v>
      </c>
      <c r="C95">
        <v>8.1199999999999992</v>
      </c>
      <c r="D95">
        <v>23.92</v>
      </c>
      <c r="E95">
        <v>8.65</v>
      </c>
      <c r="F95" t="s">
        <v>1281</v>
      </c>
      <c r="G95" s="11">
        <f t="shared" si="6"/>
        <v>2.6500000000000004</v>
      </c>
      <c r="H95">
        <v>2.57</v>
      </c>
      <c r="I95">
        <v>6.5</v>
      </c>
      <c r="J95">
        <v>9.65</v>
      </c>
      <c r="K95">
        <v>4.58</v>
      </c>
      <c r="L95" t="s">
        <v>1280</v>
      </c>
      <c r="M95">
        <f t="shared" si="7"/>
        <v>2.48</v>
      </c>
    </row>
    <row r="96" spans="1:13" hidden="1">
      <c r="A96" s="21">
        <v>1979</v>
      </c>
      <c r="B96">
        <v>6.06</v>
      </c>
      <c r="C96">
        <v>5.64</v>
      </c>
      <c r="D96">
        <v>12.41</v>
      </c>
      <c r="E96">
        <v>6.67</v>
      </c>
      <c r="F96" t="s">
        <v>1282</v>
      </c>
      <c r="G96" s="11">
        <f t="shared" si="6"/>
        <v>0.66999999999999993</v>
      </c>
      <c r="H96">
        <v>1.87</v>
      </c>
      <c r="I96">
        <v>3.99</v>
      </c>
      <c r="J96">
        <v>5.98</v>
      </c>
      <c r="K96">
        <v>3.67</v>
      </c>
      <c r="L96" t="s">
        <v>1281</v>
      </c>
      <c r="M96">
        <f t="shared" si="7"/>
        <v>1.5699999999999998</v>
      </c>
    </row>
    <row r="97" spans="1:13" hidden="1">
      <c r="A97" s="21">
        <v>1980</v>
      </c>
      <c r="B97">
        <v>15.49</v>
      </c>
      <c r="C97">
        <v>6</v>
      </c>
      <c r="D97">
        <v>22.33</v>
      </c>
      <c r="E97">
        <v>9.0399999999999991</v>
      </c>
      <c r="F97" t="s">
        <v>1281</v>
      </c>
      <c r="G97" s="11">
        <f t="shared" si="6"/>
        <v>3.0399999999999991</v>
      </c>
      <c r="H97">
        <v>3.74</v>
      </c>
      <c r="I97">
        <v>5.41</v>
      </c>
      <c r="J97">
        <v>9.4700000000000006</v>
      </c>
      <c r="K97">
        <v>4.7300000000000004</v>
      </c>
      <c r="L97" t="s">
        <v>1280</v>
      </c>
      <c r="M97">
        <f t="shared" si="7"/>
        <v>2.6300000000000003</v>
      </c>
    </row>
    <row r="98" spans="1:13">
      <c r="A98" s="21">
        <v>1981</v>
      </c>
      <c r="B98">
        <v>6.81</v>
      </c>
      <c r="C98">
        <v>3.63</v>
      </c>
      <c r="D98">
        <v>11.1</v>
      </c>
      <c r="E98">
        <v>6.21</v>
      </c>
      <c r="F98" t="s">
        <v>20</v>
      </c>
      <c r="G98" s="11">
        <f t="shared" si="6"/>
        <v>0.20999999999999996</v>
      </c>
      <c r="H98">
        <v>0.85</v>
      </c>
      <c r="I98">
        <v>2.29</v>
      </c>
      <c r="J98">
        <v>3.22</v>
      </c>
      <c r="K98">
        <v>2.44</v>
      </c>
      <c r="L98" t="s">
        <v>20</v>
      </c>
      <c r="M98">
        <f t="shared" si="7"/>
        <v>0.33999999999999986</v>
      </c>
    </row>
    <row r="99" spans="1:13" hidden="1">
      <c r="A99" s="21">
        <v>1982</v>
      </c>
      <c r="B99">
        <v>20.56</v>
      </c>
      <c r="C99">
        <v>11.82</v>
      </c>
      <c r="D99">
        <v>33.409999999999997</v>
      </c>
      <c r="E99">
        <v>12.76</v>
      </c>
      <c r="F99" t="s">
        <v>1280</v>
      </c>
      <c r="G99" s="11">
        <f t="shared" si="6"/>
        <v>6.76</v>
      </c>
      <c r="H99">
        <v>3.78</v>
      </c>
      <c r="I99">
        <v>7</v>
      </c>
      <c r="J99">
        <v>11.41</v>
      </c>
      <c r="K99">
        <v>5.45</v>
      </c>
      <c r="L99" t="s">
        <v>1280</v>
      </c>
      <c r="M99">
        <f t="shared" si="7"/>
        <v>3.35</v>
      </c>
    </row>
    <row r="100" spans="1:13" hidden="1">
      <c r="A100" s="21">
        <v>1983</v>
      </c>
      <c r="B100">
        <v>22.75</v>
      </c>
      <c r="C100">
        <v>13.66</v>
      </c>
      <c r="D100">
        <v>37.68</v>
      </c>
      <c r="E100">
        <v>15.29</v>
      </c>
      <c r="F100" t="s">
        <v>1280</v>
      </c>
      <c r="G100" s="11">
        <f t="shared" si="6"/>
        <v>9.2899999999999991</v>
      </c>
      <c r="H100">
        <v>5.42</v>
      </c>
      <c r="I100">
        <v>8.73</v>
      </c>
      <c r="J100">
        <v>15.01</v>
      </c>
      <c r="K100">
        <v>7.22</v>
      </c>
      <c r="L100" t="s">
        <v>1280</v>
      </c>
      <c r="M100">
        <f t="shared" si="7"/>
        <v>5.1199999999999992</v>
      </c>
    </row>
    <row r="101" spans="1:13" hidden="1">
      <c r="A101" s="21">
        <v>1984</v>
      </c>
      <c r="B101">
        <v>15.98</v>
      </c>
      <c r="C101">
        <v>5.52</v>
      </c>
      <c r="D101">
        <v>22.35</v>
      </c>
      <c r="E101">
        <v>10</v>
      </c>
      <c r="F101" t="s">
        <v>1280</v>
      </c>
      <c r="G101" s="11">
        <f t="shared" si="6"/>
        <v>4</v>
      </c>
      <c r="H101">
        <v>3.51</v>
      </c>
      <c r="I101">
        <v>3.48</v>
      </c>
      <c r="J101">
        <v>7.13</v>
      </c>
      <c r="K101">
        <v>3.69</v>
      </c>
      <c r="L101" t="s">
        <v>1281</v>
      </c>
      <c r="M101">
        <f t="shared" si="7"/>
        <v>1.5899999999999999</v>
      </c>
    </row>
    <row r="102" spans="1:13">
      <c r="A102" s="21">
        <v>1985</v>
      </c>
      <c r="B102">
        <v>6.24</v>
      </c>
      <c r="C102">
        <v>4</v>
      </c>
      <c r="D102">
        <v>11.04</v>
      </c>
      <c r="E102">
        <v>6.47</v>
      </c>
      <c r="F102" t="s">
        <v>20</v>
      </c>
      <c r="G102" s="11">
        <f t="shared" si="6"/>
        <v>0.46999999999999975</v>
      </c>
      <c r="H102">
        <v>1.1100000000000001</v>
      </c>
      <c r="I102">
        <v>2.41</v>
      </c>
      <c r="J102">
        <v>3.6</v>
      </c>
      <c r="K102">
        <v>2.4</v>
      </c>
      <c r="L102" t="s">
        <v>20</v>
      </c>
      <c r="M102">
        <f t="shared" si="7"/>
        <v>0.29999999999999982</v>
      </c>
    </row>
    <row r="103" spans="1:13" hidden="1">
      <c r="A103" s="21">
        <v>1986</v>
      </c>
      <c r="B103">
        <v>19.45</v>
      </c>
      <c r="C103">
        <v>5.45</v>
      </c>
      <c r="D103">
        <v>25.83</v>
      </c>
      <c r="E103">
        <v>9.9600000000000009</v>
      </c>
      <c r="F103" t="s">
        <v>1280</v>
      </c>
      <c r="G103" s="11">
        <f t="shared" si="6"/>
        <v>3.9600000000000009</v>
      </c>
      <c r="H103">
        <v>4.3600000000000003</v>
      </c>
      <c r="I103">
        <v>4.92</v>
      </c>
      <c r="J103">
        <v>9.5</v>
      </c>
      <c r="K103">
        <v>4.3099999999999996</v>
      </c>
      <c r="L103" t="s">
        <v>1280</v>
      </c>
      <c r="M103">
        <f t="shared" si="7"/>
        <v>2.2099999999999995</v>
      </c>
    </row>
    <row r="104" spans="1:13">
      <c r="A104" s="21">
        <v>1987</v>
      </c>
      <c r="B104">
        <v>5.85</v>
      </c>
      <c r="C104">
        <v>2.8</v>
      </c>
      <c r="D104">
        <v>9.27</v>
      </c>
      <c r="E104">
        <v>5.86</v>
      </c>
      <c r="F104" t="s">
        <v>20</v>
      </c>
      <c r="G104" s="11">
        <f t="shared" si="6"/>
        <v>0.13999999999999968</v>
      </c>
      <c r="H104">
        <v>0.55000000000000004</v>
      </c>
      <c r="I104">
        <v>1.48</v>
      </c>
      <c r="J104">
        <v>2.08</v>
      </c>
      <c r="K104">
        <v>1.86</v>
      </c>
      <c r="L104" t="s">
        <v>449</v>
      </c>
      <c r="M104">
        <f t="shared" si="7"/>
        <v>0.24</v>
      </c>
    </row>
    <row r="105" spans="1:13" hidden="1">
      <c r="A105" s="21">
        <v>1988</v>
      </c>
      <c r="B105">
        <v>5.78</v>
      </c>
      <c r="C105">
        <v>2.9</v>
      </c>
      <c r="D105">
        <v>9.23</v>
      </c>
      <c r="E105">
        <v>4.6500000000000004</v>
      </c>
      <c r="F105" t="s">
        <v>449</v>
      </c>
      <c r="G105" s="11">
        <f t="shared" si="6"/>
        <v>1.3499999999999996</v>
      </c>
      <c r="H105">
        <v>0.86</v>
      </c>
      <c r="I105">
        <v>1.55</v>
      </c>
      <c r="J105">
        <v>2.48</v>
      </c>
      <c r="K105">
        <v>1.48</v>
      </c>
      <c r="L105" t="s">
        <v>449</v>
      </c>
      <c r="M105">
        <f t="shared" si="7"/>
        <v>0.62000000000000011</v>
      </c>
    </row>
    <row r="106" spans="1:13">
      <c r="A106" s="21">
        <v>1989</v>
      </c>
      <c r="B106">
        <v>9.0299999999999994</v>
      </c>
      <c r="C106">
        <v>5.07</v>
      </c>
      <c r="D106">
        <v>14.82</v>
      </c>
      <c r="E106">
        <v>6.13</v>
      </c>
      <c r="F106" t="s">
        <v>20</v>
      </c>
      <c r="G106" s="11">
        <f t="shared" si="6"/>
        <v>0.12999999999999989</v>
      </c>
      <c r="H106">
        <v>1.07</v>
      </c>
      <c r="I106">
        <v>2.42</v>
      </c>
      <c r="J106">
        <v>3.56</v>
      </c>
      <c r="K106">
        <v>1.96</v>
      </c>
      <c r="L106" t="s">
        <v>449</v>
      </c>
      <c r="M106">
        <f t="shared" si="7"/>
        <v>0.14000000000000012</v>
      </c>
    </row>
    <row r="107" spans="1:13" hidden="1">
      <c r="A107" s="21">
        <v>1990</v>
      </c>
      <c r="B107">
        <v>4.9400000000000004</v>
      </c>
      <c r="C107">
        <v>3.72</v>
      </c>
      <c r="D107">
        <v>9.26</v>
      </c>
      <c r="E107">
        <v>4.8099999999999996</v>
      </c>
      <c r="F107" t="s">
        <v>449</v>
      </c>
      <c r="G107" s="11">
        <f t="shared" si="6"/>
        <v>1.1900000000000004</v>
      </c>
      <c r="H107">
        <v>0.83</v>
      </c>
      <c r="I107">
        <v>1.59</v>
      </c>
      <c r="J107">
        <v>2.46</v>
      </c>
      <c r="K107">
        <v>1.51</v>
      </c>
      <c r="L107" t="s">
        <v>449</v>
      </c>
      <c r="M107">
        <f t="shared" si="7"/>
        <v>0.59000000000000008</v>
      </c>
    </row>
    <row r="108" spans="1:13" hidden="1">
      <c r="A108" s="21">
        <v>1991</v>
      </c>
      <c r="B108">
        <v>3.9</v>
      </c>
      <c r="C108">
        <v>4.01</v>
      </c>
      <c r="D108">
        <v>8.44</v>
      </c>
      <c r="E108">
        <v>4.21</v>
      </c>
      <c r="F108" t="s">
        <v>449</v>
      </c>
      <c r="G108" s="11">
        <f t="shared" si="6"/>
        <v>1.79</v>
      </c>
      <c r="H108">
        <v>0.56000000000000005</v>
      </c>
      <c r="I108">
        <v>2.57</v>
      </c>
      <c r="J108">
        <v>3.2</v>
      </c>
      <c r="K108">
        <v>1.96</v>
      </c>
      <c r="L108" t="s">
        <v>449</v>
      </c>
      <c r="M108">
        <f t="shared" si="7"/>
        <v>0.14000000000000012</v>
      </c>
    </row>
    <row r="109" spans="1:13" hidden="1">
      <c r="A109" s="21">
        <v>1992</v>
      </c>
      <c r="B109">
        <v>5.41</v>
      </c>
      <c r="C109">
        <v>2.93</v>
      </c>
      <c r="D109">
        <v>8.8699999999999992</v>
      </c>
      <c r="E109">
        <v>4.0599999999999996</v>
      </c>
      <c r="F109" t="s">
        <v>449</v>
      </c>
      <c r="G109" s="11">
        <f t="shared" si="6"/>
        <v>1.9400000000000004</v>
      </c>
      <c r="H109">
        <v>0.86</v>
      </c>
      <c r="I109">
        <v>1.66</v>
      </c>
      <c r="J109">
        <v>2.58</v>
      </c>
      <c r="K109">
        <v>1.56</v>
      </c>
      <c r="L109" t="s">
        <v>449</v>
      </c>
      <c r="M109">
        <f t="shared" si="7"/>
        <v>0.54</v>
      </c>
    </row>
    <row r="110" spans="1:13" hidden="1">
      <c r="A110" s="21">
        <v>1993</v>
      </c>
      <c r="B110">
        <v>12.44</v>
      </c>
      <c r="C110">
        <v>8.98</v>
      </c>
      <c r="D110">
        <v>22.21</v>
      </c>
      <c r="E110">
        <v>8.5399999999999991</v>
      </c>
      <c r="F110" t="s">
        <v>1281</v>
      </c>
      <c r="G110" s="11">
        <f t="shared" si="6"/>
        <v>2.5399999999999991</v>
      </c>
      <c r="H110">
        <v>2.4900000000000002</v>
      </c>
      <c r="I110">
        <v>5.65</v>
      </c>
      <c r="J110">
        <v>8.3800000000000008</v>
      </c>
      <c r="K110">
        <v>4.2</v>
      </c>
      <c r="L110" t="s">
        <v>1280</v>
      </c>
      <c r="M110">
        <f t="shared" si="7"/>
        <v>2.1</v>
      </c>
    </row>
    <row r="111" spans="1:13" hidden="1">
      <c r="A111" s="21">
        <v>1994</v>
      </c>
      <c r="B111">
        <v>4.55</v>
      </c>
      <c r="C111">
        <v>2.73</v>
      </c>
      <c r="D111">
        <v>7.81</v>
      </c>
      <c r="E111">
        <v>5.0199999999999996</v>
      </c>
      <c r="F111" t="s">
        <v>449</v>
      </c>
      <c r="G111" s="11">
        <f t="shared" si="6"/>
        <v>0.98000000000000043</v>
      </c>
      <c r="H111">
        <v>0.66</v>
      </c>
      <c r="I111">
        <v>1.8</v>
      </c>
      <c r="J111">
        <v>2.54</v>
      </c>
      <c r="K111">
        <v>2.0499999999999998</v>
      </c>
      <c r="L111" t="s">
        <v>449</v>
      </c>
      <c r="M111">
        <f t="shared" si="7"/>
        <v>5.0000000000000266E-2</v>
      </c>
    </row>
    <row r="112" spans="1:13" hidden="1">
      <c r="A112" s="21">
        <v>1995</v>
      </c>
      <c r="B112">
        <v>19.829999999999998</v>
      </c>
      <c r="C112">
        <v>13.6</v>
      </c>
      <c r="D112">
        <v>34.549999999999997</v>
      </c>
      <c r="E112">
        <v>12.89</v>
      </c>
      <c r="F112" t="s">
        <v>1280</v>
      </c>
      <c r="G112" s="11">
        <f t="shared" si="6"/>
        <v>6.8900000000000006</v>
      </c>
      <c r="H112">
        <v>3.67</v>
      </c>
      <c r="I112">
        <v>8.01</v>
      </c>
      <c r="J112">
        <v>12.32</v>
      </c>
      <c r="K112">
        <v>5.95</v>
      </c>
      <c r="L112" t="s">
        <v>1280</v>
      </c>
      <c r="M112">
        <f t="shared" si="7"/>
        <v>3.85</v>
      </c>
    </row>
    <row r="113" spans="1:13" hidden="1">
      <c r="A113" s="21">
        <v>1996</v>
      </c>
      <c r="B113">
        <v>13.05</v>
      </c>
      <c r="C113">
        <v>8.3699999999999992</v>
      </c>
      <c r="D113">
        <v>22.29</v>
      </c>
      <c r="E113">
        <v>10.26</v>
      </c>
      <c r="F113" t="s">
        <v>1280</v>
      </c>
      <c r="G113" s="11">
        <f t="shared" si="6"/>
        <v>4.26</v>
      </c>
      <c r="H113">
        <v>2.57</v>
      </c>
      <c r="I113">
        <v>4.51</v>
      </c>
      <c r="J113">
        <v>7.22</v>
      </c>
      <c r="K113">
        <v>4.12</v>
      </c>
      <c r="L113" t="s">
        <v>1280</v>
      </c>
      <c r="M113">
        <f t="shared" si="7"/>
        <v>2.02</v>
      </c>
    </row>
    <row r="114" spans="1:13" hidden="1">
      <c r="A114" s="21">
        <v>1997</v>
      </c>
      <c r="B114">
        <v>20.22</v>
      </c>
      <c r="C114">
        <v>4.3899999999999997</v>
      </c>
      <c r="D114">
        <v>25.42</v>
      </c>
      <c r="E114">
        <v>10.82</v>
      </c>
      <c r="F114" t="s">
        <v>1280</v>
      </c>
      <c r="G114" s="11">
        <f t="shared" si="6"/>
        <v>4.82</v>
      </c>
      <c r="H114">
        <v>5.75</v>
      </c>
      <c r="I114">
        <v>3.59</v>
      </c>
      <c r="J114">
        <v>9.51</v>
      </c>
      <c r="K114">
        <v>4.13</v>
      </c>
      <c r="L114" t="s">
        <v>1280</v>
      </c>
      <c r="M114">
        <f t="shared" si="7"/>
        <v>2.0299999999999998</v>
      </c>
    </row>
    <row r="115" spans="1:13" hidden="1">
      <c r="A115" s="21">
        <v>1998</v>
      </c>
      <c r="B115">
        <v>17.649999999999999</v>
      </c>
      <c r="C115">
        <v>12.54</v>
      </c>
      <c r="D115">
        <v>31.4</v>
      </c>
      <c r="E115">
        <v>13.31</v>
      </c>
      <c r="F115" t="s">
        <v>1280</v>
      </c>
      <c r="G115" s="11">
        <f t="shared" si="6"/>
        <v>7.3100000000000005</v>
      </c>
      <c r="H115">
        <v>2.82</v>
      </c>
      <c r="I115">
        <v>7.11</v>
      </c>
      <c r="J115">
        <v>10.43</v>
      </c>
      <c r="K115">
        <v>5.65</v>
      </c>
      <c r="L115" t="s">
        <v>1280</v>
      </c>
      <c r="M115">
        <f t="shared" si="7"/>
        <v>3.5500000000000003</v>
      </c>
    </row>
    <row r="116" spans="1:13" hidden="1">
      <c r="A116" s="21">
        <v>1999</v>
      </c>
      <c r="B116">
        <v>12.97</v>
      </c>
      <c r="C116">
        <v>7.26</v>
      </c>
      <c r="D116">
        <v>21.19</v>
      </c>
      <c r="E116">
        <v>9.8000000000000007</v>
      </c>
      <c r="F116" t="s">
        <v>1280</v>
      </c>
      <c r="G116" s="11">
        <f t="shared" si="6"/>
        <v>3.8000000000000007</v>
      </c>
      <c r="H116">
        <v>1.9</v>
      </c>
      <c r="I116">
        <v>3.85</v>
      </c>
      <c r="J116">
        <v>5.91</v>
      </c>
      <c r="K116">
        <v>3.59</v>
      </c>
      <c r="L116" t="s">
        <v>1281</v>
      </c>
      <c r="M116">
        <f t="shared" si="7"/>
        <v>1.4899999999999998</v>
      </c>
    </row>
    <row r="117" spans="1:13" hidden="1">
      <c r="A117" s="21">
        <v>2000</v>
      </c>
      <c r="B117">
        <v>12.06</v>
      </c>
      <c r="C117">
        <v>5.96</v>
      </c>
      <c r="D117">
        <v>18.899999999999999</v>
      </c>
      <c r="E117">
        <v>8.94</v>
      </c>
      <c r="F117" t="s">
        <v>1281</v>
      </c>
      <c r="G117" s="11">
        <f t="shared" si="6"/>
        <v>2.9399999999999995</v>
      </c>
      <c r="H117">
        <v>1.98</v>
      </c>
      <c r="I117">
        <v>3.78</v>
      </c>
      <c r="J117">
        <v>5.9</v>
      </c>
      <c r="K117">
        <v>3.38</v>
      </c>
      <c r="L117" t="s">
        <v>1281</v>
      </c>
      <c r="M117">
        <f t="shared" si="7"/>
        <v>1.2799999999999998</v>
      </c>
    </row>
    <row r="118" spans="1:13">
      <c r="A118" s="21">
        <v>2001</v>
      </c>
      <c r="B118">
        <v>5.64</v>
      </c>
      <c r="C118">
        <v>3.46</v>
      </c>
      <c r="D118">
        <v>9.81</v>
      </c>
      <c r="E118">
        <v>5.76</v>
      </c>
      <c r="F118" t="s">
        <v>20</v>
      </c>
      <c r="G118" s="11">
        <f t="shared" si="6"/>
        <v>0.24000000000000021</v>
      </c>
      <c r="H118">
        <v>0.92</v>
      </c>
      <c r="I118">
        <v>2.23</v>
      </c>
      <c r="J118">
        <v>3.18</v>
      </c>
      <c r="K118">
        <v>2.2000000000000002</v>
      </c>
      <c r="L118" t="s">
        <v>20</v>
      </c>
      <c r="M118">
        <f t="shared" si="7"/>
        <v>0.10000000000000009</v>
      </c>
    </row>
    <row r="119" spans="1:13">
      <c r="A119" s="21">
        <v>2002</v>
      </c>
      <c r="B119">
        <v>9.32</v>
      </c>
      <c r="C119">
        <v>4.57</v>
      </c>
      <c r="D119">
        <v>14.6</v>
      </c>
      <c r="E119">
        <v>6.35</v>
      </c>
      <c r="F119" t="s">
        <v>20</v>
      </c>
      <c r="G119" s="11">
        <f t="shared" si="6"/>
        <v>0.34999999999999964</v>
      </c>
      <c r="H119">
        <v>1.27</v>
      </c>
      <c r="I119">
        <v>2.75</v>
      </c>
      <c r="J119">
        <v>4.0599999999999996</v>
      </c>
      <c r="K119">
        <v>2.34</v>
      </c>
      <c r="L119" t="s">
        <v>20</v>
      </c>
      <c r="M119">
        <f t="shared" si="7"/>
        <v>0.23999999999999977</v>
      </c>
    </row>
    <row r="120" spans="1:13" hidden="1">
      <c r="A120" s="21">
        <v>2003</v>
      </c>
      <c r="B120">
        <v>10.71</v>
      </c>
      <c r="C120">
        <v>7.74</v>
      </c>
      <c r="D120">
        <v>19.309999999999999</v>
      </c>
      <c r="E120">
        <v>8.2100000000000009</v>
      </c>
      <c r="F120" t="s">
        <v>1281</v>
      </c>
      <c r="G120" s="11">
        <f t="shared" si="6"/>
        <v>2.2100000000000009</v>
      </c>
      <c r="H120">
        <v>1.25</v>
      </c>
      <c r="I120">
        <v>3.49</v>
      </c>
      <c r="J120">
        <v>4.87</v>
      </c>
      <c r="K120">
        <v>2.81</v>
      </c>
      <c r="L120" t="s">
        <v>1282</v>
      </c>
      <c r="M120">
        <f t="shared" si="7"/>
        <v>0.71</v>
      </c>
    </row>
    <row r="121" spans="1:13" hidden="1">
      <c r="A121" s="21">
        <v>2004</v>
      </c>
      <c r="B121">
        <v>10.95</v>
      </c>
      <c r="C121">
        <v>4.4000000000000004</v>
      </c>
      <c r="D121">
        <v>16.04</v>
      </c>
      <c r="E121">
        <v>7.51</v>
      </c>
      <c r="F121" t="s">
        <v>1282</v>
      </c>
      <c r="G121" s="11">
        <f t="shared" si="6"/>
        <v>1.5099999999999998</v>
      </c>
      <c r="H121">
        <v>1.51</v>
      </c>
      <c r="I121">
        <v>2.25</v>
      </c>
      <c r="J121">
        <v>3.81</v>
      </c>
      <c r="K121">
        <v>2.21</v>
      </c>
      <c r="L121" t="s">
        <v>20</v>
      </c>
      <c r="M121">
        <f t="shared" si="7"/>
        <v>0.10999999999999988</v>
      </c>
    </row>
    <row r="122" spans="1:13" hidden="1">
      <c r="A122" s="21">
        <v>2005</v>
      </c>
      <c r="B122">
        <v>8.4</v>
      </c>
      <c r="C122">
        <v>9.2799999999999994</v>
      </c>
      <c r="D122">
        <v>18.55</v>
      </c>
      <c r="E122">
        <v>8.49</v>
      </c>
      <c r="F122" t="s">
        <v>1281</v>
      </c>
      <c r="G122" s="11">
        <f t="shared" si="6"/>
        <v>2.4900000000000002</v>
      </c>
      <c r="H122">
        <v>2.73</v>
      </c>
      <c r="I122">
        <v>6.28</v>
      </c>
      <c r="J122">
        <v>9.2100000000000009</v>
      </c>
      <c r="K122">
        <v>4.75</v>
      </c>
      <c r="L122" t="s">
        <v>1280</v>
      </c>
      <c r="M122">
        <f t="shared" si="7"/>
        <v>2.65</v>
      </c>
    </row>
    <row r="123" spans="1:13" hidden="1">
      <c r="A123" s="21">
        <v>2006</v>
      </c>
      <c r="B123">
        <v>18.059999999999999</v>
      </c>
      <c r="C123">
        <v>13.09</v>
      </c>
      <c r="D123">
        <v>32.090000000000003</v>
      </c>
      <c r="E123">
        <v>13.2</v>
      </c>
      <c r="F123" t="s">
        <v>1280</v>
      </c>
      <c r="G123" s="11">
        <f t="shared" si="6"/>
        <v>7.1999999999999993</v>
      </c>
      <c r="H123">
        <v>2.86</v>
      </c>
      <c r="I123">
        <v>7.37</v>
      </c>
      <c r="J123">
        <v>10.44</v>
      </c>
      <c r="K123">
        <v>5.9</v>
      </c>
      <c r="L123" t="s">
        <v>1280</v>
      </c>
      <c r="M123">
        <f t="shared" si="7"/>
        <v>3.8000000000000003</v>
      </c>
    </row>
    <row r="124" spans="1:13">
      <c r="A124" s="21">
        <v>2007</v>
      </c>
      <c r="B124">
        <v>6.59</v>
      </c>
      <c r="C124">
        <v>3.04</v>
      </c>
      <c r="D124">
        <v>10.28</v>
      </c>
      <c r="E124">
        <v>6.19</v>
      </c>
      <c r="F124" t="s">
        <v>20</v>
      </c>
      <c r="G124" s="11">
        <f t="shared" si="6"/>
        <v>0.19000000000000039</v>
      </c>
      <c r="H124">
        <v>0.99</v>
      </c>
      <c r="I124">
        <v>1.46</v>
      </c>
      <c r="J124">
        <v>2.5099999999999998</v>
      </c>
      <c r="K124">
        <v>1.97</v>
      </c>
      <c r="L124" t="s">
        <v>449</v>
      </c>
      <c r="M124">
        <f t="shared" si="7"/>
        <v>0.13000000000000012</v>
      </c>
    </row>
    <row r="125" spans="1:13" hidden="1">
      <c r="A125" s="21">
        <v>2008</v>
      </c>
      <c r="B125">
        <v>5.9</v>
      </c>
      <c r="C125">
        <v>3.82</v>
      </c>
      <c r="D125">
        <v>10.28</v>
      </c>
      <c r="E125">
        <v>5.16</v>
      </c>
      <c r="F125" t="s">
        <v>449</v>
      </c>
      <c r="G125" s="11">
        <f t="shared" si="6"/>
        <v>0.83999999999999986</v>
      </c>
      <c r="H125">
        <v>0.99</v>
      </c>
      <c r="I125">
        <v>2.4500000000000002</v>
      </c>
      <c r="J125">
        <v>3.49</v>
      </c>
      <c r="K125">
        <v>2.06</v>
      </c>
      <c r="L125" t="s">
        <v>449</v>
      </c>
      <c r="M125">
        <f t="shared" si="7"/>
        <v>4.0000000000000036E-2</v>
      </c>
    </row>
    <row r="126" spans="1:13">
      <c r="A126" s="21">
        <v>2009</v>
      </c>
      <c r="B126">
        <v>7.05</v>
      </c>
      <c r="C126">
        <v>5.3</v>
      </c>
      <c r="D126">
        <v>13.02</v>
      </c>
      <c r="E126">
        <v>5.78</v>
      </c>
      <c r="F126" t="s">
        <v>20</v>
      </c>
      <c r="G126" s="11">
        <f t="shared" si="6"/>
        <v>0.21999999999999975</v>
      </c>
      <c r="H126">
        <v>1.51</v>
      </c>
      <c r="I126">
        <v>3.35</v>
      </c>
      <c r="J126">
        <v>4.9400000000000004</v>
      </c>
      <c r="K126">
        <v>2.72</v>
      </c>
      <c r="L126" t="s">
        <v>1282</v>
      </c>
      <c r="M126">
        <f t="shared" si="7"/>
        <v>0.62000000000000011</v>
      </c>
    </row>
    <row r="127" spans="1:13" hidden="1">
      <c r="A127" s="21">
        <v>2010</v>
      </c>
      <c r="B127">
        <v>7.45</v>
      </c>
      <c r="C127">
        <v>7.78</v>
      </c>
      <c r="D127">
        <v>16.010000000000002</v>
      </c>
      <c r="E127">
        <v>7.08</v>
      </c>
      <c r="F127" t="s">
        <v>1282</v>
      </c>
      <c r="G127" s="11">
        <f t="shared" si="6"/>
        <v>1.08</v>
      </c>
      <c r="H127">
        <v>1.43</v>
      </c>
      <c r="I127">
        <v>4.53</v>
      </c>
      <c r="J127">
        <v>6.08</v>
      </c>
      <c r="K127">
        <v>3.55</v>
      </c>
      <c r="L127" t="s">
        <v>1281</v>
      </c>
      <c r="M127">
        <f t="shared" si="7"/>
        <v>1.4499999999999997</v>
      </c>
    </row>
    <row r="128" spans="1:13" hidden="1">
      <c r="A128" s="21">
        <v>2011</v>
      </c>
      <c r="B128">
        <v>12.68</v>
      </c>
      <c r="C128">
        <v>11.53</v>
      </c>
      <c r="D128">
        <v>25.21</v>
      </c>
      <c r="E128">
        <v>10.54</v>
      </c>
      <c r="F128" t="s">
        <v>1280</v>
      </c>
      <c r="G128" s="11">
        <f t="shared" si="6"/>
        <v>4.5399999999999991</v>
      </c>
      <c r="H128">
        <v>3.68</v>
      </c>
      <c r="I128">
        <v>6.9</v>
      </c>
      <c r="J128">
        <v>10.99</v>
      </c>
      <c r="K128">
        <v>5.58</v>
      </c>
      <c r="L128" t="s">
        <v>1280</v>
      </c>
      <c r="M128">
        <f t="shared" si="7"/>
        <v>3.48</v>
      </c>
    </row>
    <row r="129" spans="1:13" hidden="1">
      <c r="A129" s="21">
        <v>2012</v>
      </c>
      <c r="B129">
        <v>5.69</v>
      </c>
      <c r="C129">
        <v>5.46</v>
      </c>
      <c r="D129">
        <v>11.84</v>
      </c>
      <c r="E129">
        <v>6.89</v>
      </c>
      <c r="F129" t="s">
        <v>1282</v>
      </c>
      <c r="G129" s="11">
        <f t="shared" si="6"/>
        <v>0.88999999999999968</v>
      </c>
      <c r="H129">
        <v>0.83</v>
      </c>
      <c r="I129">
        <v>1.86</v>
      </c>
      <c r="J129">
        <v>2.76</v>
      </c>
      <c r="K129">
        <v>2.1800000000000002</v>
      </c>
      <c r="L129" t="s">
        <v>20</v>
      </c>
      <c r="M129">
        <f t="shared" si="7"/>
        <v>8.0000000000000071E-2</v>
      </c>
    </row>
    <row r="130" spans="1:13">
      <c r="A130" s="21">
        <v>2013</v>
      </c>
      <c r="B130">
        <v>8.52</v>
      </c>
      <c r="C130">
        <v>3.01</v>
      </c>
      <c r="D130">
        <v>12.19</v>
      </c>
      <c r="E130">
        <v>5.83</v>
      </c>
      <c r="F130" t="s">
        <v>20</v>
      </c>
      <c r="G130" s="11">
        <f t="shared" si="6"/>
        <v>0.16999999999999993</v>
      </c>
      <c r="H130">
        <v>1.33</v>
      </c>
      <c r="I130">
        <v>1.67</v>
      </c>
      <c r="J130">
        <v>3.05</v>
      </c>
      <c r="K130">
        <v>1.71</v>
      </c>
      <c r="L130" t="s">
        <v>449</v>
      </c>
      <c r="M130">
        <f t="shared" si="7"/>
        <v>0.39000000000000012</v>
      </c>
    </row>
    <row r="131" spans="1:13" hidden="1">
      <c r="A131" s="21">
        <v>2014</v>
      </c>
      <c r="B131">
        <v>4.29</v>
      </c>
      <c r="C131">
        <v>2.59</v>
      </c>
      <c r="D131">
        <v>7.46</v>
      </c>
      <c r="E131">
        <v>4.07</v>
      </c>
      <c r="F131" t="s">
        <v>449</v>
      </c>
      <c r="G131" s="11">
        <f t="shared" ref="G131:G136" si="8">ABS(6-E131)</f>
        <v>1.9299999999999997</v>
      </c>
      <c r="H131">
        <v>0.46</v>
      </c>
      <c r="I131">
        <v>1.21</v>
      </c>
      <c r="J131">
        <v>1.72</v>
      </c>
      <c r="K131">
        <v>1.1599999999999999</v>
      </c>
      <c r="L131" t="s">
        <v>449</v>
      </c>
      <c r="M131">
        <f t="shared" ref="M131:M136" si="9">ABS(2.1-K131)</f>
        <v>0.94000000000000017</v>
      </c>
    </row>
    <row r="132" spans="1:13" hidden="1">
      <c r="A132" s="21">
        <v>2015</v>
      </c>
      <c r="B132">
        <v>6.91</v>
      </c>
      <c r="C132">
        <v>1.77</v>
      </c>
      <c r="D132">
        <v>9.23</v>
      </c>
      <c r="E132">
        <v>4</v>
      </c>
      <c r="F132" t="s">
        <v>449</v>
      </c>
      <c r="G132" s="11">
        <f t="shared" si="8"/>
        <v>2</v>
      </c>
      <c r="H132">
        <v>0.67</v>
      </c>
      <c r="I132">
        <v>0.74</v>
      </c>
      <c r="J132">
        <v>1.44</v>
      </c>
      <c r="K132">
        <v>0.81</v>
      </c>
      <c r="L132" t="s">
        <v>449</v>
      </c>
      <c r="M132">
        <f t="shared" si="9"/>
        <v>1.29</v>
      </c>
    </row>
    <row r="133" spans="1:13" hidden="1">
      <c r="A133" s="21">
        <v>2016</v>
      </c>
      <c r="B133">
        <v>12.24</v>
      </c>
      <c r="C133">
        <v>4.5999999999999996</v>
      </c>
      <c r="D133">
        <v>17.48</v>
      </c>
      <c r="E133">
        <v>6.71</v>
      </c>
      <c r="F133" t="s">
        <v>1282</v>
      </c>
      <c r="G133" s="11">
        <f t="shared" si="8"/>
        <v>0.71</v>
      </c>
      <c r="H133">
        <v>2.0299999999999998</v>
      </c>
      <c r="I133">
        <v>2.98</v>
      </c>
      <c r="J133">
        <v>5.0599999999999996</v>
      </c>
      <c r="K133">
        <v>2.35</v>
      </c>
      <c r="L133" t="s">
        <v>20</v>
      </c>
      <c r="M133">
        <f t="shared" si="9"/>
        <v>0.25</v>
      </c>
    </row>
    <row r="134" spans="1:13" hidden="1">
      <c r="A134" s="21">
        <v>2017</v>
      </c>
      <c r="B134">
        <v>26.17</v>
      </c>
      <c r="C134">
        <v>10.69</v>
      </c>
      <c r="D134">
        <v>37.82</v>
      </c>
      <c r="E134">
        <v>14.14</v>
      </c>
      <c r="F134" t="s">
        <v>1280</v>
      </c>
      <c r="G134" s="11">
        <f t="shared" si="8"/>
        <v>8.14</v>
      </c>
      <c r="H134">
        <v>6.65</v>
      </c>
      <c r="I134">
        <v>7.77</v>
      </c>
      <c r="J134">
        <v>14.84</v>
      </c>
      <c r="K134">
        <v>6.46</v>
      </c>
      <c r="L134" t="s">
        <v>1280</v>
      </c>
      <c r="M134">
        <f t="shared" si="9"/>
        <v>4.3599999999999994</v>
      </c>
    </row>
    <row r="135" spans="1:13" hidden="1">
      <c r="A135" s="21">
        <v>2018</v>
      </c>
      <c r="B135">
        <v>7.09</v>
      </c>
      <c r="C135">
        <v>5.05</v>
      </c>
      <c r="D135">
        <v>12.86</v>
      </c>
      <c r="E135">
        <v>7.14</v>
      </c>
      <c r="F135" t="s">
        <v>1282</v>
      </c>
      <c r="G135" s="11">
        <f t="shared" si="8"/>
        <v>1.1399999999999997</v>
      </c>
      <c r="H135">
        <v>1.64</v>
      </c>
      <c r="I135">
        <v>3.01</v>
      </c>
      <c r="J135">
        <v>4.76</v>
      </c>
      <c r="K135">
        <v>3.03</v>
      </c>
      <c r="L135" t="s">
        <v>1282</v>
      </c>
      <c r="M135">
        <f t="shared" si="9"/>
        <v>0.92999999999999972</v>
      </c>
    </row>
    <row r="136" spans="1:13" hidden="1">
      <c r="A136" s="21">
        <v>2019</v>
      </c>
      <c r="B136">
        <v>13.11</v>
      </c>
      <c r="C136">
        <v>10.66</v>
      </c>
      <c r="D136">
        <v>24.77</v>
      </c>
      <c r="E136">
        <v>10.34</v>
      </c>
      <c r="F136" t="s">
        <v>1280</v>
      </c>
      <c r="G136" s="11">
        <f t="shared" si="8"/>
        <v>4.34</v>
      </c>
      <c r="H136">
        <v>2.64</v>
      </c>
      <c r="I136">
        <v>6.34</v>
      </c>
      <c r="J136">
        <v>9.2799999999999994</v>
      </c>
      <c r="K136">
        <v>4.9400000000000004</v>
      </c>
      <c r="L136" t="s">
        <v>1280</v>
      </c>
      <c r="M136">
        <f t="shared" si="9"/>
        <v>2.8400000000000003</v>
      </c>
    </row>
    <row r="137" spans="1:13">
      <c r="A137" s="20"/>
    </row>
  </sheetData>
  <autoFilter ref="A17:M136" xr:uid="{84B35270-560A-4AF9-81BC-B7BB173A4326}">
    <filterColumn colId="5">
      <filters>
        <filter val="D"/>
      </filters>
    </filterColumn>
    <sortState xmlns:xlrd2="http://schemas.microsoft.com/office/spreadsheetml/2017/richdata2" ref="A30:M130">
      <sortCondition ref="A17:A136"/>
    </sortState>
  </autoFilter>
  <mergeCells count="2">
    <mergeCell ref="B15:F15"/>
    <mergeCell ref="H15:M15"/>
  </mergeCells>
  <hyperlinks>
    <hyperlink ref="D1" r:id="rId1" xr:uid="{A97F568E-6E5A-446B-9AB1-DDADF6D17351}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EEECA-B122-43E8-99A2-C71405BD1C5E}">
  <sheetPr>
    <tabColor theme="1"/>
  </sheetPr>
  <dimension ref="A1:T774"/>
  <sheetViews>
    <sheetView workbookViewId="0"/>
  </sheetViews>
  <sheetFormatPr defaultRowHeight="15"/>
  <cols>
    <col min="1" max="1" width="10.7109375" bestFit="1" customWidth="1"/>
    <col min="2" max="2" width="10.7109375" customWidth="1"/>
    <col min="3" max="3" width="7" bestFit="1" customWidth="1"/>
    <col min="4" max="4" width="8" bestFit="1" customWidth="1"/>
    <col min="5" max="5" width="15.7109375" bestFit="1" customWidth="1"/>
  </cols>
  <sheetData>
    <row r="1" spans="1:20">
      <c r="A1" s="4" t="s">
        <v>29</v>
      </c>
      <c r="B1" s="4"/>
      <c r="C1" s="4"/>
      <c r="D1" s="4"/>
      <c r="E1" t="s">
        <v>1689</v>
      </c>
    </row>
    <row r="2" spans="1:20">
      <c r="A2" s="4" t="s">
        <v>30</v>
      </c>
      <c r="B2" s="4"/>
      <c r="C2" s="4"/>
      <c r="D2" s="4"/>
      <c r="E2" t="s">
        <v>1688</v>
      </c>
      <c r="J2" t="s">
        <v>457</v>
      </c>
      <c r="K2" t="s">
        <v>441</v>
      </c>
      <c r="L2" t="s">
        <v>1352</v>
      </c>
      <c r="Q2" t="s">
        <v>457</v>
      </c>
      <c r="R2" t="s">
        <v>441</v>
      </c>
      <c r="S2" t="s">
        <v>1355</v>
      </c>
    </row>
    <row r="3" spans="1:20">
      <c r="A3" s="4" t="s">
        <v>31</v>
      </c>
      <c r="B3" s="4"/>
      <c r="C3" s="4"/>
      <c r="D3" s="4"/>
      <c r="J3">
        <v>2019</v>
      </c>
      <c r="K3">
        <v>8</v>
      </c>
      <c r="L3">
        <v>0.75</v>
      </c>
      <c r="Q3">
        <v>2020</v>
      </c>
      <c r="R3" t="s">
        <v>1356</v>
      </c>
      <c r="S3">
        <v>1</v>
      </c>
      <c r="T3">
        <v>0.1</v>
      </c>
    </row>
    <row r="4" spans="1:20">
      <c r="A4" s="5" t="s">
        <v>32</v>
      </c>
      <c r="B4" s="5"/>
      <c r="C4" s="5"/>
      <c r="D4" s="5"/>
      <c r="J4">
        <v>2019</v>
      </c>
      <c r="K4">
        <v>9</v>
      </c>
      <c r="L4">
        <v>0.75</v>
      </c>
      <c r="Q4">
        <v>2020</v>
      </c>
      <c r="R4" t="s">
        <v>1356</v>
      </c>
      <c r="S4">
        <v>2</v>
      </c>
      <c r="T4">
        <v>0.1</v>
      </c>
    </row>
    <row r="5" spans="1:20">
      <c r="A5" s="4" t="s">
        <v>33</v>
      </c>
      <c r="B5" s="4"/>
      <c r="C5" s="4"/>
      <c r="D5" s="4"/>
      <c r="E5" t="s">
        <v>7</v>
      </c>
      <c r="J5">
        <v>2019</v>
      </c>
      <c r="K5">
        <v>10</v>
      </c>
      <c r="L5">
        <v>0.75</v>
      </c>
      <c r="Q5">
        <v>2020</v>
      </c>
      <c r="R5" t="s">
        <v>1356</v>
      </c>
      <c r="S5">
        <v>3</v>
      </c>
      <c r="T5">
        <v>0.1</v>
      </c>
    </row>
    <row r="6" spans="1:20">
      <c r="A6" s="4" t="s">
        <v>34</v>
      </c>
      <c r="B6" s="4"/>
      <c r="C6" s="4"/>
      <c r="D6" s="4"/>
      <c r="E6" t="s">
        <v>9</v>
      </c>
      <c r="J6">
        <v>2019</v>
      </c>
      <c r="K6">
        <v>11</v>
      </c>
      <c r="L6">
        <v>0.75</v>
      </c>
      <c r="Q6">
        <v>2020</v>
      </c>
      <c r="R6" t="s">
        <v>1356</v>
      </c>
      <c r="S6">
        <v>4</v>
      </c>
      <c r="T6">
        <v>0.1</v>
      </c>
    </row>
    <row r="7" spans="1:20">
      <c r="A7" s="4" t="s">
        <v>35</v>
      </c>
      <c r="B7" s="4"/>
      <c r="C7" s="4"/>
      <c r="D7" s="4"/>
      <c r="E7" s="1">
        <v>43678</v>
      </c>
      <c r="J7">
        <v>2019</v>
      </c>
      <c r="K7">
        <v>12</v>
      </c>
      <c r="L7">
        <v>0.1</v>
      </c>
      <c r="Q7">
        <v>2020</v>
      </c>
      <c r="R7" t="s">
        <v>1356</v>
      </c>
      <c r="S7">
        <v>5</v>
      </c>
      <c r="T7">
        <v>0.1</v>
      </c>
    </row>
    <row r="8" spans="1:20">
      <c r="A8" s="4" t="s">
        <v>36</v>
      </c>
      <c r="B8" s="4"/>
      <c r="C8" s="4"/>
      <c r="D8" s="4"/>
      <c r="E8">
        <v>2400</v>
      </c>
      <c r="J8">
        <v>2020</v>
      </c>
      <c r="K8">
        <v>1</v>
      </c>
      <c r="Q8">
        <v>2020</v>
      </c>
      <c r="R8" t="s">
        <v>1356</v>
      </c>
      <c r="S8">
        <v>6</v>
      </c>
      <c r="T8">
        <v>0.1</v>
      </c>
    </row>
    <row r="9" spans="1:20">
      <c r="A9" s="4" t="s">
        <v>37</v>
      </c>
      <c r="B9" s="4"/>
      <c r="C9" s="4"/>
      <c r="D9" s="4"/>
      <c r="E9" s="1">
        <v>44074</v>
      </c>
      <c r="J9">
        <v>2020</v>
      </c>
      <c r="K9">
        <v>2</v>
      </c>
      <c r="L9">
        <v>0.15</v>
      </c>
      <c r="Q9">
        <v>2020</v>
      </c>
      <c r="R9" t="s">
        <v>1356</v>
      </c>
      <c r="S9">
        <v>7</v>
      </c>
      <c r="T9">
        <v>0.1</v>
      </c>
    </row>
    <row r="10" spans="1:20">
      <c r="A10" s="4" t="s">
        <v>38</v>
      </c>
      <c r="B10" s="4"/>
      <c r="C10" s="4"/>
      <c r="D10" s="4"/>
      <c r="E10">
        <v>2400</v>
      </c>
      <c r="J10">
        <v>2020</v>
      </c>
      <c r="K10">
        <v>3</v>
      </c>
      <c r="L10">
        <v>0.15</v>
      </c>
      <c r="Q10">
        <v>2020</v>
      </c>
      <c r="R10" t="s">
        <v>1356</v>
      </c>
      <c r="S10">
        <v>8</v>
      </c>
      <c r="T10">
        <v>0.1</v>
      </c>
    </row>
    <row r="11" spans="1:20">
      <c r="A11" s="4" t="s">
        <v>39</v>
      </c>
      <c r="B11" s="4"/>
      <c r="C11" s="4"/>
      <c r="D11" s="4"/>
      <c r="E11" t="s">
        <v>1351</v>
      </c>
      <c r="J11">
        <v>2020</v>
      </c>
      <c r="K11">
        <v>4</v>
      </c>
      <c r="L11">
        <v>0.15</v>
      </c>
      <c r="Q11">
        <v>2020</v>
      </c>
      <c r="R11" t="s">
        <v>1356</v>
      </c>
      <c r="S11">
        <v>9</v>
      </c>
      <c r="T11">
        <v>0.1</v>
      </c>
    </row>
    <row r="12" spans="1:20">
      <c r="A12" s="4" t="s">
        <v>40</v>
      </c>
      <c r="B12" s="4" t="s">
        <v>1353</v>
      </c>
      <c r="C12" s="4" t="s">
        <v>441</v>
      </c>
      <c r="D12" s="4" t="s">
        <v>1354</v>
      </c>
      <c r="E12" t="s">
        <v>6</v>
      </c>
      <c r="J12">
        <v>2020</v>
      </c>
      <c r="K12">
        <v>5</v>
      </c>
      <c r="Q12">
        <v>2020</v>
      </c>
      <c r="R12" t="s">
        <v>1356</v>
      </c>
      <c r="S12">
        <v>10</v>
      </c>
      <c r="T12">
        <v>0.1</v>
      </c>
    </row>
    <row r="13" spans="1:20">
      <c r="A13" s="1">
        <v>43678</v>
      </c>
      <c r="B13" s="6">
        <f>YEAR(A13)</f>
        <v>2019</v>
      </c>
      <c r="C13" s="6">
        <f t="shared" ref="C13:C76" si="0">MONTH(A13)</f>
        <v>8</v>
      </c>
      <c r="D13" s="6">
        <f>B13+C13/100</f>
        <v>2019.08</v>
      </c>
      <c r="E13">
        <v>0.75</v>
      </c>
      <c r="J13">
        <v>2020</v>
      </c>
      <c r="K13">
        <v>6</v>
      </c>
      <c r="L13">
        <v>0.2</v>
      </c>
      <c r="Q13">
        <v>2020</v>
      </c>
      <c r="R13" t="s">
        <v>1356</v>
      </c>
      <c r="S13">
        <v>11</v>
      </c>
      <c r="T13">
        <v>0.1</v>
      </c>
    </row>
    <row r="14" spans="1:20">
      <c r="A14" s="1">
        <v>43679</v>
      </c>
      <c r="B14" s="6">
        <f t="shared" ref="B14:B77" si="1">YEAR(A14)</f>
        <v>2019</v>
      </c>
      <c r="C14" s="6">
        <f t="shared" si="0"/>
        <v>8</v>
      </c>
      <c r="D14" s="6">
        <f t="shared" ref="D14:D77" si="2">B14+C14/100</f>
        <v>2019.08</v>
      </c>
      <c r="E14">
        <v>0.75</v>
      </c>
      <c r="J14">
        <v>2020</v>
      </c>
      <c r="K14">
        <v>7</v>
      </c>
      <c r="L14">
        <v>0.2</v>
      </c>
      <c r="Q14">
        <v>2020</v>
      </c>
      <c r="R14" t="s">
        <v>1356</v>
      </c>
      <c r="S14">
        <v>12</v>
      </c>
      <c r="T14">
        <v>0.1</v>
      </c>
    </row>
    <row r="15" spans="1:20">
      <c r="A15" s="1">
        <v>43680</v>
      </c>
      <c r="B15" s="6">
        <f t="shared" si="1"/>
        <v>2019</v>
      </c>
      <c r="C15" s="6">
        <f t="shared" si="0"/>
        <v>8</v>
      </c>
      <c r="D15" s="6">
        <f t="shared" si="2"/>
        <v>2019.08</v>
      </c>
      <c r="E15">
        <v>0.75</v>
      </c>
      <c r="J15">
        <v>2020</v>
      </c>
      <c r="K15">
        <v>8</v>
      </c>
      <c r="L15">
        <v>0.2</v>
      </c>
      <c r="Q15">
        <v>2020</v>
      </c>
      <c r="R15" t="s">
        <v>1356</v>
      </c>
      <c r="S15">
        <v>13</v>
      </c>
      <c r="T15">
        <v>0.1</v>
      </c>
    </row>
    <row r="16" spans="1:20">
      <c r="A16" s="1">
        <v>43681</v>
      </c>
      <c r="B16" s="6">
        <f t="shared" si="1"/>
        <v>2019</v>
      </c>
      <c r="C16" s="6">
        <f t="shared" si="0"/>
        <v>8</v>
      </c>
      <c r="D16" s="6">
        <f t="shared" si="2"/>
        <v>2019.08</v>
      </c>
      <c r="E16">
        <v>0.75</v>
      </c>
      <c r="Q16">
        <v>2020</v>
      </c>
      <c r="R16" t="s">
        <v>1356</v>
      </c>
      <c r="S16">
        <v>14</v>
      </c>
      <c r="T16">
        <v>0.1</v>
      </c>
    </row>
    <row r="17" spans="1:20">
      <c r="A17" s="1">
        <v>43682</v>
      </c>
      <c r="B17" s="6">
        <f t="shared" si="1"/>
        <v>2019</v>
      </c>
      <c r="C17" s="6">
        <f t="shared" si="0"/>
        <v>8</v>
      </c>
      <c r="D17" s="6">
        <f t="shared" si="2"/>
        <v>2019.08</v>
      </c>
      <c r="E17">
        <v>0.75</v>
      </c>
      <c r="Q17">
        <v>2020</v>
      </c>
      <c r="R17" t="s">
        <v>1356</v>
      </c>
      <c r="S17">
        <v>15</v>
      </c>
      <c r="T17">
        <v>0.1</v>
      </c>
    </row>
    <row r="18" spans="1:20">
      <c r="A18" s="1">
        <v>43683</v>
      </c>
      <c r="B18" s="6">
        <f t="shared" si="1"/>
        <v>2019</v>
      </c>
      <c r="C18" s="6">
        <f t="shared" si="0"/>
        <v>8</v>
      </c>
      <c r="D18" s="6">
        <f t="shared" si="2"/>
        <v>2019.08</v>
      </c>
      <c r="E18">
        <v>0.75</v>
      </c>
      <c r="Q18">
        <v>2020</v>
      </c>
      <c r="R18" t="s">
        <v>1356</v>
      </c>
      <c r="S18">
        <v>16</v>
      </c>
      <c r="T18">
        <v>0.1</v>
      </c>
    </row>
    <row r="19" spans="1:20">
      <c r="A19" s="1">
        <v>43684</v>
      </c>
      <c r="B19" s="6">
        <f t="shared" si="1"/>
        <v>2019</v>
      </c>
      <c r="C19" s="6">
        <f t="shared" si="0"/>
        <v>8</v>
      </c>
      <c r="D19" s="6">
        <f t="shared" si="2"/>
        <v>2019.08</v>
      </c>
      <c r="E19">
        <v>0.75</v>
      </c>
      <c r="Q19">
        <v>2020</v>
      </c>
      <c r="R19" t="s">
        <v>1356</v>
      </c>
      <c r="S19">
        <v>17</v>
      </c>
      <c r="T19">
        <v>0.1</v>
      </c>
    </row>
    <row r="20" spans="1:20">
      <c r="A20" s="1">
        <v>43685</v>
      </c>
      <c r="B20" s="6">
        <f t="shared" si="1"/>
        <v>2019</v>
      </c>
      <c r="C20" s="6">
        <f t="shared" si="0"/>
        <v>8</v>
      </c>
      <c r="D20" s="6">
        <f t="shared" si="2"/>
        <v>2019.08</v>
      </c>
      <c r="E20">
        <v>0.75</v>
      </c>
      <c r="Q20">
        <v>2020</v>
      </c>
      <c r="R20" t="s">
        <v>1356</v>
      </c>
      <c r="S20">
        <v>18</v>
      </c>
      <c r="T20">
        <v>0.1</v>
      </c>
    </row>
    <row r="21" spans="1:20">
      <c r="A21" s="1">
        <v>43686</v>
      </c>
      <c r="B21" s="6">
        <f t="shared" si="1"/>
        <v>2019</v>
      </c>
      <c r="C21" s="6">
        <f t="shared" si="0"/>
        <v>8</v>
      </c>
      <c r="D21" s="6">
        <f t="shared" si="2"/>
        <v>2019.08</v>
      </c>
      <c r="E21">
        <v>0.75</v>
      </c>
      <c r="Q21">
        <v>2020</v>
      </c>
      <c r="R21" t="s">
        <v>1356</v>
      </c>
      <c r="S21">
        <v>19</v>
      </c>
      <c r="T21">
        <v>0.1</v>
      </c>
    </row>
    <row r="22" spans="1:20">
      <c r="A22" s="1">
        <v>43687</v>
      </c>
      <c r="B22" s="6">
        <f t="shared" si="1"/>
        <v>2019</v>
      </c>
      <c r="C22" s="6">
        <f t="shared" si="0"/>
        <v>8</v>
      </c>
      <c r="D22" s="6">
        <f t="shared" si="2"/>
        <v>2019.08</v>
      </c>
      <c r="E22">
        <v>0.75</v>
      </c>
      <c r="Q22">
        <v>2020</v>
      </c>
      <c r="R22" t="s">
        <v>1356</v>
      </c>
      <c r="S22">
        <v>20</v>
      </c>
      <c r="T22">
        <v>0.1</v>
      </c>
    </row>
    <row r="23" spans="1:20">
      <c r="A23" s="1">
        <v>43688</v>
      </c>
      <c r="B23" s="6">
        <f t="shared" si="1"/>
        <v>2019</v>
      </c>
      <c r="C23" s="6">
        <f t="shared" si="0"/>
        <v>8</v>
      </c>
      <c r="D23" s="6">
        <f t="shared" si="2"/>
        <v>2019.08</v>
      </c>
      <c r="E23">
        <v>0.75</v>
      </c>
      <c r="Q23">
        <v>2020</v>
      </c>
      <c r="R23" t="s">
        <v>1356</v>
      </c>
      <c r="S23">
        <v>21</v>
      </c>
      <c r="T23">
        <v>0.1</v>
      </c>
    </row>
    <row r="24" spans="1:20">
      <c r="A24" s="1">
        <v>43689</v>
      </c>
      <c r="B24" s="6">
        <f t="shared" si="1"/>
        <v>2019</v>
      </c>
      <c r="C24" s="6">
        <f t="shared" si="0"/>
        <v>8</v>
      </c>
      <c r="D24" s="6">
        <f t="shared" si="2"/>
        <v>2019.08</v>
      </c>
      <c r="E24">
        <v>0.75</v>
      </c>
      <c r="Q24">
        <v>2020</v>
      </c>
      <c r="R24" t="s">
        <v>1356</v>
      </c>
      <c r="S24">
        <v>22</v>
      </c>
      <c r="T24">
        <v>0.1</v>
      </c>
    </row>
    <row r="25" spans="1:20">
      <c r="A25" s="1">
        <v>43690</v>
      </c>
      <c r="B25" s="6">
        <f t="shared" si="1"/>
        <v>2019</v>
      </c>
      <c r="C25" s="6">
        <f t="shared" si="0"/>
        <v>8</v>
      </c>
      <c r="D25" s="6">
        <f t="shared" si="2"/>
        <v>2019.08</v>
      </c>
      <c r="E25">
        <v>0.75</v>
      </c>
      <c r="Q25">
        <v>2020</v>
      </c>
      <c r="R25" t="s">
        <v>1356</v>
      </c>
      <c r="S25">
        <v>23</v>
      </c>
      <c r="T25">
        <v>0.1</v>
      </c>
    </row>
    <row r="26" spans="1:20">
      <c r="A26" s="1">
        <v>43691</v>
      </c>
      <c r="B26" s="6">
        <f t="shared" si="1"/>
        <v>2019</v>
      </c>
      <c r="C26" s="6">
        <f t="shared" si="0"/>
        <v>8</v>
      </c>
      <c r="D26" s="6">
        <f t="shared" si="2"/>
        <v>2019.08</v>
      </c>
      <c r="E26">
        <v>0.75</v>
      </c>
      <c r="Q26">
        <v>2020</v>
      </c>
      <c r="R26" t="s">
        <v>1356</v>
      </c>
      <c r="S26">
        <v>24</v>
      </c>
      <c r="T26">
        <v>0.1</v>
      </c>
    </row>
    <row r="27" spans="1:20">
      <c r="A27" s="1">
        <v>43692</v>
      </c>
      <c r="B27" s="6">
        <f t="shared" si="1"/>
        <v>2019</v>
      </c>
      <c r="C27" s="6">
        <f t="shared" si="0"/>
        <v>8</v>
      </c>
      <c r="D27" s="6">
        <f t="shared" si="2"/>
        <v>2019.08</v>
      </c>
      <c r="E27">
        <v>0.75</v>
      </c>
    </row>
    <row r="28" spans="1:20">
      <c r="A28" s="1">
        <v>43693</v>
      </c>
      <c r="B28" s="6">
        <f t="shared" si="1"/>
        <v>2019</v>
      </c>
      <c r="C28" s="6">
        <f t="shared" si="0"/>
        <v>8</v>
      </c>
      <c r="D28" s="6">
        <f t="shared" si="2"/>
        <v>2019.08</v>
      </c>
      <c r="E28">
        <v>0.75</v>
      </c>
    </row>
    <row r="29" spans="1:20">
      <c r="A29" s="1">
        <v>43694</v>
      </c>
      <c r="B29" s="6">
        <f t="shared" si="1"/>
        <v>2019</v>
      </c>
      <c r="C29" s="6">
        <f t="shared" si="0"/>
        <v>8</v>
      </c>
      <c r="D29" s="6">
        <f t="shared" si="2"/>
        <v>2019.08</v>
      </c>
      <c r="E29">
        <v>0.75</v>
      </c>
    </row>
    <row r="30" spans="1:20">
      <c r="A30" s="1">
        <v>43695</v>
      </c>
      <c r="B30" s="6">
        <f t="shared" si="1"/>
        <v>2019</v>
      </c>
      <c r="C30" s="6">
        <f t="shared" si="0"/>
        <v>8</v>
      </c>
      <c r="D30" s="6">
        <f t="shared" si="2"/>
        <v>2019.08</v>
      </c>
      <c r="E30">
        <v>0.75</v>
      </c>
    </row>
    <row r="31" spans="1:20">
      <c r="A31" s="1">
        <v>43696</v>
      </c>
      <c r="B31" s="6">
        <f t="shared" si="1"/>
        <v>2019</v>
      </c>
      <c r="C31" s="6">
        <f t="shared" si="0"/>
        <v>8</v>
      </c>
      <c r="D31" s="6">
        <f t="shared" si="2"/>
        <v>2019.08</v>
      </c>
      <c r="E31">
        <v>0.75</v>
      </c>
    </row>
    <row r="32" spans="1:20">
      <c r="A32" s="1">
        <v>43697</v>
      </c>
      <c r="B32" s="6">
        <f t="shared" si="1"/>
        <v>2019</v>
      </c>
      <c r="C32" s="6">
        <f t="shared" si="0"/>
        <v>8</v>
      </c>
      <c r="D32" s="6">
        <f t="shared" si="2"/>
        <v>2019.08</v>
      </c>
      <c r="E32">
        <v>0.75</v>
      </c>
    </row>
    <row r="33" spans="1:5">
      <c r="A33" s="1">
        <v>43698</v>
      </c>
      <c r="B33" s="6">
        <f t="shared" si="1"/>
        <v>2019</v>
      </c>
      <c r="C33" s="6">
        <f t="shared" si="0"/>
        <v>8</v>
      </c>
      <c r="D33" s="6">
        <f t="shared" si="2"/>
        <v>2019.08</v>
      </c>
      <c r="E33">
        <v>0.75</v>
      </c>
    </row>
    <row r="34" spans="1:5">
      <c r="A34" s="1">
        <v>43699</v>
      </c>
      <c r="B34" s="6">
        <f t="shared" si="1"/>
        <v>2019</v>
      </c>
      <c r="C34" s="6">
        <f t="shared" si="0"/>
        <v>8</v>
      </c>
      <c r="D34" s="6">
        <f t="shared" si="2"/>
        <v>2019.08</v>
      </c>
      <c r="E34">
        <v>0.75</v>
      </c>
    </row>
    <row r="35" spans="1:5">
      <c r="A35" s="1">
        <v>43700</v>
      </c>
      <c r="B35" s="6">
        <f t="shared" si="1"/>
        <v>2019</v>
      </c>
      <c r="C35" s="6">
        <f t="shared" si="0"/>
        <v>8</v>
      </c>
      <c r="D35" s="6">
        <f t="shared" si="2"/>
        <v>2019.08</v>
      </c>
      <c r="E35">
        <v>0.75</v>
      </c>
    </row>
    <row r="36" spans="1:5">
      <c r="A36" s="1">
        <v>43701</v>
      </c>
      <c r="B36" s="6">
        <f t="shared" si="1"/>
        <v>2019</v>
      </c>
      <c r="C36" s="6">
        <f t="shared" si="0"/>
        <v>8</v>
      </c>
      <c r="D36" s="6">
        <f t="shared" si="2"/>
        <v>2019.08</v>
      </c>
      <c r="E36">
        <v>0.75</v>
      </c>
    </row>
    <row r="37" spans="1:5">
      <c r="A37" s="1">
        <v>43702</v>
      </c>
      <c r="B37" s="6">
        <f t="shared" si="1"/>
        <v>2019</v>
      </c>
      <c r="C37" s="6">
        <f t="shared" si="0"/>
        <v>8</v>
      </c>
      <c r="D37" s="6">
        <f t="shared" si="2"/>
        <v>2019.08</v>
      </c>
      <c r="E37">
        <v>0.75</v>
      </c>
    </row>
    <row r="38" spans="1:5">
      <c r="A38" s="1">
        <v>43703</v>
      </c>
      <c r="B38" s="6">
        <f t="shared" si="1"/>
        <v>2019</v>
      </c>
      <c r="C38" s="6">
        <f t="shared" si="0"/>
        <v>8</v>
      </c>
      <c r="D38" s="6">
        <f t="shared" si="2"/>
        <v>2019.08</v>
      </c>
      <c r="E38">
        <v>0.75</v>
      </c>
    </row>
    <row r="39" spans="1:5">
      <c r="A39" s="1">
        <v>43704</v>
      </c>
      <c r="B39" s="6">
        <f t="shared" si="1"/>
        <v>2019</v>
      </c>
      <c r="C39" s="6">
        <f t="shared" si="0"/>
        <v>8</v>
      </c>
      <c r="D39" s="6">
        <f t="shared" si="2"/>
        <v>2019.08</v>
      </c>
      <c r="E39">
        <v>0.75</v>
      </c>
    </row>
    <row r="40" spans="1:5">
      <c r="A40" s="1">
        <v>43705</v>
      </c>
      <c r="B40" s="6">
        <f t="shared" si="1"/>
        <v>2019</v>
      </c>
      <c r="C40" s="6">
        <f t="shared" si="0"/>
        <v>8</v>
      </c>
      <c r="D40" s="6">
        <f t="shared" si="2"/>
        <v>2019.08</v>
      </c>
      <c r="E40">
        <v>0.75</v>
      </c>
    </row>
    <row r="41" spans="1:5">
      <c r="A41" s="1">
        <v>43706</v>
      </c>
      <c r="B41" s="6">
        <f t="shared" si="1"/>
        <v>2019</v>
      </c>
      <c r="C41" s="6">
        <f t="shared" si="0"/>
        <v>8</v>
      </c>
      <c r="D41" s="6">
        <f t="shared" si="2"/>
        <v>2019.08</v>
      </c>
      <c r="E41">
        <v>0.75</v>
      </c>
    </row>
    <row r="42" spans="1:5">
      <c r="A42" s="1">
        <v>43707</v>
      </c>
      <c r="B42" s="6">
        <f t="shared" si="1"/>
        <v>2019</v>
      </c>
      <c r="C42" s="6">
        <f t="shared" si="0"/>
        <v>8</v>
      </c>
      <c r="D42" s="6">
        <f t="shared" si="2"/>
        <v>2019.08</v>
      </c>
      <c r="E42">
        <v>0.75</v>
      </c>
    </row>
    <row r="43" spans="1:5">
      <c r="A43" s="1">
        <v>43708</v>
      </c>
      <c r="B43" s="6">
        <f t="shared" si="1"/>
        <v>2019</v>
      </c>
      <c r="C43" s="6">
        <f t="shared" si="0"/>
        <v>8</v>
      </c>
      <c r="D43" s="6">
        <f t="shared" si="2"/>
        <v>2019.08</v>
      </c>
      <c r="E43">
        <v>0.75</v>
      </c>
    </row>
    <row r="44" spans="1:5">
      <c r="A44" s="1">
        <v>43709</v>
      </c>
      <c r="B44" s="6">
        <f t="shared" si="1"/>
        <v>2019</v>
      </c>
      <c r="C44" s="6">
        <f t="shared" si="0"/>
        <v>9</v>
      </c>
      <c r="D44" s="6">
        <f t="shared" si="2"/>
        <v>2019.09</v>
      </c>
      <c r="E44">
        <v>0.75</v>
      </c>
    </row>
    <row r="45" spans="1:5">
      <c r="A45" s="1">
        <v>43710</v>
      </c>
      <c r="B45" s="6">
        <f t="shared" si="1"/>
        <v>2019</v>
      </c>
      <c r="C45" s="6">
        <f t="shared" si="0"/>
        <v>9</v>
      </c>
      <c r="D45" s="6">
        <f t="shared" si="2"/>
        <v>2019.09</v>
      </c>
      <c r="E45">
        <v>0.75</v>
      </c>
    </row>
    <row r="46" spans="1:5">
      <c r="A46" s="1">
        <v>43711</v>
      </c>
      <c r="B46" s="6">
        <f t="shared" si="1"/>
        <v>2019</v>
      </c>
      <c r="C46" s="6">
        <f t="shared" si="0"/>
        <v>9</v>
      </c>
      <c r="D46" s="6">
        <f t="shared" si="2"/>
        <v>2019.09</v>
      </c>
      <c r="E46">
        <v>0.75</v>
      </c>
    </row>
    <row r="47" spans="1:5">
      <c r="A47" s="1">
        <v>43712</v>
      </c>
      <c r="B47" s="6">
        <f t="shared" si="1"/>
        <v>2019</v>
      </c>
      <c r="C47" s="6">
        <f t="shared" si="0"/>
        <v>9</v>
      </c>
      <c r="D47" s="6">
        <f t="shared" si="2"/>
        <v>2019.09</v>
      </c>
      <c r="E47">
        <v>0.75</v>
      </c>
    </row>
    <row r="48" spans="1:5">
      <c r="A48" s="1">
        <v>43713</v>
      </c>
      <c r="B48" s="6">
        <f t="shared" si="1"/>
        <v>2019</v>
      </c>
      <c r="C48" s="6">
        <f t="shared" si="0"/>
        <v>9</v>
      </c>
      <c r="D48" s="6">
        <f t="shared" si="2"/>
        <v>2019.09</v>
      </c>
      <c r="E48">
        <v>0.75</v>
      </c>
    </row>
    <row r="49" spans="1:5">
      <c r="A49" s="1">
        <v>43714</v>
      </c>
      <c r="B49" s="6">
        <f t="shared" si="1"/>
        <v>2019</v>
      </c>
      <c r="C49" s="6">
        <f t="shared" si="0"/>
        <v>9</v>
      </c>
      <c r="D49" s="6">
        <f t="shared" si="2"/>
        <v>2019.09</v>
      </c>
      <c r="E49">
        <v>0.75</v>
      </c>
    </row>
    <row r="50" spans="1:5">
      <c r="A50" s="1">
        <v>43715</v>
      </c>
      <c r="B50" s="6">
        <f t="shared" si="1"/>
        <v>2019</v>
      </c>
      <c r="C50" s="6">
        <f t="shared" si="0"/>
        <v>9</v>
      </c>
      <c r="D50" s="6">
        <f t="shared" si="2"/>
        <v>2019.09</v>
      </c>
      <c r="E50">
        <v>0.75</v>
      </c>
    </row>
    <row r="51" spans="1:5">
      <c r="A51" s="1">
        <v>43716</v>
      </c>
      <c r="B51" s="6">
        <f t="shared" si="1"/>
        <v>2019</v>
      </c>
      <c r="C51" s="6">
        <f t="shared" si="0"/>
        <v>9</v>
      </c>
      <c r="D51" s="6">
        <f t="shared" si="2"/>
        <v>2019.09</v>
      </c>
      <c r="E51">
        <v>0.75</v>
      </c>
    </row>
    <row r="52" spans="1:5">
      <c r="A52" s="1">
        <v>43717</v>
      </c>
      <c r="B52" s="6">
        <f t="shared" si="1"/>
        <v>2019</v>
      </c>
      <c r="C52" s="6">
        <f t="shared" si="0"/>
        <v>9</v>
      </c>
      <c r="D52" s="6">
        <f t="shared" si="2"/>
        <v>2019.09</v>
      </c>
      <c r="E52">
        <v>0.75</v>
      </c>
    </row>
    <row r="53" spans="1:5">
      <c r="A53" s="1">
        <v>43718</v>
      </c>
      <c r="B53" s="6">
        <f t="shared" si="1"/>
        <v>2019</v>
      </c>
      <c r="C53" s="6">
        <f t="shared" si="0"/>
        <v>9</v>
      </c>
      <c r="D53" s="6">
        <f t="shared" si="2"/>
        <v>2019.09</v>
      </c>
      <c r="E53">
        <v>0.75</v>
      </c>
    </row>
    <row r="54" spans="1:5">
      <c r="A54" s="1">
        <v>43719</v>
      </c>
      <c r="B54" s="6">
        <f t="shared" si="1"/>
        <v>2019</v>
      </c>
      <c r="C54" s="6">
        <f t="shared" si="0"/>
        <v>9</v>
      </c>
      <c r="D54" s="6">
        <f t="shared" si="2"/>
        <v>2019.09</v>
      </c>
      <c r="E54">
        <v>0.75</v>
      </c>
    </row>
    <row r="55" spans="1:5">
      <c r="A55" s="1">
        <v>43720</v>
      </c>
      <c r="B55" s="6">
        <f t="shared" si="1"/>
        <v>2019</v>
      </c>
      <c r="C55" s="6">
        <f t="shared" si="0"/>
        <v>9</v>
      </c>
      <c r="D55" s="6">
        <f t="shared" si="2"/>
        <v>2019.09</v>
      </c>
      <c r="E55">
        <v>0.75</v>
      </c>
    </row>
    <row r="56" spans="1:5">
      <c r="A56" s="1">
        <v>43721</v>
      </c>
      <c r="B56" s="6">
        <f t="shared" si="1"/>
        <v>2019</v>
      </c>
      <c r="C56" s="6">
        <f t="shared" si="0"/>
        <v>9</v>
      </c>
      <c r="D56" s="6">
        <f t="shared" si="2"/>
        <v>2019.09</v>
      </c>
      <c r="E56">
        <v>0.75</v>
      </c>
    </row>
    <row r="57" spans="1:5">
      <c r="A57" s="1">
        <v>43722</v>
      </c>
      <c r="B57" s="6">
        <f t="shared" si="1"/>
        <v>2019</v>
      </c>
      <c r="C57" s="6">
        <f t="shared" si="0"/>
        <v>9</v>
      </c>
      <c r="D57" s="6">
        <f t="shared" si="2"/>
        <v>2019.09</v>
      </c>
      <c r="E57">
        <v>0.75</v>
      </c>
    </row>
    <row r="58" spans="1:5">
      <c r="A58" s="1">
        <v>43723</v>
      </c>
      <c r="B58" s="6">
        <f t="shared" si="1"/>
        <v>2019</v>
      </c>
      <c r="C58" s="6">
        <f t="shared" si="0"/>
        <v>9</v>
      </c>
      <c r="D58" s="6">
        <f t="shared" si="2"/>
        <v>2019.09</v>
      </c>
      <c r="E58">
        <v>0.75</v>
      </c>
    </row>
    <row r="59" spans="1:5">
      <c r="A59" s="1">
        <v>43724</v>
      </c>
      <c r="B59" s="6">
        <f t="shared" si="1"/>
        <v>2019</v>
      </c>
      <c r="C59" s="6">
        <f t="shared" si="0"/>
        <v>9</v>
      </c>
      <c r="D59" s="6">
        <f t="shared" si="2"/>
        <v>2019.09</v>
      </c>
      <c r="E59">
        <v>0.75</v>
      </c>
    </row>
    <row r="60" spans="1:5">
      <c r="A60" s="1">
        <v>43725</v>
      </c>
      <c r="B60" s="6">
        <f t="shared" si="1"/>
        <v>2019</v>
      </c>
      <c r="C60" s="6">
        <f t="shared" si="0"/>
        <v>9</v>
      </c>
      <c r="D60" s="6">
        <f t="shared" si="2"/>
        <v>2019.09</v>
      </c>
      <c r="E60">
        <v>0.75</v>
      </c>
    </row>
    <row r="61" spans="1:5">
      <c r="A61" s="1">
        <v>43726</v>
      </c>
      <c r="B61" s="6">
        <f t="shared" si="1"/>
        <v>2019</v>
      </c>
      <c r="C61" s="6">
        <f t="shared" si="0"/>
        <v>9</v>
      </c>
      <c r="D61" s="6">
        <f t="shared" si="2"/>
        <v>2019.09</v>
      </c>
      <c r="E61">
        <v>0.75</v>
      </c>
    </row>
    <row r="62" spans="1:5">
      <c r="A62" s="1">
        <v>43727</v>
      </c>
      <c r="B62" s="6">
        <f t="shared" si="1"/>
        <v>2019</v>
      </c>
      <c r="C62" s="6">
        <f t="shared" si="0"/>
        <v>9</v>
      </c>
      <c r="D62" s="6">
        <f t="shared" si="2"/>
        <v>2019.09</v>
      </c>
      <c r="E62">
        <v>0.75</v>
      </c>
    </row>
    <row r="63" spans="1:5">
      <c r="A63" s="1">
        <v>43728</v>
      </c>
      <c r="B63" s="6">
        <f t="shared" si="1"/>
        <v>2019</v>
      </c>
      <c r="C63" s="6">
        <f t="shared" si="0"/>
        <v>9</v>
      </c>
      <c r="D63" s="6">
        <f t="shared" si="2"/>
        <v>2019.09</v>
      </c>
      <c r="E63">
        <v>0.75</v>
      </c>
    </row>
    <row r="64" spans="1:5">
      <c r="A64" s="1">
        <v>43729</v>
      </c>
      <c r="B64" s="6">
        <f t="shared" si="1"/>
        <v>2019</v>
      </c>
      <c r="C64" s="6">
        <f t="shared" si="0"/>
        <v>9</v>
      </c>
      <c r="D64" s="6">
        <f t="shared" si="2"/>
        <v>2019.09</v>
      </c>
      <c r="E64">
        <v>0.75</v>
      </c>
    </row>
    <row r="65" spans="1:5">
      <c r="A65" s="1">
        <v>43730</v>
      </c>
      <c r="B65" s="6">
        <f t="shared" si="1"/>
        <v>2019</v>
      </c>
      <c r="C65" s="6">
        <f t="shared" si="0"/>
        <v>9</v>
      </c>
      <c r="D65" s="6">
        <f t="shared" si="2"/>
        <v>2019.09</v>
      </c>
      <c r="E65">
        <v>0.75</v>
      </c>
    </row>
    <row r="66" spans="1:5">
      <c r="A66" s="1">
        <v>43731</v>
      </c>
      <c r="B66" s="6">
        <f t="shared" si="1"/>
        <v>2019</v>
      </c>
      <c r="C66" s="6">
        <f t="shared" si="0"/>
        <v>9</v>
      </c>
      <c r="D66" s="6">
        <f t="shared" si="2"/>
        <v>2019.09</v>
      </c>
      <c r="E66">
        <v>0.75</v>
      </c>
    </row>
    <row r="67" spans="1:5">
      <c r="A67" s="1">
        <v>43732</v>
      </c>
      <c r="B67" s="6">
        <f t="shared" si="1"/>
        <v>2019</v>
      </c>
      <c r="C67" s="6">
        <f t="shared" si="0"/>
        <v>9</v>
      </c>
      <c r="D67" s="6">
        <f t="shared" si="2"/>
        <v>2019.09</v>
      </c>
      <c r="E67">
        <v>0.75</v>
      </c>
    </row>
    <row r="68" spans="1:5">
      <c r="A68" s="1">
        <v>43733</v>
      </c>
      <c r="B68" s="6">
        <f t="shared" si="1"/>
        <v>2019</v>
      </c>
      <c r="C68" s="6">
        <f t="shared" si="0"/>
        <v>9</v>
      </c>
      <c r="D68" s="6">
        <f t="shared" si="2"/>
        <v>2019.09</v>
      </c>
      <c r="E68">
        <v>0.75</v>
      </c>
    </row>
    <row r="69" spans="1:5">
      <c r="A69" s="1">
        <v>43734</v>
      </c>
      <c r="B69" s="6">
        <f t="shared" si="1"/>
        <v>2019</v>
      </c>
      <c r="C69" s="6">
        <f t="shared" si="0"/>
        <v>9</v>
      </c>
      <c r="D69" s="6">
        <f t="shared" si="2"/>
        <v>2019.09</v>
      </c>
      <c r="E69">
        <v>0.75</v>
      </c>
    </row>
    <row r="70" spans="1:5">
      <c r="A70" s="1">
        <v>43735</v>
      </c>
      <c r="B70" s="6">
        <f t="shared" si="1"/>
        <v>2019</v>
      </c>
      <c r="C70" s="6">
        <f t="shared" si="0"/>
        <v>9</v>
      </c>
      <c r="D70" s="6">
        <f t="shared" si="2"/>
        <v>2019.09</v>
      </c>
      <c r="E70">
        <v>0.75</v>
      </c>
    </row>
    <row r="71" spans="1:5">
      <c r="A71" s="1">
        <v>43736</v>
      </c>
      <c r="B71" s="6">
        <f t="shared" si="1"/>
        <v>2019</v>
      </c>
      <c r="C71" s="6">
        <f t="shared" si="0"/>
        <v>9</v>
      </c>
      <c r="D71" s="6">
        <f t="shared" si="2"/>
        <v>2019.09</v>
      </c>
      <c r="E71">
        <v>0.75</v>
      </c>
    </row>
    <row r="72" spans="1:5">
      <c r="A72" s="1">
        <v>43737</v>
      </c>
      <c r="B72" s="6">
        <f t="shared" si="1"/>
        <v>2019</v>
      </c>
      <c r="C72" s="6">
        <f t="shared" si="0"/>
        <v>9</v>
      </c>
      <c r="D72" s="6">
        <f t="shared" si="2"/>
        <v>2019.09</v>
      </c>
      <c r="E72">
        <v>0.75</v>
      </c>
    </row>
    <row r="73" spans="1:5">
      <c r="A73" s="1">
        <v>43738</v>
      </c>
      <c r="B73" s="6">
        <f t="shared" si="1"/>
        <v>2019</v>
      </c>
      <c r="C73" s="6">
        <f t="shared" si="0"/>
        <v>9</v>
      </c>
      <c r="D73" s="6">
        <f t="shared" si="2"/>
        <v>2019.09</v>
      </c>
      <c r="E73">
        <v>0.75</v>
      </c>
    </row>
    <row r="74" spans="1:5">
      <c r="A74" s="1">
        <v>43739</v>
      </c>
      <c r="B74" s="6">
        <f t="shared" si="1"/>
        <v>2019</v>
      </c>
      <c r="C74" s="6">
        <f t="shared" si="0"/>
        <v>10</v>
      </c>
      <c r="D74" s="6">
        <f t="shared" si="2"/>
        <v>2019.1</v>
      </c>
      <c r="E74">
        <v>0.75</v>
      </c>
    </row>
    <row r="75" spans="1:5">
      <c r="A75" s="1">
        <v>43740</v>
      </c>
      <c r="B75" s="6">
        <f t="shared" si="1"/>
        <v>2019</v>
      </c>
      <c r="C75" s="6">
        <f t="shared" si="0"/>
        <v>10</v>
      </c>
      <c r="D75" s="6">
        <f t="shared" si="2"/>
        <v>2019.1</v>
      </c>
      <c r="E75">
        <v>0.75</v>
      </c>
    </row>
    <row r="76" spans="1:5">
      <c r="A76" s="1">
        <v>43741</v>
      </c>
      <c r="B76" s="6">
        <f t="shared" si="1"/>
        <v>2019</v>
      </c>
      <c r="C76" s="6">
        <f t="shared" si="0"/>
        <v>10</v>
      </c>
      <c r="D76" s="6">
        <f t="shared" si="2"/>
        <v>2019.1</v>
      </c>
      <c r="E76">
        <v>0.75</v>
      </c>
    </row>
    <row r="77" spans="1:5">
      <c r="A77" s="1">
        <v>43742</v>
      </c>
      <c r="B77" s="6">
        <f t="shared" si="1"/>
        <v>2019</v>
      </c>
      <c r="C77" s="6">
        <f t="shared" ref="C77:C140" si="3">MONTH(A77)</f>
        <v>10</v>
      </c>
      <c r="D77" s="6">
        <f t="shared" si="2"/>
        <v>2019.1</v>
      </c>
      <c r="E77">
        <v>0.75</v>
      </c>
    </row>
    <row r="78" spans="1:5">
      <c r="A78" s="1">
        <v>43743</v>
      </c>
      <c r="B78" s="6">
        <f t="shared" ref="B78:B141" si="4">YEAR(A78)</f>
        <v>2019</v>
      </c>
      <c r="C78" s="6">
        <f t="shared" si="3"/>
        <v>10</v>
      </c>
      <c r="D78" s="6">
        <f t="shared" ref="D78:D141" si="5">B78+C78/100</f>
        <v>2019.1</v>
      </c>
      <c r="E78">
        <v>0.75</v>
      </c>
    </row>
    <row r="79" spans="1:5">
      <c r="A79" s="1">
        <v>43744</v>
      </c>
      <c r="B79" s="6">
        <f t="shared" si="4"/>
        <v>2019</v>
      </c>
      <c r="C79" s="6">
        <f t="shared" si="3"/>
        <v>10</v>
      </c>
      <c r="D79" s="6">
        <f t="shared" si="5"/>
        <v>2019.1</v>
      </c>
      <c r="E79">
        <v>0.75</v>
      </c>
    </row>
    <row r="80" spans="1:5">
      <c r="A80" s="1">
        <v>43745</v>
      </c>
      <c r="B80" s="6">
        <f t="shared" si="4"/>
        <v>2019</v>
      </c>
      <c r="C80" s="6">
        <f t="shared" si="3"/>
        <v>10</v>
      </c>
      <c r="D80" s="6">
        <f t="shared" si="5"/>
        <v>2019.1</v>
      </c>
      <c r="E80">
        <v>0.75</v>
      </c>
    </row>
    <row r="81" spans="1:5">
      <c r="A81" s="1">
        <v>43746</v>
      </c>
      <c r="B81" s="6">
        <f t="shared" si="4"/>
        <v>2019</v>
      </c>
      <c r="C81" s="6">
        <f t="shared" si="3"/>
        <v>10</v>
      </c>
      <c r="D81" s="6">
        <f t="shared" si="5"/>
        <v>2019.1</v>
      </c>
      <c r="E81">
        <v>0.75</v>
      </c>
    </row>
    <row r="82" spans="1:5">
      <c r="A82" s="1">
        <v>43747</v>
      </c>
      <c r="B82" s="6">
        <f t="shared" si="4"/>
        <v>2019</v>
      </c>
      <c r="C82" s="6">
        <f t="shared" si="3"/>
        <v>10</v>
      </c>
      <c r="D82" s="6">
        <f t="shared" si="5"/>
        <v>2019.1</v>
      </c>
      <c r="E82">
        <v>0.75</v>
      </c>
    </row>
    <row r="83" spans="1:5">
      <c r="A83" s="1">
        <v>43748</v>
      </c>
      <c r="B83" s="6">
        <f t="shared" si="4"/>
        <v>2019</v>
      </c>
      <c r="C83" s="6">
        <f t="shared" si="3"/>
        <v>10</v>
      </c>
      <c r="D83" s="6">
        <f t="shared" si="5"/>
        <v>2019.1</v>
      </c>
      <c r="E83">
        <v>0.75</v>
      </c>
    </row>
    <row r="84" spans="1:5">
      <c r="A84" s="1">
        <v>43749</v>
      </c>
      <c r="B84" s="6">
        <f t="shared" si="4"/>
        <v>2019</v>
      </c>
      <c r="C84" s="6">
        <f t="shared" si="3"/>
        <v>10</v>
      </c>
      <c r="D84" s="6">
        <f t="shared" si="5"/>
        <v>2019.1</v>
      </c>
      <c r="E84">
        <v>0.75</v>
      </c>
    </row>
    <row r="85" spans="1:5">
      <c r="A85" s="1">
        <v>43750</v>
      </c>
      <c r="B85" s="6">
        <f t="shared" si="4"/>
        <v>2019</v>
      </c>
      <c r="C85" s="6">
        <f t="shared" si="3"/>
        <v>10</v>
      </c>
      <c r="D85" s="6">
        <f t="shared" si="5"/>
        <v>2019.1</v>
      </c>
      <c r="E85">
        <v>0.75</v>
      </c>
    </row>
    <row r="86" spans="1:5">
      <c r="A86" s="1">
        <v>43751</v>
      </c>
      <c r="B86" s="6">
        <f t="shared" si="4"/>
        <v>2019</v>
      </c>
      <c r="C86" s="6">
        <f t="shared" si="3"/>
        <v>10</v>
      </c>
      <c r="D86" s="6">
        <f t="shared" si="5"/>
        <v>2019.1</v>
      </c>
      <c r="E86">
        <v>0.75</v>
      </c>
    </row>
    <row r="87" spans="1:5">
      <c r="A87" s="1">
        <v>43752</v>
      </c>
      <c r="B87" s="6">
        <f t="shared" si="4"/>
        <v>2019</v>
      </c>
      <c r="C87" s="6">
        <f t="shared" si="3"/>
        <v>10</v>
      </c>
      <c r="D87" s="6">
        <f t="shared" si="5"/>
        <v>2019.1</v>
      </c>
      <c r="E87">
        <v>0.75</v>
      </c>
    </row>
    <row r="88" spans="1:5">
      <c r="A88" s="1">
        <v>43753</v>
      </c>
      <c r="B88" s="6">
        <f t="shared" si="4"/>
        <v>2019</v>
      </c>
      <c r="C88" s="6">
        <f t="shared" si="3"/>
        <v>10</v>
      </c>
      <c r="D88" s="6">
        <f t="shared" si="5"/>
        <v>2019.1</v>
      </c>
      <c r="E88">
        <v>0.75</v>
      </c>
    </row>
    <row r="89" spans="1:5">
      <c r="A89" s="1">
        <v>43754</v>
      </c>
      <c r="B89" s="6">
        <f t="shared" si="4"/>
        <v>2019</v>
      </c>
      <c r="C89" s="6">
        <f t="shared" si="3"/>
        <v>10</v>
      </c>
      <c r="D89" s="6">
        <f t="shared" si="5"/>
        <v>2019.1</v>
      </c>
      <c r="E89">
        <v>0.75</v>
      </c>
    </row>
    <row r="90" spans="1:5">
      <c r="A90" s="1">
        <v>43755</v>
      </c>
      <c r="B90" s="6">
        <f t="shared" si="4"/>
        <v>2019</v>
      </c>
      <c r="C90" s="6">
        <f t="shared" si="3"/>
        <v>10</v>
      </c>
      <c r="D90" s="6">
        <f t="shared" si="5"/>
        <v>2019.1</v>
      </c>
      <c r="E90">
        <v>0.75</v>
      </c>
    </row>
    <row r="91" spans="1:5">
      <c r="A91" s="1">
        <v>43756</v>
      </c>
      <c r="B91" s="6">
        <f t="shared" si="4"/>
        <v>2019</v>
      </c>
      <c r="C91" s="6">
        <f t="shared" si="3"/>
        <v>10</v>
      </c>
      <c r="D91" s="6">
        <f t="shared" si="5"/>
        <v>2019.1</v>
      </c>
      <c r="E91">
        <v>0.75</v>
      </c>
    </row>
    <row r="92" spans="1:5">
      <c r="A92" s="1">
        <v>43757</v>
      </c>
      <c r="B92" s="6">
        <f t="shared" si="4"/>
        <v>2019</v>
      </c>
      <c r="C92" s="6">
        <f t="shared" si="3"/>
        <v>10</v>
      </c>
      <c r="D92" s="6">
        <f t="shared" si="5"/>
        <v>2019.1</v>
      </c>
      <c r="E92">
        <v>0.75</v>
      </c>
    </row>
    <row r="93" spans="1:5">
      <c r="A93" s="1">
        <v>43758</v>
      </c>
      <c r="B93" s="6">
        <f t="shared" si="4"/>
        <v>2019</v>
      </c>
      <c r="C93" s="6">
        <f t="shared" si="3"/>
        <v>10</v>
      </c>
      <c r="D93" s="6">
        <f t="shared" si="5"/>
        <v>2019.1</v>
      </c>
      <c r="E93">
        <v>0.75</v>
      </c>
    </row>
    <row r="94" spans="1:5">
      <c r="A94" s="1">
        <v>43759</v>
      </c>
      <c r="B94" s="6">
        <f t="shared" si="4"/>
        <v>2019</v>
      </c>
      <c r="C94" s="6">
        <f t="shared" si="3"/>
        <v>10</v>
      </c>
      <c r="D94" s="6">
        <f t="shared" si="5"/>
        <v>2019.1</v>
      </c>
      <c r="E94">
        <v>0.75</v>
      </c>
    </row>
    <row r="95" spans="1:5">
      <c r="A95" s="1">
        <v>43760</v>
      </c>
      <c r="B95" s="6">
        <f t="shared" si="4"/>
        <v>2019</v>
      </c>
      <c r="C95" s="6">
        <f t="shared" si="3"/>
        <v>10</v>
      </c>
      <c r="D95" s="6">
        <f t="shared" si="5"/>
        <v>2019.1</v>
      </c>
      <c r="E95">
        <v>0.75</v>
      </c>
    </row>
    <row r="96" spans="1:5">
      <c r="A96" s="1">
        <v>43761</v>
      </c>
      <c r="B96" s="6">
        <f t="shared" si="4"/>
        <v>2019</v>
      </c>
      <c r="C96" s="6">
        <f t="shared" si="3"/>
        <v>10</v>
      </c>
      <c r="D96" s="6">
        <f t="shared" si="5"/>
        <v>2019.1</v>
      </c>
      <c r="E96">
        <v>0.75</v>
      </c>
    </row>
    <row r="97" spans="1:5">
      <c r="A97" s="1">
        <v>43762</v>
      </c>
      <c r="B97" s="6">
        <f t="shared" si="4"/>
        <v>2019</v>
      </c>
      <c r="C97" s="6">
        <f t="shared" si="3"/>
        <v>10</v>
      </c>
      <c r="D97" s="6">
        <f t="shared" si="5"/>
        <v>2019.1</v>
      </c>
      <c r="E97">
        <v>0.75</v>
      </c>
    </row>
    <row r="98" spans="1:5">
      <c r="A98" s="1">
        <v>43763</v>
      </c>
      <c r="B98" s="6">
        <f t="shared" si="4"/>
        <v>2019</v>
      </c>
      <c r="C98" s="6">
        <f t="shared" si="3"/>
        <v>10</v>
      </c>
      <c r="D98" s="6">
        <f t="shared" si="5"/>
        <v>2019.1</v>
      </c>
      <c r="E98">
        <v>0.75</v>
      </c>
    </row>
    <row r="99" spans="1:5">
      <c r="A99" s="1">
        <v>43764</v>
      </c>
      <c r="B99" s="6">
        <f t="shared" si="4"/>
        <v>2019</v>
      </c>
      <c r="C99" s="6">
        <f t="shared" si="3"/>
        <v>10</v>
      </c>
      <c r="D99" s="6">
        <f t="shared" si="5"/>
        <v>2019.1</v>
      </c>
      <c r="E99">
        <v>0.75</v>
      </c>
    </row>
    <row r="100" spans="1:5">
      <c r="A100" s="1">
        <v>43765</v>
      </c>
      <c r="B100" s="6">
        <f t="shared" si="4"/>
        <v>2019</v>
      </c>
      <c r="C100" s="6">
        <f t="shared" si="3"/>
        <v>10</v>
      </c>
      <c r="D100" s="6">
        <f t="shared" si="5"/>
        <v>2019.1</v>
      </c>
      <c r="E100">
        <v>0.75</v>
      </c>
    </row>
    <row r="101" spans="1:5">
      <c r="A101" s="1">
        <v>43766</v>
      </c>
      <c r="B101" s="6">
        <f t="shared" si="4"/>
        <v>2019</v>
      </c>
      <c r="C101" s="6">
        <f t="shared" si="3"/>
        <v>10</v>
      </c>
      <c r="D101" s="6">
        <f t="shared" si="5"/>
        <v>2019.1</v>
      </c>
      <c r="E101">
        <v>0.75</v>
      </c>
    </row>
    <row r="102" spans="1:5">
      <c r="A102" s="1">
        <v>43767</v>
      </c>
      <c r="B102" s="6">
        <f t="shared" si="4"/>
        <v>2019</v>
      </c>
      <c r="C102" s="6">
        <f t="shared" si="3"/>
        <v>10</v>
      </c>
      <c r="D102" s="6">
        <f t="shared" si="5"/>
        <v>2019.1</v>
      </c>
      <c r="E102">
        <v>0.75</v>
      </c>
    </row>
    <row r="103" spans="1:5">
      <c r="A103" s="1">
        <v>43768</v>
      </c>
      <c r="B103" s="6">
        <f t="shared" si="4"/>
        <v>2019</v>
      </c>
      <c r="C103" s="6">
        <f t="shared" si="3"/>
        <v>10</v>
      </c>
      <c r="D103" s="6">
        <f t="shared" si="5"/>
        <v>2019.1</v>
      </c>
      <c r="E103">
        <v>0.75</v>
      </c>
    </row>
    <row r="104" spans="1:5">
      <c r="A104" s="1">
        <v>43769</v>
      </c>
      <c r="B104" s="6">
        <f t="shared" si="4"/>
        <v>2019</v>
      </c>
      <c r="C104" s="6">
        <f t="shared" si="3"/>
        <v>10</v>
      </c>
      <c r="D104" s="6">
        <f t="shared" si="5"/>
        <v>2019.1</v>
      </c>
      <c r="E104">
        <v>0.75</v>
      </c>
    </row>
    <row r="105" spans="1:5">
      <c r="A105" s="1">
        <v>43770</v>
      </c>
      <c r="B105" s="6">
        <f t="shared" si="4"/>
        <v>2019</v>
      </c>
      <c r="C105" s="6">
        <f t="shared" si="3"/>
        <v>11</v>
      </c>
      <c r="D105" s="6">
        <f t="shared" si="5"/>
        <v>2019.11</v>
      </c>
      <c r="E105">
        <v>0.75</v>
      </c>
    </row>
    <row r="106" spans="1:5">
      <c r="A106" s="1">
        <v>43771</v>
      </c>
      <c r="B106" s="6">
        <f t="shared" si="4"/>
        <v>2019</v>
      </c>
      <c r="C106" s="6">
        <f t="shared" si="3"/>
        <v>11</v>
      </c>
      <c r="D106" s="6">
        <f t="shared" si="5"/>
        <v>2019.11</v>
      </c>
      <c r="E106">
        <v>0.75</v>
      </c>
    </row>
    <row r="107" spans="1:5">
      <c r="A107" s="1">
        <v>43772</v>
      </c>
      <c r="B107" s="6">
        <f t="shared" si="4"/>
        <v>2019</v>
      </c>
      <c r="C107" s="6">
        <f t="shared" si="3"/>
        <v>11</v>
      </c>
      <c r="D107" s="6">
        <f t="shared" si="5"/>
        <v>2019.11</v>
      </c>
      <c r="E107">
        <v>0.75</v>
      </c>
    </row>
    <row r="108" spans="1:5">
      <c r="A108" s="1">
        <v>43773</v>
      </c>
      <c r="B108" s="6">
        <f t="shared" si="4"/>
        <v>2019</v>
      </c>
      <c r="C108" s="6">
        <f t="shared" si="3"/>
        <v>11</v>
      </c>
      <c r="D108" s="6">
        <f t="shared" si="5"/>
        <v>2019.11</v>
      </c>
      <c r="E108">
        <v>0.75</v>
      </c>
    </row>
    <row r="109" spans="1:5">
      <c r="A109" s="1">
        <v>43774</v>
      </c>
      <c r="B109" s="6">
        <f t="shared" si="4"/>
        <v>2019</v>
      </c>
      <c r="C109" s="6">
        <f t="shared" si="3"/>
        <v>11</v>
      </c>
      <c r="D109" s="6">
        <f t="shared" si="5"/>
        <v>2019.11</v>
      </c>
      <c r="E109">
        <v>0.75</v>
      </c>
    </row>
    <row r="110" spans="1:5">
      <c r="A110" s="1">
        <v>43775</v>
      </c>
      <c r="B110" s="6">
        <f t="shared" si="4"/>
        <v>2019</v>
      </c>
      <c r="C110" s="6">
        <f t="shared" si="3"/>
        <v>11</v>
      </c>
      <c r="D110" s="6">
        <f t="shared" si="5"/>
        <v>2019.11</v>
      </c>
      <c r="E110">
        <v>0.75</v>
      </c>
    </row>
    <row r="111" spans="1:5">
      <c r="A111" s="1">
        <v>43776</v>
      </c>
      <c r="B111" s="6">
        <f t="shared" si="4"/>
        <v>2019</v>
      </c>
      <c r="C111" s="6">
        <f t="shared" si="3"/>
        <v>11</v>
      </c>
      <c r="D111" s="6">
        <f t="shared" si="5"/>
        <v>2019.11</v>
      </c>
      <c r="E111">
        <v>0.75</v>
      </c>
    </row>
    <row r="112" spans="1:5">
      <c r="A112" s="1">
        <v>43777</v>
      </c>
      <c r="B112" s="6">
        <f t="shared" si="4"/>
        <v>2019</v>
      </c>
      <c r="C112" s="6">
        <f t="shared" si="3"/>
        <v>11</v>
      </c>
      <c r="D112" s="6">
        <f t="shared" si="5"/>
        <v>2019.11</v>
      </c>
      <c r="E112">
        <v>0.75</v>
      </c>
    </row>
    <row r="113" spans="1:5">
      <c r="A113" s="1">
        <v>43778</v>
      </c>
      <c r="B113" s="6">
        <f t="shared" si="4"/>
        <v>2019</v>
      </c>
      <c r="C113" s="6">
        <f t="shared" si="3"/>
        <v>11</v>
      </c>
      <c r="D113" s="6">
        <f t="shared" si="5"/>
        <v>2019.11</v>
      </c>
      <c r="E113">
        <v>0.75</v>
      </c>
    </row>
    <row r="114" spans="1:5">
      <c r="A114" s="1">
        <v>43779</v>
      </c>
      <c r="B114" s="6">
        <f t="shared" si="4"/>
        <v>2019</v>
      </c>
      <c r="C114" s="6">
        <f t="shared" si="3"/>
        <v>11</v>
      </c>
      <c r="D114" s="6">
        <f t="shared" si="5"/>
        <v>2019.11</v>
      </c>
      <c r="E114">
        <v>0.75</v>
      </c>
    </row>
    <row r="115" spans="1:5">
      <c r="A115" s="1">
        <v>43780</v>
      </c>
      <c r="B115" s="6">
        <f t="shared" si="4"/>
        <v>2019</v>
      </c>
      <c r="C115" s="6">
        <f t="shared" si="3"/>
        <v>11</v>
      </c>
      <c r="D115" s="6">
        <f t="shared" si="5"/>
        <v>2019.11</v>
      </c>
      <c r="E115">
        <v>0.75</v>
      </c>
    </row>
    <row r="116" spans="1:5">
      <c r="A116" s="1">
        <v>43781</v>
      </c>
      <c r="B116" s="6">
        <f t="shared" si="4"/>
        <v>2019</v>
      </c>
      <c r="C116" s="6">
        <f t="shared" si="3"/>
        <v>11</v>
      </c>
      <c r="D116" s="6">
        <f t="shared" si="5"/>
        <v>2019.11</v>
      </c>
      <c r="E116">
        <v>0.75</v>
      </c>
    </row>
    <row r="117" spans="1:5">
      <c r="A117" s="1">
        <v>43782</v>
      </c>
      <c r="B117" s="6">
        <f t="shared" si="4"/>
        <v>2019</v>
      </c>
      <c r="C117" s="6">
        <f t="shared" si="3"/>
        <v>11</v>
      </c>
      <c r="D117" s="6">
        <f t="shared" si="5"/>
        <v>2019.11</v>
      </c>
      <c r="E117">
        <v>0.75</v>
      </c>
    </row>
    <row r="118" spans="1:5">
      <c r="A118" s="1">
        <v>43783</v>
      </c>
      <c r="B118" s="6">
        <f t="shared" si="4"/>
        <v>2019</v>
      </c>
      <c r="C118" s="6">
        <f t="shared" si="3"/>
        <v>11</v>
      </c>
      <c r="D118" s="6">
        <f t="shared" si="5"/>
        <v>2019.11</v>
      </c>
      <c r="E118">
        <v>0.75</v>
      </c>
    </row>
    <row r="119" spans="1:5">
      <c r="A119" s="1">
        <v>43784</v>
      </c>
      <c r="B119" s="6">
        <f t="shared" si="4"/>
        <v>2019</v>
      </c>
      <c r="C119" s="6">
        <f t="shared" si="3"/>
        <v>11</v>
      </c>
      <c r="D119" s="6">
        <f t="shared" si="5"/>
        <v>2019.11</v>
      </c>
      <c r="E119">
        <v>0.75</v>
      </c>
    </row>
    <row r="120" spans="1:5">
      <c r="A120" s="1">
        <v>43785</v>
      </c>
      <c r="B120" s="6">
        <f t="shared" si="4"/>
        <v>2019</v>
      </c>
      <c r="C120" s="6">
        <f t="shared" si="3"/>
        <v>11</v>
      </c>
      <c r="D120" s="6">
        <f t="shared" si="5"/>
        <v>2019.11</v>
      </c>
      <c r="E120">
        <v>0.75</v>
      </c>
    </row>
    <row r="121" spans="1:5">
      <c r="A121" s="1">
        <v>43786</v>
      </c>
      <c r="B121" s="6">
        <f t="shared" si="4"/>
        <v>2019</v>
      </c>
      <c r="C121" s="6">
        <f t="shared" si="3"/>
        <v>11</v>
      </c>
      <c r="D121" s="6">
        <f t="shared" si="5"/>
        <v>2019.11</v>
      </c>
      <c r="E121">
        <v>0.75</v>
      </c>
    </row>
    <row r="122" spans="1:5">
      <c r="A122" s="1">
        <v>43787</v>
      </c>
      <c r="B122" s="6">
        <f t="shared" si="4"/>
        <v>2019</v>
      </c>
      <c r="C122" s="6">
        <f t="shared" si="3"/>
        <v>11</v>
      </c>
      <c r="D122" s="6">
        <f t="shared" si="5"/>
        <v>2019.11</v>
      </c>
      <c r="E122">
        <v>0.75</v>
      </c>
    </row>
    <row r="123" spans="1:5">
      <c r="A123" s="1">
        <v>43788</v>
      </c>
      <c r="B123" s="6">
        <f t="shared" si="4"/>
        <v>2019</v>
      </c>
      <c r="C123" s="6">
        <f t="shared" si="3"/>
        <v>11</v>
      </c>
      <c r="D123" s="6">
        <f t="shared" si="5"/>
        <v>2019.11</v>
      </c>
      <c r="E123">
        <v>0.75</v>
      </c>
    </row>
    <row r="124" spans="1:5">
      <c r="A124" s="1">
        <v>43789</v>
      </c>
      <c r="B124" s="6">
        <f t="shared" si="4"/>
        <v>2019</v>
      </c>
      <c r="C124" s="6">
        <f t="shared" si="3"/>
        <v>11</v>
      </c>
      <c r="D124" s="6">
        <f t="shared" si="5"/>
        <v>2019.11</v>
      </c>
      <c r="E124">
        <v>0.75</v>
      </c>
    </row>
    <row r="125" spans="1:5">
      <c r="A125" s="1">
        <v>43790</v>
      </c>
      <c r="B125" s="6">
        <f t="shared" si="4"/>
        <v>2019</v>
      </c>
      <c r="C125" s="6">
        <f t="shared" si="3"/>
        <v>11</v>
      </c>
      <c r="D125" s="6">
        <f t="shared" si="5"/>
        <v>2019.11</v>
      </c>
      <c r="E125">
        <v>0.75</v>
      </c>
    </row>
    <row r="126" spans="1:5">
      <c r="A126" s="1">
        <v>43791</v>
      </c>
      <c r="B126" s="6">
        <f t="shared" si="4"/>
        <v>2019</v>
      </c>
      <c r="C126" s="6">
        <f t="shared" si="3"/>
        <v>11</v>
      </c>
      <c r="D126" s="6">
        <f t="shared" si="5"/>
        <v>2019.11</v>
      </c>
      <c r="E126">
        <v>0.75</v>
      </c>
    </row>
    <row r="127" spans="1:5">
      <c r="A127" s="1">
        <v>43792</v>
      </c>
      <c r="B127" s="6">
        <f t="shared" si="4"/>
        <v>2019</v>
      </c>
      <c r="C127" s="6">
        <f t="shared" si="3"/>
        <v>11</v>
      </c>
      <c r="D127" s="6">
        <f t="shared" si="5"/>
        <v>2019.11</v>
      </c>
      <c r="E127">
        <v>0.75</v>
      </c>
    </row>
    <row r="128" spans="1:5">
      <c r="A128" s="1">
        <v>43793</v>
      </c>
      <c r="B128" s="6">
        <f t="shared" si="4"/>
        <v>2019</v>
      </c>
      <c r="C128" s="6">
        <f t="shared" si="3"/>
        <v>11</v>
      </c>
      <c r="D128" s="6">
        <f t="shared" si="5"/>
        <v>2019.11</v>
      </c>
      <c r="E128">
        <v>0.75</v>
      </c>
    </row>
    <row r="129" spans="1:5">
      <c r="A129" s="1">
        <v>43794</v>
      </c>
      <c r="B129" s="6">
        <f t="shared" si="4"/>
        <v>2019</v>
      </c>
      <c r="C129" s="6">
        <f t="shared" si="3"/>
        <v>11</v>
      </c>
      <c r="D129" s="6">
        <f t="shared" si="5"/>
        <v>2019.11</v>
      </c>
      <c r="E129">
        <v>0.75</v>
      </c>
    </row>
    <row r="130" spans="1:5">
      <c r="A130" s="1">
        <v>43795</v>
      </c>
      <c r="B130" s="6">
        <f t="shared" si="4"/>
        <v>2019</v>
      </c>
      <c r="C130" s="6">
        <f t="shared" si="3"/>
        <v>11</v>
      </c>
      <c r="D130" s="6">
        <f t="shared" si="5"/>
        <v>2019.11</v>
      </c>
      <c r="E130">
        <v>0.75</v>
      </c>
    </row>
    <row r="131" spans="1:5">
      <c r="A131" s="1">
        <v>43796</v>
      </c>
      <c r="B131" s="6">
        <f t="shared" si="4"/>
        <v>2019</v>
      </c>
      <c r="C131" s="6">
        <f t="shared" si="3"/>
        <v>11</v>
      </c>
      <c r="D131" s="6">
        <f t="shared" si="5"/>
        <v>2019.11</v>
      </c>
      <c r="E131">
        <v>0.75</v>
      </c>
    </row>
    <row r="132" spans="1:5">
      <c r="A132" s="1">
        <v>43797</v>
      </c>
      <c r="B132" s="6">
        <f t="shared" si="4"/>
        <v>2019</v>
      </c>
      <c r="C132" s="6">
        <f t="shared" si="3"/>
        <v>11</v>
      </c>
      <c r="D132" s="6">
        <f t="shared" si="5"/>
        <v>2019.11</v>
      </c>
      <c r="E132">
        <v>0.75</v>
      </c>
    </row>
    <row r="133" spans="1:5">
      <c r="A133" s="1">
        <v>43798</v>
      </c>
      <c r="B133" s="6">
        <f t="shared" si="4"/>
        <v>2019</v>
      </c>
      <c r="C133" s="6">
        <f t="shared" si="3"/>
        <v>11</v>
      </c>
      <c r="D133" s="6">
        <f t="shared" si="5"/>
        <v>2019.11</v>
      </c>
      <c r="E133">
        <v>0.75</v>
      </c>
    </row>
    <row r="134" spans="1:5">
      <c r="A134" s="1">
        <v>43799</v>
      </c>
      <c r="B134" s="6">
        <f t="shared" si="4"/>
        <v>2019</v>
      </c>
      <c r="C134" s="6">
        <f t="shared" si="3"/>
        <v>11</v>
      </c>
      <c r="D134" s="6">
        <f t="shared" si="5"/>
        <v>2019.11</v>
      </c>
      <c r="E134">
        <v>0.75</v>
      </c>
    </row>
    <row r="135" spans="1:5">
      <c r="A135" s="1">
        <v>43800</v>
      </c>
      <c r="B135" s="6">
        <f t="shared" si="4"/>
        <v>2019</v>
      </c>
      <c r="C135" s="6">
        <f t="shared" si="3"/>
        <v>12</v>
      </c>
      <c r="D135" s="6">
        <f t="shared" si="5"/>
        <v>2019.12</v>
      </c>
      <c r="E135">
        <v>0.75</v>
      </c>
    </row>
    <row r="136" spans="1:5">
      <c r="A136" s="1">
        <v>43801</v>
      </c>
      <c r="B136" s="6">
        <f t="shared" si="4"/>
        <v>2019</v>
      </c>
      <c r="C136" s="6">
        <f t="shared" si="3"/>
        <v>12</v>
      </c>
      <c r="D136" s="6">
        <f t="shared" si="5"/>
        <v>2019.12</v>
      </c>
      <c r="E136">
        <v>0.1</v>
      </c>
    </row>
    <row r="137" spans="1:5">
      <c r="A137" s="1">
        <v>43802</v>
      </c>
      <c r="B137" s="6">
        <f t="shared" si="4"/>
        <v>2019</v>
      </c>
      <c r="C137" s="6">
        <f t="shared" si="3"/>
        <v>12</v>
      </c>
      <c r="D137" s="6">
        <f t="shared" si="5"/>
        <v>2019.12</v>
      </c>
      <c r="E137">
        <v>0.1</v>
      </c>
    </row>
    <row r="138" spans="1:5">
      <c r="A138" s="1">
        <v>43803</v>
      </c>
      <c r="B138" s="6">
        <f t="shared" si="4"/>
        <v>2019</v>
      </c>
      <c r="C138" s="6">
        <f t="shared" si="3"/>
        <v>12</v>
      </c>
      <c r="D138" s="6">
        <f t="shared" si="5"/>
        <v>2019.12</v>
      </c>
      <c r="E138">
        <v>0.1</v>
      </c>
    </row>
    <row r="139" spans="1:5">
      <c r="A139" s="1">
        <v>43804</v>
      </c>
      <c r="B139" s="6">
        <f t="shared" si="4"/>
        <v>2019</v>
      </c>
      <c r="C139" s="6">
        <f t="shared" si="3"/>
        <v>12</v>
      </c>
      <c r="D139" s="6">
        <f t="shared" si="5"/>
        <v>2019.12</v>
      </c>
      <c r="E139">
        <v>0.1</v>
      </c>
    </row>
    <row r="140" spans="1:5">
      <c r="A140" s="1">
        <v>43805</v>
      </c>
      <c r="B140" s="6">
        <f t="shared" si="4"/>
        <v>2019</v>
      </c>
      <c r="C140" s="6">
        <f t="shared" si="3"/>
        <v>12</v>
      </c>
      <c r="D140" s="6">
        <f t="shared" si="5"/>
        <v>2019.12</v>
      </c>
      <c r="E140">
        <v>0.1</v>
      </c>
    </row>
    <row r="141" spans="1:5">
      <c r="A141" s="1">
        <v>43806</v>
      </c>
      <c r="B141" s="6">
        <f t="shared" si="4"/>
        <v>2019</v>
      </c>
      <c r="C141" s="6">
        <f t="shared" ref="C141:C204" si="6">MONTH(A141)</f>
        <v>12</v>
      </c>
      <c r="D141" s="6">
        <f t="shared" si="5"/>
        <v>2019.12</v>
      </c>
      <c r="E141">
        <v>0.1</v>
      </c>
    </row>
    <row r="142" spans="1:5">
      <c r="A142" s="1">
        <v>43807</v>
      </c>
      <c r="B142" s="6">
        <f t="shared" ref="B142:B205" si="7">YEAR(A142)</f>
        <v>2019</v>
      </c>
      <c r="C142" s="6">
        <f t="shared" si="6"/>
        <v>12</v>
      </c>
      <c r="D142" s="6">
        <f t="shared" ref="D142:D205" si="8">B142+C142/100</f>
        <v>2019.12</v>
      </c>
      <c r="E142">
        <v>0.1</v>
      </c>
    </row>
    <row r="143" spans="1:5">
      <c r="A143" s="1">
        <v>43808</v>
      </c>
      <c r="B143" s="6">
        <f t="shared" si="7"/>
        <v>2019</v>
      </c>
      <c r="C143" s="6">
        <f t="shared" si="6"/>
        <v>12</v>
      </c>
      <c r="D143" s="6">
        <f t="shared" si="8"/>
        <v>2019.12</v>
      </c>
      <c r="E143">
        <v>0.1</v>
      </c>
    </row>
    <row r="144" spans="1:5">
      <c r="A144" s="1">
        <v>43809</v>
      </c>
      <c r="B144" s="6">
        <f t="shared" si="7"/>
        <v>2019</v>
      </c>
      <c r="C144" s="6">
        <f t="shared" si="6"/>
        <v>12</v>
      </c>
      <c r="D144" s="6">
        <f t="shared" si="8"/>
        <v>2019.12</v>
      </c>
      <c r="E144">
        <v>0.1</v>
      </c>
    </row>
    <row r="145" spans="1:5">
      <c r="A145" s="1">
        <v>43810</v>
      </c>
      <c r="B145" s="6">
        <f t="shared" si="7"/>
        <v>2019</v>
      </c>
      <c r="C145" s="6">
        <f t="shared" si="6"/>
        <v>12</v>
      </c>
      <c r="D145" s="6">
        <f t="shared" si="8"/>
        <v>2019.12</v>
      </c>
      <c r="E145">
        <v>0.1</v>
      </c>
    </row>
    <row r="146" spans="1:5">
      <c r="A146" s="1">
        <v>43811</v>
      </c>
      <c r="B146" s="6">
        <f t="shared" si="7"/>
        <v>2019</v>
      </c>
      <c r="C146" s="6">
        <f t="shared" si="6"/>
        <v>12</v>
      </c>
      <c r="D146" s="6">
        <f t="shared" si="8"/>
        <v>2019.12</v>
      </c>
      <c r="E146">
        <v>0.1</v>
      </c>
    </row>
    <row r="147" spans="1:5">
      <c r="A147" s="1">
        <v>43812</v>
      </c>
      <c r="B147" s="6">
        <f t="shared" si="7"/>
        <v>2019</v>
      </c>
      <c r="C147" s="6">
        <f t="shared" si="6"/>
        <v>12</v>
      </c>
      <c r="D147" s="6">
        <f t="shared" si="8"/>
        <v>2019.12</v>
      </c>
      <c r="E147">
        <v>0.1</v>
      </c>
    </row>
    <row r="148" spans="1:5">
      <c r="A148" s="1">
        <v>43813</v>
      </c>
      <c r="B148" s="6">
        <f t="shared" si="7"/>
        <v>2019</v>
      </c>
      <c r="C148" s="6">
        <f t="shared" si="6"/>
        <v>12</v>
      </c>
      <c r="D148" s="6">
        <f t="shared" si="8"/>
        <v>2019.12</v>
      </c>
      <c r="E148">
        <v>0.1</v>
      </c>
    </row>
    <row r="149" spans="1:5">
      <c r="A149" s="1">
        <v>43814</v>
      </c>
      <c r="B149" s="6">
        <f t="shared" si="7"/>
        <v>2019</v>
      </c>
      <c r="C149" s="6">
        <f t="shared" si="6"/>
        <v>12</v>
      </c>
      <c r="D149" s="6">
        <f t="shared" si="8"/>
        <v>2019.12</v>
      </c>
      <c r="E149">
        <v>0.1</v>
      </c>
    </row>
    <row r="150" spans="1:5">
      <c r="A150" s="1">
        <v>43815</v>
      </c>
      <c r="B150" s="6">
        <f t="shared" si="7"/>
        <v>2019</v>
      </c>
      <c r="C150" s="6">
        <f t="shared" si="6"/>
        <v>12</v>
      </c>
      <c r="D150" s="6">
        <f t="shared" si="8"/>
        <v>2019.12</v>
      </c>
      <c r="E150">
        <v>0.1</v>
      </c>
    </row>
    <row r="151" spans="1:5">
      <c r="A151" s="1">
        <v>43816</v>
      </c>
      <c r="B151" s="6">
        <f t="shared" si="7"/>
        <v>2019</v>
      </c>
      <c r="C151" s="6">
        <f t="shared" si="6"/>
        <v>12</v>
      </c>
      <c r="D151" s="6">
        <f t="shared" si="8"/>
        <v>2019.12</v>
      </c>
      <c r="E151">
        <v>0.1</v>
      </c>
    </row>
    <row r="152" spans="1:5">
      <c r="A152" s="1">
        <v>43817</v>
      </c>
      <c r="B152" s="6">
        <f t="shared" si="7"/>
        <v>2019</v>
      </c>
      <c r="C152" s="6">
        <f t="shared" si="6"/>
        <v>12</v>
      </c>
      <c r="D152" s="6">
        <f t="shared" si="8"/>
        <v>2019.12</v>
      </c>
      <c r="E152">
        <v>0.1</v>
      </c>
    </row>
    <row r="153" spans="1:5">
      <c r="A153" s="1">
        <v>43818</v>
      </c>
      <c r="B153" s="6">
        <f t="shared" si="7"/>
        <v>2019</v>
      </c>
      <c r="C153" s="6">
        <f t="shared" si="6"/>
        <v>12</v>
      </c>
      <c r="D153" s="6">
        <f t="shared" si="8"/>
        <v>2019.12</v>
      </c>
      <c r="E153">
        <v>0.1</v>
      </c>
    </row>
    <row r="154" spans="1:5">
      <c r="A154" s="1">
        <v>43819</v>
      </c>
      <c r="B154" s="6">
        <f t="shared" si="7"/>
        <v>2019</v>
      </c>
      <c r="C154" s="6">
        <f t="shared" si="6"/>
        <v>12</v>
      </c>
      <c r="D154" s="6">
        <f t="shared" si="8"/>
        <v>2019.12</v>
      </c>
      <c r="E154">
        <v>0.1</v>
      </c>
    </row>
    <row r="155" spans="1:5">
      <c r="A155" s="1">
        <v>43820</v>
      </c>
      <c r="B155" s="6">
        <f t="shared" si="7"/>
        <v>2019</v>
      </c>
      <c r="C155" s="6">
        <f t="shared" si="6"/>
        <v>12</v>
      </c>
      <c r="D155" s="6">
        <f t="shared" si="8"/>
        <v>2019.12</v>
      </c>
      <c r="E155">
        <v>0.1</v>
      </c>
    </row>
    <row r="156" spans="1:5">
      <c r="A156" s="1">
        <v>43821</v>
      </c>
      <c r="B156" s="6">
        <f t="shared" si="7"/>
        <v>2019</v>
      </c>
      <c r="C156" s="6">
        <f t="shared" si="6"/>
        <v>12</v>
      </c>
      <c r="D156" s="6">
        <f t="shared" si="8"/>
        <v>2019.12</v>
      </c>
      <c r="E156">
        <v>0.1</v>
      </c>
    </row>
    <row r="157" spans="1:5">
      <c r="A157" s="1">
        <v>43822</v>
      </c>
      <c r="B157" s="6">
        <f t="shared" si="7"/>
        <v>2019</v>
      </c>
      <c r="C157" s="6">
        <f t="shared" si="6"/>
        <v>12</v>
      </c>
      <c r="D157" s="6">
        <f t="shared" si="8"/>
        <v>2019.12</v>
      </c>
      <c r="E157">
        <v>0.1</v>
      </c>
    </row>
    <row r="158" spans="1:5">
      <c r="A158" s="1">
        <v>43823</v>
      </c>
      <c r="B158" s="6">
        <f t="shared" si="7"/>
        <v>2019</v>
      </c>
      <c r="C158" s="6">
        <f t="shared" si="6"/>
        <v>12</v>
      </c>
      <c r="D158" s="6">
        <f t="shared" si="8"/>
        <v>2019.12</v>
      </c>
      <c r="E158">
        <v>0.1</v>
      </c>
    </row>
    <row r="159" spans="1:5">
      <c r="A159" s="1">
        <v>43824</v>
      </c>
      <c r="B159" s="6">
        <f t="shared" si="7"/>
        <v>2019</v>
      </c>
      <c r="C159" s="6">
        <f t="shared" si="6"/>
        <v>12</v>
      </c>
      <c r="D159" s="6">
        <f t="shared" si="8"/>
        <v>2019.12</v>
      </c>
      <c r="E159">
        <v>0.1</v>
      </c>
    </row>
    <row r="160" spans="1:5">
      <c r="A160" s="1">
        <v>43825</v>
      </c>
      <c r="B160" s="6">
        <f t="shared" si="7"/>
        <v>2019</v>
      </c>
      <c r="C160" s="6">
        <f t="shared" si="6"/>
        <v>12</v>
      </c>
      <c r="D160" s="6">
        <f t="shared" si="8"/>
        <v>2019.12</v>
      </c>
      <c r="E160">
        <v>0.1</v>
      </c>
    </row>
    <row r="161" spans="1:5">
      <c r="A161" s="1">
        <v>43826</v>
      </c>
      <c r="B161" s="6">
        <f t="shared" si="7"/>
        <v>2019</v>
      </c>
      <c r="C161" s="6">
        <f t="shared" si="6"/>
        <v>12</v>
      </c>
      <c r="D161" s="6">
        <f t="shared" si="8"/>
        <v>2019.12</v>
      </c>
      <c r="E161">
        <v>0.1</v>
      </c>
    </row>
    <row r="162" spans="1:5">
      <c r="A162" s="1">
        <v>43827</v>
      </c>
      <c r="B162" s="6">
        <f t="shared" si="7"/>
        <v>2019</v>
      </c>
      <c r="C162" s="6">
        <f t="shared" si="6"/>
        <v>12</v>
      </c>
      <c r="D162" s="6">
        <f t="shared" si="8"/>
        <v>2019.12</v>
      </c>
      <c r="E162">
        <v>0.1</v>
      </c>
    </row>
    <row r="163" spans="1:5">
      <c r="A163" s="1">
        <v>43828</v>
      </c>
      <c r="B163" s="6">
        <f t="shared" si="7"/>
        <v>2019</v>
      </c>
      <c r="C163" s="6">
        <f t="shared" si="6"/>
        <v>12</v>
      </c>
      <c r="D163" s="6">
        <f t="shared" si="8"/>
        <v>2019.12</v>
      </c>
      <c r="E163">
        <v>0.1</v>
      </c>
    </row>
    <row r="164" spans="1:5">
      <c r="A164" s="1">
        <v>43829</v>
      </c>
      <c r="B164" s="6">
        <f t="shared" si="7"/>
        <v>2019</v>
      </c>
      <c r="C164" s="6">
        <f t="shared" si="6"/>
        <v>12</v>
      </c>
      <c r="D164" s="6">
        <f t="shared" si="8"/>
        <v>2019.12</v>
      </c>
      <c r="E164">
        <v>0.1</v>
      </c>
    </row>
    <row r="165" spans="1:5">
      <c r="A165" s="1">
        <v>43830</v>
      </c>
      <c r="B165" s="6">
        <f t="shared" si="7"/>
        <v>2019</v>
      </c>
      <c r="C165" s="6">
        <f t="shared" si="6"/>
        <v>12</v>
      </c>
      <c r="D165" s="6">
        <f t="shared" si="8"/>
        <v>2019.12</v>
      </c>
      <c r="E165">
        <v>0.1</v>
      </c>
    </row>
    <row r="166" spans="1:5">
      <c r="A166" s="1">
        <v>43831</v>
      </c>
      <c r="B166" s="6">
        <f t="shared" si="7"/>
        <v>2020</v>
      </c>
      <c r="C166" s="6">
        <f t="shared" si="6"/>
        <v>1</v>
      </c>
      <c r="D166" s="6">
        <f t="shared" si="8"/>
        <v>2020.01</v>
      </c>
      <c r="E166">
        <v>0.1</v>
      </c>
    </row>
    <row r="167" spans="1:5">
      <c r="A167" s="1">
        <v>43832</v>
      </c>
      <c r="B167" s="6">
        <f t="shared" si="7"/>
        <v>2020</v>
      </c>
      <c r="C167" s="6">
        <f t="shared" si="6"/>
        <v>1</v>
      </c>
      <c r="D167" s="6">
        <f t="shared" si="8"/>
        <v>2020.01</v>
      </c>
      <c r="E167">
        <v>0.1</v>
      </c>
    </row>
    <row r="168" spans="1:5">
      <c r="A168" s="1">
        <v>43833</v>
      </c>
      <c r="B168" s="6">
        <f t="shared" si="7"/>
        <v>2020</v>
      </c>
      <c r="C168" s="6">
        <f t="shared" si="6"/>
        <v>1</v>
      </c>
      <c r="D168" s="6">
        <f t="shared" si="8"/>
        <v>2020.01</v>
      </c>
      <c r="E168">
        <v>0.1</v>
      </c>
    </row>
    <row r="169" spans="1:5">
      <c r="A169" s="1">
        <v>43834</v>
      </c>
      <c r="B169" s="6">
        <f t="shared" si="7"/>
        <v>2020</v>
      </c>
      <c r="C169" s="6">
        <f t="shared" si="6"/>
        <v>1</v>
      </c>
      <c r="D169" s="6">
        <f t="shared" si="8"/>
        <v>2020.01</v>
      </c>
      <c r="E169">
        <v>0.1</v>
      </c>
    </row>
    <row r="170" spans="1:5">
      <c r="A170" s="1">
        <v>43835</v>
      </c>
      <c r="B170" s="6">
        <f t="shared" si="7"/>
        <v>2020</v>
      </c>
      <c r="C170" s="6">
        <f t="shared" si="6"/>
        <v>1</v>
      </c>
      <c r="D170" s="6">
        <f t="shared" si="8"/>
        <v>2020.01</v>
      </c>
      <c r="E170">
        <v>0.1</v>
      </c>
    </row>
    <row r="171" spans="1:5">
      <c r="A171" s="1">
        <v>43836</v>
      </c>
      <c r="B171" s="6">
        <f t="shared" si="7"/>
        <v>2020</v>
      </c>
      <c r="C171" s="6">
        <f t="shared" si="6"/>
        <v>1</v>
      </c>
      <c r="D171" s="6">
        <f t="shared" si="8"/>
        <v>2020.01</v>
      </c>
      <c r="E171">
        <v>0.1</v>
      </c>
    </row>
    <row r="172" spans="1:5">
      <c r="A172" s="1">
        <v>43837</v>
      </c>
      <c r="B172" s="6">
        <f t="shared" si="7"/>
        <v>2020</v>
      </c>
      <c r="C172" s="6">
        <f t="shared" si="6"/>
        <v>1</v>
      </c>
      <c r="D172" s="6">
        <f t="shared" si="8"/>
        <v>2020.01</v>
      </c>
      <c r="E172">
        <v>0.1</v>
      </c>
    </row>
    <row r="173" spans="1:5">
      <c r="A173" s="1">
        <v>43838</v>
      </c>
      <c r="B173" s="6">
        <f t="shared" si="7"/>
        <v>2020</v>
      </c>
      <c r="C173" s="6">
        <f t="shared" si="6"/>
        <v>1</v>
      </c>
      <c r="D173" s="6">
        <f t="shared" si="8"/>
        <v>2020.01</v>
      </c>
      <c r="E173">
        <v>0.1</v>
      </c>
    </row>
    <row r="174" spans="1:5">
      <c r="A174" s="1">
        <v>43839</v>
      </c>
      <c r="B174" s="6">
        <f t="shared" si="7"/>
        <v>2020</v>
      </c>
      <c r="C174" s="6">
        <f t="shared" si="6"/>
        <v>1</v>
      </c>
      <c r="D174" s="6">
        <f t="shared" si="8"/>
        <v>2020.01</v>
      </c>
      <c r="E174">
        <v>0.1</v>
      </c>
    </row>
    <row r="175" spans="1:5">
      <c r="A175" s="1">
        <v>43840</v>
      </c>
      <c r="B175" s="6">
        <f t="shared" si="7"/>
        <v>2020</v>
      </c>
      <c r="C175" s="6">
        <f t="shared" si="6"/>
        <v>1</v>
      </c>
      <c r="D175" s="6">
        <f t="shared" si="8"/>
        <v>2020.01</v>
      </c>
      <c r="E175">
        <v>0.1</v>
      </c>
    </row>
    <row r="176" spans="1:5">
      <c r="A176" s="1">
        <v>43841</v>
      </c>
      <c r="B176" s="6">
        <f t="shared" si="7"/>
        <v>2020</v>
      </c>
      <c r="C176" s="6">
        <f t="shared" si="6"/>
        <v>1</v>
      </c>
      <c r="D176" s="6">
        <f t="shared" si="8"/>
        <v>2020.01</v>
      </c>
      <c r="E176">
        <v>0.1</v>
      </c>
    </row>
    <row r="177" spans="1:5">
      <c r="A177" s="1">
        <v>43842</v>
      </c>
      <c r="B177" s="6">
        <f t="shared" si="7"/>
        <v>2020</v>
      </c>
      <c r="C177" s="6">
        <f t="shared" si="6"/>
        <v>1</v>
      </c>
      <c r="D177" s="6">
        <f t="shared" si="8"/>
        <v>2020.01</v>
      </c>
      <c r="E177">
        <v>0.1</v>
      </c>
    </row>
    <row r="178" spans="1:5">
      <c r="A178" s="1">
        <v>43843</v>
      </c>
      <c r="B178" s="6">
        <f t="shared" si="7"/>
        <v>2020</v>
      </c>
      <c r="C178" s="6">
        <f t="shared" si="6"/>
        <v>1</v>
      </c>
      <c r="D178" s="6">
        <f t="shared" si="8"/>
        <v>2020.01</v>
      </c>
      <c r="E178">
        <v>0.1</v>
      </c>
    </row>
    <row r="179" spans="1:5">
      <c r="A179" s="1">
        <v>43844</v>
      </c>
      <c r="B179" s="6">
        <f t="shared" si="7"/>
        <v>2020</v>
      </c>
      <c r="C179" s="6">
        <f t="shared" si="6"/>
        <v>1</v>
      </c>
      <c r="D179" s="6">
        <f t="shared" si="8"/>
        <v>2020.01</v>
      </c>
      <c r="E179">
        <v>0.1</v>
      </c>
    </row>
    <row r="180" spans="1:5">
      <c r="A180" s="1">
        <v>43845</v>
      </c>
      <c r="B180" s="6">
        <f t="shared" si="7"/>
        <v>2020</v>
      </c>
      <c r="C180" s="6">
        <f t="shared" si="6"/>
        <v>1</v>
      </c>
      <c r="D180" s="6">
        <f t="shared" si="8"/>
        <v>2020.01</v>
      </c>
      <c r="E180">
        <v>0.1</v>
      </c>
    </row>
    <row r="181" spans="1:5">
      <c r="A181" s="1">
        <v>43846</v>
      </c>
      <c r="B181" s="6">
        <f t="shared" si="7"/>
        <v>2020</v>
      </c>
      <c r="C181" s="6">
        <f t="shared" si="6"/>
        <v>1</v>
      </c>
      <c r="D181" s="6">
        <f t="shared" si="8"/>
        <v>2020.01</v>
      </c>
      <c r="E181">
        <v>0.1</v>
      </c>
    </row>
    <row r="182" spans="1:5">
      <c r="A182" s="1">
        <v>43847</v>
      </c>
      <c r="B182" s="6">
        <f t="shared" si="7"/>
        <v>2020</v>
      </c>
      <c r="C182" s="6">
        <f t="shared" si="6"/>
        <v>1</v>
      </c>
      <c r="D182" s="6">
        <f t="shared" si="8"/>
        <v>2020.01</v>
      </c>
      <c r="E182">
        <v>0.1</v>
      </c>
    </row>
    <row r="183" spans="1:5">
      <c r="A183" s="1">
        <v>43848</v>
      </c>
      <c r="B183" s="6">
        <f t="shared" si="7"/>
        <v>2020</v>
      </c>
      <c r="C183" s="6">
        <f t="shared" si="6"/>
        <v>1</v>
      </c>
      <c r="D183" s="6">
        <f t="shared" si="8"/>
        <v>2020.01</v>
      </c>
      <c r="E183">
        <v>0.1</v>
      </c>
    </row>
    <row r="184" spans="1:5">
      <c r="A184" s="1">
        <v>43849</v>
      </c>
      <c r="B184" s="6">
        <f t="shared" si="7"/>
        <v>2020</v>
      </c>
      <c r="C184" s="6">
        <f t="shared" si="6"/>
        <v>1</v>
      </c>
      <c r="D184" s="6">
        <f t="shared" si="8"/>
        <v>2020.01</v>
      </c>
      <c r="E184">
        <v>0.1</v>
      </c>
    </row>
    <row r="185" spans="1:5">
      <c r="A185" s="1">
        <v>43850</v>
      </c>
      <c r="B185" s="6">
        <f t="shared" si="7"/>
        <v>2020</v>
      </c>
      <c r="C185" s="6">
        <f t="shared" si="6"/>
        <v>1</v>
      </c>
      <c r="D185" s="6">
        <f t="shared" si="8"/>
        <v>2020.01</v>
      </c>
      <c r="E185">
        <v>0.1</v>
      </c>
    </row>
    <row r="186" spans="1:5">
      <c r="A186" s="1">
        <v>43851</v>
      </c>
      <c r="B186" s="6">
        <f t="shared" si="7"/>
        <v>2020</v>
      </c>
      <c r="C186" s="6">
        <f t="shared" si="6"/>
        <v>1</v>
      </c>
      <c r="D186" s="6">
        <f t="shared" si="8"/>
        <v>2020.01</v>
      </c>
      <c r="E186">
        <v>0.1</v>
      </c>
    </row>
    <row r="187" spans="1:5">
      <c r="A187" s="1">
        <v>43852</v>
      </c>
      <c r="B187" s="6">
        <f t="shared" si="7"/>
        <v>2020</v>
      </c>
      <c r="C187" s="6">
        <f t="shared" si="6"/>
        <v>1</v>
      </c>
      <c r="D187" s="6">
        <f t="shared" si="8"/>
        <v>2020.01</v>
      </c>
      <c r="E187">
        <v>0.1</v>
      </c>
    </row>
    <row r="188" spans="1:5">
      <c r="A188" s="1">
        <v>43853</v>
      </c>
      <c r="B188" s="6">
        <f t="shared" si="7"/>
        <v>2020</v>
      </c>
      <c r="C188" s="6">
        <f t="shared" si="6"/>
        <v>1</v>
      </c>
      <c r="D188" s="6">
        <f t="shared" si="8"/>
        <v>2020.01</v>
      </c>
      <c r="E188">
        <v>0.1</v>
      </c>
    </row>
    <row r="189" spans="1:5">
      <c r="A189" s="1">
        <v>43854</v>
      </c>
      <c r="B189" s="6">
        <f t="shared" si="7"/>
        <v>2020</v>
      </c>
      <c r="C189" s="6">
        <f t="shared" si="6"/>
        <v>1</v>
      </c>
      <c r="D189" s="6">
        <f t="shared" si="8"/>
        <v>2020.01</v>
      </c>
      <c r="E189">
        <v>0.15</v>
      </c>
    </row>
    <row r="190" spans="1:5">
      <c r="A190" s="1">
        <v>43855</v>
      </c>
      <c r="B190" s="6">
        <f t="shared" si="7"/>
        <v>2020</v>
      </c>
      <c r="C190" s="6">
        <f t="shared" si="6"/>
        <v>1</v>
      </c>
      <c r="D190" s="6">
        <f t="shared" si="8"/>
        <v>2020.01</v>
      </c>
      <c r="E190">
        <v>0.15</v>
      </c>
    </row>
    <row r="191" spans="1:5">
      <c r="A191" s="1">
        <v>43856</v>
      </c>
      <c r="B191" s="6">
        <f t="shared" si="7"/>
        <v>2020</v>
      </c>
      <c r="C191" s="6">
        <f t="shared" si="6"/>
        <v>1</v>
      </c>
      <c r="D191" s="6">
        <f t="shared" si="8"/>
        <v>2020.01</v>
      </c>
      <c r="E191">
        <v>0.15</v>
      </c>
    </row>
    <row r="192" spans="1:5">
      <c r="A192" s="1">
        <v>43857</v>
      </c>
      <c r="B192" s="6">
        <f t="shared" si="7"/>
        <v>2020</v>
      </c>
      <c r="C192" s="6">
        <f t="shared" si="6"/>
        <v>1</v>
      </c>
      <c r="D192" s="6">
        <f t="shared" si="8"/>
        <v>2020.01</v>
      </c>
      <c r="E192">
        <v>0.15</v>
      </c>
    </row>
    <row r="193" spans="1:5">
      <c r="A193" s="1">
        <v>43858</v>
      </c>
      <c r="B193" s="6">
        <f t="shared" si="7"/>
        <v>2020</v>
      </c>
      <c r="C193" s="6">
        <f t="shared" si="6"/>
        <v>1</v>
      </c>
      <c r="D193" s="6">
        <f t="shared" si="8"/>
        <v>2020.01</v>
      </c>
      <c r="E193">
        <v>0.15</v>
      </c>
    </row>
    <row r="194" spans="1:5">
      <c r="A194" s="1">
        <v>43859</v>
      </c>
      <c r="B194" s="6">
        <f t="shared" si="7"/>
        <v>2020</v>
      </c>
      <c r="C194" s="6">
        <f t="shared" si="6"/>
        <v>1</v>
      </c>
      <c r="D194" s="6">
        <f t="shared" si="8"/>
        <v>2020.01</v>
      </c>
      <c r="E194">
        <v>0.15</v>
      </c>
    </row>
    <row r="195" spans="1:5">
      <c r="A195" s="1">
        <v>43860</v>
      </c>
      <c r="B195" s="6">
        <f t="shared" si="7"/>
        <v>2020</v>
      </c>
      <c r="C195" s="6">
        <f t="shared" si="6"/>
        <v>1</v>
      </c>
      <c r="D195" s="6">
        <f t="shared" si="8"/>
        <v>2020.01</v>
      </c>
      <c r="E195">
        <v>0.15</v>
      </c>
    </row>
    <row r="196" spans="1:5">
      <c r="A196" s="1">
        <v>43861</v>
      </c>
      <c r="B196" s="6">
        <f t="shared" si="7"/>
        <v>2020</v>
      </c>
      <c r="C196" s="6">
        <f t="shared" si="6"/>
        <v>1</v>
      </c>
      <c r="D196" s="6">
        <f t="shared" si="8"/>
        <v>2020.01</v>
      </c>
      <c r="E196">
        <v>0.15</v>
      </c>
    </row>
    <row r="197" spans="1:5">
      <c r="A197" s="1">
        <v>43862</v>
      </c>
      <c r="B197" s="6">
        <f t="shared" si="7"/>
        <v>2020</v>
      </c>
      <c r="C197" s="6">
        <f t="shared" si="6"/>
        <v>2</v>
      </c>
      <c r="D197" s="6">
        <f t="shared" si="8"/>
        <v>2020.02</v>
      </c>
      <c r="E197">
        <v>0.15</v>
      </c>
    </row>
    <row r="198" spans="1:5">
      <c r="A198" s="1">
        <v>43863</v>
      </c>
      <c r="B198" s="6">
        <f t="shared" si="7"/>
        <v>2020</v>
      </c>
      <c r="C198" s="6">
        <f t="shared" si="6"/>
        <v>2</v>
      </c>
      <c r="D198" s="6">
        <f t="shared" si="8"/>
        <v>2020.02</v>
      </c>
      <c r="E198">
        <v>0.15</v>
      </c>
    </row>
    <row r="199" spans="1:5">
      <c r="A199" s="1">
        <v>43864</v>
      </c>
      <c r="B199" s="6">
        <f t="shared" si="7"/>
        <v>2020</v>
      </c>
      <c r="C199" s="6">
        <f t="shared" si="6"/>
        <v>2</v>
      </c>
      <c r="D199" s="6">
        <f t="shared" si="8"/>
        <v>2020.02</v>
      </c>
      <c r="E199">
        <v>0.15</v>
      </c>
    </row>
    <row r="200" spans="1:5">
      <c r="A200" s="1">
        <v>43865</v>
      </c>
      <c r="B200" s="6">
        <f t="shared" si="7"/>
        <v>2020</v>
      </c>
      <c r="C200" s="6">
        <f t="shared" si="6"/>
        <v>2</v>
      </c>
      <c r="D200" s="6">
        <f t="shared" si="8"/>
        <v>2020.02</v>
      </c>
      <c r="E200">
        <v>0.15</v>
      </c>
    </row>
    <row r="201" spans="1:5">
      <c r="A201" s="1">
        <v>43866</v>
      </c>
      <c r="B201" s="6">
        <f t="shared" si="7"/>
        <v>2020</v>
      </c>
      <c r="C201" s="6">
        <f t="shared" si="6"/>
        <v>2</v>
      </c>
      <c r="D201" s="6">
        <f t="shared" si="8"/>
        <v>2020.02</v>
      </c>
      <c r="E201">
        <v>0.15</v>
      </c>
    </row>
    <row r="202" spans="1:5">
      <c r="A202" s="1">
        <v>43867</v>
      </c>
      <c r="B202" s="6">
        <f t="shared" si="7"/>
        <v>2020</v>
      </c>
      <c r="C202" s="6">
        <f t="shared" si="6"/>
        <v>2</v>
      </c>
      <c r="D202" s="6">
        <f t="shared" si="8"/>
        <v>2020.02</v>
      </c>
      <c r="E202">
        <v>0.15</v>
      </c>
    </row>
    <row r="203" spans="1:5">
      <c r="A203" s="1">
        <v>43868</v>
      </c>
      <c r="B203" s="6">
        <f t="shared" si="7"/>
        <v>2020</v>
      </c>
      <c r="C203" s="6">
        <f t="shared" si="6"/>
        <v>2</v>
      </c>
      <c r="D203" s="6">
        <f t="shared" si="8"/>
        <v>2020.02</v>
      </c>
      <c r="E203">
        <v>0.15</v>
      </c>
    </row>
    <row r="204" spans="1:5">
      <c r="A204" s="1">
        <v>43869</v>
      </c>
      <c r="B204" s="6">
        <f t="shared" si="7"/>
        <v>2020</v>
      </c>
      <c r="C204" s="6">
        <f t="shared" si="6"/>
        <v>2</v>
      </c>
      <c r="D204" s="6">
        <f t="shared" si="8"/>
        <v>2020.02</v>
      </c>
      <c r="E204">
        <v>0.15</v>
      </c>
    </row>
    <row r="205" spans="1:5">
      <c r="A205" s="1">
        <v>43870</v>
      </c>
      <c r="B205" s="6">
        <f t="shared" si="7"/>
        <v>2020</v>
      </c>
      <c r="C205" s="6">
        <f t="shared" ref="C205:C268" si="9">MONTH(A205)</f>
        <v>2</v>
      </c>
      <c r="D205" s="6">
        <f t="shared" si="8"/>
        <v>2020.02</v>
      </c>
      <c r="E205">
        <v>0.15</v>
      </c>
    </row>
    <row r="206" spans="1:5">
      <c r="A206" s="1">
        <v>43871</v>
      </c>
      <c r="B206" s="6">
        <f t="shared" ref="B206:B269" si="10">YEAR(A206)</f>
        <v>2020</v>
      </c>
      <c r="C206" s="6">
        <f t="shared" si="9"/>
        <v>2</v>
      </c>
      <c r="D206" s="6">
        <f t="shared" ref="D206:D269" si="11">B206+C206/100</f>
        <v>2020.02</v>
      </c>
      <c r="E206">
        <v>0.15</v>
      </c>
    </row>
    <row r="207" spans="1:5">
      <c r="A207" s="1">
        <v>43872</v>
      </c>
      <c r="B207" s="6">
        <f t="shared" si="10"/>
        <v>2020</v>
      </c>
      <c r="C207" s="6">
        <f t="shared" si="9"/>
        <v>2</v>
      </c>
      <c r="D207" s="6">
        <f t="shared" si="11"/>
        <v>2020.02</v>
      </c>
      <c r="E207">
        <v>0.15</v>
      </c>
    </row>
    <row r="208" spans="1:5">
      <c r="A208" s="1">
        <v>43873</v>
      </c>
      <c r="B208" s="6">
        <f t="shared" si="10"/>
        <v>2020</v>
      </c>
      <c r="C208" s="6">
        <f t="shared" si="9"/>
        <v>2</v>
      </c>
      <c r="D208" s="6">
        <f t="shared" si="11"/>
        <v>2020.02</v>
      </c>
      <c r="E208">
        <v>0.15</v>
      </c>
    </row>
    <row r="209" spans="1:5">
      <c r="A209" s="1">
        <v>43874</v>
      </c>
      <c r="B209" s="6">
        <f t="shared" si="10"/>
        <v>2020</v>
      </c>
      <c r="C209" s="6">
        <f t="shared" si="9"/>
        <v>2</v>
      </c>
      <c r="D209" s="6">
        <f t="shared" si="11"/>
        <v>2020.02</v>
      </c>
      <c r="E209">
        <v>0.15</v>
      </c>
    </row>
    <row r="210" spans="1:5">
      <c r="A210" s="1">
        <v>43875</v>
      </c>
      <c r="B210" s="6">
        <f t="shared" si="10"/>
        <v>2020</v>
      </c>
      <c r="C210" s="6">
        <f t="shared" si="9"/>
        <v>2</v>
      </c>
      <c r="D210" s="6">
        <f t="shared" si="11"/>
        <v>2020.02</v>
      </c>
      <c r="E210">
        <v>0.15</v>
      </c>
    </row>
    <row r="211" spans="1:5">
      <c r="A211" s="1">
        <v>43876</v>
      </c>
      <c r="B211" s="6">
        <f t="shared" si="10"/>
        <v>2020</v>
      </c>
      <c r="C211" s="6">
        <f t="shared" si="9"/>
        <v>2</v>
      </c>
      <c r="D211" s="6">
        <f t="shared" si="11"/>
        <v>2020.02</v>
      </c>
      <c r="E211">
        <v>0.15</v>
      </c>
    </row>
    <row r="212" spans="1:5">
      <c r="A212" s="1">
        <v>43877</v>
      </c>
      <c r="B212" s="6">
        <f t="shared" si="10"/>
        <v>2020</v>
      </c>
      <c r="C212" s="6">
        <f t="shared" si="9"/>
        <v>2</v>
      </c>
      <c r="D212" s="6">
        <f t="shared" si="11"/>
        <v>2020.02</v>
      </c>
      <c r="E212">
        <v>0.15</v>
      </c>
    </row>
    <row r="213" spans="1:5">
      <c r="A213" s="1">
        <v>43878</v>
      </c>
      <c r="B213" s="6">
        <f t="shared" si="10"/>
        <v>2020</v>
      </c>
      <c r="C213" s="6">
        <f t="shared" si="9"/>
        <v>2</v>
      </c>
      <c r="D213" s="6">
        <f t="shared" si="11"/>
        <v>2020.02</v>
      </c>
      <c r="E213">
        <v>0.15</v>
      </c>
    </row>
    <row r="214" spans="1:5">
      <c r="A214" s="1">
        <v>43879</v>
      </c>
      <c r="B214" s="6">
        <f t="shared" si="10"/>
        <v>2020</v>
      </c>
      <c r="C214" s="6">
        <f t="shared" si="9"/>
        <v>2</v>
      </c>
      <c r="D214" s="6">
        <f t="shared" si="11"/>
        <v>2020.02</v>
      </c>
      <c r="E214">
        <v>0.15</v>
      </c>
    </row>
    <row r="215" spans="1:5">
      <c r="A215" s="1">
        <v>43880</v>
      </c>
      <c r="B215" s="6">
        <f t="shared" si="10"/>
        <v>2020</v>
      </c>
      <c r="C215" s="6">
        <f t="shared" si="9"/>
        <v>2</v>
      </c>
      <c r="D215" s="6">
        <f t="shared" si="11"/>
        <v>2020.02</v>
      </c>
      <c r="E215">
        <v>0.15</v>
      </c>
    </row>
    <row r="216" spans="1:5">
      <c r="A216" s="1">
        <v>43881</v>
      </c>
      <c r="B216" s="6">
        <f t="shared" si="10"/>
        <v>2020</v>
      </c>
      <c r="C216" s="6">
        <f t="shared" si="9"/>
        <v>2</v>
      </c>
      <c r="D216" s="6">
        <f t="shared" si="11"/>
        <v>2020.02</v>
      </c>
      <c r="E216">
        <v>0.15</v>
      </c>
    </row>
    <row r="217" spans="1:5">
      <c r="A217" s="1">
        <v>43882</v>
      </c>
      <c r="B217" s="6">
        <f t="shared" si="10"/>
        <v>2020</v>
      </c>
      <c r="C217" s="6">
        <f t="shared" si="9"/>
        <v>2</v>
      </c>
      <c r="D217" s="6">
        <f t="shared" si="11"/>
        <v>2020.02</v>
      </c>
      <c r="E217">
        <v>0.15</v>
      </c>
    </row>
    <row r="218" spans="1:5">
      <c r="A218" s="1">
        <v>43883</v>
      </c>
      <c r="B218" s="6">
        <f t="shared" si="10"/>
        <v>2020</v>
      </c>
      <c r="C218" s="6">
        <f t="shared" si="9"/>
        <v>2</v>
      </c>
      <c r="D218" s="6">
        <f t="shared" si="11"/>
        <v>2020.02</v>
      </c>
      <c r="E218">
        <v>0.15</v>
      </c>
    </row>
    <row r="219" spans="1:5">
      <c r="A219" s="1">
        <v>43884</v>
      </c>
      <c r="B219" s="6">
        <f t="shared" si="10"/>
        <v>2020</v>
      </c>
      <c r="C219" s="6">
        <f t="shared" si="9"/>
        <v>2</v>
      </c>
      <c r="D219" s="6">
        <f t="shared" si="11"/>
        <v>2020.02</v>
      </c>
      <c r="E219">
        <v>0.15</v>
      </c>
    </row>
    <row r="220" spans="1:5">
      <c r="A220" s="1">
        <v>43885</v>
      </c>
      <c r="B220" s="6">
        <f t="shared" si="10"/>
        <v>2020</v>
      </c>
      <c r="C220" s="6">
        <f t="shared" si="9"/>
        <v>2</v>
      </c>
      <c r="D220" s="6">
        <f t="shared" si="11"/>
        <v>2020.02</v>
      </c>
      <c r="E220">
        <v>0.15</v>
      </c>
    </row>
    <row r="221" spans="1:5">
      <c r="A221" s="1">
        <v>43886</v>
      </c>
      <c r="B221" s="6">
        <f t="shared" si="10"/>
        <v>2020</v>
      </c>
      <c r="C221" s="6">
        <f t="shared" si="9"/>
        <v>2</v>
      </c>
      <c r="D221" s="6">
        <f t="shared" si="11"/>
        <v>2020.02</v>
      </c>
      <c r="E221">
        <v>0.15</v>
      </c>
    </row>
    <row r="222" spans="1:5">
      <c r="A222" s="1">
        <v>43887</v>
      </c>
      <c r="B222" s="6">
        <f t="shared" si="10"/>
        <v>2020</v>
      </c>
      <c r="C222" s="6">
        <f t="shared" si="9"/>
        <v>2</v>
      </c>
      <c r="D222" s="6">
        <f t="shared" si="11"/>
        <v>2020.02</v>
      </c>
      <c r="E222">
        <v>0.15</v>
      </c>
    </row>
    <row r="223" spans="1:5">
      <c r="A223" s="1">
        <v>43888</v>
      </c>
      <c r="B223" s="6">
        <f t="shared" si="10"/>
        <v>2020</v>
      </c>
      <c r="C223" s="6">
        <f t="shared" si="9"/>
        <v>2</v>
      </c>
      <c r="D223" s="6">
        <f t="shared" si="11"/>
        <v>2020.02</v>
      </c>
      <c r="E223">
        <v>0.15</v>
      </c>
    </row>
    <row r="224" spans="1:5">
      <c r="A224" s="1">
        <v>43889</v>
      </c>
      <c r="B224" s="6">
        <f t="shared" si="10"/>
        <v>2020</v>
      </c>
      <c r="C224" s="6">
        <f t="shared" si="9"/>
        <v>2</v>
      </c>
      <c r="D224" s="6">
        <f t="shared" si="11"/>
        <v>2020.02</v>
      </c>
      <c r="E224">
        <v>0.15</v>
      </c>
    </row>
    <row r="225" spans="1:5">
      <c r="A225" s="1">
        <v>43890</v>
      </c>
      <c r="B225" s="6">
        <f t="shared" si="10"/>
        <v>2020</v>
      </c>
      <c r="C225" s="6">
        <f t="shared" si="9"/>
        <v>2</v>
      </c>
      <c r="D225" s="6">
        <f t="shared" si="11"/>
        <v>2020.02</v>
      </c>
      <c r="E225">
        <v>0.15</v>
      </c>
    </row>
    <row r="226" spans="1:5">
      <c r="A226" s="1">
        <v>43891</v>
      </c>
      <c r="B226" s="6">
        <f t="shared" si="10"/>
        <v>2020</v>
      </c>
      <c r="C226" s="6">
        <f t="shared" si="9"/>
        <v>3</v>
      </c>
      <c r="D226" s="6">
        <f t="shared" si="11"/>
        <v>2020.03</v>
      </c>
      <c r="E226">
        <v>0.15</v>
      </c>
    </row>
    <row r="227" spans="1:5">
      <c r="A227" s="1">
        <v>43892</v>
      </c>
      <c r="B227" s="6">
        <f t="shared" si="10"/>
        <v>2020</v>
      </c>
      <c r="C227" s="6">
        <f t="shared" si="9"/>
        <v>3</v>
      </c>
      <c r="D227" s="6">
        <f t="shared" si="11"/>
        <v>2020.03</v>
      </c>
      <c r="E227">
        <v>0.15</v>
      </c>
    </row>
    <row r="228" spans="1:5">
      <c r="A228" s="1">
        <v>43893</v>
      </c>
      <c r="B228" s="6">
        <f t="shared" si="10"/>
        <v>2020</v>
      </c>
      <c r="C228" s="6">
        <f t="shared" si="9"/>
        <v>3</v>
      </c>
      <c r="D228" s="6">
        <f t="shared" si="11"/>
        <v>2020.03</v>
      </c>
      <c r="E228">
        <v>0.15</v>
      </c>
    </row>
    <row r="229" spans="1:5">
      <c r="A229" s="1">
        <v>43894</v>
      </c>
      <c r="B229" s="6">
        <f t="shared" si="10"/>
        <v>2020</v>
      </c>
      <c r="C229" s="6">
        <f t="shared" si="9"/>
        <v>3</v>
      </c>
      <c r="D229" s="6">
        <f t="shared" si="11"/>
        <v>2020.03</v>
      </c>
      <c r="E229">
        <v>0.15</v>
      </c>
    </row>
    <row r="230" spans="1:5">
      <c r="A230" s="1">
        <v>43895</v>
      </c>
      <c r="B230" s="6">
        <f t="shared" si="10"/>
        <v>2020</v>
      </c>
      <c r="C230" s="6">
        <f t="shared" si="9"/>
        <v>3</v>
      </c>
      <c r="D230" s="6">
        <f t="shared" si="11"/>
        <v>2020.03</v>
      </c>
      <c r="E230">
        <v>0.15</v>
      </c>
    </row>
    <row r="231" spans="1:5">
      <c r="A231" s="1">
        <v>43896</v>
      </c>
      <c r="B231" s="6">
        <f t="shared" si="10"/>
        <v>2020</v>
      </c>
      <c r="C231" s="6">
        <f t="shared" si="9"/>
        <v>3</v>
      </c>
      <c r="D231" s="6">
        <f t="shared" si="11"/>
        <v>2020.03</v>
      </c>
      <c r="E231">
        <v>0.15</v>
      </c>
    </row>
    <row r="232" spans="1:5">
      <c r="A232" s="1">
        <v>43897</v>
      </c>
      <c r="B232" s="6">
        <f t="shared" si="10"/>
        <v>2020</v>
      </c>
      <c r="C232" s="6">
        <f t="shared" si="9"/>
        <v>3</v>
      </c>
      <c r="D232" s="6">
        <f t="shared" si="11"/>
        <v>2020.03</v>
      </c>
      <c r="E232">
        <v>0.15</v>
      </c>
    </row>
    <row r="233" spans="1:5">
      <c r="A233" s="1">
        <v>43898</v>
      </c>
      <c r="B233" s="6">
        <f t="shared" si="10"/>
        <v>2020</v>
      </c>
      <c r="C233" s="6">
        <f t="shared" si="9"/>
        <v>3</v>
      </c>
      <c r="D233" s="6">
        <f t="shared" si="11"/>
        <v>2020.03</v>
      </c>
      <c r="E233">
        <v>0.15</v>
      </c>
    </row>
    <row r="234" spans="1:5">
      <c r="A234" s="1">
        <v>43899</v>
      </c>
      <c r="B234" s="6">
        <f t="shared" si="10"/>
        <v>2020</v>
      </c>
      <c r="C234" s="6">
        <f t="shared" si="9"/>
        <v>3</v>
      </c>
      <c r="D234" s="6">
        <f t="shared" si="11"/>
        <v>2020.03</v>
      </c>
      <c r="E234">
        <v>0.15</v>
      </c>
    </row>
    <row r="235" spans="1:5">
      <c r="A235" s="1">
        <v>43900</v>
      </c>
      <c r="B235" s="6">
        <f t="shared" si="10"/>
        <v>2020</v>
      </c>
      <c r="C235" s="6">
        <f t="shared" si="9"/>
        <v>3</v>
      </c>
      <c r="D235" s="6">
        <f t="shared" si="11"/>
        <v>2020.03</v>
      </c>
      <c r="E235">
        <v>0.15</v>
      </c>
    </row>
    <row r="236" spans="1:5">
      <c r="A236" s="1">
        <v>43901</v>
      </c>
      <c r="B236" s="6">
        <f t="shared" si="10"/>
        <v>2020</v>
      </c>
      <c r="C236" s="6">
        <f t="shared" si="9"/>
        <v>3</v>
      </c>
      <c r="D236" s="6">
        <f t="shared" si="11"/>
        <v>2020.03</v>
      </c>
      <c r="E236">
        <v>0.15</v>
      </c>
    </row>
    <row r="237" spans="1:5">
      <c r="A237" s="1">
        <v>43902</v>
      </c>
      <c r="B237" s="6">
        <f t="shared" si="10"/>
        <v>2020</v>
      </c>
      <c r="C237" s="6">
        <f t="shared" si="9"/>
        <v>3</v>
      </c>
      <c r="D237" s="6">
        <f t="shared" si="11"/>
        <v>2020.03</v>
      </c>
      <c r="E237">
        <v>0.15</v>
      </c>
    </row>
    <row r="238" spans="1:5">
      <c r="A238" s="1">
        <v>43903</v>
      </c>
      <c r="B238" s="6">
        <f t="shared" si="10"/>
        <v>2020</v>
      </c>
      <c r="C238" s="6">
        <f t="shared" si="9"/>
        <v>3</v>
      </c>
      <c r="D238" s="6">
        <f t="shared" si="11"/>
        <v>2020.03</v>
      </c>
      <c r="E238">
        <v>0.15</v>
      </c>
    </row>
    <row r="239" spans="1:5">
      <c r="A239" s="1">
        <v>43904</v>
      </c>
      <c r="B239" s="6">
        <f t="shared" si="10"/>
        <v>2020</v>
      </c>
      <c r="C239" s="6">
        <f t="shared" si="9"/>
        <v>3</v>
      </c>
      <c r="D239" s="6">
        <f t="shared" si="11"/>
        <v>2020.03</v>
      </c>
      <c r="E239">
        <v>0.15</v>
      </c>
    </row>
    <row r="240" spans="1:5">
      <c r="A240" s="1">
        <v>43905</v>
      </c>
      <c r="B240" s="6">
        <f t="shared" si="10"/>
        <v>2020</v>
      </c>
      <c r="C240" s="6">
        <f t="shared" si="9"/>
        <v>3</v>
      </c>
      <c r="D240" s="6">
        <f t="shared" si="11"/>
        <v>2020.03</v>
      </c>
      <c r="E240">
        <v>0.15</v>
      </c>
    </row>
    <row r="241" spans="1:5">
      <c r="A241" s="1">
        <v>43906</v>
      </c>
      <c r="B241" s="6">
        <f t="shared" si="10"/>
        <v>2020</v>
      </c>
      <c r="C241" s="6">
        <f t="shared" si="9"/>
        <v>3</v>
      </c>
      <c r="D241" s="6">
        <f t="shared" si="11"/>
        <v>2020.03</v>
      </c>
      <c r="E241">
        <v>0.15</v>
      </c>
    </row>
    <row r="242" spans="1:5">
      <c r="A242" s="1">
        <v>43907</v>
      </c>
      <c r="B242" s="6">
        <f t="shared" si="10"/>
        <v>2020</v>
      </c>
      <c r="C242" s="6">
        <f t="shared" si="9"/>
        <v>3</v>
      </c>
      <c r="D242" s="6">
        <f t="shared" si="11"/>
        <v>2020.03</v>
      </c>
      <c r="E242">
        <v>0.15</v>
      </c>
    </row>
    <row r="243" spans="1:5">
      <c r="A243" s="1">
        <v>43908</v>
      </c>
      <c r="B243" s="6">
        <f t="shared" si="10"/>
        <v>2020</v>
      </c>
      <c r="C243" s="6">
        <f t="shared" si="9"/>
        <v>3</v>
      </c>
      <c r="D243" s="6">
        <f t="shared" si="11"/>
        <v>2020.03</v>
      </c>
      <c r="E243">
        <v>0.15</v>
      </c>
    </row>
    <row r="244" spans="1:5">
      <c r="A244" s="1">
        <v>43909</v>
      </c>
      <c r="B244" s="6">
        <f t="shared" si="10"/>
        <v>2020</v>
      </c>
      <c r="C244" s="6">
        <f t="shared" si="9"/>
        <v>3</v>
      </c>
      <c r="D244" s="6">
        <f t="shared" si="11"/>
        <v>2020.03</v>
      </c>
      <c r="E244">
        <v>0.15</v>
      </c>
    </row>
    <row r="245" spans="1:5">
      <c r="A245" s="1">
        <v>43910</v>
      </c>
      <c r="B245" s="6">
        <f t="shared" si="10"/>
        <v>2020</v>
      </c>
      <c r="C245" s="6">
        <f t="shared" si="9"/>
        <v>3</v>
      </c>
      <c r="D245" s="6">
        <f t="shared" si="11"/>
        <v>2020.03</v>
      </c>
      <c r="E245">
        <v>0.15</v>
      </c>
    </row>
    <row r="246" spans="1:5">
      <c r="A246" s="1">
        <v>43911</v>
      </c>
      <c r="B246" s="6">
        <f t="shared" si="10"/>
        <v>2020</v>
      </c>
      <c r="C246" s="6">
        <f t="shared" si="9"/>
        <v>3</v>
      </c>
      <c r="D246" s="6">
        <f t="shared" si="11"/>
        <v>2020.03</v>
      </c>
      <c r="E246">
        <v>0.15</v>
      </c>
    </row>
    <row r="247" spans="1:5">
      <c r="A247" s="1">
        <v>43912</v>
      </c>
      <c r="B247" s="6">
        <f t="shared" si="10"/>
        <v>2020</v>
      </c>
      <c r="C247" s="6">
        <f t="shared" si="9"/>
        <v>3</v>
      </c>
      <c r="D247" s="6">
        <f t="shared" si="11"/>
        <v>2020.03</v>
      </c>
      <c r="E247">
        <v>0.15</v>
      </c>
    </row>
    <row r="248" spans="1:5">
      <c r="A248" s="1">
        <v>43913</v>
      </c>
      <c r="B248" s="6">
        <f t="shared" si="10"/>
        <v>2020</v>
      </c>
      <c r="C248" s="6">
        <f t="shared" si="9"/>
        <v>3</v>
      </c>
      <c r="D248" s="6">
        <f t="shared" si="11"/>
        <v>2020.03</v>
      </c>
      <c r="E248">
        <v>0.15</v>
      </c>
    </row>
    <row r="249" spans="1:5">
      <c r="A249" s="1">
        <v>43914</v>
      </c>
      <c r="B249" s="6">
        <f t="shared" si="10"/>
        <v>2020</v>
      </c>
      <c r="C249" s="6">
        <f t="shared" si="9"/>
        <v>3</v>
      </c>
      <c r="D249" s="6">
        <f t="shared" si="11"/>
        <v>2020.03</v>
      </c>
      <c r="E249">
        <v>0.15</v>
      </c>
    </row>
    <row r="250" spans="1:5">
      <c r="A250" s="1">
        <v>43915</v>
      </c>
      <c r="B250" s="6">
        <f t="shared" si="10"/>
        <v>2020</v>
      </c>
      <c r="C250" s="6">
        <f t="shared" si="9"/>
        <v>3</v>
      </c>
      <c r="D250" s="6">
        <f t="shared" si="11"/>
        <v>2020.03</v>
      </c>
      <c r="E250">
        <v>0.15</v>
      </c>
    </row>
    <row r="251" spans="1:5">
      <c r="A251" s="1">
        <v>43916</v>
      </c>
      <c r="B251" s="6">
        <f t="shared" si="10"/>
        <v>2020</v>
      </c>
      <c r="C251" s="6">
        <f t="shared" si="9"/>
        <v>3</v>
      </c>
      <c r="D251" s="6">
        <f t="shared" si="11"/>
        <v>2020.03</v>
      </c>
      <c r="E251">
        <v>0.15</v>
      </c>
    </row>
    <row r="252" spans="1:5">
      <c r="A252" s="1">
        <v>43917</v>
      </c>
      <c r="B252" s="6">
        <f t="shared" si="10"/>
        <v>2020</v>
      </c>
      <c r="C252" s="6">
        <f t="shared" si="9"/>
        <v>3</v>
      </c>
      <c r="D252" s="6">
        <f t="shared" si="11"/>
        <v>2020.03</v>
      </c>
      <c r="E252">
        <v>0.15</v>
      </c>
    </row>
    <row r="253" spans="1:5">
      <c r="A253" s="1">
        <v>43918</v>
      </c>
      <c r="B253" s="6">
        <f t="shared" si="10"/>
        <v>2020</v>
      </c>
      <c r="C253" s="6">
        <f t="shared" si="9"/>
        <v>3</v>
      </c>
      <c r="D253" s="6">
        <f t="shared" si="11"/>
        <v>2020.03</v>
      </c>
      <c r="E253">
        <v>0.15</v>
      </c>
    </row>
    <row r="254" spans="1:5">
      <c r="A254" s="1">
        <v>43919</v>
      </c>
      <c r="B254" s="6">
        <f t="shared" si="10"/>
        <v>2020</v>
      </c>
      <c r="C254" s="6">
        <f t="shared" si="9"/>
        <v>3</v>
      </c>
      <c r="D254" s="6">
        <f t="shared" si="11"/>
        <v>2020.03</v>
      </c>
      <c r="E254">
        <v>0.15</v>
      </c>
    </row>
    <row r="255" spans="1:5">
      <c r="A255" s="1">
        <v>43920</v>
      </c>
      <c r="B255" s="6">
        <f t="shared" si="10"/>
        <v>2020</v>
      </c>
      <c r="C255" s="6">
        <f t="shared" si="9"/>
        <v>3</v>
      </c>
      <c r="D255" s="6">
        <f t="shared" si="11"/>
        <v>2020.03</v>
      </c>
      <c r="E255">
        <v>0.15</v>
      </c>
    </row>
    <row r="256" spans="1:5">
      <c r="A256" s="1">
        <v>43921</v>
      </c>
      <c r="B256" s="6">
        <f t="shared" si="10"/>
        <v>2020</v>
      </c>
      <c r="C256" s="6">
        <f t="shared" si="9"/>
        <v>3</v>
      </c>
      <c r="D256" s="6">
        <f t="shared" si="11"/>
        <v>2020.03</v>
      </c>
      <c r="E256">
        <v>0.15</v>
      </c>
    </row>
    <row r="257" spans="1:5">
      <c r="A257" s="1">
        <v>43922</v>
      </c>
      <c r="B257" s="6">
        <f t="shared" si="10"/>
        <v>2020</v>
      </c>
      <c r="C257" s="6">
        <f t="shared" si="9"/>
        <v>4</v>
      </c>
      <c r="D257" s="6">
        <f t="shared" si="11"/>
        <v>2020.04</v>
      </c>
      <c r="E257">
        <v>0.15</v>
      </c>
    </row>
    <row r="258" spans="1:5">
      <c r="A258" s="1">
        <v>43923</v>
      </c>
      <c r="B258" s="6">
        <f t="shared" si="10"/>
        <v>2020</v>
      </c>
      <c r="C258" s="6">
        <f t="shared" si="9"/>
        <v>4</v>
      </c>
      <c r="D258" s="6">
        <f t="shared" si="11"/>
        <v>2020.04</v>
      </c>
      <c r="E258">
        <v>0.15</v>
      </c>
    </row>
    <row r="259" spans="1:5">
      <c r="A259" s="1">
        <v>43924</v>
      </c>
      <c r="B259" s="6">
        <f t="shared" si="10"/>
        <v>2020</v>
      </c>
      <c r="C259" s="6">
        <f t="shared" si="9"/>
        <v>4</v>
      </c>
      <c r="D259" s="6">
        <f t="shared" si="11"/>
        <v>2020.04</v>
      </c>
      <c r="E259">
        <v>0.15</v>
      </c>
    </row>
    <row r="260" spans="1:5">
      <c r="A260" s="1">
        <v>43925</v>
      </c>
      <c r="B260" s="6">
        <f t="shared" si="10"/>
        <v>2020</v>
      </c>
      <c r="C260" s="6">
        <f t="shared" si="9"/>
        <v>4</v>
      </c>
      <c r="D260" s="6">
        <f t="shared" si="11"/>
        <v>2020.04</v>
      </c>
      <c r="E260">
        <v>0.15</v>
      </c>
    </row>
    <row r="261" spans="1:5">
      <c r="A261" s="1">
        <v>43926</v>
      </c>
      <c r="B261" s="6">
        <f t="shared" si="10"/>
        <v>2020</v>
      </c>
      <c r="C261" s="6">
        <f t="shared" si="9"/>
        <v>4</v>
      </c>
      <c r="D261" s="6">
        <f t="shared" si="11"/>
        <v>2020.04</v>
      </c>
      <c r="E261">
        <v>0.15</v>
      </c>
    </row>
    <row r="262" spans="1:5">
      <c r="A262" s="1">
        <v>43927</v>
      </c>
      <c r="B262" s="6">
        <f t="shared" si="10"/>
        <v>2020</v>
      </c>
      <c r="C262" s="6">
        <f t="shared" si="9"/>
        <v>4</v>
      </c>
      <c r="D262" s="6">
        <f t="shared" si="11"/>
        <v>2020.04</v>
      </c>
      <c r="E262">
        <v>0.15</v>
      </c>
    </row>
    <row r="263" spans="1:5">
      <c r="A263" s="1">
        <v>43928</v>
      </c>
      <c r="B263" s="6">
        <f t="shared" si="10"/>
        <v>2020</v>
      </c>
      <c r="C263" s="6">
        <f t="shared" si="9"/>
        <v>4</v>
      </c>
      <c r="D263" s="6">
        <f t="shared" si="11"/>
        <v>2020.04</v>
      </c>
      <c r="E263">
        <v>0.15</v>
      </c>
    </row>
    <row r="264" spans="1:5">
      <c r="A264" s="1">
        <v>43929</v>
      </c>
      <c r="B264" s="6">
        <f t="shared" si="10"/>
        <v>2020</v>
      </c>
      <c r="C264" s="6">
        <f t="shared" si="9"/>
        <v>4</v>
      </c>
      <c r="D264" s="6">
        <f t="shared" si="11"/>
        <v>2020.04</v>
      </c>
      <c r="E264">
        <v>0.15</v>
      </c>
    </row>
    <row r="265" spans="1:5">
      <c r="A265" s="1">
        <v>43930</v>
      </c>
      <c r="B265" s="6">
        <f t="shared" si="10"/>
        <v>2020</v>
      </c>
      <c r="C265" s="6">
        <f t="shared" si="9"/>
        <v>4</v>
      </c>
      <c r="D265" s="6">
        <f t="shared" si="11"/>
        <v>2020.04</v>
      </c>
      <c r="E265">
        <v>0.15</v>
      </c>
    </row>
    <row r="266" spans="1:5">
      <c r="A266" s="1">
        <v>43931</v>
      </c>
      <c r="B266" s="6">
        <f t="shared" si="10"/>
        <v>2020</v>
      </c>
      <c r="C266" s="6">
        <f t="shared" si="9"/>
        <v>4</v>
      </c>
      <c r="D266" s="6">
        <f t="shared" si="11"/>
        <v>2020.04</v>
      </c>
      <c r="E266">
        <v>0.15</v>
      </c>
    </row>
    <row r="267" spans="1:5">
      <c r="A267" s="1">
        <v>43932</v>
      </c>
      <c r="B267" s="6">
        <f t="shared" si="10"/>
        <v>2020</v>
      </c>
      <c r="C267" s="6">
        <f t="shared" si="9"/>
        <v>4</v>
      </c>
      <c r="D267" s="6">
        <f t="shared" si="11"/>
        <v>2020.04</v>
      </c>
      <c r="E267">
        <v>0.15</v>
      </c>
    </row>
    <row r="268" spans="1:5">
      <c r="A268" s="1">
        <v>43933</v>
      </c>
      <c r="B268" s="6">
        <f t="shared" si="10"/>
        <v>2020</v>
      </c>
      <c r="C268" s="6">
        <f t="shared" si="9"/>
        <v>4</v>
      </c>
      <c r="D268" s="6">
        <f t="shared" si="11"/>
        <v>2020.04</v>
      </c>
      <c r="E268">
        <v>0.15</v>
      </c>
    </row>
    <row r="269" spans="1:5">
      <c r="A269" s="1">
        <v>43934</v>
      </c>
      <c r="B269" s="6">
        <f t="shared" si="10"/>
        <v>2020</v>
      </c>
      <c r="C269" s="6">
        <f t="shared" ref="C269:C332" si="12">MONTH(A269)</f>
        <v>4</v>
      </c>
      <c r="D269" s="6">
        <f t="shared" si="11"/>
        <v>2020.04</v>
      </c>
      <c r="E269">
        <v>0.15</v>
      </c>
    </row>
    <row r="270" spans="1:5">
      <c r="A270" s="1">
        <v>43935</v>
      </c>
      <c r="B270" s="6">
        <f t="shared" ref="B270:B333" si="13">YEAR(A270)</f>
        <v>2020</v>
      </c>
      <c r="C270" s="6">
        <f t="shared" si="12"/>
        <v>4</v>
      </c>
      <c r="D270" s="6">
        <f t="shared" ref="D270:D333" si="14">B270+C270/100</f>
        <v>2020.04</v>
      </c>
      <c r="E270">
        <v>0.15</v>
      </c>
    </row>
    <row r="271" spans="1:5">
      <c r="A271" s="1">
        <v>43936</v>
      </c>
      <c r="B271" s="6">
        <f t="shared" si="13"/>
        <v>2020</v>
      </c>
      <c r="C271" s="6">
        <f t="shared" si="12"/>
        <v>4</v>
      </c>
      <c r="D271" s="6">
        <f t="shared" si="14"/>
        <v>2020.04</v>
      </c>
      <c r="E271">
        <v>0.15</v>
      </c>
    </row>
    <row r="272" spans="1:5">
      <c r="A272" s="1">
        <v>43937</v>
      </c>
      <c r="B272" s="6">
        <f t="shared" si="13"/>
        <v>2020</v>
      </c>
      <c r="C272" s="6">
        <f t="shared" si="12"/>
        <v>4</v>
      </c>
      <c r="D272" s="6">
        <f t="shared" si="14"/>
        <v>2020.04</v>
      </c>
      <c r="E272">
        <v>0.15</v>
      </c>
    </row>
    <row r="273" spans="1:5">
      <c r="A273" s="1">
        <v>43938</v>
      </c>
      <c r="B273" s="6">
        <f t="shared" si="13"/>
        <v>2020</v>
      </c>
      <c r="C273" s="6">
        <f t="shared" si="12"/>
        <v>4</v>
      </c>
      <c r="D273" s="6">
        <f t="shared" si="14"/>
        <v>2020.04</v>
      </c>
      <c r="E273">
        <v>0.15</v>
      </c>
    </row>
    <row r="274" spans="1:5">
      <c r="A274" s="1">
        <v>43939</v>
      </c>
      <c r="B274" s="6">
        <f t="shared" si="13"/>
        <v>2020</v>
      </c>
      <c r="C274" s="6">
        <f t="shared" si="12"/>
        <v>4</v>
      </c>
      <c r="D274" s="6">
        <f t="shared" si="14"/>
        <v>2020.04</v>
      </c>
      <c r="E274">
        <v>0.15</v>
      </c>
    </row>
    <row r="275" spans="1:5">
      <c r="A275" s="1">
        <v>43940</v>
      </c>
      <c r="B275" s="6">
        <f t="shared" si="13"/>
        <v>2020</v>
      </c>
      <c r="C275" s="6">
        <f t="shared" si="12"/>
        <v>4</v>
      </c>
      <c r="D275" s="6">
        <f t="shared" si="14"/>
        <v>2020.04</v>
      </c>
      <c r="E275">
        <v>0.15</v>
      </c>
    </row>
    <row r="276" spans="1:5">
      <c r="A276" s="1">
        <v>43941</v>
      </c>
      <c r="B276" s="6">
        <f t="shared" si="13"/>
        <v>2020</v>
      </c>
      <c r="C276" s="6">
        <f t="shared" si="12"/>
        <v>4</v>
      </c>
      <c r="D276" s="6">
        <f t="shared" si="14"/>
        <v>2020.04</v>
      </c>
      <c r="E276">
        <v>0.15</v>
      </c>
    </row>
    <row r="277" spans="1:5">
      <c r="A277" s="1">
        <v>43942</v>
      </c>
      <c r="B277" s="6">
        <f t="shared" si="13"/>
        <v>2020</v>
      </c>
      <c r="C277" s="6">
        <f t="shared" si="12"/>
        <v>4</v>
      </c>
      <c r="D277" s="6">
        <f t="shared" si="14"/>
        <v>2020.04</v>
      </c>
      <c r="E277">
        <v>0.15</v>
      </c>
    </row>
    <row r="278" spans="1:5">
      <c r="A278" s="1">
        <v>43943</v>
      </c>
      <c r="B278" s="6">
        <f t="shared" si="13"/>
        <v>2020</v>
      </c>
      <c r="C278" s="6">
        <f t="shared" si="12"/>
        <v>4</v>
      </c>
      <c r="D278" s="6">
        <f t="shared" si="14"/>
        <v>2020.04</v>
      </c>
      <c r="E278">
        <v>0.15</v>
      </c>
    </row>
    <row r="279" spans="1:5">
      <c r="A279" s="1">
        <v>43944</v>
      </c>
      <c r="B279" s="6">
        <f t="shared" si="13"/>
        <v>2020</v>
      </c>
      <c r="C279" s="6">
        <f t="shared" si="12"/>
        <v>4</v>
      </c>
      <c r="D279" s="6">
        <f t="shared" si="14"/>
        <v>2020.04</v>
      </c>
      <c r="E279">
        <v>0.15</v>
      </c>
    </row>
    <row r="280" spans="1:5">
      <c r="A280" s="1">
        <v>43945</v>
      </c>
      <c r="B280" s="6">
        <f t="shared" si="13"/>
        <v>2020</v>
      </c>
      <c r="C280" s="6">
        <f t="shared" si="12"/>
        <v>4</v>
      </c>
      <c r="D280" s="6">
        <f t="shared" si="14"/>
        <v>2020.04</v>
      </c>
      <c r="E280">
        <v>0.15</v>
      </c>
    </row>
    <row r="281" spans="1:5">
      <c r="A281" s="1">
        <v>43946</v>
      </c>
      <c r="B281" s="6">
        <f t="shared" si="13"/>
        <v>2020</v>
      </c>
      <c r="C281" s="6">
        <f t="shared" si="12"/>
        <v>4</v>
      </c>
      <c r="D281" s="6">
        <f t="shared" si="14"/>
        <v>2020.04</v>
      </c>
      <c r="E281">
        <v>0.15</v>
      </c>
    </row>
    <row r="282" spans="1:5">
      <c r="A282" s="1">
        <v>43947</v>
      </c>
      <c r="B282" s="6">
        <f t="shared" si="13"/>
        <v>2020</v>
      </c>
      <c r="C282" s="6">
        <f t="shared" si="12"/>
        <v>4</v>
      </c>
      <c r="D282" s="6">
        <f t="shared" si="14"/>
        <v>2020.04</v>
      </c>
      <c r="E282">
        <v>0.15</v>
      </c>
    </row>
    <row r="283" spans="1:5">
      <c r="A283" s="1">
        <v>43948</v>
      </c>
      <c r="B283" s="6">
        <f t="shared" si="13"/>
        <v>2020</v>
      </c>
      <c r="C283" s="6">
        <f t="shared" si="12"/>
        <v>4</v>
      </c>
      <c r="D283" s="6">
        <f t="shared" si="14"/>
        <v>2020.04</v>
      </c>
      <c r="E283">
        <v>0.15</v>
      </c>
    </row>
    <row r="284" spans="1:5">
      <c r="A284" s="1">
        <v>43949</v>
      </c>
      <c r="B284" s="6">
        <f t="shared" si="13"/>
        <v>2020</v>
      </c>
      <c r="C284" s="6">
        <f t="shared" si="12"/>
        <v>4</v>
      </c>
      <c r="D284" s="6">
        <f t="shared" si="14"/>
        <v>2020.04</v>
      </c>
      <c r="E284">
        <v>0.15</v>
      </c>
    </row>
    <row r="285" spans="1:5">
      <c r="A285" s="1">
        <v>43950</v>
      </c>
      <c r="B285" s="6">
        <f t="shared" si="13"/>
        <v>2020</v>
      </c>
      <c r="C285" s="6">
        <f t="shared" si="12"/>
        <v>4</v>
      </c>
      <c r="D285" s="6">
        <f t="shared" si="14"/>
        <v>2020.04</v>
      </c>
      <c r="E285">
        <v>0.15</v>
      </c>
    </row>
    <row r="286" spans="1:5">
      <c r="A286" s="1">
        <v>43951</v>
      </c>
      <c r="B286" s="6">
        <f t="shared" si="13"/>
        <v>2020</v>
      </c>
      <c r="C286" s="6">
        <f t="shared" si="12"/>
        <v>4</v>
      </c>
      <c r="D286" s="6">
        <f t="shared" si="14"/>
        <v>2020.04</v>
      </c>
      <c r="E286">
        <v>0.15</v>
      </c>
    </row>
    <row r="287" spans="1:5">
      <c r="A287" s="1">
        <v>43952</v>
      </c>
      <c r="B287" s="6">
        <f t="shared" si="13"/>
        <v>2020</v>
      </c>
      <c r="C287" s="6">
        <f t="shared" si="12"/>
        <v>5</v>
      </c>
      <c r="D287" s="6">
        <f t="shared" si="14"/>
        <v>2020.05</v>
      </c>
      <c r="E287">
        <v>0.15</v>
      </c>
    </row>
    <row r="288" spans="1:5">
      <c r="A288" s="1">
        <v>43953</v>
      </c>
      <c r="B288" s="6">
        <f t="shared" si="13"/>
        <v>2020</v>
      </c>
      <c r="C288" s="6">
        <f t="shared" si="12"/>
        <v>5</v>
      </c>
      <c r="D288" s="6">
        <f t="shared" si="14"/>
        <v>2020.05</v>
      </c>
      <c r="E288">
        <v>0.15</v>
      </c>
    </row>
    <row r="289" spans="1:5">
      <c r="A289" s="1">
        <v>43954</v>
      </c>
      <c r="B289" s="6">
        <f t="shared" si="13"/>
        <v>2020</v>
      </c>
      <c r="C289" s="6">
        <f t="shared" si="12"/>
        <v>5</v>
      </c>
      <c r="D289" s="6">
        <f t="shared" si="14"/>
        <v>2020.05</v>
      </c>
      <c r="E289">
        <v>0.15</v>
      </c>
    </row>
    <row r="290" spans="1:5">
      <c r="A290" s="1">
        <v>43955</v>
      </c>
      <c r="B290" s="6">
        <f t="shared" si="13"/>
        <v>2020</v>
      </c>
      <c r="C290" s="6">
        <f t="shared" si="12"/>
        <v>5</v>
      </c>
      <c r="D290" s="6">
        <f t="shared" si="14"/>
        <v>2020.05</v>
      </c>
      <c r="E290">
        <v>0.15</v>
      </c>
    </row>
    <row r="291" spans="1:5">
      <c r="A291" s="1">
        <v>43956</v>
      </c>
      <c r="B291" s="6">
        <f t="shared" si="13"/>
        <v>2020</v>
      </c>
      <c r="C291" s="6">
        <f t="shared" si="12"/>
        <v>5</v>
      </c>
      <c r="D291" s="6">
        <f t="shared" si="14"/>
        <v>2020.05</v>
      </c>
      <c r="E291">
        <v>0.15</v>
      </c>
    </row>
    <row r="292" spans="1:5">
      <c r="A292" s="1">
        <v>43957</v>
      </c>
      <c r="B292" s="6">
        <f t="shared" si="13"/>
        <v>2020</v>
      </c>
      <c r="C292" s="6">
        <f t="shared" si="12"/>
        <v>5</v>
      </c>
      <c r="D292" s="6">
        <f t="shared" si="14"/>
        <v>2020.05</v>
      </c>
      <c r="E292">
        <v>0.15</v>
      </c>
    </row>
    <row r="293" spans="1:5">
      <c r="A293" s="1">
        <v>43958</v>
      </c>
      <c r="B293" s="6">
        <f t="shared" si="13"/>
        <v>2020</v>
      </c>
      <c r="C293" s="6">
        <f t="shared" si="12"/>
        <v>5</v>
      </c>
      <c r="D293" s="6">
        <f t="shared" si="14"/>
        <v>2020.05</v>
      </c>
      <c r="E293">
        <v>0.15</v>
      </c>
    </row>
    <row r="294" spans="1:5">
      <c r="A294" s="1">
        <v>43959</v>
      </c>
      <c r="B294" s="6">
        <f t="shared" si="13"/>
        <v>2020</v>
      </c>
      <c r="C294" s="6">
        <f t="shared" si="12"/>
        <v>5</v>
      </c>
      <c r="D294" s="6">
        <f t="shared" si="14"/>
        <v>2020.05</v>
      </c>
      <c r="E294">
        <v>0.15</v>
      </c>
    </row>
    <row r="295" spans="1:5">
      <c r="A295" s="1">
        <v>43960</v>
      </c>
      <c r="B295" s="6">
        <f t="shared" si="13"/>
        <v>2020</v>
      </c>
      <c r="C295" s="6">
        <f t="shared" si="12"/>
        <v>5</v>
      </c>
      <c r="D295" s="6">
        <f t="shared" si="14"/>
        <v>2020.05</v>
      </c>
      <c r="E295">
        <v>0.15</v>
      </c>
    </row>
    <row r="296" spans="1:5">
      <c r="A296" s="1">
        <v>43961</v>
      </c>
      <c r="B296" s="6">
        <f t="shared" si="13"/>
        <v>2020</v>
      </c>
      <c r="C296" s="6">
        <f t="shared" si="12"/>
        <v>5</v>
      </c>
      <c r="D296" s="6">
        <f t="shared" si="14"/>
        <v>2020.05</v>
      </c>
      <c r="E296">
        <v>0.15</v>
      </c>
    </row>
    <row r="297" spans="1:5">
      <c r="A297" s="1">
        <v>43962</v>
      </c>
      <c r="B297" s="6">
        <f t="shared" si="13"/>
        <v>2020</v>
      </c>
      <c r="C297" s="6">
        <f t="shared" si="12"/>
        <v>5</v>
      </c>
      <c r="D297" s="6">
        <f t="shared" si="14"/>
        <v>2020.05</v>
      </c>
      <c r="E297">
        <v>0.15</v>
      </c>
    </row>
    <row r="298" spans="1:5">
      <c r="A298" s="1">
        <v>43963</v>
      </c>
      <c r="B298" s="6">
        <f t="shared" si="13"/>
        <v>2020</v>
      </c>
      <c r="C298" s="6">
        <f t="shared" si="12"/>
        <v>5</v>
      </c>
      <c r="D298" s="6">
        <f t="shared" si="14"/>
        <v>2020.05</v>
      </c>
      <c r="E298">
        <v>0.15</v>
      </c>
    </row>
    <row r="299" spans="1:5">
      <c r="A299" s="1">
        <v>43964</v>
      </c>
      <c r="B299" s="6">
        <f t="shared" si="13"/>
        <v>2020</v>
      </c>
      <c r="C299" s="6">
        <f t="shared" si="12"/>
        <v>5</v>
      </c>
      <c r="D299" s="6">
        <f t="shared" si="14"/>
        <v>2020.05</v>
      </c>
      <c r="E299">
        <v>0.15</v>
      </c>
    </row>
    <row r="300" spans="1:5">
      <c r="A300" s="1">
        <v>43965</v>
      </c>
      <c r="B300" s="6">
        <f t="shared" si="13"/>
        <v>2020</v>
      </c>
      <c r="C300" s="6">
        <f t="shared" si="12"/>
        <v>5</v>
      </c>
      <c r="D300" s="6">
        <f t="shared" si="14"/>
        <v>2020.05</v>
      </c>
      <c r="E300">
        <v>0.15</v>
      </c>
    </row>
    <row r="301" spans="1:5">
      <c r="A301" s="1">
        <v>43966</v>
      </c>
      <c r="B301" s="6">
        <f t="shared" si="13"/>
        <v>2020</v>
      </c>
      <c r="C301" s="6">
        <f t="shared" si="12"/>
        <v>5</v>
      </c>
      <c r="D301" s="6">
        <f t="shared" si="14"/>
        <v>2020.05</v>
      </c>
      <c r="E301">
        <v>0.15</v>
      </c>
    </row>
    <row r="302" spans="1:5">
      <c r="A302" s="1">
        <v>43967</v>
      </c>
      <c r="B302" s="6">
        <f t="shared" si="13"/>
        <v>2020</v>
      </c>
      <c r="C302" s="6">
        <f t="shared" si="12"/>
        <v>5</v>
      </c>
      <c r="D302" s="6">
        <f t="shared" si="14"/>
        <v>2020.05</v>
      </c>
      <c r="E302">
        <v>0.15</v>
      </c>
    </row>
    <row r="303" spans="1:5">
      <c r="A303" s="1">
        <v>43968</v>
      </c>
      <c r="B303" s="6">
        <f t="shared" si="13"/>
        <v>2020</v>
      </c>
      <c r="C303" s="6">
        <f t="shared" si="12"/>
        <v>5</v>
      </c>
      <c r="D303" s="6">
        <f t="shared" si="14"/>
        <v>2020.05</v>
      </c>
      <c r="E303">
        <v>0.15</v>
      </c>
    </row>
    <row r="304" spans="1:5">
      <c r="A304" s="1">
        <v>43969</v>
      </c>
      <c r="B304" s="6">
        <f t="shared" si="13"/>
        <v>2020</v>
      </c>
      <c r="C304" s="6">
        <f t="shared" si="12"/>
        <v>5</v>
      </c>
      <c r="D304" s="6">
        <f t="shared" si="14"/>
        <v>2020.05</v>
      </c>
      <c r="E304">
        <v>0.15</v>
      </c>
    </row>
    <row r="305" spans="1:5">
      <c r="A305" s="1">
        <v>43970</v>
      </c>
      <c r="B305" s="6">
        <f t="shared" si="13"/>
        <v>2020</v>
      </c>
      <c r="C305" s="6">
        <f t="shared" si="12"/>
        <v>5</v>
      </c>
      <c r="D305" s="6">
        <f t="shared" si="14"/>
        <v>2020.05</v>
      </c>
      <c r="E305">
        <v>0.15</v>
      </c>
    </row>
    <row r="306" spans="1:5">
      <c r="A306" s="1">
        <v>43971</v>
      </c>
      <c r="B306" s="6">
        <f t="shared" si="13"/>
        <v>2020</v>
      </c>
      <c r="C306" s="6">
        <f t="shared" si="12"/>
        <v>5</v>
      </c>
      <c r="D306" s="6">
        <f t="shared" si="14"/>
        <v>2020.05</v>
      </c>
      <c r="E306">
        <v>0.15</v>
      </c>
    </row>
    <row r="307" spans="1:5">
      <c r="A307" s="1">
        <v>43972</v>
      </c>
      <c r="B307" s="6">
        <f t="shared" si="13"/>
        <v>2020</v>
      </c>
      <c r="C307" s="6">
        <f t="shared" si="12"/>
        <v>5</v>
      </c>
      <c r="D307" s="6">
        <f t="shared" si="14"/>
        <v>2020.05</v>
      </c>
      <c r="E307">
        <v>0.15</v>
      </c>
    </row>
    <row r="308" spans="1:5">
      <c r="A308" s="1">
        <v>43973</v>
      </c>
      <c r="B308" s="6">
        <f t="shared" si="13"/>
        <v>2020</v>
      </c>
      <c r="C308" s="6">
        <f t="shared" si="12"/>
        <v>5</v>
      </c>
      <c r="D308" s="6">
        <f t="shared" si="14"/>
        <v>2020.05</v>
      </c>
      <c r="E308">
        <v>0.2</v>
      </c>
    </row>
    <row r="309" spans="1:5">
      <c r="A309" s="1">
        <v>43974</v>
      </c>
      <c r="B309" s="6">
        <f t="shared" si="13"/>
        <v>2020</v>
      </c>
      <c r="C309" s="6">
        <f t="shared" si="12"/>
        <v>5</v>
      </c>
      <c r="D309" s="6">
        <f t="shared" si="14"/>
        <v>2020.05</v>
      </c>
      <c r="E309">
        <v>0.2</v>
      </c>
    </row>
    <row r="310" spans="1:5">
      <c r="A310" s="1">
        <v>43975</v>
      </c>
      <c r="B310" s="6">
        <f t="shared" si="13"/>
        <v>2020</v>
      </c>
      <c r="C310" s="6">
        <f t="shared" si="12"/>
        <v>5</v>
      </c>
      <c r="D310" s="6">
        <f t="shared" si="14"/>
        <v>2020.05</v>
      </c>
      <c r="E310">
        <v>0.2</v>
      </c>
    </row>
    <row r="311" spans="1:5">
      <c r="A311" s="1">
        <v>43976</v>
      </c>
      <c r="B311" s="6">
        <f t="shared" si="13"/>
        <v>2020</v>
      </c>
      <c r="C311" s="6">
        <f t="shared" si="12"/>
        <v>5</v>
      </c>
      <c r="D311" s="6">
        <f t="shared" si="14"/>
        <v>2020.05</v>
      </c>
      <c r="E311">
        <v>0.2</v>
      </c>
    </row>
    <row r="312" spans="1:5">
      <c r="A312" s="1">
        <v>43977</v>
      </c>
      <c r="B312" s="6">
        <f t="shared" si="13"/>
        <v>2020</v>
      </c>
      <c r="C312" s="6">
        <f t="shared" si="12"/>
        <v>5</v>
      </c>
      <c r="D312" s="6">
        <f t="shared" si="14"/>
        <v>2020.05</v>
      </c>
      <c r="E312">
        <v>0.2</v>
      </c>
    </row>
    <row r="313" spans="1:5">
      <c r="A313" s="1">
        <v>43978</v>
      </c>
      <c r="B313" s="6">
        <f t="shared" si="13"/>
        <v>2020</v>
      </c>
      <c r="C313" s="6">
        <f t="shared" si="12"/>
        <v>5</v>
      </c>
      <c r="D313" s="6">
        <f t="shared" si="14"/>
        <v>2020.05</v>
      </c>
      <c r="E313">
        <v>0.2</v>
      </c>
    </row>
    <row r="314" spans="1:5">
      <c r="A314" s="1">
        <v>43979</v>
      </c>
      <c r="B314" s="6">
        <f t="shared" si="13"/>
        <v>2020</v>
      </c>
      <c r="C314" s="6">
        <f t="shared" si="12"/>
        <v>5</v>
      </c>
      <c r="D314" s="6">
        <f t="shared" si="14"/>
        <v>2020.05</v>
      </c>
      <c r="E314">
        <v>0.2</v>
      </c>
    </row>
    <row r="315" spans="1:5">
      <c r="A315" s="1">
        <v>43980</v>
      </c>
      <c r="B315" s="6">
        <f t="shared" si="13"/>
        <v>2020</v>
      </c>
      <c r="C315" s="6">
        <f t="shared" si="12"/>
        <v>5</v>
      </c>
      <c r="D315" s="6">
        <f t="shared" si="14"/>
        <v>2020.05</v>
      </c>
      <c r="E315">
        <v>0.2</v>
      </c>
    </row>
    <row r="316" spans="1:5">
      <c r="A316" s="1">
        <v>43981</v>
      </c>
      <c r="B316" s="6">
        <f t="shared" si="13"/>
        <v>2020</v>
      </c>
      <c r="C316" s="6">
        <f t="shared" si="12"/>
        <v>5</v>
      </c>
      <c r="D316" s="6">
        <f t="shared" si="14"/>
        <v>2020.05</v>
      </c>
      <c r="E316">
        <v>0.2</v>
      </c>
    </row>
    <row r="317" spans="1:5">
      <c r="A317" s="1">
        <v>43982</v>
      </c>
      <c r="B317" s="6">
        <f t="shared" si="13"/>
        <v>2020</v>
      </c>
      <c r="C317" s="6">
        <f t="shared" si="12"/>
        <v>5</v>
      </c>
      <c r="D317" s="6">
        <f t="shared" si="14"/>
        <v>2020.05</v>
      </c>
      <c r="E317">
        <v>0.2</v>
      </c>
    </row>
    <row r="318" spans="1:5">
      <c r="A318" s="1">
        <v>43983</v>
      </c>
      <c r="B318" s="6">
        <f t="shared" si="13"/>
        <v>2020</v>
      </c>
      <c r="C318" s="6">
        <f t="shared" si="12"/>
        <v>6</v>
      </c>
      <c r="D318" s="6">
        <f t="shared" si="14"/>
        <v>2020.06</v>
      </c>
      <c r="E318">
        <v>0.2</v>
      </c>
    </row>
    <row r="319" spans="1:5">
      <c r="A319" s="1">
        <v>43984</v>
      </c>
      <c r="B319" s="6">
        <f t="shared" si="13"/>
        <v>2020</v>
      </c>
      <c r="C319" s="6">
        <f t="shared" si="12"/>
        <v>6</v>
      </c>
      <c r="D319" s="6">
        <f t="shared" si="14"/>
        <v>2020.06</v>
      </c>
      <c r="E319">
        <v>0.2</v>
      </c>
    </row>
    <row r="320" spans="1:5">
      <c r="A320" s="1">
        <v>43985</v>
      </c>
      <c r="B320" s="6">
        <f t="shared" si="13"/>
        <v>2020</v>
      </c>
      <c r="C320" s="6">
        <f t="shared" si="12"/>
        <v>6</v>
      </c>
      <c r="D320" s="6">
        <f t="shared" si="14"/>
        <v>2020.06</v>
      </c>
      <c r="E320">
        <v>0.2</v>
      </c>
    </row>
    <row r="321" spans="1:5">
      <c r="A321" s="1">
        <v>43986</v>
      </c>
      <c r="B321" s="6">
        <f t="shared" si="13"/>
        <v>2020</v>
      </c>
      <c r="C321" s="6">
        <f t="shared" si="12"/>
        <v>6</v>
      </c>
      <c r="D321" s="6">
        <f t="shared" si="14"/>
        <v>2020.06</v>
      </c>
      <c r="E321">
        <v>0.2</v>
      </c>
    </row>
    <row r="322" spans="1:5">
      <c r="A322" s="1">
        <v>43987</v>
      </c>
      <c r="B322" s="6">
        <f t="shared" si="13"/>
        <v>2020</v>
      </c>
      <c r="C322" s="6">
        <f t="shared" si="12"/>
        <v>6</v>
      </c>
      <c r="D322" s="6">
        <f t="shared" si="14"/>
        <v>2020.06</v>
      </c>
      <c r="E322">
        <v>0.2</v>
      </c>
    </row>
    <row r="323" spans="1:5">
      <c r="A323" s="1">
        <v>43988</v>
      </c>
      <c r="B323" s="6">
        <f t="shared" si="13"/>
        <v>2020</v>
      </c>
      <c r="C323" s="6">
        <f t="shared" si="12"/>
        <v>6</v>
      </c>
      <c r="D323" s="6">
        <f t="shared" si="14"/>
        <v>2020.06</v>
      </c>
      <c r="E323">
        <v>0.2</v>
      </c>
    </row>
    <row r="324" spans="1:5">
      <c r="A324" s="1">
        <v>43989</v>
      </c>
      <c r="B324" s="6">
        <f t="shared" si="13"/>
        <v>2020</v>
      </c>
      <c r="C324" s="6">
        <f t="shared" si="12"/>
        <v>6</v>
      </c>
      <c r="D324" s="6">
        <f t="shared" si="14"/>
        <v>2020.06</v>
      </c>
      <c r="E324">
        <v>0.2</v>
      </c>
    </row>
    <row r="325" spans="1:5">
      <c r="A325" s="1">
        <v>43990</v>
      </c>
      <c r="B325" s="6">
        <f t="shared" si="13"/>
        <v>2020</v>
      </c>
      <c r="C325" s="6">
        <f t="shared" si="12"/>
        <v>6</v>
      </c>
      <c r="D325" s="6">
        <f t="shared" si="14"/>
        <v>2020.06</v>
      </c>
      <c r="E325">
        <v>0.2</v>
      </c>
    </row>
    <row r="326" spans="1:5">
      <c r="A326" s="1">
        <v>43991</v>
      </c>
      <c r="B326" s="6">
        <f t="shared" si="13"/>
        <v>2020</v>
      </c>
      <c r="C326" s="6">
        <f t="shared" si="12"/>
        <v>6</v>
      </c>
      <c r="D326" s="6">
        <f t="shared" si="14"/>
        <v>2020.06</v>
      </c>
      <c r="E326">
        <v>0.2</v>
      </c>
    </row>
    <row r="327" spans="1:5">
      <c r="A327" s="1">
        <v>43992</v>
      </c>
      <c r="B327" s="6">
        <f t="shared" si="13"/>
        <v>2020</v>
      </c>
      <c r="C327" s="6">
        <f t="shared" si="12"/>
        <v>6</v>
      </c>
      <c r="D327" s="6">
        <f t="shared" si="14"/>
        <v>2020.06</v>
      </c>
      <c r="E327">
        <v>0.2</v>
      </c>
    </row>
    <row r="328" spans="1:5">
      <c r="A328" s="1">
        <v>43993</v>
      </c>
      <c r="B328" s="6">
        <f t="shared" si="13"/>
        <v>2020</v>
      </c>
      <c r="C328" s="6">
        <f t="shared" si="12"/>
        <v>6</v>
      </c>
      <c r="D328" s="6">
        <f t="shared" si="14"/>
        <v>2020.06</v>
      </c>
      <c r="E328">
        <v>0.2</v>
      </c>
    </row>
    <row r="329" spans="1:5">
      <c r="A329" s="1">
        <v>43994</v>
      </c>
      <c r="B329" s="6">
        <f t="shared" si="13"/>
        <v>2020</v>
      </c>
      <c r="C329" s="6">
        <f t="shared" si="12"/>
        <v>6</v>
      </c>
      <c r="D329" s="6">
        <f t="shared" si="14"/>
        <v>2020.06</v>
      </c>
      <c r="E329">
        <v>0.2</v>
      </c>
    </row>
    <row r="330" spans="1:5">
      <c r="A330" s="1">
        <v>43995</v>
      </c>
      <c r="B330" s="6">
        <f t="shared" si="13"/>
        <v>2020</v>
      </c>
      <c r="C330" s="6">
        <f t="shared" si="12"/>
        <v>6</v>
      </c>
      <c r="D330" s="6">
        <f t="shared" si="14"/>
        <v>2020.06</v>
      </c>
      <c r="E330">
        <v>0.2</v>
      </c>
    </row>
    <row r="331" spans="1:5">
      <c r="A331" s="1">
        <v>43996</v>
      </c>
      <c r="B331" s="6">
        <f t="shared" si="13"/>
        <v>2020</v>
      </c>
      <c r="C331" s="6">
        <f t="shared" si="12"/>
        <v>6</v>
      </c>
      <c r="D331" s="6">
        <f t="shared" si="14"/>
        <v>2020.06</v>
      </c>
      <c r="E331">
        <v>0.2</v>
      </c>
    </row>
    <row r="332" spans="1:5">
      <c r="A332" s="1">
        <v>43997</v>
      </c>
      <c r="B332" s="6">
        <f t="shared" si="13"/>
        <v>2020</v>
      </c>
      <c r="C332" s="6">
        <f t="shared" si="12"/>
        <v>6</v>
      </c>
      <c r="D332" s="6">
        <f t="shared" si="14"/>
        <v>2020.06</v>
      </c>
      <c r="E332">
        <v>0.2</v>
      </c>
    </row>
    <row r="333" spans="1:5">
      <c r="A333" s="1">
        <v>43998</v>
      </c>
      <c r="B333" s="6">
        <f t="shared" si="13"/>
        <v>2020</v>
      </c>
      <c r="C333" s="6">
        <f t="shared" ref="C333:C396" si="15">MONTH(A333)</f>
        <v>6</v>
      </c>
      <c r="D333" s="6">
        <f t="shared" si="14"/>
        <v>2020.06</v>
      </c>
      <c r="E333">
        <v>0.2</v>
      </c>
    </row>
    <row r="334" spans="1:5">
      <c r="A334" s="1">
        <v>43999</v>
      </c>
      <c r="B334" s="6">
        <f t="shared" ref="B334:B397" si="16">YEAR(A334)</f>
        <v>2020</v>
      </c>
      <c r="C334" s="6">
        <f t="shared" si="15"/>
        <v>6</v>
      </c>
      <c r="D334" s="6">
        <f t="shared" ref="D334:D397" si="17">B334+C334/100</f>
        <v>2020.06</v>
      </c>
      <c r="E334">
        <v>0.2</v>
      </c>
    </row>
    <row r="335" spans="1:5">
      <c r="A335" s="1">
        <v>44000</v>
      </c>
      <c r="B335" s="6">
        <f t="shared" si="16"/>
        <v>2020</v>
      </c>
      <c r="C335" s="6">
        <f t="shared" si="15"/>
        <v>6</v>
      </c>
      <c r="D335" s="6">
        <f t="shared" si="17"/>
        <v>2020.06</v>
      </c>
      <c r="E335">
        <v>0.2</v>
      </c>
    </row>
    <row r="336" spans="1:5">
      <c r="A336" s="1">
        <v>44001</v>
      </c>
      <c r="B336" s="6">
        <f t="shared" si="16"/>
        <v>2020</v>
      </c>
      <c r="C336" s="6">
        <f t="shared" si="15"/>
        <v>6</v>
      </c>
      <c r="D336" s="6">
        <f t="shared" si="17"/>
        <v>2020.06</v>
      </c>
      <c r="E336">
        <v>0.2</v>
      </c>
    </row>
    <row r="337" spans="1:5">
      <c r="A337" s="1">
        <v>44002</v>
      </c>
      <c r="B337" s="6">
        <f t="shared" si="16"/>
        <v>2020</v>
      </c>
      <c r="C337" s="6">
        <f t="shared" si="15"/>
        <v>6</v>
      </c>
      <c r="D337" s="6">
        <f t="shared" si="17"/>
        <v>2020.06</v>
      </c>
      <c r="E337">
        <v>0.2</v>
      </c>
    </row>
    <row r="338" spans="1:5">
      <c r="A338" s="1">
        <v>44003</v>
      </c>
      <c r="B338" s="6">
        <f t="shared" si="16"/>
        <v>2020</v>
      </c>
      <c r="C338" s="6">
        <f t="shared" si="15"/>
        <v>6</v>
      </c>
      <c r="D338" s="6">
        <f t="shared" si="17"/>
        <v>2020.06</v>
      </c>
      <c r="E338">
        <v>0.2</v>
      </c>
    </row>
    <row r="339" spans="1:5">
      <c r="A339" s="1">
        <v>44004</v>
      </c>
      <c r="B339" s="6">
        <f t="shared" si="16"/>
        <v>2020</v>
      </c>
      <c r="C339" s="6">
        <f t="shared" si="15"/>
        <v>6</v>
      </c>
      <c r="D339" s="6">
        <f t="shared" si="17"/>
        <v>2020.06</v>
      </c>
      <c r="E339">
        <v>0.2</v>
      </c>
    </row>
    <row r="340" spans="1:5">
      <c r="A340" s="1">
        <v>44005</v>
      </c>
      <c r="B340" s="6">
        <f t="shared" si="16"/>
        <v>2020</v>
      </c>
      <c r="C340" s="6">
        <f t="shared" si="15"/>
        <v>6</v>
      </c>
      <c r="D340" s="6">
        <f t="shared" si="17"/>
        <v>2020.06</v>
      </c>
      <c r="E340">
        <v>0.2</v>
      </c>
    </row>
    <row r="341" spans="1:5">
      <c r="A341" s="1">
        <v>44006</v>
      </c>
      <c r="B341" s="6">
        <f t="shared" si="16"/>
        <v>2020</v>
      </c>
      <c r="C341" s="6">
        <f t="shared" si="15"/>
        <v>6</v>
      </c>
      <c r="D341" s="6">
        <f t="shared" si="17"/>
        <v>2020.06</v>
      </c>
      <c r="E341">
        <v>0.2</v>
      </c>
    </row>
    <row r="342" spans="1:5">
      <c r="A342" s="1">
        <v>44007</v>
      </c>
      <c r="B342" s="6">
        <f t="shared" si="16"/>
        <v>2020</v>
      </c>
      <c r="C342" s="6">
        <f t="shared" si="15"/>
        <v>6</v>
      </c>
      <c r="D342" s="6">
        <f t="shared" si="17"/>
        <v>2020.06</v>
      </c>
      <c r="E342">
        <v>0.2</v>
      </c>
    </row>
    <row r="343" spans="1:5">
      <c r="A343" s="1">
        <v>44008</v>
      </c>
      <c r="B343" s="6">
        <f t="shared" si="16"/>
        <v>2020</v>
      </c>
      <c r="C343" s="6">
        <f t="shared" si="15"/>
        <v>6</v>
      </c>
      <c r="D343" s="6">
        <f t="shared" si="17"/>
        <v>2020.06</v>
      </c>
      <c r="E343">
        <v>0.2</v>
      </c>
    </row>
    <row r="344" spans="1:5">
      <c r="A344" s="1">
        <v>44009</v>
      </c>
      <c r="B344" s="6">
        <f t="shared" si="16"/>
        <v>2020</v>
      </c>
      <c r="C344" s="6">
        <f t="shared" si="15"/>
        <v>6</v>
      </c>
      <c r="D344" s="6">
        <f t="shared" si="17"/>
        <v>2020.06</v>
      </c>
      <c r="E344">
        <v>0.2</v>
      </c>
    </row>
    <row r="345" spans="1:5">
      <c r="A345" s="1">
        <v>44010</v>
      </c>
      <c r="B345" s="6">
        <f t="shared" si="16"/>
        <v>2020</v>
      </c>
      <c r="C345" s="6">
        <f t="shared" si="15"/>
        <v>6</v>
      </c>
      <c r="D345" s="6">
        <f t="shared" si="17"/>
        <v>2020.06</v>
      </c>
      <c r="E345">
        <v>0.2</v>
      </c>
    </row>
    <row r="346" spans="1:5">
      <c r="A346" s="1">
        <v>44011</v>
      </c>
      <c r="B346" s="6">
        <f t="shared" si="16"/>
        <v>2020</v>
      </c>
      <c r="C346" s="6">
        <f t="shared" si="15"/>
        <v>6</v>
      </c>
      <c r="D346" s="6">
        <f t="shared" si="17"/>
        <v>2020.06</v>
      </c>
      <c r="E346">
        <v>0.2</v>
      </c>
    </row>
    <row r="347" spans="1:5">
      <c r="A347" s="1">
        <v>44012</v>
      </c>
      <c r="B347" s="6">
        <f t="shared" si="16"/>
        <v>2020</v>
      </c>
      <c r="C347" s="6">
        <f t="shared" si="15"/>
        <v>6</v>
      </c>
      <c r="D347" s="6">
        <f t="shared" si="17"/>
        <v>2020.06</v>
      </c>
      <c r="E347">
        <v>0.2</v>
      </c>
    </row>
    <row r="348" spans="1:5">
      <c r="A348" s="1">
        <v>44013</v>
      </c>
      <c r="B348" s="6">
        <f t="shared" si="16"/>
        <v>2020</v>
      </c>
      <c r="C348" s="6">
        <f t="shared" si="15"/>
        <v>7</v>
      </c>
      <c r="D348" s="6">
        <f t="shared" si="17"/>
        <v>2020.07</v>
      </c>
      <c r="E348">
        <v>0.2</v>
      </c>
    </row>
    <row r="349" spans="1:5">
      <c r="A349" s="1">
        <v>44014</v>
      </c>
      <c r="B349" s="6">
        <f t="shared" si="16"/>
        <v>2020</v>
      </c>
      <c r="C349" s="6">
        <f t="shared" si="15"/>
        <v>7</v>
      </c>
      <c r="D349" s="6">
        <f t="shared" si="17"/>
        <v>2020.07</v>
      </c>
      <c r="E349">
        <v>0.2</v>
      </c>
    </row>
    <row r="350" spans="1:5">
      <c r="A350" s="1">
        <v>44015</v>
      </c>
      <c r="B350" s="6">
        <f t="shared" si="16"/>
        <v>2020</v>
      </c>
      <c r="C350" s="6">
        <f t="shared" si="15"/>
        <v>7</v>
      </c>
      <c r="D350" s="6">
        <f t="shared" si="17"/>
        <v>2020.07</v>
      </c>
      <c r="E350">
        <v>0.2</v>
      </c>
    </row>
    <row r="351" spans="1:5">
      <c r="A351" s="1">
        <v>44016</v>
      </c>
      <c r="B351" s="6">
        <f t="shared" si="16"/>
        <v>2020</v>
      </c>
      <c r="C351" s="6">
        <f t="shared" si="15"/>
        <v>7</v>
      </c>
      <c r="D351" s="6">
        <f t="shared" si="17"/>
        <v>2020.07</v>
      </c>
      <c r="E351">
        <v>0.2</v>
      </c>
    </row>
    <row r="352" spans="1:5">
      <c r="A352" s="1">
        <v>44017</v>
      </c>
      <c r="B352" s="6">
        <f t="shared" si="16"/>
        <v>2020</v>
      </c>
      <c r="C352" s="6">
        <f t="shared" si="15"/>
        <v>7</v>
      </c>
      <c r="D352" s="6">
        <f t="shared" si="17"/>
        <v>2020.07</v>
      </c>
      <c r="E352">
        <v>0.2</v>
      </c>
    </row>
    <row r="353" spans="1:5">
      <c r="A353" s="1">
        <v>44018</v>
      </c>
      <c r="B353" s="6">
        <f t="shared" si="16"/>
        <v>2020</v>
      </c>
      <c r="C353" s="6">
        <f t="shared" si="15"/>
        <v>7</v>
      </c>
      <c r="D353" s="6">
        <f t="shared" si="17"/>
        <v>2020.07</v>
      </c>
      <c r="E353">
        <v>0.2</v>
      </c>
    </row>
    <row r="354" spans="1:5">
      <c r="A354" s="1">
        <v>44019</v>
      </c>
      <c r="B354" s="6">
        <f t="shared" si="16"/>
        <v>2020</v>
      </c>
      <c r="C354" s="6">
        <f t="shared" si="15"/>
        <v>7</v>
      </c>
      <c r="D354" s="6">
        <f t="shared" si="17"/>
        <v>2020.07</v>
      </c>
      <c r="E354">
        <v>0.2</v>
      </c>
    </row>
    <row r="355" spans="1:5">
      <c r="A355" s="1">
        <v>44020</v>
      </c>
      <c r="B355" s="6">
        <f t="shared" si="16"/>
        <v>2020</v>
      </c>
      <c r="C355" s="6">
        <f t="shared" si="15"/>
        <v>7</v>
      </c>
      <c r="D355" s="6">
        <f t="shared" si="17"/>
        <v>2020.07</v>
      </c>
      <c r="E355">
        <v>0.2</v>
      </c>
    </row>
    <row r="356" spans="1:5">
      <c r="A356" s="1">
        <v>44021</v>
      </c>
      <c r="B356" s="6">
        <f t="shared" si="16"/>
        <v>2020</v>
      </c>
      <c r="C356" s="6">
        <f t="shared" si="15"/>
        <v>7</v>
      </c>
      <c r="D356" s="6">
        <f t="shared" si="17"/>
        <v>2020.07</v>
      </c>
      <c r="E356">
        <v>0.2</v>
      </c>
    </row>
    <row r="357" spans="1:5">
      <c r="A357" s="1">
        <v>44022</v>
      </c>
      <c r="B357" s="6">
        <f t="shared" si="16"/>
        <v>2020</v>
      </c>
      <c r="C357" s="6">
        <f t="shared" si="15"/>
        <v>7</v>
      </c>
      <c r="D357" s="6">
        <f t="shared" si="17"/>
        <v>2020.07</v>
      </c>
      <c r="E357">
        <v>0.2</v>
      </c>
    </row>
    <row r="358" spans="1:5">
      <c r="A358" s="1">
        <v>44023</v>
      </c>
      <c r="B358" s="6">
        <f t="shared" si="16"/>
        <v>2020</v>
      </c>
      <c r="C358" s="6">
        <f t="shared" si="15"/>
        <v>7</v>
      </c>
      <c r="D358" s="6">
        <f t="shared" si="17"/>
        <v>2020.07</v>
      </c>
      <c r="E358">
        <v>0.2</v>
      </c>
    </row>
    <row r="359" spans="1:5">
      <c r="A359" s="1">
        <v>44024</v>
      </c>
      <c r="B359" s="6">
        <f t="shared" si="16"/>
        <v>2020</v>
      </c>
      <c r="C359" s="6">
        <f t="shared" si="15"/>
        <v>7</v>
      </c>
      <c r="D359" s="6">
        <f t="shared" si="17"/>
        <v>2020.07</v>
      </c>
      <c r="E359">
        <v>0.2</v>
      </c>
    </row>
    <row r="360" spans="1:5">
      <c r="A360" s="1">
        <v>44025</v>
      </c>
      <c r="B360" s="6">
        <f t="shared" si="16"/>
        <v>2020</v>
      </c>
      <c r="C360" s="6">
        <f t="shared" si="15"/>
        <v>7</v>
      </c>
      <c r="D360" s="6">
        <f t="shared" si="17"/>
        <v>2020.07</v>
      </c>
      <c r="E360">
        <v>0.2</v>
      </c>
    </row>
    <row r="361" spans="1:5">
      <c r="A361" s="1">
        <v>44026</v>
      </c>
      <c r="B361" s="6">
        <f t="shared" si="16"/>
        <v>2020</v>
      </c>
      <c r="C361" s="6">
        <f t="shared" si="15"/>
        <v>7</v>
      </c>
      <c r="D361" s="6">
        <f t="shared" si="17"/>
        <v>2020.07</v>
      </c>
      <c r="E361">
        <v>0.2</v>
      </c>
    </row>
    <row r="362" spans="1:5">
      <c r="A362" s="1">
        <v>44027</v>
      </c>
      <c r="B362" s="6">
        <f t="shared" si="16"/>
        <v>2020</v>
      </c>
      <c r="C362" s="6">
        <f t="shared" si="15"/>
        <v>7</v>
      </c>
      <c r="D362" s="6">
        <f t="shared" si="17"/>
        <v>2020.07</v>
      </c>
      <c r="E362">
        <v>0.2</v>
      </c>
    </row>
    <row r="363" spans="1:5">
      <c r="A363" s="1">
        <v>44028</v>
      </c>
      <c r="B363" s="6">
        <f t="shared" si="16"/>
        <v>2020</v>
      </c>
      <c r="C363" s="6">
        <f t="shared" si="15"/>
        <v>7</v>
      </c>
      <c r="D363" s="6">
        <f t="shared" si="17"/>
        <v>2020.07</v>
      </c>
      <c r="E363">
        <v>0.2</v>
      </c>
    </row>
    <row r="364" spans="1:5">
      <c r="A364" s="1">
        <v>44029</v>
      </c>
      <c r="B364" s="6">
        <f t="shared" si="16"/>
        <v>2020</v>
      </c>
      <c r="C364" s="6">
        <f t="shared" si="15"/>
        <v>7</v>
      </c>
      <c r="D364" s="6">
        <f t="shared" si="17"/>
        <v>2020.07</v>
      </c>
      <c r="E364">
        <v>0.2</v>
      </c>
    </row>
    <row r="365" spans="1:5">
      <c r="A365" s="1">
        <v>44030</v>
      </c>
      <c r="B365" s="6">
        <f t="shared" si="16"/>
        <v>2020</v>
      </c>
      <c r="C365" s="6">
        <f t="shared" si="15"/>
        <v>7</v>
      </c>
      <c r="D365" s="6">
        <f t="shared" si="17"/>
        <v>2020.07</v>
      </c>
      <c r="E365">
        <v>0.2</v>
      </c>
    </row>
    <row r="366" spans="1:5">
      <c r="A366" s="1">
        <v>44031</v>
      </c>
      <c r="B366" s="6">
        <f t="shared" si="16"/>
        <v>2020</v>
      </c>
      <c r="C366" s="6">
        <f t="shared" si="15"/>
        <v>7</v>
      </c>
      <c r="D366" s="6">
        <f t="shared" si="17"/>
        <v>2020.07</v>
      </c>
      <c r="E366">
        <v>0.2</v>
      </c>
    </row>
    <row r="367" spans="1:5">
      <c r="A367" s="1">
        <v>44032</v>
      </c>
      <c r="B367" s="6">
        <f t="shared" si="16"/>
        <v>2020</v>
      </c>
      <c r="C367" s="6">
        <f t="shared" si="15"/>
        <v>7</v>
      </c>
      <c r="D367" s="6">
        <f t="shared" si="17"/>
        <v>2020.07</v>
      </c>
      <c r="E367">
        <v>0.2</v>
      </c>
    </row>
    <row r="368" spans="1:5">
      <c r="A368" s="1">
        <v>44033</v>
      </c>
      <c r="B368" s="6">
        <f t="shared" si="16"/>
        <v>2020</v>
      </c>
      <c r="C368" s="6">
        <f t="shared" si="15"/>
        <v>7</v>
      </c>
      <c r="D368" s="6">
        <f t="shared" si="17"/>
        <v>2020.07</v>
      </c>
      <c r="E368">
        <v>0.2</v>
      </c>
    </row>
    <row r="369" spans="1:5">
      <c r="A369" s="1">
        <v>44034</v>
      </c>
      <c r="B369" s="6">
        <f t="shared" si="16"/>
        <v>2020</v>
      </c>
      <c r="C369" s="6">
        <f t="shared" si="15"/>
        <v>7</v>
      </c>
      <c r="D369" s="6">
        <f t="shared" si="17"/>
        <v>2020.07</v>
      </c>
      <c r="E369">
        <v>0.2</v>
      </c>
    </row>
    <row r="370" spans="1:5">
      <c r="A370" s="1">
        <v>44035</v>
      </c>
      <c r="B370" s="6">
        <f t="shared" si="16"/>
        <v>2020</v>
      </c>
      <c r="C370" s="6">
        <f t="shared" si="15"/>
        <v>7</v>
      </c>
      <c r="D370" s="6">
        <f t="shared" si="17"/>
        <v>2020.07</v>
      </c>
      <c r="E370">
        <v>0.2</v>
      </c>
    </row>
    <row r="371" spans="1:5">
      <c r="A371" s="1">
        <v>44036</v>
      </c>
      <c r="B371" s="6">
        <f t="shared" si="16"/>
        <v>2020</v>
      </c>
      <c r="C371" s="6">
        <f t="shared" si="15"/>
        <v>7</v>
      </c>
      <c r="D371" s="6">
        <f t="shared" si="17"/>
        <v>2020.07</v>
      </c>
      <c r="E371">
        <v>0.2</v>
      </c>
    </row>
    <row r="372" spans="1:5">
      <c r="A372" s="1">
        <v>44037</v>
      </c>
      <c r="B372" s="6">
        <f t="shared" si="16"/>
        <v>2020</v>
      </c>
      <c r="C372" s="6">
        <f t="shared" si="15"/>
        <v>7</v>
      </c>
      <c r="D372" s="6">
        <f t="shared" si="17"/>
        <v>2020.07</v>
      </c>
      <c r="E372">
        <v>0.2</v>
      </c>
    </row>
    <row r="373" spans="1:5">
      <c r="A373" s="1">
        <v>44038</v>
      </c>
      <c r="B373" s="6">
        <f t="shared" si="16"/>
        <v>2020</v>
      </c>
      <c r="C373" s="6">
        <f t="shared" si="15"/>
        <v>7</v>
      </c>
      <c r="D373" s="6">
        <f t="shared" si="17"/>
        <v>2020.07</v>
      </c>
      <c r="E373">
        <v>0.2</v>
      </c>
    </row>
    <row r="374" spans="1:5">
      <c r="A374" s="1">
        <v>44039</v>
      </c>
      <c r="B374" s="6">
        <f t="shared" si="16"/>
        <v>2020</v>
      </c>
      <c r="C374" s="6">
        <f t="shared" si="15"/>
        <v>7</v>
      </c>
      <c r="D374" s="6">
        <f t="shared" si="17"/>
        <v>2020.07</v>
      </c>
      <c r="E374">
        <v>0.2</v>
      </c>
    </row>
    <row r="375" spans="1:5">
      <c r="A375" s="1">
        <v>44040</v>
      </c>
      <c r="B375" s="6">
        <f t="shared" si="16"/>
        <v>2020</v>
      </c>
      <c r="C375" s="6">
        <f t="shared" si="15"/>
        <v>7</v>
      </c>
      <c r="D375" s="6">
        <f t="shared" si="17"/>
        <v>2020.07</v>
      </c>
      <c r="E375">
        <v>0.2</v>
      </c>
    </row>
    <row r="376" spans="1:5">
      <c r="A376" s="1">
        <v>44041</v>
      </c>
      <c r="B376" s="6">
        <f t="shared" si="16"/>
        <v>2020</v>
      </c>
      <c r="C376" s="6">
        <f t="shared" si="15"/>
        <v>7</v>
      </c>
      <c r="D376" s="6">
        <f t="shared" si="17"/>
        <v>2020.07</v>
      </c>
      <c r="E376">
        <v>0.2</v>
      </c>
    </row>
    <row r="377" spans="1:5">
      <c r="A377" s="1">
        <v>44042</v>
      </c>
      <c r="B377" s="6">
        <f t="shared" si="16"/>
        <v>2020</v>
      </c>
      <c r="C377" s="6">
        <f t="shared" si="15"/>
        <v>7</v>
      </c>
      <c r="D377" s="6">
        <f t="shared" si="17"/>
        <v>2020.07</v>
      </c>
      <c r="E377">
        <v>0.2</v>
      </c>
    </row>
    <row r="378" spans="1:5">
      <c r="A378" s="1">
        <v>44043</v>
      </c>
      <c r="B378" s="6">
        <f t="shared" si="16"/>
        <v>2020</v>
      </c>
      <c r="C378" s="6">
        <f t="shared" si="15"/>
        <v>7</v>
      </c>
      <c r="D378" s="6">
        <f t="shared" si="17"/>
        <v>2020.07</v>
      </c>
      <c r="E378">
        <v>0.2</v>
      </c>
    </row>
    <row r="379" spans="1:5">
      <c r="A379" s="1">
        <v>44044</v>
      </c>
      <c r="B379" s="6">
        <f t="shared" si="16"/>
        <v>2020</v>
      </c>
      <c r="C379" s="6">
        <f t="shared" si="15"/>
        <v>8</v>
      </c>
      <c r="D379" s="6">
        <f t="shared" si="17"/>
        <v>2020.08</v>
      </c>
      <c r="E379">
        <v>0.2</v>
      </c>
    </row>
    <row r="380" spans="1:5">
      <c r="A380" s="1">
        <v>44045</v>
      </c>
      <c r="B380" s="6">
        <f t="shared" si="16"/>
        <v>2020</v>
      </c>
      <c r="C380" s="6">
        <f t="shared" si="15"/>
        <v>8</v>
      </c>
      <c r="D380" s="6">
        <f t="shared" si="17"/>
        <v>2020.08</v>
      </c>
      <c r="E380">
        <v>0.2</v>
      </c>
    </row>
    <row r="381" spans="1:5">
      <c r="A381" s="1">
        <v>44046</v>
      </c>
      <c r="B381" s="6">
        <f t="shared" si="16"/>
        <v>2020</v>
      </c>
      <c r="C381" s="6">
        <f t="shared" si="15"/>
        <v>8</v>
      </c>
      <c r="D381" s="6">
        <f t="shared" si="17"/>
        <v>2020.08</v>
      </c>
      <c r="E381">
        <v>0.2</v>
      </c>
    </row>
    <row r="382" spans="1:5">
      <c r="A382" s="1">
        <v>44047</v>
      </c>
      <c r="B382" s="6">
        <f t="shared" si="16"/>
        <v>2020</v>
      </c>
      <c r="C382" s="6">
        <f t="shared" si="15"/>
        <v>8</v>
      </c>
      <c r="D382" s="6">
        <f t="shared" si="17"/>
        <v>2020.08</v>
      </c>
      <c r="E382">
        <v>0.2</v>
      </c>
    </row>
    <row r="383" spans="1:5">
      <c r="A383" s="1">
        <v>44048</v>
      </c>
      <c r="B383" s="6">
        <f t="shared" si="16"/>
        <v>2020</v>
      </c>
      <c r="C383" s="6">
        <f t="shared" si="15"/>
        <v>8</v>
      </c>
      <c r="D383" s="6">
        <f t="shared" si="17"/>
        <v>2020.08</v>
      </c>
      <c r="E383">
        <v>0.2</v>
      </c>
    </row>
    <row r="384" spans="1:5">
      <c r="A384" s="1">
        <v>44049</v>
      </c>
      <c r="B384" s="6">
        <f t="shared" si="16"/>
        <v>2020</v>
      </c>
      <c r="C384" s="6">
        <f t="shared" si="15"/>
        <v>8</v>
      </c>
      <c r="D384" s="6">
        <f t="shared" si="17"/>
        <v>2020.08</v>
      </c>
      <c r="E384">
        <v>0.2</v>
      </c>
    </row>
    <row r="385" spans="1:5">
      <c r="A385" s="1">
        <v>44050</v>
      </c>
      <c r="B385" s="6">
        <f t="shared" si="16"/>
        <v>2020</v>
      </c>
      <c r="C385" s="6">
        <f t="shared" si="15"/>
        <v>8</v>
      </c>
      <c r="D385" s="6">
        <f t="shared" si="17"/>
        <v>2020.08</v>
      </c>
      <c r="E385">
        <v>0.2</v>
      </c>
    </row>
    <row r="386" spans="1:5">
      <c r="A386" s="1">
        <v>44051</v>
      </c>
      <c r="B386" s="6">
        <f t="shared" si="16"/>
        <v>2020</v>
      </c>
      <c r="C386" s="6">
        <f t="shared" si="15"/>
        <v>8</v>
      </c>
      <c r="D386" s="6">
        <f t="shared" si="17"/>
        <v>2020.08</v>
      </c>
      <c r="E386">
        <v>0.2</v>
      </c>
    </row>
    <row r="387" spans="1:5">
      <c r="A387" s="1">
        <v>44052</v>
      </c>
      <c r="B387" s="6">
        <f t="shared" si="16"/>
        <v>2020</v>
      </c>
      <c r="C387" s="6">
        <f t="shared" si="15"/>
        <v>8</v>
      </c>
      <c r="D387" s="6">
        <f t="shared" si="17"/>
        <v>2020.08</v>
      </c>
      <c r="E387">
        <v>0.2</v>
      </c>
    </row>
    <row r="388" spans="1:5">
      <c r="A388" s="1">
        <v>44053</v>
      </c>
      <c r="B388" s="6">
        <f t="shared" si="16"/>
        <v>2020</v>
      </c>
      <c r="C388" s="6">
        <f t="shared" si="15"/>
        <v>8</v>
      </c>
      <c r="D388" s="6">
        <f t="shared" si="17"/>
        <v>2020.08</v>
      </c>
      <c r="E388">
        <v>0.2</v>
      </c>
    </row>
    <row r="389" spans="1:5">
      <c r="A389" s="1">
        <v>44054</v>
      </c>
      <c r="B389" s="6">
        <f t="shared" si="16"/>
        <v>2020</v>
      </c>
      <c r="C389" s="6">
        <f t="shared" si="15"/>
        <v>8</v>
      </c>
      <c r="D389" s="6">
        <f t="shared" si="17"/>
        <v>2020.08</v>
      </c>
      <c r="E389">
        <v>0.2</v>
      </c>
    </row>
    <row r="390" spans="1:5">
      <c r="A390" s="1">
        <v>44055</v>
      </c>
      <c r="B390" s="6">
        <f t="shared" si="16"/>
        <v>2020</v>
      </c>
      <c r="C390" s="6">
        <f t="shared" si="15"/>
        <v>8</v>
      </c>
      <c r="D390" s="6">
        <f t="shared" si="17"/>
        <v>2020.08</v>
      </c>
      <c r="E390">
        <v>0.2</v>
      </c>
    </row>
    <row r="391" spans="1:5">
      <c r="A391" s="1">
        <v>44056</v>
      </c>
      <c r="B391" s="6">
        <f t="shared" si="16"/>
        <v>2020</v>
      </c>
      <c r="C391" s="6">
        <f t="shared" si="15"/>
        <v>8</v>
      </c>
      <c r="D391" s="6">
        <f t="shared" si="17"/>
        <v>2020.08</v>
      </c>
      <c r="E391">
        <v>0.2</v>
      </c>
    </row>
    <row r="392" spans="1:5">
      <c r="A392" s="1">
        <v>44057</v>
      </c>
      <c r="B392" s="6">
        <f t="shared" si="16"/>
        <v>2020</v>
      </c>
      <c r="C392" s="6">
        <f t="shared" si="15"/>
        <v>8</v>
      </c>
      <c r="D392" s="6">
        <f t="shared" si="17"/>
        <v>2020.08</v>
      </c>
      <c r="E392">
        <v>0.2</v>
      </c>
    </row>
    <row r="393" spans="1:5">
      <c r="A393" s="1">
        <v>44058</v>
      </c>
      <c r="B393" s="6">
        <f t="shared" si="16"/>
        <v>2020</v>
      </c>
      <c r="C393" s="6">
        <f t="shared" si="15"/>
        <v>8</v>
      </c>
      <c r="D393" s="6">
        <f t="shared" si="17"/>
        <v>2020.08</v>
      </c>
      <c r="E393">
        <v>0.2</v>
      </c>
    </row>
    <row r="394" spans="1:5">
      <c r="A394" s="1">
        <v>44059</v>
      </c>
      <c r="B394" s="6">
        <f t="shared" si="16"/>
        <v>2020</v>
      </c>
      <c r="C394" s="6">
        <f t="shared" si="15"/>
        <v>8</v>
      </c>
      <c r="D394" s="6">
        <f t="shared" si="17"/>
        <v>2020.08</v>
      </c>
      <c r="E394">
        <v>0.2</v>
      </c>
    </row>
    <row r="395" spans="1:5">
      <c r="A395" s="1">
        <v>44060</v>
      </c>
      <c r="B395" s="6">
        <f t="shared" si="16"/>
        <v>2020</v>
      </c>
      <c r="C395" s="6">
        <f t="shared" si="15"/>
        <v>8</v>
      </c>
      <c r="D395" s="6">
        <f t="shared" si="17"/>
        <v>2020.08</v>
      </c>
      <c r="E395">
        <v>0.2</v>
      </c>
    </row>
    <row r="396" spans="1:5">
      <c r="A396" s="1">
        <v>44061</v>
      </c>
      <c r="B396" s="6">
        <f t="shared" si="16"/>
        <v>2020</v>
      </c>
      <c r="C396" s="6">
        <f t="shared" si="15"/>
        <v>8</v>
      </c>
      <c r="D396" s="6">
        <f t="shared" si="17"/>
        <v>2020.08</v>
      </c>
      <c r="E396">
        <v>0.2</v>
      </c>
    </row>
    <row r="397" spans="1:5">
      <c r="A397" s="1">
        <v>44062</v>
      </c>
      <c r="B397" s="6">
        <f t="shared" si="16"/>
        <v>2020</v>
      </c>
      <c r="C397" s="6">
        <f t="shared" ref="C397:C409" si="18">MONTH(A397)</f>
        <v>8</v>
      </c>
      <c r="D397" s="6">
        <f t="shared" si="17"/>
        <v>2020.08</v>
      </c>
      <c r="E397">
        <v>0.2</v>
      </c>
    </row>
    <row r="398" spans="1:5">
      <c r="A398" s="1">
        <v>44063</v>
      </c>
      <c r="B398" s="6">
        <f t="shared" ref="B398:B409" si="19">YEAR(A398)</f>
        <v>2020</v>
      </c>
      <c r="C398" s="6">
        <f t="shared" si="18"/>
        <v>8</v>
      </c>
      <c r="D398" s="6">
        <f t="shared" ref="D398:D409" si="20">B398+C398/100</f>
        <v>2020.08</v>
      </c>
      <c r="E398">
        <v>0.2</v>
      </c>
    </row>
    <row r="399" spans="1:5">
      <c r="A399" s="1">
        <v>44064</v>
      </c>
      <c r="B399" s="6">
        <f t="shared" si="19"/>
        <v>2020</v>
      </c>
      <c r="C399" s="6">
        <f t="shared" si="18"/>
        <v>8</v>
      </c>
      <c r="D399" s="6">
        <f t="shared" si="20"/>
        <v>2020.08</v>
      </c>
      <c r="E399">
        <v>0.2</v>
      </c>
    </row>
    <row r="400" spans="1:5">
      <c r="A400" s="1">
        <v>44065</v>
      </c>
      <c r="B400" s="6">
        <f t="shared" si="19"/>
        <v>2020</v>
      </c>
      <c r="C400" s="6">
        <f t="shared" si="18"/>
        <v>8</v>
      </c>
      <c r="D400" s="6">
        <f t="shared" si="20"/>
        <v>2020.08</v>
      </c>
      <c r="E400">
        <v>0.2</v>
      </c>
    </row>
    <row r="401" spans="1:5">
      <c r="A401" s="1">
        <v>44066</v>
      </c>
      <c r="B401" s="6">
        <f t="shared" si="19"/>
        <v>2020</v>
      </c>
      <c r="C401" s="6">
        <f t="shared" si="18"/>
        <v>8</v>
      </c>
      <c r="D401" s="6">
        <f t="shared" si="20"/>
        <v>2020.08</v>
      </c>
      <c r="E401">
        <v>0.2</v>
      </c>
    </row>
    <row r="402" spans="1:5">
      <c r="A402" s="1">
        <v>44067</v>
      </c>
      <c r="B402" s="6">
        <f t="shared" si="19"/>
        <v>2020</v>
      </c>
      <c r="C402" s="6">
        <f t="shared" si="18"/>
        <v>8</v>
      </c>
      <c r="D402" s="6">
        <f t="shared" si="20"/>
        <v>2020.08</v>
      </c>
      <c r="E402">
        <v>0.2</v>
      </c>
    </row>
    <row r="403" spans="1:5">
      <c r="A403" s="1">
        <v>44068</v>
      </c>
      <c r="B403" s="6">
        <f t="shared" si="19"/>
        <v>2020</v>
      </c>
      <c r="C403" s="6">
        <f t="shared" si="18"/>
        <v>8</v>
      </c>
      <c r="D403" s="6">
        <f t="shared" si="20"/>
        <v>2020.08</v>
      </c>
      <c r="E403">
        <v>0.2</v>
      </c>
    </row>
    <row r="404" spans="1:5">
      <c r="A404" s="1">
        <v>44069</v>
      </c>
      <c r="B404" s="6">
        <f t="shared" si="19"/>
        <v>2020</v>
      </c>
      <c r="C404" s="6">
        <f t="shared" si="18"/>
        <v>8</v>
      </c>
      <c r="D404" s="6">
        <f t="shared" si="20"/>
        <v>2020.08</v>
      </c>
      <c r="E404">
        <v>0.2</v>
      </c>
    </row>
    <row r="405" spans="1:5">
      <c r="A405" s="1">
        <v>44070</v>
      </c>
      <c r="B405" s="6">
        <f t="shared" si="19"/>
        <v>2020</v>
      </c>
      <c r="C405" s="6">
        <f t="shared" si="18"/>
        <v>8</v>
      </c>
      <c r="D405" s="6">
        <f t="shared" si="20"/>
        <v>2020.08</v>
      </c>
      <c r="E405">
        <v>0.2</v>
      </c>
    </row>
    <row r="406" spans="1:5">
      <c r="A406" s="1">
        <v>44071</v>
      </c>
      <c r="B406" s="6">
        <f t="shared" si="19"/>
        <v>2020</v>
      </c>
      <c r="C406" s="6">
        <f t="shared" si="18"/>
        <v>8</v>
      </c>
      <c r="D406" s="6">
        <f t="shared" si="20"/>
        <v>2020.08</v>
      </c>
      <c r="E406">
        <v>0.2</v>
      </c>
    </row>
    <row r="407" spans="1:5">
      <c r="A407" s="1">
        <v>44072</v>
      </c>
      <c r="B407" s="6">
        <f t="shared" si="19"/>
        <v>2020</v>
      </c>
      <c r="C407" s="6">
        <f t="shared" si="18"/>
        <v>8</v>
      </c>
      <c r="D407" s="6">
        <f t="shared" si="20"/>
        <v>2020.08</v>
      </c>
      <c r="E407">
        <v>0.2</v>
      </c>
    </row>
    <row r="408" spans="1:5">
      <c r="A408" s="1">
        <v>44073</v>
      </c>
      <c r="B408" s="6">
        <f t="shared" si="19"/>
        <v>2020</v>
      </c>
      <c r="C408" s="6">
        <f t="shared" si="18"/>
        <v>8</v>
      </c>
      <c r="D408" s="6">
        <f t="shared" si="20"/>
        <v>2020.08</v>
      </c>
      <c r="E408">
        <v>0.2</v>
      </c>
    </row>
    <row r="409" spans="1:5">
      <c r="A409" s="1">
        <v>44074</v>
      </c>
      <c r="B409" s="6">
        <f t="shared" si="19"/>
        <v>2020</v>
      </c>
      <c r="C409" s="6">
        <f t="shared" si="18"/>
        <v>8</v>
      </c>
      <c r="D409" s="6">
        <f t="shared" si="20"/>
        <v>2020.08</v>
      </c>
      <c r="E409">
        <v>0.2</v>
      </c>
    </row>
    <row r="410" spans="1:5">
      <c r="A410" s="1"/>
      <c r="B410" s="6"/>
      <c r="C410" s="6"/>
      <c r="D410" s="6"/>
    </row>
    <row r="411" spans="1:5">
      <c r="A411" s="1"/>
      <c r="B411" s="6"/>
      <c r="C411" s="6"/>
      <c r="D411" s="6"/>
    </row>
    <row r="412" spans="1:5">
      <c r="A412" s="1"/>
      <c r="B412" s="6"/>
      <c r="C412" s="6"/>
      <c r="D412" s="6"/>
    </row>
    <row r="413" spans="1:5">
      <c r="A413" s="1"/>
      <c r="B413" s="6"/>
      <c r="C413" s="6"/>
      <c r="D413" s="6"/>
    </row>
    <row r="414" spans="1:5">
      <c r="A414" s="1"/>
      <c r="B414" s="6"/>
      <c r="C414" s="6"/>
      <c r="D414" s="6"/>
    </row>
    <row r="415" spans="1:5">
      <c r="A415" s="1"/>
      <c r="B415" s="6"/>
      <c r="C415" s="6"/>
      <c r="D415" s="6"/>
    </row>
    <row r="416" spans="1:5">
      <c r="A416" s="1"/>
      <c r="B416" s="6"/>
      <c r="C416" s="6"/>
      <c r="D416" s="6"/>
    </row>
    <row r="417" spans="1:4">
      <c r="A417" s="1"/>
      <c r="B417" s="6"/>
      <c r="C417" s="6"/>
      <c r="D417" s="6"/>
    </row>
    <row r="418" spans="1:4">
      <c r="A418" s="1"/>
      <c r="B418" s="6"/>
      <c r="C418" s="6"/>
      <c r="D418" s="6"/>
    </row>
    <row r="419" spans="1:4">
      <c r="A419" s="1"/>
      <c r="B419" s="6"/>
      <c r="C419" s="6"/>
      <c r="D419" s="6"/>
    </row>
    <row r="420" spans="1:4">
      <c r="A420" s="1"/>
      <c r="B420" s="6"/>
      <c r="C420" s="6"/>
      <c r="D420" s="6"/>
    </row>
    <row r="421" spans="1:4">
      <c r="A421" s="1"/>
      <c r="B421" s="6"/>
      <c r="C421" s="6"/>
      <c r="D421" s="6"/>
    </row>
    <row r="422" spans="1:4">
      <c r="A422" s="1"/>
      <c r="B422" s="6"/>
      <c r="C422" s="6"/>
      <c r="D422" s="6"/>
    </row>
    <row r="423" spans="1:4">
      <c r="A423" s="1"/>
      <c r="B423" s="6"/>
      <c r="C423" s="6"/>
      <c r="D423" s="6"/>
    </row>
    <row r="424" spans="1:4">
      <c r="A424" s="1"/>
      <c r="B424" s="6"/>
      <c r="C424" s="6"/>
      <c r="D424" s="6"/>
    </row>
    <row r="425" spans="1:4">
      <c r="A425" s="1"/>
      <c r="B425" s="6"/>
      <c r="C425" s="6"/>
      <c r="D425" s="6"/>
    </row>
    <row r="426" spans="1:4">
      <c r="A426" s="1"/>
      <c r="B426" s="6"/>
      <c r="C426" s="6"/>
      <c r="D426" s="6"/>
    </row>
    <row r="427" spans="1:4">
      <c r="A427" s="1"/>
      <c r="B427" s="6"/>
      <c r="C427" s="6"/>
      <c r="D427" s="6"/>
    </row>
    <row r="428" spans="1:4">
      <c r="A428" s="1"/>
      <c r="B428" s="6"/>
      <c r="C428" s="6"/>
      <c r="D428" s="6"/>
    </row>
    <row r="429" spans="1:4">
      <c r="A429" s="1"/>
      <c r="B429" s="6"/>
      <c r="C429" s="6"/>
      <c r="D429" s="6"/>
    </row>
    <row r="430" spans="1:4">
      <c r="A430" s="1"/>
      <c r="B430" s="6"/>
      <c r="C430" s="6"/>
      <c r="D430" s="6"/>
    </row>
    <row r="431" spans="1:4">
      <c r="A431" s="1"/>
      <c r="B431" s="6"/>
      <c r="C431" s="6"/>
      <c r="D431" s="6"/>
    </row>
    <row r="432" spans="1:4">
      <c r="A432" s="1"/>
      <c r="B432" s="6"/>
      <c r="C432" s="6"/>
      <c r="D432" s="6"/>
    </row>
    <row r="433" spans="1:4">
      <c r="A433" s="1"/>
      <c r="B433" s="6"/>
      <c r="C433" s="6"/>
      <c r="D433" s="6"/>
    </row>
    <row r="434" spans="1:4">
      <c r="A434" s="1"/>
      <c r="B434" s="6"/>
      <c r="C434" s="6"/>
      <c r="D434" s="6"/>
    </row>
    <row r="435" spans="1:4">
      <c r="A435" s="1"/>
      <c r="B435" s="6"/>
      <c r="C435" s="6"/>
      <c r="D435" s="6"/>
    </row>
    <row r="436" spans="1:4">
      <c r="A436" s="1"/>
      <c r="B436" s="6"/>
      <c r="C436" s="6"/>
      <c r="D436" s="6"/>
    </row>
    <row r="437" spans="1:4">
      <c r="A437" s="1"/>
      <c r="B437" s="6"/>
      <c r="C437" s="6"/>
      <c r="D437" s="6"/>
    </row>
    <row r="438" spans="1:4">
      <c r="A438" s="1"/>
      <c r="B438" s="6"/>
      <c r="C438" s="6"/>
      <c r="D438" s="6"/>
    </row>
    <row r="439" spans="1:4">
      <c r="A439" s="1"/>
      <c r="B439" s="6"/>
      <c r="C439" s="6"/>
      <c r="D439" s="6"/>
    </row>
    <row r="440" spans="1:4">
      <c r="A440" s="1"/>
      <c r="B440" s="6"/>
      <c r="C440" s="6"/>
      <c r="D440" s="6"/>
    </row>
    <row r="441" spans="1:4">
      <c r="A441" s="1"/>
      <c r="B441" s="6"/>
      <c r="C441" s="6"/>
      <c r="D441" s="6"/>
    </row>
    <row r="442" spans="1:4">
      <c r="A442" s="1"/>
      <c r="B442" s="6"/>
      <c r="C442" s="6"/>
      <c r="D442" s="6"/>
    </row>
    <row r="443" spans="1:4">
      <c r="A443" s="1"/>
      <c r="B443" s="6"/>
      <c r="C443" s="6"/>
      <c r="D443" s="6"/>
    </row>
    <row r="444" spans="1:4">
      <c r="A444" s="1"/>
      <c r="B444" s="6"/>
      <c r="C444" s="6"/>
      <c r="D444" s="6"/>
    </row>
    <row r="445" spans="1:4">
      <c r="A445" s="1"/>
      <c r="B445" s="6"/>
      <c r="C445" s="6"/>
      <c r="D445" s="6"/>
    </row>
    <row r="446" spans="1:4">
      <c r="A446" s="1"/>
      <c r="B446" s="6"/>
      <c r="C446" s="6"/>
      <c r="D446" s="6"/>
    </row>
    <row r="447" spans="1:4">
      <c r="A447" s="1"/>
      <c r="B447" s="6"/>
      <c r="C447" s="6"/>
      <c r="D447" s="6"/>
    </row>
    <row r="448" spans="1:4">
      <c r="A448" s="1"/>
      <c r="B448" s="6"/>
      <c r="C448" s="6"/>
      <c r="D448" s="6"/>
    </row>
    <row r="449" spans="1:4">
      <c r="A449" s="1"/>
      <c r="B449" s="6"/>
      <c r="C449" s="6"/>
      <c r="D449" s="6"/>
    </row>
    <row r="450" spans="1:4">
      <c r="A450" s="1"/>
      <c r="B450" s="6"/>
      <c r="C450" s="6"/>
      <c r="D450" s="6"/>
    </row>
    <row r="451" spans="1:4">
      <c r="A451" s="1"/>
      <c r="B451" s="6"/>
      <c r="C451" s="6"/>
      <c r="D451" s="6"/>
    </row>
    <row r="452" spans="1:4">
      <c r="A452" s="1"/>
      <c r="B452" s="6"/>
      <c r="C452" s="6"/>
      <c r="D452" s="6"/>
    </row>
    <row r="453" spans="1:4">
      <c r="A453" s="1"/>
      <c r="B453" s="6"/>
      <c r="C453" s="6"/>
      <c r="D453" s="6"/>
    </row>
    <row r="454" spans="1:4">
      <c r="A454" s="1"/>
      <c r="B454" s="6"/>
      <c r="C454" s="6"/>
      <c r="D454" s="6"/>
    </row>
    <row r="455" spans="1:4">
      <c r="A455" s="1"/>
      <c r="B455" s="6"/>
      <c r="C455" s="6"/>
      <c r="D455" s="6"/>
    </row>
    <row r="456" spans="1:4">
      <c r="A456" s="1"/>
      <c r="B456" s="6"/>
      <c r="C456" s="6"/>
      <c r="D456" s="6"/>
    </row>
    <row r="457" spans="1:4">
      <c r="A457" s="1"/>
      <c r="B457" s="6"/>
      <c r="C457" s="6"/>
      <c r="D457" s="6"/>
    </row>
    <row r="458" spans="1:4">
      <c r="A458" s="1"/>
      <c r="B458" s="6"/>
      <c r="C458" s="6"/>
      <c r="D458" s="6"/>
    </row>
    <row r="459" spans="1:4">
      <c r="A459" s="1"/>
      <c r="B459" s="6"/>
      <c r="C459" s="6"/>
      <c r="D459" s="6"/>
    </row>
    <row r="460" spans="1:4">
      <c r="A460" s="1"/>
      <c r="B460" s="6"/>
      <c r="C460" s="6"/>
      <c r="D460" s="6"/>
    </row>
    <row r="461" spans="1:4">
      <c r="A461" s="1"/>
      <c r="B461" s="6"/>
      <c r="C461" s="6"/>
      <c r="D461" s="6"/>
    </row>
    <row r="462" spans="1:4">
      <c r="A462" s="1"/>
      <c r="B462" s="6"/>
      <c r="C462" s="6"/>
      <c r="D462" s="6"/>
    </row>
    <row r="463" spans="1:4">
      <c r="A463" s="1"/>
      <c r="B463" s="6"/>
      <c r="C463" s="6"/>
      <c r="D463" s="6"/>
    </row>
    <row r="464" spans="1:4">
      <c r="A464" s="1"/>
      <c r="B464" s="6"/>
      <c r="C464" s="6"/>
      <c r="D464" s="6"/>
    </row>
    <row r="465" spans="1:4">
      <c r="A465" s="1"/>
      <c r="B465" s="6"/>
      <c r="C465" s="6"/>
      <c r="D465" s="6"/>
    </row>
    <row r="466" spans="1:4">
      <c r="A466" s="1"/>
      <c r="B466" s="6"/>
      <c r="C466" s="6"/>
      <c r="D466" s="6"/>
    </row>
    <row r="467" spans="1:4">
      <c r="A467" s="1"/>
      <c r="B467" s="6"/>
      <c r="C467" s="6"/>
      <c r="D467" s="6"/>
    </row>
    <row r="468" spans="1:4">
      <c r="A468" s="1"/>
      <c r="B468" s="6"/>
      <c r="C468" s="6"/>
      <c r="D468" s="6"/>
    </row>
    <row r="469" spans="1:4">
      <c r="A469" s="1"/>
      <c r="B469" s="6"/>
      <c r="C469" s="6"/>
      <c r="D469" s="6"/>
    </row>
    <row r="470" spans="1:4">
      <c r="A470" s="1"/>
      <c r="B470" s="6"/>
      <c r="C470" s="6"/>
      <c r="D470" s="6"/>
    </row>
    <row r="471" spans="1:4">
      <c r="A471" s="1"/>
      <c r="B471" s="6"/>
      <c r="C471" s="6"/>
      <c r="D471" s="6"/>
    </row>
    <row r="472" spans="1:4">
      <c r="A472" s="1"/>
      <c r="B472" s="6"/>
      <c r="C472" s="6"/>
      <c r="D472" s="6"/>
    </row>
    <row r="473" spans="1:4">
      <c r="A473" s="1"/>
      <c r="B473" s="6"/>
      <c r="C473" s="6"/>
      <c r="D473" s="6"/>
    </row>
    <row r="474" spans="1:4">
      <c r="A474" s="1"/>
      <c r="B474" s="6"/>
      <c r="C474" s="6"/>
      <c r="D474" s="6"/>
    </row>
    <row r="475" spans="1:4">
      <c r="A475" s="1"/>
      <c r="B475" s="6"/>
      <c r="C475" s="6"/>
      <c r="D475" s="6"/>
    </row>
    <row r="476" spans="1:4">
      <c r="A476" s="1"/>
      <c r="B476" s="6"/>
      <c r="C476" s="6"/>
      <c r="D476" s="6"/>
    </row>
    <row r="477" spans="1:4">
      <c r="A477" s="1"/>
      <c r="B477" s="6"/>
      <c r="C477" s="6"/>
      <c r="D477" s="6"/>
    </row>
    <row r="478" spans="1:4">
      <c r="A478" s="1"/>
      <c r="B478" s="6"/>
      <c r="C478" s="6"/>
      <c r="D478" s="6"/>
    </row>
    <row r="479" spans="1:4">
      <c r="A479" s="1"/>
      <c r="B479" s="6"/>
      <c r="C479" s="6"/>
      <c r="D479" s="6"/>
    </row>
    <row r="480" spans="1:4">
      <c r="A480" s="1"/>
      <c r="B480" s="6"/>
      <c r="C480" s="6"/>
      <c r="D480" s="6"/>
    </row>
    <row r="481" spans="1:4">
      <c r="A481" s="1"/>
      <c r="B481" s="6"/>
      <c r="C481" s="6"/>
      <c r="D481" s="6"/>
    </row>
    <row r="482" spans="1:4">
      <c r="A482" s="1"/>
      <c r="B482" s="6"/>
      <c r="C482" s="6"/>
      <c r="D482" s="6"/>
    </row>
    <row r="483" spans="1:4">
      <c r="A483" s="1"/>
      <c r="B483" s="6"/>
      <c r="C483" s="6"/>
      <c r="D483" s="6"/>
    </row>
    <row r="484" spans="1:4">
      <c r="A484" s="1"/>
      <c r="B484" s="6"/>
      <c r="C484" s="6"/>
      <c r="D484" s="6"/>
    </row>
    <row r="485" spans="1:4">
      <c r="A485" s="1"/>
      <c r="B485" s="6"/>
      <c r="C485" s="6"/>
      <c r="D485" s="6"/>
    </row>
    <row r="486" spans="1:4">
      <c r="A486" s="1"/>
      <c r="B486" s="6"/>
      <c r="C486" s="6"/>
      <c r="D486" s="6"/>
    </row>
    <row r="487" spans="1:4">
      <c r="A487" s="1"/>
      <c r="B487" s="6"/>
      <c r="C487" s="6"/>
      <c r="D487" s="6"/>
    </row>
    <row r="488" spans="1:4">
      <c r="A488" s="1"/>
      <c r="B488" s="6"/>
      <c r="C488" s="6"/>
      <c r="D488" s="6"/>
    </row>
    <row r="489" spans="1:4">
      <c r="A489" s="1"/>
      <c r="B489" s="6"/>
      <c r="C489" s="6"/>
      <c r="D489" s="6"/>
    </row>
    <row r="490" spans="1:4">
      <c r="A490" s="1"/>
      <c r="B490" s="6"/>
      <c r="C490" s="6"/>
      <c r="D490" s="6"/>
    </row>
    <row r="491" spans="1:4">
      <c r="A491" s="1"/>
      <c r="B491" s="6"/>
      <c r="C491" s="6"/>
      <c r="D491" s="6"/>
    </row>
    <row r="492" spans="1:4">
      <c r="A492" s="1"/>
      <c r="B492" s="6"/>
      <c r="C492" s="6"/>
      <c r="D492" s="6"/>
    </row>
    <row r="493" spans="1:4">
      <c r="A493" s="1"/>
      <c r="B493" s="6"/>
      <c r="C493" s="6"/>
      <c r="D493" s="6"/>
    </row>
    <row r="494" spans="1:4">
      <c r="A494" s="1"/>
      <c r="B494" s="6"/>
      <c r="C494" s="6"/>
      <c r="D494" s="6"/>
    </row>
    <row r="495" spans="1:4">
      <c r="A495" s="1"/>
      <c r="B495" s="6"/>
      <c r="C495" s="6"/>
      <c r="D495" s="6"/>
    </row>
    <row r="496" spans="1:4">
      <c r="A496" s="1"/>
      <c r="B496" s="6"/>
      <c r="C496" s="6"/>
      <c r="D496" s="6"/>
    </row>
    <row r="497" spans="1:4">
      <c r="A497" s="1"/>
      <c r="B497" s="6"/>
      <c r="C497" s="6"/>
      <c r="D497" s="6"/>
    </row>
    <row r="498" spans="1:4">
      <c r="A498" s="1"/>
      <c r="B498" s="6"/>
      <c r="C498" s="6"/>
      <c r="D498" s="6"/>
    </row>
    <row r="499" spans="1:4">
      <c r="A499" s="1"/>
      <c r="B499" s="6"/>
      <c r="C499" s="6"/>
      <c r="D499" s="6"/>
    </row>
    <row r="500" spans="1:4">
      <c r="A500" s="1"/>
      <c r="B500" s="6"/>
      <c r="C500" s="6"/>
      <c r="D500" s="6"/>
    </row>
    <row r="501" spans="1:4">
      <c r="A501" s="1"/>
      <c r="B501" s="6"/>
      <c r="C501" s="6"/>
      <c r="D501" s="6"/>
    </row>
    <row r="502" spans="1:4">
      <c r="A502" s="1"/>
      <c r="B502" s="6"/>
      <c r="C502" s="6"/>
      <c r="D502" s="6"/>
    </row>
    <row r="503" spans="1:4">
      <c r="A503" s="1"/>
      <c r="B503" s="6"/>
      <c r="C503" s="6"/>
      <c r="D503" s="6"/>
    </row>
    <row r="504" spans="1:4">
      <c r="A504" s="1"/>
      <c r="B504" s="6"/>
      <c r="C504" s="6"/>
      <c r="D504" s="6"/>
    </row>
    <row r="505" spans="1:4">
      <c r="A505" s="1"/>
      <c r="B505" s="6"/>
      <c r="C505" s="6"/>
      <c r="D505" s="6"/>
    </row>
    <row r="506" spans="1:4">
      <c r="A506" s="1"/>
      <c r="B506" s="6"/>
      <c r="C506" s="6"/>
      <c r="D506" s="6"/>
    </row>
    <row r="507" spans="1:4">
      <c r="A507" s="1"/>
      <c r="B507" s="6"/>
      <c r="C507" s="6"/>
      <c r="D507" s="6"/>
    </row>
    <row r="508" spans="1:4">
      <c r="A508" s="1"/>
      <c r="B508" s="6"/>
      <c r="C508" s="6"/>
      <c r="D508" s="6"/>
    </row>
    <row r="509" spans="1:4">
      <c r="A509" s="1"/>
      <c r="B509" s="6"/>
      <c r="C509" s="6"/>
      <c r="D509" s="6"/>
    </row>
    <row r="510" spans="1:4">
      <c r="A510" s="1"/>
      <c r="B510" s="6"/>
      <c r="C510" s="6"/>
      <c r="D510" s="6"/>
    </row>
    <row r="511" spans="1:4">
      <c r="A511" s="1"/>
      <c r="B511" s="6"/>
      <c r="C511" s="6"/>
      <c r="D511" s="6"/>
    </row>
    <row r="512" spans="1:4">
      <c r="A512" s="1"/>
      <c r="B512" s="6"/>
      <c r="C512" s="6"/>
      <c r="D512" s="6"/>
    </row>
    <row r="513" spans="1:4">
      <c r="A513" s="1"/>
      <c r="B513" s="6"/>
      <c r="C513" s="6"/>
      <c r="D513" s="6"/>
    </row>
    <row r="514" spans="1:4">
      <c r="A514" s="1"/>
      <c r="B514" s="6"/>
      <c r="C514" s="6"/>
      <c r="D514" s="6"/>
    </row>
    <row r="515" spans="1:4">
      <c r="A515" s="1"/>
      <c r="B515" s="6"/>
      <c r="C515" s="6"/>
      <c r="D515" s="6"/>
    </row>
    <row r="516" spans="1:4">
      <c r="A516" s="1"/>
      <c r="B516" s="6"/>
      <c r="C516" s="6"/>
      <c r="D516" s="6"/>
    </row>
    <row r="517" spans="1:4">
      <c r="A517" s="1"/>
      <c r="B517" s="6"/>
      <c r="C517" s="6"/>
      <c r="D517" s="6"/>
    </row>
    <row r="518" spans="1:4">
      <c r="A518" s="1"/>
      <c r="B518" s="6"/>
      <c r="C518" s="6"/>
      <c r="D518" s="6"/>
    </row>
    <row r="519" spans="1:4">
      <c r="A519" s="1"/>
      <c r="B519" s="6"/>
      <c r="C519" s="6"/>
      <c r="D519" s="6"/>
    </row>
    <row r="520" spans="1:4">
      <c r="A520" s="1"/>
      <c r="B520" s="6"/>
      <c r="C520" s="6"/>
      <c r="D520" s="6"/>
    </row>
    <row r="521" spans="1:4">
      <c r="A521" s="1"/>
      <c r="B521" s="6"/>
      <c r="C521" s="6"/>
      <c r="D521" s="6"/>
    </row>
    <row r="522" spans="1:4">
      <c r="A522" s="1"/>
      <c r="B522" s="6"/>
      <c r="C522" s="6"/>
      <c r="D522" s="6"/>
    </row>
    <row r="523" spans="1:4">
      <c r="A523" s="1"/>
      <c r="B523" s="6"/>
      <c r="C523" s="6"/>
      <c r="D523" s="6"/>
    </row>
    <row r="524" spans="1:4">
      <c r="A524" s="1"/>
      <c r="B524" s="6"/>
      <c r="C524" s="6"/>
      <c r="D524" s="6"/>
    </row>
    <row r="525" spans="1:4">
      <c r="A525" s="1"/>
      <c r="B525" s="6"/>
      <c r="C525" s="6"/>
      <c r="D525" s="6"/>
    </row>
    <row r="526" spans="1:4">
      <c r="A526" s="1"/>
      <c r="B526" s="6"/>
      <c r="C526" s="6"/>
      <c r="D526" s="6"/>
    </row>
    <row r="527" spans="1:4">
      <c r="A527" s="1"/>
      <c r="B527" s="6"/>
      <c r="C527" s="6"/>
      <c r="D527" s="6"/>
    </row>
    <row r="528" spans="1:4">
      <c r="A528" s="1"/>
      <c r="B528" s="6"/>
      <c r="C528" s="6"/>
      <c r="D528" s="6"/>
    </row>
    <row r="529" spans="1:4">
      <c r="A529" s="1"/>
      <c r="B529" s="6"/>
      <c r="C529" s="6"/>
      <c r="D529" s="6"/>
    </row>
    <row r="530" spans="1:4">
      <c r="A530" s="1"/>
      <c r="B530" s="6"/>
      <c r="C530" s="6"/>
      <c r="D530" s="6"/>
    </row>
    <row r="531" spans="1:4">
      <c r="A531" s="1"/>
      <c r="B531" s="6"/>
      <c r="C531" s="6"/>
      <c r="D531" s="6"/>
    </row>
    <row r="532" spans="1:4">
      <c r="A532" s="1"/>
      <c r="B532" s="6"/>
      <c r="C532" s="6"/>
      <c r="D532" s="6"/>
    </row>
    <row r="533" spans="1:4">
      <c r="A533" s="1"/>
      <c r="B533" s="6"/>
      <c r="C533" s="6"/>
      <c r="D533" s="6"/>
    </row>
    <row r="534" spans="1:4">
      <c r="A534" s="1"/>
      <c r="B534" s="6"/>
      <c r="C534" s="6"/>
      <c r="D534" s="6"/>
    </row>
    <row r="535" spans="1:4">
      <c r="A535" s="1"/>
      <c r="B535" s="6"/>
      <c r="C535" s="6"/>
      <c r="D535" s="6"/>
    </row>
    <row r="536" spans="1:4">
      <c r="A536" s="1"/>
      <c r="B536" s="6"/>
      <c r="C536" s="6"/>
      <c r="D536" s="6"/>
    </row>
    <row r="537" spans="1:4">
      <c r="A537" s="1"/>
      <c r="B537" s="6"/>
      <c r="C537" s="6"/>
      <c r="D537" s="6"/>
    </row>
    <row r="538" spans="1:4">
      <c r="A538" s="1"/>
      <c r="B538" s="6"/>
      <c r="C538" s="6"/>
      <c r="D538" s="6"/>
    </row>
    <row r="539" spans="1:4">
      <c r="A539" s="1"/>
      <c r="B539" s="6"/>
      <c r="C539" s="6"/>
      <c r="D539" s="6"/>
    </row>
    <row r="540" spans="1:4">
      <c r="A540" s="1"/>
      <c r="B540" s="6"/>
      <c r="C540" s="6"/>
      <c r="D540" s="6"/>
    </row>
    <row r="541" spans="1:4">
      <c r="A541" s="1"/>
      <c r="B541" s="6"/>
      <c r="C541" s="6"/>
      <c r="D541" s="6"/>
    </row>
    <row r="542" spans="1:4">
      <c r="A542" s="1"/>
      <c r="B542" s="6"/>
      <c r="C542" s="6"/>
      <c r="D542" s="6"/>
    </row>
    <row r="543" spans="1:4">
      <c r="A543" s="1"/>
      <c r="B543" s="6"/>
      <c r="C543" s="6"/>
      <c r="D543" s="6"/>
    </row>
    <row r="544" spans="1:4">
      <c r="A544" s="1"/>
      <c r="B544" s="6"/>
      <c r="C544" s="6"/>
      <c r="D544" s="6"/>
    </row>
    <row r="545" spans="1:4">
      <c r="A545" s="1"/>
      <c r="B545" s="6"/>
      <c r="C545" s="6"/>
      <c r="D545" s="6"/>
    </row>
    <row r="546" spans="1:4">
      <c r="A546" s="1"/>
      <c r="B546" s="6"/>
      <c r="C546" s="6"/>
      <c r="D546" s="6"/>
    </row>
    <row r="547" spans="1:4">
      <c r="A547" s="1"/>
      <c r="B547" s="6"/>
      <c r="C547" s="6"/>
      <c r="D547" s="6"/>
    </row>
    <row r="548" spans="1:4">
      <c r="A548" s="1"/>
      <c r="B548" s="6"/>
      <c r="C548" s="6"/>
      <c r="D548" s="6"/>
    </row>
    <row r="549" spans="1:4">
      <c r="A549" s="1"/>
      <c r="B549" s="6"/>
      <c r="C549" s="6"/>
      <c r="D549" s="6"/>
    </row>
    <row r="550" spans="1:4">
      <c r="A550" s="1"/>
      <c r="B550" s="6"/>
      <c r="C550" s="6"/>
      <c r="D550" s="6"/>
    </row>
    <row r="551" spans="1:4">
      <c r="A551" s="1"/>
      <c r="B551" s="6"/>
      <c r="C551" s="6"/>
      <c r="D551" s="6"/>
    </row>
    <row r="552" spans="1:4">
      <c r="A552" s="1"/>
      <c r="B552" s="6"/>
      <c r="C552" s="6"/>
      <c r="D552" s="6"/>
    </row>
    <row r="553" spans="1:4">
      <c r="A553" s="1"/>
      <c r="B553" s="6"/>
      <c r="C553" s="6"/>
      <c r="D553" s="6"/>
    </row>
    <row r="554" spans="1:4">
      <c r="A554" s="1"/>
      <c r="B554" s="6"/>
      <c r="C554" s="6"/>
      <c r="D554" s="6"/>
    </row>
    <row r="555" spans="1:4">
      <c r="A555" s="1"/>
      <c r="B555" s="6"/>
      <c r="C555" s="6"/>
      <c r="D555" s="6"/>
    </row>
    <row r="556" spans="1:4">
      <c r="A556" s="1"/>
      <c r="B556" s="6"/>
      <c r="C556" s="6"/>
      <c r="D556" s="6"/>
    </row>
    <row r="557" spans="1:4">
      <c r="A557" s="1"/>
      <c r="B557" s="6"/>
      <c r="C557" s="6"/>
      <c r="D557" s="6"/>
    </row>
    <row r="558" spans="1:4">
      <c r="A558" s="1"/>
      <c r="B558" s="6"/>
      <c r="C558" s="6"/>
      <c r="D558" s="6"/>
    </row>
    <row r="559" spans="1:4">
      <c r="A559" s="1"/>
      <c r="B559" s="6"/>
      <c r="C559" s="6"/>
      <c r="D559" s="6"/>
    </row>
    <row r="560" spans="1:4">
      <c r="A560" s="1"/>
      <c r="B560" s="6"/>
      <c r="C560" s="6"/>
      <c r="D560" s="6"/>
    </row>
    <row r="561" spans="1:4">
      <c r="A561" s="1"/>
      <c r="B561" s="6"/>
      <c r="C561" s="6"/>
      <c r="D561" s="6"/>
    </row>
    <row r="562" spans="1:4">
      <c r="A562" s="1"/>
      <c r="B562" s="6"/>
      <c r="C562" s="6"/>
      <c r="D562" s="6"/>
    </row>
    <row r="563" spans="1:4">
      <c r="A563" s="1"/>
      <c r="B563" s="6"/>
      <c r="C563" s="6"/>
      <c r="D563" s="6"/>
    </row>
    <row r="564" spans="1:4">
      <c r="A564" s="1"/>
      <c r="B564" s="6"/>
      <c r="C564" s="6"/>
      <c r="D564" s="6"/>
    </row>
    <row r="565" spans="1:4">
      <c r="A565" s="1"/>
      <c r="B565" s="6"/>
      <c r="C565" s="6"/>
      <c r="D565" s="6"/>
    </row>
    <row r="566" spans="1:4">
      <c r="A566" s="1"/>
      <c r="B566" s="6"/>
      <c r="C566" s="6"/>
      <c r="D566" s="6"/>
    </row>
    <row r="567" spans="1:4">
      <c r="A567" s="1"/>
      <c r="B567" s="6"/>
      <c r="C567" s="6"/>
      <c r="D567" s="6"/>
    </row>
    <row r="568" spans="1:4">
      <c r="A568" s="1"/>
      <c r="B568" s="6"/>
      <c r="C568" s="6"/>
      <c r="D568" s="6"/>
    </row>
    <row r="569" spans="1:4">
      <c r="A569" s="1"/>
      <c r="B569" s="6"/>
      <c r="C569" s="6"/>
      <c r="D569" s="6"/>
    </row>
    <row r="570" spans="1:4">
      <c r="A570" s="1"/>
      <c r="B570" s="6"/>
      <c r="C570" s="6"/>
      <c r="D570" s="6"/>
    </row>
    <row r="571" spans="1:4">
      <c r="A571" s="1"/>
      <c r="B571" s="6"/>
      <c r="C571" s="6"/>
      <c r="D571" s="6"/>
    </row>
    <row r="572" spans="1:4">
      <c r="A572" s="1"/>
      <c r="B572" s="6"/>
      <c r="C572" s="6"/>
      <c r="D572" s="6"/>
    </row>
    <row r="573" spans="1:4">
      <c r="A573" s="1"/>
      <c r="B573" s="6"/>
      <c r="C573" s="6"/>
      <c r="D573" s="6"/>
    </row>
    <row r="574" spans="1:4">
      <c r="A574" s="1"/>
      <c r="B574" s="6"/>
      <c r="C574" s="6"/>
      <c r="D574" s="6"/>
    </row>
    <row r="575" spans="1:4">
      <c r="A575" s="1"/>
      <c r="B575" s="6"/>
      <c r="C575" s="6"/>
      <c r="D575" s="6"/>
    </row>
    <row r="576" spans="1:4">
      <c r="A576" s="1"/>
      <c r="B576" s="6"/>
      <c r="C576" s="6"/>
      <c r="D576" s="6"/>
    </row>
    <row r="577" spans="1:4">
      <c r="A577" s="1"/>
      <c r="B577" s="6"/>
      <c r="C577" s="6"/>
      <c r="D577" s="6"/>
    </row>
    <row r="578" spans="1:4">
      <c r="A578" s="1"/>
      <c r="B578" s="6"/>
      <c r="C578" s="6"/>
      <c r="D578" s="6"/>
    </row>
    <row r="579" spans="1:4">
      <c r="A579" s="1"/>
      <c r="B579" s="6"/>
      <c r="C579" s="6"/>
      <c r="D579" s="6"/>
    </row>
    <row r="580" spans="1:4">
      <c r="A580" s="1"/>
      <c r="B580" s="6"/>
      <c r="C580" s="6"/>
      <c r="D580" s="6"/>
    </row>
    <row r="581" spans="1:4">
      <c r="A581" s="1"/>
      <c r="B581" s="6"/>
      <c r="C581" s="6"/>
      <c r="D581" s="6"/>
    </row>
    <row r="582" spans="1:4">
      <c r="A582" s="1"/>
      <c r="B582" s="6"/>
      <c r="C582" s="6"/>
      <c r="D582" s="6"/>
    </row>
    <row r="583" spans="1:4">
      <c r="A583" s="1"/>
      <c r="B583" s="6"/>
      <c r="C583" s="6"/>
      <c r="D583" s="6"/>
    </row>
    <row r="584" spans="1:4">
      <c r="A584" s="1"/>
      <c r="B584" s="6"/>
      <c r="C584" s="6"/>
      <c r="D584" s="6"/>
    </row>
    <row r="585" spans="1:4">
      <c r="A585" s="1"/>
      <c r="B585" s="6"/>
      <c r="C585" s="6"/>
      <c r="D585" s="6"/>
    </row>
    <row r="586" spans="1:4">
      <c r="A586" s="1"/>
      <c r="B586" s="6"/>
      <c r="C586" s="6"/>
      <c r="D586" s="6"/>
    </row>
    <row r="587" spans="1:4">
      <c r="A587" s="1"/>
      <c r="B587" s="6"/>
      <c r="C587" s="6"/>
      <c r="D587" s="6"/>
    </row>
    <row r="588" spans="1:4">
      <c r="A588" s="1"/>
      <c r="B588" s="6"/>
      <c r="C588" s="6"/>
      <c r="D588" s="6"/>
    </row>
    <row r="589" spans="1:4">
      <c r="A589" s="1"/>
      <c r="B589" s="6"/>
      <c r="C589" s="6"/>
      <c r="D589" s="6"/>
    </row>
    <row r="590" spans="1:4">
      <c r="A590" s="1"/>
      <c r="B590" s="6"/>
      <c r="C590" s="6"/>
      <c r="D590" s="6"/>
    </row>
    <row r="591" spans="1:4">
      <c r="A591" s="1"/>
      <c r="B591" s="6"/>
      <c r="C591" s="6"/>
      <c r="D591" s="6"/>
    </row>
    <row r="592" spans="1:4">
      <c r="A592" s="1"/>
      <c r="B592" s="6"/>
      <c r="C592" s="6"/>
      <c r="D592" s="6"/>
    </row>
    <row r="593" spans="1:4">
      <c r="A593" s="1"/>
      <c r="B593" s="6"/>
      <c r="C593" s="6"/>
      <c r="D593" s="6"/>
    </row>
    <row r="594" spans="1:4">
      <c r="A594" s="1"/>
      <c r="B594" s="6"/>
      <c r="C594" s="6"/>
      <c r="D594" s="6"/>
    </row>
    <row r="595" spans="1:4">
      <c r="A595" s="1"/>
      <c r="B595" s="6"/>
      <c r="C595" s="6"/>
      <c r="D595" s="6"/>
    </row>
    <row r="596" spans="1:4">
      <c r="A596" s="1"/>
      <c r="B596" s="6"/>
      <c r="C596" s="6"/>
      <c r="D596" s="6"/>
    </row>
    <row r="597" spans="1:4">
      <c r="A597" s="1"/>
      <c r="B597" s="6"/>
      <c r="C597" s="6"/>
      <c r="D597" s="6"/>
    </row>
    <row r="598" spans="1:4">
      <c r="A598" s="1"/>
      <c r="B598" s="6"/>
      <c r="C598" s="6"/>
      <c r="D598" s="6"/>
    </row>
    <row r="599" spans="1:4">
      <c r="A599" s="1"/>
      <c r="B599" s="6"/>
      <c r="C599" s="6"/>
      <c r="D599" s="6"/>
    </row>
    <row r="600" spans="1:4">
      <c r="A600" s="1"/>
      <c r="B600" s="6"/>
      <c r="C600" s="6"/>
      <c r="D600" s="6"/>
    </row>
    <row r="601" spans="1:4">
      <c r="A601" s="1"/>
      <c r="B601" s="6"/>
      <c r="C601" s="6"/>
      <c r="D601" s="6"/>
    </row>
    <row r="602" spans="1:4">
      <c r="A602" s="1"/>
      <c r="B602" s="6"/>
      <c r="C602" s="6"/>
      <c r="D602" s="6"/>
    </row>
    <row r="603" spans="1:4">
      <c r="A603" s="1"/>
      <c r="B603" s="6"/>
      <c r="C603" s="6"/>
      <c r="D603" s="6"/>
    </row>
    <row r="604" spans="1:4">
      <c r="A604" s="1"/>
      <c r="B604" s="6"/>
      <c r="C604" s="6"/>
      <c r="D604" s="6"/>
    </row>
    <row r="605" spans="1:4">
      <c r="A605" s="1"/>
      <c r="B605" s="6"/>
      <c r="C605" s="6"/>
      <c r="D605" s="6"/>
    </row>
    <row r="606" spans="1:4">
      <c r="A606" s="1"/>
      <c r="B606" s="6"/>
      <c r="C606" s="6"/>
      <c r="D606" s="6"/>
    </row>
    <row r="607" spans="1:4">
      <c r="A607" s="1"/>
      <c r="B607" s="6"/>
      <c r="C607" s="6"/>
      <c r="D607" s="6"/>
    </row>
    <row r="608" spans="1:4">
      <c r="A608" s="1"/>
      <c r="B608" s="6"/>
      <c r="C608" s="6"/>
      <c r="D608" s="6"/>
    </row>
    <row r="609" spans="1:4">
      <c r="A609" s="1"/>
      <c r="B609" s="6"/>
      <c r="C609" s="6"/>
      <c r="D609" s="6"/>
    </row>
    <row r="610" spans="1:4">
      <c r="A610" s="1"/>
      <c r="B610" s="6"/>
      <c r="C610" s="6"/>
      <c r="D610" s="6"/>
    </row>
    <row r="611" spans="1:4">
      <c r="A611" s="1"/>
      <c r="B611" s="6"/>
      <c r="C611" s="6"/>
      <c r="D611" s="6"/>
    </row>
    <row r="612" spans="1:4">
      <c r="A612" s="1"/>
      <c r="B612" s="6"/>
      <c r="C612" s="6"/>
      <c r="D612" s="6"/>
    </row>
    <row r="613" spans="1:4">
      <c r="A613" s="1"/>
      <c r="B613" s="6"/>
      <c r="C613" s="6"/>
      <c r="D613" s="6"/>
    </row>
    <row r="614" spans="1:4">
      <c r="A614" s="1"/>
      <c r="B614" s="6"/>
      <c r="C614" s="6"/>
      <c r="D614" s="6"/>
    </row>
    <row r="615" spans="1:4">
      <c r="A615" s="1"/>
      <c r="B615" s="6"/>
      <c r="C615" s="6"/>
      <c r="D615" s="6"/>
    </row>
    <row r="616" spans="1:4">
      <c r="A616" s="1"/>
      <c r="B616" s="6"/>
      <c r="C616" s="6"/>
      <c r="D616" s="6"/>
    </row>
    <row r="617" spans="1:4">
      <c r="A617" s="1"/>
      <c r="B617" s="6"/>
      <c r="C617" s="6"/>
      <c r="D617" s="6"/>
    </row>
    <row r="618" spans="1:4">
      <c r="A618" s="1"/>
      <c r="B618" s="6"/>
      <c r="C618" s="6"/>
      <c r="D618" s="6"/>
    </row>
    <row r="619" spans="1:4">
      <c r="A619" s="1"/>
      <c r="B619" s="6"/>
      <c r="C619" s="6"/>
      <c r="D619" s="6"/>
    </row>
    <row r="620" spans="1:4">
      <c r="A620" s="1"/>
      <c r="B620" s="6"/>
      <c r="C620" s="6"/>
      <c r="D620" s="6"/>
    </row>
    <row r="621" spans="1:4">
      <c r="A621" s="1"/>
      <c r="B621" s="6"/>
      <c r="C621" s="6"/>
      <c r="D621" s="6"/>
    </row>
    <row r="622" spans="1:4">
      <c r="A622" s="1"/>
      <c r="B622" s="6"/>
      <c r="C622" s="6"/>
      <c r="D622" s="6"/>
    </row>
    <row r="623" spans="1:4">
      <c r="A623" s="1"/>
      <c r="B623" s="6"/>
      <c r="C623" s="6"/>
      <c r="D623" s="6"/>
    </row>
    <row r="624" spans="1:4">
      <c r="A624" s="1"/>
      <c r="B624" s="6"/>
      <c r="C624" s="6"/>
      <c r="D624" s="6"/>
    </row>
    <row r="625" spans="1:4">
      <c r="A625" s="1"/>
      <c r="B625" s="6"/>
      <c r="C625" s="6"/>
      <c r="D625" s="6"/>
    </row>
    <row r="626" spans="1:4">
      <c r="A626" s="1"/>
      <c r="B626" s="6"/>
      <c r="C626" s="6"/>
      <c r="D626" s="6"/>
    </row>
    <row r="627" spans="1:4">
      <c r="A627" s="1"/>
      <c r="B627" s="6"/>
      <c r="C627" s="6"/>
      <c r="D627" s="6"/>
    </row>
    <row r="628" spans="1:4">
      <c r="A628" s="1"/>
      <c r="B628" s="6"/>
      <c r="C628" s="6"/>
      <c r="D628" s="6"/>
    </row>
    <row r="629" spans="1:4">
      <c r="A629" s="1"/>
      <c r="B629" s="6"/>
      <c r="C629" s="6"/>
      <c r="D629" s="6"/>
    </row>
    <row r="630" spans="1:4">
      <c r="A630" s="1"/>
      <c r="B630" s="6"/>
      <c r="C630" s="6"/>
      <c r="D630" s="6"/>
    </row>
    <row r="631" spans="1:4">
      <c r="A631" s="1"/>
      <c r="B631" s="6"/>
      <c r="C631" s="6"/>
      <c r="D631" s="6"/>
    </row>
    <row r="632" spans="1:4">
      <c r="A632" s="1"/>
      <c r="B632" s="6"/>
      <c r="C632" s="6"/>
      <c r="D632" s="6"/>
    </row>
    <row r="633" spans="1:4">
      <c r="A633" s="1"/>
      <c r="B633" s="6"/>
      <c r="C633" s="6"/>
      <c r="D633" s="6"/>
    </row>
    <row r="634" spans="1:4">
      <c r="A634" s="1"/>
      <c r="B634" s="6"/>
      <c r="C634" s="6"/>
      <c r="D634" s="6"/>
    </row>
    <row r="635" spans="1:4">
      <c r="A635" s="1"/>
      <c r="B635" s="6"/>
      <c r="C635" s="6"/>
      <c r="D635" s="6"/>
    </row>
    <row r="636" spans="1:4">
      <c r="A636" s="1"/>
      <c r="B636" s="6"/>
      <c r="C636" s="6"/>
      <c r="D636" s="6"/>
    </row>
    <row r="637" spans="1:4">
      <c r="A637" s="1"/>
      <c r="B637" s="6"/>
      <c r="C637" s="6"/>
      <c r="D637" s="6"/>
    </row>
    <row r="638" spans="1:4">
      <c r="A638" s="1"/>
      <c r="B638" s="6"/>
      <c r="C638" s="6"/>
      <c r="D638" s="6"/>
    </row>
    <row r="639" spans="1:4">
      <c r="A639" s="1"/>
      <c r="B639" s="6"/>
      <c r="C639" s="6"/>
      <c r="D639" s="6"/>
    </row>
    <row r="640" spans="1:4">
      <c r="A640" s="1"/>
      <c r="B640" s="6"/>
      <c r="C640" s="6"/>
      <c r="D640" s="6"/>
    </row>
    <row r="641" spans="1:4">
      <c r="A641" s="1"/>
      <c r="B641" s="6"/>
      <c r="C641" s="6"/>
      <c r="D641" s="6"/>
    </row>
    <row r="642" spans="1:4">
      <c r="A642" s="1"/>
      <c r="B642" s="6"/>
      <c r="C642" s="6"/>
      <c r="D642" s="6"/>
    </row>
    <row r="643" spans="1:4">
      <c r="A643" s="1"/>
      <c r="B643" s="6"/>
      <c r="C643" s="6"/>
      <c r="D643" s="6"/>
    </row>
    <row r="644" spans="1:4">
      <c r="A644" s="1"/>
      <c r="B644" s="6"/>
      <c r="C644" s="6"/>
      <c r="D644" s="6"/>
    </row>
    <row r="645" spans="1:4">
      <c r="A645" s="1"/>
      <c r="B645" s="6"/>
      <c r="C645" s="6"/>
      <c r="D645" s="6"/>
    </row>
    <row r="646" spans="1:4">
      <c r="A646" s="1"/>
      <c r="B646" s="6"/>
      <c r="C646" s="6"/>
      <c r="D646" s="6"/>
    </row>
    <row r="647" spans="1:4">
      <c r="A647" s="1"/>
      <c r="B647" s="6"/>
      <c r="C647" s="6"/>
      <c r="D647" s="6"/>
    </row>
    <row r="648" spans="1:4">
      <c r="A648" s="1"/>
      <c r="B648" s="6"/>
      <c r="C648" s="6"/>
      <c r="D648" s="6"/>
    </row>
    <row r="649" spans="1:4">
      <c r="A649" s="1"/>
      <c r="B649" s="6"/>
      <c r="C649" s="6"/>
      <c r="D649" s="6"/>
    </row>
    <row r="650" spans="1:4">
      <c r="A650" s="1"/>
      <c r="B650" s="6"/>
      <c r="C650" s="6"/>
      <c r="D650" s="6"/>
    </row>
    <row r="651" spans="1:4">
      <c r="A651" s="1"/>
      <c r="B651" s="6"/>
      <c r="C651" s="6"/>
      <c r="D651" s="6"/>
    </row>
    <row r="652" spans="1:4">
      <c r="A652" s="1"/>
      <c r="B652" s="6"/>
      <c r="C652" s="6"/>
      <c r="D652" s="6"/>
    </row>
    <row r="653" spans="1:4">
      <c r="A653" s="1"/>
      <c r="B653" s="6"/>
      <c r="C653" s="6"/>
      <c r="D653" s="6"/>
    </row>
    <row r="654" spans="1:4">
      <c r="A654" s="1"/>
      <c r="B654" s="6"/>
      <c r="C654" s="6"/>
      <c r="D654" s="6"/>
    </row>
    <row r="655" spans="1:4">
      <c r="A655" s="1"/>
      <c r="B655" s="6"/>
      <c r="C655" s="6"/>
      <c r="D655" s="6"/>
    </row>
    <row r="656" spans="1:4">
      <c r="A656" s="1"/>
      <c r="B656" s="6"/>
      <c r="C656" s="6"/>
      <c r="D656" s="6"/>
    </row>
    <row r="657" spans="1:4">
      <c r="A657" s="1"/>
      <c r="B657" s="6"/>
      <c r="C657" s="6"/>
      <c r="D657" s="6"/>
    </row>
    <row r="658" spans="1:4">
      <c r="A658" s="1"/>
      <c r="B658" s="6"/>
      <c r="C658" s="6"/>
      <c r="D658" s="6"/>
    </row>
    <row r="659" spans="1:4">
      <c r="A659" s="1"/>
      <c r="B659" s="6"/>
      <c r="C659" s="6"/>
      <c r="D659" s="6"/>
    </row>
    <row r="660" spans="1:4">
      <c r="A660" s="1"/>
      <c r="B660" s="6"/>
      <c r="C660" s="6"/>
      <c r="D660" s="6"/>
    </row>
    <row r="661" spans="1:4">
      <c r="A661" s="1"/>
      <c r="B661" s="6"/>
      <c r="C661" s="6"/>
      <c r="D661" s="6"/>
    </row>
    <row r="662" spans="1:4">
      <c r="A662" s="1"/>
      <c r="B662" s="6"/>
      <c r="C662" s="6"/>
      <c r="D662" s="6"/>
    </row>
    <row r="663" spans="1:4">
      <c r="A663" s="1"/>
      <c r="B663" s="6"/>
      <c r="C663" s="6"/>
      <c r="D663" s="6"/>
    </row>
    <row r="664" spans="1:4">
      <c r="A664" s="1"/>
      <c r="B664" s="6"/>
      <c r="C664" s="6"/>
      <c r="D664" s="6"/>
    </row>
    <row r="665" spans="1:4">
      <c r="A665" s="1"/>
      <c r="B665" s="6"/>
      <c r="C665" s="6"/>
      <c r="D665" s="6"/>
    </row>
    <row r="666" spans="1:4">
      <c r="A666" s="1"/>
      <c r="B666" s="6"/>
      <c r="C666" s="6"/>
      <c r="D666" s="6"/>
    </row>
    <row r="667" spans="1:4">
      <c r="A667" s="1"/>
      <c r="B667" s="6"/>
      <c r="C667" s="6"/>
      <c r="D667" s="6"/>
    </row>
    <row r="668" spans="1:4">
      <c r="A668" s="1"/>
      <c r="B668" s="6"/>
      <c r="C668" s="6"/>
      <c r="D668" s="6"/>
    </row>
    <row r="669" spans="1:4">
      <c r="A669" s="1"/>
      <c r="B669" s="6"/>
      <c r="C669" s="6"/>
      <c r="D669" s="6"/>
    </row>
    <row r="670" spans="1:4">
      <c r="A670" s="1"/>
      <c r="B670" s="6"/>
      <c r="C670" s="6"/>
      <c r="D670" s="6"/>
    </row>
    <row r="671" spans="1:4">
      <c r="A671" s="1"/>
      <c r="B671" s="6"/>
      <c r="C671" s="6"/>
      <c r="D671" s="6"/>
    </row>
    <row r="672" spans="1:4">
      <c r="A672" s="1"/>
      <c r="B672" s="6"/>
      <c r="C672" s="6"/>
      <c r="D672" s="6"/>
    </row>
    <row r="673" spans="1:4">
      <c r="A673" s="1"/>
      <c r="B673" s="6"/>
      <c r="C673" s="6"/>
      <c r="D673" s="6"/>
    </row>
    <row r="674" spans="1:4">
      <c r="A674" s="1"/>
      <c r="B674" s="6"/>
      <c r="C674" s="6"/>
      <c r="D674" s="6"/>
    </row>
    <row r="675" spans="1:4">
      <c r="A675" s="1"/>
      <c r="B675" s="6"/>
      <c r="C675" s="6"/>
      <c r="D675" s="6"/>
    </row>
    <row r="676" spans="1:4">
      <c r="A676" s="1"/>
      <c r="B676" s="6"/>
      <c r="C676" s="6"/>
      <c r="D676" s="6"/>
    </row>
    <row r="677" spans="1:4">
      <c r="A677" s="1"/>
      <c r="B677" s="6"/>
      <c r="C677" s="6"/>
      <c r="D677" s="6"/>
    </row>
    <row r="678" spans="1:4">
      <c r="A678" s="1"/>
      <c r="B678" s="6"/>
      <c r="C678" s="6"/>
      <c r="D678" s="6"/>
    </row>
    <row r="679" spans="1:4">
      <c r="A679" s="1"/>
      <c r="B679" s="6"/>
      <c r="C679" s="6"/>
      <c r="D679" s="6"/>
    </row>
    <row r="680" spans="1:4">
      <c r="A680" s="1"/>
      <c r="B680" s="6"/>
      <c r="C680" s="6"/>
      <c r="D680" s="6"/>
    </row>
    <row r="681" spans="1:4">
      <c r="A681" s="1"/>
      <c r="B681" s="6"/>
      <c r="C681" s="6"/>
      <c r="D681" s="6"/>
    </row>
    <row r="682" spans="1:4">
      <c r="A682" s="1"/>
      <c r="B682" s="6"/>
      <c r="C682" s="6"/>
      <c r="D682" s="6"/>
    </row>
    <row r="683" spans="1:4">
      <c r="A683" s="1"/>
      <c r="B683" s="6"/>
      <c r="C683" s="6"/>
      <c r="D683" s="6"/>
    </row>
    <row r="684" spans="1:4">
      <c r="A684" s="1"/>
      <c r="B684" s="6"/>
      <c r="C684" s="6"/>
      <c r="D684" s="6"/>
    </row>
    <row r="685" spans="1:4">
      <c r="A685" s="1"/>
      <c r="B685" s="6"/>
      <c r="C685" s="6"/>
      <c r="D685" s="6"/>
    </row>
    <row r="686" spans="1:4">
      <c r="A686" s="1"/>
      <c r="B686" s="6"/>
      <c r="C686" s="6"/>
      <c r="D686" s="6"/>
    </row>
    <row r="687" spans="1:4">
      <c r="A687" s="1"/>
      <c r="B687" s="6"/>
      <c r="C687" s="6"/>
      <c r="D687" s="6"/>
    </row>
    <row r="688" spans="1:4">
      <c r="A688" s="1"/>
      <c r="B688" s="6"/>
      <c r="C688" s="6"/>
      <c r="D688" s="6"/>
    </row>
    <row r="689" spans="1:4">
      <c r="A689" s="1"/>
      <c r="B689" s="6"/>
      <c r="C689" s="6"/>
      <c r="D689" s="6"/>
    </row>
    <row r="690" spans="1:4">
      <c r="A690" s="1"/>
      <c r="B690" s="6"/>
      <c r="C690" s="6"/>
      <c r="D690" s="6"/>
    </row>
    <row r="691" spans="1:4">
      <c r="A691" s="1"/>
      <c r="B691" s="6"/>
      <c r="C691" s="6"/>
      <c r="D691" s="6"/>
    </row>
    <row r="692" spans="1:4">
      <c r="A692" s="1"/>
      <c r="B692" s="6"/>
      <c r="C692" s="6"/>
      <c r="D692" s="6"/>
    </row>
    <row r="693" spans="1:4">
      <c r="A693" s="1"/>
      <c r="B693" s="6"/>
      <c r="C693" s="6"/>
      <c r="D693" s="6"/>
    </row>
    <row r="694" spans="1:4">
      <c r="A694" s="1"/>
      <c r="B694" s="6"/>
      <c r="C694" s="6"/>
      <c r="D694" s="6"/>
    </row>
    <row r="695" spans="1:4">
      <c r="A695" s="1"/>
      <c r="B695" s="6"/>
      <c r="C695" s="6"/>
      <c r="D695" s="6"/>
    </row>
    <row r="696" spans="1:4">
      <c r="A696" s="1"/>
      <c r="B696" s="6"/>
      <c r="C696" s="6"/>
      <c r="D696" s="6"/>
    </row>
    <row r="697" spans="1:4">
      <c r="A697" s="1"/>
      <c r="B697" s="6"/>
      <c r="C697" s="6"/>
      <c r="D697" s="6"/>
    </row>
    <row r="698" spans="1:4">
      <c r="A698" s="1"/>
      <c r="B698" s="6"/>
      <c r="C698" s="6"/>
      <c r="D698" s="6"/>
    </row>
    <row r="699" spans="1:4">
      <c r="A699" s="1"/>
      <c r="B699" s="6"/>
      <c r="C699" s="6"/>
      <c r="D699" s="6"/>
    </row>
    <row r="700" spans="1:4">
      <c r="A700" s="1"/>
      <c r="B700" s="6"/>
      <c r="C700" s="6"/>
      <c r="D700" s="6"/>
    </row>
    <row r="701" spans="1:4">
      <c r="A701" s="1"/>
      <c r="B701" s="6"/>
      <c r="C701" s="6"/>
      <c r="D701" s="6"/>
    </row>
    <row r="702" spans="1:4">
      <c r="A702" s="1"/>
      <c r="B702" s="6"/>
      <c r="C702" s="6"/>
      <c r="D702" s="6"/>
    </row>
    <row r="703" spans="1:4">
      <c r="A703" s="1"/>
      <c r="B703" s="6"/>
      <c r="C703" s="6"/>
      <c r="D703" s="6"/>
    </row>
    <row r="704" spans="1:4">
      <c r="A704" s="1"/>
      <c r="B704" s="6"/>
      <c r="C704" s="6"/>
      <c r="D704" s="6"/>
    </row>
    <row r="705" spans="1:4">
      <c r="A705" s="1"/>
      <c r="B705" s="6"/>
      <c r="C705" s="6"/>
      <c r="D705" s="6"/>
    </row>
    <row r="706" spans="1:4">
      <c r="A706" s="1"/>
      <c r="B706" s="6"/>
      <c r="C706" s="6"/>
      <c r="D706" s="6"/>
    </row>
    <row r="707" spans="1:4">
      <c r="A707" s="1"/>
      <c r="B707" s="6"/>
      <c r="C707" s="6"/>
      <c r="D707" s="6"/>
    </row>
    <row r="708" spans="1:4">
      <c r="A708" s="1"/>
      <c r="B708" s="6"/>
      <c r="C708" s="6"/>
      <c r="D708" s="6"/>
    </row>
    <row r="709" spans="1:4">
      <c r="A709" s="1"/>
      <c r="B709" s="6"/>
      <c r="C709" s="6"/>
      <c r="D709" s="6"/>
    </row>
    <row r="710" spans="1:4">
      <c r="A710" s="1"/>
      <c r="B710" s="6"/>
      <c r="C710" s="6"/>
      <c r="D710" s="6"/>
    </row>
    <row r="711" spans="1:4">
      <c r="A711" s="1"/>
      <c r="B711" s="6"/>
      <c r="C711" s="6"/>
      <c r="D711" s="6"/>
    </row>
    <row r="712" spans="1:4">
      <c r="A712" s="1"/>
      <c r="B712" s="6"/>
      <c r="C712" s="6"/>
      <c r="D712" s="6"/>
    </row>
    <row r="713" spans="1:4">
      <c r="A713" s="1"/>
      <c r="B713" s="6"/>
      <c r="C713" s="6"/>
      <c r="D713" s="6"/>
    </row>
    <row r="714" spans="1:4">
      <c r="A714" s="1"/>
      <c r="B714" s="6"/>
      <c r="C714" s="6"/>
      <c r="D714" s="6"/>
    </row>
    <row r="715" spans="1:4">
      <c r="A715" s="1"/>
      <c r="B715" s="6"/>
      <c r="C715" s="6"/>
      <c r="D715" s="6"/>
    </row>
    <row r="716" spans="1:4">
      <c r="A716" s="1"/>
      <c r="B716" s="6"/>
      <c r="C716" s="6"/>
      <c r="D716" s="6"/>
    </row>
    <row r="717" spans="1:4">
      <c r="A717" s="1"/>
      <c r="B717" s="6"/>
      <c r="C717" s="6"/>
      <c r="D717" s="6"/>
    </row>
    <row r="718" spans="1:4">
      <c r="A718" s="1"/>
      <c r="B718" s="6"/>
      <c r="C718" s="6"/>
      <c r="D718" s="6"/>
    </row>
    <row r="719" spans="1:4">
      <c r="A719" s="1"/>
      <c r="B719" s="6"/>
      <c r="C719" s="6"/>
      <c r="D719" s="6"/>
    </row>
    <row r="720" spans="1:4">
      <c r="A720" s="1"/>
      <c r="B720" s="6"/>
      <c r="C720" s="6"/>
      <c r="D720" s="6"/>
    </row>
    <row r="721" spans="1:4">
      <c r="A721" s="1"/>
      <c r="B721" s="6"/>
      <c r="C721" s="6"/>
      <c r="D721" s="6"/>
    </row>
    <row r="722" spans="1:4">
      <c r="A722" s="1"/>
      <c r="B722" s="6"/>
      <c r="C722" s="6"/>
      <c r="D722" s="6"/>
    </row>
    <row r="723" spans="1:4">
      <c r="A723" s="1"/>
      <c r="B723" s="6"/>
      <c r="C723" s="6"/>
      <c r="D723" s="6"/>
    </row>
    <row r="724" spans="1:4">
      <c r="A724" s="1"/>
      <c r="B724" s="6"/>
      <c r="C724" s="6"/>
      <c r="D724" s="6"/>
    </row>
    <row r="725" spans="1:4">
      <c r="A725" s="1"/>
      <c r="B725" s="6"/>
      <c r="C725" s="6"/>
      <c r="D725" s="6"/>
    </row>
    <row r="726" spans="1:4">
      <c r="A726" s="1"/>
      <c r="B726" s="6"/>
      <c r="C726" s="6"/>
      <c r="D726" s="6"/>
    </row>
    <row r="727" spans="1:4">
      <c r="A727" s="1"/>
      <c r="B727" s="6"/>
      <c r="C727" s="6"/>
      <c r="D727" s="6"/>
    </row>
    <row r="728" spans="1:4">
      <c r="A728" s="1"/>
      <c r="B728" s="6"/>
      <c r="C728" s="6"/>
      <c r="D728" s="6"/>
    </row>
    <row r="729" spans="1:4">
      <c r="A729" s="1"/>
      <c r="B729" s="6"/>
      <c r="C729" s="6"/>
      <c r="D729" s="6"/>
    </row>
    <row r="730" spans="1:4">
      <c r="A730" s="1"/>
      <c r="B730" s="6"/>
      <c r="C730" s="6"/>
      <c r="D730" s="6"/>
    </row>
    <row r="731" spans="1:4">
      <c r="A731" s="1"/>
      <c r="B731" s="6"/>
      <c r="C731" s="6"/>
      <c r="D731" s="6"/>
    </row>
    <row r="732" spans="1:4">
      <c r="A732" s="1"/>
      <c r="B732" s="6"/>
      <c r="C732" s="6"/>
      <c r="D732" s="6"/>
    </row>
    <row r="733" spans="1:4">
      <c r="A733" s="1"/>
      <c r="B733" s="6"/>
      <c r="C733" s="6"/>
      <c r="D733" s="6"/>
    </row>
    <row r="734" spans="1:4">
      <c r="A734" s="1"/>
      <c r="B734" s="6"/>
      <c r="C734" s="6"/>
      <c r="D734" s="6"/>
    </row>
    <row r="735" spans="1:4">
      <c r="A735" s="1"/>
      <c r="B735" s="6"/>
      <c r="C735" s="6"/>
      <c r="D735" s="6"/>
    </row>
    <row r="736" spans="1:4">
      <c r="A736" s="1"/>
      <c r="B736" s="6"/>
      <c r="C736" s="6"/>
      <c r="D736" s="6"/>
    </row>
    <row r="737" spans="1:4">
      <c r="A737" s="1"/>
      <c r="B737" s="6"/>
      <c r="C737" s="6"/>
      <c r="D737" s="6"/>
    </row>
    <row r="738" spans="1:4">
      <c r="A738" s="1"/>
      <c r="B738" s="6"/>
      <c r="C738" s="6"/>
      <c r="D738" s="6"/>
    </row>
    <row r="739" spans="1:4">
      <c r="A739" s="1"/>
      <c r="B739" s="6"/>
      <c r="C739" s="6"/>
      <c r="D739" s="6"/>
    </row>
    <row r="740" spans="1:4">
      <c r="A740" s="1"/>
      <c r="B740" s="6"/>
      <c r="C740" s="6"/>
      <c r="D740" s="6"/>
    </row>
    <row r="741" spans="1:4">
      <c r="A741" s="1"/>
      <c r="B741" s="6"/>
      <c r="C741" s="6"/>
      <c r="D741" s="6"/>
    </row>
    <row r="742" spans="1:4">
      <c r="A742" s="1"/>
      <c r="B742" s="6"/>
      <c r="C742" s="6"/>
      <c r="D742" s="6"/>
    </row>
    <row r="743" spans="1:4">
      <c r="A743" s="1"/>
      <c r="B743" s="6"/>
      <c r="C743" s="6"/>
      <c r="D743" s="6"/>
    </row>
    <row r="744" spans="1:4">
      <c r="A744" s="1"/>
      <c r="B744" s="6"/>
      <c r="C744" s="6"/>
      <c r="D744" s="6"/>
    </row>
    <row r="745" spans="1:4">
      <c r="A745" s="1"/>
      <c r="B745" s="6"/>
      <c r="C745" s="6"/>
      <c r="D745" s="6"/>
    </row>
    <row r="746" spans="1:4">
      <c r="A746" s="1"/>
      <c r="B746" s="6"/>
      <c r="C746" s="6"/>
      <c r="D746" s="6"/>
    </row>
    <row r="747" spans="1:4">
      <c r="A747" s="1"/>
      <c r="B747" s="6"/>
      <c r="C747" s="6"/>
      <c r="D747" s="6"/>
    </row>
    <row r="748" spans="1:4">
      <c r="A748" s="1"/>
      <c r="B748" s="6"/>
      <c r="C748" s="6"/>
      <c r="D748" s="6"/>
    </row>
    <row r="749" spans="1:4">
      <c r="A749" s="1"/>
      <c r="B749" s="6"/>
      <c r="C749" s="6"/>
      <c r="D749" s="6"/>
    </row>
    <row r="750" spans="1:4">
      <c r="A750" s="1"/>
      <c r="B750" s="6"/>
      <c r="C750" s="6"/>
      <c r="D750" s="6"/>
    </row>
    <row r="751" spans="1:4">
      <c r="A751" s="1"/>
      <c r="B751" s="6"/>
      <c r="C751" s="6"/>
      <c r="D751" s="6"/>
    </row>
    <row r="752" spans="1:4">
      <c r="A752" s="1"/>
      <c r="B752" s="6"/>
      <c r="C752" s="6"/>
      <c r="D752" s="6"/>
    </row>
    <row r="753" spans="1:4">
      <c r="A753" s="1"/>
      <c r="B753" s="6"/>
      <c r="C753" s="6"/>
      <c r="D753" s="6"/>
    </row>
    <row r="754" spans="1:4">
      <c r="A754" s="1"/>
      <c r="B754" s="6"/>
      <c r="C754" s="6"/>
      <c r="D754" s="6"/>
    </row>
    <row r="755" spans="1:4">
      <c r="A755" s="1"/>
      <c r="B755" s="6"/>
      <c r="C755" s="6"/>
      <c r="D755" s="6"/>
    </row>
    <row r="756" spans="1:4">
      <c r="A756" s="1"/>
      <c r="B756" s="6"/>
      <c r="C756" s="6"/>
      <c r="D756" s="6"/>
    </row>
    <row r="757" spans="1:4">
      <c r="A757" s="1"/>
      <c r="B757" s="6"/>
      <c r="C757" s="6"/>
      <c r="D757" s="6"/>
    </row>
    <row r="758" spans="1:4">
      <c r="A758" s="1"/>
      <c r="B758" s="6"/>
      <c r="C758" s="6"/>
      <c r="D758" s="6"/>
    </row>
    <row r="759" spans="1:4">
      <c r="A759" s="1"/>
      <c r="B759" s="6"/>
      <c r="C759" s="6"/>
      <c r="D759" s="6"/>
    </row>
    <row r="760" spans="1:4">
      <c r="A760" s="1"/>
      <c r="B760" s="6"/>
      <c r="C760" s="6"/>
      <c r="D760" s="6"/>
    </row>
    <row r="761" spans="1:4">
      <c r="A761" s="1"/>
      <c r="B761" s="6"/>
      <c r="C761" s="6"/>
      <c r="D761" s="6"/>
    </row>
    <row r="762" spans="1:4">
      <c r="A762" s="1"/>
      <c r="B762" s="6"/>
      <c r="C762" s="6"/>
      <c r="D762" s="6"/>
    </row>
    <row r="763" spans="1:4">
      <c r="A763" s="1"/>
      <c r="B763" s="6"/>
      <c r="C763" s="6"/>
      <c r="D763" s="6"/>
    </row>
    <row r="764" spans="1:4">
      <c r="A764" s="1"/>
      <c r="B764" s="6"/>
      <c r="C764" s="6"/>
      <c r="D764" s="6"/>
    </row>
    <row r="765" spans="1:4">
      <c r="A765" s="1"/>
      <c r="B765" s="6"/>
      <c r="C765" s="6"/>
      <c r="D765" s="6"/>
    </row>
    <row r="766" spans="1:4">
      <c r="A766" s="1"/>
      <c r="B766" s="6"/>
      <c r="C766" s="6"/>
      <c r="D766" s="6"/>
    </row>
    <row r="767" spans="1:4">
      <c r="A767" s="1"/>
      <c r="B767" s="6"/>
      <c r="C767" s="6"/>
      <c r="D767" s="6"/>
    </row>
    <row r="768" spans="1:4">
      <c r="A768" s="1"/>
      <c r="B768" s="6"/>
      <c r="C768" s="6"/>
      <c r="D768" s="6"/>
    </row>
    <row r="769" spans="1:4">
      <c r="A769" s="1"/>
      <c r="B769" s="6"/>
      <c r="C769" s="6"/>
      <c r="D769" s="6"/>
    </row>
    <row r="770" spans="1:4">
      <c r="A770" s="1"/>
      <c r="B770" s="6"/>
      <c r="C770" s="6"/>
      <c r="D770" s="6"/>
    </row>
    <row r="771" spans="1:4">
      <c r="A771" s="1"/>
      <c r="B771" s="6"/>
      <c r="C771" s="6"/>
      <c r="D771" s="6"/>
    </row>
    <row r="772" spans="1:4">
      <c r="A772" s="1"/>
      <c r="B772" s="6"/>
      <c r="C772" s="6"/>
      <c r="D772" s="6"/>
    </row>
    <row r="773" spans="1:4">
      <c r="A773" s="1"/>
      <c r="B773" s="6"/>
      <c r="C773" s="6"/>
      <c r="D773" s="6"/>
    </row>
    <row r="774" spans="1:4">
      <c r="A774" s="1"/>
      <c r="B774" s="6"/>
      <c r="C774" s="6"/>
      <c r="D774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B011-8483-42C1-BFDC-46C2981FB348}">
  <sheetPr>
    <tabColor theme="1"/>
  </sheetPr>
  <dimension ref="A1:C1135"/>
  <sheetViews>
    <sheetView workbookViewId="0"/>
  </sheetViews>
  <sheetFormatPr defaultRowHeight="15"/>
  <cols>
    <col min="1" max="1" width="10" bestFit="1" customWidth="1"/>
    <col min="2" max="2" width="11" bestFit="1" customWidth="1"/>
    <col min="3" max="4" width="12" bestFit="1" customWidth="1"/>
    <col min="257" max="257" width="10" bestFit="1" customWidth="1"/>
    <col min="258" max="258" width="11" bestFit="1" customWidth="1"/>
    <col min="259" max="260" width="12" bestFit="1" customWidth="1"/>
    <col min="513" max="513" width="10" bestFit="1" customWidth="1"/>
    <col min="514" max="514" width="11" bestFit="1" customWidth="1"/>
    <col min="515" max="516" width="12" bestFit="1" customWidth="1"/>
    <col min="769" max="769" width="10" bestFit="1" customWidth="1"/>
    <col min="770" max="770" width="11" bestFit="1" customWidth="1"/>
    <col min="771" max="772" width="12" bestFit="1" customWidth="1"/>
    <col min="1025" max="1025" width="10" bestFit="1" customWidth="1"/>
    <col min="1026" max="1026" width="11" bestFit="1" customWidth="1"/>
    <col min="1027" max="1028" width="12" bestFit="1" customWidth="1"/>
    <col min="1281" max="1281" width="10" bestFit="1" customWidth="1"/>
    <col min="1282" max="1282" width="11" bestFit="1" customWidth="1"/>
    <col min="1283" max="1284" width="12" bestFit="1" customWidth="1"/>
    <col min="1537" max="1537" width="10" bestFit="1" customWidth="1"/>
    <col min="1538" max="1538" width="11" bestFit="1" customWidth="1"/>
    <col min="1539" max="1540" width="12" bestFit="1" customWidth="1"/>
    <col min="1793" max="1793" width="10" bestFit="1" customWidth="1"/>
    <col min="1794" max="1794" width="11" bestFit="1" customWidth="1"/>
    <col min="1795" max="1796" width="12" bestFit="1" customWidth="1"/>
    <col min="2049" max="2049" width="10" bestFit="1" customWidth="1"/>
    <col min="2050" max="2050" width="11" bestFit="1" customWidth="1"/>
    <col min="2051" max="2052" width="12" bestFit="1" customWidth="1"/>
    <col min="2305" max="2305" width="10" bestFit="1" customWidth="1"/>
    <col min="2306" max="2306" width="11" bestFit="1" customWidth="1"/>
    <col min="2307" max="2308" width="12" bestFit="1" customWidth="1"/>
    <col min="2561" max="2561" width="10" bestFit="1" customWidth="1"/>
    <col min="2562" max="2562" width="11" bestFit="1" customWidth="1"/>
    <col min="2563" max="2564" width="12" bestFit="1" customWidth="1"/>
    <col min="2817" max="2817" width="10" bestFit="1" customWidth="1"/>
    <col min="2818" max="2818" width="11" bestFit="1" customWidth="1"/>
    <col min="2819" max="2820" width="12" bestFit="1" customWidth="1"/>
    <col min="3073" max="3073" width="10" bestFit="1" customWidth="1"/>
    <col min="3074" max="3074" width="11" bestFit="1" customWidth="1"/>
    <col min="3075" max="3076" width="12" bestFit="1" customWidth="1"/>
    <col min="3329" max="3329" width="10" bestFit="1" customWidth="1"/>
    <col min="3330" max="3330" width="11" bestFit="1" customWidth="1"/>
    <col min="3331" max="3332" width="12" bestFit="1" customWidth="1"/>
    <col min="3585" max="3585" width="10" bestFit="1" customWidth="1"/>
    <col min="3586" max="3586" width="11" bestFit="1" customWidth="1"/>
    <col min="3587" max="3588" width="12" bestFit="1" customWidth="1"/>
    <col min="3841" max="3841" width="10" bestFit="1" customWidth="1"/>
    <col min="3842" max="3842" width="11" bestFit="1" customWidth="1"/>
    <col min="3843" max="3844" width="12" bestFit="1" customWidth="1"/>
    <col min="4097" max="4097" width="10" bestFit="1" customWidth="1"/>
    <col min="4098" max="4098" width="11" bestFit="1" customWidth="1"/>
    <col min="4099" max="4100" width="12" bestFit="1" customWidth="1"/>
    <col min="4353" max="4353" width="10" bestFit="1" customWidth="1"/>
    <col min="4354" max="4354" width="11" bestFit="1" customWidth="1"/>
    <col min="4355" max="4356" width="12" bestFit="1" customWidth="1"/>
    <col min="4609" max="4609" width="10" bestFit="1" customWidth="1"/>
    <col min="4610" max="4610" width="11" bestFit="1" customWidth="1"/>
    <col min="4611" max="4612" width="12" bestFit="1" customWidth="1"/>
    <col min="4865" max="4865" width="10" bestFit="1" customWidth="1"/>
    <col min="4866" max="4866" width="11" bestFit="1" customWidth="1"/>
    <col min="4867" max="4868" width="12" bestFit="1" customWidth="1"/>
    <col min="5121" max="5121" width="10" bestFit="1" customWidth="1"/>
    <col min="5122" max="5122" width="11" bestFit="1" customWidth="1"/>
    <col min="5123" max="5124" width="12" bestFit="1" customWidth="1"/>
    <col min="5377" max="5377" width="10" bestFit="1" customWidth="1"/>
    <col min="5378" max="5378" width="11" bestFit="1" customWidth="1"/>
    <col min="5379" max="5380" width="12" bestFit="1" customWidth="1"/>
    <col min="5633" max="5633" width="10" bestFit="1" customWidth="1"/>
    <col min="5634" max="5634" width="11" bestFit="1" customWidth="1"/>
    <col min="5635" max="5636" width="12" bestFit="1" customWidth="1"/>
    <col min="5889" max="5889" width="10" bestFit="1" customWidth="1"/>
    <col min="5890" max="5890" width="11" bestFit="1" customWidth="1"/>
    <col min="5891" max="5892" width="12" bestFit="1" customWidth="1"/>
    <col min="6145" max="6145" width="10" bestFit="1" customWidth="1"/>
    <col min="6146" max="6146" width="11" bestFit="1" customWidth="1"/>
    <col min="6147" max="6148" width="12" bestFit="1" customWidth="1"/>
    <col min="6401" max="6401" width="10" bestFit="1" customWidth="1"/>
    <col min="6402" max="6402" width="11" bestFit="1" customWidth="1"/>
    <col min="6403" max="6404" width="12" bestFit="1" customWidth="1"/>
    <col min="6657" max="6657" width="10" bestFit="1" customWidth="1"/>
    <col min="6658" max="6658" width="11" bestFit="1" customWidth="1"/>
    <col min="6659" max="6660" width="12" bestFit="1" customWidth="1"/>
    <col min="6913" max="6913" width="10" bestFit="1" customWidth="1"/>
    <col min="6914" max="6914" width="11" bestFit="1" customWidth="1"/>
    <col min="6915" max="6916" width="12" bestFit="1" customWidth="1"/>
    <col min="7169" max="7169" width="10" bestFit="1" customWidth="1"/>
    <col min="7170" max="7170" width="11" bestFit="1" customWidth="1"/>
    <col min="7171" max="7172" width="12" bestFit="1" customWidth="1"/>
    <col min="7425" max="7425" width="10" bestFit="1" customWidth="1"/>
    <col min="7426" max="7426" width="11" bestFit="1" customWidth="1"/>
    <col min="7427" max="7428" width="12" bestFit="1" customWidth="1"/>
    <col min="7681" max="7681" width="10" bestFit="1" customWidth="1"/>
    <col min="7682" max="7682" width="11" bestFit="1" customWidth="1"/>
    <col min="7683" max="7684" width="12" bestFit="1" customWidth="1"/>
    <col min="7937" max="7937" width="10" bestFit="1" customWidth="1"/>
    <col min="7938" max="7938" width="11" bestFit="1" customWidth="1"/>
    <col min="7939" max="7940" width="12" bestFit="1" customWidth="1"/>
    <col min="8193" max="8193" width="10" bestFit="1" customWidth="1"/>
    <col min="8194" max="8194" width="11" bestFit="1" customWidth="1"/>
    <col min="8195" max="8196" width="12" bestFit="1" customWidth="1"/>
    <col min="8449" max="8449" width="10" bestFit="1" customWidth="1"/>
    <col min="8450" max="8450" width="11" bestFit="1" customWidth="1"/>
    <col min="8451" max="8452" width="12" bestFit="1" customWidth="1"/>
    <col min="8705" max="8705" width="10" bestFit="1" customWidth="1"/>
    <col min="8706" max="8706" width="11" bestFit="1" customWidth="1"/>
    <col min="8707" max="8708" width="12" bestFit="1" customWidth="1"/>
    <col min="8961" max="8961" width="10" bestFit="1" customWidth="1"/>
    <col min="8962" max="8962" width="11" bestFit="1" customWidth="1"/>
    <col min="8963" max="8964" width="12" bestFit="1" customWidth="1"/>
    <col min="9217" max="9217" width="10" bestFit="1" customWidth="1"/>
    <col min="9218" max="9218" width="11" bestFit="1" customWidth="1"/>
    <col min="9219" max="9220" width="12" bestFit="1" customWidth="1"/>
    <col min="9473" max="9473" width="10" bestFit="1" customWidth="1"/>
    <col min="9474" max="9474" width="11" bestFit="1" customWidth="1"/>
    <col min="9475" max="9476" width="12" bestFit="1" customWidth="1"/>
    <col min="9729" max="9729" width="10" bestFit="1" customWidth="1"/>
    <col min="9730" max="9730" width="11" bestFit="1" customWidth="1"/>
    <col min="9731" max="9732" width="12" bestFit="1" customWidth="1"/>
    <col min="9985" max="9985" width="10" bestFit="1" customWidth="1"/>
    <col min="9986" max="9986" width="11" bestFit="1" customWidth="1"/>
    <col min="9987" max="9988" width="12" bestFit="1" customWidth="1"/>
    <col min="10241" max="10241" width="10" bestFit="1" customWidth="1"/>
    <col min="10242" max="10242" width="11" bestFit="1" customWidth="1"/>
    <col min="10243" max="10244" width="12" bestFit="1" customWidth="1"/>
    <col min="10497" max="10497" width="10" bestFit="1" customWidth="1"/>
    <col min="10498" max="10498" width="11" bestFit="1" customWidth="1"/>
    <col min="10499" max="10500" width="12" bestFit="1" customWidth="1"/>
    <col min="10753" max="10753" width="10" bestFit="1" customWidth="1"/>
    <col min="10754" max="10754" width="11" bestFit="1" customWidth="1"/>
    <col min="10755" max="10756" width="12" bestFit="1" customWidth="1"/>
    <col min="11009" max="11009" width="10" bestFit="1" customWidth="1"/>
    <col min="11010" max="11010" width="11" bestFit="1" customWidth="1"/>
    <col min="11011" max="11012" width="12" bestFit="1" customWidth="1"/>
    <col min="11265" max="11265" width="10" bestFit="1" customWidth="1"/>
    <col min="11266" max="11266" width="11" bestFit="1" customWidth="1"/>
    <col min="11267" max="11268" width="12" bestFit="1" customWidth="1"/>
    <col min="11521" max="11521" width="10" bestFit="1" customWidth="1"/>
    <col min="11522" max="11522" width="11" bestFit="1" customWidth="1"/>
    <col min="11523" max="11524" width="12" bestFit="1" customWidth="1"/>
    <col min="11777" max="11777" width="10" bestFit="1" customWidth="1"/>
    <col min="11778" max="11778" width="11" bestFit="1" customWidth="1"/>
    <col min="11779" max="11780" width="12" bestFit="1" customWidth="1"/>
    <col min="12033" max="12033" width="10" bestFit="1" customWidth="1"/>
    <col min="12034" max="12034" width="11" bestFit="1" customWidth="1"/>
    <col min="12035" max="12036" width="12" bestFit="1" customWidth="1"/>
    <col min="12289" max="12289" width="10" bestFit="1" customWidth="1"/>
    <col min="12290" max="12290" width="11" bestFit="1" customWidth="1"/>
    <col min="12291" max="12292" width="12" bestFit="1" customWidth="1"/>
    <col min="12545" max="12545" width="10" bestFit="1" customWidth="1"/>
    <col min="12546" max="12546" width="11" bestFit="1" customWidth="1"/>
    <col min="12547" max="12548" width="12" bestFit="1" customWidth="1"/>
    <col min="12801" max="12801" width="10" bestFit="1" customWidth="1"/>
    <col min="12802" max="12802" width="11" bestFit="1" customWidth="1"/>
    <col min="12803" max="12804" width="12" bestFit="1" customWidth="1"/>
    <col min="13057" max="13057" width="10" bestFit="1" customWidth="1"/>
    <col min="13058" max="13058" width="11" bestFit="1" customWidth="1"/>
    <col min="13059" max="13060" width="12" bestFit="1" customWidth="1"/>
    <col min="13313" max="13313" width="10" bestFit="1" customWidth="1"/>
    <col min="13314" max="13314" width="11" bestFit="1" customWidth="1"/>
    <col min="13315" max="13316" width="12" bestFit="1" customWidth="1"/>
    <col min="13569" max="13569" width="10" bestFit="1" customWidth="1"/>
    <col min="13570" max="13570" width="11" bestFit="1" customWidth="1"/>
    <col min="13571" max="13572" width="12" bestFit="1" customWidth="1"/>
    <col min="13825" max="13825" width="10" bestFit="1" customWidth="1"/>
    <col min="13826" max="13826" width="11" bestFit="1" customWidth="1"/>
    <col min="13827" max="13828" width="12" bestFit="1" customWidth="1"/>
    <col min="14081" max="14081" width="10" bestFit="1" customWidth="1"/>
    <col min="14082" max="14082" width="11" bestFit="1" customWidth="1"/>
    <col min="14083" max="14084" width="12" bestFit="1" customWidth="1"/>
    <col min="14337" max="14337" width="10" bestFit="1" customWidth="1"/>
    <col min="14338" max="14338" width="11" bestFit="1" customWidth="1"/>
    <col min="14339" max="14340" width="12" bestFit="1" customWidth="1"/>
    <col min="14593" max="14593" width="10" bestFit="1" customWidth="1"/>
    <col min="14594" max="14594" width="11" bestFit="1" customWidth="1"/>
    <col min="14595" max="14596" width="12" bestFit="1" customWidth="1"/>
    <col min="14849" max="14849" width="10" bestFit="1" customWidth="1"/>
    <col min="14850" max="14850" width="11" bestFit="1" customWidth="1"/>
    <col min="14851" max="14852" width="12" bestFit="1" customWidth="1"/>
    <col min="15105" max="15105" width="10" bestFit="1" customWidth="1"/>
    <col min="15106" max="15106" width="11" bestFit="1" customWidth="1"/>
    <col min="15107" max="15108" width="12" bestFit="1" customWidth="1"/>
    <col min="15361" max="15361" width="10" bestFit="1" customWidth="1"/>
    <col min="15362" max="15362" width="11" bestFit="1" customWidth="1"/>
    <col min="15363" max="15364" width="12" bestFit="1" customWidth="1"/>
    <col min="15617" max="15617" width="10" bestFit="1" customWidth="1"/>
    <col min="15618" max="15618" width="11" bestFit="1" customWidth="1"/>
    <col min="15619" max="15620" width="12" bestFit="1" customWidth="1"/>
    <col min="15873" max="15873" width="10" bestFit="1" customWidth="1"/>
    <col min="15874" max="15874" width="11" bestFit="1" customWidth="1"/>
    <col min="15875" max="15876" width="12" bestFit="1" customWidth="1"/>
    <col min="16129" max="16129" width="10" bestFit="1" customWidth="1"/>
    <col min="16130" max="16130" width="11" bestFit="1" customWidth="1"/>
    <col min="16131" max="16132" width="12" bestFit="1" customWidth="1"/>
  </cols>
  <sheetData>
    <row r="1" spans="1:3">
      <c r="A1" s="8"/>
      <c r="B1" s="8"/>
      <c r="C1" s="8"/>
    </row>
    <row r="2" spans="1:3">
      <c r="A2" s="8"/>
      <c r="B2" s="8"/>
      <c r="C2" s="8"/>
    </row>
    <row r="3" spans="1:3">
      <c r="A3" s="8"/>
      <c r="B3" s="8"/>
      <c r="C3" s="8"/>
    </row>
    <row r="4" spans="1:3">
      <c r="A4" s="8"/>
      <c r="B4" s="8"/>
      <c r="C4" s="8"/>
    </row>
    <row r="5" spans="1:3">
      <c r="A5" s="8"/>
      <c r="B5" s="8"/>
      <c r="C5" s="8"/>
    </row>
    <row r="6" spans="1:3">
      <c r="A6" s="8"/>
      <c r="B6" s="8"/>
      <c r="C6" s="8"/>
    </row>
    <row r="7" spans="1:3">
      <c r="A7" s="8"/>
      <c r="B7" s="8"/>
      <c r="C7" s="8"/>
    </row>
    <row r="8" spans="1:3">
      <c r="A8" s="12"/>
      <c r="B8" s="9"/>
      <c r="C8" s="19"/>
    </row>
    <row r="9" spans="1:3">
      <c r="A9" s="12"/>
      <c r="B9" s="9"/>
      <c r="C9" s="19"/>
    </row>
    <row r="10" spans="1:3">
      <c r="A10" s="12"/>
      <c r="B10" s="9"/>
      <c r="C10" s="19"/>
    </row>
    <row r="11" spans="1:3">
      <c r="A11" s="12"/>
      <c r="B11" s="9"/>
      <c r="C11" s="19"/>
    </row>
    <row r="12" spans="1:3">
      <c r="A12" s="12"/>
      <c r="B12" s="9"/>
      <c r="C12" s="19"/>
    </row>
    <row r="13" spans="1:3">
      <c r="A13" s="12"/>
      <c r="B13" s="9"/>
      <c r="C13" s="19"/>
    </row>
    <row r="14" spans="1:3">
      <c r="A14" s="12"/>
      <c r="B14" s="9"/>
      <c r="C14" s="19"/>
    </row>
    <row r="15" spans="1:3">
      <c r="A15" s="12"/>
      <c r="B15" s="9"/>
      <c r="C15" s="19"/>
    </row>
    <row r="16" spans="1:3">
      <c r="A16" s="12"/>
      <c r="B16" s="9"/>
      <c r="C16" s="19"/>
    </row>
    <row r="17" spans="1:3">
      <c r="A17" s="12"/>
      <c r="B17" s="9"/>
      <c r="C17" s="19"/>
    </row>
    <row r="18" spans="1:3">
      <c r="A18" s="12"/>
      <c r="B18" s="9"/>
      <c r="C18" s="19"/>
    </row>
    <row r="19" spans="1:3">
      <c r="A19" s="12"/>
      <c r="B19" s="9"/>
      <c r="C19" s="19"/>
    </row>
    <row r="20" spans="1:3">
      <c r="A20" s="12"/>
      <c r="B20" s="9"/>
      <c r="C20" s="19"/>
    </row>
    <row r="21" spans="1:3">
      <c r="A21" s="12"/>
      <c r="B21" s="9"/>
      <c r="C21" s="19"/>
    </row>
    <row r="22" spans="1:3">
      <c r="A22" s="12"/>
      <c r="B22" s="9"/>
      <c r="C22" s="19"/>
    </row>
    <row r="23" spans="1:3">
      <c r="A23" s="12"/>
      <c r="B23" s="9"/>
      <c r="C23" s="19"/>
    </row>
    <row r="24" spans="1:3">
      <c r="A24" s="12"/>
      <c r="B24" s="9"/>
      <c r="C24" s="19"/>
    </row>
    <row r="25" spans="1:3">
      <c r="A25" s="12"/>
      <c r="B25" s="9"/>
      <c r="C25" s="19"/>
    </row>
    <row r="26" spans="1:3">
      <c r="A26" s="12"/>
      <c r="B26" s="9"/>
      <c r="C26" s="19"/>
    </row>
    <row r="27" spans="1:3">
      <c r="A27" s="12"/>
      <c r="B27" s="9"/>
      <c r="C27" s="19"/>
    </row>
    <row r="28" spans="1:3">
      <c r="A28" s="12"/>
      <c r="B28" s="9"/>
      <c r="C28" s="19"/>
    </row>
    <row r="29" spans="1:3">
      <c r="A29" s="12"/>
      <c r="B29" s="9"/>
      <c r="C29" s="19"/>
    </row>
    <row r="30" spans="1:3">
      <c r="A30" s="12"/>
      <c r="B30" s="9"/>
      <c r="C30" s="19"/>
    </row>
    <row r="31" spans="1:3">
      <c r="A31" s="12"/>
      <c r="B31" s="9"/>
      <c r="C31" s="19"/>
    </row>
    <row r="32" spans="1:3">
      <c r="A32" s="12"/>
      <c r="B32" s="9"/>
      <c r="C32" s="19"/>
    </row>
    <row r="33" spans="1:3">
      <c r="A33" s="12"/>
      <c r="B33" s="9"/>
      <c r="C33" s="19"/>
    </row>
    <row r="34" spans="1:3">
      <c r="A34" s="12"/>
      <c r="B34" s="9"/>
      <c r="C34" s="19"/>
    </row>
    <row r="35" spans="1:3">
      <c r="A35" s="12"/>
      <c r="B35" s="9"/>
      <c r="C35" s="19"/>
    </row>
    <row r="36" spans="1:3">
      <c r="A36" s="12"/>
      <c r="B36" s="9"/>
      <c r="C36" s="19"/>
    </row>
    <row r="37" spans="1:3">
      <c r="A37" s="12"/>
      <c r="B37" s="9"/>
      <c r="C37" s="19"/>
    </row>
    <row r="38" spans="1:3">
      <c r="A38" s="12"/>
      <c r="B38" s="9"/>
      <c r="C38" s="19"/>
    </row>
    <row r="39" spans="1:3">
      <c r="A39" s="12"/>
      <c r="B39" s="9"/>
      <c r="C39" s="19"/>
    </row>
    <row r="40" spans="1:3">
      <c r="A40" s="12"/>
      <c r="B40" s="9"/>
      <c r="C40" s="19"/>
    </row>
    <row r="41" spans="1:3">
      <c r="A41" s="12"/>
      <c r="B41" s="9"/>
      <c r="C41" s="19"/>
    </row>
    <row r="42" spans="1:3">
      <c r="A42" s="12"/>
      <c r="B42" s="9"/>
      <c r="C42" s="19"/>
    </row>
    <row r="43" spans="1:3">
      <c r="A43" s="12"/>
      <c r="B43" s="9"/>
      <c r="C43" s="19"/>
    </row>
    <row r="44" spans="1:3">
      <c r="A44" s="12"/>
      <c r="B44" s="9"/>
      <c r="C44" s="19"/>
    </row>
    <row r="45" spans="1:3">
      <c r="A45" s="12"/>
      <c r="B45" s="9"/>
      <c r="C45" s="19"/>
    </row>
    <row r="46" spans="1:3">
      <c r="A46" s="12"/>
      <c r="B46" s="9"/>
      <c r="C46" s="19"/>
    </row>
    <row r="47" spans="1:3">
      <c r="A47" s="12"/>
      <c r="B47" s="9"/>
      <c r="C47" s="19"/>
    </row>
    <row r="48" spans="1:3">
      <c r="A48" s="12"/>
      <c r="B48" s="9"/>
      <c r="C48" s="19"/>
    </row>
    <row r="49" spans="1:3">
      <c r="A49" s="12"/>
      <c r="B49" s="9"/>
      <c r="C49" s="19"/>
    </row>
    <row r="50" spans="1:3">
      <c r="A50" s="12"/>
      <c r="B50" s="9"/>
      <c r="C50" s="19"/>
    </row>
    <row r="51" spans="1:3">
      <c r="A51" s="12"/>
      <c r="B51" s="9"/>
      <c r="C51" s="19"/>
    </row>
    <row r="52" spans="1:3">
      <c r="A52" s="12"/>
      <c r="B52" s="9"/>
      <c r="C52" s="19"/>
    </row>
    <row r="53" spans="1:3">
      <c r="A53" s="12"/>
      <c r="B53" s="9"/>
      <c r="C53" s="19"/>
    </row>
    <row r="54" spans="1:3">
      <c r="A54" s="12"/>
      <c r="B54" s="9"/>
      <c r="C54" s="19"/>
    </row>
    <row r="55" spans="1:3">
      <c r="A55" s="12"/>
      <c r="B55" s="9"/>
      <c r="C55" s="19"/>
    </row>
    <row r="56" spans="1:3">
      <c r="A56" s="12"/>
      <c r="B56" s="9"/>
      <c r="C56" s="19"/>
    </row>
    <row r="57" spans="1:3">
      <c r="A57" s="12"/>
      <c r="B57" s="9"/>
      <c r="C57" s="19"/>
    </row>
    <row r="58" spans="1:3">
      <c r="A58" s="12"/>
      <c r="B58" s="9"/>
      <c r="C58" s="19"/>
    </row>
    <row r="59" spans="1:3">
      <c r="A59" s="12"/>
      <c r="B59" s="9"/>
      <c r="C59" s="19"/>
    </row>
    <row r="60" spans="1:3">
      <c r="A60" s="12"/>
      <c r="B60" s="9"/>
      <c r="C60" s="19"/>
    </row>
    <row r="61" spans="1:3">
      <c r="A61" s="12"/>
      <c r="B61" s="9"/>
      <c r="C61" s="19"/>
    </row>
    <row r="62" spans="1:3">
      <c r="A62" s="12"/>
      <c r="B62" s="9"/>
      <c r="C62" s="19"/>
    </row>
    <row r="63" spans="1:3">
      <c r="A63" s="12"/>
      <c r="B63" s="9"/>
      <c r="C63" s="19"/>
    </row>
    <row r="64" spans="1:3">
      <c r="A64" s="12"/>
      <c r="B64" s="9"/>
      <c r="C64" s="19"/>
    </row>
    <row r="65" spans="1:3">
      <c r="A65" s="12"/>
      <c r="B65" s="9"/>
      <c r="C65" s="19"/>
    </row>
    <row r="66" spans="1:3">
      <c r="A66" s="12"/>
      <c r="B66" s="9"/>
      <c r="C66" s="19"/>
    </row>
    <row r="67" spans="1:3">
      <c r="A67" s="12"/>
      <c r="B67" s="9"/>
      <c r="C67" s="19"/>
    </row>
    <row r="68" spans="1:3">
      <c r="A68" s="12"/>
      <c r="B68" s="9"/>
      <c r="C68" s="19"/>
    </row>
    <row r="69" spans="1:3">
      <c r="A69" s="12"/>
      <c r="B69" s="9"/>
      <c r="C69" s="19"/>
    </row>
    <row r="70" spans="1:3">
      <c r="A70" s="12"/>
      <c r="B70" s="9"/>
      <c r="C70" s="19"/>
    </row>
    <row r="71" spans="1:3">
      <c r="A71" s="12"/>
      <c r="B71" s="9"/>
      <c r="C71" s="19"/>
    </row>
    <row r="72" spans="1:3">
      <c r="A72" s="12"/>
      <c r="B72" s="9"/>
      <c r="C72" s="19"/>
    </row>
    <row r="73" spans="1:3">
      <c r="A73" s="12"/>
      <c r="B73" s="9"/>
      <c r="C73" s="19"/>
    </row>
    <row r="74" spans="1:3">
      <c r="A74" s="12"/>
      <c r="B74" s="9"/>
      <c r="C74" s="19"/>
    </row>
    <row r="75" spans="1:3">
      <c r="A75" s="12"/>
      <c r="B75" s="9"/>
      <c r="C75" s="19"/>
    </row>
    <row r="76" spans="1:3">
      <c r="A76" s="12"/>
      <c r="B76" s="9"/>
      <c r="C76" s="19"/>
    </row>
    <row r="77" spans="1:3">
      <c r="A77" s="12"/>
      <c r="B77" s="9"/>
      <c r="C77" s="19"/>
    </row>
    <row r="78" spans="1:3">
      <c r="A78" s="12"/>
      <c r="B78" s="9"/>
      <c r="C78" s="19"/>
    </row>
    <row r="79" spans="1:3">
      <c r="A79" s="12"/>
      <c r="B79" s="9"/>
      <c r="C79" s="19"/>
    </row>
    <row r="80" spans="1:3">
      <c r="A80" s="12"/>
      <c r="B80" s="9"/>
      <c r="C80" s="19"/>
    </row>
    <row r="81" spans="1:3">
      <c r="A81" s="12"/>
      <c r="B81" s="9"/>
      <c r="C81" s="19"/>
    </row>
    <row r="82" spans="1:3">
      <c r="A82" s="12"/>
      <c r="B82" s="9"/>
      <c r="C82" s="19"/>
    </row>
    <row r="83" spans="1:3">
      <c r="A83" s="12"/>
      <c r="B83" s="9"/>
      <c r="C83" s="19"/>
    </row>
    <row r="84" spans="1:3">
      <c r="A84" s="12"/>
      <c r="B84" s="9"/>
      <c r="C84" s="19"/>
    </row>
    <row r="85" spans="1:3">
      <c r="A85" s="12"/>
      <c r="B85" s="9"/>
      <c r="C85" s="19"/>
    </row>
    <row r="86" spans="1:3">
      <c r="A86" s="12"/>
      <c r="B86" s="9"/>
      <c r="C86" s="19"/>
    </row>
    <row r="87" spans="1:3">
      <c r="A87" s="12"/>
      <c r="B87" s="9"/>
      <c r="C87" s="19"/>
    </row>
    <row r="88" spans="1:3">
      <c r="A88" s="12"/>
      <c r="B88" s="9"/>
      <c r="C88" s="19"/>
    </row>
    <row r="89" spans="1:3">
      <c r="A89" s="12"/>
      <c r="B89" s="9"/>
      <c r="C89" s="19"/>
    </row>
    <row r="90" spans="1:3">
      <c r="A90" s="12"/>
      <c r="B90" s="9"/>
      <c r="C90" s="19"/>
    </row>
    <row r="91" spans="1:3">
      <c r="A91" s="12"/>
      <c r="B91" s="9"/>
      <c r="C91" s="19"/>
    </row>
    <row r="92" spans="1:3">
      <c r="A92" s="12"/>
      <c r="B92" s="9"/>
      <c r="C92" s="19"/>
    </row>
    <row r="93" spans="1:3">
      <c r="A93" s="12"/>
      <c r="B93" s="9"/>
      <c r="C93" s="19"/>
    </row>
    <row r="94" spans="1:3">
      <c r="A94" s="12"/>
      <c r="B94" s="9"/>
      <c r="C94" s="19"/>
    </row>
    <row r="95" spans="1:3">
      <c r="A95" s="12"/>
      <c r="B95" s="9"/>
      <c r="C95" s="19"/>
    </row>
    <row r="96" spans="1:3">
      <c r="A96" s="12"/>
      <c r="B96" s="9"/>
      <c r="C96" s="19"/>
    </row>
    <row r="97" spans="1:3">
      <c r="A97" s="12"/>
      <c r="B97" s="9"/>
      <c r="C97" s="19"/>
    </row>
    <row r="98" spans="1:3">
      <c r="A98" s="12"/>
      <c r="B98" s="9"/>
      <c r="C98" s="19"/>
    </row>
    <row r="99" spans="1:3">
      <c r="A99" s="12"/>
      <c r="B99" s="9"/>
      <c r="C99" s="19"/>
    </row>
    <row r="100" spans="1:3">
      <c r="A100" s="12"/>
      <c r="B100" s="9"/>
      <c r="C100" s="19"/>
    </row>
    <row r="101" spans="1:3">
      <c r="A101" s="12"/>
      <c r="B101" s="9"/>
      <c r="C101" s="19"/>
    </row>
    <row r="102" spans="1:3">
      <c r="A102" s="12"/>
      <c r="B102" s="9"/>
      <c r="C102" s="19"/>
    </row>
    <row r="103" spans="1:3">
      <c r="A103" s="12"/>
      <c r="B103" s="9"/>
      <c r="C103" s="19"/>
    </row>
    <row r="104" spans="1:3">
      <c r="A104" s="12"/>
      <c r="B104" s="9"/>
      <c r="C104" s="19"/>
    </row>
    <row r="105" spans="1:3">
      <c r="A105" s="12"/>
      <c r="B105" s="9"/>
      <c r="C105" s="19"/>
    </row>
    <row r="106" spans="1:3">
      <c r="A106" s="12"/>
      <c r="B106" s="9"/>
      <c r="C106" s="19"/>
    </row>
    <row r="107" spans="1:3">
      <c r="A107" s="12"/>
      <c r="B107" s="9"/>
      <c r="C107" s="19"/>
    </row>
    <row r="108" spans="1:3">
      <c r="A108" s="12"/>
      <c r="B108" s="9"/>
      <c r="C108" s="19"/>
    </row>
    <row r="109" spans="1:3">
      <c r="A109" s="12"/>
      <c r="B109" s="9"/>
      <c r="C109" s="19"/>
    </row>
    <row r="110" spans="1:3">
      <c r="A110" s="12"/>
      <c r="B110" s="9"/>
      <c r="C110" s="19"/>
    </row>
    <row r="111" spans="1:3">
      <c r="A111" s="12"/>
      <c r="B111" s="9"/>
      <c r="C111" s="19"/>
    </row>
    <row r="112" spans="1:3">
      <c r="A112" s="12"/>
      <c r="B112" s="9"/>
      <c r="C112" s="19"/>
    </row>
    <row r="113" spans="1:3">
      <c r="A113" s="12"/>
      <c r="B113" s="9"/>
      <c r="C113" s="19"/>
    </row>
    <row r="114" spans="1:3">
      <c r="A114" s="12"/>
      <c r="B114" s="9"/>
      <c r="C114" s="19"/>
    </row>
    <row r="115" spans="1:3">
      <c r="A115" s="12"/>
      <c r="B115" s="9"/>
      <c r="C115" s="19"/>
    </row>
    <row r="116" spans="1:3">
      <c r="A116" s="12"/>
      <c r="B116" s="9"/>
      <c r="C116" s="19"/>
    </row>
    <row r="117" spans="1:3">
      <c r="A117" s="12"/>
      <c r="B117" s="9"/>
      <c r="C117" s="19"/>
    </row>
    <row r="118" spans="1:3">
      <c r="A118" s="12"/>
      <c r="B118" s="9"/>
      <c r="C118" s="19"/>
    </row>
    <row r="119" spans="1:3">
      <c r="A119" s="12"/>
      <c r="B119" s="9"/>
      <c r="C119" s="19"/>
    </row>
    <row r="120" spans="1:3">
      <c r="A120" s="12"/>
      <c r="B120" s="9"/>
      <c r="C120" s="19"/>
    </row>
    <row r="121" spans="1:3">
      <c r="A121" s="12"/>
      <c r="B121" s="9"/>
      <c r="C121" s="19"/>
    </row>
    <row r="122" spans="1:3">
      <c r="A122" s="12"/>
      <c r="B122" s="9"/>
      <c r="C122" s="19"/>
    </row>
    <row r="123" spans="1:3">
      <c r="A123" s="12"/>
      <c r="B123" s="9"/>
      <c r="C123" s="19"/>
    </row>
    <row r="124" spans="1:3">
      <c r="A124" s="12"/>
      <c r="B124" s="9"/>
      <c r="C124" s="19"/>
    </row>
    <row r="125" spans="1:3">
      <c r="A125" s="12"/>
      <c r="B125" s="9"/>
      <c r="C125" s="19"/>
    </row>
    <row r="126" spans="1:3">
      <c r="A126" s="12"/>
      <c r="B126" s="9"/>
      <c r="C126" s="19"/>
    </row>
    <row r="127" spans="1:3">
      <c r="A127" s="12"/>
      <c r="B127" s="9"/>
      <c r="C127" s="19"/>
    </row>
    <row r="128" spans="1:3">
      <c r="A128" s="12"/>
      <c r="B128" s="9"/>
      <c r="C128" s="19"/>
    </row>
    <row r="129" spans="1:3">
      <c r="A129" s="12"/>
      <c r="B129" s="9"/>
      <c r="C129" s="19"/>
    </row>
    <row r="130" spans="1:3">
      <c r="A130" s="12"/>
      <c r="B130" s="9"/>
      <c r="C130" s="19"/>
    </row>
    <row r="131" spans="1:3">
      <c r="A131" s="12"/>
      <c r="B131" s="9"/>
      <c r="C131" s="19"/>
    </row>
    <row r="132" spans="1:3">
      <c r="A132" s="12"/>
      <c r="B132" s="9"/>
      <c r="C132" s="19"/>
    </row>
    <row r="133" spans="1:3">
      <c r="A133" s="12"/>
      <c r="B133" s="9"/>
      <c r="C133" s="19"/>
    </row>
    <row r="134" spans="1:3">
      <c r="A134" s="12"/>
      <c r="B134" s="9"/>
      <c r="C134" s="19"/>
    </row>
    <row r="135" spans="1:3">
      <c r="A135" s="12"/>
      <c r="B135" s="9"/>
      <c r="C135" s="19"/>
    </row>
    <row r="136" spans="1:3">
      <c r="A136" s="12"/>
      <c r="B136" s="9"/>
      <c r="C136" s="19"/>
    </row>
    <row r="137" spans="1:3">
      <c r="A137" s="12"/>
      <c r="B137" s="9"/>
      <c r="C137" s="19"/>
    </row>
    <row r="138" spans="1:3">
      <c r="A138" s="12"/>
      <c r="B138" s="9"/>
      <c r="C138" s="19"/>
    </row>
    <row r="139" spans="1:3">
      <c r="A139" s="12"/>
      <c r="B139" s="9"/>
      <c r="C139" s="19"/>
    </row>
    <row r="140" spans="1:3">
      <c r="A140" s="12"/>
      <c r="B140" s="9"/>
      <c r="C140" s="19"/>
    </row>
    <row r="141" spans="1:3">
      <c r="A141" s="12"/>
      <c r="B141" s="9"/>
      <c r="C141" s="19"/>
    </row>
    <row r="142" spans="1:3">
      <c r="A142" s="12"/>
      <c r="B142" s="9"/>
      <c r="C142" s="19"/>
    </row>
    <row r="143" spans="1:3">
      <c r="A143" s="12"/>
      <c r="B143" s="9"/>
      <c r="C143" s="19"/>
    </row>
    <row r="144" spans="1:3">
      <c r="A144" s="12"/>
      <c r="B144" s="9"/>
      <c r="C144" s="19"/>
    </row>
    <row r="145" spans="1:3">
      <c r="A145" s="12"/>
      <c r="B145" s="9"/>
      <c r="C145" s="19"/>
    </row>
    <row r="146" spans="1:3">
      <c r="A146" s="12"/>
      <c r="B146" s="9"/>
      <c r="C146" s="19"/>
    </row>
    <row r="147" spans="1:3">
      <c r="A147" s="12"/>
      <c r="B147" s="9"/>
      <c r="C147" s="19"/>
    </row>
    <row r="148" spans="1:3">
      <c r="A148" s="12"/>
      <c r="B148" s="9"/>
      <c r="C148" s="19"/>
    </row>
    <row r="149" spans="1:3">
      <c r="A149" s="12"/>
      <c r="B149" s="9"/>
      <c r="C149" s="19"/>
    </row>
    <row r="150" spans="1:3">
      <c r="A150" s="12"/>
      <c r="B150" s="9"/>
      <c r="C150" s="19"/>
    </row>
    <row r="151" spans="1:3">
      <c r="A151" s="12"/>
      <c r="B151" s="9"/>
      <c r="C151" s="19"/>
    </row>
    <row r="152" spans="1:3">
      <c r="A152" s="12"/>
      <c r="B152" s="9"/>
      <c r="C152" s="19"/>
    </row>
    <row r="153" spans="1:3">
      <c r="A153" s="12"/>
      <c r="B153" s="9"/>
      <c r="C153" s="19"/>
    </row>
    <row r="154" spans="1:3">
      <c r="A154" s="12"/>
      <c r="B154" s="9"/>
      <c r="C154" s="19"/>
    </row>
    <row r="155" spans="1:3">
      <c r="A155" s="12"/>
      <c r="B155" s="9"/>
      <c r="C155" s="19"/>
    </row>
    <row r="156" spans="1:3">
      <c r="A156" s="12"/>
      <c r="B156" s="9"/>
      <c r="C156" s="19"/>
    </row>
    <row r="157" spans="1:3">
      <c r="A157" s="12"/>
      <c r="B157" s="9"/>
      <c r="C157" s="19"/>
    </row>
    <row r="158" spans="1:3">
      <c r="A158" s="12"/>
      <c r="B158" s="9"/>
      <c r="C158" s="19"/>
    </row>
    <row r="159" spans="1:3">
      <c r="A159" s="12"/>
      <c r="B159" s="9"/>
      <c r="C159" s="19"/>
    </row>
    <row r="160" spans="1:3">
      <c r="A160" s="12"/>
      <c r="B160" s="9"/>
      <c r="C160" s="19"/>
    </row>
    <row r="161" spans="1:3">
      <c r="A161" s="12"/>
      <c r="B161" s="9"/>
      <c r="C161" s="19"/>
    </row>
    <row r="162" spans="1:3">
      <c r="A162" s="12"/>
      <c r="B162" s="9"/>
      <c r="C162" s="19"/>
    </row>
    <row r="163" spans="1:3">
      <c r="A163" s="12"/>
      <c r="B163" s="9"/>
      <c r="C163" s="19"/>
    </row>
    <row r="164" spans="1:3">
      <c r="A164" s="12"/>
      <c r="B164" s="9"/>
      <c r="C164" s="19"/>
    </row>
    <row r="165" spans="1:3">
      <c r="A165" s="12"/>
      <c r="B165" s="9"/>
      <c r="C165" s="19"/>
    </row>
    <row r="166" spans="1:3">
      <c r="A166" s="12"/>
      <c r="B166" s="9"/>
      <c r="C166" s="19"/>
    </row>
    <row r="167" spans="1:3">
      <c r="A167" s="12"/>
      <c r="B167" s="9"/>
      <c r="C167" s="19"/>
    </row>
    <row r="168" spans="1:3">
      <c r="A168" s="12"/>
      <c r="B168" s="9"/>
      <c r="C168" s="19"/>
    </row>
    <row r="169" spans="1:3">
      <c r="A169" s="12"/>
      <c r="B169" s="9"/>
      <c r="C169" s="19"/>
    </row>
    <row r="170" spans="1:3">
      <c r="A170" s="12"/>
      <c r="B170" s="9"/>
      <c r="C170" s="19"/>
    </row>
    <row r="171" spans="1:3">
      <c r="A171" s="12"/>
      <c r="B171" s="9"/>
      <c r="C171" s="19"/>
    </row>
    <row r="172" spans="1:3">
      <c r="A172" s="12"/>
      <c r="B172" s="9"/>
      <c r="C172" s="19"/>
    </row>
    <row r="173" spans="1:3">
      <c r="A173" s="12"/>
      <c r="B173" s="9"/>
      <c r="C173" s="19"/>
    </row>
    <row r="174" spans="1:3">
      <c r="A174" s="12"/>
      <c r="B174" s="9"/>
      <c r="C174" s="19"/>
    </row>
    <row r="175" spans="1:3">
      <c r="A175" s="12"/>
      <c r="B175" s="9"/>
      <c r="C175" s="19"/>
    </row>
    <row r="176" spans="1:3">
      <c r="A176" s="12"/>
      <c r="B176" s="9"/>
      <c r="C176" s="19"/>
    </row>
    <row r="177" spans="1:3">
      <c r="A177" s="12"/>
      <c r="B177" s="9"/>
      <c r="C177" s="19"/>
    </row>
    <row r="178" spans="1:3">
      <c r="A178" s="12"/>
      <c r="B178" s="9"/>
      <c r="C178" s="19"/>
    </row>
    <row r="179" spans="1:3">
      <c r="A179" s="12"/>
      <c r="B179" s="9"/>
      <c r="C179" s="19"/>
    </row>
    <row r="180" spans="1:3">
      <c r="A180" s="12"/>
      <c r="B180" s="9"/>
      <c r="C180" s="19"/>
    </row>
    <row r="181" spans="1:3">
      <c r="A181" s="12"/>
      <c r="B181" s="9"/>
      <c r="C181" s="19"/>
    </row>
    <row r="182" spans="1:3">
      <c r="A182" s="12"/>
      <c r="B182" s="9"/>
      <c r="C182" s="19"/>
    </row>
    <row r="183" spans="1:3">
      <c r="A183" s="12"/>
      <c r="B183" s="9"/>
      <c r="C183" s="19"/>
    </row>
    <row r="184" spans="1:3">
      <c r="A184" s="12"/>
      <c r="B184" s="9"/>
      <c r="C184" s="19"/>
    </row>
    <row r="185" spans="1:3">
      <c r="A185" s="12"/>
      <c r="B185" s="9"/>
      <c r="C185" s="19"/>
    </row>
    <row r="186" spans="1:3">
      <c r="A186" s="12"/>
      <c r="B186" s="9"/>
      <c r="C186" s="19"/>
    </row>
    <row r="187" spans="1:3">
      <c r="A187" s="12"/>
      <c r="B187" s="9"/>
      <c r="C187" s="19"/>
    </row>
    <row r="188" spans="1:3">
      <c r="A188" s="12"/>
      <c r="B188" s="9"/>
      <c r="C188" s="19"/>
    </row>
    <row r="189" spans="1:3">
      <c r="A189" s="12"/>
      <c r="B189" s="9"/>
      <c r="C189" s="19"/>
    </row>
    <row r="190" spans="1:3">
      <c r="A190" s="12"/>
      <c r="B190" s="9"/>
      <c r="C190" s="19"/>
    </row>
    <row r="191" spans="1:3">
      <c r="A191" s="12"/>
      <c r="B191" s="9"/>
      <c r="C191" s="19"/>
    </row>
    <row r="192" spans="1:3">
      <c r="A192" s="12"/>
      <c r="B192" s="9"/>
      <c r="C192" s="19"/>
    </row>
    <row r="193" spans="1:3">
      <c r="A193" s="12"/>
      <c r="B193" s="9"/>
      <c r="C193" s="19"/>
    </row>
    <row r="194" spans="1:3">
      <c r="A194" s="12"/>
      <c r="B194" s="9"/>
      <c r="C194" s="19"/>
    </row>
    <row r="195" spans="1:3">
      <c r="A195" s="12"/>
      <c r="B195" s="9"/>
      <c r="C195" s="19"/>
    </row>
    <row r="196" spans="1:3">
      <c r="A196" s="12"/>
      <c r="B196" s="9"/>
      <c r="C196" s="19"/>
    </row>
    <row r="197" spans="1:3">
      <c r="A197" s="12"/>
      <c r="B197" s="9"/>
      <c r="C197" s="19"/>
    </row>
    <row r="198" spans="1:3">
      <c r="A198" s="12"/>
      <c r="B198" s="9"/>
      <c r="C198" s="19"/>
    </row>
    <row r="199" spans="1:3">
      <c r="A199" s="12"/>
      <c r="B199" s="9"/>
      <c r="C199" s="19"/>
    </row>
    <row r="200" spans="1:3">
      <c r="A200" s="12"/>
      <c r="B200" s="9"/>
      <c r="C200" s="19"/>
    </row>
    <row r="201" spans="1:3">
      <c r="A201" s="12"/>
      <c r="B201" s="9"/>
      <c r="C201" s="19"/>
    </row>
    <row r="202" spans="1:3">
      <c r="A202" s="12"/>
      <c r="B202" s="9"/>
      <c r="C202" s="19"/>
    </row>
    <row r="203" spans="1:3">
      <c r="A203" s="12"/>
      <c r="B203" s="9"/>
      <c r="C203" s="19"/>
    </row>
    <row r="204" spans="1:3">
      <c r="A204" s="12"/>
      <c r="B204" s="9"/>
      <c r="C204" s="19"/>
    </row>
    <row r="205" spans="1:3">
      <c r="A205" s="12"/>
      <c r="B205" s="9"/>
      <c r="C205" s="19"/>
    </row>
    <row r="206" spans="1:3">
      <c r="A206" s="12"/>
      <c r="B206" s="9"/>
      <c r="C206" s="19"/>
    </row>
    <row r="207" spans="1:3">
      <c r="A207" s="12"/>
      <c r="B207" s="9"/>
      <c r="C207" s="19"/>
    </row>
    <row r="208" spans="1:3">
      <c r="A208" s="12"/>
      <c r="B208" s="9"/>
      <c r="C208" s="19"/>
    </row>
    <row r="209" spans="1:3">
      <c r="A209" s="12"/>
      <c r="B209" s="9"/>
      <c r="C209" s="19"/>
    </row>
    <row r="210" spans="1:3">
      <c r="A210" s="12"/>
      <c r="B210" s="9"/>
      <c r="C210" s="19"/>
    </row>
    <row r="211" spans="1:3">
      <c r="A211" s="12"/>
      <c r="B211" s="9"/>
      <c r="C211" s="19"/>
    </row>
    <row r="212" spans="1:3">
      <c r="A212" s="12"/>
      <c r="B212" s="9"/>
      <c r="C212" s="19"/>
    </row>
    <row r="213" spans="1:3">
      <c r="A213" s="12"/>
      <c r="B213" s="9"/>
      <c r="C213" s="19"/>
    </row>
    <row r="214" spans="1:3">
      <c r="A214" s="12"/>
      <c r="B214" s="9"/>
      <c r="C214" s="19"/>
    </row>
    <row r="215" spans="1:3">
      <c r="A215" s="12"/>
      <c r="B215" s="9"/>
      <c r="C215" s="19"/>
    </row>
    <row r="216" spans="1:3">
      <c r="A216" s="12"/>
      <c r="B216" s="9"/>
      <c r="C216" s="19"/>
    </row>
    <row r="217" spans="1:3">
      <c r="A217" s="12"/>
      <c r="B217" s="9"/>
      <c r="C217" s="19"/>
    </row>
    <row r="218" spans="1:3">
      <c r="A218" s="12"/>
      <c r="B218" s="9"/>
      <c r="C218" s="19"/>
    </row>
    <row r="219" spans="1:3">
      <c r="A219" s="12"/>
      <c r="B219" s="9"/>
      <c r="C219" s="19"/>
    </row>
    <row r="220" spans="1:3">
      <c r="A220" s="12"/>
      <c r="B220" s="9"/>
      <c r="C220" s="19"/>
    </row>
    <row r="221" spans="1:3">
      <c r="A221" s="12"/>
      <c r="B221" s="9"/>
      <c r="C221" s="19"/>
    </row>
    <row r="222" spans="1:3">
      <c r="A222" s="12"/>
      <c r="B222" s="9"/>
      <c r="C222" s="19"/>
    </row>
    <row r="223" spans="1:3">
      <c r="A223" s="12"/>
      <c r="B223" s="9"/>
      <c r="C223" s="19"/>
    </row>
    <row r="224" spans="1:3">
      <c r="A224" s="12"/>
      <c r="B224" s="9"/>
      <c r="C224" s="19"/>
    </row>
    <row r="225" spans="1:3">
      <c r="A225" s="12"/>
      <c r="B225" s="9"/>
      <c r="C225" s="19"/>
    </row>
    <row r="226" spans="1:3">
      <c r="A226" s="12"/>
      <c r="B226" s="9"/>
      <c r="C226" s="19"/>
    </row>
    <row r="227" spans="1:3">
      <c r="A227" s="12"/>
      <c r="B227" s="9"/>
      <c r="C227" s="19"/>
    </row>
    <row r="228" spans="1:3">
      <c r="A228" s="12"/>
      <c r="B228" s="9"/>
      <c r="C228" s="19"/>
    </row>
    <row r="229" spans="1:3">
      <c r="A229" s="12"/>
      <c r="B229" s="9"/>
      <c r="C229" s="19"/>
    </row>
    <row r="230" spans="1:3">
      <c r="A230" s="12"/>
      <c r="B230" s="9"/>
      <c r="C230" s="19"/>
    </row>
    <row r="231" spans="1:3">
      <c r="A231" s="12"/>
      <c r="B231" s="9"/>
      <c r="C231" s="19"/>
    </row>
    <row r="232" spans="1:3">
      <c r="A232" s="12"/>
      <c r="B232" s="9"/>
      <c r="C232" s="19"/>
    </row>
    <row r="233" spans="1:3">
      <c r="A233" s="12"/>
      <c r="B233" s="9"/>
      <c r="C233" s="19"/>
    </row>
    <row r="234" spans="1:3">
      <c r="A234" s="12"/>
      <c r="B234" s="9"/>
      <c r="C234" s="19"/>
    </row>
    <row r="235" spans="1:3">
      <c r="A235" s="12"/>
      <c r="B235" s="9"/>
      <c r="C235" s="19"/>
    </row>
    <row r="236" spans="1:3">
      <c r="A236" s="12"/>
      <c r="B236" s="9"/>
      <c r="C236" s="19"/>
    </row>
    <row r="237" spans="1:3">
      <c r="A237" s="12"/>
      <c r="B237" s="9"/>
      <c r="C237" s="19"/>
    </row>
    <row r="238" spans="1:3">
      <c r="A238" s="12"/>
      <c r="B238" s="9"/>
      <c r="C238" s="19"/>
    </row>
    <row r="239" spans="1:3">
      <c r="A239" s="12"/>
      <c r="B239" s="9"/>
      <c r="C239" s="19"/>
    </row>
    <row r="240" spans="1:3">
      <c r="A240" s="12"/>
      <c r="B240" s="9"/>
      <c r="C240" s="19"/>
    </row>
    <row r="241" spans="1:3">
      <c r="A241" s="12"/>
      <c r="B241" s="9"/>
      <c r="C241" s="19"/>
    </row>
    <row r="242" spans="1:3">
      <c r="A242" s="12"/>
      <c r="B242" s="9"/>
      <c r="C242" s="19"/>
    </row>
    <row r="243" spans="1:3">
      <c r="A243" s="12"/>
      <c r="B243" s="9"/>
      <c r="C243" s="19"/>
    </row>
    <row r="244" spans="1:3">
      <c r="A244" s="12"/>
      <c r="B244" s="9"/>
      <c r="C244" s="19"/>
    </row>
    <row r="245" spans="1:3">
      <c r="A245" s="12"/>
      <c r="B245" s="9"/>
      <c r="C245" s="19"/>
    </row>
    <row r="246" spans="1:3">
      <c r="A246" s="12"/>
      <c r="B246" s="9"/>
      <c r="C246" s="19"/>
    </row>
    <row r="247" spans="1:3">
      <c r="A247" s="12"/>
      <c r="B247" s="9"/>
      <c r="C247" s="19"/>
    </row>
    <row r="248" spans="1:3">
      <c r="A248" s="12"/>
      <c r="B248" s="9"/>
      <c r="C248" s="19"/>
    </row>
    <row r="249" spans="1:3">
      <c r="A249" s="12"/>
      <c r="B249" s="9"/>
      <c r="C249" s="19"/>
    </row>
    <row r="250" spans="1:3">
      <c r="A250" s="12"/>
      <c r="B250" s="9"/>
      <c r="C250" s="19"/>
    </row>
    <row r="251" spans="1:3">
      <c r="A251" s="12"/>
      <c r="B251" s="9"/>
      <c r="C251" s="19"/>
    </row>
    <row r="252" spans="1:3">
      <c r="A252" s="12"/>
      <c r="B252" s="9"/>
      <c r="C252" s="19"/>
    </row>
    <row r="253" spans="1:3">
      <c r="A253" s="12"/>
      <c r="B253" s="9"/>
      <c r="C253" s="19"/>
    </row>
    <row r="254" spans="1:3">
      <c r="A254" s="12"/>
      <c r="B254" s="9"/>
      <c r="C254" s="19"/>
    </row>
    <row r="255" spans="1:3">
      <c r="A255" s="12"/>
      <c r="B255" s="9"/>
      <c r="C255" s="19"/>
    </row>
    <row r="256" spans="1:3">
      <c r="A256" s="12"/>
      <c r="B256" s="9"/>
      <c r="C256" s="19"/>
    </row>
    <row r="257" spans="1:3">
      <c r="A257" s="12"/>
      <c r="B257" s="9"/>
      <c r="C257" s="19"/>
    </row>
    <row r="258" spans="1:3">
      <c r="A258" s="12"/>
      <c r="B258" s="9"/>
      <c r="C258" s="19"/>
    </row>
    <row r="259" spans="1:3">
      <c r="A259" s="12"/>
      <c r="B259" s="9"/>
      <c r="C259" s="19"/>
    </row>
    <row r="260" spans="1:3">
      <c r="A260" s="12"/>
      <c r="B260" s="9"/>
      <c r="C260" s="19"/>
    </row>
    <row r="261" spans="1:3">
      <c r="A261" s="12"/>
      <c r="B261" s="9"/>
      <c r="C261" s="19"/>
    </row>
    <row r="262" spans="1:3">
      <c r="A262" s="12"/>
      <c r="B262" s="9"/>
      <c r="C262" s="19"/>
    </row>
    <row r="263" spans="1:3">
      <c r="A263" s="12"/>
      <c r="B263" s="9"/>
      <c r="C263" s="19"/>
    </row>
    <row r="264" spans="1:3">
      <c r="A264" s="12"/>
      <c r="B264" s="9"/>
      <c r="C264" s="19"/>
    </row>
    <row r="265" spans="1:3">
      <c r="A265" s="12"/>
      <c r="B265" s="9"/>
      <c r="C265" s="19"/>
    </row>
    <row r="266" spans="1:3">
      <c r="A266" s="12"/>
      <c r="B266" s="9"/>
      <c r="C266" s="19"/>
    </row>
    <row r="267" spans="1:3">
      <c r="A267" s="12"/>
      <c r="B267" s="9"/>
      <c r="C267" s="19"/>
    </row>
    <row r="268" spans="1:3">
      <c r="A268" s="12"/>
      <c r="B268" s="9"/>
      <c r="C268" s="19"/>
    </row>
    <row r="269" spans="1:3">
      <c r="A269" s="12"/>
      <c r="B269" s="9"/>
      <c r="C269" s="19"/>
    </row>
    <row r="270" spans="1:3">
      <c r="A270" s="12"/>
      <c r="B270" s="9"/>
      <c r="C270" s="19"/>
    </row>
    <row r="271" spans="1:3">
      <c r="A271" s="12"/>
      <c r="B271" s="9"/>
      <c r="C271" s="19"/>
    </row>
    <row r="272" spans="1:3">
      <c r="A272" s="12"/>
      <c r="B272" s="9"/>
      <c r="C272" s="19"/>
    </row>
    <row r="273" spans="1:3">
      <c r="A273" s="12"/>
      <c r="B273" s="9"/>
      <c r="C273" s="19"/>
    </row>
    <row r="274" spans="1:3">
      <c r="A274" s="12"/>
      <c r="B274" s="9"/>
      <c r="C274" s="19"/>
    </row>
    <row r="275" spans="1:3">
      <c r="A275" s="12"/>
      <c r="B275" s="9"/>
      <c r="C275" s="19"/>
    </row>
    <row r="276" spans="1:3">
      <c r="A276" s="12"/>
      <c r="B276" s="9"/>
      <c r="C276" s="19"/>
    </row>
    <row r="277" spans="1:3">
      <c r="A277" s="12"/>
      <c r="B277" s="9"/>
      <c r="C277" s="19"/>
    </row>
    <row r="278" spans="1:3">
      <c r="A278" s="12"/>
      <c r="B278" s="9"/>
      <c r="C278" s="19"/>
    </row>
    <row r="279" spans="1:3">
      <c r="A279" s="12"/>
      <c r="B279" s="9"/>
      <c r="C279" s="19"/>
    </row>
    <row r="280" spans="1:3">
      <c r="A280" s="12"/>
      <c r="B280" s="9"/>
      <c r="C280" s="19"/>
    </row>
    <row r="281" spans="1:3">
      <c r="A281" s="12"/>
      <c r="B281" s="9"/>
      <c r="C281" s="19"/>
    </row>
    <row r="282" spans="1:3">
      <c r="A282" s="12"/>
      <c r="B282" s="9"/>
      <c r="C282" s="19"/>
    </row>
    <row r="283" spans="1:3">
      <c r="A283" s="12"/>
      <c r="B283" s="9"/>
      <c r="C283" s="19"/>
    </row>
    <row r="284" spans="1:3">
      <c r="A284" s="12"/>
      <c r="B284" s="9"/>
      <c r="C284" s="19"/>
    </row>
    <row r="285" spans="1:3">
      <c r="A285" s="12"/>
      <c r="B285" s="9"/>
      <c r="C285" s="19"/>
    </row>
    <row r="286" spans="1:3">
      <c r="A286" s="12"/>
      <c r="B286" s="9"/>
      <c r="C286" s="19"/>
    </row>
    <row r="287" spans="1:3">
      <c r="A287" s="12"/>
      <c r="B287" s="9"/>
      <c r="C287" s="19"/>
    </row>
    <row r="288" spans="1:3">
      <c r="A288" s="12"/>
      <c r="B288" s="9"/>
      <c r="C288" s="19"/>
    </row>
    <row r="289" spans="1:3">
      <c r="A289" s="12"/>
      <c r="B289" s="9"/>
      <c r="C289" s="19"/>
    </row>
    <row r="290" spans="1:3">
      <c r="A290" s="12"/>
      <c r="B290" s="9"/>
      <c r="C290" s="19"/>
    </row>
    <row r="291" spans="1:3">
      <c r="A291" s="12"/>
      <c r="B291" s="9"/>
      <c r="C291" s="19"/>
    </row>
    <row r="292" spans="1:3">
      <c r="A292" s="12"/>
      <c r="B292" s="9"/>
      <c r="C292" s="19"/>
    </row>
    <row r="293" spans="1:3">
      <c r="A293" s="12"/>
      <c r="B293" s="9"/>
      <c r="C293" s="19"/>
    </row>
    <row r="294" spans="1:3">
      <c r="A294" s="12"/>
      <c r="B294" s="9"/>
      <c r="C294" s="19"/>
    </row>
    <row r="295" spans="1:3">
      <c r="A295" s="12"/>
      <c r="B295" s="9"/>
      <c r="C295" s="19"/>
    </row>
    <row r="296" spans="1:3">
      <c r="A296" s="12"/>
      <c r="B296" s="9"/>
      <c r="C296" s="19"/>
    </row>
    <row r="297" spans="1:3">
      <c r="A297" s="12"/>
      <c r="B297" s="9"/>
      <c r="C297" s="19"/>
    </row>
    <row r="298" spans="1:3">
      <c r="A298" s="12"/>
      <c r="B298" s="9"/>
      <c r="C298" s="19"/>
    </row>
    <row r="299" spans="1:3">
      <c r="A299" s="12"/>
      <c r="B299" s="9"/>
      <c r="C299" s="19"/>
    </row>
    <row r="300" spans="1:3">
      <c r="A300" s="12"/>
      <c r="B300" s="9"/>
      <c r="C300" s="19"/>
    </row>
    <row r="301" spans="1:3">
      <c r="A301" s="12"/>
      <c r="B301" s="9"/>
      <c r="C301" s="19"/>
    </row>
    <row r="302" spans="1:3">
      <c r="A302" s="12"/>
      <c r="B302" s="9"/>
      <c r="C302" s="19"/>
    </row>
    <row r="303" spans="1:3">
      <c r="A303" s="12"/>
      <c r="B303" s="9"/>
      <c r="C303" s="19"/>
    </row>
    <row r="304" spans="1:3">
      <c r="A304" s="12"/>
      <c r="B304" s="9"/>
      <c r="C304" s="19"/>
    </row>
    <row r="305" spans="1:3">
      <c r="A305" s="12"/>
      <c r="B305" s="9"/>
      <c r="C305" s="19"/>
    </row>
    <row r="306" spans="1:3">
      <c r="A306" s="12"/>
      <c r="B306" s="9"/>
      <c r="C306" s="19"/>
    </row>
    <row r="307" spans="1:3">
      <c r="A307" s="12"/>
      <c r="B307" s="9"/>
      <c r="C307" s="19"/>
    </row>
    <row r="308" spans="1:3">
      <c r="A308" s="12"/>
      <c r="B308" s="9"/>
      <c r="C308" s="19"/>
    </row>
    <row r="309" spans="1:3">
      <c r="A309" s="12"/>
      <c r="B309" s="9"/>
      <c r="C309" s="19"/>
    </row>
    <row r="310" spans="1:3">
      <c r="A310" s="12"/>
      <c r="B310" s="9"/>
      <c r="C310" s="19"/>
    </row>
    <row r="311" spans="1:3">
      <c r="A311" s="12"/>
      <c r="B311" s="9"/>
      <c r="C311" s="19"/>
    </row>
    <row r="312" spans="1:3">
      <c r="A312" s="12"/>
      <c r="B312" s="9"/>
      <c r="C312" s="19"/>
    </row>
    <row r="313" spans="1:3">
      <c r="A313" s="12"/>
      <c r="B313" s="9"/>
      <c r="C313" s="19"/>
    </row>
    <row r="314" spans="1:3">
      <c r="A314" s="12"/>
      <c r="B314" s="9"/>
      <c r="C314" s="19"/>
    </row>
    <row r="315" spans="1:3">
      <c r="A315" s="12"/>
      <c r="B315" s="9"/>
      <c r="C315" s="19"/>
    </row>
    <row r="316" spans="1:3">
      <c r="A316" s="12"/>
      <c r="B316" s="9"/>
      <c r="C316" s="19"/>
    </row>
    <row r="317" spans="1:3">
      <c r="A317" s="12"/>
      <c r="B317" s="9"/>
      <c r="C317" s="19"/>
    </row>
    <row r="318" spans="1:3">
      <c r="A318" s="12"/>
      <c r="B318" s="9"/>
      <c r="C318" s="19"/>
    </row>
    <row r="319" spans="1:3">
      <c r="A319" s="12"/>
      <c r="B319" s="9"/>
      <c r="C319" s="19"/>
    </row>
    <row r="320" spans="1:3">
      <c r="A320" s="12"/>
      <c r="B320" s="9"/>
      <c r="C320" s="19"/>
    </row>
    <row r="321" spans="1:3">
      <c r="A321" s="12"/>
      <c r="B321" s="9"/>
      <c r="C321" s="19"/>
    </row>
    <row r="322" spans="1:3">
      <c r="A322" s="12"/>
      <c r="B322" s="9"/>
      <c r="C322" s="19"/>
    </row>
    <row r="323" spans="1:3">
      <c r="A323" s="12"/>
      <c r="B323" s="9"/>
      <c r="C323" s="19"/>
    </row>
    <row r="324" spans="1:3">
      <c r="A324" s="12"/>
      <c r="B324" s="9"/>
      <c r="C324" s="19"/>
    </row>
    <row r="325" spans="1:3">
      <c r="A325" s="12"/>
      <c r="B325" s="9"/>
      <c r="C325" s="19"/>
    </row>
    <row r="326" spans="1:3">
      <c r="A326" s="12"/>
      <c r="B326" s="9"/>
      <c r="C326" s="19"/>
    </row>
    <row r="327" spans="1:3">
      <c r="A327" s="12"/>
      <c r="B327" s="9"/>
      <c r="C327" s="19"/>
    </row>
    <row r="328" spans="1:3">
      <c r="A328" s="12"/>
      <c r="B328" s="9"/>
      <c r="C328" s="19"/>
    </row>
    <row r="329" spans="1:3">
      <c r="A329" s="12"/>
      <c r="B329" s="9"/>
      <c r="C329" s="19"/>
    </row>
    <row r="330" spans="1:3">
      <c r="A330" s="12"/>
      <c r="B330" s="9"/>
      <c r="C330" s="19"/>
    </row>
    <row r="331" spans="1:3">
      <c r="A331" s="12"/>
      <c r="B331" s="9"/>
      <c r="C331" s="19"/>
    </row>
    <row r="332" spans="1:3">
      <c r="A332" s="12"/>
      <c r="B332" s="9"/>
      <c r="C332" s="19"/>
    </row>
    <row r="333" spans="1:3">
      <c r="A333" s="12"/>
      <c r="B333" s="9"/>
      <c r="C333" s="19"/>
    </row>
    <row r="334" spans="1:3">
      <c r="A334" s="12"/>
      <c r="B334" s="9"/>
      <c r="C334" s="19"/>
    </row>
    <row r="335" spans="1:3">
      <c r="A335" s="12"/>
      <c r="B335" s="9"/>
      <c r="C335" s="19"/>
    </row>
    <row r="336" spans="1:3">
      <c r="A336" s="12"/>
      <c r="B336" s="9"/>
      <c r="C336" s="19"/>
    </row>
    <row r="337" spans="1:3">
      <c r="A337" s="12"/>
      <c r="B337" s="9"/>
      <c r="C337" s="19"/>
    </row>
    <row r="338" spans="1:3">
      <c r="A338" s="12"/>
      <c r="B338" s="9"/>
      <c r="C338" s="19"/>
    </row>
    <row r="339" spans="1:3">
      <c r="A339" s="12"/>
      <c r="B339" s="9"/>
      <c r="C339" s="19"/>
    </row>
    <row r="340" spans="1:3">
      <c r="A340" s="12"/>
      <c r="B340" s="9"/>
      <c r="C340" s="19"/>
    </row>
    <row r="341" spans="1:3">
      <c r="A341" s="12"/>
      <c r="B341" s="9"/>
      <c r="C341" s="19"/>
    </row>
    <row r="342" spans="1:3">
      <c r="A342" s="12"/>
      <c r="B342" s="9"/>
      <c r="C342" s="19"/>
    </row>
    <row r="343" spans="1:3">
      <c r="A343" s="12"/>
      <c r="B343" s="9"/>
      <c r="C343" s="19"/>
    </row>
    <row r="344" spans="1:3">
      <c r="A344" s="12"/>
      <c r="B344" s="9"/>
      <c r="C344" s="19"/>
    </row>
    <row r="345" spans="1:3">
      <c r="A345" s="12"/>
      <c r="B345" s="9"/>
      <c r="C345" s="19"/>
    </row>
    <row r="346" spans="1:3">
      <c r="A346" s="12"/>
      <c r="B346" s="9"/>
      <c r="C346" s="19"/>
    </row>
    <row r="347" spans="1:3">
      <c r="A347" s="12"/>
      <c r="B347" s="9"/>
      <c r="C347" s="19"/>
    </row>
    <row r="348" spans="1:3">
      <c r="A348" s="12"/>
      <c r="B348" s="9"/>
      <c r="C348" s="19"/>
    </row>
    <row r="349" spans="1:3">
      <c r="A349" s="12"/>
      <c r="B349" s="9"/>
      <c r="C349" s="19"/>
    </row>
    <row r="350" spans="1:3">
      <c r="A350" s="12"/>
      <c r="B350" s="9"/>
      <c r="C350" s="19"/>
    </row>
    <row r="351" spans="1:3">
      <c r="A351" s="12"/>
      <c r="B351" s="9"/>
      <c r="C351" s="19"/>
    </row>
    <row r="352" spans="1:3">
      <c r="A352" s="12"/>
      <c r="B352" s="9"/>
      <c r="C352" s="19"/>
    </row>
    <row r="353" spans="1:3">
      <c r="A353" s="12"/>
      <c r="B353" s="9"/>
      <c r="C353" s="19"/>
    </row>
    <row r="354" spans="1:3">
      <c r="A354" s="12"/>
      <c r="B354" s="9"/>
      <c r="C354" s="19"/>
    </row>
    <row r="355" spans="1:3">
      <c r="A355" s="12"/>
      <c r="B355" s="9"/>
      <c r="C355" s="19"/>
    </row>
    <row r="356" spans="1:3">
      <c r="A356" s="12"/>
      <c r="B356" s="9"/>
      <c r="C356" s="19"/>
    </row>
    <row r="357" spans="1:3">
      <c r="A357" s="12"/>
      <c r="B357" s="9"/>
      <c r="C357" s="19"/>
    </row>
    <row r="358" spans="1:3">
      <c r="A358" s="12"/>
      <c r="B358" s="9"/>
      <c r="C358" s="19"/>
    </row>
    <row r="359" spans="1:3">
      <c r="A359" s="12"/>
      <c r="B359" s="9"/>
      <c r="C359" s="19"/>
    </row>
    <row r="360" spans="1:3">
      <c r="A360" s="12"/>
      <c r="B360" s="9"/>
      <c r="C360" s="19"/>
    </row>
    <row r="361" spans="1:3">
      <c r="A361" s="12"/>
      <c r="B361" s="9"/>
      <c r="C361" s="19"/>
    </row>
    <row r="362" spans="1:3">
      <c r="A362" s="12"/>
      <c r="B362" s="9"/>
      <c r="C362" s="19"/>
    </row>
    <row r="363" spans="1:3">
      <c r="A363" s="12"/>
      <c r="B363" s="9"/>
      <c r="C363" s="19"/>
    </row>
    <row r="364" spans="1:3">
      <c r="A364" s="12"/>
      <c r="B364" s="9"/>
      <c r="C364" s="19"/>
    </row>
    <row r="365" spans="1:3">
      <c r="A365" s="12"/>
      <c r="B365" s="9"/>
      <c r="C365" s="19"/>
    </row>
    <row r="366" spans="1:3">
      <c r="A366" s="12"/>
      <c r="B366" s="9"/>
      <c r="C366" s="19"/>
    </row>
    <row r="367" spans="1:3">
      <c r="A367" s="12"/>
      <c r="B367" s="9"/>
      <c r="C367" s="19"/>
    </row>
    <row r="368" spans="1:3">
      <c r="A368" s="12"/>
      <c r="B368" s="9"/>
      <c r="C368" s="19"/>
    </row>
    <row r="369" spans="1:3">
      <c r="A369" s="12"/>
      <c r="B369" s="9"/>
      <c r="C369" s="19"/>
    </row>
    <row r="370" spans="1:3">
      <c r="A370" s="12"/>
      <c r="B370" s="9"/>
      <c r="C370" s="19"/>
    </row>
    <row r="371" spans="1:3">
      <c r="A371" s="12"/>
      <c r="B371" s="9"/>
      <c r="C371" s="19"/>
    </row>
    <row r="372" spans="1:3">
      <c r="A372" s="12"/>
      <c r="B372" s="9"/>
      <c r="C372" s="19"/>
    </row>
    <row r="373" spans="1:3">
      <c r="A373" s="12"/>
      <c r="B373" s="9"/>
      <c r="C373" s="19"/>
    </row>
    <row r="374" spans="1:3">
      <c r="A374" s="12"/>
      <c r="B374" s="9"/>
      <c r="C374" s="19"/>
    </row>
    <row r="375" spans="1:3">
      <c r="A375" s="12"/>
      <c r="B375" s="9"/>
      <c r="C375" s="19"/>
    </row>
    <row r="376" spans="1:3">
      <c r="A376" s="12"/>
      <c r="B376" s="9"/>
      <c r="C376" s="19"/>
    </row>
    <row r="377" spans="1:3">
      <c r="A377" s="12"/>
      <c r="B377" s="9"/>
      <c r="C377" s="19"/>
    </row>
    <row r="378" spans="1:3">
      <c r="A378" s="12"/>
      <c r="B378" s="9"/>
      <c r="C378" s="19"/>
    </row>
    <row r="379" spans="1:3">
      <c r="A379" s="12"/>
      <c r="B379" s="9"/>
      <c r="C379" s="19"/>
    </row>
    <row r="380" spans="1:3">
      <c r="A380" s="12"/>
      <c r="B380" s="9"/>
      <c r="C380" s="19"/>
    </row>
    <row r="381" spans="1:3">
      <c r="A381" s="12"/>
      <c r="B381" s="9"/>
      <c r="C381" s="19"/>
    </row>
    <row r="382" spans="1:3">
      <c r="A382" s="12"/>
      <c r="B382" s="9"/>
      <c r="C382" s="19"/>
    </row>
    <row r="383" spans="1:3">
      <c r="A383" s="12"/>
      <c r="B383" s="9"/>
      <c r="C383" s="19"/>
    </row>
    <row r="384" spans="1:3">
      <c r="A384" s="12"/>
      <c r="B384" s="9"/>
      <c r="C384" s="19"/>
    </row>
    <row r="385" spans="1:3">
      <c r="A385" s="12"/>
      <c r="B385" s="9"/>
      <c r="C385" s="19"/>
    </row>
    <row r="386" spans="1:3">
      <c r="A386" s="12"/>
      <c r="B386" s="9"/>
      <c r="C386" s="19"/>
    </row>
    <row r="387" spans="1:3">
      <c r="A387" s="12"/>
      <c r="B387" s="9"/>
      <c r="C387" s="19"/>
    </row>
    <row r="388" spans="1:3">
      <c r="A388" s="12"/>
      <c r="B388" s="9"/>
      <c r="C388" s="19"/>
    </row>
    <row r="389" spans="1:3">
      <c r="A389" s="12"/>
      <c r="B389" s="9"/>
      <c r="C389" s="19"/>
    </row>
    <row r="390" spans="1:3">
      <c r="A390" s="12"/>
      <c r="B390" s="9"/>
      <c r="C390" s="19"/>
    </row>
    <row r="391" spans="1:3">
      <c r="A391" s="12"/>
      <c r="B391" s="9"/>
      <c r="C391" s="19"/>
    </row>
    <row r="392" spans="1:3">
      <c r="A392" s="12"/>
      <c r="B392" s="9"/>
      <c r="C392" s="19"/>
    </row>
    <row r="393" spans="1:3">
      <c r="A393" s="12"/>
      <c r="B393" s="9"/>
      <c r="C393" s="19"/>
    </row>
    <row r="394" spans="1:3">
      <c r="A394" s="12"/>
      <c r="B394" s="9"/>
      <c r="C394" s="19"/>
    </row>
    <row r="395" spans="1:3">
      <c r="A395" s="12"/>
      <c r="B395" s="9"/>
      <c r="C395" s="19"/>
    </row>
    <row r="396" spans="1:3">
      <c r="A396" s="12"/>
      <c r="B396" s="9"/>
      <c r="C396" s="19"/>
    </row>
    <row r="397" spans="1:3">
      <c r="A397" s="12"/>
      <c r="B397" s="9"/>
      <c r="C397" s="19"/>
    </row>
    <row r="398" spans="1:3">
      <c r="A398" s="12"/>
      <c r="B398" s="9"/>
      <c r="C398" s="19"/>
    </row>
    <row r="399" spans="1:3">
      <c r="A399" s="12"/>
      <c r="B399" s="9"/>
      <c r="C399" s="19"/>
    </row>
    <row r="400" spans="1:3">
      <c r="A400" s="12"/>
      <c r="B400" s="9"/>
      <c r="C400" s="19"/>
    </row>
    <row r="401" spans="1:3">
      <c r="A401" s="12"/>
      <c r="B401" s="9"/>
      <c r="C401" s="19"/>
    </row>
    <row r="402" spans="1:3">
      <c r="A402" s="12"/>
      <c r="B402" s="9"/>
      <c r="C402" s="19"/>
    </row>
    <row r="403" spans="1:3">
      <c r="A403" s="12"/>
      <c r="B403" s="9"/>
      <c r="C403" s="19"/>
    </row>
    <row r="404" spans="1:3">
      <c r="A404" s="12"/>
      <c r="B404" s="9"/>
      <c r="C404" s="19"/>
    </row>
    <row r="405" spans="1:3">
      <c r="A405" s="12"/>
      <c r="B405" s="9"/>
      <c r="C405" s="19"/>
    </row>
    <row r="406" spans="1:3">
      <c r="A406" s="12"/>
      <c r="B406" s="9"/>
      <c r="C406" s="19"/>
    </row>
    <row r="407" spans="1:3">
      <c r="A407" s="12"/>
      <c r="B407" s="9"/>
      <c r="C407" s="19"/>
    </row>
    <row r="408" spans="1:3">
      <c r="A408" s="12"/>
      <c r="B408" s="9"/>
      <c r="C408" s="19"/>
    </row>
    <row r="409" spans="1:3">
      <c r="A409" s="12"/>
      <c r="B409" s="9"/>
      <c r="C409" s="19"/>
    </row>
    <row r="410" spans="1:3">
      <c r="A410" s="12"/>
      <c r="B410" s="9"/>
      <c r="C410" s="19"/>
    </row>
    <row r="411" spans="1:3">
      <c r="A411" s="12"/>
      <c r="B411" s="9"/>
      <c r="C411" s="19"/>
    </row>
    <row r="412" spans="1:3">
      <c r="A412" s="12"/>
      <c r="B412" s="9"/>
      <c r="C412" s="19"/>
    </row>
    <row r="413" spans="1:3">
      <c r="A413" s="12"/>
      <c r="B413" s="9"/>
      <c r="C413" s="19"/>
    </row>
    <row r="414" spans="1:3">
      <c r="A414" s="12"/>
      <c r="B414" s="9"/>
      <c r="C414" s="19"/>
    </row>
    <row r="415" spans="1:3">
      <c r="A415" s="12"/>
      <c r="B415" s="9"/>
      <c r="C415" s="19"/>
    </row>
    <row r="416" spans="1:3">
      <c r="A416" s="12"/>
      <c r="B416" s="9"/>
      <c r="C416" s="19"/>
    </row>
    <row r="417" spans="1:3">
      <c r="A417" s="12"/>
      <c r="B417" s="9"/>
      <c r="C417" s="19"/>
    </row>
    <row r="418" spans="1:3">
      <c r="A418" s="12"/>
      <c r="B418" s="9"/>
      <c r="C418" s="19"/>
    </row>
    <row r="419" spans="1:3">
      <c r="A419" s="12"/>
      <c r="B419" s="9"/>
      <c r="C419" s="19"/>
    </row>
    <row r="420" spans="1:3">
      <c r="A420" s="12"/>
      <c r="B420" s="9"/>
      <c r="C420" s="19"/>
    </row>
    <row r="421" spans="1:3">
      <c r="A421" s="12"/>
      <c r="B421" s="9"/>
      <c r="C421" s="19"/>
    </row>
    <row r="422" spans="1:3">
      <c r="A422" s="12"/>
      <c r="B422" s="9"/>
      <c r="C422" s="19"/>
    </row>
    <row r="423" spans="1:3">
      <c r="A423" s="12"/>
      <c r="B423" s="9"/>
      <c r="C423" s="19"/>
    </row>
    <row r="424" spans="1:3">
      <c r="A424" s="12"/>
      <c r="B424" s="9"/>
      <c r="C424" s="19"/>
    </row>
    <row r="425" spans="1:3">
      <c r="A425" s="12"/>
      <c r="B425" s="9"/>
      <c r="C425" s="19"/>
    </row>
    <row r="426" spans="1:3">
      <c r="A426" s="12"/>
      <c r="B426" s="9"/>
      <c r="C426" s="19"/>
    </row>
    <row r="427" spans="1:3">
      <c r="A427" s="12"/>
      <c r="B427" s="9"/>
      <c r="C427" s="19"/>
    </row>
    <row r="428" spans="1:3">
      <c r="A428" s="12"/>
      <c r="B428" s="9"/>
      <c r="C428" s="19"/>
    </row>
    <row r="429" spans="1:3">
      <c r="A429" s="12"/>
      <c r="B429" s="9"/>
      <c r="C429" s="19"/>
    </row>
    <row r="430" spans="1:3">
      <c r="A430" s="12"/>
      <c r="B430" s="9"/>
      <c r="C430" s="19"/>
    </row>
    <row r="431" spans="1:3">
      <c r="A431" s="12"/>
      <c r="B431" s="9"/>
      <c r="C431" s="19"/>
    </row>
    <row r="432" spans="1:3">
      <c r="A432" s="12"/>
      <c r="B432" s="9"/>
      <c r="C432" s="19"/>
    </row>
    <row r="433" spans="1:3">
      <c r="A433" s="12"/>
      <c r="B433" s="9"/>
      <c r="C433" s="19"/>
    </row>
    <row r="434" spans="1:3">
      <c r="A434" s="12"/>
      <c r="B434" s="9"/>
      <c r="C434" s="19"/>
    </row>
    <row r="435" spans="1:3">
      <c r="A435" s="12"/>
      <c r="B435" s="9"/>
      <c r="C435" s="19"/>
    </row>
    <row r="436" spans="1:3">
      <c r="A436" s="12"/>
      <c r="B436" s="9"/>
      <c r="C436" s="19"/>
    </row>
    <row r="437" spans="1:3">
      <c r="A437" s="12"/>
      <c r="B437" s="9"/>
      <c r="C437" s="19"/>
    </row>
    <row r="438" spans="1:3">
      <c r="A438" s="12"/>
      <c r="B438" s="9"/>
      <c r="C438" s="19"/>
    </row>
    <row r="439" spans="1:3">
      <c r="A439" s="12"/>
      <c r="B439" s="9"/>
      <c r="C439" s="19"/>
    </row>
    <row r="440" spans="1:3">
      <c r="A440" s="12"/>
      <c r="B440" s="9"/>
      <c r="C440" s="19"/>
    </row>
    <row r="441" spans="1:3">
      <c r="A441" s="12"/>
      <c r="B441" s="9"/>
      <c r="C441" s="19"/>
    </row>
    <row r="442" spans="1:3">
      <c r="A442" s="12"/>
      <c r="B442" s="9"/>
      <c r="C442" s="19"/>
    </row>
    <row r="443" spans="1:3">
      <c r="A443" s="12"/>
      <c r="B443" s="9"/>
      <c r="C443" s="19"/>
    </row>
    <row r="444" spans="1:3">
      <c r="A444" s="12"/>
      <c r="B444" s="9"/>
      <c r="C444" s="19"/>
    </row>
    <row r="445" spans="1:3">
      <c r="A445" s="12"/>
      <c r="B445" s="9"/>
      <c r="C445" s="19"/>
    </row>
    <row r="446" spans="1:3">
      <c r="A446" s="12"/>
      <c r="B446" s="9"/>
      <c r="C446" s="19"/>
    </row>
    <row r="447" spans="1:3">
      <c r="A447" s="12"/>
      <c r="B447" s="9"/>
      <c r="C447" s="19"/>
    </row>
    <row r="448" spans="1:3">
      <c r="A448" s="12"/>
      <c r="B448" s="9"/>
      <c r="C448" s="19"/>
    </row>
    <row r="449" spans="1:3">
      <c r="A449" s="12"/>
      <c r="B449" s="9"/>
      <c r="C449" s="19"/>
    </row>
    <row r="450" spans="1:3">
      <c r="A450" s="12"/>
      <c r="B450" s="9"/>
      <c r="C450" s="19"/>
    </row>
    <row r="451" spans="1:3">
      <c r="A451" s="12"/>
      <c r="B451" s="9"/>
      <c r="C451" s="19"/>
    </row>
    <row r="452" spans="1:3">
      <c r="A452" s="12"/>
      <c r="B452" s="9"/>
      <c r="C452" s="19"/>
    </row>
    <row r="453" spans="1:3">
      <c r="A453" s="12"/>
      <c r="B453" s="9"/>
      <c r="C453" s="19"/>
    </row>
    <row r="454" spans="1:3">
      <c r="A454" s="12"/>
      <c r="B454" s="9"/>
      <c r="C454" s="19"/>
    </row>
    <row r="455" spans="1:3">
      <c r="A455" s="12"/>
      <c r="B455" s="9"/>
      <c r="C455" s="19"/>
    </row>
    <row r="456" spans="1:3">
      <c r="A456" s="12"/>
      <c r="B456" s="9"/>
      <c r="C456" s="19"/>
    </row>
    <row r="457" spans="1:3">
      <c r="A457" s="12"/>
      <c r="B457" s="9"/>
      <c r="C457" s="19"/>
    </row>
    <row r="458" spans="1:3">
      <c r="A458" s="12"/>
      <c r="B458" s="9"/>
      <c r="C458" s="19"/>
    </row>
    <row r="459" spans="1:3">
      <c r="A459" s="12"/>
      <c r="B459" s="9"/>
      <c r="C459" s="19"/>
    </row>
    <row r="460" spans="1:3">
      <c r="A460" s="12"/>
      <c r="B460" s="9"/>
      <c r="C460" s="19"/>
    </row>
    <row r="461" spans="1:3">
      <c r="A461" s="12"/>
      <c r="B461" s="9"/>
      <c r="C461" s="19"/>
    </row>
    <row r="462" spans="1:3">
      <c r="A462" s="12"/>
      <c r="B462" s="9"/>
      <c r="C462" s="19"/>
    </row>
    <row r="463" spans="1:3">
      <c r="A463" s="12"/>
      <c r="B463" s="9"/>
      <c r="C463" s="19"/>
    </row>
    <row r="464" spans="1:3">
      <c r="A464" s="12"/>
      <c r="B464" s="9"/>
      <c r="C464" s="19"/>
    </row>
    <row r="465" spans="1:3">
      <c r="A465" s="12"/>
      <c r="B465" s="9"/>
      <c r="C465" s="19"/>
    </row>
    <row r="466" spans="1:3">
      <c r="A466" s="12"/>
      <c r="B466" s="9"/>
      <c r="C466" s="19"/>
    </row>
    <row r="467" spans="1:3">
      <c r="A467" s="12"/>
      <c r="B467" s="9"/>
      <c r="C467" s="19"/>
    </row>
    <row r="468" spans="1:3">
      <c r="A468" s="12"/>
      <c r="B468" s="9"/>
      <c r="C468" s="19"/>
    </row>
    <row r="469" spans="1:3">
      <c r="A469" s="12"/>
      <c r="B469" s="9"/>
      <c r="C469" s="19"/>
    </row>
    <row r="470" spans="1:3">
      <c r="A470" s="12"/>
      <c r="B470" s="9"/>
      <c r="C470" s="19"/>
    </row>
    <row r="471" spans="1:3">
      <c r="A471" s="12"/>
      <c r="B471" s="9"/>
      <c r="C471" s="19"/>
    </row>
    <row r="472" spans="1:3">
      <c r="A472" s="12"/>
      <c r="B472" s="9"/>
      <c r="C472" s="19"/>
    </row>
    <row r="473" spans="1:3">
      <c r="A473" s="12"/>
      <c r="B473" s="9"/>
      <c r="C473" s="19"/>
    </row>
    <row r="474" spans="1:3">
      <c r="A474" s="12"/>
      <c r="B474" s="9"/>
      <c r="C474" s="19"/>
    </row>
    <row r="475" spans="1:3">
      <c r="A475" s="12"/>
      <c r="B475" s="9"/>
      <c r="C475" s="19"/>
    </row>
    <row r="476" spans="1:3">
      <c r="A476" s="12"/>
      <c r="B476" s="9"/>
      <c r="C476" s="19"/>
    </row>
    <row r="477" spans="1:3">
      <c r="A477" s="12"/>
      <c r="B477" s="9"/>
      <c r="C477" s="19"/>
    </row>
    <row r="478" spans="1:3">
      <c r="A478" s="12"/>
      <c r="B478" s="9"/>
      <c r="C478" s="19"/>
    </row>
    <row r="479" spans="1:3">
      <c r="A479" s="12"/>
      <c r="B479" s="9"/>
      <c r="C479" s="19"/>
    </row>
    <row r="480" spans="1:3">
      <c r="A480" s="12"/>
      <c r="B480" s="9"/>
      <c r="C480" s="19"/>
    </row>
    <row r="481" spans="1:3">
      <c r="A481" s="12"/>
      <c r="B481" s="9"/>
      <c r="C481" s="19"/>
    </row>
    <row r="482" spans="1:3">
      <c r="A482" s="12"/>
      <c r="B482" s="9"/>
      <c r="C482" s="19"/>
    </row>
    <row r="483" spans="1:3">
      <c r="A483" s="12"/>
      <c r="B483" s="9"/>
      <c r="C483" s="19"/>
    </row>
    <row r="484" spans="1:3">
      <c r="A484" s="12"/>
      <c r="B484" s="9"/>
      <c r="C484" s="19"/>
    </row>
    <row r="485" spans="1:3">
      <c r="A485" s="12"/>
      <c r="B485" s="9"/>
      <c r="C485" s="19"/>
    </row>
    <row r="486" spans="1:3">
      <c r="A486" s="12"/>
      <c r="B486" s="9"/>
      <c r="C486" s="19"/>
    </row>
    <row r="487" spans="1:3">
      <c r="A487" s="12"/>
      <c r="B487" s="9"/>
      <c r="C487" s="19"/>
    </row>
    <row r="488" spans="1:3">
      <c r="A488" s="12"/>
      <c r="B488" s="9"/>
      <c r="C488" s="19"/>
    </row>
    <row r="489" spans="1:3">
      <c r="A489" s="12"/>
      <c r="B489" s="9"/>
      <c r="C489" s="19"/>
    </row>
    <row r="490" spans="1:3">
      <c r="A490" s="12"/>
      <c r="B490" s="9"/>
      <c r="C490" s="19"/>
    </row>
    <row r="491" spans="1:3">
      <c r="A491" s="12"/>
      <c r="B491" s="9"/>
      <c r="C491" s="19"/>
    </row>
    <row r="492" spans="1:3">
      <c r="A492" s="12"/>
      <c r="B492" s="9"/>
      <c r="C492" s="19"/>
    </row>
    <row r="493" spans="1:3">
      <c r="A493" s="12"/>
      <c r="B493" s="9"/>
      <c r="C493" s="19"/>
    </row>
    <row r="494" spans="1:3">
      <c r="A494" s="12"/>
      <c r="B494" s="9"/>
      <c r="C494" s="19"/>
    </row>
    <row r="495" spans="1:3">
      <c r="A495" s="12"/>
      <c r="B495" s="9"/>
      <c r="C495" s="19"/>
    </row>
    <row r="496" spans="1:3">
      <c r="A496" s="12"/>
      <c r="B496" s="9"/>
      <c r="C496" s="19"/>
    </row>
    <row r="497" spans="1:3">
      <c r="A497" s="12"/>
      <c r="B497" s="9"/>
      <c r="C497" s="19"/>
    </row>
    <row r="498" spans="1:3">
      <c r="A498" s="12"/>
      <c r="B498" s="9"/>
      <c r="C498" s="19"/>
    </row>
    <row r="499" spans="1:3">
      <c r="A499" s="12"/>
      <c r="B499" s="9"/>
      <c r="C499" s="19"/>
    </row>
    <row r="500" spans="1:3">
      <c r="A500" s="12"/>
      <c r="B500" s="9"/>
      <c r="C500" s="19"/>
    </row>
    <row r="501" spans="1:3">
      <c r="A501" s="12"/>
      <c r="B501" s="9"/>
      <c r="C501" s="19"/>
    </row>
    <row r="502" spans="1:3">
      <c r="A502" s="12"/>
      <c r="B502" s="9"/>
      <c r="C502" s="19"/>
    </row>
    <row r="503" spans="1:3">
      <c r="A503" s="12"/>
      <c r="B503" s="9"/>
      <c r="C503" s="19"/>
    </row>
    <row r="504" spans="1:3">
      <c r="A504" s="12"/>
      <c r="B504" s="9"/>
      <c r="C504" s="19"/>
    </row>
    <row r="505" spans="1:3">
      <c r="A505" s="12"/>
      <c r="B505" s="9"/>
      <c r="C505" s="19"/>
    </row>
    <row r="506" spans="1:3">
      <c r="A506" s="12"/>
      <c r="B506" s="9"/>
      <c r="C506" s="19"/>
    </row>
    <row r="507" spans="1:3">
      <c r="A507" s="12"/>
      <c r="B507" s="9"/>
      <c r="C507" s="19"/>
    </row>
    <row r="508" spans="1:3">
      <c r="A508" s="12"/>
      <c r="B508" s="9"/>
      <c r="C508" s="19"/>
    </row>
    <row r="509" spans="1:3">
      <c r="A509" s="12"/>
      <c r="B509" s="9"/>
      <c r="C509" s="19"/>
    </row>
    <row r="510" spans="1:3">
      <c r="A510" s="12"/>
      <c r="B510" s="9"/>
      <c r="C510" s="19"/>
    </row>
    <row r="511" spans="1:3">
      <c r="A511" s="12"/>
      <c r="B511" s="9"/>
      <c r="C511" s="19"/>
    </row>
    <row r="512" spans="1:3">
      <c r="A512" s="12"/>
      <c r="B512" s="9"/>
      <c r="C512" s="19"/>
    </row>
    <row r="513" spans="1:3">
      <c r="A513" s="12"/>
      <c r="B513" s="9"/>
      <c r="C513" s="19"/>
    </row>
    <row r="514" spans="1:3">
      <c r="A514" s="12"/>
      <c r="B514" s="9"/>
      <c r="C514" s="19"/>
    </row>
    <row r="515" spans="1:3">
      <c r="A515" s="12"/>
      <c r="B515" s="9"/>
      <c r="C515" s="19"/>
    </row>
    <row r="516" spans="1:3">
      <c r="A516" s="12"/>
      <c r="B516" s="9"/>
      <c r="C516" s="19"/>
    </row>
    <row r="517" spans="1:3">
      <c r="A517" s="12"/>
      <c r="B517" s="9"/>
      <c r="C517" s="19"/>
    </row>
    <row r="518" spans="1:3">
      <c r="A518" s="12"/>
      <c r="B518" s="9"/>
      <c r="C518" s="19"/>
    </row>
    <row r="519" spans="1:3">
      <c r="A519" s="12"/>
      <c r="B519" s="9"/>
      <c r="C519" s="19"/>
    </row>
    <row r="520" spans="1:3">
      <c r="A520" s="12"/>
      <c r="B520" s="9"/>
      <c r="C520" s="19"/>
    </row>
    <row r="521" spans="1:3">
      <c r="A521" s="12"/>
      <c r="B521" s="9"/>
      <c r="C521" s="19"/>
    </row>
    <row r="522" spans="1:3">
      <c r="A522" s="12"/>
      <c r="B522" s="9"/>
      <c r="C522" s="19"/>
    </row>
    <row r="523" spans="1:3">
      <c r="A523" s="12"/>
      <c r="B523" s="9"/>
      <c r="C523" s="19"/>
    </row>
    <row r="524" spans="1:3">
      <c r="A524" s="12"/>
      <c r="B524" s="9"/>
      <c r="C524" s="19"/>
    </row>
    <row r="525" spans="1:3">
      <c r="A525" s="12"/>
      <c r="B525" s="9"/>
      <c r="C525" s="19"/>
    </row>
    <row r="526" spans="1:3">
      <c r="A526" s="12"/>
      <c r="B526" s="9"/>
      <c r="C526" s="19"/>
    </row>
    <row r="527" spans="1:3">
      <c r="A527" s="12"/>
      <c r="B527" s="9"/>
      <c r="C527" s="19"/>
    </row>
    <row r="528" spans="1:3">
      <c r="A528" s="12"/>
      <c r="B528" s="9"/>
      <c r="C528" s="19"/>
    </row>
    <row r="529" spans="1:3">
      <c r="A529" s="12"/>
      <c r="B529" s="9"/>
      <c r="C529" s="19"/>
    </row>
    <row r="530" spans="1:3">
      <c r="A530" s="12"/>
      <c r="B530" s="9"/>
      <c r="C530" s="19"/>
    </row>
    <row r="531" spans="1:3">
      <c r="A531" s="12"/>
      <c r="B531" s="9"/>
      <c r="C531" s="19"/>
    </row>
    <row r="532" spans="1:3">
      <c r="A532" s="12"/>
      <c r="B532" s="9"/>
      <c r="C532" s="19"/>
    </row>
    <row r="533" spans="1:3">
      <c r="A533" s="12"/>
      <c r="B533" s="9"/>
      <c r="C533" s="19"/>
    </row>
    <row r="534" spans="1:3">
      <c r="A534" s="12"/>
      <c r="B534" s="9"/>
      <c r="C534" s="19"/>
    </row>
    <row r="535" spans="1:3">
      <c r="A535" s="12"/>
      <c r="B535" s="9"/>
      <c r="C535" s="19"/>
    </row>
    <row r="536" spans="1:3">
      <c r="A536" s="12"/>
      <c r="B536" s="9"/>
      <c r="C536" s="19"/>
    </row>
    <row r="537" spans="1:3">
      <c r="A537" s="12"/>
      <c r="B537" s="9"/>
      <c r="C537" s="19"/>
    </row>
    <row r="538" spans="1:3">
      <c r="A538" s="12"/>
      <c r="B538" s="9"/>
      <c r="C538" s="19"/>
    </row>
    <row r="539" spans="1:3">
      <c r="A539" s="12"/>
      <c r="B539" s="9"/>
      <c r="C539" s="19"/>
    </row>
    <row r="540" spans="1:3">
      <c r="A540" s="12"/>
      <c r="B540" s="9"/>
      <c r="C540" s="19"/>
    </row>
    <row r="541" spans="1:3">
      <c r="A541" s="12"/>
      <c r="B541" s="9"/>
      <c r="C541" s="19"/>
    </row>
    <row r="542" spans="1:3">
      <c r="A542" s="12"/>
      <c r="B542" s="9"/>
      <c r="C542" s="19"/>
    </row>
    <row r="543" spans="1:3">
      <c r="A543" s="12"/>
      <c r="B543" s="9"/>
      <c r="C543" s="19"/>
    </row>
    <row r="544" spans="1:3">
      <c r="A544" s="12"/>
      <c r="B544" s="9"/>
      <c r="C544" s="19"/>
    </row>
    <row r="545" spans="1:3">
      <c r="A545" s="12"/>
      <c r="B545" s="9"/>
      <c r="C545" s="19"/>
    </row>
    <row r="546" spans="1:3">
      <c r="A546" s="12"/>
      <c r="B546" s="9"/>
      <c r="C546" s="19"/>
    </row>
    <row r="547" spans="1:3">
      <c r="A547" s="12"/>
      <c r="B547" s="9"/>
      <c r="C547" s="19"/>
    </row>
    <row r="548" spans="1:3">
      <c r="A548" s="12"/>
      <c r="B548" s="9"/>
      <c r="C548" s="19"/>
    </row>
    <row r="549" spans="1:3">
      <c r="A549" s="12"/>
      <c r="B549" s="9"/>
      <c r="C549" s="19"/>
    </row>
    <row r="550" spans="1:3">
      <c r="A550" s="12"/>
      <c r="B550" s="9"/>
      <c r="C550" s="19"/>
    </row>
    <row r="551" spans="1:3">
      <c r="A551" s="12"/>
      <c r="B551" s="9"/>
      <c r="C551" s="19"/>
    </row>
    <row r="552" spans="1:3">
      <c r="A552" s="12"/>
      <c r="B552" s="9"/>
      <c r="C552" s="19"/>
    </row>
    <row r="553" spans="1:3">
      <c r="A553" s="12"/>
      <c r="B553" s="9"/>
      <c r="C553" s="19"/>
    </row>
    <row r="554" spans="1:3">
      <c r="A554" s="12"/>
      <c r="B554" s="9"/>
      <c r="C554" s="19"/>
    </row>
    <row r="555" spans="1:3">
      <c r="A555" s="12"/>
      <c r="B555" s="9"/>
      <c r="C555" s="19"/>
    </row>
    <row r="556" spans="1:3">
      <c r="A556" s="12"/>
      <c r="B556" s="9"/>
      <c r="C556" s="19"/>
    </row>
    <row r="557" spans="1:3">
      <c r="A557" s="12"/>
      <c r="B557" s="9"/>
      <c r="C557" s="19"/>
    </row>
    <row r="558" spans="1:3">
      <c r="A558" s="12"/>
      <c r="B558" s="9"/>
      <c r="C558" s="19"/>
    </row>
    <row r="559" spans="1:3">
      <c r="A559" s="12"/>
      <c r="B559" s="9"/>
      <c r="C559" s="19"/>
    </row>
    <row r="560" spans="1:3">
      <c r="A560" s="12"/>
      <c r="B560" s="9"/>
      <c r="C560" s="19"/>
    </row>
    <row r="561" spans="1:3">
      <c r="A561" s="12"/>
      <c r="B561" s="9"/>
      <c r="C561" s="19"/>
    </row>
    <row r="562" spans="1:3">
      <c r="A562" s="12"/>
      <c r="B562" s="9"/>
      <c r="C562" s="19"/>
    </row>
    <row r="563" spans="1:3">
      <c r="A563" s="12"/>
      <c r="B563" s="9"/>
      <c r="C563" s="19"/>
    </row>
    <row r="564" spans="1:3">
      <c r="A564" s="12"/>
      <c r="B564" s="9"/>
      <c r="C564" s="19"/>
    </row>
    <row r="565" spans="1:3">
      <c r="A565" s="12"/>
      <c r="B565" s="9"/>
      <c r="C565" s="19"/>
    </row>
    <row r="566" spans="1:3">
      <c r="A566" s="12"/>
      <c r="B566" s="9"/>
      <c r="C566" s="19"/>
    </row>
    <row r="567" spans="1:3">
      <c r="A567" s="12"/>
      <c r="B567" s="9"/>
      <c r="C567" s="19"/>
    </row>
    <row r="568" spans="1:3">
      <c r="A568" s="12"/>
      <c r="B568" s="9"/>
      <c r="C568" s="19"/>
    </row>
    <row r="569" spans="1:3">
      <c r="A569" s="12"/>
      <c r="B569" s="9"/>
      <c r="C569" s="19"/>
    </row>
    <row r="570" spans="1:3">
      <c r="A570" s="12"/>
      <c r="B570" s="9"/>
      <c r="C570" s="19"/>
    </row>
    <row r="571" spans="1:3">
      <c r="A571" s="12"/>
      <c r="B571" s="9"/>
      <c r="C571" s="19"/>
    </row>
    <row r="572" spans="1:3">
      <c r="A572" s="12"/>
      <c r="B572" s="9"/>
      <c r="C572" s="19"/>
    </row>
    <row r="573" spans="1:3">
      <c r="A573" s="12"/>
      <c r="B573" s="9"/>
      <c r="C573" s="19"/>
    </row>
    <row r="574" spans="1:3">
      <c r="A574" s="12"/>
      <c r="B574" s="9"/>
      <c r="C574" s="19"/>
    </row>
    <row r="575" spans="1:3">
      <c r="A575" s="12"/>
      <c r="B575" s="9"/>
      <c r="C575" s="19"/>
    </row>
    <row r="576" spans="1:3">
      <c r="A576" s="12"/>
      <c r="B576" s="9"/>
      <c r="C576" s="19"/>
    </row>
    <row r="577" spans="1:3">
      <c r="A577" s="12"/>
      <c r="B577" s="9"/>
      <c r="C577" s="19"/>
    </row>
    <row r="578" spans="1:3">
      <c r="A578" s="12"/>
      <c r="B578" s="9"/>
      <c r="C578" s="19"/>
    </row>
    <row r="579" spans="1:3">
      <c r="A579" s="12"/>
      <c r="B579" s="9"/>
      <c r="C579" s="19"/>
    </row>
    <row r="580" spans="1:3">
      <c r="A580" s="12"/>
      <c r="B580" s="9"/>
      <c r="C580" s="19"/>
    </row>
    <row r="581" spans="1:3">
      <c r="A581" s="12"/>
      <c r="B581" s="9"/>
      <c r="C581" s="19"/>
    </row>
    <row r="582" spans="1:3">
      <c r="A582" s="12"/>
      <c r="B582" s="9"/>
      <c r="C582" s="19"/>
    </row>
    <row r="583" spans="1:3">
      <c r="A583" s="12"/>
      <c r="B583" s="9"/>
      <c r="C583" s="19"/>
    </row>
    <row r="584" spans="1:3">
      <c r="A584" s="12"/>
      <c r="B584" s="9"/>
      <c r="C584" s="19"/>
    </row>
    <row r="585" spans="1:3">
      <c r="A585" s="12"/>
      <c r="B585" s="9"/>
      <c r="C585" s="19"/>
    </row>
    <row r="586" spans="1:3">
      <c r="A586" s="12"/>
      <c r="B586" s="9"/>
      <c r="C586" s="19"/>
    </row>
    <row r="587" spans="1:3">
      <c r="A587" s="12"/>
      <c r="B587" s="9"/>
      <c r="C587" s="19"/>
    </row>
    <row r="588" spans="1:3">
      <c r="A588" s="12"/>
      <c r="B588" s="9"/>
      <c r="C588" s="19"/>
    </row>
    <row r="589" spans="1:3">
      <c r="A589" s="12"/>
      <c r="B589" s="9"/>
      <c r="C589" s="19"/>
    </row>
    <row r="590" spans="1:3">
      <c r="A590" s="12"/>
      <c r="B590" s="9"/>
      <c r="C590" s="19"/>
    </row>
    <row r="591" spans="1:3">
      <c r="A591" s="12"/>
      <c r="B591" s="9"/>
      <c r="C591" s="19"/>
    </row>
    <row r="592" spans="1:3">
      <c r="A592" s="12"/>
      <c r="B592" s="9"/>
      <c r="C592" s="19"/>
    </row>
    <row r="593" spans="1:3">
      <c r="A593" s="12"/>
      <c r="B593" s="9"/>
      <c r="C593" s="19"/>
    </row>
    <row r="594" spans="1:3">
      <c r="A594" s="12"/>
      <c r="B594" s="9"/>
      <c r="C594" s="19"/>
    </row>
    <row r="595" spans="1:3">
      <c r="A595" s="12"/>
      <c r="B595" s="9"/>
      <c r="C595" s="19"/>
    </row>
    <row r="596" spans="1:3">
      <c r="A596" s="12"/>
      <c r="B596" s="9"/>
      <c r="C596" s="19"/>
    </row>
    <row r="597" spans="1:3">
      <c r="A597" s="12"/>
      <c r="B597" s="9"/>
      <c r="C597" s="19"/>
    </row>
    <row r="598" spans="1:3">
      <c r="A598" s="12"/>
      <c r="B598" s="9"/>
      <c r="C598" s="19"/>
    </row>
    <row r="599" spans="1:3">
      <c r="A599" s="12"/>
      <c r="B599" s="9"/>
      <c r="C599" s="19"/>
    </row>
    <row r="600" spans="1:3">
      <c r="A600" s="12"/>
      <c r="B600" s="9"/>
      <c r="C600" s="19"/>
    </row>
    <row r="601" spans="1:3">
      <c r="A601" s="12"/>
      <c r="B601" s="9"/>
      <c r="C601" s="19"/>
    </row>
    <row r="602" spans="1:3">
      <c r="A602" s="12"/>
      <c r="B602" s="9"/>
      <c r="C602" s="19"/>
    </row>
    <row r="603" spans="1:3">
      <c r="A603" s="12"/>
      <c r="B603" s="9"/>
      <c r="C603" s="19"/>
    </row>
    <row r="604" spans="1:3">
      <c r="A604" s="12"/>
      <c r="B604" s="9"/>
      <c r="C604" s="19"/>
    </row>
    <row r="605" spans="1:3">
      <c r="A605" s="12"/>
      <c r="B605" s="9"/>
      <c r="C605" s="19"/>
    </row>
    <row r="606" spans="1:3">
      <c r="A606" s="12"/>
      <c r="B606" s="9"/>
      <c r="C606" s="19"/>
    </row>
    <row r="607" spans="1:3">
      <c r="A607" s="12"/>
      <c r="B607" s="9"/>
      <c r="C607" s="19"/>
    </row>
    <row r="608" spans="1:3">
      <c r="A608" s="12"/>
      <c r="B608" s="9"/>
      <c r="C608" s="19"/>
    </row>
    <row r="609" spans="1:3">
      <c r="A609" s="12"/>
      <c r="B609" s="9"/>
      <c r="C609" s="19"/>
    </row>
    <row r="610" spans="1:3">
      <c r="A610" s="12"/>
      <c r="B610" s="9"/>
      <c r="C610" s="19"/>
    </row>
    <row r="611" spans="1:3">
      <c r="A611" s="12"/>
      <c r="B611" s="9"/>
      <c r="C611" s="19"/>
    </row>
    <row r="612" spans="1:3">
      <c r="A612" s="12"/>
      <c r="B612" s="9"/>
      <c r="C612" s="19"/>
    </row>
    <row r="613" spans="1:3">
      <c r="A613" s="12"/>
      <c r="B613" s="9"/>
      <c r="C613" s="19"/>
    </row>
    <row r="614" spans="1:3">
      <c r="A614" s="12"/>
      <c r="B614" s="9"/>
      <c r="C614" s="19"/>
    </row>
    <row r="615" spans="1:3">
      <c r="A615" s="12"/>
      <c r="B615" s="9"/>
      <c r="C615" s="19"/>
    </row>
    <row r="616" spans="1:3">
      <c r="A616" s="12"/>
      <c r="B616" s="9"/>
      <c r="C616" s="19"/>
    </row>
    <row r="617" spans="1:3">
      <c r="A617" s="12"/>
      <c r="B617" s="9"/>
      <c r="C617" s="19"/>
    </row>
    <row r="618" spans="1:3">
      <c r="A618" s="12"/>
      <c r="B618" s="9"/>
      <c r="C618" s="19"/>
    </row>
    <row r="619" spans="1:3">
      <c r="A619" s="12"/>
      <c r="B619" s="9"/>
      <c r="C619" s="19"/>
    </row>
    <row r="620" spans="1:3">
      <c r="A620" s="12"/>
      <c r="B620" s="9"/>
      <c r="C620" s="19"/>
    </row>
    <row r="621" spans="1:3">
      <c r="A621" s="12"/>
      <c r="B621" s="9"/>
      <c r="C621" s="19"/>
    </row>
    <row r="622" spans="1:3">
      <c r="A622" s="12"/>
      <c r="B622" s="9"/>
      <c r="C622" s="19"/>
    </row>
    <row r="623" spans="1:3">
      <c r="A623" s="12"/>
      <c r="B623" s="9"/>
      <c r="C623" s="19"/>
    </row>
    <row r="624" spans="1:3">
      <c r="A624" s="12"/>
      <c r="B624" s="9"/>
      <c r="C624" s="19"/>
    </row>
    <row r="625" spans="1:3">
      <c r="A625" s="12"/>
      <c r="B625" s="9"/>
      <c r="C625" s="19"/>
    </row>
    <row r="626" spans="1:3">
      <c r="A626" s="12"/>
      <c r="B626" s="9"/>
      <c r="C626" s="19"/>
    </row>
    <row r="627" spans="1:3">
      <c r="A627" s="12"/>
      <c r="B627" s="9"/>
      <c r="C627" s="19"/>
    </row>
    <row r="628" spans="1:3">
      <c r="A628" s="12"/>
      <c r="B628" s="9"/>
      <c r="C628" s="19"/>
    </row>
    <row r="629" spans="1:3">
      <c r="A629" s="12"/>
      <c r="B629" s="9"/>
      <c r="C629" s="19"/>
    </row>
    <row r="630" spans="1:3">
      <c r="A630" s="12"/>
      <c r="B630" s="9"/>
      <c r="C630" s="19"/>
    </row>
    <row r="631" spans="1:3">
      <c r="A631" s="12"/>
      <c r="B631" s="9"/>
      <c r="C631" s="19"/>
    </row>
    <row r="632" spans="1:3">
      <c r="A632" s="12"/>
      <c r="B632" s="9"/>
      <c r="C632" s="19"/>
    </row>
    <row r="633" spans="1:3">
      <c r="A633" s="12"/>
      <c r="B633" s="9"/>
      <c r="C633" s="19"/>
    </row>
    <row r="634" spans="1:3">
      <c r="A634" s="12"/>
      <c r="B634" s="9"/>
      <c r="C634" s="19"/>
    </row>
    <row r="635" spans="1:3">
      <c r="A635" s="12"/>
      <c r="B635" s="9"/>
      <c r="C635" s="19"/>
    </row>
    <row r="636" spans="1:3">
      <c r="A636" s="12"/>
      <c r="B636" s="9"/>
      <c r="C636" s="19"/>
    </row>
    <row r="637" spans="1:3">
      <c r="A637" s="12"/>
      <c r="B637" s="9"/>
      <c r="C637" s="19"/>
    </row>
    <row r="638" spans="1:3">
      <c r="A638" s="12"/>
      <c r="B638" s="9"/>
      <c r="C638" s="19"/>
    </row>
    <row r="639" spans="1:3">
      <c r="A639" s="12"/>
      <c r="B639" s="9"/>
      <c r="C639" s="19"/>
    </row>
    <row r="640" spans="1:3">
      <c r="A640" s="12"/>
      <c r="B640" s="9"/>
      <c r="C640" s="19"/>
    </row>
    <row r="641" spans="1:3">
      <c r="A641" s="12"/>
      <c r="B641" s="9"/>
      <c r="C641" s="19"/>
    </row>
    <row r="642" spans="1:3">
      <c r="A642" s="12"/>
      <c r="B642" s="9"/>
      <c r="C642" s="19"/>
    </row>
    <row r="643" spans="1:3">
      <c r="A643" s="12"/>
      <c r="B643" s="9"/>
      <c r="C643" s="19"/>
    </row>
    <row r="644" spans="1:3">
      <c r="A644" s="12"/>
      <c r="B644" s="9"/>
      <c r="C644" s="19"/>
    </row>
    <row r="645" spans="1:3">
      <c r="A645" s="12"/>
      <c r="B645" s="9"/>
      <c r="C645" s="19"/>
    </row>
    <row r="646" spans="1:3">
      <c r="A646" s="12"/>
      <c r="B646" s="9"/>
      <c r="C646" s="19"/>
    </row>
    <row r="647" spans="1:3">
      <c r="A647" s="12"/>
      <c r="B647" s="9"/>
      <c r="C647" s="19"/>
    </row>
    <row r="648" spans="1:3">
      <c r="A648" s="12"/>
      <c r="B648" s="9"/>
      <c r="C648" s="19"/>
    </row>
    <row r="649" spans="1:3">
      <c r="A649" s="12"/>
      <c r="B649" s="9"/>
      <c r="C649" s="19"/>
    </row>
    <row r="650" spans="1:3">
      <c r="A650" s="12"/>
      <c r="B650" s="9"/>
      <c r="C650" s="19"/>
    </row>
    <row r="651" spans="1:3">
      <c r="A651" s="12"/>
      <c r="B651" s="9"/>
      <c r="C651" s="19"/>
    </row>
    <row r="652" spans="1:3">
      <c r="A652" s="12"/>
      <c r="B652" s="9"/>
      <c r="C652" s="19"/>
    </row>
    <row r="653" spans="1:3">
      <c r="A653" s="12"/>
      <c r="B653" s="9"/>
      <c r="C653" s="19"/>
    </row>
    <row r="654" spans="1:3">
      <c r="A654" s="12"/>
      <c r="B654" s="9"/>
      <c r="C654" s="19"/>
    </row>
    <row r="655" spans="1:3">
      <c r="A655" s="12"/>
      <c r="B655" s="9"/>
      <c r="C655" s="19"/>
    </row>
    <row r="656" spans="1:3">
      <c r="A656" s="12"/>
      <c r="B656" s="9"/>
      <c r="C656" s="19"/>
    </row>
    <row r="657" spans="1:3">
      <c r="A657" s="12"/>
      <c r="B657" s="9"/>
      <c r="C657" s="19"/>
    </row>
    <row r="658" spans="1:3">
      <c r="A658" s="12"/>
      <c r="B658" s="9"/>
      <c r="C658" s="19"/>
    </row>
    <row r="659" spans="1:3">
      <c r="A659" s="12"/>
      <c r="B659" s="9"/>
      <c r="C659" s="19"/>
    </row>
    <row r="660" spans="1:3">
      <c r="A660" s="12"/>
      <c r="B660" s="9"/>
      <c r="C660" s="19"/>
    </row>
    <row r="661" spans="1:3">
      <c r="A661" s="12"/>
      <c r="B661" s="9"/>
      <c r="C661" s="19"/>
    </row>
    <row r="662" spans="1:3">
      <c r="A662" s="12"/>
      <c r="B662" s="9"/>
      <c r="C662" s="19"/>
    </row>
    <row r="663" spans="1:3">
      <c r="A663" s="12"/>
      <c r="B663" s="9"/>
      <c r="C663" s="19"/>
    </row>
    <row r="664" spans="1:3">
      <c r="A664" s="12"/>
      <c r="B664" s="9"/>
      <c r="C664" s="19"/>
    </row>
    <row r="665" spans="1:3">
      <c r="A665" s="12"/>
      <c r="B665" s="9"/>
      <c r="C665" s="19"/>
    </row>
    <row r="666" spans="1:3">
      <c r="A666" s="12"/>
      <c r="B666" s="9"/>
      <c r="C666" s="19"/>
    </row>
    <row r="667" spans="1:3">
      <c r="A667" s="12"/>
      <c r="B667" s="9"/>
      <c r="C667" s="19"/>
    </row>
    <row r="668" spans="1:3">
      <c r="A668" s="12"/>
      <c r="B668" s="9"/>
      <c r="C668" s="19"/>
    </row>
    <row r="669" spans="1:3">
      <c r="A669" s="12"/>
      <c r="B669" s="9"/>
      <c r="C669" s="19"/>
    </row>
    <row r="670" spans="1:3">
      <c r="A670" s="12"/>
      <c r="B670" s="9"/>
      <c r="C670" s="19"/>
    </row>
    <row r="671" spans="1:3">
      <c r="A671" s="12"/>
      <c r="B671" s="9"/>
      <c r="C671" s="19"/>
    </row>
    <row r="672" spans="1:3">
      <c r="A672" s="12"/>
      <c r="B672" s="9"/>
      <c r="C672" s="19"/>
    </row>
    <row r="673" spans="1:3">
      <c r="A673" s="12"/>
      <c r="B673" s="9"/>
      <c r="C673" s="19"/>
    </row>
    <row r="674" spans="1:3">
      <c r="A674" s="12"/>
      <c r="B674" s="9"/>
      <c r="C674" s="19"/>
    </row>
    <row r="675" spans="1:3">
      <c r="A675" s="12"/>
      <c r="B675" s="9"/>
      <c r="C675" s="19"/>
    </row>
    <row r="676" spans="1:3">
      <c r="A676" s="12"/>
      <c r="B676" s="9"/>
      <c r="C676" s="19"/>
    </row>
    <row r="677" spans="1:3">
      <c r="A677" s="12"/>
      <c r="B677" s="9"/>
      <c r="C677" s="19"/>
    </row>
    <row r="678" spans="1:3">
      <c r="A678" s="12"/>
      <c r="B678" s="9"/>
      <c r="C678" s="19"/>
    </row>
    <row r="679" spans="1:3">
      <c r="A679" s="12"/>
      <c r="B679" s="9"/>
      <c r="C679" s="19"/>
    </row>
    <row r="680" spans="1:3">
      <c r="A680" s="12"/>
      <c r="B680" s="9"/>
      <c r="C680" s="19"/>
    </row>
    <row r="681" spans="1:3">
      <c r="A681" s="12"/>
      <c r="B681" s="9"/>
      <c r="C681" s="19"/>
    </row>
    <row r="682" spans="1:3">
      <c r="A682" s="12"/>
      <c r="B682" s="9"/>
      <c r="C682" s="19"/>
    </row>
    <row r="683" spans="1:3">
      <c r="A683" s="12"/>
      <c r="B683" s="9"/>
      <c r="C683" s="19"/>
    </row>
    <row r="684" spans="1:3">
      <c r="A684" s="12"/>
      <c r="B684" s="9"/>
      <c r="C684" s="19"/>
    </row>
    <row r="685" spans="1:3">
      <c r="A685" s="12"/>
      <c r="B685" s="9"/>
      <c r="C685" s="19"/>
    </row>
    <row r="686" spans="1:3">
      <c r="A686" s="12"/>
      <c r="B686" s="9"/>
      <c r="C686" s="19"/>
    </row>
    <row r="687" spans="1:3">
      <c r="A687" s="12"/>
      <c r="B687" s="9"/>
      <c r="C687" s="19"/>
    </row>
    <row r="688" spans="1:3">
      <c r="A688" s="12"/>
      <c r="B688" s="9"/>
      <c r="C688" s="19"/>
    </row>
    <row r="689" spans="1:3">
      <c r="A689" s="12"/>
      <c r="B689" s="9"/>
      <c r="C689" s="19"/>
    </row>
    <row r="690" spans="1:3">
      <c r="A690" s="12"/>
      <c r="B690" s="9"/>
      <c r="C690" s="19"/>
    </row>
    <row r="691" spans="1:3">
      <c r="A691" s="12"/>
      <c r="B691" s="9"/>
      <c r="C691" s="19"/>
    </row>
    <row r="692" spans="1:3">
      <c r="A692" s="12"/>
      <c r="B692" s="9"/>
      <c r="C692" s="19"/>
    </row>
    <row r="693" spans="1:3">
      <c r="A693" s="12"/>
      <c r="B693" s="9"/>
      <c r="C693" s="19"/>
    </row>
    <row r="694" spans="1:3">
      <c r="A694" s="12"/>
      <c r="B694" s="9"/>
      <c r="C694" s="19"/>
    </row>
    <row r="695" spans="1:3">
      <c r="A695" s="12"/>
      <c r="B695" s="9"/>
      <c r="C695" s="19"/>
    </row>
    <row r="696" spans="1:3">
      <c r="A696" s="12"/>
      <c r="B696" s="9"/>
      <c r="C696" s="19"/>
    </row>
    <row r="697" spans="1:3">
      <c r="A697" s="12"/>
      <c r="B697" s="9"/>
      <c r="C697" s="19"/>
    </row>
    <row r="698" spans="1:3">
      <c r="A698" s="12"/>
      <c r="B698" s="9"/>
      <c r="C698" s="19"/>
    </row>
    <row r="699" spans="1:3">
      <c r="A699" s="12"/>
      <c r="B699" s="9"/>
      <c r="C699" s="19"/>
    </row>
    <row r="700" spans="1:3">
      <c r="A700" s="12"/>
      <c r="B700" s="9"/>
      <c r="C700" s="19"/>
    </row>
    <row r="701" spans="1:3">
      <c r="A701" s="12"/>
      <c r="B701" s="9"/>
      <c r="C701" s="19"/>
    </row>
    <row r="702" spans="1:3">
      <c r="A702" s="12"/>
      <c r="B702" s="9"/>
      <c r="C702" s="19"/>
    </row>
    <row r="703" spans="1:3">
      <c r="A703" s="12"/>
      <c r="B703" s="9"/>
      <c r="C703" s="19"/>
    </row>
    <row r="704" spans="1:3">
      <c r="A704" s="12"/>
      <c r="B704" s="9"/>
      <c r="C704" s="19"/>
    </row>
    <row r="705" spans="1:3">
      <c r="A705" s="12"/>
      <c r="B705" s="9"/>
      <c r="C705" s="19"/>
    </row>
    <row r="706" spans="1:3">
      <c r="A706" s="12"/>
      <c r="B706" s="9"/>
      <c r="C706" s="19"/>
    </row>
    <row r="707" spans="1:3">
      <c r="A707" s="12"/>
      <c r="B707" s="9"/>
      <c r="C707" s="19"/>
    </row>
    <row r="708" spans="1:3">
      <c r="A708" s="12"/>
      <c r="B708" s="9"/>
      <c r="C708" s="19"/>
    </row>
    <row r="709" spans="1:3">
      <c r="A709" s="12"/>
      <c r="B709" s="9"/>
      <c r="C709" s="19"/>
    </row>
    <row r="710" spans="1:3">
      <c r="A710" s="12"/>
      <c r="B710" s="9"/>
      <c r="C710" s="19"/>
    </row>
    <row r="711" spans="1:3">
      <c r="A711" s="12"/>
      <c r="B711" s="9"/>
      <c r="C711" s="19"/>
    </row>
    <row r="712" spans="1:3">
      <c r="A712" s="12"/>
      <c r="B712" s="9"/>
      <c r="C712" s="19"/>
    </row>
    <row r="713" spans="1:3">
      <c r="A713" s="12"/>
      <c r="B713" s="9"/>
      <c r="C713" s="19"/>
    </row>
    <row r="714" spans="1:3">
      <c r="A714" s="12"/>
      <c r="B714" s="9"/>
      <c r="C714" s="19"/>
    </row>
    <row r="715" spans="1:3">
      <c r="A715" s="12"/>
      <c r="B715" s="9"/>
      <c r="C715" s="19"/>
    </row>
    <row r="716" spans="1:3">
      <c r="A716" s="12"/>
      <c r="B716" s="9"/>
      <c r="C716" s="19"/>
    </row>
    <row r="717" spans="1:3">
      <c r="A717" s="12"/>
      <c r="B717" s="9"/>
      <c r="C717" s="19"/>
    </row>
    <row r="718" spans="1:3">
      <c r="A718" s="12"/>
      <c r="B718" s="9"/>
      <c r="C718" s="19"/>
    </row>
    <row r="719" spans="1:3">
      <c r="A719" s="12"/>
      <c r="B719" s="9"/>
      <c r="C719" s="19"/>
    </row>
    <row r="720" spans="1:3">
      <c r="A720" s="12"/>
      <c r="B720" s="9"/>
      <c r="C720" s="19"/>
    </row>
    <row r="721" spans="1:3">
      <c r="A721" s="12"/>
      <c r="B721" s="9"/>
      <c r="C721" s="19"/>
    </row>
    <row r="722" spans="1:3">
      <c r="A722" s="12"/>
      <c r="B722" s="9"/>
      <c r="C722" s="19"/>
    </row>
    <row r="723" spans="1:3">
      <c r="A723" s="12"/>
      <c r="B723" s="9"/>
      <c r="C723" s="19"/>
    </row>
    <row r="724" spans="1:3">
      <c r="A724" s="12"/>
      <c r="B724" s="9"/>
      <c r="C724" s="19"/>
    </row>
    <row r="725" spans="1:3">
      <c r="A725" s="12"/>
      <c r="B725" s="9"/>
      <c r="C725" s="19"/>
    </row>
    <row r="726" spans="1:3">
      <c r="A726" s="12"/>
      <c r="B726" s="9"/>
      <c r="C726" s="19"/>
    </row>
    <row r="727" spans="1:3">
      <c r="A727" s="12"/>
      <c r="B727" s="9"/>
      <c r="C727" s="19"/>
    </row>
    <row r="728" spans="1:3">
      <c r="A728" s="12"/>
      <c r="B728" s="9"/>
      <c r="C728" s="19"/>
    </row>
    <row r="729" spans="1:3">
      <c r="A729" s="12"/>
      <c r="B729" s="9"/>
      <c r="C729" s="19"/>
    </row>
    <row r="730" spans="1:3">
      <c r="A730" s="12"/>
      <c r="B730" s="9"/>
      <c r="C730" s="19"/>
    </row>
    <row r="731" spans="1:3">
      <c r="A731" s="12"/>
      <c r="B731" s="9"/>
      <c r="C731" s="19"/>
    </row>
    <row r="732" spans="1:3">
      <c r="A732" s="12"/>
      <c r="B732" s="9"/>
      <c r="C732" s="19"/>
    </row>
    <row r="733" spans="1:3">
      <c r="A733" s="12"/>
      <c r="B733" s="9"/>
      <c r="C733" s="19"/>
    </row>
    <row r="734" spans="1:3">
      <c r="A734" s="12"/>
      <c r="B734" s="9"/>
      <c r="C734" s="19"/>
    </row>
    <row r="735" spans="1:3">
      <c r="A735" s="12"/>
      <c r="B735" s="9"/>
      <c r="C735" s="19"/>
    </row>
    <row r="736" spans="1:3">
      <c r="A736" s="12"/>
      <c r="B736" s="9"/>
      <c r="C736" s="19"/>
    </row>
    <row r="737" spans="1:3">
      <c r="A737" s="12"/>
      <c r="B737" s="9"/>
      <c r="C737" s="19"/>
    </row>
    <row r="738" spans="1:3">
      <c r="A738" s="12"/>
      <c r="B738" s="9"/>
      <c r="C738" s="19"/>
    </row>
    <row r="739" spans="1:3">
      <c r="A739" s="12"/>
      <c r="B739" s="9"/>
      <c r="C739" s="19"/>
    </row>
    <row r="740" spans="1:3">
      <c r="A740" s="12"/>
      <c r="B740" s="9"/>
      <c r="C740" s="19"/>
    </row>
    <row r="741" spans="1:3">
      <c r="A741" s="12"/>
      <c r="B741" s="9"/>
      <c r="C741" s="19"/>
    </row>
    <row r="742" spans="1:3">
      <c r="A742" s="12"/>
      <c r="B742" s="9"/>
      <c r="C742" s="19"/>
    </row>
    <row r="743" spans="1:3">
      <c r="A743" s="12"/>
      <c r="B743" s="9"/>
      <c r="C743" s="19"/>
    </row>
    <row r="744" spans="1:3">
      <c r="A744" s="12"/>
      <c r="B744" s="9"/>
      <c r="C744" s="19"/>
    </row>
    <row r="745" spans="1:3">
      <c r="A745" s="12"/>
      <c r="B745" s="9"/>
      <c r="C745" s="19"/>
    </row>
    <row r="746" spans="1:3">
      <c r="A746" s="12"/>
      <c r="B746" s="9"/>
      <c r="C746" s="19"/>
    </row>
    <row r="747" spans="1:3">
      <c r="A747" s="12"/>
      <c r="B747" s="9"/>
      <c r="C747" s="19"/>
    </row>
    <row r="748" spans="1:3">
      <c r="A748" s="12"/>
      <c r="B748" s="9"/>
      <c r="C748" s="19"/>
    </row>
    <row r="749" spans="1:3">
      <c r="A749" s="12"/>
      <c r="B749" s="9"/>
      <c r="C749" s="19"/>
    </row>
    <row r="750" spans="1:3">
      <c r="A750" s="12"/>
      <c r="B750" s="9"/>
      <c r="C750" s="19"/>
    </row>
    <row r="751" spans="1:3">
      <c r="A751" s="12"/>
      <c r="B751" s="9"/>
      <c r="C751" s="19"/>
    </row>
    <row r="752" spans="1:3">
      <c r="A752" s="12"/>
      <c r="B752" s="9"/>
      <c r="C752" s="19"/>
    </row>
    <row r="753" spans="1:3">
      <c r="A753" s="12"/>
      <c r="B753" s="9"/>
      <c r="C753" s="19"/>
    </row>
    <row r="754" spans="1:3">
      <c r="A754" s="12"/>
      <c r="B754" s="9"/>
      <c r="C754" s="19"/>
    </row>
    <row r="755" spans="1:3">
      <c r="A755" s="12"/>
      <c r="B755" s="9"/>
      <c r="C755" s="19"/>
    </row>
    <row r="756" spans="1:3">
      <c r="A756" s="12"/>
      <c r="B756" s="9"/>
      <c r="C756" s="19"/>
    </row>
    <row r="757" spans="1:3">
      <c r="A757" s="12"/>
      <c r="B757" s="9"/>
      <c r="C757" s="19"/>
    </row>
    <row r="758" spans="1:3">
      <c r="A758" s="12"/>
      <c r="B758" s="9"/>
      <c r="C758" s="19"/>
    </row>
    <row r="759" spans="1:3">
      <c r="A759" s="12"/>
      <c r="B759" s="9"/>
      <c r="C759" s="19"/>
    </row>
    <row r="760" spans="1:3">
      <c r="A760" s="12"/>
      <c r="B760" s="9"/>
      <c r="C760" s="19"/>
    </row>
    <row r="761" spans="1:3">
      <c r="A761" s="12"/>
      <c r="B761" s="9"/>
      <c r="C761" s="19"/>
    </row>
    <row r="762" spans="1:3">
      <c r="A762" s="12"/>
      <c r="B762" s="9"/>
      <c r="C762" s="19"/>
    </row>
    <row r="763" spans="1:3">
      <c r="A763" s="12"/>
      <c r="B763" s="9"/>
      <c r="C763" s="19"/>
    </row>
    <row r="764" spans="1:3">
      <c r="A764" s="12"/>
      <c r="B764" s="9"/>
      <c r="C764" s="19"/>
    </row>
    <row r="765" spans="1:3">
      <c r="A765" s="12"/>
      <c r="B765" s="9"/>
      <c r="C765" s="19"/>
    </row>
    <row r="766" spans="1:3">
      <c r="A766" s="12"/>
      <c r="B766" s="9"/>
      <c r="C766" s="19"/>
    </row>
    <row r="767" spans="1:3">
      <c r="A767" s="12"/>
      <c r="B767" s="9"/>
      <c r="C767" s="19"/>
    </row>
    <row r="768" spans="1:3">
      <c r="A768" s="12"/>
      <c r="B768" s="9"/>
      <c r="C768" s="19"/>
    </row>
    <row r="769" spans="1:3">
      <c r="A769" s="12"/>
      <c r="B769" s="9"/>
      <c r="C769" s="19"/>
    </row>
    <row r="770" spans="1:3">
      <c r="A770" s="12"/>
      <c r="B770" s="9"/>
      <c r="C770" s="19"/>
    </row>
    <row r="771" spans="1:3">
      <c r="A771" s="12"/>
      <c r="B771" s="9"/>
      <c r="C771" s="19"/>
    </row>
    <row r="772" spans="1:3">
      <c r="A772" s="12"/>
      <c r="B772" s="9"/>
      <c r="C772" s="19"/>
    </row>
    <row r="773" spans="1:3">
      <c r="A773" s="12"/>
      <c r="B773" s="9"/>
      <c r="C773" s="19"/>
    </row>
    <row r="774" spans="1:3">
      <c r="A774" s="12"/>
      <c r="B774" s="9"/>
      <c r="C774" s="19"/>
    </row>
    <row r="775" spans="1:3">
      <c r="A775" s="12"/>
      <c r="B775" s="9"/>
      <c r="C775" s="19"/>
    </row>
    <row r="776" spans="1:3">
      <c r="A776" s="12"/>
      <c r="B776" s="9"/>
      <c r="C776" s="19"/>
    </row>
    <row r="777" spans="1:3">
      <c r="A777" s="12"/>
      <c r="B777" s="9"/>
      <c r="C777" s="19"/>
    </row>
    <row r="778" spans="1:3">
      <c r="A778" s="12"/>
      <c r="B778" s="9"/>
      <c r="C778" s="19"/>
    </row>
    <row r="779" spans="1:3">
      <c r="A779" s="12"/>
      <c r="B779" s="9"/>
      <c r="C779" s="19"/>
    </row>
    <row r="780" spans="1:3">
      <c r="A780" s="12"/>
      <c r="B780" s="9"/>
      <c r="C780" s="19"/>
    </row>
    <row r="781" spans="1:3">
      <c r="A781" s="12"/>
      <c r="B781" s="9"/>
      <c r="C781" s="19"/>
    </row>
    <row r="782" spans="1:3">
      <c r="A782" s="12"/>
      <c r="B782" s="9"/>
      <c r="C782" s="19"/>
    </row>
    <row r="783" spans="1:3">
      <c r="A783" s="12"/>
      <c r="B783" s="9"/>
      <c r="C783" s="19"/>
    </row>
    <row r="784" spans="1:3">
      <c r="A784" s="12"/>
      <c r="B784" s="9"/>
      <c r="C784" s="19"/>
    </row>
    <row r="785" spans="1:3">
      <c r="A785" s="12"/>
      <c r="B785" s="9"/>
      <c r="C785" s="19"/>
    </row>
    <row r="786" spans="1:3">
      <c r="A786" s="12"/>
      <c r="B786" s="9"/>
      <c r="C786" s="19"/>
    </row>
    <row r="787" spans="1:3">
      <c r="A787" s="12"/>
      <c r="B787" s="9"/>
      <c r="C787" s="19"/>
    </row>
    <row r="788" spans="1:3">
      <c r="A788" s="12"/>
      <c r="B788" s="9"/>
      <c r="C788" s="19"/>
    </row>
    <row r="789" spans="1:3">
      <c r="A789" s="12"/>
      <c r="B789" s="9"/>
      <c r="C789" s="19"/>
    </row>
    <row r="790" spans="1:3">
      <c r="A790" s="12"/>
      <c r="B790" s="9"/>
      <c r="C790" s="19"/>
    </row>
    <row r="791" spans="1:3">
      <c r="A791" s="12"/>
      <c r="B791" s="9"/>
      <c r="C791" s="19"/>
    </row>
    <row r="792" spans="1:3">
      <c r="A792" s="12"/>
      <c r="B792" s="9"/>
      <c r="C792" s="19"/>
    </row>
    <row r="793" spans="1:3">
      <c r="A793" s="12"/>
      <c r="B793" s="9"/>
      <c r="C793" s="19"/>
    </row>
    <row r="794" spans="1:3">
      <c r="A794" s="12"/>
      <c r="B794" s="9"/>
      <c r="C794" s="19"/>
    </row>
    <row r="795" spans="1:3">
      <c r="A795" s="12"/>
      <c r="B795" s="9"/>
      <c r="C795" s="19"/>
    </row>
    <row r="796" spans="1:3">
      <c r="A796" s="12"/>
      <c r="B796" s="9"/>
      <c r="C796" s="19"/>
    </row>
    <row r="797" spans="1:3">
      <c r="A797" s="12"/>
      <c r="B797" s="9"/>
      <c r="C797" s="19"/>
    </row>
    <row r="798" spans="1:3">
      <c r="A798" s="12"/>
      <c r="B798" s="9"/>
      <c r="C798" s="19"/>
    </row>
    <row r="799" spans="1:3">
      <c r="A799" s="12"/>
      <c r="B799" s="9"/>
      <c r="C799" s="19"/>
    </row>
    <row r="800" spans="1:3">
      <c r="A800" s="12"/>
      <c r="B800" s="9"/>
      <c r="C800" s="19"/>
    </row>
    <row r="801" spans="1:3">
      <c r="A801" s="12"/>
      <c r="B801" s="9"/>
      <c r="C801" s="19"/>
    </row>
    <row r="802" spans="1:3">
      <c r="A802" s="12"/>
      <c r="B802" s="9"/>
      <c r="C802" s="19"/>
    </row>
    <row r="803" spans="1:3">
      <c r="A803" s="12"/>
      <c r="B803" s="9"/>
      <c r="C803" s="19"/>
    </row>
    <row r="804" spans="1:3">
      <c r="A804" s="12"/>
      <c r="B804" s="9"/>
      <c r="C804" s="19"/>
    </row>
    <row r="805" spans="1:3">
      <c r="A805" s="12"/>
      <c r="B805" s="9"/>
      <c r="C805" s="19"/>
    </row>
    <row r="806" spans="1:3">
      <c r="A806" s="12"/>
      <c r="B806" s="9"/>
      <c r="C806" s="19"/>
    </row>
    <row r="807" spans="1:3">
      <c r="A807" s="12"/>
      <c r="B807" s="9"/>
      <c r="C807" s="19"/>
    </row>
    <row r="808" spans="1:3">
      <c r="A808" s="12"/>
      <c r="B808" s="9"/>
      <c r="C808" s="19"/>
    </row>
    <row r="809" spans="1:3">
      <c r="A809" s="12"/>
      <c r="B809" s="9"/>
      <c r="C809" s="19"/>
    </row>
    <row r="810" spans="1:3">
      <c r="A810" s="12"/>
      <c r="B810" s="9"/>
      <c r="C810" s="19"/>
    </row>
    <row r="811" spans="1:3">
      <c r="A811" s="12"/>
      <c r="B811" s="9"/>
      <c r="C811" s="19"/>
    </row>
    <row r="812" spans="1:3">
      <c r="A812" s="12"/>
      <c r="B812" s="9"/>
      <c r="C812" s="19"/>
    </row>
    <row r="813" spans="1:3">
      <c r="A813" s="12"/>
      <c r="B813" s="9"/>
      <c r="C813" s="19"/>
    </row>
    <row r="814" spans="1:3">
      <c r="A814" s="12"/>
      <c r="B814" s="9"/>
      <c r="C814" s="19"/>
    </row>
    <row r="815" spans="1:3">
      <c r="A815" s="12"/>
      <c r="B815" s="9"/>
      <c r="C815" s="19"/>
    </row>
    <row r="816" spans="1:3">
      <c r="A816" s="12"/>
      <c r="B816" s="9"/>
      <c r="C816" s="19"/>
    </row>
    <row r="817" spans="1:3">
      <c r="A817" s="12"/>
      <c r="B817" s="9"/>
      <c r="C817" s="19"/>
    </row>
    <row r="818" spans="1:3">
      <c r="A818" s="12"/>
      <c r="B818" s="9"/>
      <c r="C818" s="19"/>
    </row>
    <row r="819" spans="1:3">
      <c r="A819" s="12"/>
      <c r="B819" s="9"/>
      <c r="C819" s="19"/>
    </row>
    <row r="820" spans="1:3">
      <c r="A820" s="12"/>
      <c r="B820" s="9"/>
      <c r="C820" s="19"/>
    </row>
    <row r="821" spans="1:3">
      <c r="A821" s="12"/>
      <c r="B821" s="9"/>
      <c r="C821" s="19"/>
    </row>
    <row r="822" spans="1:3">
      <c r="A822" s="12"/>
      <c r="B822" s="9"/>
      <c r="C822" s="19"/>
    </row>
    <row r="823" spans="1:3">
      <c r="A823" s="12"/>
      <c r="B823" s="9"/>
      <c r="C823" s="19"/>
    </row>
    <row r="824" spans="1:3">
      <c r="A824" s="12"/>
      <c r="B824" s="9"/>
      <c r="C824" s="19"/>
    </row>
    <row r="825" spans="1:3">
      <c r="A825" s="12"/>
      <c r="B825" s="9"/>
      <c r="C825" s="19"/>
    </row>
    <row r="826" spans="1:3">
      <c r="A826" s="12"/>
      <c r="B826" s="9"/>
      <c r="C826" s="19"/>
    </row>
    <row r="827" spans="1:3">
      <c r="A827" s="12"/>
      <c r="B827" s="9"/>
      <c r="C827" s="19"/>
    </row>
    <row r="828" spans="1:3">
      <c r="A828" s="12"/>
      <c r="B828" s="9"/>
      <c r="C828" s="19"/>
    </row>
    <row r="829" spans="1:3">
      <c r="A829" s="12"/>
      <c r="B829" s="9"/>
      <c r="C829" s="19"/>
    </row>
    <row r="830" spans="1:3">
      <c r="A830" s="12"/>
      <c r="B830" s="9"/>
      <c r="C830" s="19"/>
    </row>
    <row r="831" spans="1:3">
      <c r="A831" s="12"/>
      <c r="B831" s="9"/>
      <c r="C831" s="19"/>
    </row>
    <row r="832" spans="1:3">
      <c r="A832" s="12"/>
      <c r="B832" s="9"/>
      <c r="C832" s="19"/>
    </row>
    <row r="833" spans="1:3">
      <c r="A833" s="12"/>
      <c r="B833" s="9"/>
      <c r="C833" s="19"/>
    </row>
    <row r="834" spans="1:3">
      <c r="A834" s="12"/>
      <c r="B834" s="9"/>
      <c r="C834" s="19"/>
    </row>
    <row r="835" spans="1:3">
      <c r="A835" s="12"/>
      <c r="B835" s="9"/>
      <c r="C835" s="19"/>
    </row>
    <row r="836" spans="1:3">
      <c r="A836" s="12"/>
      <c r="B836" s="9"/>
      <c r="C836" s="19"/>
    </row>
    <row r="837" spans="1:3">
      <c r="A837" s="12"/>
      <c r="B837" s="9"/>
      <c r="C837" s="19"/>
    </row>
    <row r="838" spans="1:3">
      <c r="A838" s="12"/>
      <c r="B838" s="9"/>
      <c r="C838" s="19"/>
    </row>
    <row r="839" spans="1:3">
      <c r="A839" s="12"/>
      <c r="B839" s="9"/>
      <c r="C839" s="19"/>
    </row>
    <row r="840" spans="1:3">
      <c r="A840" s="12"/>
      <c r="B840" s="9"/>
      <c r="C840" s="19"/>
    </row>
    <row r="841" spans="1:3">
      <c r="A841" s="12"/>
      <c r="B841" s="9"/>
      <c r="C841" s="19"/>
    </row>
    <row r="842" spans="1:3">
      <c r="A842" s="12"/>
      <c r="B842" s="9"/>
      <c r="C842" s="19"/>
    </row>
    <row r="843" spans="1:3">
      <c r="A843" s="12"/>
      <c r="B843" s="9"/>
      <c r="C843" s="19"/>
    </row>
    <row r="844" spans="1:3">
      <c r="A844" s="12"/>
      <c r="B844" s="9"/>
      <c r="C844" s="19"/>
    </row>
    <row r="845" spans="1:3">
      <c r="A845" s="12"/>
      <c r="B845" s="9"/>
      <c r="C845" s="19"/>
    </row>
    <row r="846" spans="1:3">
      <c r="A846" s="12"/>
      <c r="B846" s="9"/>
      <c r="C846" s="19"/>
    </row>
    <row r="847" spans="1:3">
      <c r="A847" s="12"/>
      <c r="B847" s="9"/>
      <c r="C847" s="19"/>
    </row>
    <row r="848" spans="1:3">
      <c r="A848" s="12"/>
      <c r="B848" s="9"/>
      <c r="C848" s="19"/>
    </row>
    <row r="849" spans="1:3">
      <c r="A849" s="12"/>
      <c r="B849" s="9"/>
      <c r="C849" s="19"/>
    </row>
    <row r="850" spans="1:3">
      <c r="A850" s="12"/>
      <c r="B850" s="9"/>
      <c r="C850" s="19"/>
    </row>
    <row r="851" spans="1:3">
      <c r="A851" s="12"/>
      <c r="B851" s="9"/>
      <c r="C851" s="19"/>
    </row>
    <row r="852" spans="1:3">
      <c r="A852" s="12"/>
      <c r="B852" s="9"/>
      <c r="C852" s="19"/>
    </row>
    <row r="853" spans="1:3">
      <c r="A853" s="12"/>
      <c r="B853" s="9"/>
      <c r="C853" s="19"/>
    </row>
    <row r="854" spans="1:3">
      <c r="A854" s="12"/>
      <c r="B854" s="9"/>
      <c r="C854" s="19"/>
    </row>
    <row r="855" spans="1:3">
      <c r="A855" s="12"/>
      <c r="B855" s="9"/>
      <c r="C855" s="19"/>
    </row>
    <row r="856" spans="1:3">
      <c r="A856" s="12"/>
      <c r="B856" s="9"/>
      <c r="C856" s="19"/>
    </row>
    <row r="857" spans="1:3">
      <c r="A857" s="12"/>
      <c r="B857" s="9"/>
      <c r="C857" s="19"/>
    </row>
    <row r="858" spans="1:3">
      <c r="A858" s="12"/>
      <c r="B858" s="9"/>
      <c r="C858" s="19"/>
    </row>
    <row r="859" spans="1:3">
      <c r="A859" s="12"/>
      <c r="B859" s="9"/>
      <c r="C859" s="19"/>
    </row>
    <row r="860" spans="1:3">
      <c r="A860" s="12"/>
      <c r="B860" s="9"/>
      <c r="C860" s="19"/>
    </row>
    <row r="861" spans="1:3">
      <c r="A861" s="12"/>
      <c r="B861" s="9"/>
      <c r="C861" s="19"/>
    </row>
    <row r="862" spans="1:3">
      <c r="A862" s="12"/>
      <c r="B862" s="9"/>
      <c r="C862" s="19"/>
    </row>
    <row r="863" spans="1:3">
      <c r="A863" s="12"/>
      <c r="B863" s="9"/>
      <c r="C863" s="19"/>
    </row>
    <row r="864" spans="1:3">
      <c r="A864" s="12"/>
      <c r="B864" s="9"/>
      <c r="C864" s="19"/>
    </row>
    <row r="865" spans="1:3">
      <c r="A865" s="12"/>
      <c r="B865" s="9"/>
      <c r="C865" s="19"/>
    </row>
    <row r="866" spans="1:3">
      <c r="A866" s="12"/>
      <c r="B866" s="9"/>
      <c r="C866" s="19"/>
    </row>
    <row r="867" spans="1:3">
      <c r="A867" s="12"/>
      <c r="B867" s="9"/>
      <c r="C867" s="19"/>
    </row>
    <row r="868" spans="1:3">
      <c r="A868" s="12"/>
      <c r="B868" s="9"/>
      <c r="C868" s="19"/>
    </row>
    <row r="869" spans="1:3">
      <c r="A869" s="12"/>
      <c r="B869" s="9"/>
      <c r="C869" s="19"/>
    </row>
    <row r="870" spans="1:3">
      <c r="A870" s="12"/>
      <c r="B870" s="9"/>
      <c r="C870" s="19"/>
    </row>
    <row r="871" spans="1:3">
      <c r="A871" s="12"/>
      <c r="B871" s="9"/>
      <c r="C871" s="19"/>
    </row>
    <row r="872" spans="1:3">
      <c r="A872" s="12"/>
      <c r="B872" s="9"/>
      <c r="C872" s="19"/>
    </row>
    <row r="873" spans="1:3">
      <c r="A873" s="12"/>
      <c r="B873" s="9"/>
      <c r="C873" s="19"/>
    </row>
    <row r="874" spans="1:3">
      <c r="A874" s="12"/>
      <c r="B874" s="9"/>
      <c r="C874" s="19"/>
    </row>
    <row r="875" spans="1:3">
      <c r="A875" s="12"/>
      <c r="B875" s="9"/>
      <c r="C875" s="19"/>
    </row>
    <row r="876" spans="1:3">
      <c r="A876" s="12"/>
      <c r="B876" s="9"/>
      <c r="C876" s="19"/>
    </row>
    <row r="877" spans="1:3">
      <c r="A877" s="12"/>
      <c r="B877" s="9"/>
      <c r="C877" s="19"/>
    </row>
    <row r="878" spans="1:3">
      <c r="A878" s="12"/>
      <c r="B878" s="9"/>
      <c r="C878" s="19"/>
    </row>
    <row r="879" spans="1:3">
      <c r="A879" s="12"/>
      <c r="B879" s="9"/>
      <c r="C879" s="19"/>
    </row>
    <row r="880" spans="1:3">
      <c r="A880" s="12"/>
      <c r="B880" s="9"/>
      <c r="C880" s="19"/>
    </row>
    <row r="881" spans="1:3">
      <c r="A881" s="12"/>
      <c r="B881" s="9"/>
      <c r="C881" s="19"/>
    </row>
    <row r="882" spans="1:3">
      <c r="A882" s="12"/>
      <c r="B882" s="9"/>
      <c r="C882" s="19"/>
    </row>
    <row r="883" spans="1:3">
      <c r="A883" s="12"/>
      <c r="B883" s="9"/>
      <c r="C883" s="19"/>
    </row>
    <row r="884" spans="1:3">
      <c r="A884" s="12"/>
      <c r="B884" s="9"/>
      <c r="C884" s="19"/>
    </row>
    <row r="885" spans="1:3">
      <c r="A885" s="12"/>
      <c r="B885" s="9"/>
      <c r="C885" s="19"/>
    </row>
    <row r="886" spans="1:3">
      <c r="A886" s="12"/>
      <c r="B886" s="9"/>
      <c r="C886" s="19"/>
    </row>
    <row r="887" spans="1:3">
      <c r="A887" s="12"/>
      <c r="B887" s="9"/>
      <c r="C887" s="19"/>
    </row>
    <row r="888" spans="1:3">
      <c r="A888" s="12"/>
      <c r="B888" s="9"/>
      <c r="C888" s="19"/>
    </row>
    <row r="889" spans="1:3">
      <c r="A889" s="12"/>
      <c r="B889" s="9"/>
      <c r="C889" s="19"/>
    </row>
    <row r="890" spans="1:3">
      <c r="A890" s="12"/>
      <c r="B890" s="9"/>
      <c r="C890" s="19"/>
    </row>
    <row r="891" spans="1:3">
      <c r="A891" s="12"/>
      <c r="B891" s="9"/>
      <c r="C891" s="19"/>
    </row>
    <row r="892" spans="1:3">
      <c r="A892" s="12"/>
      <c r="B892" s="9"/>
      <c r="C892" s="19"/>
    </row>
    <row r="893" spans="1:3">
      <c r="A893" s="12"/>
      <c r="B893" s="9"/>
      <c r="C893" s="19"/>
    </row>
    <row r="894" spans="1:3">
      <c r="A894" s="12"/>
      <c r="B894" s="9"/>
      <c r="C894" s="19"/>
    </row>
    <row r="895" spans="1:3">
      <c r="A895" s="12"/>
      <c r="B895" s="9"/>
      <c r="C895" s="19"/>
    </row>
    <row r="896" spans="1:3">
      <c r="A896" s="12"/>
      <c r="B896" s="9"/>
      <c r="C896" s="19"/>
    </row>
    <row r="897" spans="1:3">
      <c r="A897" s="12"/>
      <c r="B897" s="9"/>
      <c r="C897" s="19"/>
    </row>
    <row r="898" spans="1:3">
      <c r="A898" s="12"/>
      <c r="B898" s="9"/>
      <c r="C898" s="19"/>
    </row>
    <row r="899" spans="1:3">
      <c r="A899" s="12"/>
      <c r="B899" s="9"/>
      <c r="C899" s="19"/>
    </row>
    <row r="900" spans="1:3">
      <c r="A900" s="12"/>
      <c r="B900" s="9"/>
      <c r="C900" s="19"/>
    </row>
    <row r="901" spans="1:3">
      <c r="A901" s="12"/>
      <c r="B901" s="9"/>
      <c r="C901" s="19"/>
    </row>
    <row r="902" spans="1:3">
      <c r="A902" s="12"/>
      <c r="B902" s="9"/>
      <c r="C902" s="19"/>
    </row>
    <row r="903" spans="1:3">
      <c r="A903" s="12"/>
      <c r="B903" s="9"/>
      <c r="C903" s="19"/>
    </row>
    <row r="904" spans="1:3">
      <c r="A904" s="12"/>
      <c r="B904" s="9"/>
      <c r="C904" s="19"/>
    </row>
    <row r="905" spans="1:3">
      <c r="A905" s="12"/>
      <c r="B905" s="9"/>
      <c r="C905" s="19"/>
    </row>
    <row r="906" spans="1:3">
      <c r="A906" s="12"/>
      <c r="B906" s="9"/>
      <c r="C906" s="19"/>
    </row>
    <row r="907" spans="1:3">
      <c r="A907" s="12"/>
      <c r="B907" s="9"/>
      <c r="C907" s="19"/>
    </row>
    <row r="908" spans="1:3">
      <c r="A908" s="12"/>
      <c r="B908" s="9"/>
      <c r="C908" s="19"/>
    </row>
    <row r="909" spans="1:3">
      <c r="A909" s="12"/>
      <c r="B909" s="9"/>
      <c r="C909" s="19"/>
    </row>
    <row r="910" spans="1:3">
      <c r="A910" s="12"/>
      <c r="B910" s="9"/>
      <c r="C910" s="19"/>
    </row>
    <row r="911" spans="1:3">
      <c r="A911" s="12"/>
      <c r="B911" s="9"/>
      <c r="C911" s="19"/>
    </row>
    <row r="912" spans="1:3">
      <c r="A912" s="12"/>
      <c r="B912" s="9"/>
      <c r="C912" s="19"/>
    </row>
    <row r="913" spans="1:3">
      <c r="A913" s="12"/>
      <c r="B913" s="9"/>
      <c r="C913" s="19"/>
    </row>
    <row r="914" spans="1:3">
      <c r="A914" s="12"/>
      <c r="B914" s="9"/>
      <c r="C914" s="19"/>
    </row>
    <row r="915" spans="1:3">
      <c r="A915" s="12"/>
      <c r="B915" s="9"/>
      <c r="C915" s="19"/>
    </row>
    <row r="916" spans="1:3">
      <c r="A916" s="12"/>
      <c r="B916" s="9"/>
      <c r="C916" s="19"/>
    </row>
    <row r="917" spans="1:3">
      <c r="A917" s="12"/>
      <c r="B917" s="9"/>
      <c r="C917" s="19"/>
    </row>
    <row r="918" spans="1:3">
      <c r="A918" s="12"/>
      <c r="B918" s="9"/>
      <c r="C918" s="19"/>
    </row>
    <row r="919" spans="1:3">
      <c r="A919" s="12"/>
      <c r="B919" s="9"/>
      <c r="C919" s="19"/>
    </row>
    <row r="920" spans="1:3">
      <c r="A920" s="12"/>
      <c r="B920" s="9"/>
      <c r="C920" s="19"/>
    </row>
    <row r="921" spans="1:3">
      <c r="A921" s="12"/>
      <c r="B921" s="9"/>
      <c r="C921" s="19"/>
    </row>
    <row r="922" spans="1:3">
      <c r="A922" s="12"/>
      <c r="B922" s="9"/>
      <c r="C922" s="19"/>
    </row>
    <row r="923" spans="1:3">
      <c r="A923" s="12"/>
      <c r="B923" s="9"/>
      <c r="C923" s="19"/>
    </row>
    <row r="924" spans="1:3">
      <c r="A924" s="12"/>
      <c r="B924" s="9"/>
      <c r="C924" s="19"/>
    </row>
    <row r="925" spans="1:3">
      <c r="A925" s="12"/>
      <c r="B925" s="9"/>
      <c r="C925" s="19"/>
    </row>
    <row r="926" spans="1:3">
      <c r="A926" s="12"/>
      <c r="B926" s="9"/>
      <c r="C926" s="19"/>
    </row>
    <row r="927" spans="1:3">
      <c r="A927" s="12"/>
      <c r="B927" s="9"/>
      <c r="C927" s="19"/>
    </row>
    <row r="928" spans="1:3">
      <c r="A928" s="12"/>
      <c r="B928" s="9"/>
      <c r="C928" s="19"/>
    </row>
    <row r="929" spans="1:3">
      <c r="A929" s="12"/>
      <c r="B929" s="9"/>
      <c r="C929" s="19"/>
    </row>
    <row r="930" spans="1:3">
      <c r="A930" s="12"/>
      <c r="B930" s="9"/>
      <c r="C930" s="19"/>
    </row>
    <row r="931" spans="1:3">
      <c r="A931" s="12"/>
      <c r="B931" s="9"/>
      <c r="C931" s="19"/>
    </row>
    <row r="932" spans="1:3">
      <c r="A932" s="12"/>
      <c r="B932" s="9"/>
      <c r="C932" s="19"/>
    </row>
    <row r="933" spans="1:3">
      <c r="A933" s="12"/>
      <c r="B933" s="9"/>
      <c r="C933" s="19"/>
    </row>
    <row r="934" spans="1:3">
      <c r="A934" s="12"/>
      <c r="B934" s="9"/>
      <c r="C934" s="19"/>
    </row>
    <row r="935" spans="1:3">
      <c r="A935" s="12"/>
      <c r="B935" s="9"/>
      <c r="C935" s="19"/>
    </row>
    <row r="936" spans="1:3">
      <c r="A936" s="12"/>
      <c r="B936" s="9"/>
      <c r="C936" s="19"/>
    </row>
    <row r="937" spans="1:3">
      <c r="A937" s="12"/>
      <c r="B937" s="9"/>
      <c r="C937" s="19"/>
    </row>
    <row r="938" spans="1:3">
      <c r="A938" s="12"/>
      <c r="B938" s="9"/>
      <c r="C938" s="19"/>
    </row>
    <row r="939" spans="1:3">
      <c r="A939" s="12"/>
      <c r="B939" s="9"/>
      <c r="C939" s="19"/>
    </row>
    <row r="940" spans="1:3">
      <c r="A940" s="12"/>
      <c r="B940" s="9"/>
      <c r="C940" s="19"/>
    </row>
    <row r="941" spans="1:3">
      <c r="A941" s="12"/>
      <c r="B941" s="9"/>
      <c r="C941" s="19"/>
    </row>
    <row r="942" spans="1:3">
      <c r="A942" s="12"/>
      <c r="B942" s="9"/>
      <c r="C942" s="19"/>
    </row>
    <row r="943" spans="1:3">
      <c r="A943" s="12"/>
      <c r="B943" s="9"/>
      <c r="C943" s="19"/>
    </row>
    <row r="944" spans="1:3">
      <c r="A944" s="12"/>
      <c r="B944" s="9"/>
      <c r="C944" s="19"/>
    </row>
    <row r="945" spans="1:3">
      <c r="A945" s="12"/>
      <c r="B945" s="9"/>
      <c r="C945" s="19"/>
    </row>
    <row r="946" spans="1:3">
      <c r="A946" s="12"/>
      <c r="B946" s="9"/>
      <c r="C946" s="19"/>
    </row>
    <row r="947" spans="1:3">
      <c r="A947" s="12"/>
      <c r="B947" s="9"/>
      <c r="C947" s="19"/>
    </row>
    <row r="948" spans="1:3">
      <c r="A948" s="12"/>
      <c r="B948" s="9"/>
      <c r="C948" s="19"/>
    </row>
    <row r="949" spans="1:3">
      <c r="A949" s="12"/>
      <c r="B949" s="9"/>
      <c r="C949" s="19"/>
    </row>
    <row r="950" spans="1:3">
      <c r="A950" s="12"/>
      <c r="B950" s="9"/>
      <c r="C950" s="19"/>
    </row>
    <row r="951" spans="1:3">
      <c r="A951" s="12"/>
      <c r="B951" s="9"/>
      <c r="C951" s="19"/>
    </row>
    <row r="952" spans="1:3">
      <c r="A952" s="12"/>
      <c r="B952" s="9"/>
      <c r="C952" s="19"/>
    </row>
    <row r="953" spans="1:3">
      <c r="A953" s="12"/>
      <c r="B953" s="9"/>
      <c r="C953" s="19"/>
    </row>
    <row r="954" spans="1:3">
      <c r="A954" s="12"/>
      <c r="B954" s="9"/>
      <c r="C954" s="19"/>
    </row>
    <row r="955" spans="1:3">
      <c r="A955" s="12"/>
      <c r="B955" s="9"/>
      <c r="C955" s="19"/>
    </row>
    <row r="956" spans="1:3">
      <c r="A956" s="12"/>
      <c r="B956" s="9"/>
      <c r="C956" s="19"/>
    </row>
    <row r="957" spans="1:3">
      <c r="A957" s="12"/>
      <c r="B957" s="9"/>
      <c r="C957" s="19"/>
    </row>
    <row r="958" spans="1:3">
      <c r="A958" s="12"/>
      <c r="B958" s="9"/>
      <c r="C958" s="19"/>
    </row>
    <row r="959" spans="1:3">
      <c r="A959" s="12"/>
      <c r="B959" s="9"/>
      <c r="C959" s="19"/>
    </row>
    <row r="960" spans="1:3">
      <c r="A960" s="12"/>
      <c r="B960" s="9"/>
      <c r="C960" s="19"/>
    </row>
    <row r="961" spans="1:3">
      <c r="A961" s="12"/>
      <c r="B961" s="9"/>
      <c r="C961" s="19"/>
    </row>
    <row r="962" spans="1:3">
      <c r="A962" s="12"/>
      <c r="B962" s="9"/>
      <c r="C962" s="19"/>
    </row>
    <row r="963" spans="1:3">
      <c r="A963" s="12"/>
      <c r="B963" s="9"/>
      <c r="C963" s="19"/>
    </row>
    <row r="964" spans="1:3">
      <c r="A964" s="12"/>
      <c r="B964" s="9"/>
      <c r="C964" s="19"/>
    </row>
    <row r="965" spans="1:3">
      <c r="A965" s="12"/>
      <c r="B965" s="9"/>
      <c r="C965" s="19"/>
    </row>
    <row r="966" spans="1:3">
      <c r="A966" s="12"/>
      <c r="B966" s="9"/>
      <c r="C966" s="19"/>
    </row>
    <row r="967" spans="1:3">
      <c r="A967" s="12"/>
      <c r="B967" s="9"/>
      <c r="C967" s="19"/>
    </row>
    <row r="968" spans="1:3">
      <c r="A968" s="12"/>
      <c r="B968" s="9"/>
      <c r="C968" s="19"/>
    </row>
    <row r="969" spans="1:3">
      <c r="A969" s="12"/>
      <c r="B969" s="9"/>
      <c r="C969" s="19"/>
    </row>
    <row r="970" spans="1:3">
      <c r="A970" s="12"/>
      <c r="B970" s="9"/>
      <c r="C970" s="19"/>
    </row>
    <row r="971" spans="1:3">
      <c r="A971" s="12"/>
      <c r="B971" s="9"/>
      <c r="C971" s="19"/>
    </row>
    <row r="972" spans="1:3">
      <c r="A972" s="12"/>
      <c r="B972" s="9"/>
      <c r="C972" s="19"/>
    </row>
    <row r="973" spans="1:3">
      <c r="A973" s="12"/>
      <c r="B973" s="9"/>
      <c r="C973" s="19"/>
    </row>
    <row r="974" spans="1:3">
      <c r="A974" s="12"/>
      <c r="B974" s="9"/>
      <c r="C974" s="19"/>
    </row>
    <row r="975" spans="1:3">
      <c r="A975" s="12"/>
      <c r="B975" s="9"/>
      <c r="C975" s="19"/>
    </row>
    <row r="976" spans="1:3">
      <c r="A976" s="12"/>
      <c r="B976" s="9"/>
      <c r="C976" s="19"/>
    </row>
    <row r="977" spans="1:3">
      <c r="A977" s="12"/>
      <c r="B977" s="9"/>
      <c r="C977" s="19"/>
    </row>
    <row r="978" spans="1:3">
      <c r="A978" s="12"/>
      <c r="B978" s="9"/>
      <c r="C978" s="19"/>
    </row>
    <row r="979" spans="1:3">
      <c r="A979" s="12"/>
      <c r="B979" s="9"/>
      <c r="C979" s="19"/>
    </row>
    <row r="980" spans="1:3">
      <c r="A980" s="12"/>
      <c r="B980" s="9"/>
      <c r="C980" s="19"/>
    </row>
    <row r="981" spans="1:3">
      <c r="A981" s="12"/>
      <c r="B981" s="9"/>
      <c r="C981" s="19"/>
    </row>
    <row r="982" spans="1:3">
      <c r="A982" s="12"/>
      <c r="B982" s="9"/>
      <c r="C982" s="19"/>
    </row>
    <row r="983" spans="1:3">
      <c r="A983" s="12"/>
      <c r="B983" s="9"/>
      <c r="C983" s="19"/>
    </row>
    <row r="984" spans="1:3">
      <c r="A984" s="12"/>
      <c r="B984" s="9"/>
      <c r="C984" s="19"/>
    </row>
    <row r="985" spans="1:3">
      <c r="A985" s="12"/>
      <c r="B985" s="9"/>
      <c r="C985" s="19"/>
    </row>
    <row r="986" spans="1:3">
      <c r="A986" s="12"/>
      <c r="B986" s="9"/>
      <c r="C986" s="19"/>
    </row>
    <row r="987" spans="1:3">
      <c r="A987" s="12"/>
      <c r="B987" s="9"/>
      <c r="C987" s="19"/>
    </row>
    <row r="988" spans="1:3">
      <c r="A988" s="12"/>
      <c r="B988" s="9"/>
      <c r="C988" s="19"/>
    </row>
    <row r="989" spans="1:3">
      <c r="A989" s="12"/>
      <c r="B989" s="9"/>
      <c r="C989" s="19"/>
    </row>
    <row r="990" spans="1:3">
      <c r="A990" s="12"/>
      <c r="B990" s="9"/>
      <c r="C990" s="19"/>
    </row>
    <row r="991" spans="1:3">
      <c r="A991" s="12"/>
      <c r="B991" s="9"/>
      <c r="C991" s="19"/>
    </row>
    <row r="992" spans="1:3">
      <c r="A992" s="12"/>
      <c r="B992" s="9"/>
      <c r="C992" s="19"/>
    </row>
    <row r="993" spans="1:3">
      <c r="A993" s="12"/>
      <c r="B993" s="9"/>
      <c r="C993" s="19"/>
    </row>
    <row r="994" spans="1:3">
      <c r="A994" s="12"/>
      <c r="B994" s="9"/>
      <c r="C994" s="19"/>
    </row>
    <row r="995" spans="1:3">
      <c r="A995" s="12"/>
      <c r="B995" s="9"/>
      <c r="C995" s="19"/>
    </row>
    <row r="996" spans="1:3">
      <c r="A996" s="12"/>
      <c r="B996" s="9"/>
      <c r="C996" s="19"/>
    </row>
    <row r="997" spans="1:3">
      <c r="A997" s="12"/>
      <c r="B997" s="9"/>
      <c r="C997" s="19"/>
    </row>
    <row r="998" spans="1:3">
      <c r="A998" s="12"/>
      <c r="B998" s="9"/>
      <c r="C998" s="19"/>
    </row>
    <row r="999" spans="1:3">
      <c r="A999" s="12"/>
      <c r="B999" s="9"/>
      <c r="C999" s="19"/>
    </row>
    <row r="1000" spans="1:3">
      <c r="A1000" s="12"/>
      <c r="B1000" s="9"/>
      <c r="C1000" s="19"/>
    </row>
    <row r="1001" spans="1:3">
      <c r="A1001" s="12"/>
      <c r="B1001" s="9"/>
      <c r="C1001" s="19"/>
    </row>
    <row r="1002" spans="1:3">
      <c r="A1002" s="12"/>
      <c r="B1002" s="9"/>
      <c r="C1002" s="19"/>
    </row>
    <row r="1003" spans="1:3">
      <c r="A1003" s="12"/>
      <c r="B1003" s="9"/>
      <c r="C1003" s="19"/>
    </row>
    <row r="1004" spans="1:3">
      <c r="A1004" s="12"/>
      <c r="B1004" s="9"/>
      <c r="C1004" s="19"/>
    </row>
    <row r="1005" spans="1:3">
      <c r="A1005" s="12"/>
      <c r="B1005" s="9"/>
      <c r="C1005" s="19"/>
    </row>
    <row r="1006" spans="1:3">
      <c r="A1006" s="12"/>
      <c r="B1006" s="9"/>
      <c r="C1006" s="19"/>
    </row>
    <row r="1007" spans="1:3">
      <c r="A1007" s="12"/>
      <c r="B1007" s="9"/>
      <c r="C1007" s="19"/>
    </row>
    <row r="1008" spans="1:3">
      <c r="A1008" s="12"/>
      <c r="B1008" s="9"/>
      <c r="C1008" s="19"/>
    </row>
    <row r="1009" spans="1:3">
      <c r="A1009" s="12"/>
      <c r="B1009" s="9"/>
      <c r="C1009" s="19"/>
    </row>
    <row r="1010" spans="1:3">
      <c r="A1010" s="12"/>
      <c r="B1010" s="9"/>
      <c r="C1010" s="19"/>
    </row>
    <row r="1011" spans="1:3">
      <c r="A1011" s="12"/>
      <c r="B1011" s="9"/>
      <c r="C1011" s="19"/>
    </row>
    <row r="1012" spans="1:3">
      <c r="A1012" s="12"/>
      <c r="B1012" s="9"/>
      <c r="C1012" s="19"/>
    </row>
    <row r="1013" spans="1:3">
      <c r="A1013" s="12"/>
      <c r="B1013" s="9"/>
      <c r="C1013" s="19"/>
    </row>
    <row r="1014" spans="1:3">
      <c r="A1014" s="12"/>
      <c r="B1014" s="9"/>
      <c r="C1014" s="19"/>
    </row>
    <row r="1015" spans="1:3">
      <c r="A1015" s="12"/>
      <c r="B1015" s="9"/>
      <c r="C1015" s="19"/>
    </row>
    <row r="1016" spans="1:3">
      <c r="A1016" s="12"/>
      <c r="B1016" s="9"/>
      <c r="C1016" s="19"/>
    </row>
    <row r="1017" spans="1:3">
      <c r="A1017" s="12"/>
      <c r="B1017" s="9"/>
      <c r="C1017" s="19"/>
    </row>
    <row r="1018" spans="1:3">
      <c r="A1018" s="12"/>
      <c r="B1018" s="9"/>
      <c r="C1018" s="19"/>
    </row>
    <row r="1019" spans="1:3">
      <c r="A1019" s="12"/>
      <c r="B1019" s="9"/>
      <c r="C1019" s="19"/>
    </row>
    <row r="1020" spans="1:3">
      <c r="A1020" s="12"/>
      <c r="B1020" s="9"/>
      <c r="C1020" s="19"/>
    </row>
    <row r="1021" spans="1:3">
      <c r="A1021" s="12"/>
      <c r="B1021" s="9"/>
      <c r="C1021" s="19"/>
    </row>
    <row r="1022" spans="1:3">
      <c r="A1022" s="12"/>
      <c r="B1022" s="9"/>
      <c r="C1022" s="19"/>
    </row>
    <row r="1023" spans="1:3">
      <c r="A1023" s="12"/>
      <c r="B1023" s="9"/>
      <c r="C1023" s="19"/>
    </row>
    <row r="1024" spans="1:3">
      <c r="A1024" s="12"/>
      <c r="B1024" s="9"/>
      <c r="C1024" s="19"/>
    </row>
    <row r="1025" spans="1:3">
      <c r="A1025" s="12"/>
      <c r="B1025" s="9"/>
      <c r="C1025" s="19"/>
    </row>
    <row r="1026" spans="1:3">
      <c r="A1026" s="12"/>
      <c r="B1026" s="9"/>
      <c r="C1026" s="19"/>
    </row>
    <row r="1027" spans="1:3">
      <c r="A1027" s="12"/>
      <c r="B1027" s="9"/>
      <c r="C1027" s="19"/>
    </row>
    <row r="1028" spans="1:3">
      <c r="A1028" s="12"/>
      <c r="B1028" s="9"/>
      <c r="C1028" s="19"/>
    </row>
    <row r="1029" spans="1:3">
      <c r="A1029" s="12"/>
      <c r="B1029" s="9"/>
      <c r="C1029" s="19"/>
    </row>
    <row r="1030" spans="1:3">
      <c r="A1030" s="12"/>
      <c r="B1030" s="9"/>
      <c r="C1030" s="19"/>
    </row>
    <row r="1031" spans="1:3">
      <c r="A1031" s="12"/>
      <c r="B1031" s="9"/>
      <c r="C1031" s="19"/>
    </row>
    <row r="1032" spans="1:3">
      <c r="A1032" s="12"/>
      <c r="B1032" s="9"/>
      <c r="C1032" s="19"/>
    </row>
    <row r="1033" spans="1:3">
      <c r="A1033" s="12"/>
      <c r="B1033" s="9"/>
      <c r="C1033" s="19"/>
    </row>
    <row r="1034" spans="1:3">
      <c r="A1034" s="12"/>
      <c r="B1034" s="9"/>
      <c r="C1034" s="19"/>
    </row>
    <row r="1035" spans="1:3">
      <c r="A1035" s="12"/>
      <c r="B1035" s="9"/>
      <c r="C1035" s="19"/>
    </row>
    <row r="1036" spans="1:3">
      <c r="A1036" s="12"/>
      <c r="B1036" s="9"/>
      <c r="C1036" s="19"/>
    </row>
    <row r="1037" spans="1:3">
      <c r="A1037" s="12"/>
      <c r="B1037" s="9"/>
      <c r="C1037" s="19"/>
    </row>
    <row r="1038" spans="1:3">
      <c r="A1038" s="12"/>
      <c r="B1038" s="9"/>
      <c r="C1038" s="19"/>
    </row>
    <row r="1039" spans="1:3">
      <c r="A1039" s="12"/>
      <c r="B1039" s="9"/>
      <c r="C1039" s="19"/>
    </row>
    <row r="1040" spans="1:3">
      <c r="A1040" s="12"/>
      <c r="B1040" s="9"/>
      <c r="C1040" s="19"/>
    </row>
    <row r="1041" spans="1:3">
      <c r="A1041" s="12"/>
      <c r="B1041" s="9"/>
      <c r="C1041" s="19"/>
    </row>
    <row r="1042" spans="1:3">
      <c r="A1042" s="12"/>
      <c r="B1042" s="9"/>
      <c r="C1042" s="19"/>
    </row>
    <row r="1043" spans="1:3">
      <c r="A1043" s="12"/>
      <c r="B1043" s="9"/>
      <c r="C1043" s="19"/>
    </row>
    <row r="1044" spans="1:3">
      <c r="A1044" s="12"/>
      <c r="B1044" s="9"/>
      <c r="C1044" s="19"/>
    </row>
    <row r="1045" spans="1:3">
      <c r="A1045" s="12"/>
      <c r="B1045" s="9"/>
      <c r="C1045" s="19"/>
    </row>
    <row r="1046" spans="1:3">
      <c r="A1046" s="12"/>
      <c r="B1046" s="9"/>
      <c r="C1046" s="19"/>
    </row>
    <row r="1047" spans="1:3">
      <c r="A1047" s="12"/>
      <c r="B1047" s="9"/>
      <c r="C1047" s="19"/>
    </row>
    <row r="1048" spans="1:3">
      <c r="A1048" s="12"/>
      <c r="B1048" s="9"/>
      <c r="C1048" s="19"/>
    </row>
    <row r="1049" spans="1:3">
      <c r="A1049" s="12"/>
      <c r="B1049" s="9"/>
      <c r="C1049" s="19"/>
    </row>
    <row r="1050" spans="1:3">
      <c r="A1050" s="12"/>
      <c r="B1050" s="9"/>
      <c r="C1050" s="19"/>
    </row>
    <row r="1051" spans="1:3">
      <c r="A1051" s="12"/>
      <c r="B1051" s="9"/>
      <c r="C1051" s="19"/>
    </row>
    <row r="1052" spans="1:3">
      <c r="A1052" s="12"/>
      <c r="B1052" s="9"/>
      <c r="C1052" s="19"/>
    </row>
    <row r="1053" spans="1:3">
      <c r="A1053" s="12"/>
      <c r="B1053" s="9"/>
      <c r="C1053" s="19"/>
    </row>
    <row r="1054" spans="1:3">
      <c r="A1054" s="12"/>
      <c r="B1054" s="9"/>
      <c r="C1054" s="19"/>
    </row>
    <row r="1055" spans="1:3">
      <c r="A1055" s="12"/>
      <c r="B1055" s="9"/>
      <c r="C1055" s="19"/>
    </row>
    <row r="1056" spans="1:3">
      <c r="A1056" s="12"/>
      <c r="B1056" s="9"/>
      <c r="C1056" s="19"/>
    </row>
    <row r="1057" spans="1:3">
      <c r="A1057" s="12"/>
      <c r="B1057" s="9"/>
      <c r="C1057" s="19"/>
    </row>
    <row r="1058" spans="1:3">
      <c r="A1058" s="12"/>
      <c r="B1058" s="9"/>
      <c r="C1058" s="19"/>
    </row>
    <row r="1059" spans="1:3">
      <c r="A1059" s="12"/>
      <c r="B1059" s="9"/>
      <c r="C1059" s="19"/>
    </row>
    <row r="1060" spans="1:3">
      <c r="A1060" s="12"/>
      <c r="B1060" s="9"/>
      <c r="C1060" s="19"/>
    </row>
    <row r="1061" spans="1:3">
      <c r="A1061" s="12"/>
      <c r="B1061" s="9"/>
      <c r="C1061" s="19"/>
    </row>
    <row r="1062" spans="1:3">
      <c r="A1062" s="12"/>
      <c r="B1062" s="9"/>
      <c r="C1062" s="19"/>
    </row>
    <row r="1063" spans="1:3">
      <c r="A1063" s="12"/>
      <c r="B1063" s="9"/>
      <c r="C1063" s="19"/>
    </row>
    <row r="1064" spans="1:3">
      <c r="A1064" s="12"/>
      <c r="B1064" s="9"/>
      <c r="C1064" s="19"/>
    </row>
    <row r="1065" spans="1:3">
      <c r="A1065" s="12"/>
      <c r="B1065" s="9"/>
      <c r="C1065" s="19"/>
    </row>
    <row r="1066" spans="1:3">
      <c r="A1066" s="12"/>
      <c r="B1066" s="9"/>
      <c r="C1066" s="19"/>
    </row>
    <row r="1067" spans="1:3">
      <c r="A1067" s="12"/>
      <c r="B1067" s="9"/>
      <c r="C1067" s="19"/>
    </row>
    <row r="1068" spans="1:3">
      <c r="A1068" s="12"/>
      <c r="B1068" s="9"/>
      <c r="C1068" s="19"/>
    </row>
    <row r="1069" spans="1:3">
      <c r="A1069" s="12"/>
      <c r="B1069" s="9"/>
      <c r="C1069" s="19"/>
    </row>
    <row r="1070" spans="1:3">
      <c r="A1070" s="12"/>
      <c r="B1070" s="9"/>
      <c r="C1070" s="19"/>
    </row>
    <row r="1071" spans="1:3">
      <c r="A1071" s="12"/>
      <c r="B1071" s="9"/>
      <c r="C1071" s="19"/>
    </row>
    <row r="1072" spans="1:3">
      <c r="A1072" s="12"/>
      <c r="B1072" s="9"/>
      <c r="C1072" s="19"/>
    </row>
    <row r="1073" spans="1:3">
      <c r="A1073" s="12"/>
      <c r="B1073" s="9"/>
      <c r="C1073" s="19"/>
    </row>
    <row r="1074" spans="1:3">
      <c r="A1074" s="12"/>
      <c r="B1074" s="9"/>
      <c r="C1074" s="19"/>
    </row>
    <row r="1075" spans="1:3">
      <c r="A1075" s="12"/>
      <c r="B1075" s="9"/>
      <c r="C1075" s="19"/>
    </row>
    <row r="1076" spans="1:3">
      <c r="A1076" s="12"/>
      <c r="B1076" s="9"/>
      <c r="C1076" s="19"/>
    </row>
    <row r="1077" spans="1:3">
      <c r="A1077" s="12"/>
      <c r="B1077" s="9"/>
      <c r="C1077" s="19"/>
    </row>
    <row r="1078" spans="1:3">
      <c r="A1078" s="12"/>
      <c r="B1078" s="9"/>
      <c r="C1078" s="19"/>
    </row>
    <row r="1079" spans="1:3">
      <c r="A1079" s="12"/>
      <c r="B1079" s="9"/>
      <c r="C1079" s="19"/>
    </row>
    <row r="1080" spans="1:3">
      <c r="A1080" s="12"/>
      <c r="B1080" s="9"/>
      <c r="C1080" s="19"/>
    </row>
    <row r="1081" spans="1:3">
      <c r="A1081" s="12"/>
      <c r="B1081" s="9"/>
      <c r="C1081" s="19"/>
    </row>
    <row r="1082" spans="1:3">
      <c r="A1082" s="12"/>
      <c r="B1082" s="9"/>
      <c r="C1082" s="19"/>
    </row>
    <row r="1083" spans="1:3">
      <c r="A1083" s="12"/>
      <c r="B1083" s="9"/>
      <c r="C1083" s="19"/>
    </row>
    <row r="1084" spans="1:3">
      <c r="A1084" s="12"/>
      <c r="B1084" s="9"/>
      <c r="C1084" s="19"/>
    </row>
    <row r="1085" spans="1:3">
      <c r="A1085" s="12"/>
      <c r="B1085" s="9"/>
      <c r="C1085" s="19"/>
    </row>
    <row r="1086" spans="1:3">
      <c r="A1086" s="12"/>
      <c r="B1086" s="9"/>
      <c r="C1086" s="19"/>
    </row>
    <row r="1087" spans="1:3">
      <c r="A1087" s="12"/>
      <c r="B1087" s="9"/>
      <c r="C1087" s="19"/>
    </row>
    <row r="1088" spans="1:3">
      <c r="A1088" s="12"/>
      <c r="B1088" s="9"/>
      <c r="C1088" s="19"/>
    </row>
    <row r="1089" spans="1:3">
      <c r="A1089" s="12"/>
      <c r="B1089" s="9"/>
      <c r="C1089" s="19"/>
    </row>
    <row r="1090" spans="1:3">
      <c r="A1090" s="12"/>
      <c r="B1090" s="9"/>
      <c r="C1090" s="19"/>
    </row>
    <row r="1091" spans="1:3">
      <c r="A1091" s="12"/>
      <c r="B1091" s="9"/>
      <c r="C1091" s="19"/>
    </row>
    <row r="1092" spans="1:3">
      <c r="A1092" s="12"/>
      <c r="B1092" s="9"/>
      <c r="C1092" s="19"/>
    </row>
    <row r="1093" spans="1:3">
      <c r="A1093" s="12"/>
      <c r="B1093" s="9"/>
      <c r="C1093" s="19"/>
    </row>
    <row r="1094" spans="1:3">
      <c r="A1094" s="12"/>
      <c r="B1094" s="9"/>
      <c r="C1094" s="19"/>
    </row>
    <row r="1095" spans="1:3">
      <c r="A1095" s="12"/>
      <c r="B1095" s="9"/>
      <c r="C1095" s="19"/>
    </row>
    <row r="1096" spans="1:3">
      <c r="A1096" s="12"/>
      <c r="B1096" s="9"/>
      <c r="C1096" s="19"/>
    </row>
    <row r="1097" spans="1:3">
      <c r="A1097" s="12"/>
      <c r="B1097" s="9"/>
      <c r="C1097" s="19"/>
    </row>
    <row r="1098" spans="1:3">
      <c r="A1098" s="12"/>
      <c r="B1098" s="9"/>
      <c r="C1098" s="19"/>
    </row>
    <row r="1099" spans="1:3">
      <c r="A1099" s="12"/>
      <c r="B1099" s="9"/>
      <c r="C1099" s="19"/>
    </row>
    <row r="1100" spans="1:3">
      <c r="A1100" s="12"/>
      <c r="B1100" s="9"/>
      <c r="C1100" s="19"/>
    </row>
    <row r="1101" spans="1:3">
      <c r="A1101" s="12"/>
      <c r="B1101" s="9"/>
      <c r="C1101" s="19"/>
    </row>
    <row r="1102" spans="1:3">
      <c r="A1102" s="12"/>
      <c r="B1102" s="9"/>
      <c r="C1102" s="19"/>
    </row>
    <row r="1103" spans="1:3">
      <c r="A1103" s="12"/>
      <c r="B1103" s="9"/>
      <c r="C1103" s="19"/>
    </row>
    <row r="1104" spans="1:3">
      <c r="A1104" s="12"/>
      <c r="B1104" s="9"/>
      <c r="C1104" s="19"/>
    </row>
    <row r="1105" spans="1:3">
      <c r="A1105" s="12"/>
      <c r="B1105" s="9"/>
      <c r="C1105" s="19"/>
    </row>
    <row r="1106" spans="1:3">
      <c r="A1106" s="12"/>
      <c r="B1106" s="9"/>
      <c r="C1106" s="19"/>
    </row>
    <row r="1107" spans="1:3">
      <c r="A1107" s="12"/>
      <c r="B1107" s="9"/>
      <c r="C1107" s="19"/>
    </row>
    <row r="1108" spans="1:3">
      <c r="A1108" s="12"/>
      <c r="B1108" s="9"/>
      <c r="C1108" s="19"/>
    </row>
    <row r="1109" spans="1:3">
      <c r="A1109" s="12"/>
      <c r="B1109" s="9"/>
      <c r="C1109" s="19"/>
    </row>
    <row r="1110" spans="1:3">
      <c r="A1110" s="12"/>
      <c r="B1110" s="9"/>
      <c r="C1110" s="19"/>
    </row>
    <row r="1111" spans="1:3">
      <c r="A1111" s="12"/>
      <c r="B1111" s="9"/>
      <c r="C1111" s="19"/>
    </row>
    <row r="1112" spans="1:3">
      <c r="A1112" s="12"/>
      <c r="B1112" s="9"/>
      <c r="C1112" s="19"/>
    </row>
    <row r="1113" spans="1:3">
      <c r="A1113" s="12"/>
      <c r="B1113" s="9"/>
      <c r="C1113" s="19"/>
    </row>
    <row r="1114" spans="1:3">
      <c r="A1114" s="12"/>
      <c r="B1114" s="9"/>
      <c r="C1114" s="19"/>
    </row>
    <row r="1115" spans="1:3">
      <c r="A1115" s="12"/>
      <c r="B1115" s="9"/>
      <c r="C1115" s="19"/>
    </row>
    <row r="1116" spans="1:3">
      <c r="A1116" s="12"/>
      <c r="B1116" s="9"/>
      <c r="C1116" s="19"/>
    </row>
    <row r="1117" spans="1:3">
      <c r="A1117" s="12"/>
      <c r="B1117" s="9"/>
      <c r="C1117" s="19"/>
    </row>
    <row r="1118" spans="1:3">
      <c r="A1118" s="12"/>
      <c r="B1118" s="9"/>
      <c r="C1118" s="19"/>
    </row>
    <row r="1119" spans="1:3">
      <c r="A1119" s="12"/>
      <c r="B1119" s="9"/>
      <c r="C1119" s="19"/>
    </row>
    <row r="1120" spans="1:3">
      <c r="A1120" s="12"/>
      <c r="B1120" s="9"/>
      <c r="C1120" s="19"/>
    </row>
    <row r="1121" spans="1:3">
      <c r="A1121" s="12"/>
      <c r="B1121" s="9"/>
      <c r="C1121" s="19"/>
    </row>
    <row r="1122" spans="1:3">
      <c r="A1122" s="12"/>
      <c r="B1122" s="9"/>
      <c r="C1122" s="19"/>
    </row>
    <row r="1123" spans="1:3">
      <c r="A1123" s="12"/>
      <c r="B1123" s="9"/>
      <c r="C1123" s="19"/>
    </row>
    <row r="1124" spans="1:3">
      <c r="A1124" s="12"/>
      <c r="B1124" s="9"/>
      <c r="C1124" s="19"/>
    </row>
    <row r="1125" spans="1:3">
      <c r="A1125" s="12"/>
      <c r="B1125" s="9"/>
      <c r="C1125" s="19"/>
    </row>
    <row r="1126" spans="1:3">
      <c r="A1126" s="12"/>
      <c r="B1126" s="9"/>
      <c r="C1126" s="19"/>
    </row>
    <row r="1127" spans="1:3">
      <c r="A1127" s="12"/>
      <c r="B1127" s="9"/>
      <c r="C1127" s="19"/>
    </row>
    <row r="1128" spans="1:3">
      <c r="A1128" s="12"/>
      <c r="B1128" s="9"/>
      <c r="C1128" s="19"/>
    </row>
    <row r="1129" spans="1:3">
      <c r="A1129" s="12"/>
      <c r="B1129" s="9"/>
      <c r="C1129" s="19"/>
    </row>
    <row r="1130" spans="1:3">
      <c r="A1130" s="12"/>
      <c r="B1130" s="9"/>
      <c r="C1130" s="19"/>
    </row>
    <row r="1131" spans="1:3">
      <c r="A1131" s="12"/>
      <c r="B1131" s="9"/>
      <c r="C1131" s="19"/>
    </row>
    <row r="1132" spans="1:3">
      <c r="A1132" s="12"/>
      <c r="B1132" s="9"/>
      <c r="C1132" s="19"/>
    </row>
    <row r="1133" spans="1:3">
      <c r="A1133" s="12"/>
      <c r="B1133" s="9"/>
      <c r="C1133" s="19"/>
    </row>
    <row r="1134" spans="1:3">
      <c r="A1134" s="12"/>
      <c r="B1134" s="9"/>
      <c r="C1134" s="19"/>
    </row>
    <row r="1135" spans="1:3">
      <c r="A1135" s="12"/>
      <c r="B1135" s="9"/>
      <c r="C1135" s="19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2268-2399-48B0-9745-96503505DF5D}">
  <dimension ref="A1:L1135"/>
  <sheetViews>
    <sheetView workbookViewId="0"/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20.7109375" bestFit="1" customWidth="1"/>
    <col min="8" max="8" width="10.7109375" bestFit="1" customWidth="1"/>
    <col min="10" max="10" width="24.42578125" bestFit="1" customWidth="1"/>
  </cols>
  <sheetData>
    <row r="1" spans="1:12">
      <c r="A1" s="8" t="s">
        <v>445</v>
      </c>
      <c r="B1" s="8" t="s">
        <v>446</v>
      </c>
      <c r="C1" s="8"/>
      <c r="D1" s="8"/>
      <c r="E1" s="8"/>
      <c r="F1" s="8" t="s">
        <v>1357</v>
      </c>
      <c r="H1" t="s">
        <v>1360</v>
      </c>
      <c r="I1">
        <v>1930</v>
      </c>
    </row>
    <row r="2" spans="1:12">
      <c r="A2" s="8" t="s">
        <v>447</v>
      </c>
      <c r="B2" s="8" t="s">
        <v>446</v>
      </c>
      <c r="C2" s="8"/>
      <c r="D2" s="8"/>
      <c r="E2" s="8"/>
      <c r="F2" s="8" t="s">
        <v>1686</v>
      </c>
      <c r="I2" t="s">
        <v>441</v>
      </c>
      <c r="J2" t="s">
        <v>1333</v>
      </c>
      <c r="K2" t="s">
        <v>459</v>
      </c>
      <c r="L2" t="s">
        <v>1334</v>
      </c>
    </row>
    <row r="3" spans="1:12">
      <c r="A3" s="8" t="s">
        <v>449</v>
      </c>
      <c r="B3" s="8" t="s">
        <v>446</v>
      </c>
      <c r="C3" s="8"/>
      <c r="D3" s="8"/>
      <c r="E3" s="8"/>
      <c r="F3" s="8" t="s">
        <v>1358</v>
      </c>
      <c r="I3">
        <v>1</v>
      </c>
      <c r="J3" s="11">
        <f>AVERAGEIFS($F$8:$F$1135, $C$8:$C$1135,$I3, $E$8:$E$1135, $I$1)</f>
        <v>900</v>
      </c>
      <c r="K3">
        <f>DAY(EOMONTH(B11,0))</f>
        <v>31</v>
      </c>
      <c r="L3" s="7">
        <f>J3/K3</f>
        <v>29.032258064516128</v>
      </c>
    </row>
    <row r="4" spans="1:12">
      <c r="A4" s="8" t="s">
        <v>451</v>
      </c>
      <c r="B4" s="8" t="s">
        <v>446</v>
      </c>
      <c r="C4" s="8"/>
      <c r="D4" s="8"/>
      <c r="E4" s="8"/>
      <c r="F4" s="8" t="s">
        <v>446</v>
      </c>
      <c r="I4">
        <v>2</v>
      </c>
      <c r="J4" s="11">
        <f>AVERAGEIFS($F$8:$F$1135, $C$8:$C$1135,$I4, $E$8:$E$1135, $I$1)</f>
        <v>900</v>
      </c>
      <c r="K4">
        <f t="shared" ref="K4:K14" si="0">DAY(EOMONTH(B12,0))</f>
        <v>28</v>
      </c>
      <c r="L4" s="7">
        <f t="shared" ref="L4:L14" si="1">J4/K4</f>
        <v>32.142857142857146</v>
      </c>
    </row>
    <row r="5" spans="1:12">
      <c r="A5" s="8" t="s">
        <v>452</v>
      </c>
      <c r="B5" s="8" t="s">
        <v>446</v>
      </c>
      <c r="C5" s="8"/>
      <c r="D5" s="8"/>
      <c r="E5" s="8"/>
      <c r="F5" s="8" t="s">
        <v>1349</v>
      </c>
      <c r="I5">
        <v>3</v>
      </c>
      <c r="J5" s="11">
        <f t="shared" ref="J5:J14" si="2">AVERAGEIFS($F$8:$F$1135, $C$8:$C$1135,$I5, $E$8:$E$1135, $I$1)</f>
        <v>750</v>
      </c>
      <c r="K5">
        <f t="shared" si="0"/>
        <v>31</v>
      </c>
      <c r="L5" s="7">
        <f t="shared" si="1"/>
        <v>24.193548387096776</v>
      </c>
    </row>
    <row r="6" spans="1:12">
      <c r="A6" s="8" t="s">
        <v>454</v>
      </c>
      <c r="B6" s="8" t="s">
        <v>446</v>
      </c>
      <c r="C6" s="8"/>
      <c r="D6" s="8"/>
      <c r="E6" s="8"/>
      <c r="F6" s="8" t="s">
        <v>10</v>
      </c>
      <c r="I6">
        <v>4</v>
      </c>
      <c r="J6" s="11">
        <f t="shared" si="2"/>
        <v>750</v>
      </c>
      <c r="K6">
        <f t="shared" si="0"/>
        <v>30</v>
      </c>
      <c r="L6" s="7">
        <f t="shared" si="1"/>
        <v>25</v>
      </c>
    </row>
    <row r="7" spans="1:12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1359</v>
      </c>
      <c r="F7" s="8" t="s">
        <v>2</v>
      </c>
      <c r="I7">
        <v>5</v>
      </c>
      <c r="J7" s="11">
        <f t="shared" si="2"/>
        <v>750</v>
      </c>
      <c r="K7">
        <f t="shared" si="0"/>
        <v>31</v>
      </c>
      <c r="L7" s="7">
        <f t="shared" si="1"/>
        <v>24.193548387096776</v>
      </c>
    </row>
    <row r="8" spans="1:12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9">
        <v>1700</v>
      </c>
      <c r="I8">
        <v>6</v>
      </c>
      <c r="J8" s="11">
        <f t="shared" si="2"/>
        <v>750</v>
      </c>
      <c r="K8">
        <f t="shared" si="0"/>
        <v>30</v>
      </c>
      <c r="L8" s="7">
        <f t="shared" si="1"/>
        <v>25</v>
      </c>
    </row>
    <row r="9" spans="1:12">
      <c r="A9">
        <v>2</v>
      </c>
      <c r="B9" s="9">
        <v>8005</v>
      </c>
      <c r="C9" s="6">
        <f t="shared" ref="C9:C72" si="3">MONTH(B9)</f>
        <v>11</v>
      </c>
      <c r="D9" s="12">
        <f t="shared" ref="D9:D72" si="4">YEAR(B9)</f>
        <v>1921</v>
      </c>
      <c r="E9" s="12">
        <f t="shared" ref="E9:E72" si="5">IF(AND($C9&gt;=10,$C9&lt;=12),$D9+1,$D9)</f>
        <v>1922</v>
      </c>
      <c r="F9" s="19">
        <v>1700</v>
      </c>
      <c r="I9">
        <v>7</v>
      </c>
      <c r="J9" s="11">
        <f t="shared" si="2"/>
        <v>750</v>
      </c>
      <c r="K9">
        <f t="shared" si="0"/>
        <v>31</v>
      </c>
      <c r="L9" s="7">
        <f t="shared" si="1"/>
        <v>24.193548387096776</v>
      </c>
    </row>
    <row r="10" spans="1:12">
      <c r="A10">
        <v>3</v>
      </c>
      <c r="B10" s="9">
        <v>8036</v>
      </c>
      <c r="C10" s="6">
        <f t="shared" si="3"/>
        <v>12</v>
      </c>
      <c r="D10" s="12">
        <f t="shared" si="4"/>
        <v>1921</v>
      </c>
      <c r="E10" s="12">
        <f t="shared" si="5"/>
        <v>1922</v>
      </c>
      <c r="F10" s="19">
        <v>1700</v>
      </c>
      <c r="I10">
        <v>8</v>
      </c>
      <c r="J10" s="11">
        <f t="shared" si="2"/>
        <v>750</v>
      </c>
      <c r="K10">
        <f t="shared" si="0"/>
        <v>31</v>
      </c>
      <c r="L10" s="7">
        <f t="shared" si="1"/>
        <v>24.193548387096776</v>
      </c>
    </row>
    <row r="11" spans="1:12">
      <c r="A11">
        <v>4</v>
      </c>
      <c r="B11" s="9">
        <v>8067</v>
      </c>
      <c r="C11" s="6">
        <f t="shared" si="3"/>
        <v>1</v>
      </c>
      <c r="D11" s="12">
        <f t="shared" si="4"/>
        <v>1922</v>
      </c>
      <c r="E11" s="12">
        <f t="shared" si="5"/>
        <v>1922</v>
      </c>
      <c r="F11" s="19">
        <v>1700</v>
      </c>
      <c r="I11">
        <v>9</v>
      </c>
      <c r="J11" s="11">
        <f t="shared" si="2"/>
        <v>750</v>
      </c>
      <c r="K11">
        <f t="shared" si="0"/>
        <v>30</v>
      </c>
      <c r="L11" s="7">
        <f t="shared" si="1"/>
        <v>25</v>
      </c>
    </row>
    <row r="12" spans="1:12">
      <c r="A12">
        <v>5</v>
      </c>
      <c r="B12" s="9">
        <v>8095</v>
      </c>
      <c r="C12" s="6">
        <f t="shared" si="3"/>
        <v>2</v>
      </c>
      <c r="D12" s="12">
        <f t="shared" si="4"/>
        <v>1922</v>
      </c>
      <c r="E12" s="12">
        <f t="shared" si="5"/>
        <v>1922</v>
      </c>
      <c r="F12" s="19">
        <v>1700</v>
      </c>
      <c r="I12">
        <v>10</v>
      </c>
      <c r="J12" s="11">
        <f t="shared" si="2"/>
        <v>900</v>
      </c>
      <c r="K12">
        <f t="shared" si="0"/>
        <v>31</v>
      </c>
      <c r="L12" s="7">
        <f t="shared" si="1"/>
        <v>29.032258064516128</v>
      </c>
    </row>
    <row r="13" spans="1:12">
      <c r="A13">
        <v>6</v>
      </c>
      <c r="B13" s="9">
        <v>8126</v>
      </c>
      <c r="C13" s="6">
        <f t="shared" si="3"/>
        <v>3</v>
      </c>
      <c r="D13" s="12">
        <f t="shared" si="4"/>
        <v>1922</v>
      </c>
      <c r="E13" s="12">
        <f t="shared" si="5"/>
        <v>1922</v>
      </c>
      <c r="F13" s="19">
        <v>1700</v>
      </c>
      <c r="I13">
        <v>11</v>
      </c>
      <c r="J13" s="11">
        <f t="shared" si="2"/>
        <v>900</v>
      </c>
      <c r="K13">
        <f t="shared" si="0"/>
        <v>30</v>
      </c>
      <c r="L13" s="7">
        <f t="shared" si="1"/>
        <v>30</v>
      </c>
    </row>
    <row r="14" spans="1:12">
      <c r="A14">
        <v>7</v>
      </c>
      <c r="B14" s="9">
        <v>8156</v>
      </c>
      <c r="C14" s="6">
        <f t="shared" si="3"/>
        <v>4</v>
      </c>
      <c r="D14" s="12">
        <f t="shared" si="4"/>
        <v>1922</v>
      </c>
      <c r="E14" s="12">
        <f t="shared" si="5"/>
        <v>1922</v>
      </c>
      <c r="F14" s="19">
        <v>1000</v>
      </c>
      <c r="I14">
        <v>12</v>
      </c>
      <c r="J14" s="11">
        <f t="shared" si="2"/>
        <v>900</v>
      </c>
      <c r="K14">
        <f t="shared" si="0"/>
        <v>31</v>
      </c>
      <c r="L14" s="7">
        <f t="shared" si="1"/>
        <v>29.032258064516128</v>
      </c>
    </row>
    <row r="15" spans="1:12">
      <c r="A15">
        <v>8</v>
      </c>
      <c r="B15" s="9">
        <v>8187</v>
      </c>
      <c r="C15" s="6">
        <f t="shared" si="3"/>
        <v>5</v>
      </c>
      <c r="D15" s="12">
        <f t="shared" si="4"/>
        <v>1922</v>
      </c>
      <c r="E15" s="12">
        <f t="shared" si="5"/>
        <v>1922</v>
      </c>
      <c r="F15" s="19">
        <v>1000</v>
      </c>
    </row>
    <row r="16" spans="1:12">
      <c r="A16">
        <v>9</v>
      </c>
      <c r="B16" s="9">
        <v>8217</v>
      </c>
      <c r="C16" s="6">
        <f t="shared" si="3"/>
        <v>6</v>
      </c>
      <c r="D16" s="12">
        <f t="shared" si="4"/>
        <v>1922</v>
      </c>
      <c r="E16" s="12">
        <f t="shared" si="5"/>
        <v>1922</v>
      </c>
      <c r="F16" s="19">
        <v>1000</v>
      </c>
    </row>
    <row r="17" spans="1:6">
      <c r="A17">
        <v>10</v>
      </c>
      <c r="B17" s="9">
        <v>8248</v>
      </c>
      <c r="C17" s="6">
        <f t="shared" si="3"/>
        <v>7</v>
      </c>
      <c r="D17" s="12">
        <f t="shared" si="4"/>
        <v>1922</v>
      </c>
      <c r="E17" s="12">
        <f t="shared" si="5"/>
        <v>1922</v>
      </c>
      <c r="F17" s="19">
        <v>1000</v>
      </c>
    </row>
    <row r="18" spans="1:6">
      <c r="A18">
        <v>11</v>
      </c>
      <c r="B18" s="9">
        <v>8279</v>
      </c>
      <c r="C18" s="6">
        <f t="shared" si="3"/>
        <v>8</v>
      </c>
      <c r="D18" s="12">
        <f t="shared" si="4"/>
        <v>1922</v>
      </c>
      <c r="E18" s="12">
        <f t="shared" si="5"/>
        <v>1922</v>
      </c>
      <c r="F18" s="19">
        <v>1000</v>
      </c>
    </row>
    <row r="19" spans="1:6">
      <c r="A19">
        <v>12</v>
      </c>
      <c r="B19" s="9">
        <v>8309</v>
      </c>
      <c r="C19" s="6">
        <f t="shared" si="3"/>
        <v>9</v>
      </c>
      <c r="D19" s="12">
        <f t="shared" si="4"/>
        <v>1922</v>
      </c>
      <c r="E19" s="12">
        <f t="shared" si="5"/>
        <v>1922</v>
      </c>
      <c r="F19" s="19">
        <v>1000</v>
      </c>
    </row>
    <row r="20" spans="1:6">
      <c r="A20">
        <v>13</v>
      </c>
      <c r="B20" s="9">
        <v>8340</v>
      </c>
      <c r="C20" s="6">
        <f t="shared" si="3"/>
        <v>10</v>
      </c>
      <c r="D20" s="12">
        <f t="shared" si="4"/>
        <v>1922</v>
      </c>
      <c r="E20" s="12">
        <f t="shared" si="5"/>
        <v>1923</v>
      </c>
      <c r="F20" s="19">
        <v>1700</v>
      </c>
    </row>
    <row r="21" spans="1:6">
      <c r="A21">
        <v>14</v>
      </c>
      <c r="B21" s="9">
        <v>8370</v>
      </c>
      <c r="C21" s="6">
        <f t="shared" si="3"/>
        <v>11</v>
      </c>
      <c r="D21" s="12">
        <f t="shared" si="4"/>
        <v>1922</v>
      </c>
      <c r="E21" s="12">
        <f t="shared" si="5"/>
        <v>1923</v>
      </c>
      <c r="F21" s="19">
        <v>1700</v>
      </c>
    </row>
    <row r="22" spans="1:6">
      <c r="A22">
        <v>15</v>
      </c>
      <c r="B22" s="9">
        <v>8401</v>
      </c>
      <c r="C22" s="6">
        <f t="shared" si="3"/>
        <v>12</v>
      </c>
      <c r="D22" s="12">
        <f t="shared" si="4"/>
        <v>1922</v>
      </c>
      <c r="E22" s="12">
        <f t="shared" si="5"/>
        <v>1923</v>
      </c>
      <c r="F22" s="19">
        <v>1700</v>
      </c>
    </row>
    <row r="23" spans="1:6">
      <c r="A23">
        <v>16</v>
      </c>
      <c r="B23" s="9">
        <v>8432</v>
      </c>
      <c r="C23" s="6">
        <f t="shared" si="3"/>
        <v>1</v>
      </c>
      <c r="D23" s="12">
        <f t="shared" si="4"/>
        <v>1923</v>
      </c>
      <c r="E23" s="12">
        <f t="shared" si="5"/>
        <v>1923</v>
      </c>
      <c r="F23" s="19">
        <v>1700</v>
      </c>
    </row>
    <row r="24" spans="1:6">
      <c r="A24">
        <v>17</v>
      </c>
      <c r="B24" s="9">
        <v>8460</v>
      </c>
      <c r="C24" s="6">
        <f t="shared" si="3"/>
        <v>2</v>
      </c>
      <c r="D24" s="12">
        <f t="shared" si="4"/>
        <v>1923</v>
      </c>
      <c r="E24" s="12">
        <f t="shared" si="5"/>
        <v>1923</v>
      </c>
      <c r="F24" s="19">
        <v>1700</v>
      </c>
    </row>
    <row r="25" spans="1:6">
      <c r="A25">
        <v>18</v>
      </c>
      <c r="B25" s="9">
        <v>8491</v>
      </c>
      <c r="C25" s="6">
        <f t="shared" si="3"/>
        <v>3</v>
      </c>
      <c r="D25" s="12">
        <f t="shared" si="4"/>
        <v>1923</v>
      </c>
      <c r="E25" s="12">
        <f t="shared" si="5"/>
        <v>1923</v>
      </c>
      <c r="F25" s="19">
        <v>1700</v>
      </c>
    </row>
    <row r="26" spans="1:6">
      <c r="A26">
        <v>19</v>
      </c>
      <c r="B26" s="9">
        <v>8521</v>
      </c>
      <c r="C26" s="6">
        <f t="shared" si="3"/>
        <v>4</v>
      </c>
      <c r="D26" s="12">
        <f t="shared" si="4"/>
        <v>1923</v>
      </c>
      <c r="E26" s="12">
        <f t="shared" si="5"/>
        <v>1923</v>
      </c>
      <c r="F26" s="19">
        <v>1000</v>
      </c>
    </row>
    <row r="27" spans="1:6">
      <c r="A27">
        <v>20</v>
      </c>
      <c r="B27" s="9">
        <v>8552</v>
      </c>
      <c r="C27" s="6">
        <f t="shared" si="3"/>
        <v>5</v>
      </c>
      <c r="D27" s="12">
        <f t="shared" si="4"/>
        <v>1923</v>
      </c>
      <c r="E27" s="12">
        <f t="shared" si="5"/>
        <v>1923</v>
      </c>
      <c r="F27" s="19">
        <v>1000</v>
      </c>
    </row>
    <row r="28" spans="1:6">
      <c r="A28">
        <v>21</v>
      </c>
      <c r="B28" s="9">
        <v>8582</v>
      </c>
      <c r="C28" s="6">
        <f t="shared" si="3"/>
        <v>6</v>
      </c>
      <c r="D28" s="12">
        <f t="shared" si="4"/>
        <v>1923</v>
      </c>
      <c r="E28" s="12">
        <f t="shared" si="5"/>
        <v>1923</v>
      </c>
      <c r="F28" s="19">
        <v>1000</v>
      </c>
    </row>
    <row r="29" spans="1:6">
      <c r="A29">
        <v>22</v>
      </c>
      <c r="B29" s="9">
        <v>8613</v>
      </c>
      <c r="C29" s="6">
        <f t="shared" si="3"/>
        <v>7</v>
      </c>
      <c r="D29" s="12">
        <f t="shared" si="4"/>
        <v>1923</v>
      </c>
      <c r="E29" s="12">
        <f t="shared" si="5"/>
        <v>1923</v>
      </c>
      <c r="F29" s="19">
        <v>1000</v>
      </c>
    </row>
    <row r="30" spans="1:6">
      <c r="A30">
        <v>23</v>
      </c>
      <c r="B30" s="9">
        <v>8644</v>
      </c>
      <c r="C30" s="6">
        <f t="shared" si="3"/>
        <v>8</v>
      </c>
      <c r="D30" s="12">
        <f t="shared" si="4"/>
        <v>1923</v>
      </c>
      <c r="E30" s="12">
        <f t="shared" si="5"/>
        <v>1923</v>
      </c>
      <c r="F30" s="19">
        <v>1000</v>
      </c>
    </row>
    <row r="31" spans="1:6">
      <c r="A31">
        <v>24</v>
      </c>
      <c r="B31" s="9">
        <v>8674</v>
      </c>
      <c r="C31" s="6">
        <f t="shared" si="3"/>
        <v>9</v>
      </c>
      <c r="D31" s="12">
        <f t="shared" si="4"/>
        <v>1923</v>
      </c>
      <c r="E31" s="12">
        <f t="shared" si="5"/>
        <v>1923</v>
      </c>
      <c r="F31" s="19">
        <v>1000</v>
      </c>
    </row>
    <row r="32" spans="1:6">
      <c r="A32">
        <v>25</v>
      </c>
      <c r="B32" s="9">
        <v>8705</v>
      </c>
      <c r="C32" s="6">
        <f t="shared" si="3"/>
        <v>10</v>
      </c>
      <c r="D32" s="12">
        <f t="shared" si="4"/>
        <v>1923</v>
      </c>
      <c r="E32" s="12">
        <f t="shared" si="5"/>
        <v>1924</v>
      </c>
      <c r="F32" s="19">
        <v>1700</v>
      </c>
    </row>
    <row r="33" spans="1:6">
      <c r="A33">
        <v>26</v>
      </c>
      <c r="B33" s="9">
        <v>8735</v>
      </c>
      <c r="C33" s="6">
        <f t="shared" si="3"/>
        <v>11</v>
      </c>
      <c r="D33" s="12">
        <f t="shared" si="4"/>
        <v>1923</v>
      </c>
      <c r="E33" s="12">
        <f t="shared" si="5"/>
        <v>1924</v>
      </c>
      <c r="F33" s="19">
        <v>1700</v>
      </c>
    </row>
    <row r="34" spans="1:6">
      <c r="A34">
        <v>27</v>
      </c>
      <c r="B34" s="9">
        <v>8766</v>
      </c>
      <c r="C34" s="6">
        <f t="shared" si="3"/>
        <v>12</v>
      </c>
      <c r="D34" s="12">
        <f t="shared" si="4"/>
        <v>1923</v>
      </c>
      <c r="E34" s="12">
        <f t="shared" si="5"/>
        <v>1924</v>
      </c>
      <c r="F34" s="19">
        <v>1700</v>
      </c>
    </row>
    <row r="35" spans="1:6">
      <c r="A35">
        <v>28</v>
      </c>
      <c r="B35" s="9">
        <v>8797</v>
      </c>
      <c r="C35" s="6">
        <f t="shared" si="3"/>
        <v>1</v>
      </c>
      <c r="D35" s="12">
        <f t="shared" si="4"/>
        <v>1924</v>
      </c>
      <c r="E35" s="12">
        <f t="shared" si="5"/>
        <v>1924</v>
      </c>
      <c r="F35" s="19">
        <v>1700</v>
      </c>
    </row>
    <row r="36" spans="1:6">
      <c r="A36">
        <v>29</v>
      </c>
      <c r="B36" s="9">
        <v>8826</v>
      </c>
      <c r="C36" s="6">
        <f t="shared" si="3"/>
        <v>2</v>
      </c>
      <c r="D36" s="12">
        <f t="shared" si="4"/>
        <v>1924</v>
      </c>
      <c r="E36" s="12">
        <f t="shared" si="5"/>
        <v>1924</v>
      </c>
      <c r="F36" s="19">
        <v>1700</v>
      </c>
    </row>
    <row r="37" spans="1:6">
      <c r="A37">
        <v>30</v>
      </c>
      <c r="B37" s="9">
        <v>8857</v>
      </c>
      <c r="C37" s="6">
        <f t="shared" si="3"/>
        <v>3</v>
      </c>
      <c r="D37" s="12">
        <f t="shared" si="4"/>
        <v>1924</v>
      </c>
      <c r="E37" s="12">
        <f t="shared" si="5"/>
        <v>1924</v>
      </c>
      <c r="F37" s="19">
        <v>1700</v>
      </c>
    </row>
    <row r="38" spans="1:6">
      <c r="A38">
        <v>31</v>
      </c>
      <c r="B38" s="9">
        <v>8887</v>
      </c>
      <c r="C38" s="6">
        <f t="shared" si="3"/>
        <v>4</v>
      </c>
      <c r="D38" s="12">
        <f t="shared" si="4"/>
        <v>1924</v>
      </c>
      <c r="E38" s="12">
        <f t="shared" si="5"/>
        <v>1924</v>
      </c>
      <c r="F38" s="19">
        <v>750</v>
      </c>
    </row>
    <row r="39" spans="1:6">
      <c r="A39">
        <v>32</v>
      </c>
      <c r="B39" s="9">
        <v>8918</v>
      </c>
      <c r="C39" s="6">
        <f t="shared" si="3"/>
        <v>5</v>
      </c>
      <c r="D39" s="12">
        <f t="shared" si="4"/>
        <v>1924</v>
      </c>
      <c r="E39" s="12">
        <f t="shared" si="5"/>
        <v>1924</v>
      </c>
      <c r="F39" s="19">
        <v>750</v>
      </c>
    </row>
    <row r="40" spans="1:6">
      <c r="A40">
        <v>33</v>
      </c>
      <c r="B40" s="9">
        <v>8948</v>
      </c>
      <c r="C40" s="6">
        <f t="shared" si="3"/>
        <v>6</v>
      </c>
      <c r="D40" s="12">
        <f t="shared" si="4"/>
        <v>1924</v>
      </c>
      <c r="E40" s="12">
        <f t="shared" si="5"/>
        <v>1924</v>
      </c>
      <c r="F40" s="19">
        <v>750</v>
      </c>
    </row>
    <row r="41" spans="1:6">
      <c r="A41">
        <v>34</v>
      </c>
      <c r="B41" s="9">
        <v>8979</v>
      </c>
      <c r="C41" s="6">
        <f t="shared" si="3"/>
        <v>7</v>
      </c>
      <c r="D41" s="12">
        <f t="shared" si="4"/>
        <v>1924</v>
      </c>
      <c r="E41" s="12">
        <f t="shared" si="5"/>
        <v>1924</v>
      </c>
      <c r="F41" s="19">
        <v>750</v>
      </c>
    </row>
    <row r="42" spans="1:6">
      <c r="A42">
        <v>35</v>
      </c>
      <c r="B42" s="9">
        <v>9010</v>
      </c>
      <c r="C42" s="6">
        <f t="shared" si="3"/>
        <v>8</v>
      </c>
      <c r="D42" s="12">
        <f t="shared" si="4"/>
        <v>1924</v>
      </c>
      <c r="E42" s="12">
        <f t="shared" si="5"/>
        <v>1924</v>
      </c>
      <c r="F42" s="19">
        <v>750</v>
      </c>
    </row>
    <row r="43" spans="1:6">
      <c r="A43">
        <v>36</v>
      </c>
      <c r="B43" s="9">
        <v>9040</v>
      </c>
      <c r="C43" s="6">
        <f t="shared" si="3"/>
        <v>9</v>
      </c>
      <c r="D43" s="12">
        <f t="shared" si="4"/>
        <v>1924</v>
      </c>
      <c r="E43" s="12">
        <f t="shared" si="5"/>
        <v>1924</v>
      </c>
      <c r="F43" s="19">
        <v>750</v>
      </c>
    </row>
    <row r="44" spans="1:6">
      <c r="A44">
        <v>37</v>
      </c>
      <c r="B44" s="9">
        <v>9071</v>
      </c>
      <c r="C44" s="6">
        <f t="shared" si="3"/>
        <v>10</v>
      </c>
      <c r="D44" s="12">
        <f t="shared" si="4"/>
        <v>1924</v>
      </c>
      <c r="E44" s="12">
        <f t="shared" si="5"/>
        <v>1925</v>
      </c>
      <c r="F44" s="19">
        <v>900</v>
      </c>
    </row>
    <row r="45" spans="1:6">
      <c r="A45">
        <v>38</v>
      </c>
      <c r="B45" s="9">
        <v>9101</v>
      </c>
      <c r="C45" s="6">
        <f t="shared" si="3"/>
        <v>11</v>
      </c>
      <c r="D45" s="12">
        <f t="shared" si="4"/>
        <v>1924</v>
      </c>
      <c r="E45" s="12">
        <f t="shared" si="5"/>
        <v>1925</v>
      </c>
      <c r="F45" s="19">
        <v>900</v>
      </c>
    </row>
    <row r="46" spans="1:6">
      <c r="A46">
        <v>39</v>
      </c>
      <c r="B46" s="9">
        <v>9132</v>
      </c>
      <c r="C46" s="6">
        <f t="shared" si="3"/>
        <v>12</v>
      </c>
      <c r="D46" s="12">
        <f t="shared" si="4"/>
        <v>1924</v>
      </c>
      <c r="E46" s="12">
        <f t="shared" si="5"/>
        <v>1925</v>
      </c>
      <c r="F46" s="19">
        <v>900</v>
      </c>
    </row>
    <row r="47" spans="1:6">
      <c r="A47">
        <v>40</v>
      </c>
      <c r="B47" s="9">
        <v>9163</v>
      </c>
      <c r="C47" s="6">
        <f t="shared" si="3"/>
        <v>1</v>
      </c>
      <c r="D47" s="12">
        <f t="shared" si="4"/>
        <v>1925</v>
      </c>
      <c r="E47" s="12">
        <f t="shared" si="5"/>
        <v>1925</v>
      </c>
      <c r="F47" s="19">
        <v>900</v>
      </c>
    </row>
    <row r="48" spans="1:6">
      <c r="A48">
        <v>41</v>
      </c>
      <c r="B48" s="9">
        <v>9191</v>
      </c>
      <c r="C48" s="6">
        <f t="shared" si="3"/>
        <v>2</v>
      </c>
      <c r="D48" s="12">
        <f t="shared" si="4"/>
        <v>1925</v>
      </c>
      <c r="E48" s="12">
        <f t="shared" si="5"/>
        <v>1925</v>
      </c>
      <c r="F48" s="19">
        <v>900</v>
      </c>
    </row>
    <row r="49" spans="1:6">
      <c r="A49">
        <v>42</v>
      </c>
      <c r="B49" s="9">
        <v>9222</v>
      </c>
      <c r="C49" s="6">
        <f t="shared" si="3"/>
        <v>3</v>
      </c>
      <c r="D49" s="12">
        <f t="shared" si="4"/>
        <v>1925</v>
      </c>
      <c r="E49" s="12">
        <f t="shared" si="5"/>
        <v>1925</v>
      </c>
      <c r="F49" s="19">
        <v>750</v>
      </c>
    </row>
    <row r="50" spans="1:6">
      <c r="A50">
        <v>43</v>
      </c>
      <c r="B50" s="9">
        <v>9252</v>
      </c>
      <c r="C50" s="6">
        <f t="shared" si="3"/>
        <v>4</v>
      </c>
      <c r="D50" s="12">
        <f t="shared" si="4"/>
        <v>1925</v>
      </c>
      <c r="E50" s="12">
        <f t="shared" si="5"/>
        <v>1925</v>
      </c>
      <c r="F50" s="19">
        <v>750</v>
      </c>
    </row>
    <row r="51" spans="1:6">
      <c r="A51">
        <v>44</v>
      </c>
      <c r="B51" s="9">
        <v>9283</v>
      </c>
      <c r="C51" s="6">
        <f t="shared" si="3"/>
        <v>5</v>
      </c>
      <c r="D51" s="12">
        <f t="shared" si="4"/>
        <v>1925</v>
      </c>
      <c r="E51" s="12">
        <f t="shared" si="5"/>
        <v>1925</v>
      </c>
      <c r="F51" s="19">
        <v>750</v>
      </c>
    </row>
    <row r="52" spans="1:6">
      <c r="A52">
        <v>45</v>
      </c>
      <c r="B52" s="9">
        <v>9313</v>
      </c>
      <c r="C52" s="6">
        <f t="shared" si="3"/>
        <v>6</v>
      </c>
      <c r="D52" s="12">
        <f t="shared" si="4"/>
        <v>1925</v>
      </c>
      <c r="E52" s="12">
        <f t="shared" si="5"/>
        <v>1925</v>
      </c>
      <c r="F52" s="19">
        <v>750</v>
      </c>
    </row>
    <row r="53" spans="1:6">
      <c r="A53">
        <v>46</v>
      </c>
      <c r="B53" s="9">
        <v>9344</v>
      </c>
      <c r="C53" s="6">
        <f t="shared" si="3"/>
        <v>7</v>
      </c>
      <c r="D53" s="12">
        <f t="shared" si="4"/>
        <v>1925</v>
      </c>
      <c r="E53" s="12">
        <f t="shared" si="5"/>
        <v>1925</v>
      </c>
      <c r="F53" s="19">
        <v>750</v>
      </c>
    </row>
    <row r="54" spans="1:6">
      <c r="A54">
        <v>47</v>
      </c>
      <c r="B54" s="9">
        <v>9375</v>
      </c>
      <c r="C54" s="6">
        <f t="shared" si="3"/>
        <v>8</v>
      </c>
      <c r="D54" s="12">
        <f t="shared" si="4"/>
        <v>1925</v>
      </c>
      <c r="E54" s="12">
        <f t="shared" si="5"/>
        <v>1925</v>
      </c>
      <c r="F54" s="19">
        <v>750</v>
      </c>
    </row>
    <row r="55" spans="1:6">
      <c r="A55">
        <v>48</v>
      </c>
      <c r="B55" s="9">
        <v>9405</v>
      </c>
      <c r="C55" s="6">
        <f t="shared" si="3"/>
        <v>9</v>
      </c>
      <c r="D55" s="12">
        <f t="shared" si="4"/>
        <v>1925</v>
      </c>
      <c r="E55" s="12">
        <f t="shared" si="5"/>
        <v>1925</v>
      </c>
      <c r="F55" s="19">
        <v>750</v>
      </c>
    </row>
    <row r="56" spans="1:6">
      <c r="A56">
        <v>49</v>
      </c>
      <c r="B56" s="9">
        <v>9436</v>
      </c>
      <c r="C56" s="6">
        <f t="shared" si="3"/>
        <v>10</v>
      </c>
      <c r="D56" s="12">
        <f t="shared" si="4"/>
        <v>1925</v>
      </c>
      <c r="E56" s="12">
        <f t="shared" si="5"/>
        <v>1926</v>
      </c>
      <c r="F56" s="19">
        <v>900</v>
      </c>
    </row>
    <row r="57" spans="1:6">
      <c r="A57">
        <v>50</v>
      </c>
      <c r="B57" s="9">
        <v>9466</v>
      </c>
      <c r="C57" s="6">
        <f t="shared" si="3"/>
        <v>11</v>
      </c>
      <c r="D57" s="12">
        <f t="shared" si="4"/>
        <v>1925</v>
      </c>
      <c r="E57" s="12">
        <f t="shared" si="5"/>
        <v>1926</v>
      </c>
      <c r="F57" s="19">
        <v>900</v>
      </c>
    </row>
    <row r="58" spans="1:6">
      <c r="A58">
        <v>51</v>
      </c>
      <c r="B58" s="9">
        <v>9497</v>
      </c>
      <c r="C58" s="6">
        <f t="shared" si="3"/>
        <v>12</v>
      </c>
      <c r="D58" s="12">
        <f t="shared" si="4"/>
        <v>1925</v>
      </c>
      <c r="E58" s="12">
        <f t="shared" si="5"/>
        <v>1926</v>
      </c>
      <c r="F58" s="19">
        <v>900</v>
      </c>
    </row>
    <row r="59" spans="1:6">
      <c r="A59">
        <v>52</v>
      </c>
      <c r="B59" s="9">
        <v>9528</v>
      </c>
      <c r="C59" s="6">
        <f t="shared" si="3"/>
        <v>1</v>
      </c>
      <c r="D59" s="12">
        <f t="shared" si="4"/>
        <v>1926</v>
      </c>
      <c r="E59" s="12">
        <f t="shared" si="5"/>
        <v>1926</v>
      </c>
      <c r="F59" s="19">
        <v>900</v>
      </c>
    </row>
    <row r="60" spans="1:6">
      <c r="A60">
        <v>53</v>
      </c>
      <c r="B60" s="9">
        <v>9556</v>
      </c>
      <c r="C60" s="6">
        <f t="shared" si="3"/>
        <v>2</v>
      </c>
      <c r="D60" s="12">
        <f t="shared" si="4"/>
        <v>1926</v>
      </c>
      <c r="E60" s="12">
        <f t="shared" si="5"/>
        <v>1926</v>
      </c>
      <c r="F60" s="19">
        <v>900</v>
      </c>
    </row>
    <row r="61" spans="1:6">
      <c r="A61">
        <v>54</v>
      </c>
      <c r="B61" s="9">
        <v>9587</v>
      </c>
      <c r="C61" s="6">
        <f t="shared" si="3"/>
        <v>3</v>
      </c>
      <c r="D61" s="12">
        <f t="shared" si="4"/>
        <v>1926</v>
      </c>
      <c r="E61" s="12">
        <f t="shared" si="5"/>
        <v>1926</v>
      </c>
      <c r="F61" s="19">
        <v>750</v>
      </c>
    </row>
    <row r="62" spans="1:6">
      <c r="A62">
        <v>55</v>
      </c>
      <c r="B62" s="9">
        <v>9617</v>
      </c>
      <c r="C62" s="6">
        <f t="shared" si="3"/>
        <v>4</v>
      </c>
      <c r="D62" s="12">
        <f t="shared" si="4"/>
        <v>1926</v>
      </c>
      <c r="E62" s="12">
        <f t="shared" si="5"/>
        <v>1926</v>
      </c>
      <c r="F62" s="19">
        <v>750</v>
      </c>
    </row>
    <row r="63" spans="1:6">
      <c r="A63">
        <v>56</v>
      </c>
      <c r="B63" s="9">
        <v>9648</v>
      </c>
      <c r="C63" s="6">
        <f t="shared" si="3"/>
        <v>5</v>
      </c>
      <c r="D63" s="12">
        <f t="shared" si="4"/>
        <v>1926</v>
      </c>
      <c r="E63" s="12">
        <f t="shared" si="5"/>
        <v>1926</v>
      </c>
      <c r="F63" s="19">
        <v>750</v>
      </c>
    </row>
    <row r="64" spans="1:6">
      <c r="A64">
        <v>57</v>
      </c>
      <c r="B64" s="9">
        <v>9678</v>
      </c>
      <c r="C64" s="6">
        <f t="shared" si="3"/>
        <v>6</v>
      </c>
      <c r="D64" s="12">
        <f t="shared" si="4"/>
        <v>1926</v>
      </c>
      <c r="E64" s="12">
        <f t="shared" si="5"/>
        <v>1926</v>
      </c>
      <c r="F64" s="19">
        <v>750</v>
      </c>
    </row>
    <row r="65" spans="1:6">
      <c r="A65">
        <v>58</v>
      </c>
      <c r="B65" s="9">
        <v>9709</v>
      </c>
      <c r="C65" s="6">
        <f t="shared" si="3"/>
        <v>7</v>
      </c>
      <c r="D65" s="12">
        <f t="shared" si="4"/>
        <v>1926</v>
      </c>
      <c r="E65" s="12">
        <f t="shared" si="5"/>
        <v>1926</v>
      </c>
      <c r="F65" s="19">
        <v>750</v>
      </c>
    </row>
    <row r="66" spans="1:6">
      <c r="A66">
        <v>59</v>
      </c>
      <c r="B66" s="9">
        <v>9740</v>
      </c>
      <c r="C66" s="6">
        <f t="shared" si="3"/>
        <v>8</v>
      </c>
      <c r="D66" s="12">
        <f t="shared" si="4"/>
        <v>1926</v>
      </c>
      <c r="E66" s="12">
        <f t="shared" si="5"/>
        <v>1926</v>
      </c>
      <c r="F66" s="19">
        <v>750</v>
      </c>
    </row>
    <row r="67" spans="1:6">
      <c r="A67">
        <v>60</v>
      </c>
      <c r="B67" s="9">
        <v>9770</v>
      </c>
      <c r="C67" s="6">
        <f t="shared" si="3"/>
        <v>9</v>
      </c>
      <c r="D67" s="12">
        <f t="shared" si="4"/>
        <v>1926</v>
      </c>
      <c r="E67" s="12">
        <f t="shared" si="5"/>
        <v>1926</v>
      </c>
      <c r="F67" s="19">
        <v>750</v>
      </c>
    </row>
    <row r="68" spans="1:6">
      <c r="A68">
        <v>61</v>
      </c>
      <c r="B68" s="9">
        <v>9801</v>
      </c>
      <c r="C68" s="6">
        <f t="shared" si="3"/>
        <v>10</v>
      </c>
      <c r="D68" s="12">
        <f t="shared" si="4"/>
        <v>1926</v>
      </c>
      <c r="E68" s="12">
        <f t="shared" si="5"/>
        <v>1927</v>
      </c>
      <c r="F68" s="19">
        <v>900</v>
      </c>
    </row>
    <row r="69" spans="1:6">
      <c r="A69">
        <v>62</v>
      </c>
      <c r="B69" s="9">
        <v>9831</v>
      </c>
      <c r="C69" s="6">
        <f t="shared" si="3"/>
        <v>11</v>
      </c>
      <c r="D69" s="12">
        <f t="shared" si="4"/>
        <v>1926</v>
      </c>
      <c r="E69" s="12">
        <f t="shared" si="5"/>
        <v>1927</v>
      </c>
      <c r="F69" s="19">
        <v>900</v>
      </c>
    </row>
    <row r="70" spans="1:6">
      <c r="A70">
        <v>63</v>
      </c>
      <c r="B70" s="9">
        <v>9862</v>
      </c>
      <c r="C70" s="6">
        <f t="shared" si="3"/>
        <v>12</v>
      </c>
      <c r="D70" s="12">
        <f t="shared" si="4"/>
        <v>1926</v>
      </c>
      <c r="E70" s="12">
        <f t="shared" si="5"/>
        <v>1927</v>
      </c>
      <c r="F70" s="19">
        <v>900</v>
      </c>
    </row>
    <row r="71" spans="1:6">
      <c r="A71">
        <v>64</v>
      </c>
      <c r="B71" s="9">
        <v>9893</v>
      </c>
      <c r="C71" s="6">
        <f t="shared" si="3"/>
        <v>1</v>
      </c>
      <c r="D71" s="12">
        <f t="shared" si="4"/>
        <v>1927</v>
      </c>
      <c r="E71" s="12">
        <f t="shared" si="5"/>
        <v>1927</v>
      </c>
      <c r="F71" s="19">
        <v>900</v>
      </c>
    </row>
    <row r="72" spans="1:6">
      <c r="A72">
        <v>65</v>
      </c>
      <c r="B72" s="9">
        <v>9921</v>
      </c>
      <c r="C72" s="6">
        <f t="shared" si="3"/>
        <v>2</v>
      </c>
      <c r="D72" s="12">
        <f t="shared" si="4"/>
        <v>1927</v>
      </c>
      <c r="E72" s="12">
        <f t="shared" si="5"/>
        <v>1927</v>
      </c>
      <c r="F72" s="19">
        <v>900</v>
      </c>
    </row>
    <row r="73" spans="1:6">
      <c r="A73">
        <v>66</v>
      </c>
      <c r="B73" s="9">
        <v>9952</v>
      </c>
      <c r="C73" s="6">
        <f t="shared" ref="C73:C136" si="6">MONTH(B73)</f>
        <v>3</v>
      </c>
      <c r="D73" s="12">
        <f t="shared" ref="D73:D136" si="7">YEAR(B73)</f>
        <v>1927</v>
      </c>
      <c r="E73" s="12">
        <f t="shared" ref="E73:E136" si="8">IF(AND($C73&gt;=10,$C73&lt;=12),$D73+1,$D73)</f>
        <v>1927</v>
      </c>
      <c r="F73" s="19">
        <v>750</v>
      </c>
    </row>
    <row r="74" spans="1:6">
      <c r="A74">
        <v>67</v>
      </c>
      <c r="B74" s="9">
        <v>9982</v>
      </c>
      <c r="C74" s="6">
        <f t="shared" si="6"/>
        <v>4</v>
      </c>
      <c r="D74" s="12">
        <f t="shared" si="7"/>
        <v>1927</v>
      </c>
      <c r="E74" s="12">
        <f t="shared" si="8"/>
        <v>1927</v>
      </c>
      <c r="F74" s="19">
        <v>1000</v>
      </c>
    </row>
    <row r="75" spans="1:6">
      <c r="A75">
        <v>68</v>
      </c>
      <c r="B75" s="9">
        <v>10013</v>
      </c>
      <c r="C75" s="6">
        <f t="shared" si="6"/>
        <v>5</v>
      </c>
      <c r="D75" s="12">
        <f t="shared" si="7"/>
        <v>1927</v>
      </c>
      <c r="E75" s="12">
        <f t="shared" si="8"/>
        <v>1927</v>
      </c>
      <c r="F75" s="19">
        <v>1000</v>
      </c>
    </row>
    <row r="76" spans="1:6">
      <c r="A76">
        <v>69</v>
      </c>
      <c r="B76" s="9">
        <v>10043</v>
      </c>
      <c r="C76" s="6">
        <f t="shared" si="6"/>
        <v>6</v>
      </c>
      <c r="D76" s="12">
        <f t="shared" si="7"/>
        <v>1927</v>
      </c>
      <c r="E76" s="12">
        <f t="shared" si="8"/>
        <v>1927</v>
      </c>
      <c r="F76" s="19">
        <v>1000</v>
      </c>
    </row>
    <row r="77" spans="1:6">
      <c r="A77">
        <v>70</v>
      </c>
      <c r="B77" s="9">
        <v>10074</v>
      </c>
      <c r="C77" s="6">
        <f t="shared" si="6"/>
        <v>7</v>
      </c>
      <c r="D77" s="12">
        <f t="shared" si="7"/>
        <v>1927</v>
      </c>
      <c r="E77" s="12">
        <f t="shared" si="8"/>
        <v>1927</v>
      </c>
      <c r="F77" s="19">
        <v>1000</v>
      </c>
    </row>
    <row r="78" spans="1:6">
      <c r="A78">
        <v>71</v>
      </c>
      <c r="B78" s="9">
        <v>10105</v>
      </c>
      <c r="C78" s="6">
        <f t="shared" si="6"/>
        <v>8</v>
      </c>
      <c r="D78" s="12">
        <f t="shared" si="7"/>
        <v>1927</v>
      </c>
      <c r="E78" s="12">
        <f t="shared" si="8"/>
        <v>1927</v>
      </c>
      <c r="F78" s="19">
        <v>1000</v>
      </c>
    </row>
    <row r="79" spans="1:6">
      <c r="A79">
        <v>72</v>
      </c>
      <c r="B79" s="9">
        <v>10135</v>
      </c>
      <c r="C79" s="6">
        <f t="shared" si="6"/>
        <v>9</v>
      </c>
      <c r="D79" s="12">
        <f t="shared" si="7"/>
        <v>1927</v>
      </c>
      <c r="E79" s="12">
        <f t="shared" si="8"/>
        <v>1927</v>
      </c>
      <c r="F79" s="19">
        <v>1000</v>
      </c>
    </row>
    <row r="80" spans="1:6">
      <c r="A80">
        <v>73</v>
      </c>
      <c r="B80" s="9">
        <v>10166</v>
      </c>
      <c r="C80" s="6">
        <f t="shared" si="6"/>
        <v>10</v>
      </c>
      <c r="D80" s="12">
        <f t="shared" si="7"/>
        <v>1927</v>
      </c>
      <c r="E80" s="12">
        <f t="shared" si="8"/>
        <v>1928</v>
      </c>
      <c r="F80" s="19">
        <v>1700</v>
      </c>
    </row>
    <row r="81" spans="1:6">
      <c r="A81">
        <v>74</v>
      </c>
      <c r="B81" s="9">
        <v>10196</v>
      </c>
      <c r="C81" s="6">
        <f t="shared" si="6"/>
        <v>11</v>
      </c>
      <c r="D81" s="12">
        <f t="shared" si="7"/>
        <v>1927</v>
      </c>
      <c r="E81" s="12">
        <f t="shared" si="8"/>
        <v>1928</v>
      </c>
      <c r="F81" s="19">
        <v>1700</v>
      </c>
    </row>
    <row r="82" spans="1:6">
      <c r="A82">
        <v>75</v>
      </c>
      <c r="B82" s="9">
        <v>10227</v>
      </c>
      <c r="C82" s="6">
        <f t="shared" si="6"/>
        <v>12</v>
      </c>
      <c r="D82" s="12">
        <f t="shared" si="7"/>
        <v>1927</v>
      </c>
      <c r="E82" s="12">
        <f t="shared" si="8"/>
        <v>1928</v>
      </c>
      <c r="F82" s="19">
        <v>1700</v>
      </c>
    </row>
    <row r="83" spans="1:6">
      <c r="A83">
        <v>76</v>
      </c>
      <c r="B83" s="9">
        <v>10258</v>
      </c>
      <c r="C83" s="6">
        <f t="shared" si="6"/>
        <v>1</v>
      </c>
      <c r="D83" s="12">
        <f t="shared" si="7"/>
        <v>1928</v>
      </c>
      <c r="E83" s="12">
        <f t="shared" si="8"/>
        <v>1928</v>
      </c>
      <c r="F83" s="19">
        <v>1700</v>
      </c>
    </row>
    <row r="84" spans="1:6">
      <c r="A84">
        <v>77</v>
      </c>
      <c r="B84" s="9">
        <v>10287</v>
      </c>
      <c r="C84" s="6">
        <f t="shared" si="6"/>
        <v>2</v>
      </c>
      <c r="D84" s="12">
        <f t="shared" si="7"/>
        <v>1928</v>
      </c>
      <c r="E84" s="12">
        <f t="shared" si="8"/>
        <v>1928</v>
      </c>
      <c r="F84" s="19">
        <v>1700</v>
      </c>
    </row>
    <row r="85" spans="1:6">
      <c r="A85">
        <v>78</v>
      </c>
      <c r="B85" s="9">
        <v>10318</v>
      </c>
      <c r="C85" s="6">
        <f t="shared" si="6"/>
        <v>3</v>
      </c>
      <c r="D85" s="12">
        <f t="shared" si="7"/>
        <v>1928</v>
      </c>
      <c r="E85" s="12">
        <f t="shared" si="8"/>
        <v>1928</v>
      </c>
      <c r="F85" s="19">
        <v>1700</v>
      </c>
    </row>
    <row r="86" spans="1:6">
      <c r="A86">
        <v>79</v>
      </c>
      <c r="B86" s="9">
        <v>10348</v>
      </c>
      <c r="C86" s="6">
        <f t="shared" si="6"/>
        <v>4</v>
      </c>
      <c r="D86" s="12">
        <f t="shared" si="7"/>
        <v>1928</v>
      </c>
      <c r="E86" s="12">
        <f t="shared" si="8"/>
        <v>1928</v>
      </c>
      <c r="F86" s="19">
        <v>1000</v>
      </c>
    </row>
    <row r="87" spans="1:6">
      <c r="A87">
        <v>80</v>
      </c>
      <c r="B87" s="9">
        <v>10379</v>
      </c>
      <c r="C87" s="6">
        <f t="shared" si="6"/>
        <v>5</v>
      </c>
      <c r="D87" s="12">
        <f t="shared" si="7"/>
        <v>1928</v>
      </c>
      <c r="E87" s="12">
        <f t="shared" si="8"/>
        <v>1928</v>
      </c>
      <c r="F87" s="19">
        <v>1000</v>
      </c>
    </row>
    <row r="88" spans="1:6">
      <c r="A88">
        <v>81</v>
      </c>
      <c r="B88" s="9">
        <v>10409</v>
      </c>
      <c r="C88" s="6">
        <f t="shared" si="6"/>
        <v>6</v>
      </c>
      <c r="D88" s="12">
        <f t="shared" si="7"/>
        <v>1928</v>
      </c>
      <c r="E88" s="12">
        <f t="shared" si="8"/>
        <v>1928</v>
      </c>
      <c r="F88" s="19">
        <v>1000</v>
      </c>
    </row>
    <row r="89" spans="1:6">
      <c r="A89">
        <v>82</v>
      </c>
      <c r="B89" s="9">
        <v>10440</v>
      </c>
      <c r="C89" s="6">
        <f t="shared" si="6"/>
        <v>7</v>
      </c>
      <c r="D89" s="12">
        <f t="shared" si="7"/>
        <v>1928</v>
      </c>
      <c r="E89" s="12">
        <f t="shared" si="8"/>
        <v>1928</v>
      </c>
      <c r="F89" s="19">
        <v>1000</v>
      </c>
    </row>
    <row r="90" spans="1:6">
      <c r="A90">
        <v>83</v>
      </c>
      <c r="B90" s="9">
        <v>10471</v>
      </c>
      <c r="C90" s="6">
        <f t="shared" si="6"/>
        <v>8</v>
      </c>
      <c r="D90" s="12">
        <f t="shared" si="7"/>
        <v>1928</v>
      </c>
      <c r="E90" s="12">
        <f t="shared" si="8"/>
        <v>1928</v>
      </c>
      <c r="F90" s="19">
        <v>1000</v>
      </c>
    </row>
    <row r="91" spans="1:6">
      <c r="A91">
        <v>84</v>
      </c>
      <c r="B91" s="9">
        <v>10501</v>
      </c>
      <c r="C91" s="6">
        <f t="shared" si="6"/>
        <v>9</v>
      </c>
      <c r="D91" s="12">
        <f t="shared" si="7"/>
        <v>1928</v>
      </c>
      <c r="E91" s="12">
        <f t="shared" si="8"/>
        <v>1928</v>
      </c>
      <c r="F91" s="19">
        <v>1000</v>
      </c>
    </row>
    <row r="92" spans="1:6">
      <c r="A92">
        <v>85</v>
      </c>
      <c r="B92" s="9">
        <v>10532</v>
      </c>
      <c r="C92" s="6">
        <f t="shared" si="6"/>
        <v>10</v>
      </c>
      <c r="D92" s="12">
        <f t="shared" si="7"/>
        <v>1928</v>
      </c>
      <c r="E92" s="12">
        <f t="shared" si="8"/>
        <v>1929</v>
      </c>
      <c r="F92" s="19">
        <v>1700</v>
      </c>
    </row>
    <row r="93" spans="1:6">
      <c r="A93">
        <v>86</v>
      </c>
      <c r="B93" s="9">
        <v>10562</v>
      </c>
      <c r="C93" s="6">
        <f t="shared" si="6"/>
        <v>11</v>
      </c>
      <c r="D93" s="12">
        <f t="shared" si="7"/>
        <v>1928</v>
      </c>
      <c r="E93" s="12">
        <f t="shared" si="8"/>
        <v>1929</v>
      </c>
      <c r="F93" s="19">
        <v>1700</v>
      </c>
    </row>
    <row r="94" spans="1:6">
      <c r="A94">
        <v>87</v>
      </c>
      <c r="B94" s="9">
        <v>10593</v>
      </c>
      <c r="C94" s="6">
        <f t="shared" si="6"/>
        <v>12</v>
      </c>
      <c r="D94" s="12">
        <f t="shared" si="7"/>
        <v>1928</v>
      </c>
      <c r="E94" s="12">
        <f t="shared" si="8"/>
        <v>1929</v>
      </c>
      <c r="F94" s="19">
        <v>1700</v>
      </c>
    </row>
    <row r="95" spans="1:6">
      <c r="A95">
        <v>88</v>
      </c>
      <c r="B95" s="9">
        <v>10624</v>
      </c>
      <c r="C95" s="6">
        <f t="shared" si="6"/>
        <v>1</v>
      </c>
      <c r="D95" s="12">
        <f t="shared" si="7"/>
        <v>1929</v>
      </c>
      <c r="E95" s="12">
        <f t="shared" si="8"/>
        <v>1929</v>
      </c>
      <c r="F95" s="19">
        <v>1700</v>
      </c>
    </row>
    <row r="96" spans="1:6">
      <c r="A96">
        <v>89</v>
      </c>
      <c r="B96" s="9">
        <v>10652</v>
      </c>
      <c r="C96" s="6">
        <f t="shared" si="6"/>
        <v>2</v>
      </c>
      <c r="D96" s="12">
        <f t="shared" si="7"/>
        <v>1929</v>
      </c>
      <c r="E96" s="12">
        <f t="shared" si="8"/>
        <v>1929</v>
      </c>
      <c r="F96" s="19">
        <v>1700</v>
      </c>
    </row>
    <row r="97" spans="1:6">
      <c r="A97">
        <v>90</v>
      </c>
      <c r="B97" s="9">
        <v>10683</v>
      </c>
      <c r="C97" s="6">
        <f t="shared" si="6"/>
        <v>3</v>
      </c>
      <c r="D97" s="12">
        <f t="shared" si="7"/>
        <v>1929</v>
      </c>
      <c r="E97" s="12">
        <f t="shared" si="8"/>
        <v>1929</v>
      </c>
      <c r="F97" s="19">
        <v>1700</v>
      </c>
    </row>
    <row r="98" spans="1:6">
      <c r="A98">
        <v>91</v>
      </c>
      <c r="B98" s="9">
        <v>10713</v>
      </c>
      <c r="C98" s="6">
        <f t="shared" si="6"/>
        <v>4</v>
      </c>
      <c r="D98" s="12">
        <f t="shared" si="7"/>
        <v>1929</v>
      </c>
      <c r="E98" s="12">
        <f t="shared" si="8"/>
        <v>1929</v>
      </c>
      <c r="F98" s="19">
        <v>750</v>
      </c>
    </row>
    <row r="99" spans="1:6">
      <c r="A99">
        <v>92</v>
      </c>
      <c r="B99" s="9">
        <v>10744</v>
      </c>
      <c r="C99" s="6">
        <f t="shared" si="6"/>
        <v>5</v>
      </c>
      <c r="D99" s="12">
        <f t="shared" si="7"/>
        <v>1929</v>
      </c>
      <c r="E99" s="12">
        <f t="shared" si="8"/>
        <v>1929</v>
      </c>
      <c r="F99" s="19">
        <v>750</v>
      </c>
    </row>
    <row r="100" spans="1:6">
      <c r="A100">
        <v>93</v>
      </c>
      <c r="B100" s="9">
        <v>10774</v>
      </c>
      <c r="C100" s="6">
        <f t="shared" si="6"/>
        <v>6</v>
      </c>
      <c r="D100" s="12">
        <f t="shared" si="7"/>
        <v>1929</v>
      </c>
      <c r="E100" s="12">
        <f t="shared" si="8"/>
        <v>1929</v>
      </c>
      <c r="F100" s="19">
        <v>750</v>
      </c>
    </row>
    <row r="101" spans="1:6">
      <c r="A101">
        <v>94</v>
      </c>
      <c r="B101" s="9">
        <v>10805</v>
      </c>
      <c r="C101" s="6">
        <f t="shared" si="6"/>
        <v>7</v>
      </c>
      <c r="D101" s="12">
        <f t="shared" si="7"/>
        <v>1929</v>
      </c>
      <c r="E101" s="12">
        <f t="shared" si="8"/>
        <v>1929</v>
      </c>
      <c r="F101" s="19">
        <v>750</v>
      </c>
    </row>
    <row r="102" spans="1:6">
      <c r="A102">
        <v>95</v>
      </c>
      <c r="B102" s="9">
        <v>10836</v>
      </c>
      <c r="C102" s="6">
        <f t="shared" si="6"/>
        <v>8</v>
      </c>
      <c r="D102" s="12">
        <f t="shared" si="7"/>
        <v>1929</v>
      </c>
      <c r="E102" s="12">
        <f t="shared" si="8"/>
        <v>1929</v>
      </c>
      <c r="F102" s="19">
        <v>750</v>
      </c>
    </row>
    <row r="103" spans="1:6">
      <c r="A103">
        <v>96</v>
      </c>
      <c r="B103" s="9">
        <v>10866</v>
      </c>
      <c r="C103" s="6">
        <f t="shared" si="6"/>
        <v>9</v>
      </c>
      <c r="D103" s="12">
        <f t="shared" si="7"/>
        <v>1929</v>
      </c>
      <c r="E103" s="12">
        <f t="shared" si="8"/>
        <v>1929</v>
      </c>
      <c r="F103" s="19">
        <v>750</v>
      </c>
    </row>
    <row r="104" spans="1:6">
      <c r="A104">
        <v>97</v>
      </c>
      <c r="B104" s="9">
        <v>10897</v>
      </c>
      <c r="C104" s="6">
        <f t="shared" si="6"/>
        <v>10</v>
      </c>
      <c r="D104" s="12">
        <f t="shared" si="7"/>
        <v>1929</v>
      </c>
      <c r="E104" s="12">
        <f t="shared" si="8"/>
        <v>1930</v>
      </c>
      <c r="F104" s="19">
        <v>900</v>
      </c>
    </row>
    <row r="105" spans="1:6">
      <c r="A105">
        <v>98</v>
      </c>
      <c r="B105" s="9">
        <v>10927</v>
      </c>
      <c r="C105" s="6">
        <f t="shared" si="6"/>
        <v>11</v>
      </c>
      <c r="D105" s="12">
        <f t="shared" si="7"/>
        <v>1929</v>
      </c>
      <c r="E105" s="12">
        <f t="shared" si="8"/>
        <v>1930</v>
      </c>
      <c r="F105" s="19">
        <v>900</v>
      </c>
    </row>
    <row r="106" spans="1:6">
      <c r="A106">
        <v>99</v>
      </c>
      <c r="B106" s="9">
        <v>10958</v>
      </c>
      <c r="C106" s="6">
        <f t="shared" si="6"/>
        <v>12</v>
      </c>
      <c r="D106" s="12">
        <f t="shared" si="7"/>
        <v>1929</v>
      </c>
      <c r="E106" s="12">
        <f t="shared" si="8"/>
        <v>1930</v>
      </c>
      <c r="F106" s="19">
        <v>900</v>
      </c>
    </row>
    <row r="107" spans="1:6">
      <c r="A107">
        <v>100</v>
      </c>
      <c r="B107" s="9">
        <v>10989</v>
      </c>
      <c r="C107" s="6">
        <f t="shared" si="6"/>
        <v>1</v>
      </c>
      <c r="D107" s="12">
        <f t="shared" si="7"/>
        <v>1930</v>
      </c>
      <c r="E107" s="12">
        <f t="shared" si="8"/>
        <v>1930</v>
      </c>
      <c r="F107" s="19">
        <v>900</v>
      </c>
    </row>
    <row r="108" spans="1:6">
      <c r="A108">
        <v>101</v>
      </c>
      <c r="B108" s="9">
        <v>11017</v>
      </c>
      <c r="C108" s="6">
        <f t="shared" si="6"/>
        <v>2</v>
      </c>
      <c r="D108" s="12">
        <f t="shared" si="7"/>
        <v>1930</v>
      </c>
      <c r="E108" s="12">
        <f t="shared" si="8"/>
        <v>1930</v>
      </c>
      <c r="F108" s="19">
        <v>900</v>
      </c>
    </row>
    <row r="109" spans="1:6">
      <c r="A109">
        <v>102</v>
      </c>
      <c r="B109" s="9">
        <v>11048</v>
      </c>
      <c r="C109" s="6">
        <f t="shared" si="6"/>
        <v>3</v>
      </c>
      <c r="D109" s="12">
        <f t="shared" si="7"/>
        <v>1930</v>
      </c>
      <c r="E109" s="12">
        <f t="shared" si="8"/>
        <v>1930</v>
      </c>
      <c r="F109" s="19">
        <v>750</v>
      </c>
    </row>
    <row r="110" spans="1:6">
      <c r="A110">
        <v>103</v>
      </c>
      <c r="B110" s="9">
        <v>11078</v>
      </c>
      <c r="C110" s="6">
        <f t="shared" si="6"/>
        <v>4</v>
      </c>
      <c r="D110" s="12">
        <f t="shared" si="7"/>
        <v>1930</v>
      </c>
      <c r="E110" s="12">
        <f t="shared" si="8"/>
        <v>1930</v>
      </c>
      <c r="F110" s="19">
        <v>750</v>
      </c>
    </row>
    <row r="111" spans="1:6">
      <c r="A111">
        <v>104</v>
      </c>
      <c r="B111" s="9">
        <v>11109</v>
      </c>
      <c r="C111" s="6">
        <f t="shared" si="6"/>
        <v>5</v>
      </c>
      <c r="D111" s="12">
        <f t="shared" si="7"/>
        <v>1930</v>
      </c>
      <c r="E111" s="12">
        <f t="shared" si="8"/>
        <v>1930</v>
      </c>
      <c r="F111" s="19">
        <v>750</v>
      </c>
    </row>
    <row r="112" spans="1:6">
      <c r="A112">
        <v>105</v>
      </c>
      <c r="B112" s="9">
        <v>11139</v>
      </c>
      <c r="C112" s="6">
        <f t="shared" si="6"/>
        <v>6</v>
      </c>
      <c r="D112" s="12">
        <f t="shared" si="7"/>
        <v>1930</v>
      </c>
      <c r="E112" s="12">
        <f t="shared" si="8"/>
        <v>1930</v>
      </c>
      <c r="F112" s="19">
        <v>750</v>
      </c>
    </row>
    <row r="113" spans="1:6">
      <c r="A113">
        <v>106</v>
      </c>
      <c r="B113" s="9">
        <v>11170</v>
      </c>
      <c r="C113" s="6">
        <f t="shared" si="6"/>
        <v>7</v>
      </c>
      <c r="D113" s="12">
        <f t="shared" si="7"/>
        <v>1930</v>
      </c>
      <c r="E113" s="12">
        <f t="shared" si="8"/>
        <v>1930</v>
      </c>
      <c r="F113" s="19">
        <v>750</v>
      </c>
    </row>
    <row r="114" spans="1:6">
      <c r="A114">
        <v>107</v>
      </c>
      <c r="B114" s="9">
        <v>11201</v>
      </c>
      <c r="C114" s="6">
        <f t="shared" si="6"/>
        <v>8</v>
      </c>
      <c r="D114" s="12">
        <f t="shared" si="7"/>
        <v>1930</v>
      </c>
      <c r="E114" s="12">
        <f t="shared" si="8"/>
        <v>1930</v>
      </c>
      <c r="F114" s="19">
        <v>750</v>
      </c>
    </row>
    <row r="115" spans="1:6">
      <c r="A115">
        <v>108</v>
      </c>
      <c r="B115" s="9">
        <v>11231</v>
      </c>
      <c r="C115" s="6">
        <f t="shared" si="6"/>
        <v>9</v>
      </c>
      <c r="D115" s="12">
        <f t="shared" si="7"/>
        <v>1930</v>
      </c>
      <c r="E115" s="12">
        <f t="shared" si="8"/>
        <v>1930</v>
      </c>
      <c r="F115" s="19">
        <v>750</v>
      </c>
    </row>
    <row r="116" spans="1:6">
      <c r="A116">
        <v>109</v>
      </c>
      <c r="B116" s="9">
        <v>11262</v>
      </c>
      <c r="C116" s="6">
        <f t="shared" si="6"/>
        <v>10</v>
      </c>
      <c r="D116" s="12">
        <f t="shared" si="7"/>
        <v>1930</v>
      </c>
      <c r="E116" s="12">
        <f t="shared" si="8"/>
        <v>1931</v>
      </c>
      <c r="F116" s="19">
        <v>900</v>
      </c>
    </row>
    <row r="117" spans="1:6">
      <c r="A117">
        <v>110</v>
      </c>
      <c r="B117" s="9">
        <v>11292</v>
      </c>
      <c r="C117" s="6">
        <f t="shared" si="6"/>
        <v>11</v>
      </c>
      <c r="D117" s="12">
        <f t="shared" si="7"/>
        <v>1930</v>
      </c>
      <c r="E117" s="12">
        <f t="shared" si="8"/>
        <v>1931</v>
      </c>
      <c r="F117" s="19">
        <v>900</v>
      </c>
    </row>
    <row r="118" spans="1:6">
      <c r="A118">
        <v>111</v>
      </c>
      <c r="B118" s="9">
        <v>11323</v>
      </c>
      <c r="C118" s="6">
        <f t="shared" si="6"/>
        <v>12</v>
      </c>
      <c r="D118" s="12">
        <f t="shared" si="7"/>
        <v>1930</v>
      </c>
      <c r="E118" s="12">
        <f t="shared" si="8"/>
        <v>1931</v>
      </c>
      <c r="F118" s="19">
        <v>900</v>
      </c>
    </row>
    <row r="119" spans="1:6">
      <c r="A119">
        <v>112</v>
      </c>
      <c r="B119" s="9">
        <v>11354</v>
      </c>
      <c r="C119" s="6">
        <f t="shared" si="6"/>
        <v>1</v>
      </c>
      <c r="D119" s="12">
        <f t="shared" si="7"/>
        <v>1931</v>
      </c>
      <c r="E119" s="12">
        <f t="shared" si="8"/>
        <v>1931</v>
      </c>
      <c r="F119" s="19">
        <v>900</v>
      </c>
    </row>
    <row r="120" spans="1:6">
      <c r="A120">
        <v>113</v>
      </c>
      <c r="B120" s="9">
        <v>11382</v>
      </c>
      <c r="C120" s="6">
        <f t="shared" si="6"/>
        <v>2</v>
      </c>
      <c r="D120" s="12">
        <f t="shared" si="7"/>
        <v>1931</v>
      </c>
      <c r="E120" s="12">
        <f t="shared" si="8"/>
        <v>1931</v>
      </c>
      <c r="F120" s="19">
        <v>900</v>
      </c>
    </row>
    <row r="121" spans="1:6">
      <c r="A121">
        <v>114</v>
      </c>
      <c r="B121" s="9">
        <v>11413</v>
      </c>
      <c r="C121" s="6">
        <f t="shared" si="6"/>
        <v>3</v>
      </c>
      <c r="D121" s="12">
        <f t="shared" si="7"/>
        <v>1931</v>
      </c>
      <c r="E121" s="12">
        <f t="shared" si="8"/>
        <v>1931</v>
      </c>
      <c r="F121" s="19">
        <v>750</v>
      </c>
    </row>
    <row r="122" spans="1:6">
      <c r="A122">
        <v>115</v>
      </c>
      <c r="B122" s="9">
        <v>11443</v>
      </c>
      <c r="C122" s="6">
        <f t="shared" si="6"/>
        <v>4</v>
      </c>
      <c r="D122" s="12">
        <f t="shared" si="7"/>
        <v>1931</v>
      </c>
      <c r="E122" s="12">
        <f t="shared" si="8"/>
        <v>1931</v>
      </c>
      <c r="F122" s="19">
        <v>750</v>
      </c>
    </row>
    <row r="123" spans="1:6">
      <c r="A123">
        <v>116</v>
      </c>
      <c r="B123" s="9">
        <v>11474</v>
      </c>
      <c r="C123" s="6">
        <f t="shared" si="6"/>
        <v>5</v>
      </c>
      <c r="D123" s="12">
        <f t="shared" si="7"/>
        <v>1931</v>
      </c>
      <c r="E123" s="12">
        <f t="shared" si="8"/>
        <v>1931</v>
      </c>
      <c r="F123" s="19">
        <v>750</v>
      </c>
    </row>
    <row r="124" spans="1:6">
      <c r="A124">
        <v>117</v>
      </c>
      <c r="B124" s="9">
        <v>11504</v>
      </c>
      <c r="C124" s="6">
        <f t="shared" si="6"/>
        <v>6</v>
      </c>
      <c r="D124" s="12">
        <f t="shared" si="7"/>
        <v>1931</v>
      </c>
      <c r="E124" s="12">
        <f t="shared" si="8"/>
        <v>1931</v>
      </c>
      <c r="F124" s="19">
        <v>750</v>
      </c>
    </row>
    <row r="125" spans="1:6">
      <c r="A125">
        <v>118</v>
      </c>
      <c r="B125" s="9">
        <v>11535</v>
      </c>
      <c r="C125" s="6">
        <f t="shared" si="6"/>
        <v>7</v>
      </c>
      <c r="D125" s="12">
        <f t="shared" si="7"/>
        <v>1931</v>
      </c>
      <c r="E125" s="12">
        <f t="shared" si="8"/>
        <v>1931</v>
      </c>
      <c r="F125" s="19">
        <v>750</v>
      </c>
    </row>
    <row r="126" spans="1:6">
      <c r="A126">
        <v>119</v>
      </c>
      <c r="B126" s="9">
        <v>11566</v>
      </c>
      <c r="C126" s="6">
        <f t="shared" si="6"/>
        <v>8</v>
      </c>
      <c r="D126" s="12">
        <f t="shared" si="7"/>
        <v>1931</v>
      </c>
      <c r="E126" s="12">
        <f t="shared" si="8"/>
        <v>1931</v>
      </c>
      <c r="F126" s="19">
        <v>750</v>
      </c>
    </row>
    <row r="127" spans="1:6">
      <c r="A127">
        <v>120</v>
      </c>
      <c r="B127" s="9">
        <v>11596</v>
      </c>
      <c r="C127" s="6">
        <f t="shared" si="6"/>
        <v>9</v>
      </c>
      <c r="D127" s="12">
        <f t="shared" si="7"/>
        <v>1931</v>
      </c>
      <c r="E127" s="12">
        <f t="shared" si="8"/>
        <v>1931</v>
      </c>
      <c r="F127" s="19">
        <v>750</v>
      </c>
    </row>
    <row r="128" spans="1:6">
      <c r="A128">
        <v>121</v>
      </c>
      <c r="B128" s="9">
        <v>11627</v>
      </c>
      <c r="C128" s="6">
        <f t="shared" si="6"/>
        <v>10</v>
      </c>
      <c r="D128" s="12">
        <f t="shared" si="7"/>
        <v>1931</v>
      </c>
      <c r="E128" s="12">
        <f t="shared" si="8"/>
        <v>1932</v>
      </c>
      <c r="F128" s="19">
        <v>900</v>
      </c>
    </row>
    <row r="129" spans="1:6">
      <c r="A129">
        <v>122</v>
      </c>
      <c r="B129" s="9">
        <v>11657</v>
      </c>
      <c r="C129" s="6">
        <f t="shared" si="6"/>
        <v>11</v>
      </c>
      <c r="D129" s="12">
        <f t="shared" si="7"/>
        <v>1931</v>
      </c>
      <c r="E129" s="12">
        <f t="shared" si="8"/>
        <v>1932</v>
      </c>
      <c r="F129" s="19">
        <v>900</v>
      </c>
    </row>
    <row r="130" spans="1:6">
      <c r="A130">
        <v>123</v>
      </c>
      <c r="B130" s="9">
        <v>11688</v>
      </c>
      <c r="C130" s="6">
        <f t="shared" si="6"/>
        <v>12</v>
      </c>
      <c r="D130" s="12">
        <f t="shared" si="7"/>
        <v>1931</v>
      </c>
      <c r="E130" s="12">
        <f t="shared" si="8"/>
        <v>1932</v>
      </c>
      <c r="F130" s="19">
        <v>900</v>
      </c>
    </row>
    <row r="131" spans="1:6">
      <c r="A131">
        <v>124</v>
      </c>
      <c r="B131" s="9">
        <v>11719</v>
      </c>
      <c r="C131" s="6">
        <f t="shared" si="6"/>
        <v>1</v>
      </c>
      <c r="D131" s="12">
        <f t="shared" si="7"/>
        <v>1932</v>
      </c>
      <c r="E131" s="12">
        <f t="shared" si="8"/>
        <v>1932</v>
      </c>
      <c r="F131" s="19">
        <v>900</v>
      </c>
    </row>
    <row r="132" spans="1:6">
      <c r="A132">
        <v>125</v>
      </c>
      <c r="B132" s="9">
        <v>11748</v>
      </c>
      <c r="C132" s="6">
        <f t="shared" si="6"/>
        <v>2</v>
      </c>
      <c r="D132" s="12">
        <f t="shared" si="7"/>
        <v>1932</v>
      </c>
      <c r="E132" s="12">
        <f t="shared" si="8"/>
        <v>1932</v>
      </c>
      <c r="F132" s="19">
        <v>900</v>
      </c>
    </row>
    <row r="133" spans="1:6">
      <c r="A133">
        <v>126</v>
      </c>
      <c r="B133" s="9">
        <v>11779</v>
      </c>
      <c r="C133" s="6">
        <f t="shared" si="6"/>
        <v>3</v>
      </c>
      <c r="D133" s="12">
        <f t="shared" si="7"/>
        <v>1932</v>
      </c>
      <c r="E133" s="12">
        <f t="shared" si="8"/>
        <v>1932</v>
      </c>
      <c r="F133" s="19">
        <v>750</v>
      </c>
    </row>
    <row r="134" spans="1:6">
      <c r="A134">
        <v>127</v>
      </c>
      <c r="B134" s="9">
        <v>11809</v>
      </c>
      <c r="C134" s="6">
        <f t="shared" si="6"/>
        <v>4</v>
      </c>
      <c r="D134" s="12">
        <f t="shared" si="7"/>
        <v>1932</v>
      </c>
      <c r="E134" s="12">
        <f t="shared" si="8"/>
        <v>1932</v>
      </c>
      <c r="F134" s="19">
        <v>750</v>
      </c>
    </row>
    <row r="135" spans="1:6">
      <c r="A135">
        <v>128</v>
      </c>
      <c r="B135" s="9">
        <v>11840</v>
      </c>
      <c r="C135" s="6">
        <f t="shared" si="6"/>
        <v>5</v>
      </c>
      <c r="D135" s="12">
        <f t="shared" si="7"/>
        <v>1932</v>
      </c>
      <c r="E135" s="12">
        <f t="shared" si="8"/>
        <v>1932</v>
      </c>
      <c r="F135" s="19">
        <v>750</v>
      </c>
    </row>
    <row r="136" spans="1:6">
      <c r="A136">
        <v>129</v>
      </c>
      <c r="B136" s="9">
        <v>11870</v>
      </c>
      <c r="C136" s="6">
        <f t="shared" si="6"/>
        <v>6</v>
      </c>
      <c r="D136" s="12">
        <f t="shared" si="7"/>
        <v>1932</v>
      </c>
      <c r="E136" s="12">
        <f t="shared" si="8"/>
        <v>1932</v>
      </c>
      <c r="F136" s="19">
        <v>750</v>
      </c>
    </row>
    <row r="137" spans="1:6">
      <c r="A137">
        <v>130</v>
      </c>
      <c r="B137" s="9">
        <v>11901</v>
      </c>
      <c r="C137" s="6">
        <f t="shared" ref="C137:C200" si="9">MONTH(B137)</f>
        <v>7</v>
      </c>
      <c r="D137" s="12">
        <f t="shared" ref="D137:D200" si="10">YEAR(B137)</f>
        <v>1932</v>
      </c>
      <c r="E137" s="12">
        <f t="shared" ref="E137:E200" si="11">IF(AND($C137&gt;=10,$C137&lt;=12),$D137+1,$D137)</f>
        <v>1932</v>
      </c>
      <c r="F137" s="19">
        <v>750</v>
      </c>
    </row>
    <row r="138" spans="1:6">
      <c r="A138">
        <v>131</v>
      </c>
      <c r="B138" s="9">
        <v>11932</v>
      </c>
      <c r="C138" s="6">
        <f t="shared" si="9"/>
        <v>8</v>
      </c>
      <c r="D138" s="12">
        <f t="shared" si="10"/>
        <v>1932</v>
      </c>
      <c r="E138" s="12">
        <f t="shared" si="11"/>
        <v>1932</v>
      </c>
      <c r="F138" s="19">
        <v>750</v>
      </c>
    </row>
    <row r="139" spans="1:6">
      <c r="A139">
        <v>132</v>
      </c>
      <c r="B139" s="9">
        <v>11962</v>
      </c>
      <c r="C139" s="6">
        <f t="shared" si="9"/>
        <v>9</v>
      </c>
      <c r="D139" s="12">
        <f t="shared" si="10"/>
        <v>1932</v>
      </c>
      <c r="E139" s="12">
        <f t="shared" si="11"/>
        <v>1932</v>
      </c>
      <c r="F139" s="19">
        <v>750</v>
      </c>
    </row>
    <row r="140" spans="1:6">
      <c r="A140">
        <v>133</v>
      </c>
      <c r="B140" s="9">
        <v>11993</v>
      </c>
      <c r="C140" s="6">
        <f t="shared" si="9"/>
        <v>10</v>
      </c>
      <c r="D140" s="12">
        <f t="shared" si="10"/>
        <v>1932</v>
      </c>
      <c r="E140" s="12">
        <f t="shared" si="11"/>
        <v>1933</v>
      </c>
      <c r="F140" s="19">
        <v>900</v>
      </c>
    </row>
    <row r="141" spans="1:6">
      <c r="A141">
        <v>134</v>
      </c>
      <c r="B141" s="9">
        <v>12023</v>
      </c>
      <c r="C141" s="6">
        <f t="shared" si="9"/>
        <v>11</v>
      </c>
      <c r="D141" s="12">
        <f t="shared" si="10"/>
        <v>1932</v>
      </c>
      <c r="E141" s="12">
        <f t="shared" si="11"/>
        <v>1933</v>
      </c>
      <c r="F141" s="19">
        <v>900</v>
      </c>
    </row>
    <row r="142" spans="1:6">
      <c r="A142">
        <v>135</v>
      </c>
      <c r="B142" s="9">
        <v>12054</v>
      </c>
      <c r="C142" s="6">
        <f t="shared" si="9"/>
        <v>12</v>
      </c>
      <c r="D142" s="12">
        <f t="shared" si="10"/>
        <v>1932</v>
      </c>
      <c r="E142" s="12">
        <f t="shared" si="11"/>
        <v>1933</v>
      </c>
      <c r="F142" s="19">
        <v>900</v>
      </c>
    </row>
    <row r="143" spans="1:6">
      <c r="A143">
        <v>136</v>
      </c>
      <c r="B143" s="9">
        <v>12085</v>
      </c>
      <c r="C143" s="6">
        <f t="shared" si="9"/>
        <v>1</v>
      </c>
      <c r="D143" s="12">
        <f t="shared" si="10"/>
        <v>1933</v>
      </c>
      <c r="E143" s="12">
        <f t="shared" si="11"/>
        <v>1933</v>
      </c>
      <c r="F143" s="19">
        <v>900</v>
      </c>
    </row>
    <row r="144" spans="1:6">
      <c r="A144">
        <v>137</v>
      </c>
      <c r="B144" s="9">
        <v>12113</v>
      </c>
      <c r="C144" s="6">
        <f t="shared" si="9"/>
        <v>2</v>
      </c>
      <c r="D144" s="12">
        <f t="shared" si="10"/>
        <v>1933</v>
      </c>
      <c r="E144" s="12">
        <f t="shared" si="11"/>
        <v>1933</v>
      </c>
      <c r="F144" s="19">
        <v>900</v>
      </c>
    </row>
    <row r="145" spans="1:6">
      <c r="A145">
        <v>138</v>
      </c>
      <c r="B145" s="9">
        <v>12144</v>
      </c>
      <c r="C145" s="6">
        <f t="shared" si="9"/>
        <v>3</v>
      </c>
      <c r="D145" s="12">
        <f t="shared" si="10"/>
        <v>1933</v>
      </c>
      <c r="E145" s="12">
        <f t="shared" si="11"/>
        <v>1933</v>
      </c>
      <c r="F145" s="19">
        <v>750</v>
      </c>
    </row>
    <row r="146" spans="1:6">
      <c r="A146">
        <v>139</v>
      </c>
      <c r="B146" s="9">
        <v>12174</v>
      </c>
      <c r="C146" s="6">
        <f t="shared" si="9"/>
        <v>4</v>
      </c>
      <c r="D146" s="12">
        <f t="shared" si="10"/>
        <v>1933</v>
      </c>
      <c r="E146" s="12">
        <f t="shared" si="11"/>
        <v>1933</v>
      </c>
      <c r="F146" s="19">
        <v>750</v>
      </c>
    </row>
    <row r="147" spans="1:6">
      <c r="A147">
        <v>140</v>
      </c>
      <c r="B147" s="9">
        <v>12205</v>
      </c>
      <c r="C147" s="6">
        <f t="shared" si="9"/>
        <v>5</v>
      </c>
      <c r="D147" s="12">
        <f t="shared" si="10"/>
        <v>1933</v>
      </c>
      <c r="E147" s="12">
        <f t="shared" si="11"/>
        <v>1933</v>
      </c>
      <c r="F147" s="19">
        <v>750</v>
      </c>
    </row>
    <row r="148" spans="1:6">
      <c r="A148">
        <v>141</v>
      </c>
      <c r="B148" s="9">
        <v>12235</v>
      </c>
      <c r="C148" s="6">
        <f t="shared" si="9"/>
        <v>6</v>
      </c>
      <c r="D148" s="12">
        <f t="shared" si="10"/>
        <v>1933</v>
      </c>
      <c r="E148" s="12">
        <f t="shared" si="11"/>
        <v>1933</v>
      </c>
      <c r="F148" s="19">
        <v>750</v>
      </c>
    </row>
    <row r="149" spans="1:6">
      <c r="A149">
        <v>142</v>
      </c>
      <c r="B149" s="9">
        <v>12266</v>
      </c>
      <c r="C149" s="6">
        <f t="shared" si="9"/>
        <v>7</v>
      </c>
      <c r="D149" s="12">
        <f t="shared" si="10"/>
        <v>1933</v>
      </c>
      <c r="E149" s="12">
        <f t="shared" si="11"/>
        <v>1933</v>
      </c>
      <c r="F149" s="19">
        <v>750</v>
      </c>
    </row>
    <row r="150" spans="1:6">
      <c r="A150">
        <v>143</v>
      </c>
      <c r="B150" s="9">
        <v>12297</v>
      </c>
      <c r="C150" s="6">
        <f t="shared" si="9"/>
        <v>8</v>
      </c>
      <c r="D150" s="12">
        <f t="shared" si="10"/>
        <v>1933</v>
      </c>
      <c r="E150" s="12">
        <f t="shared" si="11"/>
        <v>1933</v>
      </c>
      <c r="F150" s="19">
        <v>750</v>
      </c>
    </row>
    <row r="151" spans="1:6">
      <c r="A151">
        <v>144</v>
      </c>
      <c r="B151" s="9">
        <v>12327</v>
      </c>
      <c r="C151" s="6">
        <f t="shared" si="9"/>
        <v>9</v>
      </c>
      <c r="D151" s="12">
        <f t="shared" si="10"/>
        <v>1933</v>
      </c>
      <c r="E151" s="12">
        <f t="shared" si="11"/>
        <v>1933</v>
      </c>
      <c r="F151" s="19">
        <v>750</v>
      </c>
    </row>
    <row r="152" spans="1:6">
      <c r="A152">
        <v>145</v>
      </c>
      <c r="B152" s="9">
        <v>12358</v>
      </c>
      <c r="C152" s="6">
        <f t="shared" si="9"/>
        <v>10</v>
      </c>
      <c r="D152" s="12">
        <f t="shared" si="10"/>
        <v>1933</v>
      </c>
      <c r="E152" s="12">
        <f t="shared" si="11"/>
        <v>1934</v>
      </c>
      <c r="F152" s="19">
        <v>900</v>
      </c>
    </row>
    <row r="153" spans="1:6">
      <c r="A153">
        <v>146</v>
      </c>
      <c r="B153" s="9">
        <v>12388</v>
      </c>
      <c r="C153" s="6">
        <f t="shared" si="9"/>
        <v>11</v>
      </c>
      <c r="D153" s="12">
        <f t="shared" si="10"/>
        <v>1933</v>
      </c>
      <c r="E153" s="12">
        <f t="shared" si="11"/>
        <v>1934</v>
      </c>
      <c r="F153" s="19">
        <v>900</v>
      </c>
    </row>
    <row r="154" spans="1:6">
      <c r="A154">
        <v>147</v>
      </c>
      <c r="B154" s="9">
        <v>12419</v>
      </c>
      <c r="C154" s="6">
        <f t="shared" si="9"/>
        <v>12</v>
      </c>
      <c r="D154" s="12">
        <f t="shared" si="10"/>
        <v>1933</v>
      </c>
      <c r="E154" s="12">
        <f t="shared" si="11"/>
        <v>1934</v>
      </c>
      <c r="F154" s="19">
        <v>900</v>
      </c>
    </row>
    <row r="155" spans="1:6">
      <c r="A155">
        <v>148</v>
      </c>
      <c r="B155" s="9">
        <v>12450</v>
      </c>
      <c r="C155" s="6">
        <f t="shared" si="9"/>
        <v>1</v>
      </c>
      <c r="D155" s="12">
        <f t="shared" si="10"/>
        <v>1934</v>
      </c>
      <c r="E155" s="12">
        <f t="shared" si="11"/>
        <v>1934</v>
      </c>
      <c r="F155" s="19">
        <v>900</v>
      </c>
    </row>
    <row r="156" spans="1:6">
      <c r="A156">
        <v>149</v>
      </c>
      <c r="B156" s="9">
        <v>12478</v>
      </c>
      <c r="C156" s="6">
        <f t="shared" si="9"/>
        <v>2</v>
      </c>
      <c r="D156" s="12">
        <f t="shared" si="10"/>
        <v>1934</v>
      </c>
      <c r="E156" s="12">
        <f t="shared" si="11"/>
        <v>1934</v>
      </c>
      <c r="F156" s="19">
        <v>900</v>
      </c>
    </row>
    <row r="157" spans="1:6">
      <c r="A157">
        <v>150</v>
      </c>
      <c r="B157" s="9">
        <v>12509</v>
      </c>
      <c r="C157" s="6">
        <f t="shared" si="9"/>
        <v>3</v>
      </c>
      <c r="D157" s="12">
        <f t="shared" si="10"/>
        <v>1934</v>
      </c>
      <c r="E157" s="12">
        <f t="shared" si="11"/>
        <v>1934</v>
      </c>
      <c r="F157" s="19">
        <v>750</v>
      </c>
    </row>
    <row r="158" spans="1:6">
      <c r="A158">
        <v>151</v>
      </c>
      <c r="B158" s="9">
        <v>12539</v>
      </c>
      <c r="C158" s="6">
        <f t="shared" si="9"/>
        <v>4</v>
      </c>
      <c r="D158" s="12">
        <f t="shared" si="10"/>
        <v>1934</v>
      </c>
      <c r="E158" s="12">
        <f t="shared" si="11"/>
        <v>1934</v>
      </c>
      <c r="F158" s="19">
        <v>750</v>
      </c>
    </row>
    <row r="159" spans="1:6">
      <c r="A159">
        <v>152</v>
      </c>
      <c r="B159" s="9">
        <v>12570</v>
      </c>
      <c r="C159" s="6">
        <f t="shared" si="9"/>
        <v>5</v>
      </c>
      <c r="D159" s="12">
        <f t="shared" si="10"/>
        <v>1934</v>
      </c>
      <c r="E159" s="12">
        <f t="shared" si="11"/>
        <v>1934</v>
      </c>
      <c r="F159" s="19">
        <v>750</v>
      </c>
    </row>
    <row r="160" spans="1:6">
      <c r="A160">
        <v>153</v>
      </c>
      <c r="B160" s="9">
        <v>12600</v>
      </c>
      <c r="C160" s="6">
        <f t="shared" si="9"/>
        <v>6</v>
      </c>
      <c r="D160" s="12">
        <f t="shared" si="10"/>
        <v>1934</v>
      </c>
      <c r="E160" s="12">
        <f t="shared" si="11"/>
        <v>1934</v>
      </c>
      <c r="F160" s="19">
        <v>750</v>
      </c>
    </row>
    <row r="161" spans="1:6">
      <c r="A161">
        <v>154</v>
      </c>
      <c r="B161" s="9">
        <v>12631</v>
      </c>
      <c r="C161" s="6">
        <f t="shared" si="9"/>
        <v>7</v>
      </c>
      <c r="D161" s="12">
        <f t="shared" si="10"/>
        <v>1934</v>
      </c>
      <c r="E161" s="12">
        <f t="shared" si="11"/>
        <v>1934</v>
      </c>
      <c r="F161" s="19">
        <v>750</v>
      </c>
    </row>
    <row r="162" spans="1:6">
      <c r="A162">
        <v>155</v>
      </c>
      <c r="B162" s="9">
        <v>12662</v>
      </c>
      <c r="C162" s="6">
        <f t="shared" si="9"/>
        <v>8</v>
      </c>
      <c r="D162" s="12">
        <f t="shared" si="10"/>
        <v>1934</v>
      </c>
      <c r="E162" s="12">
        <f t="shared" si="11"/>
        <v>1934</v>
      </c>
      <c r="F162" s="19">
        <v>750</v>
      </c>
    </row>
    <row r="163" spans="1:6">
      <c r="A163">
        <v>156</v>
      </c>
      <c r="B163" s="9">
        <v>12692</v>
      </c>
      <c r="C163" s="6">
        <f t="shared" si="9"/>
        <v>9</v>
      </c>
      <c r="D163" s="12">
        <f t="shared" si="10"/>
        <v>1934</v>
      </c>
      <c r="E163" s="12">
        <f t="shared" si="11"/>
        <v>1934</v>
      </c>
      <c r="F163" s="19">
        <v>750</v>
      </c>
    </row>
    <row r="164" spans="1:6">
      <c r="A164">
        <v>157</v>
      </c>
      <c r="B164" s="9">
        <v>12723</v>
      </c>
      <c r="C164" s="6">
        <f t="shared" si="9"/>
        <v>10</v>
      </c>
      <c r="D164" s="12">
        <f t="shared" si="10"/>
        <v>1934</v>
      </c>
      <c r="E164" s="12">
        <f t="shared" si="11"/>
        <v>1935</v>
      </c>
      <c r="F164" s="19">
        <v>900</v>
      </c>
    </row>
    <row r="165" spans="1:6">
      <c r="A165">
        <v>158</v>
      </c>
      <c r="B165" s="9">
        <v>12753</v>
      </c>
      <c r="C165" s="6">
        <f t="shared" si="9"/>
        <v>11</v>
      </c>
      <c r="D165" s="12">
        <f t="shared" si="10"/>
        <v>1934</v>
      </c>
      <c r="E165" s="12">
        <f t="shared" si="11"/>
        <v>1935</v>
      </c>
      <c r="F165" s="19">
        <v>900</v>
      </c>
    </row>
    <row r="166" spans="1:6">
      <c r="A166">
        <v>159</v>
      </c>
      <c r="B166" s="9">
        <v>12784</v>
      </c>
      <c r="C166" s="6">
        <f t="shared" si="9"/>
        <v>12</v>
      </c>
      <c r="D166" s="12">
        <f t="shared" si="10"/>
        <v>1934</v>
      </c>
      <c r="E166" s="12">
        <f t="shared" si="11"/>
        <v>1935</v>
      </c>
      <c r="F166" s="19">
        <v>900</v>
      </c>
    </row>
    <row r="167" spans="1:6">
      <c r="A167">
        <v>160</v>
      </c>
      <c r="B167" s="9">
        <v>12815</v>
      </c>
      <c r="C167" s="6">
        <f t="shared" si="9"/>
        <v>1</v>
      </c>
      <c r="D167" s="12">
        <f t="shared" si="10"/>
        <v>1935</v>
      </c>
      <c r="E167" s="12">
        <f t="shared" si="11"/>
        <v>1935</v>
      </c>
      <c r="F167" s="19">
        <v>900</v>
      </c>
    </row>
    <row r="168" spans="1:6">
      <c r="A168">
        <v>161</v>
      </c>
      <c r="B168" s="9">
        <v>12843</v>
      </c>
      <c r="C168" s="6">
        <f t="shared" si="9"/>
        <v>2</v>
      </c>
      <c r="D168" s="12">
        <f t="shared" si="10"/>
        <v>1935</v>
      </c>
      <c r="E168" s="12">
        <f t="shared" si="11"/>
        <v>1935</v>
      </c>
      <c r="F168" s="19">
        <v>900</v>
      </c>
    </row>
    <row r="169" spans="1:6">
      <c r="A169">
        <v>162</v>
      </c>
      <c r="B169" s="9">
        <v>12874</v>
      </c>
      <c r="C169" s="6">
        <f t="shared" si="9"/>
        <v>3</v>
      </c>
      <c r="D169" s="12">
        <f t="shared" si="10"/>
        <v>1935</v>
      </c>
      <c r="E169" s="12">
        <f t="shared" si="11"/>
        <v>1935</v>
      </c>
      <c r="F169" s="19">
        <v>750</v>
      </c>
    </row>
    <row r="170" spans="1:6">
      <c r="A170">
        <v>163</v>
      </c>
      <c r="B170" s="9">
        <v>12904</v>
      </c>
      <c r="C170" s="6">
        <f t="shared" si="9"/>
        <v>4</v>
      </c>
      <c r="D170" s="12">
        <f t="shared" si="10"/>
        <v>1935</v>
      </c>
      <c r="E170" s="12">
        <f t="shared" si="11"/>
        <v>1935</v>
      </c>
      <c r="F170" s="19">
        <v>1000</v>
      </c>
    </row>
    <row r="171" spans="1:6">
      <c r="A171">
        <v>164</v>
      </c>
      <c r="B171" s="9">
        <v>12935</v>
      </c>
      <c r="C171" s="6">
        <f t="shared" si="9"/>
        <v>5</v>
      </c>
      <c r="D171" s="12">
        <f t="shared" si="10"/>
        <v>1935</v>
      </c>
      <c r="E171" s="12">
        <f t="shared" si="11"/>
        <v>1935</v>
      </c>
      <c r="F171" s="19">
        <v>1000</v>
      </c>
    </row>
    <row r="172" spans="1:6">
      <c r="A172">
        <v>165</v>
      </c>
      <c r="B172" s="9">
        <v>12965</v>
      </c>
      <c r="C172" s="6">
        <f t="shared" si="9"/>
        <v>6</v>
      </c>
      <c r="D172" s="12">
        <f t="shared" si="10"/>
        <v>1935</v>
      </c>
      <c r="E172" s="12">
        <f t="shared" si="11"/>
        <v>1935</v>
      </c>
      <c r="F172" s="19">
        <v>1000</v>
      </c>
    </row>
    <row r="173" spans="1:6">
      <c r="A173">
        <v>166</v>
      </c>
      <c r="B173" s="9">
        <v>12996</v>
      </c>
      <c r="C173" s="6">
        <f t="shared" si="9"/>
        <v>7</v>
      </c>
      <c r="D173" s="12">
        <f t="shared" si="10"/>
        <v>1935</v>
      </c>
      <c r="E173" s="12">
        <f t="shared" si="11"/>
        <v>1935</v>
      </c>
      <c r="F173" s="19">
        <v>1000</v>
      </c>
    </row>
    <row r="174" spans="1:6">
      <c r="A174">
        <v>167</v>
      </c>
      <c r="B174" s="9">
        <v>13027</v>
      </c>
      <c r="C174" s="6">
        <f t="shared" si="9"/>
        <v>8</v>
      </c>
      <c r="D174" s="12">
        <f t="shared" si="10"/>
        <v>1935</v>
      </c>
      <c r="E174" s="12">
        <f t="shared" si="11"/>
        <v>1935</v>
      </c>
      <c r="F174" s="19">
        <v>1000</v>
      </c>
    </row>
    <row r="175" spans="1:6">
      <c r="A175">
        <v>168</v>
      </c>
      <c r="B175" s="9">
        <v>13057</v>
      </c>
      <c r="C175" s="6">
        <f t="shared" si="9"/>
        <v>9</v>
      </c>
      <c r="D175" s="12">
        <f t="shared" si="10"/>
        <v>1935</v>
      </c>
      <c r="E175" s="12">
        <f t="shared" si="11"/>
        <v>1935</v>
      </c>
      <c r="F175" s="19">
        <v>1000</v>
      </c>
    </row>
    <row r="176" spans="1:6">
      <c r="A176">
        <v>169</v>
      </c>
      <c r="B176" s="9">
        <v>13088</v>
      </c>
      <c r="C176" s="6">
        <f t="shared" si="9"/>
        <v>10</v>
      </c>
      <c r="D176" s="12">
        <f t="shared" si="10"/>
        <v>1935</v>
      </c>
      <c r="E176" s="12">
        <f t="shared" si="11"/>
        <v>1936</v>
      </c>
      <c r="F176" s="19">
        <v>1700</v>
      </c>
    </row>
    <row r="177" spans="1:6">
      <c r="A177">
        <v>170</v>
      </c>
      <c r="B177" s="9">
        <v>13118</v>
      </c>
      <c r="C177" s="6">
        <f t="shared" si="9"/>
        <v>11</v>
      </c>
      <c r="D177" s="12">
        <f t="shared" si="10"/>
        <v>1935</v>
      </c>
      <c r="E177" s="12">
        <f t="shared" si="11"/>
        <v>1936</v>
      </c>
      <c r="F177" s="19">
        <v>1700</v>
      </c>
    </row>
    <row r="178" spans="1:6">
      <c r="A178">
        <v>171</v>
      </c>
      <c r="B178" s="9">
        <v>13149</v>
      </c>
      <c r="C178" s="6">
        <f t="shared" si="9"/>
        <v>12</v>
      </c>
      <c r="D178" s="12">
        <f t="shared" si="10"/>
        <v>1935</v>
      </c>
      <c r="E178" s="12">
        <f t="shared" si="11"/>
        <v>1936</v>
      </c>
      <c r="F178" s="19">
        <v>1700</v>
      </c>
    </row>
    <row r="179" spans="1:6">
      <c r="A179">
        <v>172</v>
      </c>
      <c r="B179" s="9">
        <v>13180</v>
      </c>
      <c r="C179" s="6">
        <f t="shared" si="9"/>
        <v>1</v>
      </c>
      <c r="D179" s="12">
        <f t="shared" si="10"/>
        <v>1936</v>
      </c>
      <c r="E179" s="12">
        <f t="shared" si="11"/>
        <v>1936</v>
      </c>
      <c r="F179" s="19">
        <v>1700</v>
      </c>
    </row>
    <row r="180" spans="1:6">
      <c r="A180">
        <v>173</v>
      </c>
      <c r="B180" s="9">
        <v>13209</v>
      </c>
      <c r="C180" s="6">
        <f t="shared" si="9"/>
        <v>2</v>
      </c>
      <c r="D180" s="12">
        <f t="shared" si="10"/>
        <v>1936</v>
      </c>
      <c r="E180" s="12">
        <f t="shared" si="11"/>
        <v>1936</v>
      </c>
      <c r="F180" s="19">
        <v>1700</v>
      </c>
    </row>
    <row r="181" spans="1:6">
      <c r="A181">
        <v>174</v>
      </c>
      <c r="B181" s="9">
        <v>13240</v>
      </c>
      <c r="C181" s="6">
        <f t="shared" si="9"/>
        <v>3</v>
      </c>
      <c r="D181" s="12">
        <f t="shared" si="10"/>
        <v>1936</v>
      </c>
      <c r="E181" s="12">
        <f t="shared" si="11"/>
        <v>1936</v>
      </c>
      <c r="F181" s="19">
        <v>1700</v>
      </c>
    </row>
    <row r="182" spans="1:6">
      <c r="A182">
        <v>175</v>
      </c>
      <c r="B182" s="9">
        <v>13270</v>
      </c>
      <c r="C182" s="6">
        <f t="shared" si="9"/>
        <v>4</v>
      </c>
      <c r="D182" s="12">
        <f t="shared" si="10"/>
        <v>1936</v>
      </c>
      <c r="E182" s="12">
        <f t="shared" si="11"/>
        <v>1936</v>
      </c>
      <c r="F182" s="19">
        <v>1000</v>
      </c>
    </row>
    <row r="183" spans="1:6">
      <c r="A183">
        <v>176</v>
      </c>
      <c r="B183" s="9">
        <v>13301</v>
      </c>
      <c r="C183" s="6">
        <f t="shared" si="9"/>
        <v>5</v>
      </c>
      <c r="D183" s="12">
        <f t="shared" si="10"/>
        <v>1936</v>
      </c>
      <c r="E183" s="12">
        <f t="shared" si="11"/>
        <v>1936</v>
      </c>
      <c r="F183" s="19">
        <v>1000</v>
      </c>
    </row>
    <row r="184" spans="1:6">
      <c r="A184">
        <v>177</v>
      </c>
      <c r="B184" s="9">
        <v>13331</v>
      </c>
      <c r="C184" s="6">
        <f t="shared" si="9"/>
        <v>6</v>
      </c>
      <c r="D184" s="12">
        <f t="shared" si="10"/>
        <v>1936</v>
      </c>
      <c r="E184" s="12">
        <f t="shared" si="11"/>
        <v>1936</v>
      </c>
      <c r="F184" s="19">
        <v>1000</v>
      </c>
    </row>
    <row r="185" spans="1:6">
      <c r="A185">
        <v>178</v>
      </c>
      <c r="B185" s="9">
        <v>13362</v>
      </c>
      <c r="C185" s="6">
        <f t="shared" si="9"/>
        <v>7</v>
      </c>
      <c r="D185" s="12">
        <f t="shared" si="10"/>
        <v>1936</v>
      </c>
      <c r="E185" s="12">
        <f t="shared" si="11"/>
        <v>1936</v>
      </c>
      <c r="F185" s="19">
        <v>1000</v>
      </c>
    </row>
    <row r="186" spans="1:6">
      <c r="A186">
        <v>179</v>
      </c>
      <c r="B186" s="9">
        <v>13393</v>
      </c>
      <c r="C186" s="6">
        <f t="shared" si="9"/>
        <v>8</v>
      </c>
      <c r="D186" s="12">
        <f t="shared" si="10"/>
        <v>1936</v>
      </c>
      <c r="E186" s="12">
        <f t="shared" si="11"/>
        <v>1936</v>
      </c>
      <c r="F186" s="19">
        <v>1000</v>
      </c>
    </row>
    <row r="187" spans="1:6">
      <c r="A187">
        <v>180</v>
      </c>
      <c r="B187" s="9">
        <v>13423</v>
      </c>
      <c r="C187" s="6">
        <f t="shared" si="9"/>
        <v>9</v>
      </c>
      <c r="D187" s="12">
        <f t="shared" si="10"/>
        <v>1936</v>
      </c>
      <c r="E187" s="12">
        <f t="shared" si="11"/>
        <v>1936</v>
      </c>
      <c r="F187" s="19">
        <v>1000</v>
      </c>
    </row>
    <row r="188" spans="1:6">
      <c r="A188">
        <v>181</v>
      </c>
      <c r="B188" s="9">
        <v>13454</v>
      </c>
      <c r="C188" s="6">
        <f t="shared" si="9"/>
        <v>10</v>
      </c>
      <c r="D188" s="12">
        <f t="shared" si="10"/>
        <v>1936</v>
      </c>
      <c r="E188" s="12">
        <f t="shared" si="11"/>
        <v>1937</v>
      </c>
      <c r="F188" s="19">
        <v>1700</v>
      </c>
    </row>
    <row r="189" spans="1:6">
      <c r="A189">
        <v>182</v>
      </c>
      <c r="B189" s="9">
        <v>13484</v>
      </c>
      <c r="C189" s="6">
        <f t="shared" si="9"/>
        <v>11</v>
      </c>
      <c r="D189" s="12">
        <f t="shared" si="10"/>
        <v>1936</v>
      </c>
      <c r="E189" s="12">
        <f t="shared" si="11"/>
        <v>1937</v>
      </c>
      <c r="F189" s="19">
        <v>1700</v>
      </c>
    </row>
    <row r="190" spans="1:6">
      <c r="A190">
        <v>183</v>
      </c>
      <c r="B190" s="9">
        <v>13515</v>
      </c>
      <c r="C190" s="6">
        <f t="shared" si="9"/>
        <v>12</v>
      </c>
      <c r="D190" s="12">
        <f t="shared" si="10"/>
        <v>1936</v>
      </c>
      <c r="E190" s="12">
        <f t="shared" si="11"/>
        <v>1937</v>
      </c>
      <c r="F190" s="19">
        <v>1700</v>
      </c>
    </row>
    <row r="191" spans="1:6">
      <c r="A191">
        <v>184</v>
      </c>
      <c r="B191" s="9">
        <v>13546</v>
      </c>
      <c r="C191" s="6">
        <f t="shared" si="9"/>
        <v>1</v>
      </c>
      <c r="D191" s="12">
        <f t="shared" si="10"/>
        <v>1937</v>
      </c>
      <c r="E191" s="12">
        <f t="shared" si="11"/>
        <v>1937</v>
      </c>
      <c r="F191" s="19">
        <v>1700</v>
      </c>
    </row>
    <row r="192" spans="1:6">
      <c r="A192">
        <v>185</v>
      </c>
      <c r="B192" s="9">
        <v>13574</v>
      </c>
      <c r="C192" s="6">
        <f t="shared" si="9"/>
        <v>2</v>
      </c>
      <c r="D192" s="12">
        <f t="shared" si="10"/>
        <v>1937</v>
      </c>
      <c r="E192" s="12">
        <f t="shared" si="11"/>
        <v>1937</v>
      </c>
      <c r="F192" s="19">
        <v>1700</v>
      </c>
    </row>
    <row r="193" spans="1:6">
      <c r="A193">
        <v>186</v>
      </c>
      <c r="B193" s="9">
        <v>13605</v>
      </c>
      <c r="C193" s="6">
        <f t="shared" si="9"/>
        <v>3</v>
      </c>
      <c r="D193" s="12">
        <f t="shared" si="10"/>
        <v>1937</v>
      </c>
      <c r="E193" s="12">
        <f t="shared" si="11"/>
        <v>1937</v>
      </c>
      <c r="F193" s="19">
        <v>1700</v>
      </c>
    </row>
    <row r="194" spans="1:6">
      <c r="A194">
        <v>187</v>
      </c>
      <c r="B194" s="9">
        <v>13635</v>
      </c>
      <c r="C194" s="6">
        <f t="shared" si="9"/>
        <v>4</v>
      </c>
      <c r="D194" s="12">
        <f t="shared" si="10"/>
        <v>1937</v>
      </c>
      <c r="E194" s="12">
        <f t="shared" si="11"/>
        <v>1937</v>
      </c>
      <c r="F194" s="19">
        <v>1000</v>
      </c>
    </row>
    <row r="195" spans="1:6">
      <c r="A195">
        <v>188</v>
      </c>
      <c r="B195" s="9">
        <v>13666</v>
      </c>
      <c r="C195" s="6">
        <f t="shared" si="9"/>
        <v>5</v>
      </c>
      <c r="D195" s="12">
        <f t="shared" si="10"/>
        <v>1937</v>
      </c>
      <c r="E195" s="12">
        <f t="shared" si="11"/>
        <v>1937</v>
      </c>
      <c r="F195" s="19">
        <v>1000</v>
      </c>
    </row>
    <row r="196" spans="1:6">
      <c r="A196">
        <v>189</v>
      </c>
      <c r="B196" s="9">
        <v>13696</v>
      </c>
      <c r="C196" s="6">
        <f t="shared" si="9"/>
        <v>6</v>
      </c>
      <c r="D196" s="12">
        <f t="shared" si="10"/>
        <v>1937</v>
      </c>
      <c r="E196" s="12">
        <f t="shared" si="11"/>
        <v>1937</v>
      </c>
      <c r="F196" s="19">
        <v>1000</v>
      </c>
    </row>
    <row r="197" spans="1:6">
      <c r="A197">
        <v>190</v>
      </c>
      <c r="B197" s="9">
        <v>13727</v>
      </c>
      <c r="C197" s="6">
        <f t="shared" si="9"/>
        <v>7</v>
      </c>
      <c r="D197" s="12">
        <f t="shared" si="10"/>
        <v>1937</v>
      </c>
      <c r="E197" s="12">
        <f t="shared" si="11"/>
        <v>1937</v>
      </c>
      <c r="F197" s="19">
        <v>1000</v>
      </c>
    </row>
    <row r="198" spans="1:6">
      <c r="A198">
        <v>191</v>
      </c>
      <c r="B198" s="9">
        <v>13758</v>
      </c>
      <c r="C198" s="6">
        <f t="shared" si="9"/>
        <v>8</v>
      </c>
      <c r="D198" s="12">
        <f t="shared" si="10"/>
        <v>1937</v>
      </c>
      <c r="E198" s="12">
        <f t="shared" si="11"/>
        <v>1937</v>
      </c>
      <c r="F198" s="19">
        <v>1000</v>
      </c>
    </row>
    <row r="199" spans="1:6">
      <c r="A199">
        <v>192</v>
      </c>
      <c r="B199" s="9">
        <v>13788</v>
      </c>
      <c r="C199" s="6">
        <f t="shared" si="9"/>
        <v>9</v>
      </c>
      <c r="D199" s="12">
        <f t="shared" si="10"/>
        <v>1937</v>
      </c>
      <c r="E199" s="12">
        <f t="shared" si="11"/>
        <v>1937</v>
      </c>
      <c r="F199" s="19">
        <v>1000</v>
      </c>
    </row>
    <row r="200" spans="1:6">
      <c r="A200">
        <v>193</v>
      </c>
      <c r="B200" s="9">
        <v>13819</v>
      </c>
      <c r="C200" s="6">
        <f t="shared" si="9"/>
        <v>10</v>
      </c>
      <c r="D200" s="12">
        <f t="shared" si="10"/>
        <v>1937</v>
      </c>
      <c r="E200" s="12">
        <f t="shared" si="11"/>
        <v>1938</v>
      </c>
      <c r="F200" s="19">
        <v>1700</v>
      </c>
    </row>
    <row r="201" spans="1:6">
      <c r="A201">
        <v>194</v>
      </c>
      <c r="B201" s="9">
        <v>13849</v>
      </c>
      <c r="C201" s="6">
        <f t="shared" ref="C201:C264" si="12">MONTH(B201)</f>
        <v>11</v>
      </c>
      <c r="D201" s="12">
        <f t="shared" ref="D201:D264" si="13">YEAR(B201)</f>
        <v>1937</v>
      </c>
      <c r="E201" s="12">
        <f t="shared" ref="E201:E264" si="14">IF(AND($C201&gt;=10,$C201&lt;=12),$D201+1,$D201)</f>
        <v>1938</v>
      </c>
      <c r="F201" s="19">
        <v>1700</v>
      </c>
    </row>
    <row r="202" spans="1:6">
      <c r="A202">
        <v>195</v>
      </c>
      <c r="B202" s="9">
        <v>13880</v>
      </c>
      <c r="C202" s="6">
        <f t="shared" si="12"/>
        <v>12</v>
      </c>
      <c r="D202" s="12">
        <f t="shared" si="13"/>
        <v>1937</v>
      </c>
      <c r="E202" s="12">
        <f t="shared" si="14"/>
        <v>1938</v>
      </c>
      <c r="F202" s="19">
        <v>1700</v>
      </c>
    </row>
    <row r="203" spans="1:6">
      <c r="A203">
        <v>196</v>
      </c>
      <c r="B203" s="9">
        <v>13911</v>
      </c>
      <c r="C203" s="6">
        <f t="shared" si="12"/>
        <v>1</v>
      </c>
      <c r="D203" s="12">
        <f t="shared" si="13"/>
        <v>1938</v>
      </c>
      <c r="E203" s="12">
        <f t="shared" si="14"/>
        <v>1938</v>
      </c>
      <c r="F203" s="19">
        <v>1700</v>
      </c>
    </row>
    <row r="204" spans="1:6">
      <c r="A204">
        <v>197</v>
      </c>
      <c r="B204" s="9">
        <v>13939</v>
      </c>
      <c r="C204" s="6">
        <f t="shared" si="12"/>
        <v>2</v>
      </c>
      <c r="D204" s="12">
        <f t="shared" si="13"/>
        <v>1938</v>
      </c>
      <c r="E204" s="12">
        <f t="shared" si="14"/>
        <v>1938</v>
      </c>
      <c r="F204" s="19">
        <v>1700</v>
      </c>
    </row>
    <row r="205" spans="1:6">
      <c r="A205">
        <v>198</v>
      </c>
      <c r="B205" s="9">
        <v>13970</v>
      </c>
      <c r="C205" s="6">
        <f t="shared" si="12"/>
        <v>3</v>
      </c>
      <c r="D205" s="12">
        <f t="shared" si="13"/>
        <v>1938</v>
      </c>
      <c r="E205" s="12">
        <f t="shared" si="14"/>
        <v>1938</v>
      </c>
      <c r="F205" s="19">
        <v>1700</v>
      </c>
    </row>
    <row r="206" spans="1:6">
      <c r="A206">
        <v>199</v>
      </c>
      <c r="B206" s="9">
        <v>14000</v>
      </c>
      <c r="C206" s="6">
        <f t="shared" si="12"/>
        <v>4</v>
      </c>
      <c r="D206" s="12">
        <f t="shared" si="13"/>
        <v>1938</v>
      </c>
      <c r="E206" s="12">
        <f t="shared" si="14"/>
        <v>1938</v>
      </c>
      <c r="F206" s="19">
        <v>1000</v>
      </c>
    </row>
    <row r="207" spans="1:6">
      <c r="A207">
        <v>200</v>
      </c>
      <c r="B207" s="9">
        <v>14031</v>
      </c>
      <c r="C207" s="6">
        <f t="shared" si="12"/>
        <v>5</v>
      </c>
      <c r="D207" s="12">
        <f t="shared" si="13"/>
        <v>1938</v>
      </c>
      <c r="E207" s="12">
        <f t="shared" si="14"/>
        <v>1938</v>
      </c>
      <c r="F207" s="19">
        <v>1000</v>
      </c>
    </row>
    <row r="208" spans="1:6">
      <c r="A208">
        <v>201</v>
      </c>
      <c r="B208" s="9">
        <v>14061</v>
      </c>
      <c r="C208" s="6">
        <f t="shared" si="12"/>
        <v>6</v>
      </c>
      <c r="D208" s="12">
        <f t="shared" si="13"/>
        <v>1938</v>
      </c>
      <c r="E208" s="12">
        <f t="shared" si="14"/>
        <v>1938</v>
      </c>
      <c r="F208" s="19">
        <v>1000</v>
      </c>
    </row>
    <row r="209" spans="1:6">
      <c r="A209">
        <v>202</v>
      </c>
      <c r="B209" s="9">
        <v>14092</v>
      </c>
      <c r="C209" s="6">
        <f t="shared" si="12"/>
        <v>7</v>
      </c>
      <c r="D209" s="12">
        <f t="shared" si="13"/>
        <v>1938</v>
      </c>
      <c r="E209" s="12">
        <f t="shared" si="14"/>
        <v>1938</v>
      </c>
      <c r="F209" s="19">
        <v>1000</v>
      </c>
    </row>
    <row r="210" spans="1:6">
      <c r="A210">
        <v>203</v>
      </c>
      <c r="B210" s="9">
        <v>14123</v>
      </c>
      <c r="C210" s="6">
        <f t="shared" si="12"/>
        <v>8</v>
      </c>
      <c r="D210" s="12">
        <f t="shared" si="13"/>
        <v>1938</v>
      </c>
      <c r="E210" s="12">
        <f t="shared" si="14"/>
        <v>1938</v>
      </c>
      <c r="F210" s="19">
        <v>1000</v>
      </c>
    </row>
    <row r="211" spans="1:6">
      <c r="A211">
        <v>204</v>
      </c>
      <c r="B211" s="9">
        <v>14153</v>
      </c>
      <c r="C211" s="6">
        <f t="shared" si="12"/>
        <v>9</v>
      </c>
      <c r="D211" s="12">
        <f t="shared" si="13"/>
        <v>1938</v>
      </c>
      <c r="E211" s="12">
        <f t="shared" si="14"/>
        <v>1938</v>
      </c>
      <c r="F211" s="19">
        <v>1000</v>
      </c>
    </row>
    <row r="212" spans="1:6">
      <c r="A212">
        <v>205</v>
      </c>
      <c r="B212" s="9">
        <v>14184</v>
      </c>
      <c r="C212" s="6">
        <f t="shared" si="12"/>
        <v>10</v>
      </c>
      <c r="D212" s="12">
        <f t="shared" si="13"/>
        <v>1938</v>
      </c>
      <c r="E212" s="12">
        <f t="shared" si="14"/>
        <v>1939</v>
      </c>
      <c r="F212" s="19">
        <v>1700</v>
      </c>
    </row>
    <row r="213" spans="1:6">
      <c r="A213">
        <v>206</v>
      </c>
      <c r="B213" s="9">
        <v>14214</v>
      </c>
      <c r="C213" s="6">
        <f t="shared" si="12"/>
        <v>11</v>
      </c>
      <c r="D213" s="12">
        <f t="shared" si="13"/>
        <v>1938</v>
      </c>
      <c r="E213" s="12">
        <f t="shared" si="14"/>
        <v>1939</v>
      </c>
      <c r="F213" s="19">
        <v>1700</v>
      </c>
    </row>
    <row r="214" spans="1:6">
      <c r="A214">
        <v>207</v>
      </c>
      <c r="B214" s="9">
        <v>14245</v>
      </c>
      <c r="C214" s="6">
        <f t="shared" si="12"/>
        <v>12</v>
      </c>
      <c r="D214" s="12">
        <f t="shared" si="13"/>
        <v>1938</v>
      </c>
      <c r="E214" s="12">
        <f t="shared" si="14"/>
        <v>1939</v>
      </c>
      <c r="F214" s="19">
        <v>1700</v>
      </c>
    </row>
    <row r="215" spans="1:6">
      <c r="A215">
        <v>208</v>
      </c>
      <c r="B215" s="9">
        <v>14276</v>
      </c>
      <c r="C215" s="6">
        <f t="shared" si="12"/>
        <v>1</v>
      </c>
      <c r="D215" s="12">
        <f t="shared" si="13"/>
        <v>1939</v>
      </c>
      <c r="E215" s="12">
        <f t="shared" si="14"/>
        <v>1939</v>
      </c>
      <c r="F215" s="19">
        <v>1700</v>
      </c>
    </row>
    <row r="216" spans="1:6">
      <c r="A216">
        <v>209</v>
      </c>
      <c r="B216" s="9">
        <v>14304</v>
      </c>
      <c r="C216" s="6">
        <f t="shared" si="12"/>
        <v>2</v>
      </c>
      <c r="D216" s="12">
        <f t="shared" si="13"/>
        <v>1939</v>
      </c>
      <c r="E216" s="12">
        <f t="shared" si="14"/>
        <v>1939</v>
      </c>
      <c r="F216" s="19">
        <v>1700</v>
      </c>
    </row>
    <row r="217" spans="1:6">
      <c r="A217">
        <v>210</v>
      </c>
      <c r="B217" s="9">
        <v>14335</v>
      </c>
      <c r="C217" s="6">
        <f t="shared" si="12"/>
        <v>3</v>
      </c>
      <c r="D217" s="12">
        <f t="shared" si="13"/>
        <v>1939</v>
      </c>
      <c r="E217" s="12">
        <f t="shared" si="14"/>
        <v>1939</v>
      </c>
      <c r="F217" s="19">
        <v>1700</v>
      </c>
    </row>
    <row r="218" spans="1:6">
      <c r="A218">
        <v>211</v>
      </c>
      <c r="B218" s="9">
        <v>14365</v>
      </c>
      <c r="C218" s="6">
        <f t="shared" si="12"/>
        <v>4</v>
      </c>
      <c r="D218" s="12">
        <f t="shared" si="13"/>
        <v>1939</v>
      </c>
      <c r="E218" s="12">
        <f t="shared" si="14"/>
        <v>1939</v>
      </c>
      <c r="F218" s="19">
        <v>1000</v>
      </c>
    </row>
    <row r="219" spans="1:6">
      <c r="A219">
        <v>212</v>
      </c>
      <c r="B219" s="9">
        <v>14396</v>
      </c>
      <c r="C219" s="6">
        <f t="shared" si="12"/>
        <v>5</v>
      </c>
      <c r="D219" s="12">
        <f t="shared" si="13"/>
        <v>1939</v>
      </c>
      <c r="E219" s="12">
        <f t="shared" si="14"/>
        <v>1939</v>
      </c>
      <c r="F219" s="19">
        <v>1000</v>
      </c>
    </row>
    <row r="220" spans="1:6">
      <c r="A220">
        <v>213</v>
      </c>
      <c r="B220" s="9">
        <v>14426</v>
      </c>
      <c r="C220" s="6">
        <f t="shared" si="12"/>
        <v>6</v>
      </c>
      <c r="D220" s="12">
        <f t="shared" si="13"/>
        <v>1939</v>
      </c>
      <c r="E220" s="12">
        <f t="shared" si="14"/>
        <v>1939</v>
      </c>
      <c r="F220" s="19">
        <v>1000</v>
      </c>
    </row>
    <row r="221" spans="1:6">
      <c r="A221">
        <v>214</v>
      </c>
      <c r="B221" s="9">
        <v>14457</v>
      </c>
      <c r="C221" s="6">
        <f t="shared" si="12"/>
        <v>7</v>
      </c>
      <c r="D221" s="12">
        <f t="shared" si="13"/>
        <v>1939</v>
      </c>
      <c r="E221" s="12">
        <f t="shared" si="14"/>
        <v>1939</v>
      </c>
      <c r="F221" s="19">
        <v>1000</v>
      </c>
    </row>
    <row r="222" spans="1:6">
      <c r="A222">
        <v>215</v>
      </c>
      <c r="B222" s="9">
        <v>14488</v>
      </c>
      <c r="C222" s="6">
        <f t="shared" si="12"/>
        <v>8</v>
      </c>
      <c r="D222" s="12">
        <f t="shared" si="13"/>
        <v>1939</v>
      </c>
      <c r="E222" s="12">
        <f t="shared" si="14"/>
        <v>1939</v>
      </c>
      <c r="F222" s="19">
        <v>1000</v>
      </c>
    </row>
    <row r="223" spans="1:6">
      <c r="A223">
        <v>216</v>
      </c>
      <c r="B223" s="9">
        <v>14518</v>
      </c>
      <c r="C223" s="6">
        <f t="shared" si="12"/>
        <v>9</v>
      </c>
      <c r="D223" s="12">
        <f t="shared" si="13"/>
        <v>1939</v>
      </c>
      <c r="E223" s="12">
        <f t="shared" si="14"/>
        <v>1939</v>
      </c>
      <c r="F223" s="19">
        <v>1000</v>
      </c>
    </row>
    <row r="224" spans="1:6">
      <c r="A224">
        <v>217</v>
      </c>
      <c r="B224" s="9">
        <v>14549</v>
      </c>
      <c r="C224" s="6">
        <f t="shared" si="12"/>
        <v>10</v>
      </c>
      <c r="D224" s="12">
        <f t="shared" si="13"/>
        <v>1939</v>
      </c>
      <c r="E224" s="12">
        <f t="shared" si="14"/>
        <v>1940</v>
      </c>
      <c r="F224" s="19">
        <v>1200</v>
      </c>
    </row>
    <row r="225" spans="1:6">
      <c r="A225">
        <v>218</v>
      </c>
      <c r="B225" s="9">
        <v>14579</v>
      </c>
      <c r="C225" s="6">
        <f t="shared" si="12"/>
        <v>11</v>
      </c>
      <c r="D225" s="12">
        <f t="shared" si="13"/>
        <v>1939</v>
      </c>
      <c r="E225" s="12">
        <f t="shared" si="14"/>
        <v>1940</v>
      </c>
      <c r="F225" s="19">
        <v>1200</v>
      </c>
    </row>
    <row r="226" spans="1:6">
      <c r="A226">
        <v>219</v>
      </c>
      <c r="B226" s="9">
        <v>14610</v>
      </c>
      <c r="C226" s="6">
        <f t="shared" si="12"/>
        <v>12</v>
      </c>
      <c r="D226" s="12">
        <f t="shared" si="13"/>
        <v>1939</v>
      </c>
      <c r="E226" s="12">
        <f t="shared" si="14"/>
        <v>1940</v>
      </c>
      <c r="F226" s="19">
        <v>1200</v>
      </c>
    </row>
    <row r="227" spans="1:6">
      <c r="A227">
        <v>220</v>
      </c>
      <c r="B227" s="9">
        <v>14641</v>
      </c>
      <c r="C227" s="6">
        <f t="shared" si="12"/>
        <v>1</v>
      </c>
      <c r="D227" s="12">
        <f t="shared" si="13"/>
        <v>1940</v>
      </c>
      <c r="E227" s="12">
        <f t="shared" si="14"/>
        <v>1940</v>
      </c>
      <c r="F227" s="19">
        <v>1200</v>
      </c>
    </row>
    <row r="228" spans="1:6">
      <c r="A228">
        <v>221</v>
      </c>
      <c r="B228" s="9">
        <v>14670</v>
      </c>
      <c r="C228" s="6">
        <f t="shared" si="12"/>
        <v>2</v>
      </c>
      <c r="D228" s="12">
        <f t="shared" si="13"/>
        <v>1940</v>
      </c>
      <c r="E228" s="12">
        <f t="shared" si="14"/>
        <v>1940</v>
      </c>
      <c r="F228" s="19">
        <v>1200</v>
      </c>
    </row>
    <row r="229" spans="1:6">
      <c r="A229">
        <v>222</v>
      </c>
      <c r="B229" s="9">
        <v>14701</v>
      </c>
      <c r="C229" s="6">
        <f t="shared" si="12"/>
        <v>3</v>
      </c>
      <c r="D229" s="12">
        <f t="shared" si="13"/>
        <v>1940</v>
      </c>
      <c r="E229" s="12">
        <f t="shared" si="14"/>
        <v>1940</v>
      </c>
      <c r="F229" s="19">
        <v>1000</v>
      </c>
    </row>
    <row r="230" spans="1:6">
      <c r="A230">
        <v>223</v>
      </c>
      <c r="B230" s="9">
        <v>14731</v>
      </c>
      <c r="C230" s="6">
        <f t="shared" si="12"/>
        <v>4</v>
      </c>
      <c r="D230" s="12">
        <f t="shared" si="13"/>
        <v>1940</v>
      </c>
      <c r="E230" s="12">
        <f t="shared" si="14"/>
        <v>1940</v>
      </c>
      <c r="F230" s="19">
        <v>1000</v>
      </c>
    </row>
    <row r="231" spans="1:6">
      <c r="A231">
        <v>224</v>
      </c>
      <c r="B231" s="9">
        <v>14762</v>
      </c>
      <c r="C231" s="6">
        <f t="shared" si="12"/>
        <v>5</v>
      </c>
      <c r="D231" s="12">
        <f t="shared" si="13"/>
        <v>1940</v>
      </c>
      <c r="E231" s="12">
        <f t="shared" si="14"/>
        <v>1940</v>
      </c>
      <c r="F231" s="19">
        <v>1000</v>
      </c>
    </row>
    <row r="232" spans="1:6">
      <c r="A232">
        <v>225</v>
      </c>
      <c r="B232" s="9">
        <v>14792</v>
      </c>
      <c r="C232" s="6">
        <f t="shared" si="12"/>
        <v>6</v>
      </c>
      <c r="D232" s="12">
        <f t="shared" si="13"/>
        <v>1940</v>
      </c>
      <c r="E232" s="12">
        <f t="shared" si="14"/>
        <v>1940</v>
      </c>
      <c r="F232" s="19">
        <v>1000</v>
      </c>
    </row>
    <row r="233" spans="1:6">
      <c r="A233">
        <v>226</v>
      </c>
      <c r="B233" s="9">
        <v>14823</v>
      </c>
      <c r="C233" s="6">
        <f t="shared" si="12"/>
        <v>7</v>
      </c>
      <c r="D233" s="12">
        <f t="shared" si="13"/>
        <v>1940</v>
      </c>
      <c r="E233" s="12">
        <f t="shared" si="14"/>
        <v>1940</v>
      </c>
      <c r="F233" s="19">
        <v>1000</v>
      </c>
    </row>
    <row r="234" spans="1:6">
      <c r="A234">
        <v>227</v>
      </c>
      <c r="B234" s="9">
        <v>14854</v>
      </c>
      <c r="C234" s="6">
        <f t="shared" si="12"/>
        <v>8</v>
      </c>
      <c r="D234" s="12">
        <f t="shared" si="13"/>
        <v>1940</v>
      </c>
      <c r="E234" s="12">
        <f t="shared" si="14"/>
        <v>1940</v>
      </c>
      <c r="F234" s="19">
        <v>1000</v>
      </c>
    </row>
    <row r="235" spans="1:6">
      <c r="A235">
        <v>228</v>
      </c>
      <c r="B235" s="9">
        <v>14884</v>
      </c>
      <c r="C235" s="6">
        <f t="shared" si="12"/>
        <v>9</v>
      </c>
      <c r="D235" s="12">
        <f t="shared" si="13"/>
        <v>1940</v>
      </c>
      <c r="E235" s="12">
        <f t="shared" si="14"/>
        <v>1940</v>
      </c>
      <c r="F235" s="19">
        <v>1000</v>
      </c>
    </row>
    <row r="236" spans="1:6">
      <c r="A236">
        <v>229</v>
      </c>
      <c r="B236" s="9">
        <v>14915</v>
      </c>
      <c r="C236" s="6">
        <f t="shared" si="12"/>
        <v>10</v>
      </c>
      <c r="D236" s="12">
        <f t="shared" si="13"/>
        <v>1940</v>
      </c>
      <c r="E236" s="12">
        <f t="shared" si="14"/>
        <v>1941</v>
      </c>
      <c r="F236" s="19">
        <v>1700</v>
      </c>
    </row>
    <row r="237" spans="1:6">
      <c r="A237">
        <v>230</v>
      </c>
      <c r="B237" s="9">
        <v>14945</v>
      </c>
      <c r="C237" s="6">
        <f t="shared" si="12"/>
        <v>11</v>
      </c>
      <c r="D237" s="12">
        <f t="shared" si="13"/>
        <v>1940</v>
      </c>
      <c r="E237" s="12">
        <f t="shared" si="14"/>
        <v>1941</v>
      </c>
      <c r="F237" s="19">
        <v>1700</v>
      </c>
    </row>
    <row r="238" spans="1:6">
      <c r="A238">
        <v>231</v>
      </c>
      <c r="B238" s="9">
        <v>14976</v>
      </c>
      <c r="C238" s="6">
        <f t="shared" si="12"/>
        <v>12</v>
      </c>
      <c r="D238" s="12">
        <f t="shared" si="13"/>
        <v>1940</v>
      </c>
      <c r="E238" s="12">
        <f t="shared" si="14"/>
        <v>1941</v>
      </c>
      <c r="F238" s="19">
        <v>1700</v>
      </c>
    </row>
    <row r="239" spans="1:6">
      <c r="A239">
        <v>232</v>
      </c>
      <c r="B239" s="9">
        <v>15007</v>
      </c>
      <c r="C239" s="6">
        <f t="shared" si="12"/>
        <v>1</v>
      </c>
      <c r="D239" s="12">
        <f t="shared" si="13"/>
        <v>1941</v>
      </c>
      <c r="E239" s="12">
        <f t="shared" si="14"/>
        <v>1941</v>
      </c>
      <c r="F239" s="19">
        <v>1700</v>
      </c>
    </row>
    <row r="240" spans="1:6">
      <c r="A240">
        <v>233</v>
      </c>
      <c r="B240" s="9">
        <v>15035</v>
      </c>
      <c r="C240" s="6">
        <f t="shared" si="12"/>
        <v>2</v>
      </c>
      <c r="D240" s="12">
        <f t="shared" si="13"/>
        <v>1941</v>
      </c>
      <c r="E240" s="12">
        <f t="shared" si="14"/>
        <v>1941</v>
      </c>
      <c r="F240" s="19">
        <v>1700</v>
      </c>
    </row>
    <row r="241" spans="1:6">
      <c r="A241">
        <v>234</v>
      </c>
      <c r="B241" s="9">
        <v>15066</v>
      </c>
      <c r="C241" s="6">
        <f t="shared" si="12"/>
        <v>3</v>
      </c>
      <c r="D241" s="12">
        <f t="shared" si="13"/>
        <v>1941</v>
      </c>
      <c r="E241" s="12">
        <f t="shared" si="14"/>
        <v>1941</v>
      </c>
      <c r="F241" s="19">
        <v>1700</v>
      </c>
    </row>
    <row r="242" spans="1:6">
      <c r="A242">
        <v>235</v>
      </c>
      <c r="B242" s="9">
        <v>15096</v>
      </c>
      <c r="C242" s="6">
        <f t="shared" si="12"/>
        <v>4</v>
      </c>
      <c r="D242" s="12">
        <f t="shared" si="13"/>
        <v>1941</v>
      </c>
      <c r="E242" s="12">
        <f t="shared" si="14"/>
        <v>1941</v>
      </c>
      <c r="F242" s="19">
        <v>1000</v>
      </c>
    </row>
    <row r="243" spans="1:6">
      <c r="A243">
        <v>236</v>
      </c>
      <c r="B243" s="9">
        <v>15127</v>
      </c>
      <c r="C243" s="6">
        <f t="shared" si="12"/>
        <v>5</v>
      </c>
      <c r="D243" s="12">
        <f t="shared" si="13"/>
        <v>1941</v>
      </c>
      <c r="E243" s="12">
        <f t="shared" si="14"/>
        <v>1941</v>
      </c>
      <c r="F243" s="19">
        <v>1000</v>
      </c>
    </row>
    <row r="244" spans="1:6">
      <c r="A244">
        <v>237</v>
      </c>
      <c r="B244" s="9">
        <v>15157</v>
      </c>
      <c r="C244" s="6">
        <f t="shared" si="12"/>
        <v>6</v>
      </c>
      <c r="D244" s="12">
        <f t="shared" si="13"/>
        <v>1941</v>
      </c>
      <c r="E244" s="12">
        <f t="shared" si="14"/>
        <v>1941</v>
      </c>
      <c r="F244" s="19">
        <v>1000</v>
      </c>
    </row>
    <row r="245" spans="1:6">
      <c r="A245">
        <v>238</v>
      </c>
      <c r="B245" s="9">
        <v>15188</v>
      </c>
      <c r="C245" s="6">
        <f t="shared" si="12"/>
        <v>7</v>
      </c>
      <c r="D245" s="12">
        <f t="shared" si="13"/>
        <v>1941</v>
      </c>
      <c r="E245" s="12">
        <f t="shared" si="14"/>
        <v>1941</v>
      </c>
      <c r="F245" s="19">
        <v>1000</v>
      </c>
    </row>
    <row r="246" spans="1:6">
      <c r="A246">
        <v>239</v>
      </c>
      <c r="B246" s="9">
        <v>15219</v>
      </c>
      <c r="C246" s="6">
        <f t="shared" si="12"/>
        <v>8</v>
      </c>
      <c r="D246" s="12">
        <f t="shared" si="13"/>
        <v>1941</v>
      </c>
      <c r="E246" s="12">
        <f t="shared" si="14"/>
        <v>1941</v>
      </c>
      <c r="F246" s="19">
        <v>1000</v>
      </c>
    </row>
    <row r="247" spans="1:6">
      <c r="A247">
        <v>240</v>
      </c>
      <c r="B247" s="9">
        <v>15249</v>
      </c>
      <c r="C247" s="6">
        <f t="shared" si="12"/>
        <v>9</v>
      </c>
      <c r="D247" s="12">
        <f t="shared" si="13"/>
        <v>1941</v>
      </c>
      <c r="E247" s="12">
        <f t="shared" si="14"/>
        <v>1941</v>
      </c>
      <c r="F247" s="19">
        <v>1000</v>
      </c>
    </row>
    <row r="248" spans="1:6">
      <c r="A248">
        <v>241</v>
      </c>
      <c r="B248" s="9">
        <v>15280</v>
      </c>
      <c r="C248" s="6">
        <f t="shared" si="12"/>
        <v>10</v>
      </c>
      <c r="D248" s="12">
        <f t="shared" si="13"/>
        <v>1941</v>
      </c>
      <c r="E248" s="12">
        <f t="shared" si="14"/>
        <v>1942</v>
      </c>
      <c r="F248" s="19">
        <v>1700</v>
      </c>
    </row>
    <row r="249" spans="1:6">
      <c r="A249">
        <v>242</v>
      </c>
      <c r="B249" s="9">
        <v>15310</v>
      </c>
      <c r="C249" s="6">
        <f t="shared" si="12"/>
        <v>11</v>
      </c>
      <c r="D249" s="12">
        <f t="shared" si="13"/>
        <v>1941</v>
      </c>
      <c r="E249" s="12">
        <f t="shared" si="14"/>
        <v>1942</v>
      </c>
      <c r="F249" s="19">
        <v>1700</v>
      </c>
    </row>
    <row r="250" spans="1:6">
      <c r="A250">
        <v>243</v>
      </c>
      <c r="B250" s="9">
        <v>15341</v>
      </c>
      <c r="C250" s="6">
        <f t="shared" si="12"/>
        <v>12</v>
      </c>
      <c r="D250" s="12">
        <f t="shared" si="13"/>
        <v>1941</v>
      </c>
      <c r="E250" s="12">
        <f t="shared" si="14"/>
        <v>1942</v>
      </c>
      <c r="F250" s="19">
        <v>1700</v>
      </c>
    </row>
    <row r="251" spans="1:6">
      <c r="A251">
        <v>244</v>
      </c>
      <c r="B251" s="9">
        <v>15372</v>
      </c>
      <c r="C251" s="6">
        <f t="shared" si="12"/>
        <v>1</v>
      </c>
      <c r="D251" s="12">
        <f t="shared" si="13"/>
        <v>1942</v>
      </c>
      <c r="E251" s="12">
        <f t="shared" si="14"/>
        <v>1942</v>
      </c>
      <c r="F251" s="19">
        <v>1700</v>
      </c>
    </row>
    <row r="252" spans="1:6">
      <c r="A252">
        <v>245</v>
      </c>
      <c r="B252" s="9">
        <v>15400</v>
      </c>
      <c r="C252" s="6">
        <f t="shared" si="12"/>
        <v>2</v>
      </c>
      <c r="D252" s="12">
        <f t="shared" si="13"/>
        <v>1942</v>
      </c>
      <c r="E252" s="12">
        <f t="shared" si="14"/>
        <v>1942</v>
      </c>
      <c r="F252" s="19">
        <v>1700</v>
      </c>
    </row>
    <row r="253" spans="1:6">
      <c r="A253">
        <v>246</v>
      </c>
      <c r="B253" s="9">
        <v>15431</v>
      </c>
      <c r="C253" s="6">
        <f t="shared" si="12"/>
        <v>3</v>
      </c>
      <c r="D253" s="12">
        <f t="shared" si="13"/>
        <v>1942</v>
      </c>
      <c r="E253" s="12">
        <f t="shared" si="14"/>
        <v>1942</v>
      </c>
      <c r="F253" s="19">
        <v>1700</v>
      </c>
    </row>
    <row r="254" spans="1:6">
      <c r="A254">
        <v>247</v>
      </c>
      <c r="B254" s="9">
        <v>15461</v>
      </c>
      <c r="C254" s="6">
        <f t="shared" si="12"/>
        <v>4</v>
      </c>
      <c r="D254" s="12">
        <f t="shared" si="13"/>
        <v>1942</v>
      </c>
      <c r="E254" s="12">
        <f t="shared" si="14"/>
        <v>1942</v>
      </c>
      <c r="F254" s="19">
        <v>1000</v>
      </c>
    </row>
    <row r="255" spans="1:6">
      <c r="A255">
        <v>248</v>
      </c>
      <c r="B255" s="9">
        <v>15492</v>
      </c>
      <c r="C255" s="6">
        <f t="shared" si="12"/>
        <v>5</v>
      </c>
      <c r="D255" s="12">
        <f t="shared" si="13"/>
        <v>1942</v>
      </c>
      <c r="E255" s="12">
        <f t="shared" si="14"/>
        <v>1942</v>
      </c>
      <c r="F255" s="19">
        <v>1000</v>
      </c>
    </row>
    <row r="256" spans="1:6">
      <c r="A256">
        <v>249</v>
      </c>
      <c r="B256" s="9">
        <v>15522</v>
      </c>
      <c r="C256" s="6">
        <f t="shared" si="12"/>
        <v>6</v>
      </c>
      <c r="D256" s="12">
        <f t="shared" si="13"/>
        <v>1942</v>
      </c>
      <c r="E256" s="12">
        <f t="shared" si="14"/>
        <v>1942</v>
      </c>
      <c r="F256" s="19">
        <v>1000</v>
      </c>
    </row>
    <row r="257" spans="1:6">
      <c r="A257">
        <v>250</v>
      </c>
      <c r="B257" s="9">
        <v>15553</v>
      </c>
      <c r="C257" s="6">
        <f t="shared" si="12"/>
        <v>7</v>
      </c>
      <c r="D257" s="12">
        <f t="shared" si="13"/>
        <v>1942</v>
      </c>
      <c r="E257" s="12">
        <f t="shared" si="14"/>
        <v>1942</v>
      </c>
      <c r="F257" s="19">
        <v>1000</v>
      </c>
    </row>
    <row r="258" spans="1:6">
      <c r="A258">
        <v>251</v>
      </c>
      <c r="B258" s="9">
        <v>15584</v>
      </c>
      <c r="C258" s="6">
        <f t="shared" si="12"/>
        <v>8</v>
      </c>
      <c r="D258" s="12">
        <f t="shared" si="13"/>
        <v>1942</v>
      </c>
      <c r="E258" s="12">
        <f t="shared" si="14"/>
        <v>1942</v>
      </c>
      <c r="F258" s="19">
        <v>1000</v>
      </c>
    </row>
    <row r="259" spans="1:6">
      <c r="A259">
        <v>252</v>
      </c>
      <c r="B259" s="9">
        <v>15614</v>
      </c>
      <c r="C259" s="6">
        <f t="shared" si="12"/>
        <v>9</v>
      </c>
      <c r="D259" s="12">
        <f t="shared" si="13"/>
        <v>1942</v>
      </c>
      <c r="E259" s="12">
        <f t="shared" si="14"/>
        <v>1942</v>
      </c>
      <c r="F259" s="19">
        <v>1000</v>
      </c>
    </row>
    <row r="260" spans="1:6">
      <c r="A260">
        <v>253</v>
      </c>
      <c r="B260" s="9">
        <v>15645</v>
      </c>
      <c r="C260" s="6">
        <f t="shared" si="12"/>
        <v>10</v>
      </c>
      <c r="D260" s="12">
        <f t="shared" si="13"/>
        <v>1942</v>
      </c>
      <c r="E260" s="12">
        <f t="shared" si="14"/>
        <v>1943</v>
      </c>
      <c r="F260" s="19">
        <v>1700</v>
      </c>
    </row>
    <row r="261" spans="1:6">
      <c r="A261">
        <v>254</v>
      </c>
      <c r="B261" s="9">
        <v>15675</v>
      </c>
      <c r="C261" s="6">
        <f t="shared" si="12"/>
        <v>11</v>
      </c>
      <c r="D261" s="12">
        <f t="shared" si="13"/>
        <v>1942</v>
      </c>
      <c r="E261" s="12">
        <f t="shared" si="14"/>
        <v>1943</v>
      </c>
      <c r="F261" s="19">
        <v>1700</v>
      </c>
    </row>
    <row r="262" spans="1:6">
      <c r="A262">
        <v>255</v>
      </c>
      <c r="B262" s="9">
        <v>15706</v>
      </c>
      <c r="C262" s="6">
        <f t="shared" si="12"/>
        <v>12</v>
      </c>
      <c r="D262" s="12">
        <f t="shared" si="13"/>
        <v>1942</v>
      </c>
      <c r="E262" s="12">
        <f t="shared" si="14"/>
        <v>1943</v>
      </c>
      <c r="F262" s="19">
        <v>1700</v>
      </c>
    </row>
    <row r="263" spans="1:6">
      <c r="A263">
        <v>256</v>
      </c>
      <c r="B263" s="9">
        <v>15737</v>
      </c>
      <c r="C263" s="6">
        <f t="shared" si="12"/>
        <v>1</v>
      </c>
      <c r="D263" s="12">
        <f t="shared" si="13"/>
        <v>1943</v>
      </c>
      <c r="E263" s="12">
        <f t="shared" si="14"/>
        <v>1943</v>
      </c>
      <c r="F263" s="19">
        <v>1700</v>
      </c>
    </row>
    <row r="264" spans="1:6">
      <c r="A264">
        <v>257</v>
      </c>
      <c r="B264" s="9">
        <v>15765</v>
      </c>
      <c r="C264" s="6">
        <f t="shared" si="12"/>
        <v>2</v>
      </c>
      <c r="D264" s="12">
        <f t="shared" si="13"/>
        <v>1943</v>
      </c>
      <c r="E264" s="12">
        <f t="shared" si="14"/>
        <v>1943</v>
      </c>
      <c r="F264" s="19">
        <v>1700</v>
      </c>
    </row>
    <row r="265" spans="1:6">
      <c r="A265">
        <v>258</v>
      </c>
      <c r="B265" s="9">
        <v>15796</v>
      </c>
      <c r="C265" s="6">
        <f t="shared" ref="C265:C328" si="15">MONTH(B265)</f>
        <v>3</v>
      </c>
      <c r="D265" s="12">
        <f t="shared" ref="D265:D328" si="16">YEAR(B265)</f>
        <v>1943</v>
      </c>
      <c r="E265" s="12">
        <f t="shared" ref="E265:E328" si="17">IF(AND($C265&gt;=10,$C265&lt;=12),$D265+1,$D265)</f>
        <v>1943</v>
      </c>
      <c r="F265" s="19">
        <v>1700</v>
      </c>
    </row>
    <row r="266" spans="1:6">
      <c r="A266">
        <v>259</v>
      </c>
      <c r="B266" s="9">
        <v>15826</v>
      </c>
      <c r="C266" s="6">
        <f t="shared" si="15"/>
        <v>4</v>
      </c>
      <c r="D266" s="12">
        <f t="shared" si="16"/>
        <v>1943</v>
      </c>
      <c r="E266" s="12">
        <f t="shared" si="17"/>
        <v>1943</v>
      </c>
      <c r="F266" s="19">
        <v>1000</v>
      </c>
    </row>
    <row r="267" spans="1:6">
      <c r="A267">
        <v>260</v>
      </c>
      <c r="B267" s="9">
        <v>15857</v>
      </c>
      <c r="C267" s="6">
        <f t="shared" si="15"/>
        <v>5</v>
      </c>
      <c r="D267" s="12">
        <f t="shared" si="16"/>
        <v>1943</v>
      </c>
      <c r="E267" s="12">
        <f t="shared" si="17"/>
        <v>1943</v>
      </c>
      <c r="F267" s="19">
        <v>1000</v>
      </c>
    </row>
    <row r="268" spans="1:6">
      <c r="A268">
        <v>261</v>
      </c>
      <c r="B268" s="9">
        <v>15887</v>
      </c>
      <c r="C268" s="6">
        <f t="shared" si="15"/>
        <v>6</v>
      </c>
      <c r="D268" s="12">
        <f t="shared" si="16"/>
        <v>1943</v>
      </c>
      <c r="E268" s="12">
        <f t="shared" si="17"/>
        <v>1943</v>
      </c>
      <c r="F268" s="19">
        <v>1000</v>
      </c>
    </row>
    <row r="269" spans="1:6">
      <c r="A269">
        <v>262</v>
      </c>
      <c r="B269" s="9">
        <v>15918</v>
      </c>
      <c r="C269" s="6">
        <f t="shared" si="15"/>
        <v>7</v>
      </c>
      <c r="D269" s="12">
        <f t="shared" si="16"/>
        <v>1943</v>
      </c>
      <c r="E269" s="12">
        <f t="shared" si="17"/>
        <v>1943</v>
      </c>
      <c r="F269" s="19">
        <v>1000</v>
      </c>
    </row>
    <row r="270" spans="1:6">
      <c r="A270">
        <v>263</v>
      </c>
      <c r="B270" s="9">
        <v>15949</v>
      </c>
      <c r="C270" s="6">
        <f t="shared" si="15"/>
        <v>8</v>
      </c>
      <c r="D270" s="12">
        <f t="shared" si="16"/>
        <v>1943</v>
      </c>
      <c r="E270" s="12">
        <f t="shared" si="17"/>
        <v>1943</v>
      </c>
      <c r="F270" s="19">
        <v>1000</v>
      </c>
    </row>
    <row r="271" spans="1:6">
      <c r="A271">
        <v>264</v>
      </c>
      <c r="B271" s="9">
        <v>15979</v>
      </c>
      <c r="C271" s="6">
        <f t="shared" si="15"/>
        <v>9</v>
      </c>
      <c r="D271" s="12">
        <f t="shared" si="16"/>
        <v>1943</v>
      </c>
      <c r="E271" s="12">
        <f t="shared" si="17"/>
        <v>1943</v>
      </c>
      <c r="F271" s="19">
        <v>1000</v>
      </c>
    </row>
    <row r="272" spans="1:6">
      <c r="A272">
        <v>265</v>
      </c>
      <c r="B272" s="9">
        <v>16010</v>
      </c>
      <c r="C272" s="6">
        <f t="shared" si="15"/>
        <v>10</v>
      </c>
      <c r="D272" s="12">
        <f t="shared" si="16"/>
        <v>1943</v>
      </c>
      <c r="E272" s="12">
        <f t="shared" si="17"/>
        <v>1944</v>
      </c>
      <c r="F272" s="19">
        <v>1700</v>
      </c>
    </row>
    <row r="273" spans="1:6">
      <c r="A273">
        <v>266</v>
      </c>
      <c r="B273" s="9">
        <v>16040</v>
      </c>
      <c r="C273" s="6">
        <f t="shared" si="15"/>
        <v>11</v>
      </c>
      <c r="D273" s="12">
        <f t="shared" si="16"/>
        <v>1943</v>
      </c>
      <c r="E273" s="12">
        <f t="shared" si="17"/>
        <v>1944</v>
      </c>
      <c r="F273" s="19">
        <v>1700</v>
      </c>
    </row>
    <row r="274" spans="1:6">
      <c r="A274">
        <v>267</v>
      </c>
      <c r="B274" s="9">
        <v>16071</v>
      </c>
      <c r="C274" s="6">
        <f t="shared" si="15"/>
        <v>12</v>
      </c>
      <c r="D274" s="12">
        <f t="shared" si="16"/>
        <v>1943</v>
      </c>
      <c r="E274" s="12">
        <f t="shared" si="17"/>
        <v>1944</v>
      </c>
      <c r="F274" s="19">
        <v>1700</v>
      </c>
    </row>
    <row r="275" spans="1:6">
      <c r="A275">
        <v>268</v>
      </c>
      <c r="B275" s="9">
        <v>16102</v>
      </c>
      <c r="C275" s="6">
        <f t="shared" si="15"/>
        <v>1</v>
      </c>
      <c r="D275" s="12">
        <f t="shared" si="16"/>
        <v>1944</v>
      </c>
      <c r="E275" s="12">
        <f t="shared" si="17"/>
        <v>1944</v>
      </c>
      <c r="F275" s="19">
        <v>1700</v>
      </c>
    </row>
    <row r="276" spans="1:6">
      <c r="A276">
        <v>269</v>
      </c>
      <c r="B276" s="9">
        <v>16131</v>
      </c>
      <c r="C276" s="6">
        <f t="shared" si="15"/>
        <v>2</v>
      </c>
      <c r="D276" s="12">
        <f t="shared" si="16"/>
        <v>1944</v>
      </c>
      <c r="E276" s="12">
        <f t="shared" si="17"/>
        <v>1944</v>
      </c>
      <c r="F276" s="19">
        <v>1700</v>
      </c>
    </row>
    <row r="277" spans="1:6">
      <c r="A277">
        <v>270</v>
      </c>
      <c r="B277" s="9">
        <v>16162</v>
      </c>
      <c r="C277" s="6">
        <f t="shared" si="15"/>
        <v>3</v>
      </c>
      <c r="D277" s="12">
        <f t="shared" si="16"/>
        <v>1944</v>
      </c>
      <c r="E277" s="12">
        <f t="shared" si="17"/>
        <v>1944</v>
      </c>
      <c r="F277" s="19">
        <v>1700</v>
      </c>
    </row>
    <row r="278" spans="1:6">
      <c r="A278">
        <v>271</v>
      </c>
      <c r="B278" s="9">
        <v>16192</v>
      </c>
      <c r="C278" s="6">
        <f t="shared" si="15"/>
        <v>4</v>
      </c>
      <c r="D278" s="12">
        <f t="shared" si="16"/>
        <v>1944</v>
      </c>
      <c r="E278" s="12">
        <f t="shared" si="17"/>
        <v>1944</v>
      </c>
      <c r="F278" s="19">
        <v>1000</v>
      </c>
    </row>
    <row r="279" spans="1:6">
      <c r="A279">
        <v>272</v>
      </c>
      <c r="B279" s="9">
        <v>16223</v>
      </c>
      <c r="C279" s="6">
        <f t="shared" si="15"/>
        <v>5</v>
      </c>
      <c r="D279" s="12">
        <f t="shared" si="16"/>
        <v>1944</v>
      </c>
      <c r="E279" s="12">
        <f t="shared" si="17"/>
        <v>1944</v>
      </c>
      <c r="F279" s="19">
        <v>1000</v>
      </c>
    </row>
    <row r="280" spans="1:6">
      <c r="A280">
        <v>273</v>
      </c>
      <c r="B280" s="9">
        <v>16253</v>
      </c>
      <c r="C280" s="6">
        <f t="shared" si="15"/>
        <v>6</v>
      </c>
      <c r="D280" s="12">
        <f t="shared" si="16"/>
        <v>1944</v>
      </c>
      <c r="E280" s="12">
        <f t="shared" si="17"/>
        <v>1944</v>
      </c>
      <c r="F280" s="19">
        <v>1000</v>
      </c>
    </row>
    <row r="281" spans="1:6">
      <c r="A281">
        <v>274</v>
      </c>
      <c r="B281" s="9">
        <v>16284</v>
      </c>
      <c r="C281" s="6">
        <f t="shared" si="15"/>
        <v>7</v>
      </c>
      <c r="D281" s="12">
        <f t="shared" si="16"/>
        <v>1944</v>
      </c>
      <c r="E281" s="12">
        <f t="shared" si="17"/>
        <v>1944</v>
      </c>
      <c r="F281" s="19">
        <v>1000</v>
      </c>
    </row>
    <row r="282" spans="1:6">
      <c r="A282">
        <v>275</v>
      </c>
      <c r="B282" s="9">
        <v>16315</v>
      </c>
      <c r="C282" s="6">
        <f t="shared" si="15"/>
        <v>8</v>
      </c>
      <c r="D282" s="12">
        <f t="shared" si="16"/>
        <v>1944</v>
      </c>
      <c r="E282" s="12">
        <f t="shared" si="17"/>
        <v>1944</v>
      </c>
      <c r="F282" s="19">
        <v>1000</v>
      </c>
    </row>
    <row r="283" spans="1:6">
      <c r="A283">
        <v>276</v>
      </c>
      <c r="B283" s="9">
        <v>16345</v>
      </c>
      <c r="C283" s="6">
        <f t="shared" si="15"/>
        <v>9</v>
      </c>
      <c r="D283" s="12">
        <f t="shared" si="16"/>
        <v>1944</v>
      </c>
      <c r="E283" s="12">
        <f t="shared" si="17"/>
        <v>1944</v>
      </c>
      <c r="F283" s="19">
        <v>1000</v>
      </c>
    </row>
    <row r="284" spans="1:6">
      <c r="A284">
        <v>277</v>
      </c>
      <c r="B284" s="9">
        <v>16376</v>
      </c>
      <c r="C284" s="6">
        <f t="shared" si="15"/>
        <v>10</v>
      </c>
      <c r="D284" s="12">
        <f t="shared" si="16"/>
        <v>1944</v>
      </c>
      <c r="E284" s="12">
        <f t="shared" si="17"/>
        <v>1945</v>
      </c>
      <c r="F284" s="19">
        <v>1700</v>
      </c>
    </row>
    <row r="285" spans="1:6">
      <c r="A285">
        <v>278</v>
      </c>
      <c r="B285" s="9">
        <v>16406</v>
      </c>
      <c r="C285" s="6">
        <f t="shared" si="15"/>
        <v>11</v>
      </c>
      <c r="D285" s="12">
        <f t="shared" si="16"/>
        <v>1944</v>
      </c>
      <c r="E285" s="12">
        <f t="shared" si="17"/>
        <v>1945</v>
      </c>
      <c r="F285" s="19">
        <v>1700</v>
      </c>
    </row>
    <row r="286" spans="1:6">
      <c r="A286">
        <v>279</v>
      </c>
      <c r="B286" s="9">
        <v>16437</v>
      </c>
      <c r="C286" s="6">
        <f t="shared" si="15"/>
        <v>12</v>
      </c>
      <c r="D286" s="12">
        <f t="shared" si="16"/>
        <v>1944</v>
      </c>
      <c r="E286" s="12">
        <f t="shared" si="17"/>
        <v>1945</v>
      </c>
      <c r="F286" s="19">
        <v>1700</v>
      </c>
    </row>
    <row r="287" spans="1:6">
      <c r="A287">
        <v>280</v>
      </c>
      <c r="B287" s="9">
        <v>16468</v>
      </c>
      <c r="C287" s="6">
        <f t="shared" si="15"/>
        <v>1</v>
      </c>
      <c r="D287" s="12">
        <f t="shared" si="16"/>
        <v>1945</v>
      </c>
      <c r="E287" s="12">
        <f t="shared" si="17"/>
        <v>1945</v>
      </c>
      <c r="F287" s="19">
        <v>1700</v>
      </c>
    </row>
    <row r="288" spans="1:6">
      <c r="A288">
        <v>281</v>
      </c>
      <c r="B288" s="9">
        <v>16496</v>
      </c>
      <c r="C288" s="6">
        <f t="shared" si="15"/>
        <v>2</v>
      </c>
      <c r="D288" s="12">
        <f t="shared" si="16"/>
        <v>1945</v>
      </c>
      <c r="E288" s="12">
        <f t="shared" si="17"/>
        <v>1945</v>
      </c>
      <c r="F288" s="19">
        <v>1700</v>
      </c>
    </row>
    <row r="289" spans="1:6">
      <c r="A289">
        <v>282</v>
      </c>
      <c r="B289" s="9">
        <v>16527</v>
      </c>
      <c r="C289" s="6">
        <f t="shared" si="15"/>
        <v>3</v>
      </c>
      <c r="D289" s="12">
        <f t="shared" si="16"/>
        <v>1945</v>
      </c>
      <c r="E289" s="12">
        <f t="shared" si="17"/>
        <v>1945</v>
      </c>
      <c r="F289" s="19">
        <v>1700</v>
      </c>
    </row>
    <row r="290" spans="1:6">
      <c r="A290">
        <v>283</v>
      </c>
      <c r="B290" s="9">
        <v>16557</v>
      </c>
      <c r="C290" s="6">
        <f t="shared" si="15"/>
        <v>4</v>
      </c>
      <c r="D290" s="12">
        <f t="shared" si="16"/>
        <v>1945</v>
      </c>
      <c r="E290" s="12">
        <f t="shared" si="17"/>
        <v>1945</v>
      </c>
      <c r="F290" s="19">
        <v>1000</v>
      </c>
    </row>
    <row r="291" spans="1:6">
      <c r="A291">
        <v>284</v>
      </c>
      <c r="B291" s="9">
        <v>16588</v>
      </c>
      <c r="C291" s="6">
        <f t="shared" si="15"/>
        <v>5</v>
      </c>
      <c r="D291" s="12">
        <f t="shared" si="16"/>
        <v>1945</v>
      </c>
      <c r="E291" s="12">
        <f t="shared" si="17"/>
        <v>1945</v>
      </c>
      <c r="F291" s="19">
        <v>1000</v>
      </c>
    </row>
    <row r="292" spans="1:6">
      <c r="A292">
        <v>285</v>
      </c>
      <c r="B292" s="9">
        <v>16618</v>
      </c>
      <c r="C292" s="6">
        <f t="shared" si="15"/>
        <v>6</v>
      </c>
      <c r="D292" s="12">
        <f t="shared" si="16"/>
        <v>1945</v>
      </c>
      <c r="E292" s="12">
        <f t="shared" si="17"/>
        <v>1945</v>
      </c>
      <c r="F292" s="19">
        <v>1000</v>
      </c>
    </row>
    <row r="293" spans="1:6">
      <c r="A293">
        <v>286</v>
      </c>
      <c r="B293" s="9">
        <v>16649</v>
      </c>
      <c r="C293" s="6">
        <f t="shared" si="15"/>
        <v>7</v>
      </c>
      <c r="D293" s="12">
        <f t="shared" si="16"/>
        <v>1945</v>
      </c>
      <c r="E293" s="12">
        <f t="shared" si="17"/>
        <v>1945</v>
      </c>
      <c r="F293" s="19">
        <v>1000</v>
      </c>
    </row>
    <row r="294" spans="1:6">
      <c r="A294">
        <v>287</v>
      </c>
      <c r="B294" s="9">
        <v>16680</v>
      </c>
      <c r="C294" s="6">
        <f t="shared" si="15"/>
        <v>8</v>
      </c>
      <c r="D294" s="12">
        <f t="shared" si="16"/>
        <v>1945</v>
      </c>
      <c r="E294" s="12">
        <f t="shared" si="17"/>
        <v>1945</v>
      </c>
      <c r="F294" s="19">
        <v>1000</v>
      </c>
    </row>
    <row r="295" spans="1:6">
      <c r="A295">
        <v>288</v>
      </c>
      <c r="B295" s="9">
        <v>16710</v>
      </c>
      <c r="C295" s="6">
        <f t="shared" si="15"/>
        <v>9</v>
      </c>
      <c r="D295" s="12">
        <f t="shared" si="16"/>
        <v>1945</v>
      </c>
      <c r="E295" s="12">
        <f t="shared" si="17"/>
        <v>1945</v>
      </c>
      <c r="F295" s="19">
        <v>1000</v>
      </c>
    </row>
    <row r="296" spans="1:6">
      <c r="A296">
        <v>289</v>
      </c>
      <c r="B296" s="9">
        <v>16741</v>
      </c>
      <c r="C296" s="6">
        <f t="shared" si="15"/>
        <v>10</v>
      </c>
      <c r="D296" s="12">
        <f t="shared" si="16"/>
        <v>1945</v>
      </c>
      <c r="E296" s="12">
        <f t="shared" si="17"/>
        <v>1946</v>
      </c>
      <c r="F296" s="19">
        <v>1700</v>
      </c>
    </row>
    <row r="297" spans="1:6">
      <c r="A297">
        <v>290</v>
      </c>
      <c r="B297" s="9">
        <v>16771</v>
      </c>
      <c r="C297" s="6">
        <f t="shared" si="15"/>
        <v>11</v>
      </c>
      <c r="D297" s="12">
        <f t="shared" si="16"/>
        <v>1945</v>
      </c>
      <c r="E297" s="12">
        <f t="shared" si="17"/>
        <v>1946</v>
      </c>
      <c r="F297" s="19">
        <v>1700</v>
      </c>
    </row>
    <row r="298" spans="1:6">
      <c r="A298">
        <v>291</v>
      </c>
      <c r="B298" s="9">
        <v>16802</v>
      </c>
      <c r="C298" s="6">
        <f t="shared" si="15"/>
        <v>12</v>
      </c>
      <c r="D298" s="12">
        <f t="shared" si="16"/>
        <v>1945</v>
      </c>
      <c r="E298" s="12">
        <f t="shared" si="17"/>
        <v>1946</v>
      </c>
      <c r="F298" s="19">
        <v>1700</v>
      </c>
    </row>
    <row r="299" spans="1:6">
      <c r="A299">
        <v>292</v>
      </c>
      <c r="B299" s="9">
        <v>16833</v>
      </c>
      <c r="C299" s="6">
        <f t="shared" si="15"/>
        <v>1</v>
      </c>
      <c r="D299" s="12">
        <f t="shared" si="16"/>
        <v>1946</v>
      </c>
      <c r="E299" s="12">
        <f t="shared" si="17"/>
        <v>1946</v>
      </c>
      <c r="F299" s="19">
        <v>1700</v>
      </c>
    </row>
    <row r="300" spans="1:6">
      <c r="A300">
        <v>293</v>
      </c>
      <c r="B300" s="9">
        <v>16861</v>
      </c>
      <c r="C300" s="6">
        <f t="shared" si="15"/>
        <v>2</v>
      </c>
      <c r="D300" s="12">
        <f t="shared" si="16"/>
        <v>1946</v>
      </c>
      <c r="E300" s="12">
        <f t="shared" si="17"/>
        <v>1946</v>
      </c>
      <c r="F300" s="19">
        <v>1700</v>
      </c>
    </row>
    <row r="301" spans="1:6">
      <c r="A301">
        <v>294</v>
      </c>
      <c r="B301" s="9">
        <v>16892</v>
      </c>
      <c r="C301" s="6">
        <f t="shared" si="15"/>
        <v>3</v>
      </c>
      <c r="D301" s="12">
        <f t="shared" si="16"/>
        <v>1946</v>
      </c>
      <c r="E301" s="12">
        <f t="shared" si="17"/>
        <v>1946</v>
      </c>
      <c r="F301" s="19">
        <v>1700</v>
      </c>
    </row>
    <row r="302" spans="1:6">
      <c r="A302">
        <v>295</v>
      </c>
      <c r="B302" s="9">
        <v>16922</v>
      </c>
      <c r="C302" s="6">
        <f t="shared" si="15"/>
        <v>4</v>
      </c>
      <c r="D302" s="12">
        <f t="shared" si="16"/>
        <v>1946</v>
      </c>
      <c r="E302" s="12">
        <f t="shared" si="17"/>
        <v>1946</v>
      </c>
      <c r="F302" s="19">
        <v>1000</v>
      </c>
    </row>
    <row r="303" spans="1:6">
      <c r="A303">
        <v>296</v>
      </c>
      <c r="B303" s="9">
        <v>16953</v>
      </c>
      <c r="C303" s="6">
        <f t="shared" si="15"/>
        <v>5</v>
      </c>
      <c r="D303" s="12">
        <f t="shared" si="16"/>
        <v>1946</v>
      </c>
      <c r="E303" s="12">
        <f t="shared" si="17"/>
        <v>1946</v>
      </c>
      <c r="F303" s="19">
        <v>1000</v>
      </c>
    </row>
    <row r="304" spans="1:6">
      <c r="A304">
        <v>297</v>
      </c>
      <c r="B304" s="9">
        <v>16983</v>
      </c>
      <c r="C304" s="6">
        <f t="shared" si="15"/>
        <v>6</v>
      </c>
      <c r="D304" s="12">
        <f t="shared" si="16"/>
        <v>1946</v>
      </c>
      <c r="E304" s="12">
        <f t="shared" si="17"/>
        <v>1946</v>
      </c>
      <c r="F304" s="19">
        <v>1000</v>
      </c>
    </row>
    <row r="305" spans="1:6">
      <c r="A305">
        <v>298</v>
      </c>
      <c r="B305" s="9">
        <v>17014</v>
      </c>
      <c r="C305" s="6">
        <f t="shared" si="15"/>
        <v>7</v>
      </c>
      <c r="D305" s="12">
        <f t="shared" si="16"/>
        <v>1946</v>
      </c>
      <c r="E305" s="12">
        <f t="shared" si="17"/>
        <v>1946</v>
      </c>
      <c r="F305" s="19">
        <v>1000</v>
      </c>
    </row>
    <row r="306" spans="1:6">
      <c r="A306">
        <v>299</v>
      </c>
      <c r="B306" s="9">
        <v>17045</v>
      </c>
      <c r="C306" s="6">
        <f t="shared" si="15"/>
        <v>8</v>
      </c>
      <c r="D306" s="12">
        <f t="shared" si="16"/>
        <v>1946</v>
      </c>
      <c r="E306" s="12">
        <f t="shared" si="17"/>
        <v>1946</v>
      </c>
      <c r="F306" s="19">
        <v>1000</v>
      </c>
    </row>
    <row r="307" spans="1:6">
      <c r="A307">
        <v>300</v>
      </c>
      <c r="B307" s="9">
        <v>17075</v>
      </c>
      <c r="C307" s="6">
        <f t="shared" si="15"/>
        <v>9</v>
      </c>
      <c r="D307" s="12">
        <f t="shared" si="16"/>
        <v>1946</v>
      </c>
      <c r="E307" s="12">
        <f t="shared" si="17"/>
        <v>1946</v>
      </c>
      <c r="F307" s="19">
        <v>1000</v>
      </c>
    </row>
    <row r="308" spans="1:6">
      <c r="A308">
        <v>301</v>
      </c>
      <c r="B308" s="9">
        <v>17106</v>
      </c>
      <c r="C308" s="6">
        <f t="shared" si="15"/>
        <v>10</v>
      </c>
      <c r="D308" s="12">
        <f t="shared" si="16"/>
        <v>1946</v>
      </c>
      <c r="E308" s="12">
        <f t="shared" si="17"/>
        <v>1947</v>
      </c>
      <c r="F308" s="19">
        <v>1700</v>
      </c>
    </row>
    <row r="309" spans="1:6">
      <c r="A309">
        <v>302</v>
      </c>
      <c r="B309" s="9">
        <v>17136</v>
      </c>
      <c r="C309" s="6">
        <f t="shared" si="15"/>
        <v>11</v>
      </c>
      <c r="D309" s="12">
        <f t="shared" si="16"/>
        <v>1946</v>
      </c>
      <c r="E309" s="12">
        <f t="shared" si="17"/>
        <v>1947</v>
      </c>
      <c r="F309" s="19">
        <v>1700</v>
      </c>
    </row>
    <row r="310" spans="1:6">
      <c r="A310">
        <v>303</v>
      </c>
      <c r="B310" s="9">
        <v>17167</v>
      </c>
      <c r="C310" s="6">
        <f t="shared" si="15"/>
        <v>12</v>
      </c>
      <c r="D310" s="12">
        <f t="shared" si="16"/>
        <v>1946</v>
      </c>
      <c r="E310" s="12">
        <f t="shared" si="17"/>
        <v>1947</v>
      </c>
      <c r="F310" s="19">
        <v>1700</v>
      </c>
    </row>
    <row r="311" spans="1:6">
      <c r="A311">
        <v>304</v>
      </c>
      <c r="B311" s="9">
        <v>17198</v>
      </c>
      <c r="C311" s="6">
        <f t="shared" si="15"/>
        <v>1</v>
      </c>
      <c r="D311" s="12">
        <f t="shared" si="16"/>
        <v>1947</v>
      </c>
      <c r="E311" s="12">
        <f t="shared" si="17"/>
        <v>1947</v>
      </c>
      <c r="F311" s="19">
        <v>1700</v>
      </c>
    </row>
    <row r="312" spans="1:6">
      <c r="A312">
        <v>305</v>
      </c>
      <c r="B312" s="9">
        <v>17226</v>
      </c>
      <c r="C312" s="6">
        <f t="shared" si="15"/>
        <v>2</v>
      </c>
      <c r="D312" s="12">
        <f t="shared" si="16"/>
        <v>1947</v>
      </c>
      <c r="E312" s="12">
        <f t="shared" si="17"/>
        <v>1947</v>
      </c>
      <c r="F312" s="19">
        <v>1700</v>
      </c>
    </row>
    <row r="313" spans="1:6">
      <c r="A313">
        <v>306</v>
      </c>
      <c r="B313" s="9">
        <v>17257</v>
      </c>
      <c r="C313" s="6">
        <f t="shared" si="15"/>
        <v>3</v>
      </c>
      <c r="D313" s="12">
        <f t="shared" si="16"/>
        <v>1947</v>
      </c>
      <c r="E313" s="12">
        <f t="shared" si="17"/>
        <v>1947</v>
      </c>
      <c r="F313" s="19">
        <v>1700</v>
      </c>
    </row>
    <row r="314" spans="1:6">
      <c r="A314">
        <v>307</v>
      </c>
      <c r="B314" s="9">
        <v>17287</v>
      </c>
      <c r="C314" s="6">
        <f t="shared" si="15"/>
        <v>4</v>
      </c>
      <c r="D314" s="12">
        <f t="shared" si="16"/>
        <v>1947</v>
      </c>
      <c r="E314" s="12">
        <f t="shared" si="17"/>
        <v>1947</v>
      </c>
      <c r="F314" s="19">
        <v>1000</v>
      </c>
    </row>
    <row r="315" spans="1:6">
      <c r="A315">
        <v>308</v>
      </c>
      <c r="B315" s="9">
        <v>17318</v>
      </c>
      <c r="C315" s="6">
        <f t="shared" si="15"/>
        <v>5</v>
      </c>
      <c r="D315" s="12">
        <f t="shared" si="16"/>
        <v>1947</v>
      </c>
      <c r="E315" s="12">
        <f t="shared" si="17"/>
        <v>1947</v>
      </c>
      <c r="F315" s="19">
        <v>1000</v>
      </c>
    </row>
    <row r="316" spans="1:6">
      <c r="A316">
        <v>309</v>
      </c>
      <c r="B316" s="9">
        <v>17348</v>
      </c>
      <c r="C316" s="6">
        <f t="shared" si="15"/>
        <v>6</v>
      </c>
      <c r="D316" s="12">
        <f t="shared" si="16"/>
        <v>1947</v>
      </c>
      <c r="E316" s="12">
        <f t="shared" si="17"/>
        <v>1947</v>
      </c>
      <c r="F316" s="19">
        <v>1000</v>
      </c>
    </row>
    <row r="317" spans="1:6">
      <c r="A317">
        <v>310</v>
      </c>
      <c r="B317" s="9">
        <v>17379</v>
      </c>
      <c r="C317" s="6">
        <f t="shared" si="15"/>
        <v>7</v>
      </c>
      <c r="D317" s="12">
        <f t="shared" si="16"/>
        <v>1947</v>
      </c>
      <c r="E317" s="12">
        <f t="shared" si="17"/>
        <v>1947</v>
      </c>
      <c r="F317" s="19">
        <v>1000</v>
      </c>
    </row>
    <row r="318" spans="1:6">
      <c r="A318">
        <v>311</v>
      </c>
      <c r="B318" s="9">
        <v>17410</v>
      </c>
      <c r="C318" s="6">
        <f t="shared" si="15"/>
        <v>8</v>
      </c>
      <c r="D318" s="12">
        <f t="shared" si="16"/>
        <v>1947</v>
      </c>
      <c r="E318" s="12">
        <f t="shared" si="17"/>
        <v>1947</v>
      </c>
      <c r="F318" s="19">
        <v>1000</v>
      </c>
    </row>
    <row r="319" spans="1:6">
      <c r="A319">
        <v>312</v>
      </c>
      <c r="B319" s="9">
        <v>17440</v>
      </c>
      <c r="C319" s="6">
        <f t="shared" si="15"/>
        <v>9</v>
      </c>
      <c r="D319" s="12">
        <f t="shared" si="16"/>
        <v>1947</v>
      </c>
      <c r="E319" s="12">
        <f t="shared" si="17"/>
        <v>1947</v>
      </c>
      <c r="F319" s="19">
        <v>1000</v>
      </c>
    </row>
    <row r="320" spans="1:6">
      <c r="A320">
        <v>313</v>
      </c>
      <c r="B320" s="9">
        <v>17471</v>
      </c>
      <c r="C320" s="6">
        <f t="shared" si="15"/>
        <v>10</v>
      </c>
      <c r="D320" s="12">
        <f t="shared" si="16"/>
        <v>1947</v>
      </c>
      <c r="E320" s="12">
        <f t="shared" si="17"/>
        <v>1948</v>
      </c>
      <c r="F320" s="19">
        <v>1200</v>
      </c>
    </row>
    <row r="321" spans="1:6">
      <c r="A321">
        <v>314</v>
      </c>
      <c r="B321" s="9">
        <v>17501</v>
      </c>
      <c r="C321" s="6">
        <f t="shared" si="15"/>
        <v>11</v>
      </c>
      <c r="D321" s="12">
        <f t="shared" si="16"/>
        <v>1947</v>
      </c>
      <c r="E321" s="12">
        <f t="shared" si="17"/>
        <v>1948</v>
      </c>
      <c r="F321" s="19">
        <v>1200</v>
      </c>
    </row>
    <row r="322" spans="1:6">
      <c r="A322">
        <v>315</v>
      </c>
      <c r="B322" s="9">
        <v>17532</v>
      </c>
      <c r="C322" s="6">
        <f t="shared" si="15"/>
        <v>12</v>
      </c>
      <c r="D322" s="12">
        <f t="shared" si="16"/>
        <v>1947</v>
      </c>
      <c r="E322" s="12">
        <f t="shared" si="17"/>
        <v>1948</v>
      </c>
      <c r="F322" s="19">
        <v>1200</v>
      </c>
    </row>
    <row r="323" spans="1:6">
      <c r="A323">
        <v>316</v>
      </c>
      <c r="B323" s="9">
        <v>17563</v>
      </c>
      <c r="C323" s="6">
        <f t="shared" si="15"/>
        <v>1</v>
      </c>
      <c r="D323" s="12">
        <f t="shared" si="16"/>
        <v>1948</v>
      </c>
      <c r="E323" s="12">
        <f t="shared" si="17"/>
        <v>1948</v>
      </c>
      <c r="F323" s="19">
        <v>1200</v>
      </c>
    </row>
    <row r="324" spans="1:6">
      <c r="A324">
        <v>317</v>
      </c>
      <c r="B324" s="9">
        <v>17592</v>
      </c>
      <c r="C324" s="6">
        <f t="shared" si="15"/>
        <v>2</v>
      </c>
      <c r="D324" s="12">
        <f t="shared" si="16"/>
        <v>1948</v>
      </c>
      <c r="E324" s="12">
        <f t="shared" si="17"/>
        <v>1948</v>
      </c>
      <c r="F324" s="19">
        <v>1200</v>
      </c>
    </row>
    <row r="325" spans="1:6">
      <c r="A325">
        <v>318</v>
      </c>
      <c r="B325" s="9">
        <v>17623</v>
      </c>
      <c r="C325" s="6">
        <f t="shared" si="15"/>
        <v>3</v>
      </c>
      <c r="D325" s="12">
        <f t="shared" si="16"/>
        <v>1948</v>
      </c>
      <c r="E325" s="12">
        <f t="shared" si="17"/>
        <v>1948</v>
      </c>
      <c r="F325" s="19">
        <v>1000</v>
      </c>
    </row>
    <row r="326" spans="1:6">
      <c r="A326">
        <v>319</v>
      </c>
      <c r="B326" s="9">
        <v>17653</v>
      </c>
      <c r="C326" s="6">
        <f t="shared" si="15"/>
        <v>4</v>
      </c>
      <c r="D326" s="12">
        <f t="shared" si="16"/>
        <v>1948</v>
      </c>
      <c r="E326" s="12">
        <f t="shared" si="17"/>
        <v>1948</v>
      </c>
      <c r="F326" s="19">
        <v>1000</v>
      </c>
    </row>
    <row r="327" spans="1:6">
      <c r="A327">
        <v>320</v>
      </c>
      <c r="B327" s="9">
        <v>17684</v>
      </c>
      <c r="C327" s="6">
        <f t="shared" si="15"/>
        <v>5</v>
      </c>
      <c r="D327" s="12">
        <f t="shared" si="16"/>
        <v>1948</v>
      </c>
      <c r="E327" s="12">
        <f t="shared" si="17"/>
        <v>1948</v>
      </c>
      <c r="F327" s="19">
        <v>1000</v>
      </c>
    </row>
    <row r="328" spans="1:6">
      <c r="A328">
        <v>321</v>
      </c>
      <c r="B328" s="9">
        <v>17714</v>
      </c>
      <c r="C328" s="6">
        <f t="shared" si="15"/>
        <v>6</v>
      </c>
      <c r="D328" s="12">
        <f t="shared" si="16"/>
        <v>1948</v>
      </c>
      <c r="E328" s="12">
        <f t="shared" si="17"/>
        <v>1948</v>
      </c>
      <c r="F328" s="19">
        <v>1000</v>
      </c>
    </row>
    <row r="329" spans="1:6">
      <c r="A329">
        <v>322</v>
      </c>
      <c r="B329" s="9">
        <v>17745</v>
      </c>
      <c r="C329" s="6">
        <f t="shared" ref="C329:C392" si="18">MONTH(B329)</f>
        <v>7</v>
      </c>
      <c r="D329" s="12">
        <f t="shared" ref="D329:D392" si="19">YEAR(B329)</f>
        <v>1948</v>
      </c>
      <c r="E329" s="12">
        <f t="shared" ref="E329:E392" si="20">IF(AND($C329&gt;=10,$C329&lt;=12),$D329+1,$D329)</f>
        <v>1948</v>
      </c>
      <c r="F329" s="19">
        <v>1000</v>
      </c>
    </row>
    <row r="330" spans="1:6">
      <c r="A330">
        <v>323</v>
      </c>
      <c r="B330" s="9">
        <v>17776</v>
      </c>
      <c r="C330" s="6">
        <f t="shared" si="18"/>
        <v>8</v>
      </c>
      <c r="D330" s="12">
        <f t="shared" si="19"/>
        <v>1948</v>
      </c>
      <c r="E330" s="12">
        <f t="shared" si="20"/>
        <v>1948</v>
      </c>
      <c r="F330" s="19">
        <v>1000</v>
      </c>
    </row>
    <row r="331" spans="1:6">
      <c r="A331">
        <v>324</v>
      </c>
      <c r="B331" s="9">
        <v>17806</v>
      </c>
      <c r="C331" s="6">
        <f t="shared" si="18"/>
        <v>9</v>
      </c>
      <c r="D331" s="12">
        <f t="shared" si="19"/>
        <v>1948</v>
      </c>
      <c r="E331" s="12">
        <f t="shared" si="20"/>
        <v>1948</v>
      </c>
      <c r="F331" s="19">
        <v>1000</v>
      </c>
    </row>
    <row r="332" spans="1:6">
      <c r="A332">
        <v>325</v>
      </c>
      <c r="B332" s="9">
        <v>17837</v>
      </c>
      <c r="C332" s="6">
        <f t="shared" si="18"/>
        <v>10</v>
      </c>
      <c r="D332" s="12">
        <f t="shared" si="19"/>
        <v>1948</v>
      </c>
      <c r="E332" s="12">
        <f t="shared" si="20"/>
        <v>1949</v>
      </c>
      <c r="F332" s="19">
        <v>1700</v>
      </c>
    </row>
    <row r="333" spans="1:6">
      <c r="A333">
        <v>326</v>
      </c>
      <c r="B333" s="9">
        <v>17867</v>
      </c>
      <c r="C333" s="6">
        <f t="shared" si="18"/>
        <v>11</v>
      </c>
      <c r="D333" s="12">
        <f t="shared" si="19"/>
        <v>1948</v>
      </c>
      <c r="E333" s="12">
        <f t="shared" si="20"/>
        <v>1949</v>
      </c>
      <c r="F333" s="19">
        <v>1700</v>
      </c>
    </row>
    <row r="334" spans="1:6">
      <c r="A334">
        <v>327</v>
      </c>
      <c r="B334" s="9">
        <v>17898</v>
      </c>
      <c r="C334" s="6">
        <f t="shared" si="18"/>
        <v>12</v>
      </c>
      <c r="D334" s="12">
        <f t="shared" si="19"/>
        <v>1948</v>
      </c>
      <c r="E334" s="12">
        <f t="shared" si="20"/>
        <v>1949</v>
      </c>
      <c r="F334" s="19">
        <v>1700</v>
      </c>
    </row>
    <row r="335" spans="1:6">
      <c r="A335">
        <v>328</v>
      </c>
      <c r="B335" s="9">
        <v>17929</v>
      </c>
      <c r="C335" s="6">
        <f t="shared" si="18"/>
        <v>1</v>
      </c>
      <c r="D335" s="12">
        <f t="shared" si="19"/>
        <v>1949</v>
      </c>
      <c r="E335" s="12">
        <f t="shared" si="20"/>
        <v>1949</v>
      </c>
      <c r="F335" s="19">
        <v>1700</v>
      </c>
    </row>
    <row r="336" spans="1:6">
      <c r="A336">
        <v>329</v>
      </c>
      <c r="B336" s="9">
        <v>17957</v>
      </c>
      <c r="C336" s="6">
        <f t="shared" si="18"/>
        <v>2</v>
      </c>
      <c r="D336" s="12">
        <f t="shared" si="19"/>
        <v>1949</v>
      </c>
      <c r="E336" s="12">
        <f t="shared" si="20"/>
        <v>1949</v>
      </c>
      <c r="F336" s="19">
        <v>1700</v>
      </c>
    </row>
    <row r="337" spans="1:6">
      <c r="A337">
        <v>330</v>
      </c>
      <c r="B337" s="9">
        <v>17988</v>
      </c>
      <c r="C337" s="6">
        <f t="shared" si="18"/>
        <v>3</v>
      </c>
      <c r="D337" s="12">
        <f t="shared" si="19"/>
        <v>1949</v>
      </c>
      <c r="E337" s="12">
        <f t="shared" si="20"/>
        <v>1949</v>
      </c>
      <c r="F337" s="19">
        <v>1700</v>
      </c>
    </row>
    <row r="338" spans="1:6">
      <c r="A338">
        <v>331</v>
      </c>
      <c r="B338" s="9">
        <v>18018</v>
      </c>
      <c r="C338" s="6">
        <f t="shared" si="18"/>
        <v>4</v>
      </c>
      <c r="D338" s="12">
        <f t="shared" si="19"/>
        <v>1949</v>
      </c>
      <c r="E338" s="12">
        <f t="shared" si="20"/>
        <v>1949</v>
      </c>
      <c r="F338" s="19">
        <v>750</v>
      </c>
    </row>
    <row r="339" spans="1:6">
      <c r="A339">
        <v>332</v>
      </c>
      <c r="B339" s="9">
        <v>18049</v>
      </c>
      <c r="C339" s="6">
        <f t="shared" si="18"/>
        <v>5</v>
      </c>
      <c r="D339" s="12">
        <f t="shared" si="19"/>
        <v>1949</v>
      </c>
      <c r="E339" s="12">
        <f t="shared" si="20"/>
        <v>1949</v>
      </c>
      <c r="F339" s="19">
        <v>750</v>
      </c>
    </row>
    <row r="340" spans="1:6">
      <c r="A340">
        <v>333</v>
      </c>
      <c r="B340" s="9">
        <v>18079</v>
      </c>
      <c r="C340" s="6">
        <f t="shared" si="18"/>
        <v>6</v>
      </c>
      <c r="D340" s="12">
        <f t="shared" si="19"/>
        <v>1949</v>
      </c>
      <c r="E340" s="12">
        <f t="shared" si="20"/>
        <v>1949</v>
      </c>
      <c r="F340" s="19">
        <v>750</v>
      </c>
    </row>
    <row r="341" spans="1:6">
      <c r="A341">
        <v>334</v>
      </c>
      <c r="B341" s="9">
        <v>18110</v>
      </c>
      <c r="C341" s="6">
        <f t="shared" si="18"/>
        <v>7</v>
      </c>
      <c r="D341" s="12">
        <f t="shared" si="19"/>
        <v>1949</v>
      </c>
      <c r="E341" s="12">
        <f t="shared" si="20"/>
        <v>1949</v>
      </c>
      <c r="F341" s="19">
        <v>750</v>
      </c>
    </row>
    <row r="342" spans="1:6">
      <c r="A342">
        <v>335</v>
      </c>
      <c r="B342" s="9">
        <v>18141</v>
      </c>
      <c r="C342" s="6">
        <f t="shared" si="18"/>
        <v>8</v>
      </c>
      <c r="D342" s="12">
        <f t="shared" si="19"/>
        <v>1949</v>
      </c>
      <c r="E342" s="12">
        <f t="shared" si="20"/>
        <v>1949</v>
      </c>
      <c r="F342" s="19">
        <v>750</v>
      </c>
    </row>
    <row r="343" spans="1:6">
      <c r="A343">
        <v>336</v>
      </c>
      <c r="B343" s="9">
        <v>18171</v>
      </c>
      <c r="C343" s="6">
        <f t="shared" si="18"/>
        <v>9</v>
      </c>
      <c r="D343" s="12">
        <f t="shared" si="19"/>
        <v>1949</v>
      </c>
      <c r="E343" s="12">
        <f t="shared" si="20"/>
        <v>1949</v>
      </c>
      <c r="F343" s="19">
        <v>750</v>
      </c>
    </row>
    <row r="344" spans="1:6">
      <c r="A344">
        <v>337</v>
      </c>
      <c r="B344" s="9">
        <v>18202</v>
      </c>
      <c r="C344" s="6">
        <f t="shared" si="18"/>
        <v>10</v>
      </c>
      <c r="D344" s="12">
        <f t="shared" si="19"/>
        <v>1949</v>
      </c>
      <c r="E344" s="12">
        <f t="shared" si="20"/>
        <v>1950</v>
      </c>
      <c r="F344" s="19">
        <v>900</v>
      </c>
    </row>
    <row r="345" spans="1:6">
      <c r="A345">
        <v>338</v>
      </c>
      <c r="B345" s="9">
        <v>18232</v>
      </c>
      <c r="C345" s="6">
        <f t="shared" si="18"/>
        <v>11</v>
      </c>
      <c r="D345" s="12">
        <f t="shared" si="19"/>
        <v>1949</v>
      </c>
      <c r="E345" s="12">
        <f t="shared" si="20"/>
        <v>1950</v>
      </c>
      <c r="F345" s="19">
        <v>900</v>
      </c>
    </row>
    <row r="346" spans="1:6">
      <c r="A346">
        <v>339</v>
      </c>
      <c r="B346" s="9">
        <v>18263</v>
      </c>
      <c r="C346" s="6">
        <f t="shared" si="18"/>
        <v>12</v>
      </c>
      <c r="D346" s="12">
        <f t="shared" si="19"/>
        <v>1949</v>
      </c>
      <c r="E346" s="12">
        <f t="shared" si="20"/>
        <v>1950</v>
      </c>
      <c r="F346" s="19">
        <v>900</v>
      </c>
    </row>
    <row r="347" spans="1:6">
      <c r="A347">
        <v>340</v>
      </c>
      <c r="B347" s="9">
        <v>18294</v>
      </c>
      <c r="C347" s="6">
        <f t="shared" si="18"/>
        <v>1</v>
      </c>
      <c r="D347" s="12">
        <f t="shared" si="19"/>
        <v>1950</v>
      </c>
      <c r="E347" s="12">
        <f t="shared" si="20"/>
        <v>1950</v>
      </c>
      <c r="F347" s="19">
        <v>900</v>
      </c>
    </row>
    <row r="348" spans="1:6">
      <c r="A348">
        <v>341</v>
      </c>
      <c r="B348" s="9">
        <v>18322</v>
      </c>
      <c r="C348" s="6">
        <f t="shared" si="18"/>
        <v>2</v>
      </c>
      <c r="D348" s="12">
        <f t="shared" si="19"/>
        <v>1950</v>
      </c>
      <c r="E348" s="12">
        <f t="shared" si="20"/>
        <v>1950</v>
      </c>
      <c r="F348" s="19">
        <v>900</v>
      </c>
    </row>
    <row r="349" spans="1:6">
      <c r="A349">
        <v>342</v>
      </c>
      <c r="B349" s="9">
        <v>18353</v>
      </c>
      <c r="C349" s="6">
        <f t="shared" si="18"/>
        <v>3</v>
      </c>
      <c r="D349" s="12">
        <f t="shared" si="19"/>
        <v>1950</v>
      </c>
      <c r="E349" s="12">
        <f t="shared" si="20"/>
        <v>1950</v>
      </c>
      <c r="F349" s="19">
        <v>750</v>
      </c>
    </row>
    <row r="350" spans="1:6">
      <c r="A350">
        <v>343</v>
      </c>
      <c r="B350" s="9">
        <v>18383</v>
      </c>
      <c r="C350" s="6">
        <f t="shared" si="18"/>
        <v>4</v>
      </c>
      <c r="D350" s="12">
        <f t="shared" si="19"/>
        <v>1950</v>
      </c>
      <c r="E350" s="12">
        <f t="shared" si="20"/>
        <v>1950</v>
      </c>
      <c r="F350" s="19">
        <v>1000</v>
      </c>
    </row>
    <row r="351" spans="1:6">
      <c r="A351">
        <v>344</v>
      </c>
      <c r="B351" s="9">
        <v>18414</v>
      </c>
      <c r="C351" s="6">
        <f t="shared" si="18"/>
        <v>5</v>
      </c>
      <c r="D351" s="12">
        <f t="shared" si="19"/>
        <v>1950</v>
      </c>
      <c r="E351" s="12">
        <f t="shared" si="20"/>
        <v>1950</v>
      </c>
      <c r="F351" s="19">
        <v>1000</v>
      </c>
    </row>
    <row r="352" spans="1:6">
      <c r="A352">
        <v>345</v>
      </c>
      <c r="B352" s="9">
        <v>18444</v>
      </c>
      <c r="C352" s="6">
        <f t="shared" si="18"/>
        <v>6</v>
      </c>
      <c r="D352" s="12">
        <f t="shared" si="19"/>
        <v>1950</v>
      </c>
      <c r="E352" s="12">
        <f t="shared" si="20"/>
        <v>1950</v>
      </c>
      <c r="F352" s="19">
        <v>1000</v>
      </c>
    </row>
    <row r="353" spans="1:6">
      <c r="A353">
        <v>346</v>
      </c>
      <c r="B353" s="9">
        <v>18475</v>
      </c>
      <c r="C353" s="6">
        <f t="shared" si="18"/>
        <v>7</v>
      </c>
      <c r="D353" s="12">
        <f t="shared" si="19"/>
        <v>1950</v>
      </c>
      <c r="E353" s="12">
        <f t="shared" si="20"/>
        <v>1950</v>
      </c>
      <c r="F353" s="19">
        <v>1000</v>
      </c>
    </row>
    <row r="354" spans="1:6">
      <c r="A354">
        <v>347</v>
      </c>
      <c r="B354" s="9">
        <v>18506</v>
      </c>
      <c r="C354" s="6">
        <f t="shared" si="18"/>
        <v>8</v>
      </c>
      <c r="D354" s="12">
        <f t="shared" si="19"/>
        <v>1950</v>
      </c>
      <c r="E354" s="12">
        <f t="shared" si="20"/>
        <v>1950</v>
      </c>
      <c r="F354" s="19">
        <v>1000</v>
      </c>
    </row>
    <row r="355" spans="1:6">
      <c r="A355">
        <v>348</v>
      </c>
      <c r="B355" s="9">
        <v>18536</v>
      </c>
      <c r="C355" s="6">
        <f t="shared" si="18"/>
        <v>9</v>
      </c>
      <c r="D355" s="12">
        <f t="shared" si="19"/>
        <v>1950</v>
      </c>
      <c r="E355" s="12">
        <f t="shared" si="20"/>
        <v>1950</v>
      </c>
      <c r="F355" s="19">
        <v>1000</v>
      </c>
    </row>
    <row r="356" spans="1:6">
      <c r="A356">
        <v>349</v>
      </c>
      <c r="B356" s="9">
        <v>18567</v>
      </c>
      <c r="C356" s="6">
        <f t="shared" si="18"/>
        <v>10</v>
      </c>
      <c r="D356" s="12">
        <f t="shared" si="19"/>
        <v>1950</v>
      </c>
      <c r="E356" s="12">
        <f t="shared" si="20"/>
        <v>1951</v>
      </c>
      <c r="F356" s="19">
        <v>1700</v>
      </c>
    </row>
    <row r="357" spans="1:6">
      <c r="A357">
        <v>350</v>
      </c>
      <c r="B357" s="9">
        <v>18597</v>
      </c>
      <c r="C357" s="6">
        <f t="shared" si="18"/>
        <v>11</v>
      </c>
      <c r="D357" s="12">
        <f t="shared" si="19"/>
        <v>1950</v>
      </c>
      <c r="E357" s="12">
        <f t="shared" si="20"/>
        <v>1951</v>
      </c>
      <c r="F357" s="19">
        <v>1700</v>
      </c>
    </row>
    <row r="358" spans="1:6">
      <c r="A358">
        <v>351</v>
      </c>
      <c r="B358" s="9">
        <v>18628</v>
      </c>
      <c r="C358" s="6">
        <f t="shared" si="18"/>
        <v>12</v>
      </c>
      <c r="D358" s="12">
        <f t="shared" si="19"/>
        <v>1950</v>
      </c>
      <c r="E358" s="12">
        <f t="shared" si="20"/>
        <v>1951</v>
      </c>
      <c r="F358" s="19">
        <v>1700</v>
      </c>
    </row>
    <row r="359" spans="1:6">
      <c r="A359">
        <v>352</v>
      </c>
      <c r="B359" s="9">
        <v>18659</v>
      </c>
      <c r="C359" s="6">
        <f t="shared" si="18"/>
        <v>1</v>
      </c>
      <c r="D359" s="12">
        <f t="shared" si="19"/>
        <v>1951</v>
      </c>
      <c r="E359" s="12">
        <f t="shared" si="20"/>
        <v>1951</v>
      </c>
      <c r="F359" s="19">
        <v>1700</v>
      </c>
    </row>
    <row r="360" spans="1:6">
      <c r="A360">
        <v>353</v>
      </c>
      <c r="B360" s="9">
        <v>18687</v>
      </c>
      <c r="C360" s="6">
        <f t="shared" si="18"/>
        <v>2</v>
      </c>
      <c r="D360" s="12">
        <f t="shared" si="19"/>
        <v>1951</v>
      </c>
      <c r="E360" s="12">
        <f t="shared" si="20"/>
        <v>1951</v>
      </c>
      <c r="F360" s="19">
        <v>1700</v>
      </c>
    </row>
    <row r="361" spans="1:6">
      <c r="A361">
        <v>354</v>
      </c>
      <c r="B361" s="9">
        <v>18718</v>
      </c>
      <c r="C361" s="6">
        <f t="shared" si="18"/>
        <v>3</v>
      </c>
      <c r="D361" s="12">
        <f t="shared" si="19"/>
        <v>1951</v>
      </c>
      <c r="E361" s="12">
        <f t="shared" si="20"/>
        <v>1951</v>
      </c>
      <c r="F361" s="19">
        <v>1700</v>
      </c>
    </row>
    <row r="362" spans="1:6">
      <c r="A362">
        <v>355</v>
      </c>
      <c r="B362" s="9">
        <v>18748</v>
      </c>
      <c r="C362" s="6">
        <f t="shared" si="18"/>
        <v>4</v>
      </c>
      <c r="D362" s="12">
        <f t="shared" si="19"/>
        <v>1951</v>
      </c>
      <c r="E362" s="12">
        <f t="shared" si="20"/>
        <v>1951</v>
      </c>
      <c r="F362" s="19">
        <v>1000</v>
      </c>
    </row>
    <row r="363" spans="1:6">
      <c r="A363">
        <v>356</v>
      </c>
      <c r="B363" s="9">
        <v>18779</v>
      </c>
      <c r="C363" s="6">
        <f t="shared" si="18"/>
        <v>5</v>
      </c>
      <c r="D363" s="12">
        <f t="shared" si="19"/>
        <v>1951</v>
      </c>
      <c r="E363" s="12">
        <f t="shared" si="20"/>
        <v>1951</v>
      </c>
      <c r="F363" s="19">
        <v>1000</v>
      </c>
    </row>
    <row r="364" spans="1:6">
      <c r="A364">
        <v>357</v>
      </c>
      <c r="B364" s="9">
        <v>18809</v>
      </c>
      <c r="C364" s="6">
        <f t="shared" si="18"/>
        <v>6</v>
      </c>
      <c r="D364" s="12">
        <f t="shared" si="19"/>
        <v>1951</v>
      </c>
      <c r="E364" s="12">
        <f t="shared" si="20"/>
        <v>1951</v>
      </c>
      <c r="F364" s="19">
        <v>1000</v>
      </c>
    </row>
    <row r="365" spans="1:6">
      <c r="A365">
        <v>358</v>
      </c>
      <c r="B365" s="9">
        <v>18840</v>
      </c>
      <c r="C365" s="6">
        <f t="shared" si="18"/>
        <v>7</v>
      </c>
      <c r="D365" s="12">
        <f t="shared" si="19"/>
        <v>1951</v>
      </c>
      <c r="E365" s="12">
        <f t="shared" si="20"/>
        <v>1951</v>
      </c>
      <c r="F365" s="19">
        <v>1000</v>
      </c>
    </row>
    <row r="366" spans="1:6">
      <c r="A366">
        <v>359</v>
      </c>
      <c r="B366" s="9">
        <v>18871</v>
      </c>
      <c r="C366" s="6">
        <f t="shared" si="18"/>
        <v>8</v>
      </c>
      <c r="D366" s="12">
        <f t="shared" si="19"/>
        <v>1951</v>
      </c>
      <c r="E366" s="12">
        <f t="shared" si="20"/>
        <v>1951</v>
      </c>
      <c r="F366" s="19">
        <v>1000</v>
      </c>
    </row>
    <row r="367" spans="1:6">
      <c r="A367">
        <v>360</v>
      </c>
      <c r="B367" s="9">
        <v>18901</v>
      </c>
      <c r="C367" s="6">
        <f t="shared" si="18"/>
        <v>9</v>
      </c>
      <c r="D367" s="12">
        <f t="shared" si="19"/>
        <v>1951</v>
      </c>
      <c r="E367" s="12">
        <f t="shared" si="20"/>
        <v>1951</v>
      </c>
      <c r="F367" s="19">
        <v>1000</v>
      </c>
    </row>
    <row r="368" spans="1:6">
      <c r="A368">
        <v>361</v>
      </c>
      <c r="B368" s="9">
        <v>18932</v>
      </c>
      <c r="C368" s="6">
        <f t="shared" si="18"/>
        <v>10</v>
      </c>
      <c r="D368" s="12">
        <f t="shared" si="19"/>
        <v>1951</v>
      </c>
      <c r="E368" s="12">
        <f t="shared" si="20"/>
        <v>1952</v>
      </c>
      <c r="F368" s="19">
        <v>1700</v>
      </c>
    </row>
    <row r="369" spans="1:6">
      <c r="A369">
        <v>362</v>
      </c>
      <c r="B369" s="9">
        <v>18962</v>
      </c>
      <c r="C369" s="6">
        <f t="shared" si="18"/>
        <v>11</v>
      </c>
      <c r="D369" s="12">
        <f t="shared" si="19"/>
        <v>1951</v>
      </c>
      <c r="E369" s="12">
        <f t="shared" si="20"/>
        <v>1952</v>
      </c>
      <c r="F369" s="19">
        <v>1700</v>
      </c>
    </row>
    <row r="370" spans="1:6">
      <c r="A370">
        <v>363</v>
      </c>
      <c r="B370" s="9">
        <v>18993</v>
      </c>
      <c r="C370" s="6">
        <f t="shared" si="18"/>
        <v>12</v>
      </c>
      <c r="D370" s="12">
        <f t="shared" si="19"/>
        <v>1951</v>
      </c>
      <c r="E370" s="12">
        <f t="shared" si="20"/>
        <v>1952</v>
      </c>
      <c r="F370" s="19">
        <v>1700</v>
      </c>
    </row>
    <row r="371" spans="1:6">
      <c r="A371">
        <v>364</v>
      </c>
      <c r="B371" s="9">
        <v>19024</v>
      </c>
      <c r="C371" s="6">
        <f t="shared" si="18"/>
        <v>1</v>
      </c>
      <c r="D371" s="12">
        <f t="shared" si="19"/>
        <v>1952</v>
      </c>
      <c r="E371" s="12">
        <f t="shared" si="20"/>
        <v>1952</v>
      </c>
      <c r="F371" s="19">
        <v>1700</v>
      </c>
    </row>
    <row r="372" spans="1:6">
      <c r="A372">
        <v>365</v>
      </c>
      <c r="B372" s="9">
        <v>19053</v>
      </c>
      <c r="C372" s="6">
        <f t="shared" si="18"/>
        <v>2</v>
      </c>
      <c r="D372" s="12">
        <f t="shared" si="19"/>
        <v>1952</v>
      </c>
      <c r="E372" s="12">
        <f t="shared" si="20"/>
        <v>1952</v>
      </c>
      <c r="F372" s="19">
        <v>1700</v>
      </c>
    </row>
    <row r="373" spans="1:6">
      <c r="A373">
        <v>366</v>
      </c>
      <c r="B373" s="9">
        <v>19084</v>
      </c>
      <c r="C373" s="6">
        <f t="shared" si="18"/>
        <v>3</v>
      </c>
      <c r="D373" s="12">
        <f t="shared" si="19"/>
        <v>1952</v>
      </c>
      <c r="E373" s="12">
        <f t="shared" si="20"/>
        <v>1952</v>
      </c>
      <c r="F373" s="19">
        <v>1700</v>
      </c>
    </row>
    <row r="374" spans="1:6">
      <c r="A374">
        <v>367</v>
      </c>
      <c r="B374" s="9">
        <v>19114</v>
      </c>
      <c r="C374" s="6">
        <f t="shared" si="18"/>
        <v>4</v>
      </c>
      <c r="D374" s="12">
        <f t="shared" si="19"/>
        <v>1952</v>
      </c>
      <c r="E374" s="12">
        <f t="shared" si="20"/>
        <v>1952</v>
      </c>
      <c r="F374" s="19">
        <v>1000</v>
      </c>
    </row>
    <row r="375" spans="1:6">
      <c r="A375">
        <v>368</v>
      </c>
      <c r="B375" s="9">
        <v>19145</v>
      </c>
      <c r="C375" s="6">
        <f t="shared" si="18"/>
        <v>5</v>
      </c>
      <c r="D375" s="12">
        <f t="shared" si="19"/>
        <v>1952</v>
      </c>
      <c r="E375" s="12">
        <f t="shared" si="20"/>
        <v>1952</v>
      </c>
      <c r="F375" s="19">
        <v>1000</v>
      </c>
    </row>
    <row r="376" spans="1:6">
      <c r="A376">
        <v>369</v>
      </c>
      <c r="B376" s="9">
        <v>19175</v>
      </c>
      <c r="C376" s="6">
        <f t="shared" si="18"/>
        <v>6</v>
      </c>
      <c r="D376" s="12">
        <f t="shared" si="19"/>
        <v>1952</v>
      </c>
      <c r="E376" s="12">
        <f t="shared" si="20"/>
        <v>1952</v>
      </c>
      <c r="F376" s="19">
        <v>1000</v>
      </c>
    </row>
    <row r="377" spans="1:6">
      <c r="A377">
        <v>370</v>
      </c>
      <c r="B377" s="9">
        <v>19206</v>
      </c>
      <c r="C377" s="6">
        <f t="shared" si="18"/>
        <v>7</v>
      </c>
      <c r="D377" s="12">
        <f t="shared" si="19"/>
        <v>1952</v>
      </c>
      <c r="E377" s="12">
        <f t="shared" si="20"/>
        <v>1952</v>
      </c>
      <c r="F377" s="19">
        <v>1000</v>
      </c>
    </row>
    <row r="378" spans="1:6">
      <c r="A378">
        <v>371</v>
      </c>
      <c r="B378" s="9">
        <v>19237</v>
      </c>
      <c r="C378" s="6">
        <f t="shared" si="18"/>
        <v>8</v>
      </c>
      <c r="D378" s="12">
        <f t="shared" si="19"/>
        <v>1952</v>
      </c>
      <c r="E378" s="12">
        <f t="shared" si="20"/>
        <v>1952</v>
      </c>
      <c r="F378" s="19">
        <v>1000</v>
      </c>
    </row>
    <row r="379" spans="1:6">
      <c r="A379">
        <v>372</v>
      </c>
      <c r="B379" s="9">
        <v>19267</v>
      </c>
      <c r="C379" s="6">
        <f t="shared" si="18"/>
        <v>9</v>
      </c>
      <c r="D379" s="12">
        <f t="shared" si="19"/>
        <v>1952</v>
      </c>
      <c r="E379" s="12">
        <f t="shared" si="20"/>
        <v>1952</v>
      </c>
      <c r="F379" s="19">
        <v>1000</v>
      </c>
    </row>
    <row r="380" spans="1:6">
      <c r="A380">
        <v>373</v>
      </c>
      <c r="B380" s="9">
        <v>19298</v>
      </c>
      <c r="C380" s="6">
        <f t="shared" si="18"/>
        <v>10</v>
      </c>
      <c r="D380" s="12">
        <f t="shared" si="19"/>
        <v>1952</v>
      </c>
      <c r="E380" s="12">
        <f t="shared" si="20"/>
        <v>1953</v>
      </c>
      <c r="F380" s="19">
        <v>1700</v>
      </c>
    </row>
    <row r="381" spans="1:6">
      <c r="A381">
        <v>374</v>
      </c>
      <c r="B381" s="9">
        <v>19328</v>
      </c>
      <c r="C381" s="6">
        <f t="shared" si="18"/>
        <v>11</v>
      </c>
      <c r="D381" s="12">
        <f t="shared" si="19"/>
        <v>1952</v>
      </c>
      <c r="E381" s="12">
        <f t="shared" si="20"/>
        <v>1953</v>
      </c>
      <c r="F381" s="19">
        <v>1700</v>
      </c>
    </row>
    <row r="382" spans="1:6">
      <c r="A382">
        <v>375</v>
      </c>
      <c r="B382" s="9">
        <v>19359</v>
      </c>
      <c r="C382" s="6">
        <f t="shared" si="18"/>
        <v>12</v>
      </c>
      <c r="D382" s="12">
        <f t="shared" si="19"/>
        <v>1952</v>
      </c>
      <c r="E382" s="12">
        <f t="shared" si="20"/>
        <v>1953</v>
      </c>
      <c r="F382" s="19">
        <v>1700</v>
      </c>
    </row>
    <row r="383" spans="1:6">
      <c r="A383">
        <v>376</v>
      </c>
      <c r="B383" s="9">
        <v>19390</v>
      </c>
      <c r="C383" s="6">
        <f t="shared" si="18"/>
        <v>1</v>
      </c>
      <c r="D383" s="12">
        <f t="shared" si="19"/>
        <v>1953</v>
      </c>
      <c r="E383" s="12">
        <f t="shared" si="20"/>
        <v>1953</v>
      </c>
      <c r="F383" s="19">
        <v>1700</v>
      </c>
    </row>
    <row r="384" spans="1:6">
      <c r="A384">
        <v>377</v>
      </c>
      <c r="B384" s="9">
        <v>19418</v>
      </c>
      <c r="C384" s="6">
        <f t="shared" si="18"/>
        <v>2</v>
      </c>
      <c r="D384" s="12">
        <f t="shared" si="19"/>
        <v>1953</v>
      </c>
      <c r="E384" s="12">
        <f t="shared" si="20"/>
        <v>1953</v>
      </c>
      <c r="F384" s="19">
        <v>1700</v>
      </c>
    </row>
    <row r="385" spans="1:6">
      <c r="A385">
        <v>378</v>
      </c>
      <c r="B385" s="9">
        <v>19449</v>
      </c>
      <c r="C385" s="6">
        <f t="shared" si="18"/>
        <v>3</v>
      </c>
      <c r="D385" s="12">
        <f t="shared" si="19"/>
        <v>1953</v>
      </c>
      <c r="E385" s="12">
        <f t="shared" si="20"/>
        <v>1953</v>
      </c>
      <c r="F385" s="19">
        <v>1700</v>
      </c>
    </row>
    <row r="386" spans="1:6">
      <c r="A386">
        <v>379</v>
      </c>
      <c r="B386" s="9">
        <v>19479</v>
      </c>
      <c r="C386" s="6">
        <f t="shared" si="18"/>
        <v>4</v>
      </c>
      <c r="D386" s="12">
        <f t="shared" si="19"/>
        <v>1953</v>
      </c>
      <c r="E386" s="12">
        <f t="shared" si="20"/>
        <v>1953</v>
      </c>
      <c r="F386" s="19">
        <v>1000</v>
      </c>
    </row>
    <row r="387" spans="1:6">
      <c r="A387">
        <v>380</v>
      </c>
      <c r="B387" s="9">
        <v>19510</v>
      </c>
      <c r="C387" s="6">
        <f t="shared" si="18"/>
        <v>5</v>
      </c>
      <c r="D387" s="12">
        <f t="shared" si="19"/>
        <v>1953</v>
      </c>
      <c r="E387" s="12">
        <f t="shared" si="20"/>
        <v>1953</v>
      </c>
      <c r="F387" s="19">
        <v>1000</v>
      </c>
    </row>
    <row r="388" spans="1:6">
      <c r="A388">
        <v>381</v>
      </c>
      <c r="B388" s="9">
        <v>19540</v>
      </c>
      <c r="C388" s="6">
        <f t="shared" si="18"/>
        <v>6</v>
      </c>
      <c r="D388" s="12">
        <f t="shared" si="19"/>
        <v>1953</v>
      </c>
      <c r="E388" s="12">
        <f t="shared" si="20"/>
        <v>1953</v>
      </c>
      <c r="F388" s="19">
        <v>1000</v>
      </c>
    </row>
    <row r="389" spans="1:6">
      <c r="A389">
        <v>382</v>
      </c>
      <c r="B389" s="9">
        <v>19571</v>
      </c>
      <c r="C389" s="6">
        <f t="shared" si="18"/>
        <v>7</v>
      </c>
      <c r="D389" s="12">
        <f t="shared" si="19"/>
        <v>1953</v>
      </c>
      <c r="E389" s="12">
        <f t="shared" si="20"/>
        <v>1953</v>
      </c>
      <c r="F389" s="19">
        <v>1000</v>
      </c>
    </row>
    <row r="390" spans="1:6">
      <c r="A390">
        <v>383</v>
      </c>
      <c r="B390" s="9">
        <v>19602</v>
      </c>
      <c r="C390" s="6">
        <f t="shared" si="18"/>
        <v>8</v>
      </c>
      <c r="D390" s="12">
        <f t="shared" si="19"/>
        <v>1953</v>
      </c>
      <c r="E390" s="12">
        <f t="shared" si="20"/>
        <v>1953</v>
      </c>
      <c r="F390" s="19">
        <v>1000</v>
      </c>
    </row>
    <row r="391" spans="1:6">
      <c r="A391">
        <v>384</v>
      </c>
      <c r="B391" s="9">
        <v>19632</v>
      </c>
      <c r="C391" s="6">
        <f t="shared" si="18"/>
        <v>9</v>
      </c>
      <c r="D391" s="12">
        <f t="shared" si="19"/>
        <v>1953</v>
      </c>
      <c r="E391" s="12">
        <f t="shared" si="20"/>
        <v>1953</v>
      </c>
      <c r="F391" s="19">
        <v>1000</v>
      </c>
    </row>
    <row r="392" spans="1:6">
      <c r="A392">
        <v>385</v>
      </c>
      <c r="B392" s="9">
        <v>19663</v>
      </c>
      <c r="C392" s="6">
        <f t="shared" si="18"/>
        <v>10</v>
      </c>
      <c r="D392" s="12">
        <f t="shared" si="19"/>
        <v>1953</v>
      </c>
      <c r="E392" s="12">
        <f t="shared" si="20"/>
        <v>1954</v>
      </c>
      <c r="F392" s="19">
        <v>1700</v>
      </c>
    </row>
    <row r="393" spans="1:6">
      <c r="A393">
        <v>386</v>
      </c>
      <c r="B393" s="9">
        <v>19693</v>
      </c>
      <c r="C393" s="6">
        <f t="shared" ref="C393:C456" si="21">MONTH(B393)</f>
        <v>11</v>
      </c>
      <c r="D393" s="12">
        <f t="shared" ref="D393:D456" si="22">YEAR(B393)</f>
        <v>1953</v>
      </c>
      <c r="E393" s="12">
        <f t="shared" ref="E393:E456" si="23">IF(AND($C393&gt;=10,$C393&lt;=12),$D393+1,$D393)</f>
        <v>1954</v>
      </c>
      <c r="F393" s="19">
        <v>1700</v>
      </c>
    </row>
    <row r="394" spans="1:6">
      <c r="A394">
        <v>387</v>
      </c>
      <c r="B394" s="9">
        <v>19724</v>
      </c>
      <c r="C394" s="6">
        <f t="shared" si="21"/>
        <v>12</v>
      </c>
      <c r="D394" s="12">
        <f t="shared" si="22"/>
        <v>1953</v>
      </c>
      <c r="E394" s="12">
        <f t="shared" si="23"/>
        <v>1954</v>
      </c>
      <c r="F394" s="19">
        <v>1700</v>
      </c>
    </row>
    <row r="395" spans="1:6">
      <c r="A395">
        <v>388</v>
      </c>
      <c r="B395" s="9">
        <v>19755</v>
      </c>
      <c r="C395" s="6">
        <f t="shared" si="21"/>
        <v>1</v>
      </c>
      <c r="D395" s="12">
        <f t="shared" si="22"/>
        <v>1954</v>
      </c>
      <c r="E395" s="12">
        <f t="shared" si="23"/>
        <v>1954</v>
      </c>
      <c r="F395" s="19">
        <v>1700</v>
      </c>
    </row>
    <row r="396" spans="1:6">
      <c r="A396">
        <v>389</v>
      </c>
      <c r="B396" s="9">
        <v>19783</v>
      </c>
      <c r="C396" s="6">
        <f t="shared" si="21"/>
        <v>2</v>
      </c>
      <c r="D396" s="12">
        <f t="shared" si="22"/>
        <v>1954</v>
      </c>
      <c r="E396" s="12">
        <f t="shared" si="23"/>
        <v>1954</v>
      </c>
      <c r="F396" s="19">
        <v>1700</v>
      </c>
    </row>
    <row r="397" spans="1:6">
      <c r="A397">
        <v>390</v>
      </c>
      <c r="B397" s="9">
        <v>19814</v>
      </c>
      <c r="C397" s="6">
        <f t="shared" si="21"/>
        <v>3</v>
      </c>
      <c r="D397" s="12">
        <f t="shared" si="22"/>
        <v>1954</v>
      </c>
      <c r="E397" s="12">
        <f t="shared" si="23"/>
        <v>1954</v>
      </c>
      <c r="F397" s="19">
        <v>1700</v>
      </c>
    </row>
    <row r="398" spans="1:6">
      <c r="A398">
        <v>391</v>
      </c>
      <c r="B398" s="9">
        <v>19844</v>
      </c>
      <c r="C398" s="6">
        <f t="shared" si="21"/>
        <v>4</v>
      </c>
      <c r="D398" s="12">
        <f t="shared" si="22"/>
        <v>1954</v>
      </c>
      <c r="E398" s="12">
        <f t="shared" si="23"/>
        <v>1954</v>
      </c>
      <c r="F398" s="19">
        <v>1000</v>
      </c>
    </row>
    <row r="399" spans="1:6">
      <c r="A399">
        <v>392</v>
      </c>
      <c r="B399" s="9">
        <v>19875</v>
      </c>
      <c r="C399" s="6">
        <f t="shared" si="21"/>
        <v>5</v>
      </c>
      <c r="D399" s="12">
        <f t="shared" si="22"/>
        <v>1954</v>
      </c>
      <c r="E399" s="12">
        <f t="shared" si="23"/>
        <v>1954</v>
      </c>
      <c r="F399" s="19">
        <v>1000</v>
      </c>
    </row>
    <row r="400" spans="1:6">
      <c r="A400">
        <v>393</v>
      </c>
      <c r="B400" s="9">
        <v>19905</v>
      </c>
      <c r="C400" s="6">
        <f t="shared" si="21"/>
        <v>6</v>
      </c>
      <c r="D400" s="12">
        <f t="shared" si="22"/>
        <v>1954</v>
      </c>
      <c r="E400" s="12">
        <f t="shared" si="23"/>
        <v>1954</v>
      </c>
      <c r="F400" s="19">
        <v>1000</v>
      </c>
    </row>
    <row r="401" spans="1:6">
      <c r="A401">
        <v>394</v>
      </c>
      <c r="B401" s="9">
        <v>19936</v>
      </c>
      <c r="C401" s="6">
        <f t="shared" si="21"/>
        <v>7</v>
      </c>
      <c r="D401" s="12">
        <f t="shared" si="22"/>
        <v>1954</v>
      </c>
      <c r="E401" s="12">
        <f t="shared" si="23"/>
        <v>1954</v>
      </c>
      <c r="F401" s="19">
        <v>1000</v>
      </c>
    </row>
    <row r="402" spans="1:6">
      <c r="A402">
        <v>395</v>
      </c>
      <c r="B402" s="9">
        <v>19967</v>
      </c>
      <c r="C402" s="6">
        <f t="shared" si="21"/>
        <v>8</v>
      </c>
      <c r="D402" s="12">
        <f t="shared" si="22"/>
        <v>1954</v>
      </c>
      <c r="E402" s="12">
        <f t="shared" si="23"/>
        <v>1954</v>
      </c>
      <c r="F402" s="19">
        <v>1000</v>
      </c>
    </row>
    <row r="403" spans="1:6">
      <c r="A403">
        <v>396</v>
      </c>
      <c r="B403" s="9">
        <v>19997</v>
      </c>
      <c r="C403" s="6">
        <f t="shared" si="21"/>
        <v>9</v>
      </c>
      <c r="D403" s="12">
        <f t="shared" si="22"/>
        <v>1954</v>
      </c>
      <c r="E403" s="12">
        <f t="shared" si="23"/>
        <v>1954</v>
      </c>
      <c r="F403" s="19">
        <v>1000</v>
      </c>
    </row>
    <row r="404" spans="1:6">
      <c r="A404">
        <v>397</v>
      </c>
      <c r="B404" s="9">
        <v>20028</v>
      </c>
      <c r="C404" s="6">
        <f t="shared" si="21"/>
        <v>10</v>
      </c>
      <c r="D404" s="12">
        <f t="shared" si="22"/>
        <v>1954</v>
      </c>
      <c r="E404" s="12">
        <f t="shared" si="23"/>
        <v>1955</v>
      </c>
      <c r="F404" s="19">
        <v>1700</v>
      </c>
    </row>
    <row r="405" spans="1:6">
      <c r="A405">
        <v>398</v>
      </c>
      <c r="B405" s="9">
        <v>20058</v>
      </c>
      <c r="C405" s="6">
        <f t="shared" si="21"/>
        <v>11</v>
      </c>
      <c r="D405" s="12">
        <f t="shared" si="22"/>
        <v>1954</v>
      </c>
      <c r="E405" s="12">
        <f t="shared" si="23"/>
        <v>1955</v>
      </c>
      <c r="F405" s="19">
        <v>1700</v>
      </c>
    </row>
    <row r="406" spans="1:6">
      <c r="A406">
        <v>399</v>
      </c>
      <c r="B406" s="9">
        <v>20089</v>
      </c>
      <c r="C406" s="6">
        <f t="shared" si="21"/>
        <v>12</v>
      </c>
      <c r="D406" s="12">
        <f t="shared" si="22"/>
        <v>1954</v>
      </c>
      <c r="E406" s="12">
        <f t="shared" si="23"/>
        <v>1955</v>
      </c>
      <c r="F406" s="19">
        <v>1700</v>
      </c>
    </row>
    <row r="407" spans="1:6">
      <c r="A407">
        <v>400</v>
      </c>
      <c r="B407" s="9">
        <v>20120</v>
      </c>
      <c r="C407" s="6">
        <f t="shared" si="21"/>
        <v>1</v>
      </c>
      <c r="D407" s="12">
        <f t="shared" si="22"/>
        <v>1955</v>
      </c>
      <c r="E407" s="12">
        <f t="shared" si="23"/>
        <v>1955</v>
      </c>
      <c r="F407" s="19">
        <v>1700</v>
      </c>
    </row>
    <row r="408" spans="1:6">
      <c r="A408">
        <v>401</v>
      </c>
      <c r="B408" s="9">
        <v>20148</v>
      </c>
      <c r="C408" s="6">
        <f t="shared" si="21"/>
        <v>2</v>
      </c>
      <c r="D408" s="12">
        <f t="shared" si="22"/>
        <v>1955</v>
      </c>
      <c r="E408" s="12">
        <f t="shared" si="23"/>
        <v>1955</v>
      </c>
      <c r="F408" s="19">
        <v>1700</v>
      </c>
    </row>
    <row r="409" spans="1:6">
      <c r="A409">
        <v>402</v>
      </c>
      <c r="B409" s="9">
        <v>20179</v>
      </c>
      <c r="C409" s="6">
        <f t="shared" si="21"/>
        <v>3</v>
      </c>
      <c r="D409" s="12">
        <f t="shared" si="22"/>
        <v>1955</v>
      </c>
      <c r="E409" s="12">
        <f t="shared" si="23"/>
        <v>1955</v>
      </c>
      <c r="F409" s="19">
        <v>1700</v>
      </c>
    </row>
    <row r="410" spans="1:6">
      <c r="A410">
        <v>403</v>
      </c>
      <c r="B410" s="9">
        <v>20209</v>
      </c>
      <c r="C410" s="6">
        <f t="shared" si="21"/>
        <v>4</v>
      </c>
      <c r="D410" s="12">
        <f t="shared" si="22"/>
        <v>1955</v>
      </c>
      <c r="E410" s="12">
        <f t="shared" si="23"/>
        <v>1955</v>
      </c>
      <c r="F410" s="19">
        <v>1000</v>
      </c>
    </row>
    <row r="411" spans="1:6">
      <c r="A411">
        <v>404</v>
      </c>
      <c r="B411" s="9">
        <v>20240</v>
      </c>
      <c r="C411" s="6">
        <f t="shared" si="21"/>
        <v>5</v>
      </c>
      <c r="D411" s="12">
        <f t="shared" si="22"/>
        <v>1955</v>
      </c>
      <c r="E411" s="12">
        <f t="shared" si="23"/>
        <v>1955</v>
      </c>
      <c r="F411" s="19">
        <v>1000</v>
      </c>
    </row>
    <row r="412" spans="1:6">
      <c r="A412">
        <v>405</v>
      </c>
      <c r="B412" s="9">
        <v>20270</v>
      </c>
      <c r="C412" s="6">
        <f t="shared" si="21"/>
        <v>6</v>
      </c>
      <c r="D412" s="12">
        <f t="shared" si="22"/>
        <v>1955</v>
      </c>
      <c r="E412" s="12">
        <f t="shared" si="23"/>
        <v>1955</v>
      </c>
      <c r="F412" s="19">
        <v>1000</v>
      </c>
    </row>
    <row r="413" spans="1:6">
      <c r="A413">
        <v>406</v>
      </c>
      <c r="B413" s="9">
        <v>20301</v>
      </c>
      <c r="C413" s="6">
        <f t="shared" si="21"/>
        <v>7</v>
      </c>
      <c r="D413" s="12">
        <f t="shared" si="22"/>
        <v>1955</v>
      </c>
      <c r="E413" s="12">
        <f t="shared" si="23"/>
        <v>1955</v>
      </c>
      <c r="F413" s="19">
        <v>1000</v>
      </c>
    </row>
    <row r="414" spans="1:6">
      <c r="A414">
        <v>407</v>
      </c>
      <c r="B414" s="9">
        <v>20332</v>
      </c>
      <c r="C414" s="6">
        <f t="shared" si="21"/>
        <v>8</v>
      </c>
      <c r="D414" s="12">
        <f t="shared" si="22"/>
        <v>1955</v>
      </c>
      <c r="E414" s="12">
        <f t="shared" si="23"/>
        <v>1955</v>
      </c>
      <c r="F414" s="19">
        <v>1000</v>
      </c>
    </row>
    <row r="415" spans="1:6">
      <c r="A415">
        <v>408</v>
      </c>
      <c r="B415" s="9">
        <v>20362</v>
      </c>
      <c r="C415" s="6">
        <f t="shared" si="21"/>
        <v>9</v>
      </c>
      <c r="D415" s="12">
        <f t="shared" si="22"/>
        <v>1955</v>
      </c>
      <c r="E415" s="12">
        <f t="shared" si="23"/>
        <v>1955</v>
      </c>
      <c r="F415" s="19">
        <v>1000</v>
      </c>
    </row>
    <row r="416" spans="1:6">
      <c r="A416">
        <v>409</v>
      </c>
      <c r="B416" s="9">
        <v>20393</v>
      </c>
      <c r="C416" s="6">
        <f t="shared" si="21"/>
        <v>10</v>
      </c>
      <c r="D416" s="12">
        <f t="shared" si="22"/>
        <v>1955</v>
      </c>
      <c r="E416" s="12">
        <f t="shared" si="23"/>
        <v>1956</v>
      </c>
      <c r="F416" s="19">
        <v>1700</v>
      </c>
    </row>
    <row r="417" spans="1:6">
      <c r="A417">
        <v>410</v>
      </c>
      <c r="B417" s="9">
        <v>20423</v>
      </c>
      <c r="C417" s="6">
        <f t="shared" si="21"/>
        <v>11</v>
      </c>
      <c r="D417" s="12">
        <f t="shared" si="22"/>
        <v>1955</v>
      </c>
      <c r="E417" s="12">
        <f t="shared" si="23"/>
        <v>1956</v>
      </c>
      <c r="F417" s="19">
        <v>1700</v>
      </c>
    </row>
    <row r="418" spans="1:6">
      <c r="A418">
        <v>411</v>
      </c>
      <c r="B418" s="9">
        <v>20454</v>
      </c>
      <c r="C418" s="6">
        <f t="shared" si="21"/>
        <v>12</v>
      </c>
      <c r="D418" s="12">
        <f t="shared" si="22"/>
        <v>1955</v>
      </c>
      <c r="E418" s="12">
        <f t="shared" si="23"/>
        <v>1956</v>
      </c>
      <c r="F418" s="19">
        <v>1700</v>
      </c>
    </row>
    <row r="419" spans="1:6">
      <c r="A419">
        <v>412</v>
      </c>
      <c r="B419" s="9">
        <v>20485</v>
      </c>
      <c r="C419" s="6">
        <f t="shared" si="21"/>
        <v>1</v>
      </c>
      <c r="D419" s="12">
        <f t="shared" si="22"/>
        <v>1956</v>
      </c>
      <c r="E419" s="12">
        <f t="shared" si="23"/>
        <v>1956</v>
      </c>
      <c r="F419" s="19">
        <v>1700</v>
      </c>
    </row>
    <row r="420" spans="1:6">
      <c r="A420">
        <v>413</v>
      </c>
      <c r="B420" s="9">
        <v>20514</v>
      </c>
      <c r="C420" s="6">
        <f t="shared" si="21"/>
        <v>2</v>
      </c>
      <c r="D420" s="12">
        <f t="shared" si="22"/>
        <v>1956</v>
      </c>
      <c r="E420" s="12">
        <f t="shared" si="23"/>
        <v>1956</v>
      </c>
      <c r="F420" s="19">
        <v>1700</v>
      </c>
    </row>
    <row r="421" spans="1:6">
      <c r="A421">
        <v>414</v>
      </c>
      <c r="B421" s="9">
        <v>20545</v>
      </c>
      <c r="C421" s="6">
        <f t="shared" si="21"/>
        <v>3</v>
      </c>
      <c r="D421" s="12">
        <f t="shared" si="22"/>
        <v>1956</v>
      </c>
      <c r="E421" s="12">
        <f t="shared" si="23"/>
        <v>1956</v>
      </c>
      <c r="F421" s="19">
        <v>1700</v>
      </c>
    </row>
    <row r="422" spans="1:6">
      <c r="A422">
        <v>415</v>
      </c>
      <c r="B422" s="9">
        <v>20575</v>
      </c>
      <c r="C422" s="6">
        <f t="shared" si="21"/>
        <v>4</v>
      </c>
      <c r="D422" s="12">
        <f t="shared" si="22"/>
        <v>1956</v>
      </c>
      <c r="E422" s="12">
        <f t="shared" si="23"/>
        <v>1956</v>
      </c>
      <c r="F422" s="19">
        <v>1000</v>
      </c>
    </row>
    <row r="423" spans="1:6">
      <c r="A423">
        <v>416</v>
      </c>
      <c r="B423" s="9">
        <v>20606</v>
      </c>
      <c r="C423" s="6">
        <f t="shared" si="21"/>
        <v>5</v>
      </c>
      <c r="D423" s="12">
        <f t="shared" si="22"/>
        <v>1956</v>
      </c>
      <c r="E423" s="12">
        <f t="shared" si="23"/>
        <v>1956</v>
      </c>
      <c r="F423" s="19">
        <v>1000</v>
      </c>
    </row>
    <row r="424" spans="1:6">
      <c r="A424">
        <v>417</v>
      </c>
      <c r="B424" s="9">
        <v>20636</v>
      </c>
      <c r="C424" s="6">
        <f t="shared" si="21"/>
        <v>6</v>
      </c>
      <c r="D424" s="12">
        <f t="shared" si="22"/>
        <v>1956</v>
      </c>
      <c r="E424" s="12">
        <f t="shared" si="23"/>
        <v>1956</v>
      </c>
      <c r="F424" s="19">
        <v>1000</v>
      </c>
    </row>
    <row r="425" spans="1:6">
      <c r="A425">
        <v>418</v>
      </c>
      <c r="B425" s="9">
        <v>20667</v>
      </c>
      <c r="C425" s="6">
        <f t="shared" si="21"/>
        <v>7</v>
      </c>
      <c r="D425" s="12">
        <f t="shared" si="22"/>
        <v>1956</v>
      </c>
      <c r="E425" s="12">
        <f t="shared" si="23"/>
        <v>1956</v>
      </c>
      <c r="F425" s="19">
        <v>1000</v>
      </c>
    </row>
    <row r="426" spans="1:6">
      <c r="A426">
        <v>419</v>
      </c>
      <c r="B426" s="9">
        <v>20698</v>
      </c>
      <c r="C426" s="6">
        <f t="shared" si="21"/>
        <v>8</v>
      </c>
      <c r="D426" s="12">
        <f t="shared" si="22"/>
        <v>1956</v>
      </c>
      <c r="E426" s="12">
        <f t="shared" si="23"/>
        <v>1956</v>
      </c>
      <c r="F426" s="19">
        <v>1000</v>
      </c>
    </row>
    <row r="427" spans="1:6">
      <c r="A427">
        <v>420</v>
      </c>
      <c r="B427" s="9">
        <v>20728</v>
      </c>
      <c r="C427" s="6">
        <f t="shared" si="21"/>
        <v>9</v>
      </c>
      <c r="D427" s="12">
        <f t="shared" si="22"/>
        <v>1956</v>
      </c>
      <c r="E427" s="12">
        <f t="shared" si="23"/>
        <v>1956</v>
      </c>
      <c r="F427" s="19">
        <v>1000</v>
      </c>
    </row>
    <row r="428" spans="1:6">
      <c r="A428">
        <v>421</v>
      </c>
      <c r="B428" s="9">
        <v>20759</v>
      </c>
      <c r="C428" s="6">
        <f t="shared" si="21"/>
        <v>10</v>
      </c>
      <c r="D428" s="12">
        <f t="shared" si="22"/>
        <v>1956</v>
      </c>
      <c r="E428" s="12">
        <f t="shared" si="23"/>
        <v>1957</v>
      </c>
      <c r="F428" s="19">
        <v>1700</v>
      </c>
    </row>
    <row r="429" spans="1:6">
      <c r="A429">
        <v>422</v>
      </c>
      <c r="B429" s="9">
        <v>20789</v>
      </c>
      <c r="C429" s="6">
        <f t="shared" si="21"/>
        <v>11</v>
      </c>
      <c r="D429" s="12">
        <f t="shared" si="22"/>
        <v>1956</v>
      </c>
      <c r="E429" s="12">
        <f t="shared" si="23"/>
        <v>1957</v>
      </c>
      <c r="F429" s="19">
        <v>1700</v>
      </c>
    </row>
    <row r="430" spans="1:6">
      <c r="A430">
        <v>423</v>
      </c>
      <c r="B430" s="9">
        <v>20820</v>
      </c>
      <c r="C430" s="6">
        <f t="shared" si="21"/>
        <v>12</v>
      </c>
      <c r="D430" s="12">
        <f t="shared" si="22"/>
        <v>1956</v>
      </c>
      <c r="E430" s="12">
        <f t="shared" si="23"/>
        <v>1957</v>
      </c>
      <c r="F430" s="19">
        <v>1700</v>
      </c>
    </row>
    <row r="431" spans="1:6">
      <c r="A431">
        <v>424</v>
      </c>
      <c r="B431" s="9">
        <v>20851</v>
      </c>
      <c r="C431" s="6">
        <f t="shared" si="21"/>
        <v>1</v>
      </c>
      <c r="D431" s="12">
        <f t="shared" si="22"/>
        <v>1957</v>
      </c>
      <c r="E431" s="12">
        <f t="shared" si="23"/>
        <v>1957</v>
      </c>
      <c r="F431" s="19">
        <v>1700</v>
      </c>
    </row>
    <row r="432" spans="1:6">
      <c r="A432">
        <v>425</v>
      </c>
      <c r="B432" s="9">
        <v>20879</v>
      </c>
      <c r="C432" s="6">
        <f t="shared" si="21"/>
        <v>2</v>
      </c>
      <c r="D432" s="12">
        <f t="shared" si="22"/>
        <v>1957</v>
      </c>
      <c r="E432" s="12">
        <f t="shared" si="23"/>
        <v>1957</v>
      </c>
      <c r="F432" s="19">
        <v>1700</v>
      </c>
    </row>
    <row r="433" spans="1:6">
      <c r="A433">
        <v>426</v>
      </c>
      <c r="B433" s="9">
        <v>20910</v>
      </c>
      <c r="C433" s="6">
        <f t="shared" si="21"/>
        <v>3</v>
      </c>
      <c r="D433" s="12">
        <f t="shared" si="22"/>
        <v>1957</v>
      </c>
      <c r="E433" s="12">
        <f t="shared" si="23"/>
        <v>1957</v>
      </c>
      <c r="F433" s="19">
        <v>1700</v>
      </c>
    </row>
    <row r="434" spans="1:6">
      <c r="A434">
        <v>427</v>
      </c>
      <c r="B434" s="9">
        <v>20940</v>
      </c>
      <c r="C434" s="6">
        <f t="shared" si="21"/>
        <v>4</v>
      </c>
      <c r="D434" s="12">
        <f t="shared" si="22"/>
        <v>1957</v>
      </c>
      <c r="E434" s="12">
        <f t="shared" si="23"/>
        <v>1957</v>
      </c>
      <c r="F434" s="19">
        <v>1000</v>
      </c>
    </row>
    <row r="435" spans="1:6">
      <c r="A435">
        <v>428</v>
      </c>
      <c r="B435" s="9">
        <v>20971</v>
      </c>
      <c r="C435" s="6">
        <f t="shared" si="21"/>
        <v>5</v>
      </c>
      <c r="D435" s="12">
        <f t="shared" si="22"/>
        <v>1957</v>
      </c>
      <c r="E435" s="12">
        <f t="shared" si="23"/>
        <v>1957</v>
      </c>
      <c r="F435" s="19">
        <v>1000</v>
      </c>
    </row>
    <row r="436" spans="1:6">
      <c r="A436">
        <v>429</v>
      </c>
      <c r="B436" s="9">
        <v>21001</v>
      </c>
      <c r="C436" s="6">
        <f t="shared" si="21"/>
        <v>6</v>
      </c>
      <c r="D436" s="12">
        <f t="shared" si="22"/>
        <v>1957</v>
      </c>
      <c r="E436" s="12">
        <f t="shared" si="23"/>
        <v>1957</v>
      </c>
      <c r="F436" s="19">
        <v>1000</v>
      </c>
    </row>
    <row r="437" spans="1:6">
      <c r="A437">
        <v>430</v>
      </c>
      <c r="B437" s="9">
        <v>21032</v>
      </c>
      <c r="C437" s="6">
        <f t="shared" si="21"/>
        <v>7</v>
      </c>
      <c r="D437" s="12">
        <f t="shared" si="22"/>
        <v>1957</v>
      </c>
      <c r="E437" s="12">
        <f t="shared" si="23"/>
        <v>1957</v>
      </c>
      <c r="F437" s="19">
        <v>1000</v>
      </c>
    </row>
    <row r="438" spans="1:6">
      <c r="A438">
        <v>431</v>
      </c>
      <c r="B438" s="9">
        <v>21063</v>
      </c>
      <c r="C438" s="6">
        <f t="shared" si="21"/>
        <v>8</v>
      </c>
      <c r="D438" s="12">
        <f t="shared" si="22"/>
        <v>1957</v>
      </c>
      <c r="E438" s="12">
        <f t="shared" si="23"/>
        <v>1957</v>
      </c>
      <c r="F438" s="19">
        <v>1000</v>
      </c>
    </row>
    <row r="439" spans="1:6">
      <c r="A439">
        <v>432</v>
      </c>
      <c r="B439" s="9">
        <v>21093</v>
      </c>
      <c r="C439" s="6">
        <f t="shared" si="21"/>
        <v>9</v>
      </c>
      <c r="D439" s="12">
        <f t="shared" si="22"/>
        <v>1957</v>
      </c>
      <c r="E439" s="12">
        <f t="shared" si="23"/>
        <v>1957</v>
      </c>
      <c r="F439" s="19">
        <v>1000</v>
      </c>
    </row>
    <row r="440" spans="1:6">
      <c r="A440">
        <v>433</v>
      </c>
      <c r="B440" s="9">
        <v>21124</v>
      </c>
      <c r="C440" s="6">
        <f t="shared" si="21"/>
        <v>10</v>
      </c>
      <c r="D440" s="12">
        <f t="shared" si="22"/>
        <v>1957</v>
      </c>
      <c r="E440" s="12">
        <f t="shared" si="23"/>
        <v>1958</v>
      </c>
      <c r="F440" s="19">
        <v>1700</v>
      </c>
    </row>
    <row r="441" spans="1:6">
      <c r="A441">
        <v>434</v>
      </c>
      <c r="B441" s="9">
        <v>21154</v>
      </c>
      <c r="C441" s="6">
        <f t="shared" si="21"/>
        <v>11</v>
      </c>
      <c r="D441" s="12">
        <f t="shared" si="22"/>
        <v>1957</v>
      </c>
      <c r="E441" s="12">
        <f t="shared" si="23"/>
        <v>1958</v>
      </c>
      <c r="F441" s="19">
        <v>1700</v>
      </c>
    </row>
    <row r="442" spans="1:6">
      <c r="A442">
        <v>435</v>
      </c>
      <c r="B442" s="9">
        <v>21185</v>
      </c>
      <c r="C442" s="6">
        <f t="shared" si="21"/>
        <v>12</v>
      </c>
      <c r="D442" s="12">
        <f t="shared" si="22"/>
        <v>1957</v>
      </c>
      <c r="E442" s="12">
        <f t="shared" si="23"/>
        <v>1958</v>
      </c>
      <c r="F442" s="19">
        <v>1700</v>
      </c>
    </row>
    <row r="443" spans="1:6">
      <c r="A443">
        <v>436</v>
      </c>
      <c r="B443" s="9">
        <v>21216</v>
      </c>
      <c r="C443" s="6">
        <f t="shared" si="21"/>
        <v>1</v>
      </c>
      <c r="D443" s="12">
        <f t="shared" si="22"/>
        <v>1958</v>
      </c>
      <c r="E443" s="12">
        <f t="shared" si="23"/>
        <v>1958</v>
      </c>
      <c r="F443" s="19">
        <v>1700</v>
      </c>
    </row>
    <row r="444" spans="1:6">
      <c r="A444">
        <v>437</v>
      </c>
      <c r="B444" s="9">
        <v>21244</v>
      </c>
      <c r="C444" s="6">
        <f t="shared" si="21"/>
        <v>2</v>
      </c>
      <c r="D444" s="12">
        <f t="shared" si="22"/>
        <v>1958</v>
      </c>
      <c r="E444" s="12">
        <f t="shared" si="23"/>
        <v>1958</v>
      </c>
      <c r="F444" s="19">
        <v>1700</v>
      </c>
    </row>
    <row r="445" spans="1:6">
      <c r="A445">
        <v>438</v>
      </c>
      <c r="B445" s="9">
        <v>21275</v>
      </c>
      <c r="C445" s="6">
        <f t="shared" si="21"/>
        <v>3</v>
      </c>
      <c r="D445" s="12">
        <f t="shared" si="22"/>
        <v>1958</v>
      </c>
      <c r="E445" s="12">
        <f t="shared" si="23"/>
        <v>1958</v>
      </c>
      <c r="F445" s="19">
        <v>1700</v>
      </c>
    </row>
    <row r="446" spans="1:6">
      <c r="A446">
        <v>439</v>
      </c>
      <c r="B446" s="9">
        <v>21305</v>
      </c>
      <c r="C446" s="6">
        <f t="shared" si="21"/>
        <v>4</v>
      </c>
      <c r="D446" s="12">
        <f t="shared" si="22"/>
        <v>1958</v>
      </c>
      <c r="E446" s="12">
        <f t="shared" si="23"/>
        <v>1958</v>
      </c>
      <c r="F446" s="19">
        <v>1000</v>
      </c>
    </row>
    <row r="447" spans="1:6">
      <c r="A447">
        <v>440</v>
      </c>
      <c r="B447" s="9">
        <v>21336</v>
      </c>
      <c r="C447" s="6">
        <f t="shared" si="21"/>
        <v>5</v>
      </c>
      <c r="D447" s="12">
        <f t="shared" si="22"/>
        <v>1958</v>
      </c>
      <c r="E447" s="12">
        <f t="shared" si="23"/>
        <v>1958</v>
      </c>
      <c r="F447" s="19">
        <v>1000</v>
      </c>
    </row>
    <row r="448" spans="1:6">
      <c r="A448">
        <v>441</v>
      </c>
      <c r="B448" s="9">
        <v>21366</v>
      </c>
      <c r="C448" s="6">
        <f t="shared" si="21"/>
        <v>6</v>
      </c>
      <c r="D448" s="12">
        <f t="shared" si="22"/>
        <v>1958</v>
      </c>
      <c r="E448" s="12">
        <f t="shared" si="23"/>
        <v>1958</v>
      </c>
      <c r="F448" s="19">
        <v>1000</v>
      </c>
    </row>
    <row r="449" spans="1:6">
      <c r="A449">
        <v>442</v>
      </c>
      <c r="B449" s="9">
        <v>21397</v>
      </c>
      <c r="C449" s="6">
        <f t="shared" si="21"/>
        <v>7</v>
      </c>
      <c r="D449" s="12">
        <f t="shared" si="22"/>
        <v>1958</v>
      </c>
      <c r="E449" s="12">
        <f t="shared" si="23"/>
        <v>1958</v>
      </c>
      <c r="F449" s="19">
        <v>1000</v>
      </c>
    </row>
    <row r="450" spans="1:6">
      <c r="A450">
        <v>443</v>
      </c>
      <c r="B450" s="9">
        <v>21428</v>
      </c>
      <c r="C450" s="6">
        <f t="shared" si="21"/>
        <v>8</v>
      </c>
      <c r="D450" s="12">
        <f t="shared" si="22"/>
        <v>1958</v>
      </c>
      <c r="E450" s="12">
        <f t="shared" si="23"/>
        <v>1958</v>
      </c>
      <c r="F450" s="19">
        <v>1000</v>
      </c>
    </row>
    <row r="451" spans="1:6">
      <c r="A451">
        <v>444</v>
      </c>
      <c r="B451" s="9">
        <v>21458</v>
      </c>
      <c r="C451" s="6">
        <f t="shared" si="21"/>
        <v>9</v>
      </c>
      <c r="D451" s="12">
        <f t="shared" si="22"/>
        <v>1958</v>
      </c>
      <c r="E451" s="12">
        <f t="shared" si="23"/>
        <v>1958</v>
      </c>
      <c r="F451" s="19">
        <v>1000</v>
      </c>
    </row>
    <row r="452" spans="1:6">
      <c r="A452">
        <v>445</v>
      </c>
      <c r="B452" s="9">
        <v>21489</v>
      </c>
      <c r="C452" s="6">
        <f t="shared" si="21"/>
        <v>10</v>
      </c>
      <c r="D452" s="12">
        <f t="shared" si="22"/>
        <v>1958</v>
      </c>
      <c r="E452" s="12">
        <f t="shared" si="23"/>
        <v>1959</v>
      </c>
      <c r="F452" s="19">
        <v>1700</v>
      </c>
    </row>
    <row r="453" spans="1:6">
      <c r="A453">
        <v>446</v>
      </c>
      <c r="B453" s="9">
        <v>21519</v>
      </c>
      <c r="C453" s="6">
        <f t="shared" si="21"/>
        <v>11</v>
      </c>
      <c r="D453" s="12">
        <f t="shared" si="22"/>
        <v>1958</v>
      </c>
      <c r="E453" s="12">
        <f t="shared" si="23"/>
        <v>1959</v>
      </c>
      <c r="F453" s="19">
        <v>1700</v>
      </c>
    </row>
    <row r="454" spans="1:6">
      <c r="A454">
        <v>447</v>
      </c>
      <c r="B454" s="9">
        <v>21550</v>
      </c>
      <c r="C454" s="6">
        <f t="shared" si="21"/>
        <v>12</v>
      </c>
      <c r="D454" s="12">
        <f t="shared" si="22"/>
        <v>1958</v>
      </c>
      <c r="E454" s="12">
        <f t="shared" si="23"/>
        <v>1959</v>
      </c>
      <c r="F454" s="19">
        <v>1700</v>
      </c>
    </row>
    <row r="455" spans="1:6">
      <c r="A455">
        <v>448</v>
      </c>
      <c r="B455" s="9">
        <v>21581</v>
      </c>
      <c r="C455" s="6">
        <f t="shared" si="21"/>
        <v>1</v>
      </c>
      <c r="D455" s="12">
        <f t="shared" si="22"/>
        <v>1959</v>
      </c>
      <c r="E455" s="12">
        <f t="shared" si="23"/>
        <v>1959</v>
      </c>
      <c r="F455" s="19">
        <v>1700</v>
      </c>
    </row>
    <row r="456" spans="1:6">
      <c r="A456">
        <v>449</v>
      </c>
      <c r="B456" s="9">
        <v>21609</v>
      </c>
      <c r="C456" s="6">
        <f t="shared" si="21"/>
        <v>2</v>
      </c>
      <c r="D456" s="12">
        <f t="shared" si="22"/>
        <v>1959</v>
      </c>
      <c r="E456" s="12">
        <f t="shared" si="23"/>
        <v>1959</v>
      </c>
      <c r="F456" s="19">
        <v>1700</v>
      </c>
    </row>
    <row r="457" spans="1:6">
      <c r="A457">
        <v>450</v>
      </c>
      <c r="B457" s="9">
        <v>21640</v>
      </c>
      <c r="C457" s="6">
        <f t="shared" ref="C457:C520" si="24">MONTH(B457)</f>
        <v>3</v>
      </c>
      <c r="D457" s="12">
        <f t="shared" ref="D457:D520" si="25">YEAR(B457)</f>
        <v>1959</v>
      </c>
      <c r="E457" s="12">
        <f t="shared" ref="E457:E520" si="26">IF(AND($C457&gt;=10,$C457&lt;=12),$D457+1,$D457)</f>
        <v>1959</v>
      </c>
      <c r="F457" s="19">
        <v>1700</v>
      </c>
    </row>
    <row r="458" spans="1:6">
      <c r="A458">
        <v>451</v>
      </c>
      <c r="B458" s="9">
        <v>21670</v>
      </c>
      <c r="C458" s="6">
        <f t="shared" si="24"/>
        <v>4</v>
      </c>
      <c r="D458" s="12">
        <f t="shared" si="25"/>
        <v>1959</v>
      </c>
      <c r="E458" s="12">
        <f t="shared" si="26"/>
        <v>1959</v>
      </c>
      <c r="F458" s="19">
        <v>1000</v>
      </c>
    </row>
    <row r="459" spans="1:6">
      <c r="A459">
        <v>452</v>
      </c>
      <c r="B459" s="9">
        <v>21701</v>
      </c>
      <c r="C459" s="6">
        <f t="shared" si="24"/>
        <v>5</v>
      </c>
      <c r="D459" s="12">
        <f t="shared" si="25"/>
        <v>1959</v>
      </c>
      <c r="E459" s="12">
        <f t="shared" si="26"/>
        <v>1959</v>
      </c>
      <c r="F459" s="19">
        <v>1000</v>
      </c>
    </row>
    <row r="460" spans="1:6">
      <c r="A460">
        <v>453</v>
      </c>
      <c r="B460" s="9">
        <v>21731</v>
      </c>
      <c r="C460" s="6">
        <f t="shared" si="24"/>
        <v>6</v>
      </c>
      <c r="D460" s="12">
        <f t="shared" si="25"/>
        <v>1959</v>
      </c>
      <c r="E460" s="12">
        <f t="shared" si="26"/>
        <v>1959</v>
      </c>
      <c r="F460" s="19">
        <v>1000</v>
      </c>
    </row>
    <row r="461" spans="1:6">
      <c r="A461">
        <v>454</v>
      </c>
      <c r="B461" s="9">
        <v>21762</v>
      </c>
      <c r="C461" s="6">
        <f t="shared" si="24"/>
        <v>7</v>
      </c>
      <c r="D461" s="12">
        <f t="shared" si="25"/>
        <v>1959</v>
      </c>
      <c r="E461" s="12">
        <f t="shared" si="26"/>
        <v>1959</v>
      </c>
      <c r="F461" s="19">
        <v>1000</v>
      </c>
    </row>
    <row r="462" spans="1:6">
      <c r="A462">
        <v>455</v>
      </c>
      <c r="B462" s="9">
        <v>21793</v>
      </c>
      <c r="C462" s="6">
        <f t="shared" si="24"/>
        <v>8</v>
      </c>
      <c r="D462" s="12">
        <f t="shared" si="25"/>
        <v>1959</v>
      </c>
      <c r="E462" s="12">
        <f t="shared" si="26"/>
        <v>1959</v>
      </c>
      <c r="F462" s="19">
        <v>1000</v>
      </c>
    </row>
    <row r="463" spans="1:6">
      <c r="A463">
        <v>456</v>
      </c>
      <c r="B463" s="9">
        <v>21823</v>
      </c>
      <c r="C463" s="6">
        <f t="shared" si="24"/>
        <v>9</v>
      </c>
      <c r="D463" s="12">
        <f t="shared" si="25"/>
        <v>1959</v>
      </c>
      <c r="E463" s="12">
        <f t="shared" si="26"/>
        <v>1959</v>
      </c>
      <c r="F463" s="19">
        <v>1000</v>
      </c>
    </row>
    <row r="464" spans="1:6">
      <c r="A464">
        <v>457</v>
      </c>
      <c r="B464" s="9">
        <v>21854</v>
      </c>
      <c r="C464" s="6">
        <f t="shared" si="24"/>
        <v>10</v>
      </c>
      <c r="D464" s="12">
        <f t="shared" si="25"/>
        <v>1959</v>
      </c>
      <c r="E464" s="12">
        <f t="shared" si="26"/>
        <v>1960</v>
      </c>
      <c r="F464" s="19">
        <v>1200</v>
      </c>
    </row>
    <row r="465" spans="1:6">
      <c r="A465">
        <v>458</v>
      </c>
      <c r="B465" s="9">
        <v>21884</v>
      </c>
      <c r="C465" s="6">
        <f t="shared" si="24"/>
        <v>11</v>
      </c>
      <c r="D465" s="12">
        <f t="shared" si="25"/>
        <v>1959</v>
      </c>
      <c r="E465" s="12">
        <f t="shared" si="26"/>
        <v>1960</v>
      </c>
      <c r="F465" s="19">
        <v>1200</v>
      </c>
    </row>
    <row r="466" spans="1:6">
      <c r="A466">
        <v>459</v>
      </c>
      <c r="B466" s="9">
        <v>21915</v>
      </c>
      <c r="C466" s="6">
        <f t="shared" si="24"/>
        <v>12</v>
      </c>
      <c r="D466" s="12">
        <f t="shared" si="25"/>
        <v>1959</v>
      </c>
      <c r="E466" s="12">
        <f t="shared" si="26"/>
        <v>1960</v>
      </c>
      <c r="F466" s="19">
        <v>1200</v>
      </c>
    </row>
    <row r="467" spans="1:6">
      <c r="A467">
        <v>460</v>
      </c>
      <c r="B467" s="9">
        <v>21946</v>
      </c>
      <c r="C467" s="6">
        <f t="shared" si="24"/>
        <v>1</v>
      </c>
      <c r="D467" s="12">
        <f t="shared" si="25"/>
        <v>1960</v>
      </c>
      <c r="E467" s="12">
        <f t="shared" si="26"/>
        <v>1960</v>
      </c>
      <c r="F467" s="19">
        <v>1200</v>
      </c>
    </row>
    <row r="468" spans="1:6">
      <c r="A468">
        <v>461</v>
      </c>
      <c r="B468" s="9">
        <v>21975</v>
      </c>
      <c r="C468" s="6">
        <f t="shared" si="24"/>
        <v>2</v>
      </c>
      <c r="D468" s="12">
        <f t="shared" si="25"/>
        <v>1960</v>
      </c>
      <c r="E468" s="12">
        <f t="shared" si="26"/>
        <v>1960</v>
      </c>
      <c r="F468" s="19">
        <v>1200</v>
      </c>
    </row>
    <row r="469" spans="1:6">
      <c r="A469">
        <v>462</v>
      </c>
      <c r="B469" s="9">
        <v>22006</v>
      </c>
      <c r="C469" s="6">
        <f t="shared" si="24"/>
        <v>3</v>
      </c>
      <c r="D469" s="12">
        <f t="shared" si="25"/>
        <v>1960</v>
      </c>
      <c r="E469" s="12">
        <f t="shared" si="26"/>
        <v>1960</v>
      </c>
      <c r="F469" s="19">
        <v>1000</v>
      </c>
    </row>
    <row r="470" spans="1:6">
      <c r="A470">
        <v>463</v>
      </c>
      <c r="B470" s="9">
        <v>22036</v>
      </c>
      <c r="C470" s="6">
        <f t="shared" si="24"/>
        <v>4</v>
      </c>
      <c r="D470" s="12">
        <f t="shared" si="25"/>
        <v>1960</v>
      </c>
      <c r="E470" s="12">
        <f t="shared" si="26"/>
        <v>1960</v>
      </c>
      <c r="F470" s="19">
        <v>1000</v>
      </c>
    </row>
    <row r="471" spans="1:6">
      <c r="A471">
        <v>464</v>
      </c>
      <c r="B471" s="9">
        <v>22067</v>
      </c>
      <c r="C471" s="6">
        <f t="shared" si="24"/>
        <v>5</v>
      </c>
      <c r="D471" s="12">
        <f t="shared" si="25"/>
        <v>1960</v>
      </c>
      <c r="E471" s="12">
        <f t="shared" si="26"/>
        <v>1960</v>
      </c>
      <c r="F471" s="19">
        <v>1000</v>
      </c>
    </row>
    <row r="472" spans="1:6">
      <c r="A472">
        <v>465</v>
      </c>
      <c r="B472" s="9">
        <v>22097</v>
      </c>
      <c r="C472" s="6">
        <f t="shared" si="24"/>
        <v>6</v>
      </c>
      <c r="D472" s="12">
        <f t="shared" si="25"/>
        <v>1960</v>
      </c>
      <c r="E472" s="12">
        <f t="shared" si="26"/>
        <v>1960</v>
      </c>
      <c r="F472" s="19">
        <v>1000</v>
      </c>
    </row>
    <row r="473" spans="1:6">
      <c r="A473">
        <v>466</v>
      </c>
      <c r="B473" s="9">
        <v>22128</v>
      </c>
      <c r="C473" s="6">
        <f t="shared" si="24"/>
        <v>7</v>
      </c>
      <c r="D473" s="12">
        <f t="shared" si="25"/>
        <v>1960</v>
      </c>
      <c r="E473" s="12">
        <f t="shared" si="26"/>
        <v>1960</v>
      </c>
      <c r="F473" s="19">
        <v>1000</v>
      </c>
    </row>
    <row r="474" spans="1:6">
      <c r="A474">
        <v>467</v>
      </c>
      <c r="B474" s="9">
        <v>22159</v>
      </c>
      <c r="C474" s="6">
        <f t="shared" si="24"/>
        <v>8</v>
      </c>
      <c r="D474" s="12">
        <f t="shared" si="25"/>
        <v>1960</v>
      </c>
      <c r="E474" s="12">
        <f t="shared" si="26"/>
        <v>1960</v>
      </c>
      <c r="F474" s="19">
        <v>1000</v>
      </c>
    </row>
    <row r="475" spans="1:6">
      <c r="A475">
        <v>468</v>
      </c>
      <c r="B475" s="9">
        <v>22189</v>
      </c>
      <c r="C475" s="6">
        <f t="shared" si="24"/>
        <v>9</v>
      </c>
      <c r="D475" s="12">
        <f t="shared" si="25"/>
        <v>1960</v>
      </c>
      <c r="E475" s="12">
        <f t="shared" si="26"/>
        <v>1960</v>
      </c>
      <c r="F475" s="19">
        <v>1000</v>
      </c>
    </row>
    <row r="476" spans="1:6">
      <c r="A476">
        <v>469</v>
      </c>
      <c r="B476" s="9">
        <v>22220</v>
      </c>
      <c r="C476" s="6">
        <f t="shared" si="24"/>
        <v>10</v>
      </c>
      <c r="D476" s="12">
        <f t="shared" si="25"/>
        <v>1960</v>
      </c>
      <c r="E476" s="12">
        <f t="shared" si="26"/>
        <v>1961</v>
      </c>
      <c r="F476" s="19">
        <v>1200</v>
      </c>
    </row>
    <row r="477" spans="1:6">
      <c r="A477">
        <v>470</v>
      </c>
      <c r="B477" s="9">
        <v>22250</v>
      </c>
      <c r="C477" s="6">
        <f t="shared" si="24"/>
        <v>11</v>
      </c>
      <c r="D477" s="12">
        <f t="shared" si="25"/>
        <v>1960</v>
      </c>
      <c r="E477" s="12">
        <f t="shared" si="26"/>
        <v>1961</v>
      </c>
      <c r="F477" s="19">
        <v>1200</v>
      </c>
    </row>
    <row r="478" spans="1:6">
      <c r="A478">
        <v>471</v>
      </c>
      <c r="B478" s="9">
        <v>22281</v>
      </c>
      <c r="C478" s="6">
        <f t="shared" si="24"/>
        <v>12</v>
      </c>
      <c r="D478" s="12">
        <f t="shared" si="25"/>
        <v>1960</v>
      </c>
      <c r="E478" s="12">
        <f t="shared" si="26"/>
        <v>1961</v>
      </c>
      <c r="F478" s="19">
        <v>1200</v>
      </c>
    </row>
    <row r="479" spans="1:6">
      <c r="A479">
        <v>472</v>
      </c>
      <c r="B479" s="9">
        <v>22312</v>
      </c>
      <c r="C479" s="6">
        <f t="shared" si="24"/>
        <v>1</v>
      </c>
      <c r="D479" s="12">
        <f t="shared" si="25"/>
        <v>1961</v>
      </c>
      <c r="E479" s="12">
        <f t="shared" si="26"/>
        <v>1961</v>
      </c>
      <c r="F479" s="19">
        <v>1200</v>
      </c>
    </row>
    <row r="480" spans="1:6">
      <c r="A480">
        <v>473</v>
      </c>
      <c r="B480" s="9">
        <v>22340</v>
      </c>
      <c r="C480" s="6">
        <f t="shared" si="24"/>
        <v>2</v>
      </c>
      <c r="D480" s="12">
        <f t="shared" si="25"/>
        <v>1961</v>
      </c>
      <c r="E480" s="12">
        <f t="shared" si="26"/>
        <v>1961</v>
      </c>
      <c r="F480" s="19">
        <v>1200</v>
      </c>
    </row>
    <row r="481" spans="1:6">
      <c r="A481">
        <v>474</v>
      </c>
      <c r="B481" s="9">
        <v>22371</v>
      </c>
      <c r="C481" s="6">
        <f t="shared" si="24"/>
        <v>3</v>
      </c>
      <c r="D481" s="12">
        <f t="shared" si="25"/>
        <v>1961</v>
      </c>
      <c r="E481" s="12">
        <f t="shared" si="26"/>
        <v>1961</v>
      </c>
      <c r="F481" s="19">
        <v>1000</v>
      </c>
    </row>
    <row r="482" spans="1:6">
      <c r="A482">
        <v>475</v>
      </c>
      <c r="B482" s="9">
        <v>22401</v>
      </c>
      <c r="C482" s="6">
        <f t="shared" si="24"/>
        <v>4</v>
      </c>
      <c r="D482" s="12">
        <f t="shared" si="25"/>
        <v>1961</v>
      </c>
      <c r="E482" s="12">
        <f t="shared" si="26"/>
        <v>1961</v>
      </c>
      <c r="F482" s="19">
        <v>750</v>
      </c>
    </row>
    <row r="483" spans="1:6">
      <c r="A483">
        <v>476</v>
      </c>
      <c r="B483" s="9">
        <v>22432</v>
      </c>
      <c r="C483" s="6">
        <f t="shared" si="24"/>
        <v>5</v>
      </c>
      <c r="D483" s="12">
        <f t="shared" si="25"/>
        <v>1961</v>
      </c>
      <c r="E483" s="12">
        <f t="shared" si="26"/>
        <v>1961</v>
      </c>
      <c r="F483" s="19">
        <v>750</v>
      </c>
    </row>
    <row r="484" spans="1:6">
      <c r="A484">
        <v>477</v>
      </c>
      <c r="B484" s="9">
        <v>22462</v>
      </c>
      <c r="C484" s="6">
        <f t="shared" si="24"/>
        <v>6</v>
      </c>
      <c r="D484" s="12">
        <f t="shared" si="25"/>
        <v>1961</v>
      </c>
      <c r="E484" s="12">
        <f t="shared" si="26"/>
        <v>1961</v>
      </c>
      <c r="F484" s="19">
        <v>750</v>
      </c>
    </row>
    <row r="485" spans="1:6">
      <c r="A485">
        <v>478</v>
      </c>
      <c r="B485" s="9">
        <v>22493</v>
      </c>
      <c r="C485" s="6">
        <f t="shared" si="24"/>
        <v>7</v>
      </c>
      <c r="D485" s="12">
        <f t="shared" si="25"/>
        <v>1961</v>
      </c>
      <c r="E485" s="12">
        <f t="shared" si="26"/>
        <v>1961</v>
      </c>
      <c r="F485" s="19">
        <v>750</v>
      </c>
    </row>
    <row r="486" spans="1:6">
      <c r="A486">
        <v>479</v>
      </c>
      <c r="B486" s="9">
        <v>22524</v>
      </c>
      <c r="C486" s="6">
        <f t="shared" si="24"/>
        <v>8</v>
      </c>
      <c r="D486" s="12">
        <f t="shared" si="25"/>
        <v>1961</v>
      </c>
      <c r="E486" s="12">
        <f t="shared" si="26"/>
        <v>1961</v>
      </c>
      <c r="F486" s="19">
        <v>750</v>
      </c>
    </row>
    <row r="487" spans="1:6">
      <c r="A487">
        <v>480</v>
      </c>
      <c r="B487" s="9">
        <v>22554</v>
      </c>
      <c r="C487" s="6">
        <f t="shared" si="24"/>
        <v>9</v>
      </c>
      <c r="D487" s="12">
        <f t="shared" si="25"/>
        <v>1961</v>
      </c>
      <c r="E487" s="12">
        <f t="shared" si="26"/>
        <v>1961</v>
      </c>
      <c r="F487" s="19">
        <v>750</v>
      </c>
    </row>
    <row r="488" spans="1:6">
      <c r="A488">
        <v>481</v>
      </c>
      <c r="B488" s="9">
        <v>22585</v>
      </c>
      <c r="C488" s="6">
        <f t="shared" si="24"/>
        <v>10</v>
      </c>
      <c r="D488" s="12">
        <f t="shared" si="25"/>
        <v>1961</v>
      </c>
      <c r="E488" s="12">
        <f t="shared" si="26"/>
        <v>1962</v>
      </c>
      <c r="F488" s="19">
        <v>900</v>
      </c>
    </row>
    <row r="489" spans="1:6">
      <c r="A489">
        <v>482</v>
      </c>
      <c r="B489" s="9">
        <v>22615</v>
      </c>
      <c r="C489" s="6">
        <f t="shared" si="24"/>
        <v>11</v>
      </c>
      <c r="D489" s="12">
        <f t="shared" si="25"/>
        <v>1961</v>
      </c>
      <c r="E489" s="12">
        <f t="shared" si="26"/>
        <v>1962</v>
      </c>
      <c r="F489" s="19">
        <v>900</v>
      </c>
    </row>
    <row r="490" spans="1:6">
      <c r="A490">
        <v>483</v>
      </c>
      <c r="B490" s="9">
        <v>22646</v>
      </c>
      <c r="C490" s="6">
        <f t="shared" si="24"/>
        <v>12</v>
      </c>
      <c r="D490" s="12">
        <f t="shared" si="25"/>
        <v>1961</v>
      </c>
      <c r="E490" s="12">
        <f t="shared" si="26"/>
        <v>1962</v>
      </c>
      <c r="F490" s="19">
        <v>900</v>
      </c>
    </row>
    <row r="491" spans="1:6">
      <c r="A491">
        <v>484</v>
      </c>
      <c r="B491" s="9">
        <v>22677</v>
      </c>
      <c r="C491" s="6">
        <f t="shared" si="24"/>
        <v>1</v>
      </c>
      <c r="D491" s="12">
        <f t="shared" si="25"/>
        <v>1962</v>
      </c>
      <c r="E491" s="12">
        <f t="shared" si="26"/>
        <v>1962</v>
      </c>
      <c r="F491" s="19">
        <v>900</v>
      </c>
    </row>
    <row r="492" spans="1:6">
      <c r="A492">
        <v>485</v>
      </c>
      <c r="B492" s="9">
        <v>22705</v>
      </c>
      <c r="C492" s="6">
        <f t="shared" si="24"/>
        <v>2</v>
      </c>
      <c r="D492" s="12">
        <f t="shared" si="25"/>
        <v>1962</v>
      </c>
      <c r="E492" s="12">
        <f t="shared" si="26"/>
        <v>1962</v>
      </c>
      <c r="F492" s="19">
        <v>900</v>
      </c>
    </row>
    <row r="493" spans="1:6">
      <c r="A493">
        <v>486</v>
      </c>
      <c r="B493" s="9">
        <v>22736</v>
      </c>
      <c r="C493" s="6">
        <f t="shared" si="24"/>
        <v>3</v>
      </c>
      <c r="D493" s="12">
        <f t="shared" si="25"/>
        <v>1962</v>
      </c>
      <c r="E493" s="12">
        <f t="shared" si="26"/>
        <v>1962</v>
      </c>
      <c r="F493" s="19">
        <v>750</v>
      </c>
    </row>
    <row r="494" spans="1:6">
      <c r="A494">
        <v>487</v>
      </c>
      <c r="B494" s="9">
        <v>22766</v>
      </c>
      <c r="C494" s="6">
        <f t="shared" si="24"/>
        <v>4</v>
      </c>
      <c r="D494" s="12">
        <f t="shared" si="25"/>
        <v>1962</v>
      </c>
      <c r="E494" s="12">
        <f t="shared" si="26"/>
        <v>1962</v>
      </c>
      <c r="F494" s="19">
        <v>750</v>
      </c>
    </row>
    <row r="495" spans="1:6">
      <c r="A495">
        <v>488</v>
      </c>
      <c r="B495" s="9">
        <v>22797</v>
      </c>
      <c r="C495" s="6">
        <f t="shared" si="24"/>
        <v>5</v>
      </c>
      <c r="D495" s="12">
        <f t="shared" si="25"/>
        <v>1962</v>
      </c>
      <c r="E495" s="12">
        <f t="shared" si="26"/>
        <v>1962</v>
      </c>
      <c r="F495" s="19">
        <v>750</v>
      </c>
    </row>
    <row r="496" spans="1:6">
      <c r="A496">
        <v>489</v>
      </c>
      <c r="B496" s="9">
        <v>22827</v>
      </c>
      <c r="C496" s="6">
        <f t="shared" si="24"/>
        <v>6</v>
      </c>
      <c r="D496" s="12">
        <f t="shared" si="25"/>
        <v>1962</v>
      </c>
      <c r="E496" s="12">
        <f t="shared" si="26"/>
        <v>1962</v>
      </c>
      <c r="F496" s="19">
        <v>750</v>
      </c>
    </row>
    <row r="497" spans="1:6">
      <c r="A497">
        <v>490</v>
      </c>
      <c r="B497" s="9">
        <v>22858</v>
      </c>
      <c r="C497" s="6">
        <f t="shared" si="24"/>
        <v>7</v>
      </c>
      <c r="D497" s="12">
        <f t="shared" si="25"/>
        <v>1962</v>
      </c>
      <c r="E497" s="12">
        <f t="shared" si="26"/>
        <v>1962</v>
      </c>
      <c r="F497" s="19">
        <v>750</v>
      </c>
    </row>
    <row r="498" spans="1:6">
      <c r="A498">
        <v>491</v>
      </c>
      <c r="B498" s="9">
        <v>22889</v>
      </c>
      <c r="C498" s="6">
        <f t="shared" si="24"/>
        <v>8</v>
      </c>
      <c r="D498" s="12">
        <f t="shared" si="25"/>
        <v>1962</v>
      </c>
      <c r="E498" s="12">
        <f t="shared" si="26"/>
        <v>1962</v>
      </c>
      <c r="F498" s="19">
        <v>750</v>
      </c>
    </row>
    <row r="499" spans="1:6">
      <c r="A499">
        <v>492</v>
      </c>
      <c r="B499" s="9">
        <v>22919</v>
      </c>
      <c r="C499" s="6">
        <f t="shared" si="24"/>
        <v>9</v>
      </c>
      <c r="D499" s="12">
        <f t="shared" si="25"/>
        <v>1962</v>
      </c>
      <c r="E499" s="12">
        <f t="shared" si="26"/>
        <v>1962</v>
      </c>
      <c r="F499" s="19">
        <v>750</v>
      </c>
    </row>
    <row r="500" spans="1:6">
      <c r="A500">
        <v>493</v>
      </c>
      <c r="B500" s="9">
        <v>22950</v>
      </c>
      <c r="C500" s="6">
        <f t="shared" si="24"/>
        <v>10</v>
      </c>
      <c r="D500" s="12">
        <f t="shared" si="25"/>
        <v>1962</v>
      </c>
      <c r="E500" s="12">
        <f t="shared" si="26"/>
        <v>1963</v>
      </c>
      <c r="F500" s="19">
        <v>1200</v>
      </c>
    </row>
    <row r="501" spans="1:6">
      <c r="A501">
        <v>494</v>
      </c>
      <c r="B501" s="9">
        <v>22980</v>
      </c>
      <c r="C501" s="6">
        <f t="shared" si="24"/>
        <v>11</v>
      </c>
      <c r="D501" s="12">
        <f t="shared" si="25"/>
        <v>1962</v>
      </c>
      <c r="E501" s="12">
        <f t="shared" si="26"/>
        <v>1963</v>
      </c>
      <c r="F501" s="19">
        <v>1200</v>
      </c>
    </row>
    <row r="502" spans="1:6">
      <c r="A502">
        <v>495</v>
      </c>
      <c r="B502" s="9">
        <v>23011</v>
      </c>
      <c r="C502" s="6">
        <f t="shared" si="24"/>
        <v>12</v>
      </c>
      <c r="D502" s="12">
        <f t="shared" si="25"/>
        <v>1962</v>
      </c>
      <c r="E502" s="12">
        <f t="shared" si="26"/>
        <v>1963</v>
      </c>
      <c r="F502" s="19">
        <v>1200</v>
      </c>
    </row>
    <row r="503" spans="1:6">
      <c r="A503">
        <v>496</v>
      </c>
      <c r="B503" s="9">
        <v>23042</v>
      </c>
      <c r="C503" s="6">
        <f t="shared" si="24"/>
        <v>1</v>
      </c>
      <c r="D503" s="12">
        <f t="shared" si="25"/>
        <v>1963</v>
      </c>
      <c r="E503" s="12">
        <f t="shared" si="26"/>
        <v>1963</v>
      </c>
      <c r="F503" s="19">
        <v>1200</v>
      </c>
    </row>
    <row r="504" spans="1:6">
      <c r="A504">
        <v>497</v>
      </c>
      <c r="B504" s="9">
        <v>23070</v>
      </c>
      <c r="C504" s="6">
        <f t="shared" si="24"/>
        <v>2</v>
      </c>
      <c r="D504" s="12">
        <f t="shared" si="25"/>
        <v>1963</v>
      </c>
      <c r="E504" s="12">
        <f t="shared" si="26"/>
        <v>1963</v>
      </c>
      <c r="F504" s="19">
        <v>1200</v>
      </c>
    </row>
    <row r="505" spans="1:6">
      <c r="A505">
        <v>498</v>
      </c>
      <c r="B505" s="9">
        <v>23101</v>
      </c>
      <c r="C505" s="6">
        <f t="shared" si="24"/>
        <v>3</v>
      </c>
      <c r="D505" s="12">
        <f t="shared" si="25"/>
        <v>1963</v>
      </c>
      <c r="E505" s="12">
        <f t="shared" si="26"/>
        <v>1963</v>
      </c>
      <c r="F505" s="19">
        <v>1000</v>
      </c>
    </row>
    <row r="506" spans="1:6">
      <c r="A506">
        <v>499</v>
      </c>
      <c r="B506" s="9">
        <v>23131</v>
      </c>
      <c r="C506" s="6">
        <f t="shared" si="24"/>
        <v>4</v>
      </c>
      <c r="D506" s="12">
        <f t="shared" si="25"/>
        <v>1963</v>
      </c>
      <c r="E506" s="12">
        <f t="shared" si="26"/>
        <v>1963</v>
      </c>
      <c r="F506" s="19">
        <v>1000</v>
      </c>
    </row>
    <row r="507" spans="1:6">
      <c r="A507">
        <v>500</v>
      </c>
      <c r="B507" s="9">
        <v>23162</v>
      </c>
      <c r="C507" s="6">
        <f t="shared" si="24"/>
        <v>5</v>
      </c>
      <c r="D507" s="12">
        <f t="shared" si="25"/>
        <v>1963</v>
      </c>
      <c r="E507" s="12">
        <f t="shared" si="26"/>
        <v>1963</v>
      </c>
      <c r="F507" s="19">
        <v>1000</v>
      </c>
    </row>
    <row r="508" spans="1:6">
      <c r="A508">
        <v>501</v>
      </c>
      <c r="B508" s="9">
        <v>23192</v>
      </c>
      <c r="C508" s="6">
        <f t="shared" si="24"/>
        <v>6</v>
      </c>
      <c r="D508" s="12">
        <f t="shared" si="25"/>
        <v>1963</v>
      </c>
      <c r="E508" s="12">
        <f t="shared" si="26"/>
        <v>1963</v>
      </c>
      <c r="F508" s="19">
        <v>1000</v>
      </c>
    </row>
    <row r="509" spans="1:6">
      <c r="A509">
        <v>502</v>
      </c>
      <c r="B509" s="9">
        <v>23223</v>
      </c>
      <c r="C509" s="6">
        <f t="shared" si="24"/>
        <v>7</v>
      </c>
      <c r="D509" s="12">
        <f t="shared" si="25"/>
        <v>1963</v>
      </c>
      <c r="E509" s="12">
        <f t="shared" si="26"/>
        <v>1963</v>
      </c>
      <c r="F509" s="19">
        <v>1000</v>
      </c>
    </row>
    <row r="510" spans="1:6">
      <c r="A510">
        <v>503</v>
      </c>
      <c r="B510" s="9">
        <v>23254</v>
      </c>
      <c r="C510" s="6">
        <f t="shared" si="24"/>
        <v>8</v>
      </c>
      <c r="D510" s="12">
        <f t="shared" si="25"/>
        <v>1963</v>
      </c>
      <c r="E510" s="12">
        <f t="shared" si="26"/>
        <v>1963</v>
      </c>
      <c r="F510" s="19">
        <v>1000</v>
      </c>
    </row>
    <row r="511" spans="1:6">
      <c r="A511">
        <v>504</v>
      </c>
      <c r="B511" s="9">
        <v>23284</v>
      </c>
      <c r="C511" s="6">
        <f t="shared" si="24"/>
        <v>9</v>
      </c>
      <c r="D511" s="12">
        <f t="shared" si="25"/>
        <v>1963</v>
      </c>
      <c r="E511" s="12">
        <f t="shared" si="26"/>
        <v>1963</v>
      </c>
      <c r="F511" s="19">
        <v>1000</v>
      </c>
    </row>
    <row r="512" spans="1:6">
      <c r="A512">
        <v>505</v>
      </c>
      <c r="B512" s="9">
        <v>23315</v>
      </c>
      <c r="C512" s="6">
        <f t="shared" si="24"/>
        <v>10</v>
      </c>
      <c r="D512" s="12">
        <f t="shared" si="25"/>
        <v>1963</v>
      </c>
      <c r="E512" s="12">
        <f t="shared" si="26"/>
        <v>1964</v>
      </c>
      <c r="F512" s="19">
        <v>1700</v>
      </c>
    </row>
    <row r="513" spans="1:6">
      <c r="A513">
        <v>506</v>
      </c>
      <c r="B513" s="9">
        <v>23345</v>
      </c>
      <c r="C513" s="6">
        <f t="shared" si="24"/>
        <v>11</v>
      </c>
      <c r="D513" s="12">
        <f t="shared" si="25"/>
        <v>1963</v>
      </c>
      <c r="E513" s="12">
        <f t="shared" si="26"/>
        <v>1964</v>
      </c>
      <c r="F513" s="19">
        <v>1700</v>
      </c>
    </row>
    <row r="514" spans="1:6">
      <c r="A514">
        <v>507</v>
      </c>
      <c r="B514" s="9">
        <v>23376</v>
      </c>
      <c r="C514" s="6">
        <f t="shared" si="24"/>
        <v>12</v>
      </c>
      <c r="D514" s="12">
        <f t="shared" si="25"/>
        <v>1963</v>
      </c>
      <c r="E514" s="12">
        <f t="shared" si="26"/>
        <v>1964</v>
      </c>
      <c r="F514" s="19">
        <v>1700</v>
      </c>
    </row>
    <row r="515" spans="1:6">
      <c r="A515">
        <v>508</v>
      </c>
      <c r="B515" s="9">
        <v>23407</v>
      </c>
      <c r="C515" s="6">
        <f t="shared" si="24"/>
        <v>1</v>
      </c>
      <c r="D515" s="12">
        <f t="shared" si="25"/>
        <v>1964</v>
      </c>
      <c r="E515" s="12">
        <f t="shared" si="26"/>
        <v>1964</v>
      </c>
      <c r="F515" s="19">
        <v>1700</v>
      </c>
    </row>
    <row r="516" spans="1:6">
      <c r="A516">
        <v>509</v>
      </c>
      <c r="B516" s="9">
        <v>23436</v>
      </c>
      <c r="C516" s="6">
        <f t="shared" si="24"/>
        <v>2</v>
      </c>
      <c r="D516" s="12">
        <f t="shared" si="25"/>
        <v>1964</v>
      </c>
      <c r="E516" s="12">
        <f t="shared" si="26"/>
        <v>1964</v>
      </c>
      <c r="F516" s="19">
        <v>1700</v>
      </c>
    </row>
    <row r="517" spans="1:6">
      <c r="A517">
        <v>510</v>
      </c>
      <c r="B517" s="9">
        <v>23467</v>
      </c>
      <c r="C517" s="6">
        <f t="shared" si="24"/>
        <v>3</v>
      </c>
      <c r="D517" s="12">
        <f t="shared" si="25"/>
        <v>1964</v>
      </c>
      <c r="E517" s="12">
        <f t="shared" si="26"/>
        <v>1964</v>
      </c>
      <c r="F517" s="19">
        <v>1700</v>
      </c>
    </row>
    <row r="518" spans="1:6">
      <c r="A518">
        <v>511</v>
      </c>
      <c r="B518" s="9">
        <v>23497</v>
      </c>
      <c r="C518" s="6">
        <f t="shared" si="24"/>
        <v>4</v>
      </c>
      <c r="D518" s="12">
        <f t="shared" si="25"/>
        <v>1964</v>
      </c>
      <c r="E518" s="12">
        <f t="shared" si="26"/>
        <v>1964</v>
      </c>
      <c r="F518" s="19">
        <v>1000</v>
      </c>
    </row>
    <row r="519" spans="1:6">
      <c r="A519">
        <v>512</v>
      </c>
      <c r="B519" s="9">
        <v>23528</v>
      </c>
      <c r="C519" s="6">
        <f t="shared" si="24"/>
        <v>5</v>
      </c>
      <c r="D519" s="12">
        <f t="shared" si="25"/>
        <v>1964</v>
      </c>
      <c r="E519" s="12">
        <f t="shared" si="26"/>
        <v>1964</v>
      </c>
      <c r="F519" s="19">
        <v>1000</v>
      </c>
    </row>
    <row r="520" spans="1:6">
      <c r="A520">
        <v>513</v>
      </c>
      <c r="B520" s="9">
        <v>23558</v>
      </c>
      <c r="C520" s="6">
        <f t="shared" si="24"/>
        <v>6</v>
      </c>
      <c r="D520" s="12">
        <f t="shared" si="25"/>
        <v>1964</v>
      </c>
      <c r="E520" s="12">
        <f t="shared" si="26"/>
        <v>1964</v>
      </c>
      <c r="F520" s="19">
        <v>1000</v>
      </c>
    </row>
    <row r="521" spans="1:6">
      <c r="A521">
        <v>514</v>
      </c>
      <c r="B521" s="9">
        <v>23589</v>
      </c>
      <c r="C521" s="6">
        <f t="shared" ref="C521:C584" si="27">MONTH(B521)</f>
        <v>7</v>
      </c>
      <c r="D521" s="12">
        <f t="shared" ref="D521:D584" si="28">YEAR(B521)</f>
        <v>1964</v>
      </c>
      <c r="E521" s="12">
        <f t="shared" ref="E521:E584" si="29">IF(AND($C521&gt;=10,$C521&lt;=12),$D521+1,$D521)</f>
        <v>1964</v>
      </c>
      <c r="F521" s="19">
        <v>1000</v>
      </c>
    </row>
    <row r="522" spans="1:6">
      <c r="A522">
        <v>515</v>
      </c>
      <c r="B522" s="9">
        <v>23620</v>
      </c>
      <c r="C522" s="6">
        <f t="shared" si="27"/>
        <v>8</v>
      </c>
      <c r="D522" s="12">
        <f t="shared" si="28"/>
        <v>1964</v>
      </c>
      <c r="E522" s="12">
        <f t="shared" si="29"/>
        <v>1964</v>
      </c>
      <c r="F522" s="19">
        <v>1000</v>
      </c>
    </row>
    <row r="523" spans="1:6">
      <c r="A523">
        <v>516</v>
      </c>
      <c r="B523" s="9">
        <v>23650</v>
      </c>
      <c r="C523" s="6">
        <f t="shared" si="27"/>
        <v>9</v>
      </c>
      <c r="D523" s="12">
        <f t="shared" si="28"/>
        <v>1964</v>
      </c>
      <c r="E523" s="12">
        <f t="shared" si="29"/>
        <v>1964</v>
      </c>
      <c r="F523" s="19">
        <v>1000</v>
      </c>
    </row>
    <row r="524" spans="1:6">
      <c r="A524">
        <v>517</v>
      </c>
      <c r="B524" s="9">
        <v>23681</v>
      </c>
      <c r="C524" s="6">
        <f t="shared" si="27"/>
        <v>10</v>
      </c>
      <c r="D524" s="12">
        <f t="shared" si="28"/>
        <v>1964</v>
      </c>
      <c r="E524" s="12">
        <f t="shared" si="29"/>
        <v>1965</v>
      </c>
      <c r="F524" s="19">
        <v>1700</v>
      </c>
    </row>
    <row r="525" spans="1:6">
      <c r="A525">
        <v>518</v>
      </c>
      <c r="B525" s="9">
        <v>23711</v>
      </c>
      <c r="C525" s="6">
        <f t="shared" si="27"/>
        <v>11</v>
      </c>
      <c r="D525" s="12">
        <f t="shared" si="28"/>
        <v>1964</v>
      </c>
      <c r="E525" s="12">
        <f t="shared" si="29"/>
        <v>1965</v>
      </c>
      <c r="F525" s="19">
        <v>1700</v>
      </c>
    </row>
    <row r="526" spans="1:6">
      <c r="A526">
        <v>519</v>
      </c>
      <c r="B526" s="9">
        <v>23742</v>
      </c>
      <c r="C526" s="6">
        <f t="shared" si="27"/>
        <v>12</v>
      </c>
      <c r="D526" s="12">
        <f t="shared" si="28"/>
        <v>1964</v>
      </c>
      <c r="E526" s="12">
        <f t="shared" si="29"/>
        <v>1965</v>
      </c>
      <c r="F526" s="19">
        <v>1700</v>
      </c>
    </row>
    <row r="527" spans="1:6">
      <c r="A527">
        <v>520</v>
      </c>
      <c r="B527" s="9">
        <v>23773</v>
      </c>
      <c r="C527" s="6">
        <f t="shared" si="27"/>
        <v>1</v>
      </c>
      <c r="D527" s="12">
        <f t="shared" si="28"/>
        <v>1965</v>
      </c>
      <c r="E527" s="12">
        <f t="shared" si="29"/>
        <v>1965</v>
      </c>
      <c r="F527" s="19">
        <v>1700</v>
      </c>
    </row>
    <row r="528" spans="1:6">
      <c r="A528">
        <v>521</v>
      </c>
      <c r="B528" s="9">
        <v>23801</v>
      </c>
      <c r="C528" s="6">
        <f t="shared" si="27"/>
        <v>2</v>
      </c>
      <c r="D528" s="12">
        <f t="shared" si="28"/>
        <v>1965</v>
      </c>
      <c r="E528" s="12">
        <f t="shared" si="29"/>
        <v>1965</v>
      </c>
      <c r="F528" s="19">
        <v>1700</v>
      </c>
    </row>
    <row r="529" spans="1:6">
      <c r="A529">
        <v>522</v>
      </c>
      <c r="B529" s="9">
        <v>23832</v>
      </c>
      <c r="C529" s="6">
        <f t="shared" si="27"/>
        <v>3</v>
      </c>
      <c r="D529" s="12">
        <f t="shared" si="28"/>
        <v>1965</v>
      </c>
      <c r="E529" s="12">
        <f t="shared" si="29"/>
        <v>1965</v>
      </c>
      <c r="F529" s="19">
        <v>1700</v>
      </c>
    </row>
    <row r="530" spans="1:6">
      <c r="A530">
        <v>523</v>
      </c>
      <c r="B530" s="9">
        <v>23862</v>
      </c>
      <c r="C530" s="6">
        <f t="shared" si="27"/>
        <v>4</v>
      </c>
      <c r="D530" s="12">
        <f t="shared" si="28"/>
        <v>1965</v>
      </c>
      <c r="E530" s="12">
        <f t="shared" si="29"/>
        <v>1965</v>
      </c>
      <c r="F530" s="19">
        <v>1000</v>
      </c>
    </row>
    <row r="531" spans="1:6">
      <c r="A531">
        <v>524</v>
      </c>
      <c r="B531" s="9">
        <v>23893</v>
      </c>
      <c r="C531" s="6">
        <f t="shared" si="27"/>
        <v>5</v>
      </c>
      <c r="D531" s="12">
        <f t="shared" si="28"/>
        <v>1965</v>
      </c>
      <c r="E531" s="12">
        <f t="shared" si="29"/>
        <v>1965</v>
      </c>
      <c r="F531" s="19">
        <v>1000</v>
      </c>
    </row>
    <row r="532" spans="1:6">
      <c r="A532">
        <v>525</v>
      </c>
      <c r="B532" s="9">
        <v>23923</v>
      </c>
      <c r="C532" s="6">
        <f t="shared" si="27"/>
        <v>6</v>
      </c>
      <c r="D532" s="12">
        <f t="shared" si="28"/>
        <v>1965</v>
      </c>
      <c r="E532" s="12">
        <f t="shared" si="29"/>
        <v>1965</v>
      </c>
      <c r="F532" s="19">
        <v>1000</v>
      </c>
    </row>
    <row r="533" spans="1:6">
      <c r="A533">
        <v>526</v>
      </c>
      <c r="B533" s="9">
        <v>23954</v>
      </c>
      <c r="C533" s="6">
        <f t="shared" si="27"/>
        <v>7</v>
      </c>
      <c r="D533" s="12">
        <f t="shared" si="28"/>
        <v>1965</v>
      </c>
      <c r="E533" s="12">
        <f t="shared" si="29"/>
        <v>1965</v>
      </c>
      <c r="F533" s="19">
        <v>1000</v>
      </c>
    </row>
    <row r="534" spans="1:6">
      <c r="A534">
        <v>527</v>
      </c>
      <c r="B534" s="9">
        <v>23985</v>
      </c>
      <c r="C534" s="6">
        <f t="shared" si="27"/>
        <v>8</v>
      </c>
      <c r="D534" s="12">
        <f t="shared" si="28"/>
        <v>1965</v>
      </c>
      <c r="E534" s="12">
        <f t="shared" si="29"/>
        <v>1965</v>
      </c>
      <c r="F534" s="19">
        <v>1000</v>
      </c>
    </row>
    <row r="535" spans="1:6">
      <c r="A535">
        <v>528</v>
      </c>
      <c r="B535" s="9">
        <v>24015</v>
      </c>
      <c r="C535" s="6">
        <f t="shared" si="27"/>
        <v>9</v>
      </c>
      <c r="D535" s="12">
        <f t="shared" si="28"/>
        <v>1965</v>
      </c>
      <c r="E535" s="12">
        <f t="shared" si="29"/>
        <v>1965</v>
      </c>
      <c r="F535" s="19">
        <v>1000</v>
      </c>
    </row>
    <row r="536" spans="1:6">
      <c r="A536">
        <v>529</v>
      </c>
      <c r="B536" s="9">
        <v>24046</v>
      </c>
      <c r="C536" s="6">
        <f t="shared" si="27"/>
        <v>10</v>
      </c>
      <c r="D536" s="12">
        <f t="shared" si="28"/>
        <v>1965</v>
      </c>
      <c r="E536" s="12">
        <f t="shared" si="29"/>
        <v>1966</v>
      </c>
      <c r="F536" s="19">
        <v>1700</v>
      </c>
    </row>
    <row r="537" spans="1:6">
      <c r="A537">
        <v>530</v>
      </c>
      <c r="B537" s="9">
        <v>24076</v>
      </c>
      <c r="C537" s="6">
        <f t="shared" si="27"/>
        <v>11</v>
      </c>
      <c r="D537" s="12">
        <f t="shared" si="28"/>
        <v>1965</v>
      </c>
      <c r="E537" s="12">
        <f t="shared" si="29"/>
        <v>1966</v>
      </c>
      <c r="F537" s="19">
        <v>1700</v>
      </c>
    </row>
    <row r="538" spans="1:6">
      <c r="A538">
        <v>531</v>
      </c>
      <c r="B538" s="9">
        <v>24107</v>
      </c>
      <c r="C538" s="6">
        <f t="shared" si="27"/>
        <v>12</v>
      </c>
      <c r="D538" s="12">
        <f t="shared" si="28"/>
        <v>1965</v>
      </c>
      <c r="E538" s="12">
        <f t="shared" si="29"/>
        <v>1966</v>
      </c>
      <c r="F538" s="19">
        <v>1700</v>
      </c>
    </row>
    <row r="539" spans="1:6">
      <c r="A539">
        <v>532</v>
      </c>
      <c r="B539" s="9">
        <v>24138</v>
      </c>
      <c r="C539" s="6">
        <f t="shared" si="27"/>
        <v>1</v>
      </c>
      <c r="D539" s="12">
        <f t="shared" si="28"/>
        <v>1966</v>
      </c>
      <c r="E539" s="12">
        <f t="shared" si="29"/>
        <v>1966</v>
      </c>
      <c r="F539" s="19">
        <v>1700</v>
      </c>
    </row>
    <row r="540" spans="1:6">
      <c r="A540">
        <v>533</v>
      </c>
      <c r="B540" s="9">
        <v>24166</v>
      </c>
      <c r="C540" s="6">
        <f t="shared" si="27"/>
        <v>2</v>
      </c>
      <c r="D540" s="12">
        <f t="shared" si="28"/>
        <v>1966</v>
      </c>
      <c r="E540" s="12">
        <f t="shared" si="29"/>
        <v>1966</v>
      </c>
      <c r="F540" s="19">
        <v>1700</v>
      </c>
    </row>
    <row r="541" spans="1:6">
      <c r="A541">
        <v>534</v>
      </c>
      <c r="B541" s="9">
        <v>24197</v>
      </c>
      <c r="C541" s="6">
        <f t="shared" si="27"/>
        <v>3</v>
      </c>
      <c r="D541" s="12">
        <f t="shared" si="28"/>
        <v>1966</v>
      </c>
      <c r="E541" s="12">
        <f t="shared" si="29"/>
        <v>1966</v>
      </c>
      <c r="F541" s="19">
        <v>1700</v>
      </c>
    </row>
    <row r="542" spans="1:6">
      <c r="A542">
        <v>535</v>
      </c>
      <c r="B542" s="9">
        <v>24227</v>
      </c>
      <c r="C542" s="6">
        <f t="shared" si="27"/>
        <v>4</v>
      </c>
      <c r="D542" s="12">
        <f t="shared" si="28"/>
        <v>1966</v>
      </c>
      <c r="E542" s="12">
        <f t="shared" si="29"/>
        <v>1966</v>
      </c>
      <c r="F542" s="19">
        <v>1000</v>
      </c>
    </row>
    <row r="543" spans="1:6">
      <c r="A543">
        <v>536</v>
      </c>
      <c r="B543" s="9">
        <v>24258</v>
      </c>
      <c r="C543" s="6">
        <f t="shared" si="27"/>
        <v>5</v>
      </c>
      <c r="D543" s="12">
        <f t="shared" si="28"/>
        <v>1966</v>
      </c>
      <c r="E543" s="12">
        <f t="shared" si="29"/>
        <v>1966</v>
      </c>
      <c r="F543" s="19">
        <v>1000</v>
      </c>
    </row>
    <row r="544" spans="1:6">
      <c r="A544">
        <v>537</v>
      </c>
      <c r="B544" s="9">
        <v>24288</v>
      </c>
      <c r="C544" s="6">
        <f t="shared" si="27"/>
        <v>6</v>
      </c>
      <c r="D544" s="12">
        <f t="shared" si="28"/>
        <v>1966</v>
      </c>
      <c r="E544" s="12">
        <f t="shared" si="29"/>
        <v>1966</v>
      </c>
      <c r="F544" s="19">
        <v>1000</v>
      </c>
    </row>
    <row r="545" spans="1:6">
      <c r="A545">
        <v>538</v>
      </c>
      <c r="B545" s="9">
        <v>24319</v>
      </c>
      <c r="C545" s="6">
        <f t="shared" si="27"/>
        <v>7</v>
      </c>
      <c r="D545" s="12">
        <f t="shared" si="28"/>
        <v>1966</v>
      </c>
      <c r="E545" s="12">
        <f t="shared" si="29"/>
        <v>1966</v>
      </c>
      <c r="F545" s="19">
        <v>1000</v>
      </c>
    </row>
    <row r="546" spans="1:6">
      <c r="A546">
        <v>539</v>
      </c>
      <c r="B546" s="9">
        <v>24350</v>
      </c>
      <c r="C546" s="6">
        <f t="shared" si="27"/>
        <v>8</v>
      </c>
      <c r="D546" s="12">
        <f t="shared" si="28"/>
        <v>1966</v>
      </c>
      <c r="E546" s="12">
        <f t="shared" si="29"/>
        <v>1966</v>
      </c>
      <c r="F546" s="19">
        <v>1000</v>
      </c>
    </row>
    <row r="547" spans="1:6">
      <c r="A547">
        <v>540</v>
      </c>
      <c r="B547" s="9">
        <v>24380</v>
      </c>
      <c r="C547" s="6">
        <f t="shared" si="27"/>
        <v>9</v>
      </c>
      <c r="D547" s="12">
        <f t="shared" si="28"/>
        <v>1966</v>
      </c>
      <c r="E547" s="12">
        <f t="shared" si="29"/>
        <v>1966</v>
      </c>
      <c r="F547" s="19">
        <v>1000</v>
      </c>
    </row>
    <row r="548" spans="1:6">
      <c r="A548">
        <v>541</v>
      </c>
      <c r="B548" s="9">
        <v>24411</v>
      </c>
      <c r="C548" s="6">
        <f t="shared" si="27"/>
        <v>10</v>
      </c>
      <c r="D548" s="12">
        <f t="shared" si="28"/>
        <v>1966</v>
      </c>
      <c r="E548" s="12">
        <f t="shared" si="29"/>
        <v>1967</v>
      </c>
      <c r="F548" s="19">
        <v>1700</v>
      </c>
    </row>
    <row r="549" spans="1:6">
      <c r="A549">
        <v>542</v>
      </c>
      <c r="B549" s="9">
        <v>24441</v>
      </c>
      <c r="C549" s="6">
        <f t="shared" si="27"/>
        <v>11</v>
      </c>
      <c r="D549" s="12">
        <f t="shared" si="28"/>
        <v>1966</v>
      </c>
      <c r="E549" s="12">
        <f t="shared" si="29"/>
        <v>1967</v>
      </c>
      <c r="F549" s="19">
        <v>1700</v>
      </c>
    </row>
    <row r="550" spans="1:6">
      <c r="A550">
        <v>543</v>
      </c>
      <c r="B550" s="9">
        <v>24472</v>
      </c>
      <c r="C550" s="6">
        <f t="shared" si="27"/>
        <v>12</v>
      </c>
      <c r="D550" s="12">
        <f t="shared" si="28"/>
        <v>1966</v>
      </c>
      <c r="E550" s="12">
        <f t="shared" si="29"/>
        <v>1967</v>
      </c>
      <c r="F550" s="19">
        <v>1700</v>
      </c>
    </row>
    <row r="551" spans="1:6">
      <c r="A551">
        <v>544</v>
      </c>
      <c r="B551" s="9">
        <v>24503</v>
      </c>
      <c r="C551" s="6">
        <f t="shared" si="27"/>
        <v>1</v>
      </c>
      <c r="D551" s="12">
        <f t="shared" si="28"/>
        <v>1967</v>
      </c>
      <c r="E551" s="12">
        <f t="shared" si="29"/>
        <v>1967</v>
      </c>
      <c r="F551" s="19">
        <v>1700</v>
      </c>
    </row>
    <row r="552" spans="1:6">
      <c r="A552">
        <v>545</v>
      </c>
      <c r="B552" s="9">
        <v>24531</v>
      </c>
      <c r="C552" s="6">
        <f t="shared" si="27"/>
        <v>2</v>
      </c>
      <c r="D552" s="12">
        <f t="shared" si="28"/>
        <v>1967</v>
      </c>
      <c r="E552" s="12">
        <f t="shared" si="29"/>
        <v>1967</v>
      </c>
      <c r="F552" s="19">
        <v>1700</v>
      </c>
    </row>
    <row r="553" spans="1:6">
      <c r="A553">
        <v>546</v>
      </c>
      <c r="B553" s="9">
        <v>24562</v>
      </c>
      <c r="C553" s="6">
        <f t="shared" si="27"/>
        <v>3</v>
      </c>
      <c r="D553" s="12">
        <f t="shared" si="28"/>
        <v>1967</v>
      </c>
      <c r="E553" s="12">
        <f t="shared" si="29"/>
        <v>1967</v>
      </c>
      <c r="F553" s="19">
        <v>1700</v>
      </c>
    </row>
    <row r="554" spans="1:6">
      <c r="A554">
        <v>547</v>
      </c>
      <c r="B554" s="9">
        <v>24592</v>
      </c>
      <c r="C554" s="6">
        <f t="shared" si="27"/>
        <v>4</v>
      </c>
      <c r="D554" s="12">
        <f t="shared" si="28"/>
        <v>1967</v>
      </c>
      <c r="E554" s="12">
        <f t="shared" si="29"/>
        <v>1967</v>
      </c>
      <c r="F554" s="19">
        <v>1000</v>
      </c>
    </row>
    <row r="555" spans="1:6">
      <c r="A555">
        <v>548</v>
      </c>
      <c r="B555" s="9">
        <v>24623</v>
      </c>
      <c r="C555" s="6">
        <f t="shared" si="27"/>
        <v>5</v>
      </c>
      <c r="D555" s="12">
        <f t="shared" si="28"/>
        <v>1967</v>
      </c>
      <c r="E555" s="12">
        <f t="shared" si="29"/>
        <v>1967</v>
      </c>
      <c r="F555" s="19">
        <v>1000</v>
      </c>
    </row>
    <row r="556" spans="1:6">
      <c r="A556">
        <v>549</v>
      </c>
      <c r="B556" s="9">
        <v>24653</v>
      </c>
      <c r="C556" s="6">
        <f t="shared" si="27"/>
        <v>6</v>
      </c>
      <c r="D556" s="12">
        <f t="shared" si="28"/>
        <v>1967</v>
      </c>
      <c r="E556" s="12">
        <f t="shared" si="29"/>
        <v>1967</v>
      </c>
      <c r="F556" s="19">
        <v>1000</v>
      </c>
    </row>
    <row r="557" spans="1:6">
      <c r="A557">
        <v>550</v>
      </c>
      <c r="B557" s="9">
        <v>24684</v>
      </c>
      <c r="C557" s="6">
        <f t="shared" si="27"/>
        <v>7</v>
      </c>
      <c r="D557" s="12">
        <f t="shared" si="28"/>
        <v>1967</v>
      </c>
      <c r="E557" s="12">
        <f t="shared" si="29"/>
        <v>1967</v>
      </c>
      <c r="F557" s="19">
        <v>1000</v>
      </c>
    </row>
    <row r="558" spans="1:6">
      <c r="A558">
        <v>551</v>
      </c>
      <c r="B558" s="9">
        <v>24715</v>
      </c>
      <c r="C558" s="6">
        <f t="shared" si="27"/>
        <v>8</v>
      </c>
      <c r="D558" s="12">
        <f t="shared" si="28"/>
        <v>1967</v>
      </c>
      <c r="E558" s="12">
        <f t="shared" si="29"/>
        <v>1967</v>
      </c>
      <c r="F558" s="19">
        <v>1000</v>
      </c>
    </row>
    <row r="559" spans="1:6">
      <c r="A559">
        <v>552</v>
      </c>
      <c r="B559" s="9">
        <v>24745</v>
      </c>
      <c r="C559" s="6">
        <f t="shared" si="27"/>
        <v>9</v>
      </c>
      <c r="D559" s="12">
        <f t="shared" si="28"/>
        <v>1967</v>
      </c>
      <c r="E559" s="12">
        <f t="shared" si="29"/>
        <v>1967</v>
      </c>
      <c r="F559" s="19">
        <v>1000</v>
      </c>
    </row>
    <row r="560" spans="1:6">
      <c r="A560">
        <v>553</v>
      </c>
      <c r="B560" s="9">
        <v>24776</v>
      </c>
      <c r="C560" s="6">
        <f t="shared" si="27"/>
        <v>10</v>
      </c>
      <c r="D560" s="12">
        <f t="shared" si="28"/>
        <v>1967</v>
      </c>
      <c r="E560" s="12">
        <f t="shared" si="29"/>
        <v>1968</v>
      </c>
      <c r="F560" s="19">
        <v>1700</v>
      </c>
    </row>
    <row r="561" spans="1:6">
      <c r="A561">
        <v>554</v>
      </c>
      <c r="B561" s="9">
        <v>24806</v>
      </c>
      <c r="C561" s="6">
        <f t="shared" si="27"/>
        <v>11</v>
      </c>
      <c r="D561" s="12">
        <f t="shared" si="28"/>
        <v>1967</v>
      </c>
      <c r="E561" s="12">
        <f t="shared" si="29"/>
        <v>1968</v>
      </c>
      <c r="F561" s="19">
        <v>1700</v>
      </c>
    </row>
    <row r="562" spans="1:6">
      <c r="A562">
        <v>555</v>
      </c>
      <c r="B562" s="9">
        <v>24837</v>
      </c>
      <c r="C562" s="6">
        <f t="shared" si="27"/>
        <v>12</v>
      </c>
      <c r="D562" s="12">
        <f t="shared" si="28"/>
        <v>1967</v>
      </c>
      <c r="E562" s="12">
        <f t="shared" si="29"/>
        <v>1968</v>
      </c>
      <c r="F562" s="19">
        <v>1700</v>
      </c>
    </row>
    <row r="563" spans="1:6">
      <c r="A563">
        <v>556</v>
      </c>
      <c r="B563" s="9">
        <v>24868</v>
      </c>
      <c r="C563" s="6">
        <f t="shared" si="27"/>
        <v>1</v>
      </c>
      <c r="D563" s="12">
        <f t="shared" si="28"/>
        <v>1968</v>
      </c>
      <c r="E563" s="12">
        <f t="shared" si="29"/>
        <v>1968</v>
      </c>
      <c r="F563" s="19">
        <v>1700</v>
      </c>
    </row>
    <row r="564" spans="1:6">
      <c r="A564">
        <v>557</v>
      </c>
      <c r="B564" s="9">
        <v>24897</v>
      </c>
      <c r="C564" s="6">
        <f t="shared" si="27"/>
        <v>2</v>
      </c>
      <c r="D564" s="12">
        <f t="shared" si="28"/>
        <v>1968</v>
      </c>
      <c r="E564" s="12">
        <f t="shared" si="29"/>
        <v>1968</v>
      </c>
      <c r="F564" s="19">
        <v>1700</v>
      </c>
    </row>
    <row r="565" spans="1:6">
      <c r="A565">
        <v>558</v>
      </c>
      <c r="B565" s="9">
        <v>24928</v>
      </c>
      <c r="C565" s="6">
        <f t="shared" si="27"/>
        <v>3</v>
      </c>
      <c r="D565" s="12">
        <f t="shared" si="28"/>
        <v>1968</v>
      </c>
      <c r="E565" s="12">
        <f t="shared" si="29"/>
        <v>1968</v>
      </c>
      <c r="F565" s="19">
        <v>1700</v>
      </c>
    </row>
    <row r="566" spans="1:6">
      <c r="A566">
        <v>559</v>
      </c>
      <c r="B566" s="9">
        <v>24958</v>
      </c>
      <c r="C566" s="6">
        <f t="shared" si="27"/>
        <v>4</v>
      </c>
      <c r="D566" s="12">
        <f t="shared" si="28"/>
        <v>1968</v>
      </c>
      <c r="E566" s="12">
        <f t="shared" si="29"/>
        <v>1968</v>
      </c>
      <c r="F566" s="19">
        <v>1000</v>
      </c>
    </row>
    <row r="567" spans="1:6">
      <c r="A567">
        <v>560</v>
      </c>
      <c r="B567" s="9">
        <v>24989</v>
      </c>
      <c r="C567" s="6">
        <f t="shared" si="27"/>
        <v>5</v>
      </c>
      <c r="D567" s="12">
        <f t="shared" si="28"/>
        <v>1968</v>
      </c>
      <c r="E567" s="12">
        <f t="shared" si="29"/>
        <v>1968</v>
      </c>
      <c r="F567" s="19">
        <v>1000</v>
      </c>
    </row>
    <row r="568" spans="1:6">
      <c r="A568">
        <v>561</v>
      </c>
      <c r="B568" s="9">
        <v>25019</v>
      </c>
      <c r="C568" s="6">
        <f t="shared" si="27"/>
        <v>6</v>
      </c>
      <c r="D568" s="12">
        <f t="shared" si="28"/>
        <v>1968</v>
      </c>
      <c r="E568" s="12">
        <f t="shared" si="29"/>
        <v>1968</v>
      </c>
      <c r="F568" s="19">
        <v>1000</v>
      </c>
    </row>
    <row r="569" spans="1:6">
      <c r="A569">
        <v>562</v>
      </c>
      <c r="B569" s="9">
        <v>25050</v>
      </c>
      <c r="C569" s="6">
        <f t="shared" si="27"/>
        <v>7</v>
      </c>
      <c r="D569" s="12">
        <f t="shared" si="28"/>
        <v>1968</v>
      </c>
      <c r="E569" s="12">
        <f t="shared" si="29"/>
        <v>1968</v>
      </c>
      <c r="F569" s="19">
        <v>1000</v>
      </c>
    </row>
    <row r="570" spans="1:6">
      <c r="A570">
        <v>563</v>
      </c>
      <c r="B570" s="9">
        <v>25081</v>
      </c>
      <c r="C570" s="6">
        <f t="shared" si="27"/>
        <v>8</v>
      </c>
      <c r="D570" s="12">
        <f t="shared" si="28"/>
        <v>1968</v>
      </c>
      <c r="E570" s="12">
        <f t="shared" si="29"/>
        <v>1968</v>
      </c>
      <c r="F570" s="19">
        <v>1000</v>
      </c>
    </row>
    <row r="571" spans="1:6">
      <c r="A571">
        <v>564</v>
      </c>
      <c r="B571" s="9">
        <v>25111</v>
      </c>
      <c r="C571" s="6">
        <f t="shared" si="27"/>
        <v>9</v>
      </c>
      <c r="D571" s="12">
        <f t="shared" si="28"/>
        <v>1968</v>
      </c>
      <c r="E571" s="12">
        <f t="shared" si="29"/>
        <v>1968</v>
      </c>
      <c r="F571" s="19">
        <v>1000</v>
      </c>
    </row>
    <row r="572" spans="1:6">
      <c r="A572">
        <v>565</v>
      </c>
      <c r="B572" s="9">
        <v>25142</v>
      </c>
      <c r="C572" s="6">
        <f t="shared" si="27"/>
        <v>10</v>
      </c>
      <c r="D572" s="12">
        <f t="shared" si="28"/>
        <v>1968</v>
      </c>
      <c r="E572" s="12">
        <f t="shared" si="29"/>
        <v>1969</v>
      </c>
      <c r="F572" s="19">
        <v>1700</v>
      </c>
    </row>
    <row r="573" spans="1:6">
      <c r="A573">
        <v>566</v>
      </c>
      <c r="B573" s="9">
        <v>25172</v>
      </c>
      <c r="C573" s="6">
        <f t="shared" si="27"/>
        <v>11</v>
      </c>
      <c r="D573" s="12">
        <f t="shared" si="28"/>
        <v>1968</v>
      </c>
      <c r="E573" s="12">
        <f t="shared" si="29"/>
        <v>1969</v>
      </c>
      <c r="F573" s="19">
        <v>1700</v>
      </c>
    </row>
    <row r="574" spans="1:6">
      <c r="A574">
        <v>567</v>
      </c>
      <c r="B574" s="9">
        <v>25203</v>
      </c>
      <c r="C574" s="6">
        <f t="shared" si="27"/>
        <v>12</v>
      </c>
      <c r="D574" s="12">
        <f t="shared" si="28"/>
        <v>1968</v>
      </c>
      <c r="E574" s="12">
        <f t="shared" si="29"/>
        <v>1969</v>
      </c>
      <c r="F574" s="19">
        <v>1700</v>
      </c>
    </row>
    <row r="575" spans="1:6">
      <c r="A575">
        <v>568</v>
      </c>
      <c r="B575" s="9">
        <v>25234</v>
      </c>
      <c r="C575" s="6">
        <f t="shared" si="27"/>
        <v>1</v>
      </c>
      <c r="D575" s="12">
        <f t="shared" si="28"/>
        <v>1969</v>
      </c>
      <c r="E575" s="12">
        <f t="shared" si="29"/>
        <v>1969</v>
      </c>
      <c r="F575" s="19">
        <v>1700</v>
      </c>
    </row>
    <row r="576" spans="1:6">
      <c r="A576">
        <v>569</v>
      </c>
      <c r="B576" s="9">
        <v>25262</v>
      </c>
      <c r="C576" s="6">
        <f t="shared" si="27"/>
        <v>2</v>
      </c>
      <c r="D576" s="12">
        <f t="shared" si="28"/>
        <v>1969</v>
      </c>
      <c r="E576" s="12">
        <f t="shared" si="29"/>
        <v>1969</v>
      </c>
      <c r="F576" s="19">
        <v>1700</v>
      </c>
    </row>
    <row r="577" spans="1:6">
      <c r="A577">
        <v>570</v>
      </c>
      <c r="B577" s="9">
        <v>25293</v>
      </c>
      <c r="C577" s="6">
        <f t="shared" si="27"/>
        <v>3</v>
      </c>
      <c r="D577" s="12">
        <f t="shared" si="28"/>
        <v>1969</v>
      </c>
      <c r="E577" s="12">
        <f t="shared" si="29"/>
        <v>1969</v>
      </c>
      <c r="F577" s="19">
        <v>1700</v>
      </c>
    </row>
    <row r="578" spans="1:6">
      <c r="A578">
        <v>571</v>
      </c>
      <c r="B578" s="9">
        <v>25323</v>
      </c>
      <c r="C578" s="6">
        <f t="shared" si="27"/>
        <v>4</v>
      </c>
      <c r="D578" s="12">
        <f t="shared" si="28"/>
        <v>1969</v>
      </c>
      <c r="E578" s="12">
        <f t="shared" si="29"/>
        <v>1969</v>
      </c>
      <c r="F578" s="19">
        <v>1000</v>
      </c>
    </row>
    <row r="579" spans="1:6">
      <c r="A579">
        <v>572</v>
      </c>
      <c r="B579" s="9">
        <v>25354</v>
      </c>
      <c r="C579" s="6">
        <f t="shared" si="27"/>
        <v>5</v>
      </c>
      <c r="D579" s="12">
        <f t="shared" si="28"/>
        <v>1969</v>
      </c>
      <c r="E579" s="12">
        <f t="shared" si="29"/>
        <v>1969</v>
      </c>
      <c r="F579" s="19">
        <v>1000</v>
      </c>
    </row>
    <row r="580" spans="1:6">
      <c r="A580">
        <v>573</v>
      </c>
      <c r="B580" s="9">
        <v>25384</v>
      </c>
      <c r="C580" s="6">
        <f t="shared" si="27"/>
        <v>6</v>
      </c>
      <c r="D580" s="12">
        <f t="shared" si="28"/>
        <v>1969</v>
      </c>
      <c r="E580" s="12">
        <f t="shared" si="29"/>
        <v>1969</v>
      </c>
      <c r="F580" s="19">
        <v>1000</v>
      </c>
    </row>
    <row r="581" spans="1:6">
      <c r="A581">
        <v>574</v>
      </c>
      <c r="B581" s="9">
        <v>25415</v>
      </c>
      <c r="C581" s="6">
        <f t="shared" si="27"/>
        <v>7</v>
      </c>
      <c r="D581" s="12">
        <f t="shared" si="28"/>
        <v>1969</v>
      </c>
      <c r="E581" s="12">
        <f t="shared" si="29"/>
        <v>1969</v>
      </c>
      <c r="F581" s="19">
        <v>1000</v>
      </c>
    </row>
    <row r="582" spans="1:6">
      <c r="A582">
        <v>575</v>
      </c>
      <c r="B582" s="9">
        <v>25446</v>
      </c>
      <c r="C582" s="6">
        <f t="shared" si="27"/>
        <v>8</v>
      </c>
      <c r="D582" s="12">
        <f t="shared" si="28"/>
        <v>1969</v>
      </c>
      <c r="E582" s="12">
        <f t="shared" si="29"/>
        <v>1969</v>
      </c>
      <c r="F582" s="19">
        <v>1000</v>
      </c>
    </row>
    <row r="583" spans="1:6">
      <c r="A583">
        <v>576</v>
      </c>
      <c r="B583" s="9">
        <v>25476</v>
      </c>
      <c r="C583" s="6">
        <f t="shared" si="27"/>
        <v>9</v>
      </c>
      <c r="D583" s="12">
        <f t="shared" si="28"/>
        <v>1969</v>
      </c>
      <c r="E583" s="12">
        <f t="shared" si="29"/>
        <v>1969</v>
      </c>
      <c r="F583" s="19">
        <v>1000</v>
      </c>
    </row>
    <row r="584" spans="1:6">
      <c r="A584">
        <v>577</v>
      </c>
      <c r="B584" s="9">
        <v>25507</v>
      </c>
      <c r="C584" s="6">
        <f t="shared" si="27"/>
        <v>10</v>
      </c>
      <c r="D584" s="12">
        <f t="shared" si="28"/>
        <v>1969</v>
      </c>
      <c r="E584" s="12">
        <f t="shared" si="29"/>
        <v>1970</v>
      </c>
      <c r="F584" s="19">
        <v>1700</v>
      </c>
    </row>
    <row r="585" spans="1:6">
      <c r="A585">
        <v>578</v>
      </c>
      <c r="B585" s="9">
        <v>25537</v>
      </c>
      <c r="C585" s="6">
        <f t="shared" ref="C585:C648" si="30">MONTH(B585)</f>
        <v>11</v>
      </c>
      <c r="D585" s="12">
        <f t="shared" ref="D585:D648" si="31">YEAR(B585)</f>
        <v>1969</v>
      </c>
      <c r="E585" s="12">
        <f t="shared" ref="E585:E648" si="32">IF(AND($C585&gt;=10,$C585&lt;=12),$D585+1,$D585)</f>
        <v>1970</v>
      </c>
      <c r="F585" s="19">
        <v>1700</v>
      </c>
    </row>
    <row r="586" spans="1:6">
      <c r="A586">
        <v>579</v>
      </c>
      <c r="B586" s="9">
        <v>25568</v>
      </c>
      <c r="C586" s="6">
        <f t="shared" si="30"/>
        <v>12</v>
      </c>
      <c r="D586" s="12">
        <f t="shared" si="31"/>
        <v>1969</v>
      </c>
      <c r="E586" s="12">
        <f t="shared" si="32"/>
        <v>1970</v>
      </c>
      <c r="F586" s="19">
        <v>1700</v>
      </c>
    </row>
    <row r="587" spans="1:6">
      <c r="A587">
        <v>580</v>
      </c>
      <c r="B587" s="9">
        <v>25599</v>
      </c>
      <c r="C587" s="6">
        <f t="shared" si="30"/>
        <v>1</v>
      </c>
      <c r="D587" s="12">
        <f t="shared" si="31"/>
        <v>1970</v>
      </c>
      <c r="E587" s="12">
        <f t="shared" si="32"/>
        <v>1970</v>
      </c>
      <c r="F587" s="19">
        <v>1700</v>
      </c>
    </row>
    <row r="588" spans="1:6">
      <c r="A588">
        <v>581</v>
      </c>
      <c r="B588" s="9">
        <v>25627</v>
      </c>
      <c r="C588" s="6">
        <f t="shared" si="30"/>
        <v>2</v>
      </c>
      <c r="D588" s="12">
        <f t="shared" si="31"/>
        <v>1970</v>
      </c>
      <c r="E588" s="12">
        <f t="shared" si="32"/>
        <v>1970</v>
      </c>
      <c r="F588" s="19">
        <v>1700</v>
      </c>
    </row>
    <row r="589" spans="1:6">
      <c r="A589">
        <v>582</v>
      </c>
      <c r="B589" s="9">
        <v>25658</v>
      </c>
      <c r="C589" s="6">
        <f t="shared" si="30"/>
        <v>3</v>
      </c>
      <c r="D589" s="12">
        <f t="shared" si="31"/>
        <v>1970</v>
      </c>
      <c r="E589" s="12">
        <f t="shared" si="32"/>
        <v>1970</v>
      </c>
      <c r="F589" s="19">
        <v>1700</v>
      </c>
    </row>
    <row r="590" spans="1:6">
      <c r="A590">
        <v>583</v>
      </c>
      <c r="B590" s="9">
        <v>25688</v>
      </c>
      <c r="C590" s="6">
        <f t="shared" si="30"/>
        <v>4</v>
      </c>
      <c r="D590" s="12">
        <f t="shared" si="31"/>
        <v>1970</v>
      </c>
      <c r="E590" s="12">
        <f t="shared" si="32"/>
        <v>1970</v>
      </c>
      <c r="F590" s="19">
        <v>1000</v>
      </c>
    </row>
    <row r="591" spans="1:6">
      <c r="A591">
        <v>584</v>
      </c>
      <c r="B591" s="9">
        <v>25719</v>
      </c>
      <c r="C591" s="6">
        <f t="shared" si="30"/>
        <v>5</v>
      </c>
      <c r="D591" s="12">
        <f t="shared" si="31"/>
        <v>1970</v>
      </c>
      <c r="E591" s="12">
        <f t="shared" si="32"/>
        <v>1970</v>
      </c>
      <c r="F591" s="19">
        <v>1000</v>
      </c>
    </row>
    <row r="592" spans="1:6">
      <c r="A592">
        <v>585</v>
      </c>
      <c r="B592" s="9">
        <v>25749</v>
      </c>
      <c r="C592" s="6">
        <f t="shared" si="30"/>
        <v>6</v>
      </c>
      <c r="D592" s="12">
        <f t="shared" si="31"/>
        <v>1970</v>
      </c>
      <c r="E592" s="12">
        <f t="shared" si="32"/>
        <v>1970</v>
      </c>
      <c r="F592" s="19">
        <v>1000</v>
      </c>
    </row>
    <row r="593" spans="1:6">
      <c r="A593">
        <v>586</v>
      </c>
      <c r="B593" s="9">
        <v>25780</v>
      </c>
      <c r="C593" s="6">
        <f t="shared" si="30"/>
        <v>7</v>
      </c>
      <c r="D593" s="12">
        <f t="shared" si="31"/>
        <v>1970</v>
      </c>
      <c r="E593" s="12">
        <f t="shared" si="32"/>
        <v>1970</v>
      </c>
      <c r="F593" s="19">
        <v>1000</v>
      </c>
    </row>
    <row r="594" spans="1:6">
      <c r="A594">
        <v>587</v>
      </c>
      <c r="B594" s="9">
        <v>25811</v>
      </c>
      <c r="C594" s="6">
        <f t="shared" si="30"/>
        <v>8</v>
      </c>
      <c r="D594" s="12">
        <f t="shared" si="31"/>
        <v>1970</v>
      </c>
      <c r="E594" s="12">
        <f t="shared" si="32"/>
        <v>1970</v>
      </c>
      <c r="F594" s="19">
        <v>1000</v>
      </c>
    </row>
    <row r="595" spans="1:6">
      <c r="A595">
        <v>588</v>
      </c>
      <c r="B595" s="9">
        <v>25841</v>
      </c>
      <c r="C595" s="6">
        <f t="shared" si="30"/>
        <v>9</v>
      </c>
      <c r="D595" s="12">
        <f t="shared" si="31"/>
        <v>1970</v>
      </c>
      <c r="E595" s="12">
        <f t="shared" si="32"/>
        <v>1970</v>
      </c>
      <c r="F595" s="19">
        <v>1000</v>
      </c>
    </row>
    <row r="596" spans="1:6">
      <c r="A596">
        <v>589</v>
      </c>
      <c r="B596" s="9">
        <v>25872</v>
      </c>
      <c r="C596" s="6">
        <f t="shared" si="30"/>
        <v>10</v>
      </c>
      <c r="D596" s="12">
        <f t="shared" si="31"/>
        <v>1970</v>
      </c>
      <c r="E596" s="12">
        <f t="shared" si="32"/>
        <v>1971</v>
      </c>
      <c r="F596" s="19">
        <v>1700</v>
      </c>
    </row>
    <row r="597" spans="1:6">
      <c r="A597">
        <v>590</v>
      </c>
      <c r="B597" s="9">
        <v>25902</v>
      </c>
      <c r="C597" s="6">
        <f t="shared" si="30"/>
        <v>11</v>
      </c>
      <c r="D597" s="12">
        <f t="shared" si="31"/>
        <v>1970</v>
      </c>
      <c r="E597" s="12">
        <f t="shared" si="32"/>
        <v>1971</v>
      </c>
      <c r="F597" s="19">
        <v>1700</v>
      </c>
    </row>
    <row r="598" spans="1:6">
      <c r="A598">
        <v>591</v>
      </c>
      <c r="B598" s="9">
        <v>25933</v>
      </c>
      <c r="C598" s="6">
        <f t="shared" si="30"/>
        <v>12</v>
      </c>
      <c r="D598" s="12">
        <f t="shared" si="31"/>
        <v>1970</v>
      </c>
      <c r="E598" s="12">
        <f t="shared" si="32"/>
        <v>1971</v>
      </c>
      <c r="F598" s="19">
        <v>1700</v>
      </c>
    </row>
    <row r="599" spans="1:6">
      <c r="A599">
        <v>592</v>
      </c>
      <c r="B599" s="9">
        <v>25964</v>
      </c>
      <c r="C599" s="6">
        <f t="shared" si="30"/>
        <v>1</v>
      </c>
      <c r="D599" s="12">
        <f t="shared" si="31"/>
        <v>1971</v>
      </c>
      <c r="E599" s="12">
        <f t="shared" si="32"/>
        <v>1971</v>
      </c>
      <c r="F599" s="19">
        <v>1700</v>
      </c>
    </row>
    <row r="600" spans="1:6">
      <c r="A600">
        <v>593</v>
      </c>
      <c r="B600" s="9">
        <v>25992</v>
      </c>
      <c r="C600" s="6">
        <f t="shared" si="30"/>
        <v>2</v>
      </c>
      <c r="D600" s="12">
        <f t="shared" si="31"/>
        <v>1971</v>
      </c>
      <c r="E600" s="12">
        <f t="shared" si="32"/>
        <v>1971</v>
      </c>
      <c r="F600" s="19">
        <v>1700</v>
      </c>
    </row>
    <row r="601" spans="1:6">
      <c r="A601">
        <v>594</v>
      </c>
      <c r="B601" s="9">
        <v>26023</v>
      </c>
      <c r="C601" s="6">
        <f t="shared" si="30"/>
        <v>3</v>
      </c>
      <c r="D601" s="12">
        <f t="shared" si="31"/>
        <v>1971</v>
      </c>
      <c r="E601" s="12">
        <f t="shared" si="32"/>
        <v>1971</v>
      </c>
      <c r="F601" s="19">
        <v>1700</v>
      </c>
    </row>
    <row r="602" spans="1:6">
      <c r="A602">
        <v>595</v>
      </c>
      <c r="B602" s="9">
        <v>26053</v>
      </c>
      <c r="C602" s="6">
        <f t="shared" si="30"/>
        <v>4</v>
      </c>
      <c r="D602" s="12">
        <f t="shared" si="31"/>
        <v>1971</v>
      </c>
      <c r="E602" s="12">
        <f t="shared" si="32"/>
        <v>1971</v>
      </c>
      <c r="F602" s="19">
        <v>1000</v>
      </c>
    </row>
    <row r="603" spans="1:6">
      <c r="A603">
        <v>596</v>
      </c>
      <c r="B603" s="9">
        <v>26084</v>
      </c>
      <c r="C603" s="6">
        <f t="shared" si="30"/>
        <v>5</v>
      </c>
      <c r="D603" s="12">
        <f t="shared" si="31"/>
        <v>1971</v>
      </c>
      <c r="E603" s="12">
        <f t="shared" si="32"/>
        <v>1971</v>
      </c>
      <c r="F603" s="19">
        <v>1000</v>
      </c>
    </row>
    <row r="604" spans="1:6">
      <c r="A604">
        <v>597</v>
      </c>
      <c r="B604" s="9">
        <v>26114</v>
      </c>
      <c r="C604" s="6">
        <f t="shared" si="30"/>
        <v>6</v>
      </c>
      <c r="D604" s="12">
        <f t="shared" si="31"/>
        <v>1971</v>
      </c>
      <c r="E604" s="12">
        <f t="shared" si="32"/>
        <v>1971</v>
      </c>
      <c r="F604" s="19">
        <v>1000</v>
      </c>
    </row>
    <row r="605" spans="1:6">
      <c r="A605">
        <v>598</v>
      </c>
      <c r="B605" s="9">
        <v>26145</v>
      </c>
      <c r="C605" s="6">
        <f t="shared" si="30"/>
        <v>7</v>
      </c>
      <c r="D605" s="12">
        <f t="shared" si="31"/>
        <v>1971</v>
      </c>
      <c r="E605" s="12">
        <f t="shared" si="32"/>
        <v>1971</v>
      </c>
      <c r="F605" s="19">
        <v>1000</v>
      </c>
    </row>
    <row r="606" spans="1:6">
      <c r="A606">
        <v>599</v>
      </c>
      <c r="B606" s="9">
        <v>26176</v>
      </c>
      <c r="C606" s="6">
        <f t="shared" si="30"/>
        <v>8</v>
      </c>
      <c r="D606" s="12">
        <f t="shared" si="31"/>
        <v>1971</v>
      </c>
      <c r="E606" s="12">
        <f t="shared" si="32"/>
        <v>1971</v>
      </c>
      <c r="F606" s="19">
        <v>1000</v>
      </c>
    </row>
    <row r="607" spans="1:6">
      <c r="A607">
        <v>600</v>
      </c>
      <c r="B607" s="9">
        <v>26206</v>
      </c>
      <c r="C607" s="6">
        <f t="shared" si="30"/>
        <v>9</v>
      </c>
      <c r="D607" s="12">
        <f t="shared" si="31"/>
        <v>1971</v>
      </c>
      <c r="E607" s="12">
        <f t="shared" si="32"/>
        <v>1971</v>
      </c>
      <c r="F607" s="19">
        <v>1000</v>
      </c>
    </row>
    <row r="608" spans="1:6">
      <c r="A608">
        <v>601</v>
      </c>
      <c r="B608" s="9">
        <v>26237</v>
      </c>
      <c r="C608" s="6">
        <f t="shared" si="30"/>
        <v>10</v>
      </c>
      <c r="D608" s="12">
        <f t="shared" si="31"/>
        <v>1971</v>
      </c>
      <c r="E608" s="12">
        <f t="shared" si="32"/>
        <v>1972</v>
      </c>
      <c r="F608" s="19">
        <v>1700</v>
      </c>
    </row>
    <row r="609" spans="1:6">
      <c r="A609">
        <v>602</v>
      </c>
      <c r="B609" s="9">
        <v>26267</v>
      </c>
      <c r="C609" s="6">
        <f t="shared" si="30"/>
        <v>11</v>
      </c>
      <c r="D609" s="12">
        <f t="shared" si="31"/>
        <v>1971</v>
      </c>
      <c r="E609" s="12">
        <f t="shared" si="32"/>
        <v>1972</v>
      </c>
      <c r="F609" s="19">
        <v>1700</v>
      </c>
    </row>
    <row r="610" spans="1:6">
      <c r="A610">
        <v>603</v>
      </c>
      <c r="B610" s="9">
        <v>26298</v>
      </c>
      <c r="C610" s="6">
        <f t="shared" si="30"/>
        <v>12</v>
      </c>
      <c r="D610" s="12">
        <f t="shared" si="31"/>
        <v>1971</v>
      </c>
      <c r="E610" s="12">
        <f t="shared" si="32"/>
        <v>1972</v>
      </c>
      <c r="F610" s="19">
        <v>1700</v>
      </c>
    </row>
    <row r="611" spans="1:6">
      <c r="A611">
        <v>604</v>
      </c>
      <c r="B611" s="9">
        <v>26329</v>
      </c>
      <c r="C611" s="6">
        <f t="shared" si="30"/>
        <v>1</v>
      </c>
      <c r="D611" s="12">
        <f t="shared" si="31"/>
        <v>1972</v>
      </c>
      <c r="E611" s="12">
        <f t="shared" si="32"/>
        <v>1972</v>
      </c>
      <c r="F611" s="19">
        <v>1700</v>
      </c>
    </row>
    <row r="612" spans="1:6">
      <c r="A612">
        <v>605</v>
      </c>
      <c r="B612" s="9">
        <v>26358</v>
      </c>
      <c r="C612" s="6">
        <f t="shared" si="30"/>
        <v>2</v>
      </c>
      <c r="D612" s="12">
        <f t="shared" si="31"/>
        <v>1972</v>
      </c>
      <c r="E612" s="12">
        <f t="shared" si="32"/>
        <v>1972</v>
      </c>
      <c r="F612" s="19">
        <v>1700</v>
      </c>
    </row>
    <row r="613" spans="1:6">
      <c r="A613">
        <v>606</v>
      </c>
      <c r="B613" s="9">
        <v>26389</v>
      </c>
      <c r="C613" s="6">
        <f t="shared" si="30"/>
        <v>3</v>
      </c>
      <c r="D613" s="12">
        <f t="shared" si="31"/>
        <v>1972</v>
      </c>
      <c r="E613" s="12">
        <f t="shared" si="32"/>
        <v>1972</v>
      </c>
      <c r="F613" s="19">
        <v>1700</v>
      </c>
    </row>
    <row r="614" spans="1:6">
      <c r="A614">
        <v>607</v>
      </c>
      <c r="B614" s="9">
        <v>26419</v>
      </c>
      <c r="C614" s="6">
        <f t="shared" si="30"/>
        <v>4</v>
      </c>
      <c r="D614" s="12">
        <f t="shared" si="31"/>
        <v>1972</v>
      </c>
      <c r="E614" s="12">
        <f t="shared" si="32"/>
        <v>1972</v>
      </c>
      <c r="F614" s="19">
        <v>1000</v>
      </c>
    </row>
    <row r="615" spans="1:6">
      <c r="A615">
        <v>608</v>
      </c>
      <c r="B615" s="9">
        <v>26450</v>
      </c>
      <c r="C615" s="6">
        <f t="shared" si="30"/>
        <v>5</v>
      </c>
      <c r="D615" s="12">
        <f t="shared" si="31"/>
        <v>1972</v>
      </c>
      <c r="E615" s="12">
        <f t="shared" si="32"/>
        <v>1972</v>
      </c>
      <c r="F615" s="19">
        <v>1000</v>
      </c>
    </row>
    <row r="616" spans="1:6">
      <c r="A616">
        <v>609</v>
      </c>
      <c r="B616" s="9">
        <v>26480</v>
      </c>
      <c r="C616" s="6">
        <f t="shared" si="30"/>
        <v>6</v>
      </c>
      <c r="D616" s="12">
        <f t="shared" si="31"/>
        <v>1972</v>
      </c>
      <c r="E616" s="12">
        <f t="shared" si="32"/>
        <v>1972</v>
      </c>
      <c r="F616" s="19">
        <v>1000</v>
      </c>
    </row>
    <row r="617" spans="1:6">
      <c r="A617">
        <v>610</v>
      </c>
      <c r="B617" s="9">
        <v>26511</v>
      </c>
      <c r="C617" s="6">
        <f t="shared" si="30"/>
        <v>7</v>
      </c>
      <c r="D617" s="12">
        <f t="shared" si="31"/>
        <v>1972</v>
      </c>
      <c r="E617" s="12">
        <f t="shared" si="32"/>
        <v>1972</v>
      </c>
      <c r="F617" s="19">
        <v>1000</v>
      </c>
    </row>
    <row r="618" spans="1:6">
      <c r="A618">
        <v>611</v>
      </c>
      <c r="B618" s="9">
        <v>26542</v>
      </c>
      <c r="C618" s="6">
        <f t="shared" si="30"/>
        <v>8</v>
      </c>
      <c r="D618" s="12">
        <f t="shared" si="31"/>
        <v>1972</v>
      </c>
      <c r="E618" s="12">
        <f t="shared" si="32"/>
        <v>1972</v>
      </c>
      <c r="F618" s="19">
        <v>1000</v>
      </c>
    </row>
    <row r="619" spans="1:6">
      <c r="A619">
        <v>612</v>
      </c>
      <c r="B619" s="9">
        <v>26572</v>
      </c>
      <c r="C619" s="6">
        <f t="shared" si="30"/>
        <v>9</v>
      </c>
      <c r="D619" s="12">
        <f t="shared" si="31"/>
        <v>1972</v>
      </c>
      <c r="E619" s="12">
        <f t="shared" si="32"/>
        <v>1972</v>
      </c>
      <c r="F619" s="19">
        <v>1000</v>
      </c>
    </row>
    <row r="620" spans="1:6">
      <c r="A620">
        <v>613</v>
      </c>
      <c r="B620" s="9">
        <v>26603</v>
      </c>
      <c r="C620" s="6">
        <f t="shared" si="30"/>
        <v>10</v>
      </c>
      <c r="D620" s="12">
        <f t="shared" si="31"/>
        <v>1972</v>
      </c>
      <c r="E620" s="12">
        <f t="shared" si="32"/>
        <v>1973</v>
      </c>
      <c r="F620" s="19">
        <v>1700</v>
      </c>
    </row>
    <row r="621" spans="1:6">
      <c r="A621">
        <v>614</v>
      </c>
      <c r="B621" s="9">
        <v>26633</v>
      </c>
      <c r="C621" s="6">
        <f t="shared" si="30"/>
        <v>11</v>
      </c>
      <c r="D621" s="12">
        <f t="shared" si="31"/>
        <v>1972</v>
      </c>
      <c r="E621" s="12">
        <f t="shared" si="32"/>
        <v>1973</v>
      </c>
      <c r="F621" s="19">
        <v>1700</v>
      </c>
    </row>
    <row r="622" spans="1:6">
      <c r="A622">
        <v>615</v>
      </c>
      <c r="B622" s="9">
        <v>26664</v>
      </c>
      <c r="C622" s="6">
        <f t="shared" si="30"/>
        <v>12</v>
      </c>
      <c r="D622" s="12">
        <f t="shared" si="31"/>
        <v>1972</v>
      </c>
      <c r="E622" s="12">
        <f t="shared" si="32"/>
        <v>1973</v>
      </c>
      <c r="F622" s="19">
        <v>1700</v>
      </c>
    </row>
    <row r="623" spans="1:6">
      <c r="A623">
        <v>616</v>
      </c>
      <c r="B623" s="9">
        <v>26695</v>
      </c>
      <c r="C623" s="6">
        <f t="shared" si="30"/>
        <v>1</v>
      </c>
      <c r="D623" s="12">
        <f t="shared" si="31"/>
        <v>1973</v>
      </c>
      <c r="E623" s="12">
        <f t="shared" si="32"/>
        <v>1973</v>
      </c>
      <c r="F623" s="19">
        <v>1700</v>
      </c>
    </row>
    <row r="624" spans="1:6">
      <c r="A624">
        <v>617</v>
      </c>
      <c r="B624" s="9">
        <v>26723</v>
      </c>
      <c r="C624" s="6">
        <f t="shared" si="30"/>
        <v>2</v>
      </c>
      <c r="D624" s="12">
        <f t="shared" si="31"/>
        <v>1973</v>
      </c>
      <c r="E624" s="12">
        <f t="shared" si="32"/>
        <v>1973</v>
      </c>
      <c r="F624" s="19">
        <v>1700</v>
      </c>
    </row>
    <row r="625" spans="1:6">
      <c r="A625">
        <v>618</v>
      </c>
      <c r="B625" s="9">
        <v>26754</v>
      </c>
      <c r="C625" s="6">
        <f t="shared" si="30"/>
        <v>3</v>
      </c>
      <c r="D625" s="12">
        <f t="shared" si="31"/>
        <v>1973</v>
      </c>
      <c r="E625" s="12">
        <f t="shared" si="32"/>
        <v>1973</v>
      </c>
      <c r="F625" s="19">
        <v>1700</v>
      </c>
    </row>
    <row r="626" spans="1:6">
      <c r="A626">
        <v>619</v>
      </c>
      <c r="B626" s="9">
        <v>26784</v>
      </c>
      <c r="C626" s="6">
        <f t="shared" si="30"/>
        <v>4</v>
      </c>
      <c r="D626" s="12">
        <f t="shared" si="31"/>
        <v>1973</v>
      </c>
      <c r="E626" s="12">
        <f t="shared" si="32"/>
        <v>1973</v>
      </c>
      <c r="F626" s="19">
        <v>1000</v>
      </c>
    </row>
    <row r="627" spans="1:6">
      <c r="A627">
        <v>620</v>
      </c>
      <c r="B627" s="9">
        <v>26815</v>
      </c>
      <c r="C627" s="6">
        <f t="shared" si="30"/>
        <v>5</v>
      </c>
      <c r="D627" s="12">
        <f t="shared" si="31"/>
        <v>1973</v>
      </c>
      <c r="E627" s="12">
        <f t="shared" si="32"/>
        <v>1973</v>
      </c>
      <c r="F627" s="19">
        <v>1000</v>
      </c>
    </row>
    <row r="628" spans="1:6">
      <c r="A628">
        <v>621</v>
      </c>
      <c r="B628" s="9">
        <v>26845</v>
      </c>
      <c r="C628" s="6">
        <f t="shared" si="30"/>
        <v>6</v>
      </c>
      <c r="D628" s="12">
        <f t="shared" si="31"/>
        <v>1973</v>
      </c>
      <c r="E628" s="12">
        <f t="shared" si="32"/>
        <v>1973</v>
      </c>
      <c r="F628" s="19">
        <v>1000</v>
      </c>
    </row>
    <row r="629" spans="1:6">
      <c r="A629">
        <v>622</v>
      </c>
      <c r="B629" s="9">
        <v>26876</v>
      </c>
      <c r="C629" s="6">
        <f t="shared" si="30"/>
        <v>7</v>
      </c>
      <c r="D629" s="12">
        <f t="shared" si="31"/>
        <v>1973</v>
      </c>
      <c r="E629" s="12">
        <f t="shared" si="32"/>
        <v>1973</v>
      </c>
      <c r="F629" s="19">
        <v>1000</v>
      </c>
    </row>
    <row r="630" spans="1:6">
      <c r="A630">
        <v>623</v>
      </c>
      <c r="B630" s="9">
        <v>26907</v>
      </c>
      <c r="C630" s="6">
        <f t="shared" si="30"/>
        <v>8</v>
      </c>
      <c r="D630" s="12">
        <f t="shared" si="31"/>
        <v>1973</v>
      </c>
      <c r="E630" s="12">
        <f t="shared" si="32"/>
        <v>1973</v>
      </c>
      <c r="F630" s="19">
        <v>1000</v>
      </c>
    </row>
    <row r="631" spans="1:6">
      <c r="A631">
        <v>624</v>
      </c>
      <c r="B631" s="9">
        <v>26937</v>
      </c>
      <c r="C631" s="6">
        <f t="shared" si="30"/>
        <v>9</v>
      </c>
      <c r="D631" s="12">
        <f t="shared" si="31"/>
        <v>1973</v>
      </c>
      <c r="E631" s="12">
        <f t="shared" si="32"/>
        <v>1973</v>
      </c>
      <c r="F631" s="19">
        <v>1000</v>
      </c>
    </row>
    <row r="632" spans="1:6">
      <c r="A632">
        <v>625</v>
      </c>
      <c r="B632" s="9">
        <v>26968</v>
      </c>
      <c r="C632" s="6">
        <f t="shared" si="30"/>
        <v>10</v>
      </c>
      <c r="D632" s="12">
        <f t="shared" si="31"/>
        <v>1973</v>
      </c>
      <c r="E632" s="12">
        <f t="shared" si="32"/>
        <v>1974</v>
      </c>
      <c r="F632" s="19">
        <v>1700</v>
      </c>
    </row>
    <row r="633" spans="1:6">
      <c r="A633">
        <v>626</v>
      </c>
      <c r="B633" s="9">
        <v>26998</v>
      </c>
      <c r="C633" s="6">
        <f t="shared" si="30"/>
        <v>11</v>
      </c>
      <c r="D633" s="12">
        <f t="shared" si="31"/>
        <v>1973</v>
      </c>
      <c r="E633" s="12">
        <f t="shared" si="32"/>
        <v>1974</v>
      </c>
      <c r="F633" s="19">
        <v>1700</v>
      </c>
    </row>
    <row r="634" spans="1:6">
      <c r="A634">
        <v>627</v>
      </c>
      <c r="B634" s="9">
        <v>27029</v>
      </c>
      <c r="C634" s="6">
        <f t="shared" si="30"/>
        <v>12</v>
      </c>
      <c r="D634" s="12">
        <f t="shared" si="31"/>
        <v>1973</v>
      </c>
      <c r="E634" s="12">
        <f t="shared" si="32"/>
        <v>1974</v>
      </c>
      <c r="F634" s="19">
        <v>1700</v>
      </c>
    </row>
    <row r="635" spans="1:6">
      <c r="A635">
        <v>628</v>
      </c>
      <c r="B635" s="9">
        <v>27060</v>
      </c>
      <c r="C635" s="6">
        <f t="shared" si="30"/>
        <v>1</v>
      </c>
      <c r="D635" s="12">
        <f t="shared" si="31"/>
        <v>1974</v>
      </c>
      <c r="E635" s="12">
        <f t="shared" si="32"/>
        <v>1974</v>
      </c>
      <c r="F635" s="19">
        <v>1700</v>
      </c>
    </row>
    <row r="636" spans="1:6">
      <c r="A636">
        <v>629</v>
      </c>
      <c r="B636" s="9">
        <v>27088</v>
      </c>
      <c r="C636" s="6">
        <f t="shared" si="30"/>
        <v>2</v>
      </c>
      <c r="D636" s="12">
        <f t="shared" si="31"/>
        <v>1974</v>
      </c>
      <c r="E636" s="12">
        <f t="shared" si="32"/>
        <v>1974</v>
      </c>
      <c r="F636" s="19">
        <v>1700</v>
      </c>
    </row>
    <row r="637" spans="1:6">
      <c r="A637">
        <v>630</v>
      </c>
      <c r="B637" s="9">
        <v>27119</v>
      </c>
      <c r="C637" s="6">
        <f t="shared" si="30"/>
        <v>3</v>
      </c>
      <c r="D637" s="12">
        <f t="shared" si="31"/>
        <v>1974</v>
      </c>
      <c r="E637" s="12">
        <f t="shared" si="32"/>
        <v>1974</v>
      </c>
      <c r="F637" s="19">
        <v>1700</v>
      </c>
    </row>
    <row r="638" spans="1:6">
      <c r="A638">
        <v>631</v>
      </c>
      <c r="B638" s="9">
        <v>27149</v>
      </c>
      <c r="C638" s="6">
        <f t="shared" si="30"/>
        <v>4</v>
      </c>
      <c r="D638" s="12">
        <f t="shared" si="31"/>
        <v>1974</v>
      </c>
      <c r="E638" s="12">
        <f t="shared" si="32"/>
        <v>1974</v>
      </c>
      <c r="F638" s="19">
        <v>1000</v>
      </c>
    </row>
    <row r="639" spans="1:6">
      <c r="A639">
        <v>632</v>
      </c>
      <c r="B639" s="9">
        <v>27180</v>
      </c>
      <c r="C639" s="6">
        <f t="shared" si="30"/>
        <v>5</v>
      </c>
      <c r="D639" s="12">
        <f t="shared" si="31"/>
        <v>1974</v>
      </c>
      <c r="E639" s="12">
        <f t="shared" si="32"/>
        <v>1974</v>
      </c>
      <c r="F639" s="19">
        <v>1000</v>
      </c>
    </row>
    <row r="640" spans="1:6">
      <c r="A640">
        <v>633</v>
      </c>
      <c r="B640" s="9">
        <v>27210</v>
      </c>
      <c r="C640" s="6">
        <f t="shared" si="30"/>
        <v>6</v>
      </c>
      <c r="D640" s="12">
        <f t="shared" si="31"/>
        <v>1974</v>
      </c>
      <c r="E640" s="12">
        <f t="shared" si="32"/>
        <v>1974</v>
      </c>
      <c r="F640" s="19">
        <v>1000</v>
      </c>
    </row>
    <row r="641" spans="1:6">
      <c r="A641">
        <v>634</v>
      </c>
      <c r="B641" s="9">
        <v>27241</v>
      </c>
      <c r="C641" s="6">
        <f t="shared" si="30"/>
        <v>7</v>
      </c>
      <c r="D641" s="12">
        <f t="shared" si="31"/>
        <v>1974</v>
      </c>
      <c r="E641" s="12">
        <f t="shared" si="32"/>
        <v>1974</v>
      </c>
      <c r="F641" s="19">
        <v>1000</v>
      </c>
    </row>
    <row r="642" spans="1:6">
      <c r="A642">
        <v>635</v>
      </c>
      <c r="B642" s="9">
        <v>27272</v>
      </c>
      <c r="C642" s="6">
        <f t="shared" si="30"/>
        <v>8</v>
      </c>
      <c r="D642" s="12">
        <f t="shared" si="31"/>
        <v>1974</v>
      </c>
      <c r="E642" s="12">
        <f t="shared" si="32"/>
        <v>1974</v>
      </c>
      <c r="F642" s="19">
        <v>1000</v>
      </c>
    </row>
    <row r="643" spans="1:6">
      <c r="A643">
        <v>636</v>
      </c>
      <c r="B643" s="9">
        <v>27302</v>
      </c>
      <c r="C643" s="6">
        <f t="shared" si="30"/>
        <v>9</v>
      </c>
      <c r="D643" s="12">
        <f t="shared" si="31"/>
        <v>1974</v>
      </c>
      <c r="E643" s="12">
        <f t="shared" si="32"/>
        <v>1974</v>
      </c>
      <c r="F643" s="19">
        <v>1000</v>
      </c>
    </row>
    <row r="644" spans="1:6">
      <c r="A644">
        <v>637</v>
      </c>
      <c r="B644" s="9">
        <v>27333</v>
      </c>
      <c r="C644" s="6">
        <f t="shared" si="30"/>
        <v>10</v>
      </c>
      <c r="D644" s="12">
        <f t="shared" si="31"/>
        <v>1974</v>
      </c>
      <c r="E644" s="12">
        <f t="shared" si="32"/>
        <v>1975</v>
      </c>
      <c r="F644" s="19">
        <v>1700</v>
      </c>
    </row>
    <row r="645" spans="1:6">
      <c r="A645">
        <v>638</v>
      </c>
      <c r="B645" s="9">
        <v>27363</v>
      </c>
      <c r="C645" s="6">
        <f t="shared" si="30"/>
        <v>11</v>
      </c>
      <c r="D645" s="12">
        <f t="shared" si="31"/>
        <v>1974</v>
      </c>
      <c r="E645" s="12">
        <f t="shared" si="32"/>
        <v>1975</v>
      </c>
      <c r="F645" s="19">
        <v>1700</v>
      </c>
    </row>
    <row r="646" spans="1:6">
      <c r="A646">
        <v>639</v>
      </c>
      <c r="B646" s="9">
        <v>27394</v>
      </c>
      <c r="C646" s="6">
        <f t="shared" si="30"/>
        <v>12</v>
      </c>
      <c r="D646" s="12">
        <f t="shared" si="31"/>
        <v>1974</v>
      </c>
      <c r="E646" s="12">
        <f t="shared" si="32"/>
        <v>1975</v>
      </c>
      <c r="F646" s="19">
        <v>1700</v>
      </c>
    </row>
    <row r="647" spans="1:6">
      <c r="A647">
        <v>640</v>
      </c>
      <c r="B647" s="9">
        <v>27425</v>
      </c>
      <c r="C647" s="6">
        <f t="shared" si="30"/>
        <v>1</v>
      </c>
      <c r="D647" s="12">
        <f t="shared" si="31"/>
        <v>1975</v>
      </c>
      <c r="E647" s="12">
        <f t="shared" si="32"/>
        <v>1975</v>
      </c>
      <c r="F647" s="19">
        <v>1700</v>
      </c>
    </row>
    <row r="648" spans="1:6">
      <c r="A648">
        <v>641</v>
      </c>
      <c r="B648" s="9">
        <v>27453</v>
      </c>
      <c r="C648" s="6">
        <f t="shared" si="30"/>
        <v>2</v>
      </c>
      <c r="D648" s="12">
        <f t="shared" si="31"/>
        <v>1975</v>
      </c>
      <c r="E648" s="12">
        <f t="shared" si="32"/>
        <v>1975</v>
      </c>
      <c r="F648" s="19">
        <v>1700</v>
      </c>
    </row>
    <row r="649" spans="1:6">
      <c r="A649">
        <v>642</v>
      </c>
      <c r="B649" s="9">
        <v>27484</v>
      </c>
      <c r="C649" s="6">
        <f t="shared" ref="C649:C712" si="33">MONTH(B649)</f>
        <v>3</v>
      </c>
      <c r="D649" s="12">
        <f t="shared" ref="D649:D712" si="34">YEAR(B649)</f>
        <v>1975</v>
      </c>
      <c r="E649" s="12">
        <f t="shared" ref="E649:E712" si="35">IF(AND($C649&gt;=10,$C649&lt;=12),$D649+1,$D649)</f>
        <v>1975</v>
      </c>
      <c r="F649" s="19">
        <v>1700</v>
      </c>
    </row>
    <row r="650" spans="1:6">
      <c r="A650">
        <v>643</v>
      </c>
      <c r="B650" s="9">
        <v>27514</v>
      </c>
      <c r="C650" s="6">
        <f t="shared" si="33"/>
        <v>4</v>
      </c>
      <c r="D650" s="12">
        <f t="shared" si="34"/>
        <v>1975</v>
      </c>
      <c r="E650" s="12">
        <f t="shared" si="35"/>
        <v>1975</v>
      </c>
      <c r="F650" s="19">
        <v>1000</v>
      </c>
    </row>
    <row r="651" spans="1:6">
      <c r="A651">
        <v>644</v>
      </c>
      <c r="B651" s="9">
        <v>27545</v>
      </c>
      <c r="C651" s="6">
        <f t="shared" si="33"/>
        <v>5</v>
      </c>
      <c r="D651" s="12">
        <f t="shared" si="34"/>
        <v>1975</v>
      </c>
      <c r="E651" s="12">
        <f t="shared" si="35"/>
        <v>1975</v>
      </c>
      <c r="F651" s="19">
        <v>1000</v>
      </c>
    </row>
    <row r="652" spans="1:6">
      <c r="A652">
        <v>645</v>
      </c>
      <c r="B652" s="9">
        <v>27575</v>
      </c>
      <c r="C652" s="6">
        <f t="shared" si="33"/>
        <v>6</v>
      </c>
      <c r="D652" s="12">
        <f t="shared" si="34"/>
        <v>1975</v>
      </c>
      <c r="E652" s="12">
        <f t="shared" si="35"/>
        <v>1975</v>
      </c>
      <c r="F652" s="19">
        <v>1000</v>
      </c>
    </row>
    <row r="653" spans="1:6">
      <c r="A653">
        <v>646</v>
      </c>
      <c r="B653" s="9">
        <v>27606</v>
      </c>
      <c r="C653" s="6">
        <f t="shared" si="33"/>
        <v>7</v>
      </c>
      <c r="D653" s="12">
        <f t="shared" si="34"/>
        <v>1975</v>
      </c>
      <c r="E653" s="12">
        <f t="shared" si="35"/>
        <v>1975</v>
      </c>
      <c r="F653" s="19">
        <v>1000</v>
      </c>
    </row>
    <row r="654" spans="1:6">
      <c r="A654">
        <v>647</v>
      </c>
      <c r="B654" s="9">
        <v>27637</v>
      </c>
      <c r="C654" s="6">
        <f t="shared" si="33"/>
        <v>8</v>
      </c>
      <c r="D654" s="12">
        <f t="shared" si="34"/>
        <v>1975</v>
      </c>
      <c r="E654" s="12">
        <f t="shared" si="35"/>
        <v>1975</v>
      </c>
      <c r="F654" s="19">
        <v>1000</v>
      </c>
    </row>
    <row r="655" spans="1:6">
      <c r="A655">
        <v>648</v>
      </c>
      <c r="B655" s="9">
        <v>27667</v>
      </c>
      <c r="C655" s="6">
        <f t="shared" si="33"/>
        <v>9</v>
      </c>
      <c r="D655" s="12">
        <f t="shared" si="34"/>
        <v>1975</v>
      </c>
      <c r="E655" s="12">
        <f t="shared" si="35"/>
        <v>1975</v>
      </c>
      <c r="F655" s="19">
        <v>1000</v>
      </c>
    </row>
    <row r="656" spans="1:6">
      <c r="A656">
        <v>649</v>
      </c>
      <c r="B656" s="9">
        <v>27698</v>
      </c>
      <c r="C656" s="6">
        <f t="shared" si="33"/>
        <v>10</v>
      </c>
      <c r="D656" s="12">
        <f t="shared" si="34"/>
        <v>1975</v>
      </c>
      <c r="E656" s="12">
        <f t="shared" si="35"/>
        <v>1976</v>
      </c>
      <c r="F656" s="19">
        <v>1700</v>
      </c>
    </row>
    <row r="657" spans="1:6">
      <c r="A657">
        <v>650</v>
      </c>
      <c r="B657" s="9">
        <v>27728</v>
      </c>
      <c r="C657" s="6">
        <f t="shared" si="33"/>
        <v>11</v>
      </c>
      <c r="D657" s="12">
        <f t="shared" si="34"/>
        <v>1975</v>
      </c>
      <c r="E657" s="12">
        <f t="shared" si="35"/>
        <v>1976</v>
      </c>
      <c r="F657" s="19">
        <v>1700</v>
      </c>
    </row>
    <row r="658" spans="1:6">
      <c r="A658">
        <v>651</v>
      </c>
      <c r="B658" s="9">
        <v>27759</v>
      </c>
      <c r="C658" s="6">
        <f t="shared" si="33"/>
        <v>12</v>
      </c>
      <c r="D658" s="12">
        <f t="shared" si="34"/>
        <v>1975</v>
      </c>
      <c r="E658" s="12">
        <f t="shared" si="35"/>
        <v>1976</v>
      </c>
      <c r="F658" s="19">
        <v>1700</v>
      </c>
    </row>
    <row r="659" spans="1:6">
      <c r="A659">
        <v>652</v>
      </c>
      <c r="B659" s="9">
        <v>27790</v>
      </c>
      <c r="C659" s="6">
        <f t="shared" si="33"/>
        <v>1</v>
      </c>
      <c r="D659" s="12">
        <f t="shared" si="34"/>
        <v>1976</v>
      </c>
      <c r="E659" s="12">
        <f t="shared" si="35"/>
        <v>1976</v>
      </c>
      <c r="F659" s="19">
        <v>1700</v>
      </c>
    </row>
    <row r="660" spans="1:6">
      <c r="A660">
        <v>653</v>
      </c>
      <c r="B660" s="9">
        <v>27819</v>
      </c>
      <c r="C660" s="6">
        <f t="shared" si="33"/>
        <v>2</v>
      </c>
      <c r="D660" s="12">
        <f t="shared" si="34"/>
        <v>1976</v>
      </c>
      <c r="E660" s="12">
        <f t="shared" si="35"/>
        <v>1976</v>
      </c>
      <c r="F660" s="19">
        <v>1700</v>
      </c>
    </row>
    <row r="661" spans="1:6">
      <c r="A661">
        <v>654</v>
      </c>
      <c r="B661" s="9">
        <v>27850</v>
      </c>
      <c r="C661" s="6">
        <f t="shared" si="33"/>
        <v>3</v>
      </c>
      <c r="D661" s="12">
        <f t="shared" si="34"/>
        <v>1976</v>
      </c>
      <c r="E661" s="12">
        <f t="shared" si="35"/>
        <v>1976</v>
      </c>
      <c r="F661" s="19">
        <v>1700</v>
      </c>
    </row>
    <row r="662" spans="1:6">
      <c r="A662">
        <v>655</v>
      </c>
      <c r="B662" s="9">
        <v>27880</v>
      </c>
      <c r="C662" s="6">
        <f t="shared" si="33"/>
        <v>4</v>
      </c>
      <c r="D662" s="12">
        <f t="shared" si="34"/>
        <v>1976</v>
      </c>
      <c r="E662" s="12">
        <f t="shared" si="35"/>
        <v>1976</v>
      </c>
      <c r="F662" s="19">
        <v>1000</v>
      </c>
    </row>
    <row r="663" spans="1:6">
      <c r="A663">
        <v>656</v>
      </c>
      <c r="B663" s="9">
        <v>27911</v>
      </c>
      <c r="C663" s="6">
        <f t="shared" si="33"/>
        <v>5</v>
      </c>
      <c r="D663" s="12">
        <f t="shared" si="34"/>
        <v>1976</v>
      </c>
      <c r="E663" s="12">
        <f t="shared" si="35"/>
        <v>1976</v>
      </c>
      <c r="F663" s="19">
        <v>1000</v>
      </c>
    </row>
    <row r="664" spans="1:6">
      <c r="A664">
        <v>657</v>
      </c>
      <c r="B664" s="9">
        <v>27941</v>
      </c>
      <c r="C664" s="6">
        <f t="shared" si="33"/>
        <v>6</v>
      </c>
      <c r="D664" s="12">
        <f t="shared" si="34"/>
        <v>1976</v>
      </c>
      <c r="E664" s="12">
        <f t="shared" si="35"/>
        <v>1976</v>
      </c>
      <c r="F664" s="19">
        <v>1000</v>
      </c>
    </row>
    <row r="665" spans="1:6">
      <c r="A665">
        <v>658</v>
      </c>
      <c r="B665" s="9">
        <v>27972</v>
      </c>
      <c r="C665" s="6">
        <f t="shared" si="33"/>
        <v>7</v>
      </c>
      <c r="D665" s="12">
        <f t="shared" si="34"/>
        <v>1976</v>
      </c>
      <c r="E665" s="12">
        <f t="shared" si="35"/>
        <v>1976</v>
      </c>
      <c r="F665" s="19">
        <v>1000</v>
      </c>
    </row>
    <row r="666" spans="1:6">
      <c r="A666">
        <v>659</v>
      </c>
      <c r="B666" s="9">
        <v>28003</v>
      </c>
      <c r="C666" s="6">
        <f t="shared" si="33"/>
        <v>8</v>
      </c>
      <c r="D666" s="12">
        <f t="shared" si="34"/>
        <v>1976</v>
      </c>
      <c r="E666" s="12">
        <f t="shared" si="35"/>
        <v>1976</v>
      </c>
      <c r="F666" s="19">
        <v>1000</v>
      </c>
    </row>
    <row r="667" spans="1:6">
      <c r="A667">
        <v>660</v>
      </c>
      <c r="B667" s="9">
        <v>28033</v>
      </c>
      <c r="C667" s="6">
        <f t="shared" si="33"/>
        <v>9</v>
      </c>
      <c r="D667" s="12">
        <f t="shared" si="34"/>
        <v>1976</v>
      </c>
      <c r="E667" s="12">
        <f t="shared" si="35"/>
        <v>1976</v>
      </c>
      <c r="F667" s="19">
        <v>1000</v>
      </c>
    </row>
    <row r="668" spans="1:6">
      <c r="A668">
        <v>661</v>
      </c>
      <c r="B668" s="9">
        <v>28064</v>
      </c>
      <c r="C668" s="6">
        <f t="shared" si="33"/>
        <v>10</v>
      </c>
      <c r="D668" s="12">
        <f t="shared" si="34"/>
        <v>1976</v>
      </c>
      <c r="E668" s="12">
        <f t="shared" si="35"/>
        <v>1977</v>
      </c>
      <c r="F668" s="19">
        <v>1200</v>
      </c>
    </row>
    <row r="669" spans="1:6">
      <c r="A669">
        <v>662</v>
      </c>
      <c r="B669" s="9">
        <v>28094</v>
      </c>
      <c r="C669" s="6">
        <f t="shared" si="33"/>
        <v>11</v>
      </c>
      <c r="D669" s="12">
        <f t="shared" si="34"/>
        <v>1976</v>
      </c>
      <c r="E669" s="12">
        <f t="shared" si="35"/>
        <v>1977</v>
      </c>
      <c r="F669" s="19">
        <v>1200</v>
      </c>
    </row>
    <row r="670" spans="1:6">
      <c r="A670">
        <v>663</v>
      </c>
      <c r="B670" s="9">
        <v>28125</v>
      </c>
      <c r="C670" s="6">
        <f t="shared" si="33"/>
        <v>12</v>
      </c>
      <c r="D670" s="12">
        <f t="shared" si="34"/>
        <v>1976</v>
      </c>
      <c r="E670" s="12">
        <f t="shared" si="35"/>
        <v>1977</v>
      </c>
      <c r="F670" s="19">
        <v>1200</v>
      </c>
    </row>
    <row r="671" spans="1:6">
      <c r="A671">
        <v>664</v>
      </c>
      <c r="B671" s="9">
        <v>28156</v>
      </c>
      <c r="C671" s="6">
        <f t="shared" si="33"/>
        <v>1</v>
      </c>
      <c r="D671" s="12">
        <f t="shared" si="34"/>
        <v>1977</v>
      </c>
      <c r="E671" s="12">
        <f t="shared" si="35"/>
        <v>1977</v>
      </c>
      <c r="F671" s="19">
        <v>1200</v>
      </c>
    </row>
    <row r="672" spans="1:6">
      <c r="A672">
        <v>665</v>
      </c>
      <c r="B672" s="9">
        <v>28184</v>
      </c>
      <c r="C672" s="6">
        <f t="shared" si="33"/>
        <v>2</v>
      </c>
      <c r="D672" s="12">
        <f t="shared" si="34"/>
        <v>1977</v>
      </c>
      <c r="E672" s="12">
        <f t="shared" si="35"/>
        <v>1977</v>
      </c>
      <c r="F672" s="19">
        <v>1200</v>
      </c>
    </row>
    <row r="673" spans="1:6">
      <c r="A673">
        <v>666</v>
      </c>
      <c r="B673" s="9">
        <v>28215</v>
      </c>
      <c r="C673" s="6">
        <f t="shared" si="33"/>
        <v>3</v>
      </c>
      <c r="D673" s="12">
        <f t="shared" si="34"/>
        <v>1977</v>
      </c>
      <c r="E673" s="12">
        <f t="shared" si="35"/>
        <v>1977</v>
      </c>
      <c r="F673" s="19">
        <v>1000</v>
      </c>
    </row>
    <row r="674" spans="1:6">
      <c r="A674">
        <v>667</v>
      </c>
      <c r="B674" s="9">
        <v>28245</v>
      </c>
      <c r="C674" s="6">
        <f t="shared" si="33"/>
        <v>4</v>
      </c>
      <c r="D674" s="12">
        <f t="shared" si="34"/>
        <v>1977</v>
      </c>
      <c r="E674" s="12">
        <f t="shared" si="35"/>
        <v>1977</v>
      </c>
      <c r="F674" s="19">
        <v>750</v>
      </c>
    </row>
    <row r="675" spans="1:6">
      <c r="A675">
        <v>668</v>
      </c>
      <c r="B675" s="9">
        <v>28276</v>
      </c>
      <c r="C675" s="6">
        <f t="shared" si="33"/>
        <v>5</v>
      </c>
      <c r="D675" s="12">
        <f t="shared" si="34"/>
        <v>1977</v>
      </c>
      <c r="E675" s="12">
        <f t="shared" si="35"/>
        <v>1977</v>
      </c>
      <c r="F675" s="19">
        <v>750</v>
      </c>
    </row>
    <row r="676" spans="1:6">
      <c r="A676">
        <v>669</v>
      </c>
      <c r="B676" s="9">
        <v>28306</v>
      </c>
      <c r="C676" s="6">
        <f t="shared" si="33"/>
        <v>6</v>
      </c>
      <c r="D676" s="12">
        <f t="shared" si="34"/>
        <v>1977</v>
      </c>
      <c r="E676" s="12">
        <f t="shared" si="35"/>
        <v>1977</v>
      </c>
      <c r="F676" s="19">
        <v>750</v>
      </c>
    </row>
    <row r="677" spans="1:6">
      <c r="A677">
        <v>670</v>
      </c>
      <c r="B677" s="9">
        <v>28337</v>
      </c>
      <c r="C677" s="6">
        <f t="shared" si="33"/>
        <v>7</v>
      </c>
      <c r="D677" s="12">
        <f t="shared" si="34"/>
        <v>1977</v>
      </c>
      <c r="E677" s="12">
        <f t="shared" si="35"/>
        <v>1977</v>
      </c>
      <c r="F677" s="19">
        <v>750</v>
      </c>
    </row>
    <row r="678" spans="1:6">
      <c r="A678">
        <v>671</v>
      </c>
      <c r="B678" s="9">
        <v>28368</v>
      </c>
      <c r="C678" s="6">
        <f t="shared" si="33"/>
        <v>8</v>
      </c>
      <c r="D678" s="12">
        <f t="shared" si="34"/>
        <v>1977</v>
      </c>
      <c r="E678" s="12">
        <f t="shared" si="35"/>
        <v>1977</v>
      </c>
      <c r="F678" s="19">
        <v>750</v>
      </c>
    </row>
    <row r="679" spans="1:6">
      <c r="A679">
        <v>672</v>
      </c>
      <c r="B679" s="9">
        <v>28398</v>
      </c>
      <c r="C679" s="6">
        <f t="shared" si="33"/>
        <v>9</v>
      </c>
      <c r="D679" s="12">
        <f t="shared" si="34"/>
        <v>1977</v>
      </c>
      <c r="E679" s="12">
        <f t="shared" si="35"/>
        <v>1977</v>
      </c>
      <c r="F679" s="19">
        <v>750</v>
      </c>
    </row>
    <row r="680" spans="1:6">
      <c r="A680">
        <v>673</v>
      </c>
      <c r="B680" s="9">
        <v>28429</v>
      </c>
      <c r="C680" s="6">
        <f t="shared" si="33"/>
        <v>10</v>
      </c>
      <c r="D680" s="12">
        <f t="shared" si="34"/>
        <v>1977</v>
      </c>
      <c r="E680" s="12">
        <f t="shared" si="35"/>
        <v>1978</v>
      </c>
      <c r="F680" s="19">
        <v>900</v>
      </c>
    </row>
    <row r="681" spans="1:6">
      <c r="A681">
        <v>674</v>
      </c>
      <c r="B681" s="9">
        <v>28459</v>
      </c>
      <c r="C681" s="6">
        <f t="shared" si="33"/>
        <v>11</v>
      </c>
      <c r="D681" s="12">
        <f t="shared" si="34"/>
        <v>1977</v>
      </c>
      <c r="E681" s="12">
        <f t="shared" si="35"/>
        <v>1978</v>
      </c>
      <c r="F681" s="19">
        <v>900</v>
      </c>
    </row>
    <row r="682" spans="1:6">
      <c r="A682">
        <v>675</v>
      </c>
      <c r="B682" s="9">
        <v>28490</v>
      </c>
      <c r="C682" s="6">
        <f t="shared" si="33"/>
        <v>12</v>
      </c>
      <c r="D682" s="12">
        <f t="shared" si="34"/>
        <v>1977</v>
      </c>
      <c r="E682" s="12">
        <f t="shared" si="35"/>
        <v>1978</v>
      </c>
      <c r="F682" s="19">
        <v>900</v>
      </c>
    </row>
    <row r="683" spans="1:6">
      <c r="A683">
        <v>676</v>
      </c>
      <c r="B683" s="9">
        <v>28521</v>
      </c>
      <c r="C683" s="6">
        <f t="shared" si="33"/>
        <v>1</v>
      </c>
      <c r="D683" s="12">
        <f t="shared" si="34"/>
        <v>1978</v>
      </c>
      <c r="E683" s="12">
        <f t="shared" si="35"/>
        <v>1978</v>
      </c>
      <c r="F683" s="19">
        <v>900</v>
      </c>
    </row>
    <row r="684" spans="1:6">
      <c r="A684">
        <v>677</v>
      </c>
      <c r="B684" s="9">
        <v>28549</v>
      </c>
      <c r="C684" s="6">
        <f t="shared" si="33"/>
        <v>2</v>
      </c>
      <c r="D684" s="12">
        <f t="shared" si="34"/>
        <v>1978</v>
      </c>
      <c r="E684" s="12">
        <f t="shared" si="35"/>
        <v>1978</v>
      </c>
      <c r="F684" s="19">
        <v>900</v>
      </c>
    </row>
    <row r="685" spans="1:6">
      <c r="A685">
        <v>678</v>
      </c>
      <c r="B685" s="9">
        <v>28580</v>
      </c>
      <c r="C685" s="6">
        <f t="shared" si="33"/>
        <v>3</v>
      </c>
      <c r="D685" s="12">
        <f t="shared" si="34"/>
        <v>1978</v>
      </c>
      <c r="E685" s="12">
        <f t="shared" si="35"/>
        <v>1978</v>
      </c>
      <c r="F685" s="19">
        <v>750</v>
      </c>
    </row>
    <row r="686" spans="1:6">
      <c r="A686">
        <v>679</v>
      </c>
      <c r="B686" s="9">
        <v>28610</v>
      </c>
      <c r="C686" s="6">
        <f t="shared" si="33"/>
        <v>4</v>
      </c>
      <c r="D686" s="12">
        <f t="shared" si="34"/>
        <v>1978</v>
      </c>
      <c r="E686" s="12">
        <f t="shared" si="35"/>
        <v>1978</v>
      </c>
      <c r="F686" s="19">
        <v>1000</v>
      </c>
    </row>
    <row r="687" spans="1:6">
      <c r="A687">
        <v>680</v>
      </c>
      <c r="B687" s="9">
        <v>28641</v>
      </c>
      <c r="C687" s="6">
        <f t="shared" si="33"/>
        <v>5</v>
      </c>
      <c r="D687" s="12">
        <f t="shared" si="34"/>
        <v>1978</v>
      </c>
      <c r="E687" s="12">
        <f t="shared" si="35"/>
        <v>1978</v>
      </c>
      <c r="F687" s="19">
        <v>1000</v>
      </c>
    </row>
    <row r="688" spans="1:6">
      <c r="A688">
        <v>681</v>
      </c>
      <c r="B688" s="9">
        <v>28671</v>
      </c>
      <c r="C688" s="6">
        <f t="shared" si="33"/>
        <v>6</v>
      </c>
      <c r="D688" s="12">
        <f t="shared" si="34"/>
        <v>1978</v>
      </c>
      <c r="E688" s="12">
        <f t="shared" si="35"/>
        <v>1978</v>
      </c>
      <c r="F688" s="19">
        <v>1000</v>
      </c>
    </row>
    <row r="689" spans="1:6">
      <c r="A689">
        <v>682</v>
      </c>
      <c r="B689" s="9">
        <v>28702</v>
      </c>
      <c r="C689" s="6">
        <f t="shared" si="33"/>
        <v>7</v>
      </c>
      <c r="D689" s="12">
        <f t="shared" si="34"/>
        <v>1978</v>
      </c>
      <c r="E689" s="12">
        <f t="shared" si="35"/>
        <v>1978</v>
      </c>
      <c r="F689" s="19">
        <v>1000</v>
      </c>
    </row>
    <row r="690" spans="1:6">
      <c r="A690">
        <v>683</v>
      </c>
      <c r="B690" s="9">
        <v>28733</v>
      </c>
      <c r="C690" s="6">
        <f t="shared" si="33"/>
        <v>8</v>
      </c>
      <c r="D690" s="12">
        <f t="shared" si="34"/>
        <v>1978</v>
      </c>
      <c r="E690" s="12">
        <f t="shared" si="35"/>
        <v>1978</v>
      </c>
      <c r="F690" s="19">
        <v>1000</v>
      </c>
    </row>
    <row r="691" spans="1:6">
      <c r="A691">
        <v>684</v>
      </c>
      <c r="B691" s="9">
        <v>28763</v>
      </c>
      <c r="C691" s="6">
        <f t="shared" si="33"/>
        <v>9</v>
      </c>
      <c r="D691" s="12">
        <f t="shared" si="34"/>
        <v>1978</v>
      </c>
      <c r="E691" s="12">
        <f t="shared" si="35"/>
        <v>1978</v>
      </c>
      <c r="F691" s="19">
        <v>1000</v>
      </c>
    </row>
    <row r="692" spans="1:6">
      <c r="A692">
        <v>685</v>
      </c>
      <c r="B692" s="9">
        <v>28794</v>
      </c>
      <c r="C692" s="6">
        <f t="shared" si="33"/>
        <v>10</v>
      </c>
      <c r="D692" s="12">
        <f t="shared" si="34"/>
        <v>1978</v>
      </c>
      <c r="E692" s="12">
        <f t="shared" si="35"/>
        <v>1979</v>
      </c>
      <c r="F692" s="19">
        <v>1200</v>
      </c>
    </row>
    <row r="693" spans="1:6">
      <c r="A693">
        <v>686</v>
      </c>
      <c r="B693" s="9">
        <v>28824</v>
      </c>
      <c r="C693" s="6">
        <f t="shared" si="33"/>
        <v>11</v>
      </c>
      <c r="D693" s="12">
        <f t="shared" si="34"/>
        <v>1978</v>
      </c>
      <c r="E693" s="12">
        <f t="shared" si="35"/>
        <v>1979</v>
      </c>
      <c r="F693" s="19">
        <v>1200</v>
      </c>
    </row>
    <row r="694" spans="1:6">
      <c r="A694">
        <v>687</v>
      </c>
      <c r="B694" s="9">
        <v>28855</v>
      </c>
      <c r="C694" s="6">
        <f t="shared" si="33"/>
        <v>12</v>
      </c>
      <c r="D694" s="12">
        <f t="shared" si="34"/>
        <v>1978</v>
      </c>
      <c r="E694" s="12">
        <f t="shared" si="35"/>
        <v>1979</v>
      </c>
      <c r="F694" s="19">
        <v>1200</v>
      </c>
    </row>
    <row r="695" spans="1:6">
      <c r="A695">
        <v>688</v>
      </c>
      <c r="B695" s="9">
        <v>28886</v>
      </c>
      <c r="C695" s="6">
        <f t="shared" si="33"/>
        <v>1</v>
      </c>
      <c r="D695" s="12">
        <f t="shared" si="34"/>
        <v>1979</v>
      </c>
      <c r="E695" s="12">
        <f t="shared" si="35"/>
        <v>1979</v>
      </c>
      <c r="F695" s="19">
        <v>1200</v>
      </c>
    </row>
    <row r="696" spans="1:6">
      <c r="A696">
        <v>689</v>
      </c>
      <c r="B696" s="9">
        <v>28914</v>
      </c>
      <c r="C696" s="6">
        <f t="shared" si="33"/>
        <v>2</v>
      </c>
      <c r="D696" s="12">
        <f t="shared" si="34"/>
        <v>1979</v>
      </c>
      <c r="E696" s="12">
        <f t="shared" si="35"/>
        <v>1979</v>
      </c>
      <c r="F696" s="19">
        <v>1200</v>
      </c>
    </row>
    <row r="697" spans="1:6">
      <c r="A697">
        <v>690</v>
      </c>
      <c r="B697" s="9">
        <v>28945</v>
      </c>
      <c r="C697" s="6">
        <f t="shared" si="33"/>
        <v>3</v>
      </c>
      <c r="D697" s="12">
        <f t="shared" si="34"/>
        <v>1979</v>
      </c>
      <c r="E697" s="12">
        <f t="shared" si="35"/>
        <v>1979</v>
      </c>
      <c r="F697" s="19">
        <v>1000</v>
      </c>
    </row>
    <row r="698" spans="1:6">
      <c r="A698">
        <v>691</v>
      </c>
      <c r="B698" s="9">
        <v>28975</v>
      </c>
      <c r="C698" s="6">
        <f t="shared" si="33"/>
        <v>4</v>
      </c>
      <c r="D698" s="12">
        <f t="shared" si="34"/>
        <v>1979</v>
      </c>
      <c r="E698" s="12">
        <f t="shared" si="35"/>
        <v>1979</v>
      </c>
      <c r="F698" s="19">
        <v>1000</v>
      </c>
    </row>
    <row r="699" spans="1:6">
      <c r="A699">
        <v>692</v>
      </c>
      <c r="B699" s="9">
        <v>29006</v>
      </c>
      <c r="C699" s="6">
        <f t="shared" si="33"/>
        <v>5</v>
      </c>
      <c r="D699" s="12">
        <f t="shared" si="34"/>
        <v>1979</v>
      </c>
      <c r="E699" s="12">
        <f t="shared" si="35"/>
        <v>1979</v>
      </c>
      <c r="F699" s="19">
        <v>1000</v>
      </c>
    </row>
    <row r="700" spans="1:6">
      <c r="A700">
        <v>693</v>
      </c>
      <c r="B700" s="9">
        <v>29036</v>
      </c>
      <c r="C700" s="6">
        <f t="shared" si="33"/>
        <v>6</v>
      </c>
      <c r="D700" s="12">
        <f t="shared" si="34"/>
        <v>1979</v>
      </c>
      <c r="E700" s="12">
        <f t="shared" si="35"/>
        <v>1979</v>
      </c>
      <c r="F700" s="19">
        <v>1000</v>
      </c>
    </row>
    <row r="701" spans="1:6">
      <c r="A701">
        <v>694</v>
      </c>
      <c r="B701" s="9">
        <v>29067</v>
      </c>
      <c r="C701" s="6">
        <f t="shared" si="33"/>
        <v>7</v>
      </c>
      <c r="D701" s="12">
        <f t="shared" si="34"/>
        <v>1979</v>
      </c>
      <c r="E701" s="12">
        <f t="shared" si="35"/>
        <v>1979</v>
      </c>
      <c r="F701" s="19">
        <v>1000</v>
      </c>
    </row>
    <row r="702" spans="1:6">
      <c r="A702">
        <v>695</v>
      </c>
      <c r="B702" s="9">
        <v>29098</v>
      </c>
      <c r="C702" s="6">
        <f t="shared" si="33"/>
        <v>8</v>
      </c>
      <c r="D702" s="12">
        <f t="shared" si="34"/>
        <v>1979</v>
      </c>
      <c r="E702" s="12">
        <f t="shared" si="35"/>
        <v>1979</v>
      </c>
      <c r="F702" s="19">
        <v>1000</v>
      </c>
    </row>
    <row r="703" spans="1:6">
      <c r="A703">
        <v>696</v>
      </c>
      <c r="B703" s="9">
        <v>29128</v>
      </c>
      <c r="C703" s="6">
        <f t="shared" si="33"/>
        <v>9</v>
      </c>
      <c r="D703" s="12">
        <f t="shared" si="34"/>
        <v>1979</v>
      </c>
      <c r="E703" s="12">
        <f t="shared" si="35"/>
        <v>1979</v>
      </c>
      <c r="F703" s="19">
        <v>1000</v>
      </c>
    </row>
    <row r="704" spans="1:6">
      <c r="A704">
        <v>697</v>
      </c>
      <c r="B704" s="9">
        <v>29159</v>
      </c>
      <c r="C704" s="6">
        <f t="shared" si="33"/>
        <v>10</v>
      </c>
      <c r="D704" s="12">
        <f t="shared" si="34"/>
        <v>1979</v>
      </c>
      <c r="E704" s="12">
        <f t="shared" si="35"/>
        <v>1980</v>
      </c>
      <c r="F704" s="19">
        <v>1700</v>
      </c>
    </row>
    <row r="705" spans="1:6">
      <c r="A705">
        <v>698</v>
      </c>
      <c r="B705" s="9">
        <v>29189</v>
      </c>
      <c r="C705" s="6">
        <f t="shared" si="33"/>
        <v>11</v>
      </c>
      <c r="D705" s="12">
        <f t="shared" si="34"/>
        <v>1979</v>
      </c>
      <c r="E705" s="12">
        <f t="shared" si="35"/>
        <v>1980</v>
      </c>
      <c r="F705" s="19">
        <v>1700</v>
      </c>
    </row>
    <row r="706" spans="1:6">
      <c r="A706">
        <v>699</v>
      </c>
      <c r="B706" s="9">
        <v>29220</v>
      </c>
      <c r="C706" s="6">
        <f t="shared" si="33"/>
        <v>12</v>
      </c>
      <c r="D706" s="12">
        <f t="shared" si="34"/>
        <v>1979</v>
      </c>
      <c r="E706" s="12">
        <f t="shared" si="35"/>
        <v>1980</v>
      </c>
      <c r="F706" s="19">
        <v>1700</v>
      </c>
    </row>
    <row r="707" spans="1:6">
      <c r="A707">
        <v>700</v>
      </c>
      <c r="B707" s="9">
        <v>29251</v>
      </c>
      <c r="C707" s="6">
        <f t="shared" si="33"/>
        <v>1</v>
      </c>
      <c r="D707" s="12">
        <f t="shared" si="34"/>
        <v>1980</v>
      </c>
      <c r="E707" s="12">
        <f t="shared" si="35"/>
        <v>1980</v>
      </c>
      <c r="F707" s="19">
        <v>1700</v>
      </c>
    </row>
    <row r="708" spans="1:6">
      <c r="A708">
        <v>701</v>
      </c>
      <c r="B708" s="9">
        <v>29280</v>
      </c>
      <c r="C708" s="6">
        <f t="shared" si="33"/>
        <v>2</v>
      </c>
      <c r="D708" s="12">
        <f t="shared" si="34"/>
        <v>1980</v>
      </c>
      <c r="E708" s="12">
        <f t="shared" si="35"/>
        <v>1980</v>
      </c>
      <c r="F708" s="19">
        <v>1700</v>
      </c>
    </row>
    <row r="709" spans="1:6">
      <c r="A709">
        <v>702</v>
      </c>
      <c r="B709" s="9">
        <v>29311</v>
      </c>
      <c r="C709" s="6">
        <f t="shared" si="33"/>
        <v>3</v>
      </c>
      <c r="D709" s="12">
        <f t="shared" si="34"/>
        <v>1980</v>
      </c>
      <c r="E709" s="12">
        <f t="shared" si="35"/>
        <v>1980</v>
      </c>
      <c r="F709" s="19">
        <v>1700</v>
      </c>
    </row>
    <row r="710" spans="1:6">
      <c r="A710">
        <v>703</v>
      </c>
      <c r="B710" s="9">
        <v>29341</v>
      </c>
      <c r="C710" s="6">
        <f t="shared" si="33"/>
        <v>4</v>
      </c>
      <c r="D710" s="12">
        <f t="shared" si="34"/>
        <v>1980</v>
      </c>
      <c r="E710" s="12">
        <f t="shared" si="35"/>
        <v>1980</v>
      </c>
      <c r="F710" s="19">
        <v>1000</v>
      </c>
    </row>
    <row r="711" spans="1:6">
      <c r="A711">
        <v>704</v>
      </c>
      <c r="B711" s="9">
        <v>29372</v>
      </c>
      <c r="C711" s="6">
        <f t="shared" si="33"/>
        <v>5</v>
      </c>
      <c r="D711" s="12">
        <f t="shared" si="34"/>
        <v>1980</v>
      </c>
      <c r="E711" s="12">
        <f t="shared" si="35"/>
        <v>1980</v>
      </c>
      <c r="F711" s="19">
        <v>1000</v>
      </c>
    </row>
    <row r="712" spans="1:6">
      <c r="A712">
        <v>705</v>
      </c>
      <c r="B712" s="9">
        <v>29402</v>
      </c>
      <c r="C712" s="6">
        <f t="shared" si="33"/>
        <v>6</v>
      </c>
      <c r="D712" s="12">
        <f t="shared" si="34"/>
        <v>1980</v>
      </c>
      <c r="E712" s="12">
        <f t="shared" si="35"/>
        <v>1980</v>
      </c>
      <c r="F712" s="19">
        <v>1000</v>
      </c>
    </row>
    <row r="713" spans="1:6">
      <c r="A713">
        <v>706</v>
      </c>
      <c r="B713" s="9">
        <v>29433</v>
      </c>
      <c r="C713" s="6">
        <f t="shared" ref="C713:C776" si="36">MONTH(B713)</f>
        <v>7</v>
      </c>
      <c r="D713" s="12">
        <f t="shared" ref="D713:D776" si="37">YEAR(B713)</f>
        <v>1980</v>
      </c>
      <c r="E713" s="12">
        <f t="shared" ref="E713:E776" si="38">IF(AND($C713&gt;=10,$C713&lt;=12),$D713+1,$D713)</f>
        <v>1980</v>
      </c>
      <c r="F713" s="19">
        <v>1000</v>
      </c>
    </row>
    <row r="714" spans="1:6">
      <c r="A714">
        <v>707</v>
      </c>
      <c r="B714" s="9">
        <v>29464</v>
      </c>
      <c r="C714" s="6">
        <f t="shared" si="36"/>
        <v>8</v>
      </c>
      <c r="D714" s="12">
        <f t="shared" si="37"/>
        <v>1980</v>
      </c>
      <c r="E714" s="12">
        <f t="shared" si="38"/>
        <v>1980</v>
      </c>
      <c r="F714" s="19">
        <v>1000</v>
      </c>
    </row>
    <row r="715" spans="1:6">
      <c r="A715">
        <v>708</v>
      </c>
      <c r="B715" s="9">
        <v>29494</v>
      </c>
      <c r="C715" s="6">
        <f t="shared" si="36"/>
        <v>9</v>
      </c>
      <c r="D715" s="12">
        <f t="shared" si="37"/>
        <v>1980</v>
      </c>
      <c r="E715" s="12">
        <f t="shared" si="38"/>
        <v>1980</v>
      </c>
      <c r="F715" s="19">
        <v>1000</v>
      </c>
    </row>
    <row r="716" spans="1:6">
      <c r="A716">
        <v>709</v>
      </c>
      <c r="B716" s="9">
        <v>29525</v>
      </c>
      <c r="C716" s="6">
        <f t="shared" si="36"/>
        <v>10</v>
      </c>
      <c r="D716" s="12">
        <f t="shared" si="37"/>
        <v>1980</v>
      </c>
      <c r="E716" s="12">
        <f t="shared" si="38"/>
        <v>1981</v>
      </c>
      <c r="F716" s="19">
        <v>1700</v>
      </c>
    </row>
    <row r="717" spans="1:6">
      <c r="A717">
        <v>710</v>
      </c>
      <c r="B717" s="9">
        <v>29555</v>
      </c>
      <c r="C717" s="6">
        <f t="shared" si="36"/>
        <v>11</v>
      </c>
      <c r="D717" s="12">
        <f t="shared" si="37"/>
        <v>1980</v>
      </c>
      <c r="E717" s="12">
        <f t="shared" si="38"/>
        <v>1981</v>
      </c>
      <c r="F717" s="19">
        <v>1700</v>
      </c>
    </row>
    <row r="718" spans="1:6">
      <c r="A718">
        <v>711</v>
      </c>
      <c r="B718" s="9">
        <v>29586</v>
      </c>
      <c r="C718" s="6">
        <f t="shared" si="36"/>
        <v>12</v>
      </c>
      <c r="D718" s="12">
        <f t="shared" si="37"/>
        <v>1980</v>
      </c>
      <c r="E718" s="12">
        <f t="shared" si="38"/>
        <v>1981</v>
      </c>
      <c r="F718" s="19">
        <v>1700</v>
      </c>
    </row>
    <row r="719" spans="1:6">
      <c r="A719">
        <v>712</v>
      </c>
      <c r="B719" s="9">
        <v>29617</v>
      </c>
      <c r="C719" s="6">
        <f t="shared" si="36"/>
        <v>1</v>
      </c>
      <c r="D719" s="12">
        <f t="shared" si="37"/>
        <v>1981</v>
      </c>
      <c r="E719" s="12">
        <f t="shared" si="38"/>
        <v>1981</v>
      </c>
      <c r="F719" s="19">
        <v>1700</v>
      </c>
    </row>
    <row r="720" spans="1:6">
      <c r="A720">
        <v>713</v>
      </c>
      <c r="B720" s="9">
        <v>29645</v>
      </c>
      <c r="C720" s="6">
        <f t="shared" si="36"/>
        <v>2</v>
      </c>
      <c r="D720" s="12">
        <f t="shared" si="37"/>
        <v>1981</v>
      </c>
      <c r="E720" s="12">
        <f t="shared" si="38"/>
        <v>1981</v>
      </c>
      <c r="F720" s="19">
        <v>1700</v>
      </c>
    </row>
    <row r="721" spans="1:6">
      <c r="A721">
        <v>714</v>
      </c>
      <c r="B721" s="9">
        <v>29676</v>
      </c>
      <c r="C721" s="6">
        <f t="shared" si="36"/>
        <v>3</v>
      </c>
      <c r="D721" s="12">
        <f t="shared" si="37"/>
        <v>1981</v>
      </c>
      <c r="E721" s="12">
        <f t="shared" si="38"/>
        <v>1981</v>
      </c>
      <c r="F721" s="19">
        <v>1700</v>
      </c>
    </row>
    <row r="722" spans="1:6">
      <c r="A722">
        <v>715</v>
      </c>
      <c r="B722" s="9">
        <v>29706</v>
      </c>
      <c r="C722" s="6">
        <f t="shared" si="36"/>
        <v>4</v>
      </c>
      <c r="D722" s="12">
        <f t="shared" si="37"/>
        <v>1981</v>
      </c>
      <c r="E722" s="12">
        <f t="shared" si="38"/>
        <v>1981</v>
      </c>
      <c r="F722" s="19">
        <v>1000</v>
      </c>
    </row>
    <row r="723" spans="1:6">
      <c r="A723">
        <v>716</v>
      </c>
      <c r="B723" s="9">
        <v>29737</v>
      </c>
      <c r="C723" s="6">
        <f t="shared" si="36"/>
        <v>5</v>
      </c>
      <c r="D723" s="12">
        <f t="shared" si="37"/>
        <v>1981</v>
      </c>
      <c r="E723" s="12">
        <f t="shared" si="38"/>
        <v>1981</v>
      </c>
      <c r="F723" s="19">
        <v>1000</v>
      </c>
    </row>
    <row r="724" spans="1:6">
      <c r="A724">
        <v>717</v>
      </c>
      <c r="B724" s="9">
        <v>29767</v>
      </c>
      <c r="C724" s="6">
        <f t="shared" si="36"/>
        <v>6</v>
      </c>
      <c r="D724" s="12">
        <f t="shared" si="37"/>
        <v>1981</v>
      </c>
      <c r="E724" s="12">
        <f t="shared" si="38"/>
        <v>1981</v>
      </c>
      <c r="F724" s="19">
        <v>1000</v>
      </c>
    </row>
    <row r="725" spans="1:6">
      <c r="A725">
        <v>718</v>
      </c>
      <c r="B725" s="9">
        <v>29798</v>
      </c>
      <c r="C725" s="6">
        <f t="shared" si="36"/>
        <v>7</v>
      </c>
      <c r="D725" s="12">
        <f t="shared" si="37"/>
        <v>1981</v>
      </c>
      <c r="E725" s="12">
        <f t="shared" si="38"/>
        <v>1981</v>
      </c>
      <c r="F725" s="19">
        <v>1000</v>
      </c>
    </row>
    <row r="726" spans="1:6">
      <c r="A726">
        <v>719</v>
      </c>
      <c r="B726" s="9">
        <v>29829</v>
      </c>
      <c r="C726" s="6">
        <f t="shared" si="36"/>
        <v>8</v>
      </c>
      <c r="D726" s="12">
        <f t="shared" si="37"/>
        <v>1981</v>
      </c>
      <c r="E726" s="12">
        <f t="shared" si="38"/>
        <v>1981</v>
      </c>
      <c r="F726" s="19">
        <v>1000</v>
      </c>
    </row>
    <row r="727" spans="1:6">
      <c r="A727">
        <v>720</v>
      </c>
      <c r="B727" s="9">
        <v>29859</v>
      </c>
      <c r="C727" s="6">
        <f t="shared" si="36"/>
        <v>9</v>
      </c>
      <c r="D727" s="12">
        <f t="shared" si="37"/>
        <v>1981</v>
      </c>
      <c r="E727" s="12">
        <f t="shared" si="38"/>
        <v>1981</v>
      </c>
      <c r="F727" s="19">
        <v>1000</v>
      </c>
    </row>
    <row r="728" spans="1:6">
      <c r="A728">
        <v>721</v>
      </c>
      <c r="B728" s="9">
        <v>29890</v>
      </c>
      <c r="C728" s="6">
        <f t="shared" si="36"/>
        <v>10</v>
      </c>
      <c r="D728" s="12">
        <f t="shared" si="37"/>
        <v>1981</v>
      </c>
      <c r="E728" s="12">
        <f t="shared" si="38"/>
        <v>1982</v>
      </c>
      <c r="F728" s="19">
        <v>1200</v>
      </c>
    </row>
    <row r="729" spans="1:6">
      <c r="A729">
        <v>722</v>
      </c>
      <c r="B729" s="9">
        <v>29920</v>
      </c>
      <c r="C729" s="6">
        <f t="shared" si="36"/>
        <v>11</v>
      </c>
      <c r="D729" s="12">
        <f t="shared" si="37"/>
        <v>1981</v>
      </c>
      <c r="E729" s="12">
        <f t="shared" si="38"/>
        <v>1982</v>
      </c>
      <c r="F729" s="19">
        <v>1200</v>
      </c>
    </row>
    <row r="730" spans="1:6">
      <c r="A730">
        <v>723</v>
      </c>
      <c r="B730" s="9">
        <v>29951</v>
      </c>
      <c r="C730" s="6">
        <f t="shared" si="36"/>
        <v>12</v>
      </c>
      <c r="D730" s="12">
        <f t="shared" si="37"/>
        <v>1981</v>
      </c>
      <c r="E730" s="12">
        <f t="shared" si="38"/>
        <v>1982</v>
      </c>
      <c r="F730" s="19">
        <v>1200</v>
      </c>
    </row>
    <row r="731" spans="1:6">
      <c r="A731">
        <v>724</v>
      </c>
      <c r="B731" s="9">
        <v>29982</v>
      </c>
      <c r="C731" s="6">
        <f t="shared" si="36"/>
        <v>1</v>
      </c>
      <c r="D731" s="12">
        <f t="shared" si="37"/>
        <v>1982</v>
      </c>
      <c r="E731" s="12">
        <f t="shared" si="38"/>
        <v>1982</v>
      </c>
      <c r="F731" s="19">
        <v>1200</v>
      </c>
    </row>
    <row r="732" spans="1:6">
      <c r="A732">
        <v>725</v>
      </c>
      <c r="B732" s="9">
        <v>30010</v>
      </c>
      <c r="C732" s="6">
        <f t="shared" si="36"/>
        <v>2</v>
      </c>
      <c r="D732" s="12">
        <f t="shared" si="37"/>
        <v>1982</v>
      </c>
      <c r="E732" s="12">
        <f t="shared" si="38"/>
        <v>1982</v>
      </c>
      <c r="F732" s="19">
        <v>1200</v>
      </c>
    </row>
    <row r="733" spans="1:6">
      <c r="A733">
        <v>726</v>
      </c>
      <c r="B733" s="9">
        <v>30041</v>
      </c>
      <c r="C733" s="6">
        <f t="shared" si="36"/>
        <v>3</v>
      </c>
      <c r="D733" s="12">
        <f t="shared" si="37"/>
        <v>1982</v>
      </c>
      <c r="E733" s="12">
        <f t="shared" si="38"/>
        <v>1982</v>
      </c>
      <c r="F733" s="19">
        <v>1000</v>
      </c>
    </row>
    <row r="734" spans="1:6">
      <c r="A734">
        <v>727</v>
      </c>
      <c r="B734" s="9">
        <v>30071</v>
      </c>
      <c r="C734" s="6">
        <f t="shared" si="36"/>
        <v>4</v>
      </c>
      <c r="D734" s="12">
        <f t="shared" si="37"/>
        <v>1982</v>
      </c>
      <c r="E734" s="12">
        <f t="shared" si="38"/>
        <v>1982</v>
      </c>
      <c r="F734" s="19">
        <v>1000</v>
      </c>
    </row>
    <row r="735" spans="1:6">
      <c r="A735">
        <v>728</v>
      </c>
      <c r="B735" s="9">
        <v>30102</v>
      </c>
      <c r="C735" s="6">
        <f t="shared" si="36"/>
        <v>5</v>
      </c>
      <c r="D735" s="12">
        <f t="shared" si="37"/>
        <v>1982</v>
      </c>
      <c r="E735" s="12">
        <f t="shared" si="38"/>
        <v>1982</v>
      </c>
      <c r="F735" s="19">
        <v>1000</v>
      </c>
    </row>
    <row r="736" spans="1:6">
      <c r="A736">
        <v>729</v>
      </c>
      <c r="B736" s="9">
        <v>30132</v>
      </c>
      <c r="C736" s="6">
        <f t="shared" si="36"/>
        <v>6</v>
      </c>
      <c r="D736" s="12">
        <f t="shared" si="37"/>
        <v>1982</v>
      </c>
      <c r="E736" s="12">
        <f t="shared" si="38"/>
        <v>1982</v>
      </c>
      <c r="F736" s="19">
        <v>1000</v>
      </c>
    </row>
    <row r="737" spans="1:6">
      <c r="A737">
        <v>730</v>
      </c>
      <c r="B737" s="9">
        <v>30163</v>
      </c>
      <c r="C737" s="6">
        <f t="shared" si="36"/>
        <v>7</v>
      </c>
      <c r="D737" s="12">
        <f t="shared" si="37"/>
        <v>1982</v>
      </c>
      <c r="E737" s="12">
        <f t="shared" si="38"/>
        <v>1982</v>
      </c>
      <c r="F737" s="19">
        <v>1000</v>
      </c>
    </row>
    <row r="738" spans="1:6">
      <c r="A738">
        <v>731</v>
      </c>
      <c r="B738" s="9">
        <v>30194</v>
      </c>
      <c r="C738" s="6">
        <f t="shared" si="36"/>
        <v>8</v>
      </c>
      <c r="D738" s="12">
        <f t="shared" si="37"/>
        <v>1982</v>
      </c>
      <c r="E738" s="12">
        <f t="shared" si="38"/>
        <v>1982</v>
      </c>
      <c r="F738" s="19">
        <v>1000</v>
      </c>
    </row>
    <row r="739" spans="1:6">
      <c r="A739">
        <v>732</v>
      </c>
      <c r="B739" s="9">
        <v>30224</v>
      </c>
      <c r="C739" s="6">
        <f t="shared" si="36"/>
        <v>9</v>
      </c>
      <c r="D739" s="12">
        <f t="shared" si="37"/>
        <v>1982</v>
      </c>
      <c r="E739" s="12">
        <f t="shared" si="38"/>
        <v>1982</v>
      </c>
      <c r="F739" s="19">
        <v>1000</v>
      </c>
    </row>
    <row r="740" spans="1:6">
      <c r="A740">
        <v>733</v>
      </c>
      <c r="B740" s="9">
        <v>30255</v>
      </c>
      <c r="C740" s="6">
        <f t="shared" si="36"/>
        <v>10</v>
      </c>
      <c r="D740" s="12">
        <f t="shared" si="37"/>
        <v>1982</v>
      </c>
      <c r="E740" s="12">
        <f t="shared" si="38"/>
        <v>1983</v>
      </c>
      <c r="F740" s="19">
        <v>1700</v>
      </c>
    </row>
    <row r="741" spans="1:6">
      <c r="A741">
        <v>734</v>
      </c>
      <c r="B741" s="9">
        <v>30285</v>
      </c>
      <c r="C741" s="6">
        <f t="shared" si="36"/>
        <v>11</v>
      </c>
      <c r="D741" s="12">
        <f t="shared" si="37"/>
        <v>1982</v>
      </c>
      <c r="E741" s="12">
        <f t="shared" si="38"/>
        <v>1983</v>
      </c>
      <c r="F741" s="19">
        <v>1700</v>
      </c>
    </row>
    <row r="742" spans="1:6">
      <c r="A742">
        <v>735</v>
      </c>
      <c r="B742" s="9">
        <v>30316</v>
      </c>
      <c r="C742" s="6">
        <f t="shared" si="36"/>
        <v>12</v>
      </c>
      <c r="D742" s="12">
        <f t="shared" si="37"/>
        <v>1982</v>
      </c>
      <c r="E742" s="12">
        <f t="shared" si="38"/>
        <v>1983</v>
      </c>
      <c r="F742" s="19">
        <v>1700</v>
      </c>
    </row>
    <row r="743" spans="1:6">
      <c r="A743">
        <v>736</v>
      </c>
      <c r="B743" s="9">
        <v>30347</v>
      </c>
      <c r="C743" s="6">
        <f t="shared" si="36"/>
        <v>1</v>
      </c>
      <c r="D743" s="12">
        <f t="shared" si="37"/>
        <v>1983</v>
      </c>
      <c r="E743" s="12">
        <f t="shared" si="38"/>
        <v>1983</v>
      </c>
      <c r="F743" s="19">
        <v>1700</v>
      </c>
    </row>
    <row r="744" spans="1:6">
      <c r="A744">
        <v>737</v>
      </c>
      <c r="B744" s="9">
        <v>30375</v>
      </c>
      <c r="C744" s="6">
        <f t="shared" si="36"/>
        <v>2</v>
      </c>
      <c r="D744" s="12">
        <f t="shared" si="37"/>
        <v>1983</v>
      </c>
      <c r="E744" s="12">
        <f t="shared" si="38"/>
        <v>1983</v>
      </c>
      <c r="F744" s="19">
        <v>1700</v>
      </c>
    </row>
    <row r="745" spans="1:6">
      <c r="A745">
        <v>738</v>
      </c>
      <c r="B745" s="9">
        <v>30406</v>
      </c>
      <c r="C745" s="6">
        <f t="shared" si="36"/>
        <v>3</v>
      </c>
      <c r="D745" s="12">
        <f t="shared" si="37"/>
        <v>1983</v>
      </c>
      <c r="E745" s="12">
        <f t="shared" si="38"/>
        <v>1983</v>
      </c>
      <c r="F745" s="19">
        <v>1700</v>
      </c>
    </row>
    <row r="746" spans="1:6">
      <c r="A746">
        <v>739</v>
      </c>
      <c r="B746" s="9">
        <v>30436</v>
      </c>
      <c r="C746" s="6">
        <f t="shared" si="36"/>
        <v>4</v>
      </c>
      <c r="D746" s="12">
        <f t="shared" si="37"/>
        <v>1983</v>
      </c>
      <c r="E746" s="12">
        <f t="shared" si="38"/>
        <v>1983</v>
      </c>
      <c r="F746" s="19">
        <v>1000</v>
      </c>
    </row>
    <row r="747" spans="1:6">
      <c r="A747">
        <v>740</v>
      </c>
      <c r="B747" s="9">
        <v>30467</v>
      </c>
      <c r="C747" s="6">
        <f t="shared" si="36"/>
        <v>5</v>
      </c>
      <c r="D747" s="12">
        <f t="shared" si="37"/>
        <v>1983</v>
      </c>
      <c r="E747" s="12">
        <f t="shared" si="38"/>
        <v>1983</v>
      </c>
      <c r="F747" s="19">
        <v>1000</v>
      </c>
    </row>
    <row r="748" spans="1:6">
      <c r="A748">
        <v>741</v>
      </c>
      <c r="B748" s="9">
        <v>30497</v>
      </c>
      <c r="C748" s="6">
        <f t="shared" si="36"/>
        <v>6</v>
      </c>
      <c r="D748" s="12">
        <f t="shared" si="37"/>
        <v>1983</v>
      </c>
      <c r="E748" s="12">
        <f t="shared" si="38"/>
        <v>1983</v>
      </c>
      <c r="F748" s="19">
        <v>1000</v>
      </c>
    </row>
    <row r="749" spans="1:6">
      <c r="A749">
        <v>742</v>
      </c>
      <c r="B749" s="9">
        <v>30528</v>
      </c>
      <c r="C749" s="6">
        <f t="shared" si="36"/>
        <v>7</v>
      </c>
      <c r="D749" s="12">
        <f t="shared" si="37"/>
        <v>1983</v>
      </c>
      <c r="E749" s="12">
        <f t="shared" si="38"/>
        <v>1983</v>
      </c>
      <c r="F749" s="19">
        <v>1000</v>
      </c>
    </row>
    <row r="750" spans="1:6">
      <c r="A750">
        <v>743</v>
      </c>
      <c r="B750" s="9">
        <v>30559</v>
      </c>
      <c r="C750" s="6">
        <f t="shared" si="36"/>
        <v>8</v>
      </c>
      <c r="D750" s="12">
        <f t="shared" si="37"/>
        <v>1983</v>
      </c>
      <c r="E750" s="12">
        <f t="shared" si="38"/>
        <v>1983</v>
      </c>
      <c r="F750" s="19">
        <v>1000</v>
      </c>
    </row>
    <row r="751" spans="1:6">
      <c r="A751">
        <v>744</v>
      </c>
      <c r="B751" s="9">
        <v>30589</v>
      </c>
      <c r="C751" s="6">
        <f t="shared" si="36"/>
        <v>9</v>
      </c>
      <c r="D751" s="12">
        <f t="shared" si="37"/>
        <v>1983</v>
      </c>
      <c r="E751" s="12">
        <f t="shared" si="38"/>
        <v>1983</v>
      </c>
      <c r="F751" s="19">
        <v>1000</v>
      </c>
    </row>
    <row r="752" spans="1:6">
      <c r="A752">
        <v>745</v>
      </c>
      <c r="B752" s="9">
        <v>30620</v>
      </c>
      <c r="C752" s="6">
        <f t="shared" si="36"/>
        <v>10</v>
      </c>
      <c r="D752" s="12">
        <f t="shared" si="37"/>
        <v>1983</v>
      </c>
      <c r="E752" s="12">
        <f t="shared" si="38"/>
        <v>1984</v>
      </c>
      <c r="F752" s="19">
        <v>1700</v>
      </c>
    </row>
    <row r="753" spans="1:6">
      <c r="A753">
        <v>746</v>
      </c>
      <c r="B753" s="9">
        <v>30650</v>
      </c>
      <c r="C753" s="6">
        <f t="shared" si="36"/>
        <v>11</v>
      </c>
      <c r="D753" s="12">
        <f t="shared" si="37"/>
        <v>1983</v>
      </c>
      <c r="E753" s="12">
        <f t="shared" si="38"/>
        <v>1984</v>
      </c>
      <c r="F753" s="19">
        <v>1700</v>
      </c>
    </row>
    <row r="754" spans="1:6">
      <c r="A754">
        <v>747</v>
      </c>
      <c r="B754" s="9">
        <v>30681</v>
      </c>
      <c r="C754" s="6">
        <f t="shared" si="36"/>
        <v>12</v>
      </c>
      <c r="D754" s="12">
        <f t="shared" si="37"/>
        <v>1983</v>
      </c>
      <c r="E754" s="12">
        <f t="shared" si="38"/>
        <v>1984</v>
      </c>
      <c r="F754" s="19">
        <v>1700</v>
      </c>
    </row>
    <row r="755" spans="1:6">
      <c r="A755">
        <v>748</v>
      </c>
      <c r="B755" s="9">
        <v>30712</v>
      </c>
      <c r="C755" s="6">
        <f t="shared" si="36"/>
        <v>1</v>
      </c>
      <c r="D755" s="12">
        <f t="shared" si="37"/>
        <v>1984</v>
      </c>
      <c r="E755" s="12">
        <f t="shared" si="38"/>
        <v>1984</v>
      </c>
      <c r="F755" s="19">
        <v>1700</v>
      </c>
    </row>
    <row r="756" spans="1:6">
      <c r="A756">
        <v>749</v>
      </c>
      <c r="B756" s="9">
        <v>30741</v>
      </c>
      <c r="C756" s="6">
        <f t="shared" si="36"/>
        <v>2</v>
      </c>
      <c r="D756" s="12">
        <f t="shared" si="37"/>
        <v>1984</v>
      </c>
      <c r="E756" s="12">
        <f t="shared" si="38"/>
        <v>1984</v>
      </c>
      <c r="F756" s="19">
        <v>1700</v>
      </c>
    </row>
    <row r="757" spans="1:6">
      <c r="A757">
        <v>750</v>
      </c>
      <c r="B757" s="9">
        <v>30772</v>
      </c>
      <c r="C757" s="6">
        <f t="shared" si="36"/>
        <v>3</v>
      </c>
      <c r="D757" s="12">
        <f t="shared" si="37"/>
        <v>1984</v>
      </c>
      <c r="E757" s="12">
        <f t="shared" si="38"/>
        <v>1984</v>
      </c>
      <c r="F757" s="19">
        <v>1700</v>
      </c>
    </row>
    <row r="758" spans="1:6">
      <c r="A758">
        <v>751</v>
      </c>
      <c r="B758" s="9">
        <v>30802</v>
      </c>
      <c r="C758" s="6">
        <f t="shared" si="36"/>
        <v>4</v>
      </c>
      <c r="D758" s="12">
        <f t="shared" si="37"/>
        <v>1984</v>
      </c>
      <c r="E758" s="12">
        <f t="shared" si="38"/>
        <v>1984</v>
      </c>
      <c r="F758" s="19">
        <v>1000</v>
      </c>
    </row>
    <row r="759" spans="1:6">
      <c r="A759">
        <v>752</v>
      </c>
      <c r="B759" s="9">
        <v>30833</v>
      </c>
      <c r="C759" s="6">
        <f t="shared" si="36"/>
        <v>5</v>
      </c>
      <c r="D759" s="12">
        <f t="shared" si="37"/>
        <v>1984</v>
      </c>
      <c r="E759" s="12">
        <f t="shared" si="38"/>
        <v>1984</v>
      </c>
      <c r="F759" s="19">
        <v>1000</v>
      </c>
    </row>
    <row r="760" spans="1:6">
      <c r="A760">
        <v>753</v>
      </c>
      <c r="B760" s="9">
        <v>30863</v>
      </c>
      <c r="C760" s="6">
        <f t="shared" si="36"/>
        <v>6</v>
      </c>
      <c r="D760" s="12">
        <f t="shared" si="37"/>
        <v>1984</v>
      </c>
      <c r="E760" s="12">
        <f t="shared" si="38"/>
        <v>1984</v>
      </c>
      <c r="F760" s="19">
        <v>1000</v>
      </c>
    </row>
    <row r="761" spans="1:6">
      <c r="A761">
        <v>754</v>
      </c>
      <c r="B761" s="9">
        <v>30894</v>
      </c>
      <c r="C761" s="6">
        <f t="shared" si="36"/>
        <v>7</v>
      </c>
      <c r="D761" s="12">
        <f t="shared" si="37"/>
        <v>1984</v>
      </c>
      <c r="E761" s="12">
        <f t="shared" si="38"/>
        <v>1984</v>
      </c>
      <c r="F761" s="19">
        <v>1000</v>
      </c>
    </row>
    <row r="762" spans="1:6">
      <c r="A762">
        <v>755</v>
      </c>
      <c r="B762" s="9">
        <v>30925</v>
      </c>
      <c r="C762" s="6">
        <f t="shared" si="36"/>
        <v>8</v>
      </c>
      <c r="D762" s="12">
        <f t="shared" si="37"/>
        <v>1984</v>
      </c>
      <c r="E762" s="12">
        <f t="shared" si="38"/>
        <v>1984</v>
      </c>
      <c r="F762" s="19">
        <v>1000</v>
      </c>
    </row>
    <row r="763" spans="1:6">
      <c r="A763">
        <v>756</v>
      </c>
      <c r="B763" s="9">
        <v>30955</v>
      </c>
      <c r="C763" s="6">
        <f t="shared" si="36"/>
        <v>9</v>
      </c>
      <c r="D763" s="12">
        <f t="shared" si="37"/>
        <v>1984</v>
      </c>
      <c r="E763" s="12">
        <f t="shared" si="38"/>
        <v>1984</v>
      </c>
      <c r="F763" s="19">
        <v>1000</v>
      </c>
    </row>
    <row r="764" spans="1:6">
      <c r="A764">
        <v>757</v>
      </c>
      <c r="B764" s="9">
        <v>30986</v>
      </c>
      <c r="C764" s="6">
        <f t="shared" si="36"/>
        <v>10</v>
      </c>
      <c r="D764" s="12">
        <f t="shared" si="37"/>
        <v>1984</v>
      </c>
      <c r="E764" s="12">
        <f t="shared" si="38"/>
        <v>1985</v>
      </c>
      <c r="F764" s="19">
        <v>1700</v>
      </c>
    </row>
    <row r="765" spans="1:6">
      <c r="A765">
        <v>758</v>
      </c>
      <c r="B765" s="9">
        <v>31016</v>
      </c>
      <c r="C765" s="6">
        <f t="shared" si="36"/>
        <v>11</v>
      </c>
      <c r="D765" s="12">
        <f t="shared" si="37"/>
        <v>1984</v>
      </c>
      <c r="E765" s="12">
        <f t="shared" si="38"/>
        <v>1985</v>
      </c>
      <c r="F765" s="19">
        <v>1700</v>
      </c>
    </row>
    <row r="766" spans="1:6">
      <c r="A766">
        <v>759</v>
      </c>
      <c r="B766" s="9">
        <v>31047</v>
      </c>
      <c r="C766" s="6">
        <f t="shared" si="36"/>
        <v>12</v>
      </c>
      <c r="D766" s="12">
        <f t="shared" si="37"/>
        <v>1984</v>
      </c>
      <c r="E766" s="12">
        <f t="shared" si="38"/>
        <v>1985</v>
      </c>
      <c r="F766" s="19">
        <v>1700</v>
      </c>
    </row>
    <row r="767" spans="1:6">
      <c r="A767">
        <v>760</v>
      </c>
      <c r="B767" s="9">
        <v>31078</v>
      </c>
      <c r="C767" s="6">
        <f t="shared" si="36"/>
        <v>1</v>
      </c>
      <c r="D767" s="12">
        <f t="shared" si="37"/>
        <v>1985</v>
      </c>
      <c r="E767" s="12">
        <f t="shared" si="38"/>
        <v>1985</v>
      </c>
      <c r="F767" s="19">
        <v>1700</v>
      </c>
    </row>
    <row r="768" spans="1:6">
      <c r="A768">
        <v>761</v>
      </c>
      <c r="B768" s="9">
        <v>31106</v>
      </c>
      <c r="C768" s="6">
        <f t="shared" si="36"/>
        <v>2</v>
      </c>
      <c r="D768" s="12">
        <f t="shared" si="37"/>
        <v>1985</v>
      </c>
      <c r="E768" s="12">
        <f t="shared" si="38"/>
        <v>1985</v>
      </c>
      <c r="F768" s="19">
        <v>1700</v>
      </c>
    </row>
    <row r="769" spans="1:6">
      <c r="A769">
        <v>762</v>
      </c>
      <c r="B769" s="9">
        <v>31137</v>
      </c>
      <c r="C769" s="6">
        <f t="shared" si="36"/>
        <v>3</v>
      </c>
      <c r="D769" s="12">
        <f t="shared" si="37"/>
        <v>1985</v>
      </c>
      <c r="E769" s="12">
        <f t="shared" si="38"/>
        <v>1985</v>
      </c>
      <c r="F769" s="19">
        <v>1700</v>
      </c>
    </row>
    <row r="770" spans="1:6">
      <c r="A770">
        <v>763</v>
      </c>
      <c r="B770" s="9">
        <v>31167</v>
      </c>
      <c r="C770" s="6">
        <f t="shared" si="36"/>
        <v>4</v>
      </c>
      <c r="D770" s="12">
        <f t="shared" si="37"/>
        <v>1985</v>
      </c>
      <c r="E770" s="12">
        <f t="shared" si="38"/>
        <v>1985</v>
      </c>
      <c r="F770" s="19">
        <v>1000</v>
      </c>
    </row>
    <row r="771" spans="1:6">
      <c r="A771">
        <v>764</v>
      </c>
      <c r="B771" s="9">
        <v>31198</v>
      </c>
      <c r="C771" s="6">
        <f t="shared" si="36"/>
        <v>5</v>
      </c>
      <c r="D771" s="12">
        <f t="shared" si="37"/>
        <v>1985</v>
      </c>
      <c r="E771" s="12">
        <f t="shared" si="38"/>
        <v>1985</v>
      </c>
      <c r="F771" s="19">
        <v>1000</v>
      </c>
    </row>
    <row r="772" spans="1:6">
      <c r="A772">
        <v>765</v>
      </c>
      <c r="B772" s="9">
        <v>31228</v>
      </c>
      <c r="C772" s="6">
        <f t="shared" si="36"/>
        <v>6</v>
      </c>
      <c r="D772" s="12">
        <f t="shared" si="37"/>
        <v>1985</v>
      </c>
      <c r="E772" s="12">
        <f t="shared" si="38"/>
        <v>1985</v>
      </c>
      <c r="F772" s="19">
        <v>1000</v>
      </c>
    </row>
    <row r="773" spans="1:6">
      <c r="A773">
        <v>766</v>
      </c>
      <c r="B773" s="9">
        <v>31259</v>
      </c>
      <c r="C773" s="6">
        <f t="shared" si="36"/>
        <v>7</v>
      </c>
      <c r="D773" s="12">
        <f t="shared" si="37"/>
        <v>1985</v>
      </c>
      <c r="E773" s="12">
        <f t="shared" si="38"/>
        <v>1985</v>
      </c>
      <c r="F773" s="19">
        <v>1000</v>
      </c>
    </row>
    <row r="774" spans="1:6">
      <c r="A774">
        <v>767</v>
      </c>
      <c r="B774" s="9">
        <v>31290</v>
      </c>
      <c r="C774" s="6">
        <f t="shared" si="36"/>
        <v>8</v>
      </c>
      <c r="D774" s="12">
        <f t="shared" si="37"/>
        <v>1985</v>
      </c>
      <c r="E774" s="12">
        <f t="shared" si="38"/>
        <v>1985</v>
      </c>
      <c r="F774" s="19">
        <v>1000</v>
      </c>
    </row>
    <row r="775" spans="1:6">
      <c r="A775">
        <v>768</v>
      </c>
      <c r="B775" s="9">
        <v>31320</v>
      </c>
      <c r="C775" s="6">
        <f t="shared" si="36"/>
        <v>9</v>
      </c>
      <c r="D775" s="12">
        <f t="shared" si="37"/>
        <v>1985</v>
      </c>
      <c r="E775" s="12">
        <f t="shared" si="38"/>
        <v>1985</v>
      </c>
      <c r="F775" s="19">
        <v>1000</v>
      </c>
    </row>
    <row r="776" spans="1:6">
      <c r="A776">
        <v>769</v>
      </c>
      <c r="B776" s="9">
        <v>31351</v>
      </c>
      <c r="C776" s="6">
        <f t="shared" si="36"/>
        <v>10</v>
      </c>
      <c r="D776" s="12">
        <f t="shared" si="37"/>
        <v>1985</v>
      </c>
      <c r="E776" s="12">
        <f t="shared" si="38"/>
        <v>1986</v>
      </c>
      <c r="F776" s="19">
        <v>1700</v>
      </c>
    </row>
    <row r="777" spans="1:6">
      <c r="A777">
        <v>770</v>
      </c>
      <c r="B777" s="9">
        <v>31381</v>
      </c>
      <c r="C777" s="6">
        <f t="shared" ref="C777:C840" si="39">MONTH(B777)</f>
        <v>11</v>
      </c>
      <c r="D777" s="12">
        <f t="shared" ref="D777:D840" si="40">YEAR(B777)</f>
        <v>1985</v>
      </c>
      <c r="E777" s="12">
        <f t="shared" ref="E777:E840" si="41">IF(AND($C777&gt;=10,$C777&lt;=12),$D777+1,$D777)</f>
        <v>1986</v>
      </c>
      <c r="F777" s="19">
        <v>1700</v>
      </c>
    </row>
    <row r="778" spans="1:6">
      <c r="A778">
        <v>771</v>
      </c>
      <c r="B778" s="9">
        <v>31412</v>
      </c>
      <c r="C778" s="6">
        <f t="shared" si="39"/>
        <v>12</v>
      </c>
      <c r="D778" s="12">
        <f t="shared" si="40"/>
        <v>1985</v>
      </c>
      <c r="E778" s="12">
        <f t="shared" si="41"/>
        <v>1986</v>
      </c>
      <c r="F778" s="19">
        <v>1700</v>
      </c>
    </row>
    <row r="779" spans="1:6">
      <c r="A779">
        <v>772</v>
      </c>
      <c r="B779" s="9">
        <v>31443</v>
      </c>
      <c r="C779" s="6">
        <f t="shared" si="39"/>
        <v>1</v>
      </c>
      <c r="D779" s="12">
        <f t="shared" si="40"/>
        <v>1986</v>
      </c>
      <c r="E779" s="12">
        <f t="shared" si="41"/>
        <v>1986</v>
      </c>
      <c r="F779" s="19">
        <v>1700</v>
      </c>
    </row>
    <row r="780" spans="1:6">
      <c r="A780">
        <v>773</v>
      </c>
      <c r="B780" s="9">
        <v>31471</v>
      </c>
      <c r="C780" s="6">
        <f t="shared" si="39"/>
        <v>2</v>
      </c>
      <c r="D780" s="12">
        <f t="shared" si="40"/>
        <v>1986</v>
      </c>
      <c r="E780" s="12">
        <f t="shared" si="41"/>
        <v>1986</v>
      </c>
      <c r="F780" s="19">
        <v>1700</v>
      </c>
    </row>
    <row r="781" spans="1:6">
      <c r="A781">
        <v>774</v>
      </c>
      <c r="B781" s="9">
        <v>31502</v>
      </c>
      <c r="C781" s="6">
        <f t="shared" si="39"/>
        <v>3</v>
      </c>
      <c r="D781" s="12">
        <f t="shared" si="40"/>
        <v>1986</v>
      </c>
      <c r="E781" s="12">
        <f t="shared" si="41"/>
        <v>1986</v>
      </c>
      <c r="F781" s="19">
        <v>1700</v>
      </c>
    </row>
    <row r="782" spans="1:6">
      <c r="A782">
        <v>775</v>
      </c>
      <c r="B782" s="9">
        <v>31532</v>
      </c>
      <c r="C782" s="6">
        <f t="shared" si="39"/>
        <v>4</v>
      </c>
      <c r="D782" s="12">
        <f t="shared" si="40"/>
        <v>1986</v>
      </c>
      <c r="E782" s="12">
        <f t="shared" si="41"/>
        <v>1986</v>
      </c>
      <c r="F782" s="19">
        <v>1000</v>
      </c>
    </row>
    <row r="783" spans="1:6">
      <c r="A783">
        <v>776</v>
      </c>
      <c r="B783" s="9">
        <v>31563</v>
      </c>
      <c r="C783" s="6">
        <f t="shared" si="39"/>
        <v>5</v>
      </c>
      <c r="D783" s="12">
        <f t="shared" si="40"/>
        <v>1986</v>
      </c>
      <c r="E783" s="12">
        <f t="shared" si="41"/>
        <v>1986</v>
      </c>
      <c r="F783" s="19">
        <v>1000</v>
      </c>
    </row>
    <row r="784" spans="1:6">
      <c r="A784">
        <v>777</v>
      </c>
      <c r="B784" s="9">
        <v>31593</v>
      </c>
      <c r="C784" s="6">
        <f t="shared" si="39"/>
        <v>6</v>
      </c>
      <c r="D784" s="12">
        <f t="shared" si="40"/>
        <v>1986</v>
      </c>
      <c r="E784" s="12">
        <f t="shared" si="41"/>
        <v>1986</v>
      </c>
      <c r="F784" s="19">
        <v>1000</v>
      </c>
    </row>
    <row r="785" spans="1:6">
      <c r="A785">
        <v>778</v>
      </c>
      <c r="B785" s="9">
        <v>31624</v>
      </c>
      <c r="C785" s="6">
        <f t="shared" si="39"/>
        <v>7</v>
      </c>
      <c r="D785" s="12">
        <f t="shared" si="40"/>
        <v>1986</v>
      </c>
      <c r="E785" s="12">
        <f t="shared" si="41"/>
        <v>1986</v>
      </c>
      <c r="F785" s="19">
        <v>1000</v>
      </c>
    </row>
    <row r="786" spans="1:6">
      <c r="A786">
        <v>779</v>
      </c>
      <c r="B786" s="9">
        <v>31655</v>
      </c>
      <c r="C786" s="6">
        <f t="shared" si="39"/>
        <v>8</v>
      </c>
      <c r="D786" s="12">
        <f t="shared" si="40"/>
        <v>1986</v>
      </c>
      <c r="E786" s="12">
        <f t="shared" si="41"/>
        <v>1986</v>
      </c>
      <c r="F786" s="19">
        <v>1000</v>
      </c>
    </row>
    <row r="787" spans="1:6">
      <c r="A787">
        <v>780</v>
      </c>
      <c r="B787" s="9">
        <v>31685</v>
      </c>
      <c r="C787" s="6">
        <f t="shared" si="39"/>
        <v>9</v>
      </c>
      <c r="D787" s="12">
        <f t="shared" si="40"/>
        <v>1986</v>
      </c>
      <c r="E787" s="12">
        <f t="shared" si="41"/>
        <v>1986</v>
      </c>
      <c r="F787" s="19">
        <v>1000</v>
      </c>
    </row>
    <row r="788" spans="1:6">
      <c r="A788">
        <v>781</v>
      </c>
      <c r="B788" s="9">
        <v>31716</v>
      </c>
      <c r="C788" s="6">
        <f t="shared" si="39"/>
        <v>10</v>
      </c>
      <c r="D788" s="12">
        <f t="shared" si="40"/>
        <v>1986</v>
      </c>
      <c r="E788" s="12">
        <f t="shared" si="41"/>
        <v>1987</v>
      </c>
      <c r="F788" s="19">
        <v>1700</v>
      </c>
    </row>
    <row r="789" spans="1:6">
      <c r="A789">
        <v>782</v>
      </c>
      <c r="B789" s="9">
        <v>31746</v>
      </c>
      <c r="C789" s="6">
        <f t="shared" si="39"/>
        <v>11</v>
      </c>
      <c r="D789" s="12">
        <f t="shared" si="40"/>
        <v>1986</v>
      </c>
      <c r="E789" s="12">
        <f t="shared" si="41"/>
        <v>1987</v>
      </c>
      <c r="F789" s="19">
        <v>1700</v>
      </c>
    </row>
    <row r="790" spans="1:6">
      <c r="A790">
        <v>783</v>
      </c>
      <c r="B790" s="9">
        <v>31777</v>
      </c>
      <c r="C790" s="6">
        <f t="shared" si="39"/>
        <v>12</v>
      </c>
      <c r="D790" s="12">
        <f t="shared" si="40"/>
        <v>1986</v>
      </c>
      <c r="E790" s="12">
        <f t="shared" si="41"/>
        <v>1987</v>
      </c>
      <c r="F790" s="19">
        <v>1700</v>
      </c>
    </row>
    <row r="791" spans="1:6">
      <c r="A791">
        <v>784</v>
      </c>
      <c r="B791" s="9">
        <v>31808</v>
      </c>
      <c r="C791" s="6">
        <f t="shared" si="39"/>
        <v>1</v>
      </c>
      <c r="D791" s="12">
        <f t="shared" si="40"/>
        <v>1987</v>
      </c>
      <c r="E791" s="12">
        <f t="shared" si="41"/>
        <v>1987</v>
      </c>
      <c r="F791" s="19">
        <v>1700</v>
      </c>
    </row>
    <row r="792" spans="1:6">
      <c r="A792">
        <v>785</v>
      </c>
      <c r="B792" s="9">
        <v>31836</v>
      </c>
      <c r="C792" s="6">
        <f t="shared" si="39"/>
        <v>2</v>
      </c>
      <c r="D792" s="12">
        <f t="shared" si="40"/>
        <v>1987</v>
      </c>
      <c r="E792" s="12">
        <f t="shared" si="41"/>
        <v>1987</v>
      </c>
      <c r="F792" s="19">
        <v>1700</v>
      </c>
    </row>
    <row r="793" spans="1:6">
      <c r="A793">
        <v>786</v>
      </c>
      <c r="B793" s="9">
        <v>31867</v>
      </c>
      <c r="C793" s="6">
        <f t="shared" si="39"/>
        <v>3</v>
      </c>
      <c r="D793" s="12">
        <f t="shared" si="40"/>
        <v>1987</v>
      </c>
      <c r="E793" s="12">
        <f t="shared" si="41"/>
        <v>1987</v>
      </c>
      <c r="F793" s="19">
        <v>1700</v>
      </c>
    </row>
    <row r="794" spans="1:6">
      <c r="A794">
        <v>787</v>
      </c>
      <c r="B794" s="9">
        <v>31897</v>
      </c>
      <c r="C794" s="6">
        <f t="shared" si="39"/>
        <v>4</v>
      </c>
      <c r="D794" s="12">
        <f t="shared" si="40"/>
        <v>1987</v>
      </c>
      <c r="E794" s="12">
        <f t="shared" si="41"/>
        <v>1987</v>
      </c>
      <c r="F794" s="19">
        <v>1000</v>
      </c>
    </row>
    <row r="795" spans="1:6">
      <c r="A795">
        <v>788</v>
      </c>
      <c r="B795" s="9">
        <v>31928</v>
      </c>
      <c r="C795" s="6">
        <f t="shared" si="39"/>
        <v>5</v>
      </c>
      <c r="D795" s="12">
        <f t="shared" si="40"/>
        <v>1987</v>
      </c>
      <c r="E795" s="12">
        <f t="shared" si="41"/>
        <v>1987</v>
      </c>
      <c r="F795" s="19">
        <v>1000</v>
      </c>
    </row>
    <row r="796" spans="1:6">
      <c r="A796">
        <v>789</v>
      </c>
      <c r="B796" s="9">
        <v>31958</v>
      </c>
      <c r="C796" s="6">
        <f t="shared" si="39"/>
        <v>6</v>
      </c>
      <c r="D796" s="12">
        <f t="shared" si="40"/>
        <v>1987</v>
      </c>
      <c r="E796" s="12">
        <f t="shared" si="41"/>
        <v>1987</v>
      </c>
      <c r="F796" s="19">
        <v>1000</v>
      </c>
    </row>
    <row r="797" spans="1:6">
      <c r="A797">
        <v>790</v>
      </c>
      <c r="B797" s="9">
        <v>31989</v>
      </c>
      <c r="C797" s="6">
        <f t="shared" si="39"/>
        <v>7</v>
      </c>
      <c r="D797" s="12">
        <f t="shared" si="40"/>
        <v>1987</v>
      </c>
      <c r="E797" s="12">
        <f t="shared" si="41"/>
        <v>1987</v>
      </c>
      <c r="F797" s="19">
        <v>1000</v>
      </c>
    </row>
    <row r="798" spans="1:6">
      <c r="A798">
        <v>791</v>
      </c>
      <c r="B798" s="9">
        <v>32020</v>
      </c>
      <c r="C798" s="6">
        <f t="shared" si="39"/>
        <v>8</v>
      </c>
      <c r="D798" s="12">
        <f t="shared" si="40"/>
        <v>1987</v>
      </c>
      <c r="E798" s="12">
        <f t="shared" si="41"/>
        <v>1987</v>
      </c>
      <c r="F798" s="19">
        <v>1000</v>
      </c>
    </row>
    <row r="799" spans="1:6">
      <c r="A799">
        <v>792</v>
      </c>
      <c r="B799" s="9">
        <v>32050</v>
      </c>
      <c r="C799" s="6">
        <f t="shared" si="39"/>
        <v>9</v>
      </c>
      <c r="D799" s="12">
        <f t="shared" si="40"/>
        <v>1987</v>
      </c>
      <c r="E799" s="12">
        <f t="shared" si="41"/>
        <v>1987</v>
      </c>
      <c r="F799" s="19">
        <v>1000</v>
      </c>
    </row>
    <row r="800" spans="1:6">
      <c r="A800">
        <v>793</v>
      </c>
      <c r="B800" s="9">
        <v>32081</v>
      </c>
      <c r="C800" s="6">
        <f t="shared" si="39"/>
        <v>10</v>
      </c>
      <c r="D800" s="12">
        <f t="shared" si="40"/>
        <v>1987</v>
      </c>
      <c r="E800" s="12">
        <f t="shared" si="41"/>
        <v>1988</v>
      </c>
      <c r="F800" s="19">
        <v>1200</v>
      </c>
    </row>
    <row r="801" spans="1:6">
      <c r="A801">
        <v>794</v>
      </c>
      <c r="B801" s="9">
        <v>32111</v>
      </c>
      <c r="C801" s="6">
        <f t="shared" si="39"/>
        <v>11</v>
      </c>
      <c r="D801" s="12">
        <f t="shared" si="40"/>
        <v>1987</v>
      </c>
      <c r="E801" s="12">
        <f t="shared" si="41"/>
        <v>1988</v>
      </c>
      <c r="F801" s="19">
        <v>1200</v>
      </c>
    </row>
    <row r="802" spans="1:6">
      <c r="A802">
        <v>795</v>
      </c>
      <c r="B802" s="9">
        <v>32142</v>
      </c>
      <c r="C802" s="6">
        <f t="shared" si="39"/>
        <v>12</v>
      </c>
      <c r="D802" s="12">
        <f t="shared" si="40"/>
        <v>1987</v>
      </c>
      <c r="E802" s="12">
        <f t="shared" si="41"/>
        <v>1988</v>
      </c>
      <c r="F802" s="19">
        <v>1200</v>
      </c>
    </row>
    <row r="803" spans="1:6">
      <c r="A803">
        <v>796</v>
      </c>
      <c r="B803" s="9">
        <v>32173</v>
      </c>
      <c r="C803" s="6">
        <f t="shared" si="39"/>
        <v>1</v>
      </c>
      <c r="D803" s="12">
        <f t="shared" si="40"/>
        <v>1988</v>
      </c>
      <c r="E803" s="12">
        <f t="shared" si="41"/>
        <v>1988</v>
      </c>
      <c r="F803" s="19">
        <v>1200</v>
      </c>
    </row>
    <row r="804" spans="1:6">
      <c r="A804">
        <v>797</v>
      </c>
      <c r="B804" s="9">
        <v>32202</v>
      </c>
      <c r="C804" s="6">
        <f t="shared" si="39"/>
        <v>2</v>
      </c>
      <c r="D804" s="12">
        <f t="shared" si="40"/>
        <v>1988</v>
      </c>
      <c r="E804" s="12">
        <f t="shared" si="41"/>
        <v>1988</v>
      </c>
      <c r="F804" s="19">
        <v>1200</v>
      </c>
    </row>
    <row r="805" spans="1:6">
      <c r="A805">
        <v>798</v>
      </c>
      <c r="B805" s="9">
        <v>32233</v>
      </c>
      <c r="C805" s="6">
        <f t="shared" si="39"/>
        <v>3</v>
      </c>
      <c r="D805" s="12">
        <f t="shared" si="40"/>
        <v>1988</v>
      </c>
      <c r="E805" s="12">
        <f t="shared" si="41"/>
        <v>1988</v>
      </c>
      <c r="F805" s="19">
        <v>1000</v>
      </c>
    </row>
    <row r="806" spans="1:6">
      <c r="A806">
        <v>799</v>
      </c>
      <c r="B806" s="9">
        <v>32263</v>
      </c>
      <c r="C806" s="6">
        <f t="shared" si="39"/>
        <v>4</v>
      </c>
      <c r="D806" s="12">
        <f t="shared" si="40"/>
        <v>1988</v>
      </c>
      <c r="E806" s="12">
        <f t="shared" si="41"/>
        <v>1988</v>
      </c>
      <c r="F806" s="19">
        <v>750</v>
      </c>
    </row>
    <row r="807" spans="1:6">
      <c r="A807">
        <v>800</v>
      </c>
      <c r="B807" s="9">
        <v>32294</v>
      </c>
      <c r="C807" s="6">
        <f t="shared" si="39"/>
        <v>5</v>
      </c>
      <c r="D807" s="12">
        <f t="shared" si="40"/>
        <v>1988</v>
      </c>
      <c r="E807" s="12">
        <f t="shared" si="41"/>
        <v>1988</v>
      </c>
      <c r="F807" s="19">
        <v>750</v>
      </c>
    </row>
    <row r="808" spans="1:6">
      <c r="A808">
        <v>801</v>
      </c>
      <c r="B808" s="9">
        <v>32324</v>
      </c>
      <c r="C808" s="6">
        <f t="shared" si="39"/>
        <v>6</v>
      </c>
      <c r="D808" s="12">
        <f t="shared" si="40"/>
        <v>1988</v>
      </c>
      <c r="E808" s="12">
        <f t="shared" si="41"/>
        <v>1988</v>
      </c>
      <c r="F808" s="19">
        <v>750</v>
      </c>
    </row>
    <row r="809" spans="1:6">
      <c r="A809">
        <v>802</v>
      </c>
      <c r="B809" s="9">
        <v>32355</v>
      </c>
      <c r="C809" s="6">
        <f t="shared" si="39"/>
        <v>7</v>
      </c>
      <c r="D809" s="12">
        <f t="shared" si="40"/>
        <v>1988</v>
      </c>
      <c r="E809" s="12">
        <f t="shared" si="41"/>
        <v>1988</v>
      </c>
      <c r="F809" s="19">
        <v>750</v>
      </c>
    </row>
    <row r="810" spans="1:6">
      <c r="A810">
        <v>803</v>
      </c>
      <c r="B810" s="9">
        <v>32386</v>
      </c>
      <c r="C810" s="6">
        <f t="shared" si="39"/>
        <v>8</v>
      </c>
      <c r="D810" s="12">
        <f t="shared" si="40"/>
        <v>1988</v>
      </c>
      <c r="E810" s="12">
        <f t="shared" si="41"/>
        <v>1988</v>
      </c>
      <c r="F810" s="19">
        <v>750</v>
      </c>
    </row>
    <row r="811" spans="1:6">
      <c r="A811">
        <v>804</v>
      </c>
      <c r="B811" s="9">
        <v>32416</v>
      </c>
      <c r="C811" s="6">
        <f t="shared" si="39"/>
        <v>9</v>
      </c>
      <c r="D811" s="12">
        <f t="shared" si="40"/>
        <v>1988</v>
      </c>
      <c r="E811" s="12">
        <f t="shared" si="41"/>
        <v>1988</v>
      </c>
      <c r="F811" s="19">
        <v>750</v>
      </c>
    </row>
    <row r="812" spans="1:6">
      <c r="A812">
        <v>805</v>
      </c>
      <c r="B812" s="9">
        <v>32447</v>
      </c>
      <c r="C812" s="6">
        <f t="shared" si="39"/>
        <v>10</v>
      </c>
      <c r="D812" s="12">
        <f t="shared" si="40"/>
        <v>1988</v>
      </c>
      <c r="E812" s="12">
        <f t="shared" si="41"/>
        <v>1989</v>
      </c>
      <c r="F812" s="19">
        <v>900</v>
      </c>
    </row>
    <row r="813" spans="1:6">
      <c r="A813">
        <v>806</v>
      </c>
      <c r="B813" s="9">
        <v>32477</v>
      </c>
      <c r="C813" s="6">
        <f t="shared" si="39"/>
        <v>11</v>
      </c>
      <c r="D813" s="12">
        <f t="shared" si="40"/>
        <v>1988</v>
      </c>
      <c r="E813" s="12">
        <f t="shared" si="41"/>
        <v>1989</v>
      </c>
      <c r="F813" s="19">
        <v>900</v>
      </c>
    </row>
    <row r="814" spans="1:6">
      <c r="A814">
        <v>807</v>
      </c>
      <c r="B814" s="9">
        <v>32508</v>
      </c>
      <c r="C814" s="6">
        <f t="shared" si="39"/>
        <v>12</v>
      </c>
      <c r="D814" s="12">
        <f t="shared" si="40"/>
        <v>1988</v>
      </c>
      <c r="E814" s="12">
        <f t="shared" si="41"/>
        <v>1989</v>
      </c>
      <c r="F814" s="19">
        <v>900</v>
      </c>
    </row>
    <row r="815" spans="1:6">
      <c r="A815">
        <v>808</v>
      </c>
      <c r="B815" s="9">
        <v>32539</v>
      </c>
      <c r="C815" s="6">
        <f t="shared" si="39"/>
        <v>1</v>
      </c>
      <c r="D815" s="12">
        <f t="shared" si="40"/>
        <v>1989</v>
      </c>
      <c r="E815" s="12">
        <f t="shared" si="41"/>
        <v>1989</v>
      </c>
      <c r="F815" s="19">
        <v>900</v>
      </c>
    </row>
    <row r="816" spans="1:6">
      <c r="A816">
        <v>809</v>
      </c>
      <c r="B816" s="9">
        <v>32567</v>
      </c>
      <c r="C816" s="6">
        <f t="shared" si="39"/>
        <v>2</v>
      </c>
      <c r="D816" s="12">
        <f t="shared" si="40"/>
        <v>1989</v>
      </c>
      <c r="E816" s="12">
        <f t="shared" si="41"/>
        <v>1989</v>
      </c>
      <c r="F816" s="19">
        <v>900</v>
      </c>
    </row>
    <row r="817" spans="1:6">
      <c r="A817">
        <v>810</v>
      </c>
      <c r="B817" s="9">
        <v>32598</v>
      </c>
      <c r="C817" s="6">
        <f t="shared" si="39"/>
        <v>3</v>
      </c>
      <c r="D817" s="12">
        <f t="shared" si="40"/>
        <v>1989</v>
      </c>
      <c r="E817" s="12">
        <f t="shared" si="41"/>
        <v>1989</v>
      </c>
      <c r="F817" s="19">
        <v>750</v>
      </c>
    </row>
    <row r="818" spans="1:6">
      <c r="A818">
        <v>811</v>
      </c>
      <c r="B818" s="9">
        <v>32628</v>
      </c>
      <c r="C818" s="6">
        <f t="shared" si="39"/>
        <v>4</v>
      </c>
      <c r="D818" s="12">
        <f t="shared" si="40"/>
        <v>1989</v>
      </c>
      <c r="E818" s="12">
        <f t="shared" si="41"/>
        <v>1989</v>
      </c>
      <c r="F818" s="19">
        <v>750</v>
      </c>
    </row>
    <row r="819" spans="1:6">
      <c r="A819">
        <v>812</v>
      </c>
      <c r="B819" s="9">
        <v>32659</v>
      </c>
      <c r="C819" s="6">
        <f t="shared" si="39"/>
        <v>5</v>
      </c>
      <c r="D819" s="12">
        <f t="shared" si="40"/>
        <v>1989</v>
      </c>
      <c r="E819" s="12">
        <f t="shared" si="41"/>
        <v>1989</v>
      </c>
      <c r="F819" s="19">
        <v>750</v>
      </c>
    </row>
    <row r="820" spans="1:6">
      <c r="A820">
        <v>813</v>
      </c>
      <c r="B820" s="9">
        <v>32689</v>
      </c>
      <c r="C820" s="6">
        <f t="shared" si="39"/>
        <v>6</v>
      </c>
      <c r="D820" s="12">
        <f t="shared" si="40"/>
        <v>1989</v>
      </c>
      <c r="E820" s="12">
        <f t="shared" si="41"/>
        <v>1989</v>
      </c>
      <c r="F820" s="19">
        <v>750</v>
      </c>
    </row>
    <row r="821" spans="1:6">
      <c r="A821">
        <v>814</v>
      </c>
      <c r="B821" s="9">
        <v>32720</v>
      </c>
      <c r="C821" s="6">
        <f t="shared" si="39"/>
        <v>7</v>
      </c>
      <c r="D821" s="12">
        <f t="shared" si="40"/>
        <v>1989</v>
      </c>
      <c r="E821" s="12">
        <f t="shared" si="41"/>
        <v>1989</v>
      </c>
      <c r="F821" s="19">
        <v>750</v>
      </c>
    </row>
    <row r="822" spans="1:6">
      <c r="A822">
        <v>815</v>
      </c>
      <c r="B822" s="9">
        <v>32751</v>
      </c>
      <c r="C822" s="6">
        <f t="shared" si="39"/>
        <v>8</v>
      </c>
      <c r="D822" s="12">
        <f t="shared" si="40"/>
        <v>1989</v>
      </c>
      <c r="E822" s="12">
        <f t="shared" si="41"/>
        <v>1989</v>
      </c>
      <c r="F822" s="19">
        <v>750</v>
      </c>
    </row>
    <row r="823" spans="1:6">
      <c r="A823">
        <v>816</v>
      </c>
      <c r="B823" s="9">
        <v>32781</v>
      </c>
      <c r="C823" s="6">
        <f t="shared" si="39"/>
        <v>9</v>
      </c>
      <c r="D823" s="12">
        <f t="shared" si="40"/>
        <v>1989</v>
      </c>
      <c r="E823" s="12">
        <f t="shared" si="41"/>
        <v>1989</v>
      </c>
      <c r="F823" s="19">
        <v>750</v>
      </c>
    </row>
    <row r="824" spans="1:6">
      <c r="A824">
        <v>817</v>
      </c>
      <c r="B824" s="9">
        <v>32812</v>
      </c>
      <c r="C824" s="6">
        <f t="shared" si="39"/>
        <v>10</v>
      </c>
      <c r="D824" s="12">
        <f t="shared" si="40"/>
        <v>1989</v>
      </c>
      <c r="E824" s="12">
        <f t="shared" si="41"/>
        <v>1990</v>
      </c>
      <c r="F824" s="19">
        <v>900</v>
      </c>
    </row>
    <row r="825" spans="1:6">
      <c r="A825">
        <v>818</v>
      </c>
      <c r="B825" s="9">
        <v>32842</v>
      </c>
      <c r="C825" s="6">
        <f t="shared" si="39"/>
        <v>11</v>
      </c>
      <c r="D825" s="12">
        <f t="shared" si="40"/>
        <v>1989</v>
      </c>
      <c r="E825" s="12">
        <f t="shared" si="41"/>
        <v>1990</v>
      </c>
      <c r="F825" s="19">
        <v>900</v>
      </c>
    </row>
    <row r="826" spans="1:6">
      <c r="A826">
        <v>819</v>
      </c>
      <c r="B826" s="9">
        <v>32873</v>
      </c>
      <c r="C826" s="6">
        <f t="shared" si="39"/>
        <v>12</v>
      </c>
      <c r="D826" s="12">
        <f t="shared" si="40"/>
        <v>1989</v>
      </c>
      <c r="E826" s="12">
        <f t="shared" si="41"/>
        <v>1990</v>
      </c>
      <c r="F826" s="19">
        <v>900</v>
      </c>
    </row>
    <row r="827" spans="1:6">
      <c r="A827">
        <v>820</v>
      </c>
      <c r="B827" s="9">
        <v>32904</v>
      </c>
      <c r="C827" s="6">
        <f t="shared" si="39"/>
        <v>1</v>
      </c>
      <c r="D827" s="12">
        <f t="shared" si="40"/>
        <v>1990</v>
      </c>
      <c r="E827" s="12">
        <f t="shared" si="41"/>
        <v>1990</v>
      </c>
      <c r="F827" s="19">
        <v>900</v>
      </c>
    </row>
    <row r="828" spans="1:6">
      <c r="A828">
        <v>821</v>
      </c>
      <c r="B828" s="9">
        <v>32932</v>
      </c>
      <c r="C828" s="6">
        <f t="shared" si="39"/>
        <v>2</v>
      </c>
      <c r="D828" s="12">
        <f t="shared" si="40"/>
        <v>1990</v>
      </c>
      <c r="E828" s="12">
        <f t="shared" si="41"/>
        <v>1990</v>
      </c>
      <c r="F828" s="19">
        <v>900</v>
      </c>
    </row>
    <row r="829" spans="1:6">
      <c r="A829">
        <v>822</v>
      </c>
      <c r="B829" s="9">
        <v>32963</v>
      </c>
      <c r="C829" s="6">
        <f t="shared" si="39"/>
        <v>3</v>
      </c>
      <c r="D829" s="12">
        <f t="shared" si="40"/>
        <v>1990</v>
      </c>
      <c r="E829" s="12">
        <f t="shared" si="41"/>
        <v>1990</v>
      </c>
      <c r="F829" s="19">
        <v>750</v>
      </c>
    </row>
    <row r="830" spans="1:6">
      <c r="A830">
        <v>823</v>
      </c>
      <c r="B830" s="9">
        <v>32993</v>
      </c>
      <c r="C830" s="6">
        <f t="shared" si="39"/>
        <v>4</v>
      </c>
      <c r="D830" s="12">
        <f t="shared" si="40"/>
        <v>1990</v>
      </c>
      <c r="E830" s="12">
        <f t="shared" si="41"/>
        <v>1990</v>
      </c>
      <c r="F830" s="19">
        <v>750</v>
      </c>
    </row>
    <row r="831" spans="1:6">
      <c r="A831">
        <v>824</v>
      </c>
      <c r="B831" s="9">
        <v>33024</v>
      </c>
      <c r="C831" s="6">
        <f t="shared" si="39"/>
        <v>5</v>
      </c>
      <c r="D831" s="12">
        <f t="shared" si="40"/>
        <v>1990</v>
      </c>
      <c r="E831" s="12">
        <f t="shared" si="41"/>
        <v>1990</v>
      </c>
      <c r="F831" s="19">
        <v>750</v>
      </c>
    </row>
    <row r="832" spans="1:6">
      <c r="A832">
        <v>825</v>
      </c>
      <c r="B832" s="9">
        <v>33054</v>
      </c>
      <c r="C832" s="6">
        <f t="shared" si="39"/>
        <v>6</v>
      </c>
      <c r="D832" s="12">
        <f t="shared" si="40"/>
        <v>1990</v>
      </c>
      <c r="E832" s="12">
        <f t="shared" si="41"/>
        <v>1990</v>
      </c>
      <c r="F832" s="19">
        <v>750</v>
      </c>
    </row>
    <row r="833" spans="1:6">
      <c r="A833">
        <v>826</v>
      </c>
      <c r="B833" s="9">
        <v>33085</v>
      </c>
      <c r="C833" s="6">
        <f t="shared" si="39"/>
        <v>7</v>
      </c>
      <c r="D833" s="12">
        <f t="shared" si="40"/>
        <v>1990</v>
      </c>
      <c r="E833" s="12">
        <f t="shared" si="41"/>
        <v>1990</v>
      </c>
      <c r="F833" s="19">
        <v>750</v>
      </c>
    </row>
    <row r="834" spans="1:6">
      <c r="A834">
        <v>827</v>
      </c>
      <c r="B834" s="9">
        <v>33116</v>
      </c>
      <c r="C834" s="6">
        <f t="shared" si="39"/>
        <v>8</v>
      </c>
      <c r="D834" s="12">
        <f t="shared" si="40"/>
        <v>1990</v>
      </c>
      <c r="E834" s="12">
        <f t="shared" si="41"/>
        <v>1990</v>
      </c>
      <c r="F834" s="19">
        <v>750</v>
      </c>
    </row>
    <row r="835" spans="1:6">
      <c r="A835">
        <v>828</v>
      </c>
      <c r="B835" s="9">
        <v>33146</v>
      </c>
      <c r="C835" s="6">
        <f t="shared" si="39"/>
        <v>9</v>
      </c>
      <c r="D835" s="12">
        <f t="shared" si="40"/>
        <v>1990</v>
      </c>
      <c r="E835" s="12">
        <f t="shared" si="41"/>
        <v>1990</v>
      </c>
      <c r="F835" s="19">
        <v>750</v>
      </c>
    </row>
    <row r="836" spans="1:6">
      <c r="A836">
        <v>829</v>
      </c>
      <c r="B836" s="9">
        <v>33177</v>
      </c>
      <c r="C836" s="6">
        <f t="shared" si="39"/>
        <v>10</v>
      </c>
      <c r="D836" s="12">
        <f t="shared" si="40"/>
        <v>1990</v>
      </c>
      <c r="E836" s="12">
        <f t="shared" si="41"/>
        <v>1991</v>
      </c>
      <c r="F836" s="19">
        <v>900</v>
      </c>
    </row>
    <row r="837" spans="1:6">
      <c r="A837">
        <v>830</v>
      </c>
      <c r="B837" s="9">
        <v>33207</v>
      </c>
      <c r="C837" s="6">
        <f t="shared" si="39"/>
        <v>11</v>
      </c>
      <c r="D837" s="12">
        <f t="shared" si="40"/>
        <v>1990</v>
      </c>
      <c r="E837" s="12">
        <f t="shared" si="41"/>
        <v>1991</v>
      </c>
      <c r="F837" s="19">
        <v>900</v>
      </c>
    </row>
    <row r="838" spans="1:6">
      <c r="A838">
        <v>831</v>
      </c>
      <c r="B838" s="9">
        <v>33238</v>
      </c>
      <c r="C838" s="6">
        <f t="shared" si="39"/>
        <v>12</v>
      </c>
      <c r="D838" s="12">
        <f t="shared" si="40"/>
        <v>1990</v>
      </c>
      <c r="E838" s="12">
        <f t="shared" si="41"/>
        <v>1991</v>
      </c>
      <c r="F838" s="19">
        <v>900</v>
      </c>
    </row>
    <row r="839" spans="1:6">
      <c r="A839">
        <v>832</v>
      </c>
      <c r="B839" s="9">
        <v>33269</v>
      </c>
      <c r="C839" s="6">
        <f t="shared" si="39"/>
        <v>1</v>
      </c>
      <c r="D839" s="12">
        <f t="shared" si="40"/>
        <v>1991</v>
      </c>
      <c r="E839" s="12">
        <f t="shared" si="41"/>
        <v>1991</v>
      </c>
      <c r="F839" s="19">
        <v>900</v>
      </c>
    </row>
    <row r="840" spans="1:6">
      <c r="A840">
        <v>833</v>
      </c>
      <c r="B840" s="9">
        <v>33297</v>
      </c>
      <c r="C840" s="6">
        <f t="shared" si="39"/>
        <v>2</v>
      </c>
      <c r="D840" s="12">
        <f t="shared" si="40"/>
        <v>1991</v>
      </c>
      <c r="E840" s="12">
        <f t="shared" si="41"/>
        <v>1991</v>
      </c>
      <c r="F840" s="19">
        <v>900</v>
      </c>
    </row>
    <row r="841" spans="1:6">
      <c r="A841">
        <v>834</v>
      </c>
      <c r="B841" s="9">
        <v>33328</v>
      </c>
      <c r="C841" s="6">
        <f t="shared" ref="C841:C904" si="42">MONTH(B841)</f>
        <v>3</v>
      </c>
      <c r="D841" s="12">
        <f t="shared" ref="D841:D904" si="43">YEAR(B841)</f>
        <v>1991</v>
      </c>
      <c r="E841" s="12">
        <f t="shared" ref="E841:E904" si="44">IF(AND($C841&gt;=10,$C841&lt;=12),$D841+1,$D841)</f>
        <v>1991</v>
      </c>
      <c r="F841" s="19">
        <v>750</v>
      </c>
    </row>
    <row r="842" spans="1:6">
      <c r="A842">
        <v>835</v>
      </c>
      <c r="B842" s="9">
        <v>33358</v>
      </c>
      <c r="C842" s="6">
        <f t="shared" si="42"/>
        <v>4</v>
      </c>
      <c r="D842" s="12">
        <f t="shared" si="43"/>
        <v>1991</v>
      </c>
      <c r="E842" s="12">
        <f t="shared" si="44"/>
        <v>1991</v>
      </c>
      <c r="F842" s="19">
        <v>750</v>
      </c>
    </row>
    <row r="843" spans="1:6">
      <c r="A843">
        <v>836</v>
      </c>
      <c r="B843" s="9">
        <v>33389</v>
      </c>
      <c r="C843" s="6">
        <f t="shared" si="42"/>
        <v>5</v>
      </c>
      <c r="D843" s="12">
        <f t="shared" si="43"/>
        <v>1991</v>
      </c>
      <c r="E843" s="12">
        <f t="shared" si="44"/>
        <v>1991</v>
      </c>
      <c r="F843" s="19">
        <v>750</v>
      </c>
    </row>
    <row r="844" spans="1:6">
      <c r="A844">
        <v>837</v>
      </c>
      <c r="B844" s="9">
        <v>33419</v>
      </c>
      <c r="C844" s="6">
        <f t="shared" si="42"/>
        <v>6</v>
      </c>
      <c r="D844" s="12">
        <f t="shared" si="43"/>
        <v>1991</v>
      </c>
      <c r="E844" s="12">
        <f t="shared" si="44"/>
        <v>1991</v>
      </c>
      <c r="F844" s="19">
        <v>750</v>
      </c>
    </row>
    <row r="845" spans="1:6">
      <c r="A845">
        <v>838</v>
      </c>
      <c r="B845" s="9">
        <v>33450</v>
      </c>
      <c r="C845" s="6">
        <f t="shared" si="42"/>
        <v>7</v>
      </c>
      <c r="D845" s="12">
        <f t="shared" si="43"/>
        <v>1991</v>
      </c>
      <c r="E845" s="12">
        <f t="shared" si="44"/>
        <v>1991</v>
      </c>
      <c r="F845" s="19">
        <v>750</v>
      </c>
    </row>
    <row r="846" spans="1:6">
      <c r="A846">
        <v>839</v>
      </c>
      <c r="B846" s="9">
        <v>33481</v>
      </c>
      <c r="C846" s="6">
        <f t="shared" si="42"/>
        <v>8</v>
      </c>
      <c r="D846" s="12">
        <f t="shared" si="43"/>
        <v>1991</v>
      </c>
      <c r="E846" s="12">
        <f t="shared" si="44"/>
        <v>1991</v>
      </c>
      <c r="F846" s="19">
        <v>750</v>
      </c>
    </row>
    <row r="847" spans="1:6">
      <c r="A847">
        <v>840</v>
      </c>
      <c r="B847" s="9">
        <v>33511</v>
      </c>
      <c r="C847" s="6">
        <f t="shared" si="42"/>
        <v>9</v>
      </c>
      <c r="D847" s="12">
        <f t="shared" si="43"/>
        <v>1991</v>
      </c>
      <c r="E847" s="12">
        <f t="shared" si="44"/>
        <v>1991</v>
      </c>
      <c r="F847" s="19">
        <v>750</v>
      </c>
    </row>
    <row r="848" spans="1:6">
      <c r="A848">
        <v>841</v>
      </c>
      <c r="B848" s="9">
        <v>33542</v>
      </c>
      <c r="C848" s="6">
        <f t="shared" si="42"/>
        <v>10</v>
      </c>
      <c r="D848" s="12">
        <f t="shared" si="43"/>
        <v>1991</v>
      </c>
      <c r="E848" s="12">
        <f t="shared" si="44"/>
        <v>1992</v>
      </c>
      <c r="F848" s="19">
        <v>900</v>
      </c>
    </row>
    <row r="849" spans="1:6">
      <c r="A849">
        <v>842</v>
      </c>
      <c r="B849" s="9">
        <v>33572</v>
      </c>
      <c r="C849" s="6">
        <f t="shared" si="42"/>
        <v>11</v>
      </c>
      <c r="D849" s="12">
        <f t="shared" si="43"/>
        <v>1991</v>
      </c>
      <c r="E849" s="12">
        <f t="shared" si="44"/>
        <v>1992</v>
      </c>
      <c r="F849" s="19">
        <v>900</v>
      </c>
    </row>
    <row r="850" spans="1:6">
      <c r="A850">
        <v>843</v>
      </c>
      <c r="B850" s="9">
        <v>33603</v>
      </c>
      <c r="C850" s="6">
        <f t="shared" si="42"/>
        <v>12</v>
      </c>
      <c r="D850" s="12">
        <f t="shared" si="43"/>
        <v>1991</v>
      </c>
      <c r="E850" s="12">
        <f t="shared" si="44"/>
        <v>1992</v>
      </c>
      <c r="F850" s="19">
        <v>900</v>
      </c>
    </row>
    <row r="851" spans="1:6">
      <c r="A851">
        <v>844</v>
      </c>
      <c r="B851" s="9">
        <v>33634</v>
      </c>
      <c r="C851" s="6">
        <f t="shared" si="42"/>
        <v>1</v>
      </c>
      <c r="D851" s="12">
        <f t="shared" si="43"/>
        <v>1992</v>
      </c>
      <c r="E851" s="12">
        <f t="shared" si="44"/>
        <v>1992</v>
      </c>
      <c r="F851" s="19">
        <v>900</v>
      </c>
    </row>
    <row r="852" spans="1:6">
      <c r="A852">
        <v>845</v>
      </c>
      <c r="B852" s="9">
        <v>33663</v>
      </c>
      <c r="C852" s="6">
        <f t="shared" si="42"/>
        <v>2</v>
      </c>
      <c r="D852" s="12">
        <f t="shared" si="43"/>
        <v>1992</v>
      </c>
      <c r="E852" s="12">
        <f t="shared" si="44"/>
        <v>1992</v>
      </c>
      <c r="F852" s="19">
        <v>900</v>
      </c>
    </row>
    <row r="853" spans="1:6">
      <c r="A853">
        <v>846</v>
      </c>
      <c r="B853" s="9">
        <v>33694</v>
      </c>
      <c r="C853" s="6">
        <f t="shared" si="42"/>
        <v>3</v>
      </c>
      <c r="D853" s="12">
        <f t="shared" si="43"/>
        <v>1992</v>
      </c>
      <c r="E853" s="12">
        <f t="shared" si="44"/>
        <v>1992</v>
      </c>
      <c r="F853" s="19">
        <v>750</v>
      </c>
    </row>
    <row r="854" spans="1:6">
      <c r="A854">
        <v>847</v>
      </c>
      <c r="B854" s="9">
        <v>33724</v>
      </c>
      <c r="C854" s="6">
        <f t="shared" si="42"/>
        <v>4</v>
      </c>
      <c r="D854" s="12">
        <f t="shared" si="43"/>
        <v>1992</v>
      </c>
      <c r="E854" s="12">
        <f t="shared" si="44"/>
        <v>1992</v>
      </c>
      <c r="F854" s="19">
        <v>750</v>
      </c>
    </row>
    <row r="855" spans="1:6">
      <c r="A855">
        <v>848</v>
      </c>
      <c r="B855" s="9">
        <v>33755</v>
      </c>
      <c r="C855" s="6">
        <f t="shared" si="42"/>
        <v>5</v>
      </c>
      <c r="D855" s="12">
        <f t="shared" si="43"/>
        <v>1992</v>
      </c>
      <c r="E855" s="12">
        <f t="shared" si="44"/>
        <v>1992</v>
      </c>
      <c r="F855" s="19">
        <v>750</v>
      </c>
    </row>
    <row r="856" spans="1:6">
      <c r="A856">
        <v>849</v>
      </c>
      <c r="B856" s="9">
        <v>33785</v>
      </c>
      <c r="C856" s="6">
        <f t="shared" si="42"/>
        <v>6</v>
      </c>
      <c r="D856" s="12">
        <f t="shared" si="43"/>
        <v>1992</v>
      </c>
      <c r="E856" s="12">
        <f t="shared" si="44"/>
        <v>1992</v>
      </c>
      <c r="F856" s="19">
        <v>750</v>
      </c>
    </row>
    <row r="857" spans="1:6">
      <c r="A857">
        <v>850</v>
      </c>
      <c r="B857" s="9">
        <v>33816</v>
      </c>
      <c r="C857" s="6">
        <f t="shared" si="42"/>
        <v>7</v>
      </c>
      <c r="D857" s="12">
        <f t="shared" si="43"/>
        <v>1992</v>
      </c>
      <c r="E857" s="12">
        <f t="shared" si="44"/>
        <v>1992</v>
      </c>
      <c r="F857" s="19">
        <v>750</v>
      </c>
    </row>
    <row r="858" spans="1:6">
      <c r="A858">
        <v>851</v>
      </c>
      <c r="B858" s="9">
        <v>33847</v>
      </c>
      <c r="C858" s="6">
        <f t="shared" si="42"/>
        <v>8</v>
      </c>
      <c r="D858" s="12">
        <f t="shared" si="43"/>
        <v>1992</v>
      </c>
      <c r="E858" s="12">
        <f t="shared" si="44"/>
        <v>1992</v>
      </c>
      <c r="F858" s="19">
        <v>750</v>
      </c>
    </row>
    <row r="859" spans="1:6">
      <c r="A859">
        <v>852</v>
      </c>
      <c r="B859" s="9">
        <v>33877</v>
      </c>
      <c r="C859" s="6">
        <f t="shared" si="42"/>
        <v>9</v>
      </c>
      <c r="D859" s="12">
        <f t="shared" si="43"/>
        <v>1992</v>
      </c>
      <c r="E859" s="12">
        <f t="shared" si="44"/>
        <v>1992</v>
      </c>
      <c r="F859" s="19">
        <v>750</v>
      </c>
    </row>
    <row r="860" spans="1:6">
      <c r="A860">
        <v>853</v>
      </c>
      <c r="B860" s="9">
        <v>33908</v>
      </c>
      <c r="C860" s="6">
        <f t="shared" si="42"/>
        <v>10</v>
      </c>
      <c r="D860" s="12">
        <f t="shared" si="43"/>
        <v>1992</v>
      </c>
      <c r="E860" s="12">
        <f t="shared" si="44"/>
        <v>1993</v>
      </c>
      <c r="F860" s="19">
        <v>900</v>
      </c>
    </row>
    <row r="861" spans="1:6">
      <c r="A861">
        <v>854</v>
      </c>
      <c r="B861" s="9">
        <v>33938</v>
      </c>
      <c r="C861" s="6">
        <f t="shared" si="42"/>
        <v>11</v>
      </c>
      <c r="D861" s="12">
        <f t="shared" si="43"/>
        <v>1992</v>
      </c>
      <c r="E861" s="12">
        <f t="shared" si="44"/>
        <v>1993</v>
      </c>
      <c r="F861" s="19">
        <v>900</v>
      </c>
    </row>
    <row r="862" spans="1:6">
      <c r="A862">
        <v>855</v>
      </c>
      <c r="B862" s="9">
        <v>33969</v>
      </c>
      <c r="C862" s="6">
        <f t="shared" si="42"/>
        <v>12</v>
      </c>
      <c r="D862" s="12">
        <f t="shared" si="43"/>
        <v>1992</v>
      </c>
      <c r="E862" s="12">
        <f t="shared" si="44"/>
        <v>1993</v>
      </c>
      <c r="F862" s="19">
        <v>900</v>
      </c>
    </row>
    <row r="863" spans="1:6">
      <c r="A863">
        <v>856</v>
      </c>
      <c r="B863" s="9">
        <v>34000</v>
      </c>
      <c r="C863" s="6">
        <f t="shared" si="42"/>
        <v>1</v>
      </c>
      <c r="D863" s="12">
        <f t="shared" si="43"/>
        <v>1993</v>
      </c>
      <c r="E863" s="12">
        <f t="shared" si="44"/>
        <v>1993</v>
      </c>
      <c r="F863" s="19">
        <v>900</v>
      </c>
    </row>
    <row r="864" spans="1:6">
      <c r="A864">
        <v>857</v>
      </c>
      <c r="B864" s="9">
        <v>34028</v>
      </c>
      <c r="C864" s="6">
        <f t="shared" si="42"/>
        <v>2</v>
      </c>
      <c r="D864" s="12">
        <f t="shared" si="43"/>
        <v>1993</v>
      </c>
      <c r="E864" s="12">
        <f t="shared" si="44"/>
        <v>1993</v>
      </c>
      <c r="F864" s="19">
        <v>900</v>
      </c>
    </row>
    <row r="865" spans="1:6">
      <c r="A865">
        <v>858</v>
      </c>
      <c r="B865" s="9">
        <v>34059</v>
      </c>
      <c r="C865" s="6">
        <f t="shared" si="42"/>
        <v>3</v>
      </c>
      <c r="D865" s="12">
        <f t="shared" si="43"/>
        <v>1993</v>
      </c>
      <c r="E865" s="12">
        <f t="shared" si="44"/>
        <v>1993</v>
      </c>
      <c r="F865" s="19">
        <v>750</v>
      </c>
    </row>
    <row r="866" spans="1:6">
      <c r="A866">
        <v>859</v>
      </c>
      <c r="B866" s="9">
        <v>34089</v>
      </c>
      <c r="C866" s="6">
        <f t="shared" si="42"/>
        <v>4</v>
      </c>
      <c r="D866" s="12">
        <f t="shared" si="43"/>
        <v>1993</v>
      </c>
      <c r="E866" s="12">
        <f t="shared" si="44"/>
        <v>1993</v>
      </c>
      <c r="F866" s="19">
        <v>1000</v>
      </c>
    </row>
    <row r="867" spans="1:6">
      <c r="A867">
        <v>860</v>
      </c>
      <c r="B867" s="9">
        <v>34120</v>
      </c>
      <c r="C867" s="6">
        <f t="shared" si="42"/>
        <v>5</v>
      </c>
      <c r="D867" s="12">
        <f t="shared" si="43"/>
        <v>1993</v>
      </c>
      <c r="E867" s="12">
        <f t="shared" si="44"/>
        <v>1993</v>
      </c>
      <c r="F867" s="19">
        <v>1000</v>
      </c>
    </row>
    <row r="868" spans="1:6">
      <c r="A868">
        <v>861</v>
      </c>
      <c r="B868" s="9">
        <v>34150</v>
      </c>
      <c r="C868" s="6">
        <f t="shared" si="42"/>
        <v>6</v>
      </c>
      <c r="D868" s="12">
        <f t="shared" si="43"/>
        <v>1993</v>
      </c>
      <c r="E868" s="12">
        <f t="shared" si="44"/>
        <v>1993</v>
      </c>
      <c r="F868" s="19">
        <v>1000</v>
      </c>
    </row>
    <row r="869" spans="1:6">
      <c r="A869">
        <v>862</v>
      </c>
      <c r="B869" s="9">
        <v>34181</v>
      </c>
      <c r="C869" s="6">
        <f t="shared" si="42"/>
        <v>7</v>
      </c>
      <c r="D869" s="12">
        <f t="shared" si="43"/>
        <v>1993</v>
      </c>
      <c r="E869" s="12">
        <f t="shared" si="44"/>
        <v>1993</v>
      </c>
      <c r="F869" s="19">
        <v>1000</v>
      </c>
    </row>
    <row r="870" spans="1:6">
      <c r="A870">
        <v>863</v>
      </c>
      <c r="B870" s="9">
        <v>34212</v>
      </c>
      <c r="C870" s="6">
        <f t="shared" si="42"/>
        <v>8</v>
      </c>
      <c r="D870" s="12">
        <f t="shared" si="43"/>
        <v>1993</v>
      </c>
      <c r="E870" s="12">
        <f t="shared" si="44"/>
        <v>1993</v>
      </c>
      <c r="F870" s="19">
        <v>1000</v>
      </c>
    </row>
    <row r="871" spans="1:6">
      <c r="A871">
        <v>864</v>
      </c>
      <c r="B871" s="9">
        <v>34242</v>
      </c>
      <c r="C871" s="6">
        <f t="shared" si="42"/>
        <v>9</v>
      </c>
      <c r="D871" s="12">
        <f t="shared" si="43"/>
        <v>1993</v>
      </c>
      <c r="E871" s="12">
        <f t="shared" si="44"/>
        <v>1993</v>
      </c>
      <c r="F871" s="19">
        <v>1000</v>
      </c>
    </row>
    <row r="872" spans="1:6">
      <c r="A872">
        <v>865</v>
      </c>
      <c r="B872" s="9">
        <v>34273</v>
      </c>
      <c r="C872" s="6">
        <f t="shared" si="42"/>
        <v>10</v>
      </c>
      <c r="D872" s="12">
        <f t="shared" si="43"/>
        <v>1993</v>
      </c>
      <c r="E872" s="12">
        <f t="shared" si="44"/>
        <v>1994</v>
      </c>
      <c r="F872" s="19">
        <v>1200</v>
      </c>
    </row>
    <row r="873" spans="1:6">
      <c r="A873">
        <v>866</v>
      </c>
      <c r="B873" s="9">
        <v>34303</v>
      </c>
      <c r="C873" s="6">
        <f t="shared" si="42"/>
        <v>11</v>
      </c>
      <c r="D873" s="12">
        <f t="shared" si="43"/>
        <v>1993</v>
      </c>
      <c r="E873" s="12">
        <f t="shared" si="44"/>
        <v>1994</v>
      </c>
      <c r="F873" s="19">
        <v>1200</v>
      </c>
    </row>
    <row r="874" spans="1:6">
      <c r="A874">
        <v>867</v>
      </c>
      <c r="B874" s="9">
        <v>34334</v>
      </c>
      <c r="C874" s="6">
        <f t="shared" si="42"/>
        <v>12</v>
      </c>
      <c r="D874" s="12">
        <f t="shared" si="43"/>
        <v>1993</v>
      </c>
      <c r="E874" s="12">
        <f t="shared" si="44"/>
        <v>1994</v>
      </c>
      <c r="F874" s="19">
        <v>1200</v>
      </c>
    </row>
    <row r="875" spans="1:6">
      <c r="A875">
        <v>868</v>
      </c>
      <c r="B875" s="9">
        <v>34365</v>
      </c>
      <c r="C875" s="6">
        <f t="shared" si="42"/>
        <v>1</v>
      </c>
      <c r="D875" s="12">
        <f t="shared" si="43"/>
        <v>1994</v>
      </c>
      <c r="E875" s="12">
        <f t="shared" si="44"/>
        <v>1994</v>
      </c>
      <c r="F875" s="19">
        <v>1200</v>
      </c>
    </row>
    <row r="876" spans="1:6">
      <c r="A876">
        <v>869</v>
      </c>
      <c r="B876" s="9">
        <v>34393</v>
      </c>
      <c r="C876" s="6">
        <f t="shared" si="42"/>
        <v>2</v>
      </c>
      <c r="D876" s="12">
        <f t="shared" si="43"/>
        <v>1994</v>
      </c>
      <c r="E876" s="12">
        <f t="shared" si="44"/>
        <v>1994</v>
      </c>
      <c r="F876" s="19">
        <v>1200</v>
      </c>
    </row>
    <row r="877" spans="1:6">
      <c r="A877">
        <v>870</v>
      </c>
      <c r="B877" s="9">
        <v>34424</v>
      </c>
      <c r="C877" s="6">
        <f t="shared" si="42"/>
        <v>3</v>
      </c>
      <c r="D877" s="12">
        <f t="shared" si="43"/>
        <v>1994</v>
      </c>
      <c r="E877" s="12">
        <f t="shared" si="44"/>
        <v>1994</v>
      </c>
      <c r="F877" s="19">
        <v>1000</v>
      </c>
    </row>
    <row r="878" spans="1:6">
      <c r="A878">
        <v>871</v>
      </c>
      <c r="B878" s="9">
        <v>34454</v>
      </c>
      <c r="C878" s="6">
        <f t="shared" si="42"/>
        <v>4</v>
      </c>
      <c r="D878" s="12">
        <f t="shared" si="43"/>
        <v>1994</v>
      </c>
      <c r="E878" s="12">
        <f t="shared" si="44"/>
        <v>1994</v>
      </c>
      <c r="F878" s="19">
        <v>1000</v>
      </c>
    </row>
    <row r="879" spans="1:6">
      <c r="A879">
        <v>872</v>
      </c>
      <c r="B879" s="9">
        <v>34485</v>
      </c>
      <c r="C879" s="6">
        <f t="shared" si="42"/>
        <v>5</v>
      </c>
      <c r="D879" s="12">
        <f t="shared" si="43"/>
        <v>1994</v>
      </c>
      <c r="E879" s="12">
        <f t="shared" si="44"/>
        <v>1994</v>
      </c>
      <c r="F879" s="19">
        <v>1000</v>
      </c>
    </row>
    <row r="880" spans="1:6">
      <c r="A880">
        <v>873</v>
      </c>
      <c r="B880" s="9">
        <v>34515</v>
      </c>
      <c r="C880" s="6">
        <f t="shared" si="42"/>
        <v>6</v>
      </c>
      <c r="D880" s="12">
        <f t="shared" si="43"/>
        <v>1994</v>
      </c>
      <c r="E880" s="12">
        <f t="shared" si="44"/>
        <v>1994</v>
      </c>
      <c r="F880" s="19">
        <v>1000</v>
      </c>
    </row>
    <row r="881" spans="1:6">
      <c r="A881">
        <v>874</v>
      </c>
      <c r="B881" s="9">
        <v>34546</v>
      </c>
      <c r="C881" s="6">
        <f t="shared" si="42"/>
        <v>7</v>
      </c>
      <c r="D881" s="12">
        <f t="shared" si="43"/>
        <v>1994</v>
      </c>
      <c r="E881" s="12">
        <f t="shared" si="44"/>
        <v>1994</v>
      </c>
      <c r="F881" s="19">
        <v>1000</v>
      </c>
    </row>
    <row r="882" spans="1:6">
      <c r="A882">
        <v>875</v>
      </c>
      <c r="B882" s="9">
        <v>34577</v>
      </c>
      <c r="C882" s="6">
        <f t="shared" si="42"/>
        <v>8</v>
      </c>
      <c r="D882" s="12">
        <f t="shared" si="43"/>
        <v>1994</v>
      </c>
      <c r="E882" s="12">
        <f t="shared" si="44"/>
        <v>1994</v>
      </c>
      <c r="F882" s="19">
        <v>1000</v>
      </c>
    </row>
    <row r="883" spans="1:6">
      <c r="A883">
        <v>876</v>
      </c>
      <c r="B883" s="9">
        <v>34607</v>
      </c>
      <c r="C883" s="6">
        <f t="shared" si="42"/>
        <v>9</v>
      </c>
      <c r="D883" s="12">
        <f t="shared" si="43"/>
        <v>1994</v>
      </c>
      <c r="E883" s="12">
        <f t="shared" si="44"/>
        <v>1994</v>
      </c>
      <c r="F883" s="19">
        <v>1000</v>
      </c>
    </row>
    <row r="884" spans="1:6">
      <c r="A884">
        <v>877</v>
      </c>
      <c r="B884" s="9">
        <v>34638</v>
      </c>
      <c r="C884" s="6">
        <f t="shared" si="42"/>
        <v>10</v>
      </c>
      <c r="D884" s="12">
        <f t="shared" si="43"/>
        <v>1994</v>
      </c>
      <c r="E884" s="12">
        <f t="shared" si="44"/>
        <v>1995</v>
      </c>
      <c r="F884" s="19">
        <v>1200</v>
      </c>
    </row>
    <row r="885" spans="1:6">
      <c r="A885">
        <v>878</v>
      </c>
      <c r="B885" s="9">
        <v>34668</v>
      </c>
      <c r="C885" s="6">
        <f t="shared" si="42"/>
        <v>11</v>
      </c>
      <c r="D885" s="12">
        <f t="shared" si="43"/>
        <v>1994</v>
      </c>
      <c r="E885" s="12">
        <f t="shared" si="44"/>
        <v>1995</v>
      </c>
      <c r="F885" s="19">
        <v>1200</v>
      </c>
    </row>
    <row r="886" spans="1:6">
      <c r="A886">
        <v>879</v>
      </c>
      <c r="B886" s="9">
        <v>34699</v>
      </c>
      <c r="C886" s="6">
        <f t="shared" si="42"/>
        <v>12</v>
      </c>
      <c r="D886" s="12">
        <f t="shared" si="43"/>
        <v>1994</v>
      </c>
      <c r="E886" s="12">
        <f t="shared" si="44"/>
        <v>1995</v>
      </c>
      <c r="F886" s="19">
        <v>1200</v>
      </c>
    </row>
    <row r="887" spans="1:6">
      <c r="A887">
        <v>880</v>
      </c>
      <c r="B887" s="9">
        <v>34730</v>
      </c>
      <c r="C887" s="6">
        <f t="shared" si="42"/>
        <v>1</v>
      </c>
      <c r="D887" s="12">
        <f t="shared" si="43"/>
        <v>1995</v>
      </c>
      <c r="E887" s="12">
        <f t="shared" si="44"/>
        <v>1995</v>
      </c>
      <c r="F887" s="19">
        <v>1200</v>
      </c>
    </row>
    <row r="888" spans="1:6">
      <c r="A888">
        <v>881</v>
      </c>
      <c r="B888" s="9">
        <v>34758</v>
      </c>
      <c r="C888" s="6">
        <f t="shared" si="42"/>
        <v>2</v>
      </c>
      <c r="D888" s="12">
        <f t="shared" si="43"/>
        <v>1995</v>
      </c>
      <c r="E888" s="12">
        <f t="shared" si="44"/>
        <v>1995</v>
      </c>
      <c r="F888" s="19">
        <v>1200</v>
      </c>
    </row>
    <row r="889" spans="1:6">
      <c r="A889">
        <v>882</v>
      </c>
      <c r="B889" s="9">
        <v>34789</v>
      </c>
      <c r="C889" s="6">
        <f t="shared" si="42"/>
        <v>3</v>
      </c>
      <c r="D889" s="12">
        <f t="shared" si="43"/>
        <v>1995</v>
      </c>
      <c r="E889" s="12">
        <f t="shared" si="44"/>
        <v>1995</v>
      </c>
      <c r="F889" s="19">
        <v>1000</v>
      </c>
    </row>
    <row r="890" spans="1:6">
      <c r="A890">
        <v>883</v>
      </c>
      <c r="B890" s="9">
        <v>34819</v>
      </c>
      <c r="C890" s="6">
        <f t="shared" si="42"/>
        <v>4</v>
      </c>
      <c r="D890" s="12">
        <f t="shared" si="43"/>
        <v>1995</v>
      </c>
      <c r="E890" s="12">
        <f t="shared" si="44"/>
        <v>1995</v>
      </c>
      <c r="F890" s="19">
        <v>1000</v>
      </c>
    </row>
    <row r="891" spans="1:6">
      <c r="A891">
        <v>884</v>
      </c>
      <c r="B891" s="9">
        <v>34850</v>
      </c>
      <c r="C891" s="6">
        <f t="shared" si="42"/>
        <v>5</v>
      </c>
      <c r="D891" s="12">
        <f t="shared" si="43"/>
        <v>1995</v>
      </c>
      <c r="E891" s="12">
        <f t="shared" si="44"/>
        <v>1995</v>
      </c>
      <c r="F891" s="19">
        <v>1000</v>
      </c>
    </row>
    <row r="892" spans="1:6">
      <c r="A892">
        <v>885</v>
      </c>
      <c r="B892" s="9">
        <v>34880</v>
      </c>
      <c r="C892" s="6">
        <f t="shared" si="42"/>
        <v>6</v>
      </c>
      <c r="D892" s="12">
        <f t="shared" si="43"/>
        <v>1995</v>
      </c>
      <c r="E892" s="12">
        <f t="shared" si="44"/>
        <v>1995</v>
      </c>
      <c r="F892" s="19">
        <v>1000</v>
      </c>
    </row>
    <row r="893" spans="1:6">
      <c r="A893">
        <v>886</v>
      </c>
      <c r="B893" s="9">
        <v>34911</v>
      </c>
      <c r="C893" s="6">
        <f t="shared" si="42"/>
        <v>7</v>
      </c>
      <c r="D893" s="12">
        <f t="shared" si="43"/>
        <v>1995</v>
      </c>
      <c r="E893" s="12">
        <f t="shared" si="44"/>
        <v>1995</v>
      </c>
      <c r="F893" s="19">
        <v>1000</v>
      </c>
    </row>
    <row r="894" spans="1:6">
      <c r="A894">
        <v>887</v>
      </c>
      <c r="B894" s="9">
        <v>34942</v>
      </c>
      <c r="C894" s="6">
        <f t="shared" si="42"/>
        <v>8</v>
      </c>
      <c r="D894" s="12">
        <f t="shared" si="43"/>
        <v>1995</v>
      </c>
      <c r="E894" s="12">
        <f t="shared" si="44"/>
        <v>1995</v>
      </c>
      <c r="F894" s="19">
        <v>1000</v>
      </c>
    </row>
    <row r="895" spans="1:6">
      <c r="A895">
        <v>888</v>
      </c>
      <c r="B895" s="9">
        <v>34972</v>
      </c>
      <c r="C895" s="6">
        <f t="shared" si="42"/>
        <v>9</v>
      </c>
      <c r="D895" s="12">
        <f t="shared" si="43"/>
        <v>1995</v>
      </c>
      <c r="E895" s="12">
        <f t="shared" si="44"/>
        <v>1995</v>
      </c>
      <c r="F895" s="19">
        <v>1000</v>
      </c>
    </row>
    <row r="896" spans="1:6">
      <c r="A896">
        <v>889</v>
      </c>
      <c r="B896" s="9">
        <v>35003</v>
      </c>
      <c r="C896" s="6">
        <f t="shared" si="42"/>
        <v>10</v>
      </c>
      <c r="D896" s="12">
        <f t="shared" si="43"/>
        <v>1995</v>
      </c>
      <c r="E896" s="12">
        <f t="shared" si="44"/>
        <v>1996</v>
      </c>
      <c r="F896" s="19">
        <v>1700</v>
      </c>
    </row>
    <row r="897" spans="1:6">
      <c r="A897">
        <v>890</v>
      </c>
      <c r="B897" s="9">
        <v>35033</v>
      </c>
      <c r="C897" s="6">
        <f t="shared" si="42"/>
        <v>11</v>
      </c>
      <c r="D897" s="12">
        <f t="shared" si="43"/>
        <v>1995</v>
      </c>
      <c r="E897" s="12">
        <f t="shared" si="44"/>
        <v>1996</v>
      </c>
      <c r="F897" s="19">
        <v>1700</v>
      </c>
    </row>
    <row r="898" spans="1:6">
      <c r="A898">
        <v>891</v>
      </c>
      <c r="B898" s="9">
        <v>35064</v>
      </c>
      <c r="C898" s="6">
        <f t="shared" si="42"/>
        <v>12</v>
      </c>
      <c r="D898" s="12">
        <f t="shared" si="43"/>
        <v>1995</v>
      </c>
      <c r="E898" s="12">
        <f t="shared" si="44"/>
        <v>1996</v>
      </c>
      <c r="F898" s="19">
        <v>1700</v>
      </c>
    </row>
    <row r="899" spans="1:6">
      <c r="A899">
        <v>892</v>
      </c>
      <c r="B899" s="9">
        <v>35095</v>
      </c>
      <c r="C899" s="6">
        <f t="shared" si="42"/>
        <v>1</v>
      </c>
      <c r="D899" s="12">
        <f t="shared" si="43"/>
        <v>1996</v>
      </c>
      <c r="E899" s="12">
        <f t="shared" si="44"/>
        <v>1996</v>
      </c>
      <c r="F899" s="19">
        <v>1700</v>
      </c>
    </row>
    <row r="900" spans="1:6">
      <c r="A900">
        <v>893</v>
      </c>
      <c r="B900" s="9">
        <v>35124</v>
      </c>
      <c r="C900" s="6">
        <f t="shared" si="42"/>
        <v>2</v>
      </c>
      <c r="D900" s="12">
        <f t="shared" si="43"/>
        <v>1996</v>
      </c>
      <c r="E900" s="12">
        <f t="shared" si="44"/>
        <v>1996</v>
      </c>
      <c r="F900" s="19">
        <v>1700</v>
      </c>
    </row>
    <row r="901" spans="1:6">
      <c r="A901">
        <v>894</v>
      </c>
      <c r="B901" s="9">
        <v>35155</v>
      </c>
      <c r="C901" s="6">
        <f t="shared" si="42"/>
        <v>3</v>
      </c>
      <c r="D901" s="12">
        <f t="shared" si="43"/>
        <v>1996</v>
      </c>
      <c r="E901" s="12">
        <f t="shared" si="44"/>
        <v>1996</v>
      </c>
      <c r="F901" s="19">
        <v>1700</v>
      </c>
    </row>
    <row r="902" spans="1:6">
      <c r="A902">
        <v>895</v>
      </c>
      <c r="B902" s="9">
        <v>35185</v>
      </c>
      <c r="C902" s="6">
        <f t="shared" si="42"/>
        <v>4</v>
      </c>
      <c r="D902" s="12">
        <f t="shared" si="43"/>
        <v>1996</v>
      </c>
      <c r="E902" s="12">
        <f t="shared" si="44"/>
        <v>1996</v>
      </c>
      <c r="F902" s="19">
        <v>1000</v>
      </c>
    </row>
    <row r="903" spans="1:6">
      <c r="A903">
        <v>896</v>
      </c>
      <c r="B903" s="9">
        <v>35216</v>
      </c>
      <c r="C903" s="6">
        <f t="shared" si="42"/>
        <v>5</v>
      </c>
      <c r="D903" s="12">
        <f t="shared" si="43"/>
        <v>1996</v>
      </c>
      <c r="E903" s="12">
        <f t="shared" si="44"/>
        <v>1996</v>
      </c>
      <c r="F903" s="19">
        <v>1000</v>
      </c>
    </row>
    <row r="904" spans="1:6">
      <c r="A904">
        <v>897</v>
      </c>
      <c r="B904" s="9">
        <v>35246</v>
      </c>
      <c r="C904" s="6">
        <f t="shared" si="42"/>
        <v>6</v>
      </c>
      <c r="D904" s="12">
        <f t="shared" si="43"/>
        <v>1996</v>
      </c>
      <c r="E904" s="12">
        <f t="shared" si="44"/>
        <v>1996</v>
      </c>
      <c r="F904" s="19">
        <v>1000</v>
      </c>
    </row>
    <row r="905" spans="1:6">
      <c r="A905">
        <v>898</v>
      </c>
      <c r="B905" s="9">
        <v>35277</v>
      </c>
      <c r="C905" s="6">
        <f t="shared" ref="C905:C968" si="45">MONTH(B905)</f>
        <v>7</v>
      </c>
      <c r="D905" s="12">
        <f t="shared" ref="D905:D968" si="46">YEAR(B905)</f>
        <v>1996</v>
      </c>
      <c r="E905" s="12">
        <f t="shared" ref="E905:E968" si="47">IF(AND($C905&gt;=10,$C905&lt;=12),$D905+1,$D905)</f>
        <v>1996</v>
      </c>
      <c r="F905" s="19">
        <v>1000</v>
      </c>
    </row>
    <row r="906" spans="1:6">
      <c r="A906">
        <v>899</v>
      </c>
      <c r="B906" s="9">
        <v>35308</v>
      </c>
      <c r="C906" s="6">
        <f t="shared" si="45"/>
        <v>8</v>
      </c>
      <c r="D906" s="12">
        <f t="shared" si="46"/>
        <v>1996</v>
      </c>
      <c r="E906" s="12">
        <f t="shared" si="47"/>
        <v>1996</v>
      </c>
      <c r="F906" s="19">
        <v>1000</v>
      </c>
    </row>
    <row r="907" spans="1:6">
      <c r="A907">
        <v>900</v>
      </c>
      <c r="B907" s="9">
        <v>35338</v>
      </c>
      <c r="C907" s="6">
        <f t="shared" si="45"/>
        <v>9</v>
      </c>
      <c r="D907" s="12">
        <f t="shared" si="46"/>
        <v>1996</v>
      </c>
      <c r="E907" s="12">
        <f t="shared" si="47"/>
        <v>1996</v>
      </c>
      <c r="F907" s="19">
        <v>1000</v>
      </c>
    </row>
    <row r="908" spans="1:6">
      <c r="A908">
        <v>901</v>
      </c>
      <c r="B908" s="9">
        <v>35369</v>
      </c>
      <c r="C908" s="6">
        <f t="shared" si="45"/>
        <v>10</v>
      </c>
      <c r="D908" s="12">
        <f t="shared" si="46"/>
        <v>1996</v>
      </c>
      <c r="E908" s="12">
        <f t="shared" si="47"/>
        <v>1997</v>
      </c>
      <c r="F908" s="19">
        <v>1700</v>
      </c>
    </row>
    <row r="909" spans="1:6">
      <c r="A909">
        <v>902</v>
      </c>
      <c r="B909" s="9">
        <v>35399</v>
      </c>
      <c r="C909" s="6">
        <f t="shared" si="45"/>
        <v>11</v>
      </c>
      <c r="D909" s="12">
        <f t="shared" si="46"/>
        <v>1996</v>
      </c>
      <c r="E909" s="12">
        <f t="shared" si="47"/>
        <v>1997</v>
      </c>
      <c r="F909" s="19">
        <v>1700</v>
      </c>
    </row>
    <row r="910" spans="1:6">
      <c r="A910">
        <v>903</v>
      </c>
      <c r="B910" s="9">
        <v>35430</v>
      </c>
      <c r="C910" s="6">
        <f t="shared" si="45"/>
        <v>12</v>
      </c>
      <c r="D910" s="12">
        <f t="shared" si="46"/>
        <v>1996</v>
      </c>
      <c r="E910" s="12">
        <f t="shared" si="47"/>
        <v>1997</v>
      </c>
      <c r="F910" s="19">
        <v>1700</v>
      </c>
    </row>
    <row r="911" spans="1:6">
      <c r="A911">
        <v>904</v>
      </c>
      <c r="B911" s="9">
        <v>35461</v>
      </c>
      <c r="C911" s="6">
        <f t="shared" si="45"/>
        <v>1</v>
      </c>
      <c r="D911" s="12">
        <f t="shared" si="46"/>
        <v>1997</v>
      </c>
      <c r="E911" s="12">
        <f t="shared" si="47"/>
        <v>1997</v>
      </c>
      <c r="F911" s="19">
        <v>1700</v>
      </c>
    </row>
    <row r="912" spans="1:6">
      <c r="A912">
        <v>905</v>
      </c>
      <c r="B912" s="9">
        <v>35489</v>
      </c>
      <c r="C912" s="6">
        <f t="shared" si="45"/>
        <v>2</v>
      </c>
      <c r="D912" s="12">
        <f t="shared" si="46"/>
        <v>1997</v>
      </c>
      <c r="E912" s="12">
        <f t="shared" si="47"/>
        <v>1997</v>
      </c>
      <c r="F912" s="19">
        <v>1700</v>
      </c>
    </row>
    <row r="913" spans="1:6">
      <c r="A913">
        <v>906</v>
      </c>
      <c r="B913" s="9">
        <v>35520</v>
      </c>
      <c r="C913" s="6">
        <f t="shared" si="45"/>
        <v>3</v>
      </c>
      <c r="D913" s="12">
        <f t="shared" si="46"/>
        <v>1997</v>
      </c>
      <c r="E913" s="12">
        <f t="shared" si="47"/>
        <v>1997</v>
      </c>
      <c r="F913" s="19">
        <v>1700</v>
      </c>
    </row>
    <row r="914" spans="1:6">
      <c r="A914">
        <v>907</v>
      </c>
      <c r="B914" s="9">
        <v>35550</v>
      </c>
      <c r="C914" s="6">
        <f t="shared" si="45"/>
        <v>4</v>
      </c>
      <c r="D914" s="12">
        <f t="shared" si="46"/>
        <v>1997</v>
      </c>
      <c r="E914" s="12">
        <f t="shared" si="47"/>
        <v>1997</v>
      </c>
      <c r="F914" s="19">
        <v>1000</v>
      </c>
    </row>
    <row r="915" spans="1:6">
      <c r="A915">
        <v>908</v>
      </c>
      <c r="B915" s="9">
        <v>35581</v>
      </c>
      <c r="C915" s="6">
        <f t="shared" si="45"/>
        <v>5</v>
      </c>
      <c r="D915" s="12">
        <f t="shared" si="46"/>
        <v>1997</v>
      </c>
      <c r="E915" s="12">
        <f t="shared" si="47"/>
        <v>1997</v>
      </c>
      <c r="F915" s="19">
        <v>1000</v>
      </c>
    </row>
    <row r="916" spans="1:6">
      <c r="A916">
        <v>909</v>
      </c>
      <c r="B916" s="9">
        <v>35611</v>
      </c>
      <c r="C916" s="6">
        <f t="shared" si="45"/>
        <v>6</v>
      </c>
      <c r="D916" s="12">
        <f t="shared" si="46"/>
        <v>1997</v>
      </c>
      <c r="E916" s="12">
        <f t="shared" si="47"/>
        <v>1997</v>
      </c>
      <c r="F916" s="19">
        <v>1000</v>
      </c>
    </row>
    <row r="917" spans="1:6">
      <c r="A917">
        <v>910</v>
      </c>
      <c r="B917" s="9">
        <v>35642</v>
      </c>
      <c r="C917" s="6">
        <f t="shared" si="45"/>
        <v>7</v>
      </c>
      <c r="D917" s="12">
        <f t="shared" si="46"/>
        <v>1997</v>
      </c>
      <c r="E917" s="12">
        <f t="shared" si="47"/>
        <v>1997</v>
      </c>
      <c r="F917" s="19">
        <v>1000</v>
      </c>
    </row>
    <row r="918" spans="1:6">
      <c r="A918">
        <v>911</v>
      </c>
      <c r="B918" s="9">
        <v>35673</v>
      </c>
      <c r="C918" s="6">
        <f t="shared" si="45"/>
        <v>8</v>
      </c>
      <c r="D918" s="12">
        <f t="shared" si="46"/>
        <v>1997</v>
      </c>
      <c r="E918" s="12">
        <f t="shared" si="47"/>
        <v>1997</v>
      </c>
      <c r="F918" s="19">
        <v>1000</v>
      </c>
    </row>
    <row r="919" spans="1:6">
      <c r="A919">
        <v>912</v>
      </c>
      <c r="B919" s="9">
        <v>35703</v>
      </c>
      <c r="C919" s="6">
        <f t="shared" si="45"/>
        <v>9</v>
      </c>
      <c r="D919" s="12">
        <f t="shared" si="46"/>
        <v>1997</v>
      </c>
      <c r="E919" s="12">
        <f t="shared" si="47"/>
        <v>1997</v>
      </c>
      <c r="F919" s="19">
        <v>1000</v>
      </c>
    </row>
    <row r="920" spans="1:6">
      <c r="A920">
        <v>913</v>
      </c>
      <c r="B920" s="9">
        <v>35734</v>
      </c>
      <c r="C920" s="6">
        <f t="shared" si="45"/>
        <v>10</v>
      </c>
      <c r="D920" s="12">
        <f t="shared" si="46"/>
        <v>1997</v>
      </c>
      <c r="E920" s="12">
        <f t="shared" si="47"/>
        <v>1998</v>
      </c>
      <c r="F920" s="19">
        <v>1700</v>
      </c>
    </row>
    <row r="921" spans="1:6">
      <c r="A921">
        <v>914</v>
      </c>
      <c r="B921" s="9">
        <v>35764</v>
      </c>
      <c r="C921" s="6">
        <f t="shared" si="45"/>
        <v>11</v>
      </c>
      <c r="D921" s="12">
        <f t="shared" si="46"/>
        <v>1997</v>
      </c>
      <c r="E921" s="12">
        <f t="shared" si="47"/>
        <v>1998</v>
      </c>
      <c r="F921" s="19">
        <v>1700</v>
      </c>
    </row>
    <row r="922" spans="1:6">
      <c r="A922">
        <v>915</v>
      </c>
      <c r="B922" s="9">
        <v>35795</v>
      </c>
      <c r="C922" s="6">
        <f t="shared" si="45"/>
        <v>12</v>
      </c>
      <c r="D922" s="12">
        <f t="shared" si="46"/>
        <v>1997</v>
      </c>
      <c r="E922" s="12">
        <f t="shared" si="47"/>
        <v>1998</v>
      </c>
      <c r="F922" s="19">
        <v>1700</v>
      </c>
    </row>
    <row r="923" spans="1:6">
      <c r="A923">
        <v>916</v>
      </c>
      <c r="B923" s="9">
        <v>35826</v>
      </c>
      <c r="C923" s="6">
        <f t="shared" si="45"/>
        <v>1</v>
      </c>
      <c r="D923" s="12">
        <f t="shared" si="46"/>
        <v>1998</v>
      </c>
      <c r="E923" s="12">
        <f t="shared" si="47"/>
        <v>1998</v>
      </c>
      <c r="F923" s="19">
        <v>1700</v>
      </c>
    </row>
    <row r="924" spans="1:6">
      <c r="A924">
        <v>917</v>
      </c>
      <c r="B924" s="9">
        <v>35854</v>
      </c>
      <c r="C924" s="6">
        <f t="shared" si="45"/>
        <v>2</v>
      </c>
      <c r="D924" s="12">
        <f t="shared" si="46"/>
        <v>1998</v>
      </c>
      <c r="E924" s="12">
        <f t="shared" si="47"/>
        <v>1998</v>
      </c>
      <c r="F924" s="19">
        <v>1700</v>
      </c>
    </row>
    <row r="925" spans="1:6">
      <c r="A925">
        <v>918</v>
      </c>
      <c r="B925" s="9">
        <v>35885</v>
      </c>
      <c r="C925" s="6">
        <f t="shared" si="45"/>
        <v>3</v>
      </c>
      <c r="D925" s="12">
        <f t="shared" si="46"/>
        <v>1998</v>
      </c>
      <c r="E925" s="12">
        <f t="shared" si="47"/>
        <v>1998</v>
      </c>
      <c r="F925" s="19">
        <v>1700</v>
      </c>
    </row>
    <row r="926" spans="1:6">
      <c r="A926">
        <v>919</v>
      </c>
      <c r="B926" s="9">
        <v>35915</v>
      </c>
      <c r="C926" s="6">
        <f t="shared" si="45"/>
        <v>4</v>
      </c>
      <c r="D926" s="12">
        <f t="shared" si="46"/>
        <v>1998</v>
      </c>
      <c r="E926" s="12">
        <f t="shared" si="47"/>
        <v>1998</v>
      </c>
      <c r="F926" s="19">
        <v>1000</v>
      </c>
    </row>
    <row r="927" spans="1:6">
      <c r="A927">
        <v>920</v>
      </c>
      <c r="B927" s="9">
        <v>35946</v>
      </c>
      <c r="C927" s="6">
        <f t="shared" si="45"/>
        <v>5</v>
      </c>
      <c r="D927" s="12">
        <f t="shared" si="46"/>
        <v>1998</v>
      </c>
      <c r="E927" s="12">
        <f t="shared" si="47"/>
        <v>1998</v>
      </c>
      <c r="F927" s="19">
        <v>1000</v>
      </c>
    </row>
    <row r="928" spans="1:6">
      <c r="A928">
        <v>921</v>
      </c>
      <c r="B928" s="9">
        <v>35976</v>
      </c>
      <c r="C928" s="6">
        <f t="shared" si="45"/>
        <v>6</v>
      </c>
      <c r="D928" s="12">
        <f t="shared" si="46"/>
        <v>1998</v>
      </c>
      <c r="E928" s="12">
        <f t="shared" si="47"/>
        <v>1998</v>
      </c>
      <c r="F928" s="19">
        <v>1000</v>
      </c>
    </row>
    <row r="929" spans="1:6">
      <c r="A929">
        <v>922</v>
      </c>
      <c r="B929" s="9">
        <v>36007</v>
      </c>
      <c r="C929" s="6">
        <f t="shared" si="45"/>
        <v>7</v>
      </c>
      <c r="D929" s="12">
        <f t="shared" si="46"/>
        <v>1998</v>
      </c>
      <c r="E929" s="12">
        <f t="shared" si="47"/>
        <v>1998</v>
      </c>
      <c r="F929" s="19">
        <v>1000</v>
      </c>
    </row>
    <row r="930" spans="1:6">
      <c r="A930">
        <v>923</v>
      </c>
      <c r="B930" s="9">
        <v>36038</v>
      </c>
      <c r="C930" s="6">
        <f t="shared" si="45"/>
        <v>8</v>
      </c>
      <c r="D930" s="12">
        <f t="shared" si="46"/>
        <v>1998</v>
      </c>
      <c r="E930" s="12">
        <f t="shared" si="47"/>
        <v>1998</v>
      </c>
      <c r="F930" s="19">
        <v>1000</v>
      </c>
    </row>
    <row r="931" spans="1:6">
      <c r="A931">
        <v>924</v>
      </c>
      <c r="B931" s="9">
        <v>36068</v>
      </c>
      <c r="C931" s="6">
        <f t="shared" si="45"/>
        <v>9</v>
      </c>
      <c r="D931" s="12">
        <f t="shared" si="46"/>
        <v>1998</v>
      </c>
      <c r="E931" s="12">
        <f t="shared" si="47"/>
        <v>1998</v>
      </c>
      <c r="F931" s="19">
        <v>1000</v>
      </c>
    </row>
    <row r="932" spans="1:6">
      <c r="A932">
        <v>925</v>
      </c>
      <c r="B932" s="9">
        <v>36099</v>
      </c>
      <c r="C932" s="6">
        <f t="shared" si="45"/>
        <v>10</v>
      </c>
      <c r="D932" s="12">
        <f t="shared" si="46"/>
        <v>1998</v>
      </c>
      <c r="E932" s="12">
        <f t="shared" si="47"/>
        <v>1999</v>
      </c>
      <c r="F932" s="19">
        <v>1700</v>
      </c>
    </row>
    <row r="933" spans="1:6">
      <c r="A933">
        <v>926</v>
      </c>
      <c r="B933" s="9">
        <v>36129</v>
      </c>
      <c r="C933" s="6">
        <f t="shared" si="45"/>
        <v>11</v>
      </c>
      <c r="D933" s="12">
        <f t="shared" si="46"/>
        <v>1998</v>
      </c>
      <c r="E933" s="12">
        <f t="shared" si="47"/>
        <v>1999</v>
      </c>
      <c r="F933" s="19">
        <v>1700</v>
      </c>
    </row>
    <row r="934" spans="1:6">
      <c r="A934">
        <v>927</v>
      </c>
      <c r="B934" s="9">
        <v>36160</v>
      </c>
      <c r="C934" s="6">
        <f t="shared" si="45"/>
        <v>12</v>
      </c>
      <c r="D934" s="12">
        <f t="shared" si="46"/>
        <v>1998</v>
      </c>
      <c r="E934" s="12">
        <f t="shared" si="47"/>
        <v>1999</v>
      </c>
      <c r="F934" s="19">
        <v>1700</v>
      </c>
    </row>
    <row r="935" spans="1:6">
      <c r="A935">
        <v>928</v>
      </c>
      <c r="B935" s="9">
        <v>36191</v>
      </c>
      <c r="C935" s="6">
        <f t="shared" si="45"/>
        <v>1</v>
      </c>
      <c r="D935" s="12">
        <f t="shared" si="46"/>
        <v>1999</v>
      </c>
      <c r="E935" s="12">
        <f t="shared" si="47"/>
        <v>1999</v>
      </c>
      <c r="F935" s="19">
        <v>1700</v>
      </c>
    </row>
    <row r="936" spans="1:6">
      <c r="A936">
        <v>929</v>
      </c>
      <c r="B936" s="9">
        <v>36219</v>
      </c>
      <c r="C936" s="6">
        <f t="shared" si="45"/>
        <v>2</v>
      </c>
      <c r="D936" s="12">
        <f t="shared" si="46"/>
        <v>1999</v>
      </c>
      <c r="E936" s="12">
        <f t="shared" si="47"/>
        <v>1999</v>
      </c>
      <c r="F936" s="19">
        <v>1700</v>
      </c>
    </row>
    <row r="937" spans="1:6">
      <c r="A937">
        <v>930</v>
      </c>
      <c r="B937" s="9">
        <v>36250</v>
      </c>
      <c r="C937" s="6">
        <f t="shared" si="45"/>
        <v>3</v>
      </c>
      <c r="D937" s="12">
        <f t="shared" si="46"/>
        <v>1999</v>
      </c>
      <c r="E937" s="12">
        <f t="shared" si="47"/>
        <v>1999</v>
      </c>
      <c r="F937" s="19">
        <v>1700</v>
      </c>
    </row>
    <row r="938" spans="1:6">
      <c r="A938">
        <v>931</v>
      </c>
      <c r="B938" s="9">
        <v>36280</v>
      </c>
      <c r="C938" s="6">
        <f t="shared" si="45"/>
        <v>4</v>
      </c>
      <c r="D938" s="12">
        <f t="shared" si="46"/>
        <v>1999</v>
      </c>
      <c r="E938" s="12">
        <f t="shared" si="47"/>
        <v>1999</v>
      </c>
      <c r="F938" s="19">
        <v>1000</v>
      </c>
    </row>
    <row r="939" spans="1:6">
      <c r="A939">
        <v>932</v>
      </c>
      <c r="B939" s="9">
        <v>36311</v>
      </c>
      <c r="C939" s="6">
        <f t="shared" si="45"/>
        <v>5</v>
      </c>
      <c r="D939" s="12">
        <f t="shared" si="46"/>
        <v>1999</v>
      </c>
      <c r="E939" s="12">
        <f t="shared" si="47"/>
        <v>1999</v>
      </c>
      <c r="F939" s="19">
        <v>1000</v>
      </c>
    </row>
    <row r="940" spans="1:6">
      <c r="A940">
        <v>933</v>
      </c>
      <c r="B940" s="9">
        <v>36341</v>
      </c>
      <c r="C940" s="6">
        <f t="shared" si="45"/>
        <v>6</v>
      </c>
      <c r="D940" s="12">
        <f t="shared" si="46"/>
        <v>1999</v>
      </c>
      <c r="E940" s="12">
        <f t="shared" si="47"/>
        <v>1999</v>
      </c>
      <c r="F940" s="19">
        <v>1000</v>
      </c>
    </row>
    <row r="941" spans="1:6">
      <c r="A941">
        <v>934</v>
      </c>
      <c r="B941" s="9">
        <v>36372</v>
      </c>
      <c r="C941" s="6">
        <f t="shared" si="45"/>
        <v>7</v>
      </c>
      <c r="D941" s="12">
        <f t="shared" si="46"/>
        <v>1999</v>
      </c>
      <c r="E941" s="12">
        <f t="shared" si="47"/>
        <v>1999</v>
      </c>
      <c r="F941" s="19">
        <v>1000</v>
      </c>
    </row>
    <row r="942" spans="1:6">
      <c r="A942">
        <v>935</v>
      </c>
      <c r="B942" s="9">
        <v>36403</v>
      </c>
      <c r="C942" s="6">
        <f t="shared" si="45"/>
        <v>8</v>
      </c>
      <c r="D942" s="12">
        <f t="shared" si="46"/>
        <v>1999</v>
      </c>
      <c r="E942" s="12">
        <f t="shared" si="47"/>
        <v>1999</v>
      </c>
      <c r="F942" s="19">
        <v>1000</v>
      </c>
    </row>
    <row r="943" spans="1:6">
      <c r="A943">
        <v>936</v>
      </c>
      <c r="B943" s="9">
        <v>36433</v>
      </c>
      <c r="C943" s="6">
        <f t="shared" si="45"/>
        <v>9</v>
      </c>
      <c r="D943" s="12">
        <f t="shared" si="46"/>
        <v>1999</v>
      </c>
      <c r="E943" s="12">
        <f t="shared" si="47"/>
        <v>1999</v>
      </c>
      <c r="F943" s="19">
        <v>1000</v>
      </c>
    </row>
    <row r="944" spans="1:6">
      <c r="A944">
        <v>937</v>
      </c>
      <c r="B944" s="9">
        <v>36464</v>
      </c>
      <c r="C944" s="6">
        <f t="shared" si="45"/>
        <v>10</v>
      </c>
      <c r="D944" s="12">
        <f t="shared" si="46"/>
        <v>1999</v>
      </c>
      <c r="E944" s="12">
        <f t="shared" si="47"/>
        <v>2000</v>
      </c>
      <c r="F944" s="19">
        <v>1700</v>
      </c>
    </row>
    <row r="945" spans="1:6">
      <c r="A945">
        <v>938</v>
      </c>
      <c r="B945" s="9">
        <v>36494</v>
      </c>
      <c r="C945" s="6">
        <f t="shared" si="45"/>
        <v>11</v>
      </c>
      <c r="D945" s="12">
        <f t="shared" si="46"/>
        <v>1999</v>
      </c>
      <c r="E945" s="12">
        <f t="shared" si="47"/>
        <v>2000</v>
      </c>
      <c r="F945" s="19">
        <v>1700</v>
      </c>
    </row>
    <row r="946" spans="1:6">
      <c r="A946">
        <v>939</v>
      </c>
      <c r="B946" s="9">
        <v>36525</v>
      </c>
      <c r="C946" s="6">
        <f t="shared" si="45"/>
        <v>12</v>
      </c>
      <c r="D946" s="12">
        <f t="shared" si="46"/>
        <v>1999</v>
      </c>
      <c r="E946" s="12">
        <f t="shared" si="47"/>
        <v>2000</v>
      </c>
      <c r="F946" s="19">
        <v>1700</v>
      </c>
    </row>
    <row r="947" spans="1:6">
      <c r="A947">
        <v>940</v>
      </c>
      <c r="B947" s="9">
        <v>36556</v>
      </c>
      <c r="C947" s="6">
        <f t="shared" si="45"/>
        <v>1</v>
      </c>
      <c r="D947" s="12">
        <f t="shared" si="46"/>
        <v>2000</v>
      </c>
      <c r="E947" s="12">
        <f t="shared" si="47"/>
        <v>2000</v>
      </c>
      <c r="F947" s="19">
        <v>1700</v>
      </c>
    </row>
    <row r="948" spans="1:6">
      <c r="A948">
        <v>941</v>
      </c>
      <c r="B948" s="9">
        <v>36585</v>
      </c>
      <c r="C948" s="6">
        <f t="shared" si="45"/>
        <v>2</v>
      </c>
      <c r="D948" s="12">
        <f t="shared" si="46"/>
        <v>2000</v>
      </c>
      <c r="E948" s="12">
        <f t="shared" si="47"/>
        <v>2000</v>
      </c>
      <c r="F948" s="19">
        <v>1700</v>
      </c>
    </row>
    <row r="949" spans="1:6">
      <c r="A949">
        <v>942</v>
      </c>
      <c r="B949" s="9">
        <v>36616</v>
      </c>
      <c r="C949" s="6">
        <f t="shared" si="45"/>
        <v>3</v>
      </c>
      <c r="D949" s="12">
        <f t="shared" si="46"/>
        <v>2000</v>
      </c>
      <c r="E949" s="12">
        <f t="shared" si="47"/>
        <v>2000</v>
      </c>
      <c r="F949" s="19">
        <v>1700</v>
      </c>
    </row>
    <row r="950" spans="1:6">
      <c r="A950">
        <v>943</v>
      </c>
      <c r="B950" s="9">
        <v>36646</v>
      </c>
      <c r="C950" s="6">
        <f t="shared" si="45"/>
        <v>4</v>
      </c>
      <c r="D950" s="12">
        <f t="shared" si="46"/>
        <v>2000</v>
      </c>
      <c r="E950" s="12">
        <f t="shared" si="47"/>
        <v>2000</v>
      </c>
      <c r="F950" s="19">
        <v>1000</v>
      </c>
    </row>
    <row r="951" spans="1:6">
      <c r="A951">
        <v>944</v>
      </c>
      <c r="B951" s="9">
        <v>36677</v>
      </c>
      <c r="C951" s="6">
        <f t="shared" si="45"/>
        <v>5</v>
      </c>
      <c r="D951" s="12">
        <f t="shared" si="46"/>
        <v>2000</v>
      </c>
      <c r="E951" s="12">
        <f t="shared" si="47"/>
        <v>2000</v>
      </c>
      <c r="F951" s="19">
        <v>1000</v>
      </c>
    </row>
    <row r="952" spans="1:6">
      <c r="A952">
        <v>945</v>
      </c>
      <c r="B952" s="9">
        <v>36707</v>
      </c>
      <c r="C952" s="6">
        <f t="shared" si="45"/>
        <v>6</v>
      </c>
      <c r="D952" s="12">
        <f t="shared" si="46"/>
        <v>2000</v>
      </c>
      <c r="E952" s="12">
        <f t="shared" si="47"/>
        <v>2000</v>
      </c>
      <c r="F952" s="19">
        <v>1000</v>
      </c>
    </row>
    <row r="953" spans="1:6">
      <c r="A953">
        <v>946</v>
      </c>
      <c r="B953" s="9">
        <v>36738</v>
      </c>
      <c r="C953" s="6">
        <f t="shared" si="45"/>
        <v>7</v>
      </c>
      <c r="D953" s="12">
        <f t="shared" si="46"/>
        <v>2000</v>
      </c>
      <c r="E953" s="12">
        <f t="shared" si="47"/>
        <v>2000</v>
      </c>
      <c r="F953" s="19">
        <v>1000</v>
      </c>
    </row>
    <row r="954" spans="1:6">
      <c r="A954">
        <v>947</v>
      </c>
      <c r="B954" s="9">
        <v>36769</v>
      </c>
      <c r="C954" s="6">
        <f t="shared" si="45"/>
        <v>8</v>
      </c>
      <c r="D954" s="12">
        <f t="shared" si="46"/>
        <v>2000</v>
      </c>
      <c r="E954" s="12">
        <f t="shared" si="47"/>
        <v>2000</v>
      </c>
      <c r="F954" s="19">
        <v>1000</v>
      </c>
    </row>
    <row r="955" spans="1:6">
      <c r="A955">
        <v>948</v>
      </c>
      <c r="B955" s="9">
        <v>36799</v>
      </c>
      <c r="C955" s="6">
        <f t="shared" si="45"/>
        <v>9</v>
      </c>
      <c r="D955" s="12">
        <f t="shared" si="46"/>
        <v>2000</v>
      </c>
      <c r="E955" s="12">
        <f t="shared" si="47"/>
        <v>2000</v>
      </c>
      <c r="F955" s="19">
        <v>1000</v>
      </c>
    </row>
    <row r="956" spans="1:6">
      <c r="A956">
        <v>949</v>
      </c>
      <c r="B956" s="9">
        <v>36830</v>
      </c>
      <c r="C956" s="6">
        <f t="shared" si="45"/>
        <v>10</v>
      </c>
      <c r="D956" s="12">
        <f t="shared" si="46"/>
        <v>2000</v>
      </c>
      <c r="E956" s="12">
        <f t="shared" si="47"/>
        <v>2001</v>
      </c>
      <c r="F956" s="19">
        <v>1700</v>
      </c>
    </row>
    <row r="957" spans="1:6">
      <c r="A957">
        <v>950</v>
      </c>
      <c r="B957" s="9">
        <v>36860</v>
      </c>
      <c r="C957" s="6">
        <f t="shared" si="45"/>
        <v>11</v>
      </c>
      <c r="D957" s="12">
        <f t="shared" si="46"/>
        <v>2000</v>
      </c>
      <c r="E957" s="12">
        <f t="shared" si="47"/>
        <v>2001</v>
      </c>
      <c r="F957" s="19">
        <v>1700</v>
      </c>
    </row>
    <row r="958" spans="1:6">
      <c r="A958">
        <v>951</v>
      </c>
      <c r="B958" s="9">
        <v>36891</v>
      </c>
      <c r="C958" s="6">
        <f t="shared" si="45"/>
        <v>12</v>
      </c>
      <c r="D958" s="12">
        <f t="shared" si="46"/>
        <v>2000</v>
      </c>
      <c r="E958" s="12">
        <f t="shared" si="47"/>
        <v>2001</v>
      </c>
      <c r="F958" s="19">
        <v>1700</v>
      </c>
    </row>
    <row r="959" spans="1:6">
      <c r="A959">
        <v>952</v>
      </c>
      <c r="B959" s="9">
        <v>36922</v>
      </c>
      <c r="C959" s="6">
        <f t="shared" si="45"/>
        <v>1</v>
      </c>
      <c r="D959" s="12">
        <f t="shared" si="46"/>
        <v>2001</v>
      </c>
      <c r="E959" s="12">
        <f t="shared" si="47"/>
        <v>2001</v>
      </c>
      <c r="F959" s="19">
        <v>1700</v>
      </c>
    </row>
    <row r="960" spans="1:6">
      <c r="A960">
        <v>953</v>
      </c>
      <c r="B960" s="9">
        <v>36950</v>
      </c>
      <c r="C960" s="6">
        <f t="shared" si="45"/>
        <v>2</v>
      </c>
      <c r="D960" s="12">
        <f t="shared" si="46"/>
        <v>2001</v>
      </c>
      <c r="E960" s="12">
        <f t="shared" si="47"/>
        <v>2001</v>
      </c>
      <c r="F960" s="19">
        <v>1700</v>
      </c>
    </row>
    <row r="961" spans="1:6">
      <c r="A961">
        <v>954</v>
      </c>
      <c r="B961" s="9">
        <v>36981</v>
      </c>
      <c r="C961" s="6">
        <f t="shared" si="45"/>
        <v>3</v>
      </c>
      <c r="D961" s="12">
        <f t="shared" si="46"/>
        <v>2001</v>
      </c>
      <c r="E961" s="12">
        <f t="shared" si="47"/>
        <v>2001</v>
      </c>
      <c r="F961" s="19">
        <v>1700</v>
      </c>
    </row>
    <row r="962" spans="1:6">
      <c r="A962">
        <v>955</v>
      </c>
      <c r="B962" s="9">
        <v>37011</v>
      </c>
      <c r="C962" s="6">
        <f t="shared" si="45"/>
        <v>4</v>
      </c>
      <c r="D962" s="12">
        <f t="shared" si="46"/>
        <v>2001</v>
      </c>
      <c r="E962" s="12">
        <f t="shared" si="47"/>
        <v>2001</v>
      </c>
      <c r="F962" s="19">
        <v>1000</v>
      </c>
    </row>
    <row r="963" spans="1:6">
      <c r="A963">
        <v>956</v>
      </c>
      <c r="B963" s="9">
        <v>37042</v>
      </c>
      <c r="C963" s="6">
        <f t="shared" si="45"/>
        <v>5</v>
      </c>
      <c r="D963" s="12">
        <f t="shared" si="46"/>
        <v>2001</v>
      </c>
      <c r="E963" s="12">
        <f t="shared" si="47"/>
        <v>2001</v>
      </c>
      <c r="F963" s="19">
        <v>1000</v>
      </c>
    </row>
    <row r="964" spans="1:6">
      <c r="A964">
        <v>957</v>
      </c>
      <c r="B964" s="9">
        <v>37072</v>
      </c>
      <c r="C964" s="6">
        <f t="shared" si="45"/>
        <v>6</v>
      </c>
      <c r="D964" s="12">
        <f t="shared" si="46"/>
        <v>2001</v>
      </c>
      <c r="E964" s="12">
        <f t="shared" si="47"/>
        <v>2001</v>
      </c>
      <c r="F964" s="19">
        <v>1000</v>
      </c>
    </row>
    <row r="965" spans="1:6">
      <c r="A965">
        <v>958</v>
      </c>
      <c r="B965" s="9">
        <v>37103</v>
      </c>
      <c r="C965" s="6">
        <f t="shared" si="45"/>
        <v>7</v>
      </c>
      <c r="D965" s="12">
        <f t="shared" si="46"/>
        <v>2001</v>
      </c>
      <c r="E965" s="12">
        <f t="shared" si="47"/>
        <v>2001</v>
      </c>
      <c r="F965" s="19">
        <v>1000</v>
      </c>
    </row>
    <row r="966" spans="1:6">
      <c r="A966">
        <v>959</v>
      </c>
      <c r="B966" s="9">
        <v>37134</v>
      </c>
      <c r="C966" s="6">
        <f t="shared" si="45"/>
        <v>8</v>
      </c>
      <c r="D966" s="12">
        <f t="shared" si="46"/>
        <v>2001</v>
      </c>
      <c r="E966" s="12">
        <f t="shared" si="47"/>
        <v>2001</v>
      </c>
      <c r="F966" s="19">
        <v>1000</v>
      </c>
    </row>
    <row r="967" spans="1:6">
      <c r="A967">
        <v>960</v>
      </c>
      <c r="B967" s="9">
        <v>37164</v>
      </c>
      <c r="C967" s="6">
        <f t="shared" si="45"/>
        <v>9</v>
      </c>
      <c r="D967" s="12">
        <f t="shared" si="46"/>
        <v>2001</v>
      </c>
      <c r="E967" s="12">
        <f t="shared" si="47"/>
        <v>2001</v>
      </c>
      <c r="F967" s="19">
        <v>1000</v>
      </c>
    </row>
    <row r="968" spans="1:6">
      <c r="A968">
        <v>961</v>
      </c>
      <c r="B968" s="9">
        <v>37195</v>
      </c>
      <c r="C968" s="6">
        <f t="shared" si="45"/>
        <v>10</v>
      </c>
      <c r="D968" s="12">
        <f t="shared" si="46"/>
        <v>2001</v>
      </c>
      <c r="E968" s="12">
        <f t="shared" si="47"/>
        <v>2002</v>
      </c>
      <c r="F968" s="19">
        <v>1200</v>
      </c>
    </row>
    <row r="969" spans="1:6">
      <c r="A969">
        <v>962</v>
      </c>
      <c r="B969" s="9">
        <v>37225</v>
      </c>
      <c r="C969" s="6">
        <f t="shared" ref="C969:C1003" si="48">MONTH(B969)</f>
        <v>11</v>
      </c>
      <c r="D969" s="12">
        <f t="shared" ref="D969:D1003" si="49">YEAR(B969)</f>
        <v>2001</v>
      </c>
      <c r="E969" s="12">
        <f t="shared" ref="E969:E1003" si="50">IF(AND($C969&gt;=10,$C969&lt;=12),$D969+1,$D969)</f>
        <v>2002</v>
      </c>
      <c r="F969" s="19">
        <v>1200</v>
      </c>
    </row>
    <row r="970" spans="1:6">
      <c r="A970">
        <v>963</v>
      </c>
      <c r="B970" s="9">
        <v>37256</v>
      </c>
      <c r="C970" s="6">
        <f t="shared" si="48"/>
        <v>12</v>
      </c>
      <c r="D970" s="12">
        <f t="shared" si="49"/>
        <v>2001</v>
      </c>
      <c r="E970" s="12">
        <f t="shared" si="50"/>
        <v>2002</v>
      </c>
      <c r="F970" s="19">
        <v>1200</v>
      </c>
    </row>
    <row r="971" spans="1:6">
      <c r="A971">
        <v>964</v>
      </c>
      <c r="B971" s="9">
        <v>37287</v>
      </c>
      <c r="C971" s="6">
        <f t="shared" si="48"/>
        <v>1</v>
      </c>
      <c r="D971" s="12">
        <f t="shared" si="49"/>
        <v>2002</v>
      </c>
      <c r="E971" s="12">
        <f t="shared" si="50"/>
        <v>2002</v>
      </c>
      <c r="F971" s="19">
        <v>1200</v>
      </c>
    </row>
    <row r="972" spans="1:6">
      <c r="A972">
        <v>965</v>
      </c>
      <c r="B972" s="9">
        <v>37315</v>
      </c>
      <c r="C972" s="6">
        <f t="shared" si="48"/>
        <v>2</v>
      </c>
      <c r="D972" s="12">
        <f t="shared" si="49"/>
        <v>2002</v>
      </c>
      <c r="E972" s="12">
        <f t="shared" si="50"/>
        <v>2002</v>
      </c>
      <c r="F972" s="19">
        <v>1200</v>
      </c>
    </row>
    <row r="973" spans="1:6">
      <c r="A973">
        <v>966</v>
      </c>
      <c r="B973" s="9">
        <v>37346</v>
      </c>
      <c r="C973" s="6">
        <f t="shared" si="48"/>
        <v>3</v>
      </c>
      <c r="D973" s="12">
        <f t="shared" si="49"/>
        <v>2002</v>
      </c>
      <c r="E973" s="12">
        <f t="shared" si="50"/>
        <v>2002</v>
      </c>
      <c r="F973" s="19">
        <v>1000</v>
      </c>
    </row>
    <row r="974" spans="1:6">
      <c r="A974">
        <v>967</v>
      </c>
      <c r="B974" s="9">
        <v>37376</v>
      </c>
      <c r="C974" s="6">
        <f t="shared" si="48"/>
        <v>4</v>
      </c>
      <c r="D974" s="12">
        <f t="shared" si="49"/>
        <v>2002</v>
      </c>
      <c r="E974" s="12">
        <f t="shared" si="50"/>
        <v>2002</v>
      </c>
      <c r="F974" s="19">
        <v>1000</v>
      </c>
    </row>
    <row r="975" spans="1:6">
      <c r="A975">
        <v>968</v>
      </c>
      <c r="B975" s="9">
        <v>37407</v>
      </c>
      <c r="C975" s="6">
        <f t="shared" si="48"/>
        <v>5</v>
      </c>
      <c r="D975" s="12">
        <f t="shared" si="49"/>
        <v>2002</v>
      </c>
      <c r="E975" s="12">
        <f t="shared" si="50"/>
        <v>2002</v>
      </c>
      <c r="F975" s="19">
        <v>1000</v>
      </c>
    </row>
    <row r="976" spans="1:6">
      <c r="A976">
        <v>969</v>
      </c>
      <c r="B976" s="9">
        <v>37437</v>
      </c>
      <c r="C976" s="6">
        <f t="shared" si="48"/>
        <v>6</v>
      </c>
      <c r="D976" s="12">
        <f t="shared" si="49"/>
        <v>2002</v>
      </c>
      <c r="E976" s="12">
        <f t="shared" si="50"/>
        <v>2002</v>
      </c>
      <c r="F976" s="19">
        <v>1000</v>
      </c>
    </row>
    <row r="977" spans="1:6">
      <c r="A977">
        <v>970</v>
      </c>
      <c r="B977" s="9">
        <v>37468</v>
      </c>
      <c r="C977" s="6">
        <f t="shared" si="48"/>
        <v>7</v>
      </c>
      <c r="D977" s="12">
        <f t="shared" si="49"/>
        <v>2002</v>
      </c>
      <c r="E977" s="12">
        <f t="shared" si="50"/>
        <v>2002</v>
      </c>
      <c r="F977" s="19">
        <v>1000</v>
      </c>
    </row>
    <row r="978" spans="1:6">
      <c r="A978">
        <v>971</v>
      </c>
      <c r="B978" s="9">
        <v>37499</v>
      </c>
      <c r="C978" s="6">
        <f t="shared" si="48"/>
        <v>8</v>
      </c>
      <c r="D978" s="12">
        <f t="shared" si="49"/>
        <v>2002</v>
      </c>
      <c r="E978" s="12">
        <f t="shared" si="50"/>
        <v>2002</v>
      </c>
      <c r="F978" s="19">
        <v>1000</v>
      </c>
    </row>
    <row r="979" spans="1:6">
      <c r="A979">
        <v>972</v>
      </c>
      <c r="B979" s="9">
        <v>37529</v>
      </c>
      <c r="C979" s="6">
        <f t="shared" si="48"/>
        <v>9</v>
      </c>
      <c r="D979" s="12">
        <f t="shared" si="49"/>
        <v>2002</v>
      </c>
      <c r="E979" s="12">
        <f t="shared" si="50"/>
        <v>2002</v>
      </c>
      <c r="F979" s="19">
        <v>1000</v>
      </c>
    </row>
    <row r="980" spans="1:6">
      <c r="A980">
        <v>973</v>
      </c>
      <c r="B980" s="9">
        <v>37560</v>
      </c>
      <c r="C980" s="6">
        <f t="shared" si="48"/>
        <v>10</v>
      </c>
      <c r="D980" s="12">
        <f t="shared" si="49"/>
        <v>2002</v>
      </c>
      <c r="E980" s="12">
        <f t="shared" si="50"/>
        <v>2003</v>
      </c>
      <c r="F980" s="19">
        <v>1700</v>
      </c>
    </row>
    <row r="981" spans="1:6">
      <c r="A981">
        <v>974</v>
      </c>
      <c r="B981" s="9">
        <v>37590</v>
      </c>
      <c r="C981" s="6">
        <f t="shared" si="48"/>
        <v>11</v>
      </c>
      <c r="D981" s="12">
        <f t="shared" si="49"/>
        <v>2002</v>
      </c>
      <c r="E981" s="12">
        <f t="shared" si="50"/>
        <v>2003</v>
      </c>
      <c r="F981" s="19">
        <v>1700</v>
      </c>
    </row>
    <row r="982" spans="1:6">
      <c r="A982">
        <v>975</v>
      </c>
      <c r="B982" s="9">
        <v>37621</v>
      </c>
      <c r="C982" s="6">
        <f t="shared" si="48"/>
        <v>12</v>
      </c>
      <c r="D982" s="12">
        <f t="shared" si="49"/>
        <v>2002</v>
      </c>
      <c r="E982" s="12">
        <f t="shared" si="50"/>
        <v>2003</v>
      </c>
      <c r="F982" s="19">
        <v>1700</v>
      </c>
    </row>
    <row r="983" spans="1:6">
      <c r="A983">
        <v>976</v>
      </c>
      <c r="B983" s="9">
        <v>37652</v>
      </c>
      <c r="C983" s="6">
        <f t="shared" si="48"/>
        <v>1</v>
      </c>
      <c r="D983" s="12">
        <f t="shared" si="49"/>
        <v>2003</v>
      </c>
      <c r="E983" s="12">
        <f t="shared" si="50"/>
        <v>2003</v>
      </c>
      <c r="F983" s="19">
        <v>1700</v>
      </c>
    </row>
    <row r="984" spans="1:6">
      <c r="A984">
        <v>977</v>
      </c>
      <c r="B984" s="9">
        <v>37680</v>
      </c>
      <c r="C984" s="6">
        <f t="shared" si="48"/>
        <v>2</v>
      </c>
      <c r="D984" s="12">
        <f t="shared" si="49"/>
        <v>2003</v>
      </c>
      <c r="E984" s="12">
        <f t="shared" si="50"/>
        <v>2003</v>
      </c>
      <c r="F984" s="19">
        <v>1700</v>
      </c>
    </row>
    <row r="985" spans="1:6">
      <c r="A985">
        <v>978</v>
      </c>
      <c r="B985" s="9">
        <v>37711</v>
      </c>
      <c r="C985" s="6">
        <f t="shared" si="48"/>
        <v>3</v>
      </c>
      <c r="D985" s="12">
        <f t="shared" si="49"/>
        <v>2003</v>
      </c>
      <c r="E985" s="12">
        <f t="shared" si="50"/>
        <v>2003</v>
      </c>
      <c r="F985" s="19">
        <v>1700</v>
      </c>
    </row>
    <row r="986" spans="1:6">
      <c r="A986">
        <v>979</v>
      </c>
      <c r="B986" s="9">
        <v>37741</v>
      </c>
      <c r="C986" s="6">
        <f t="shared" si="48"/>
        <v>4</v>
      </c>
      <c r="D986" s="12">
        <f t="shared" si="49"/>
        <v>2003</v>
      </c>
      <c r="E986" s="12">
        <f t="shared" si="50"/>
        <v>2003</v>
      </c>
      <c r="F986" s="19">
        <v>1000</v>
      </c>
    </row>
    <row r="987" spans="1:6">
      <c r="A987">
        <v>980</v>
      </c>
      <c r="B987" s="9">
        <v>37772</v>
      </c>
      <c r="C987" s="6">
        <f t="shared" si="48"/>
        <v>5</v>
      </c>
      <c r="D987" s="12">
        <f t="shared" si="49"/>
        <v>2003</v>
      </c>
      <c r="E987" s="12">
        <f t="shared" si="50"/>
        <v>2003</v>
      </c>
      <c r="F987" s="19">
        <v>1000</v>
      </c>
    </row>
    <row r="988" spans="1:6">
      <c r="A988">
        <v>981</v>
      </c>
      <c r="B988" s="9">
        <v>37802</v>
      </c>
      <c r="C988" s="6">
        <f t="shared" si="48"/>
        <v>6</v>
      </c>
      <c r="D988" s="12">
        <f t="shared" si="49"/>
        <v>2003</v>
      </c>
      <c r="E988" s="12">
        <f t="shared" si="50"/>
        <v>2003</v>
      </c>
      <c r="F988" s="19">
        <v>1000</v>
      </c>
    </row>
    <row r="989" spans="1:6">
      <c r="A989">
        <v>982</v>
      </c>
      <c r="B989" s="9">
        <v>37833</v>
      </c>
      <c r="C989" s="6">
        <f t="shared" si="48"/>
        <v>7</v>
      </c>
      <c r="D989" s="12">
        <f t="shared" si="49"/>
        <v>2003</v>
      </c>
      <c r="E989" s="12">
        <f t="shared" si="50"/>
        <v>2003</v>
      </c>
      <c r="F989" s="19">
        <v>1000</v>
      </c>
    </row>
    <row r="990" spans="1:6">
      <c r="A990">
        <v>983</v>
      </c>
      <c r="B990" s="9">
        <v>37864</v>
      </c>
      <c r="C990" s="6">
        <f t="shared" si="48"/>
        <v>8</v>
      </c>
      <c r="D990" s="12">
        <f t="shared" si="49"/>
        <v>2003</v>
      </c>
      <c r="E990" s="12">
        <f t="shared" si="50"/>
        <v>2003</v>
      </c>
      <c r="F990" s="19">
        <v>1000</v>
      </c>
    </row>
    <row r="991" spans="1:6">
      <c r="A991">
        <v>984</v>
      </c>
      <c r="B991" s="9">
        <v>37894</v>
      </c>
      <c r="C991" s="6">
        <f t="shared" si="48"/>
        <v>9</v>
      </c>
      <c r="D991" s="12">
        <f t="shared" si="49"/>
        <v>2003</v>
      </c>
      <c r="E991" s="12">
        <f t="shared" si="50"/>
        <v>2003</v>
      </c>
      <c r="F991" s="19">
        <v>1000</v>
      </c>
    </row>
    <row r="992" spans="1:6">
      <c r="A992">
        <v>985</v>
      </c>
      <c r="B992" s="9">
        <v>37925</v>
      </c>
      <c r="C992" s="6">
        <f t="shared" si="48"/>
        <v>10</v>
      </c>
      <c r="D992" s="12">
        <f t="shared" si="49"/>
        <v>2003</v>
      </c>
      <c r="E992" s="12">
        <f t="shared" si="50"/>
        <v>2004</v>
      </c>
      <c r="F992" s="19">
        <v>0</v>
      </c>
    </row>
    <row r="993" spans="1:6">
      <c r="A993">
        <v>986</v>
      </c>
      <c r="B993" s="9">
        <v>37955</v>
      </c>
      <c r="C993" s="6">
        <f t="shared" si="48"/>
        <v>11</v>
      </c>
      <c r="D993" s="12">
        <f t="shared" si="49"/>
        <v>2003</v>
      </c>
      <c r="E993" s="12">
        <f t="shared" si="50"/>
        <v>2004</v>
      </c>
      <c r="F993" s="19">
        <v>0</v>
      </c>
    </row>
    <row r="994" spans="1:6">
      <c r="A994">
        <v>987</v>
      </c>
      <c r="B994" s="9">
        <v>37986</v>
      </c>
      <c r="C994" s="6">
        <f t="shared" si="48"/>
        <v>12</v>
      </c>
      <c r="D994" s="12">
        <f t="shared" si="49"/>
        <v>2003</v>
      </c>
      <c r="E994" s="12">
        <f t="shared" si="50"/>
        <v>2004</v>
      </c>
      <c r="F994" s="19">
        <v>0</v>
      </c>
    </row>
    <row r="995" spans="1:6">
      <c r="A995">
        <v>988</v>
      </c>
      <c r="B995" s="9">
        <v>38017</v>
      </c>
      <c r="C995" s="6">
        <f t="shared" si="48"/>
        <v>1</v>
      </c>
      <c r="D995" s="12">
        <f t="shared" si="49"/>
        <v>2004</v>
      </c>
      <c r="E995" s="12">
        <f t="shared" si="50"/>
        <v>2004</v>
      </c>
      <c r="F995" s="19">
        <v>0</v>
      </c>
    </row>
    <row r="996" spans="1:6">
      <c r="A996">
        <v>989</v>
      </c>
      <c r="B996" s="9">
        <v>38046</v>
      </c>
      <c r="C996" s="6">
        <f t="shared" si="48"/>
        <v>2</v>
      </c>
      <c r="D996" s="12">
        <f t="shared" si="49"/>
        <v>2004</v>
      </c>
      <c r="E996" s="12">
        <f t="shared" si="50"/>
        <v>2004</v>
      </c>
      <c r="F996" s="19">
        <v>0</v>
      </c>
    </row>
    <row r="997" spans="1:6">
      <c r="A997">
        <v>990</v>
      </c>
      <c r="B997" s="9">
        <v>38077</v>
      </c>
      <c r="C997" s="6">
        <f t="shared" si="48"/>
        <v>3</v>
      </c>
      <c r="D997" s="12">
        <f t="shared" si="49"/>
        <v>2004</v>
      </c>
      <c r="E997" s="12">
        <f t="shared" si="50"/>
        <v>2004</v>
      </c>
      <c r="F997" s="19">
        <v>0</v>
      </c>
    </row>
    <row r="998" spans="1:6">
      <c r="A998">
        <v>991</v>
      </c>
      <c r="B998" s="9">
        <v>38107</v>
      </c>
      <c r="C998" s="6">
        <f t="shared" si="48"/>
        <v>4</v>
      </c>
      <c r="D998" s="12">
        <f t="shared" si="49"/>
        <v>2004</v>
      </c>
      <c r="E998" s="12">
        <f t="shared" si="50"/>
        <v>2004</v>
      </c>
      <c r="F998" s="19">
        <v>0</v>
      </c>
    </row>
    <row r="999" spans="1:6">
      <c r="A999">
        <v>992</v>
      </c>
      <c r="B999" s="9">
        <v>38138</v>
      </c>
      <c r="C999" s="6">
        <f t="shared" si="48"/>
        <v>5</v>
      </c>
      <c r="D999" s="12">
        <f t="shared" si="49"/>
        <v>2004</v>
      </c>
      <c r="E999" s="12">
        <f t="shared" si="50"/>
        <v>2004</v>
      </c>
      <c r="F999" s="19">
        <v>0</v>
      </c>
    </row>
    <row r="1000" spans="1:6">
      <c r="A1000">
        <v>993</v>
      </c>
      <c r="B1000" s="9">
        <v>38168</v>
      </c>
      <c r="C1000" s="6">
        <f t="shared" si="48"/>
        <v>6</v>
      </c>
      <c r="D1000" s="12">
        <f t="shared" si="49"/>
        <v>2004</v>
      </c>
      <c r="E1000" s="12">
        <f t="shared" si="50"/>
        <v>2004</v>
      </c>
      <c r="F1000" s="19">
        <v>0</v>
      </c>
    </row>
    <row r="1001" spans="1:6">
      <c r="A1001">
        <v>994</v>
      </c>
      <c r="B1001" s="9">
        <v>38199</v>
      </c>
      <c r="C1001" s="6">
        <f t="shared" si="48"/>
        <v>7</v>
      </c>
      <c r="D1001" s="12">
        <f t="shared" si="49"/>
        <v>2004</v>
      </c>
      <c r="E1001" s="12">
        <f t="shared" si="50"/>
        <v>2004</v>
      </c>
      <c r="F1001" s="19">
        <v>0</v>
      </c>
    </row>
    <row r="1002" spans="1:6">
      <c r="A1002">
        <v>995</v>
      </c>
      <c r="B1002" s="9">
        <v>38230</v>
      </c>
      <c r="C1002" s="6">
        <f t="shared" si="48"/>
        <v>8</v>
      </c>
      <c r="D1002" s="12">
        <f t="shared" si="49"/>
        <v>2004</v>
      </c>
      <c r="E1002" s="12">
        <f t="shared" si="50"/>
        <v>2004</v>
      </c>
      <c r="F1002" s="19">
        <v>0</v>
      </c>
    </row>
    <row r="1003" spans="1:6">
      <c r="A1003">
        <v>996</v>
      </c>
      <c r="B1003" s="9">
        <v>38260</v>
      </c>
      <c r="C1003" s="6">
        <f t="shared" si="48"/>
        <v>9</v>
      </c>
      <c r="D1003" s="12">
        <f t="shared" si="49"/>
        <v>2004</v>
      </c>
      <c r="E1003" s="12">
        <f t="shared" si="50"/>
        <v>2004</v>
      </c>
      <c r="F1003" s="19">
        <v>0</v>
      </c>
    </row>
    <row r="1004" spans="1:6">
      <c r="B1004" s="9"/>
      <c r="C1004" s="6"/>
      <c r="D1004" s="12"/>
      <c r="E1004" s="12"/>
    </row>
    <row r="1005" spans="1:6">
      <c r="B1005" s="9"/>
      <c r="C1005" s="6"/>
      <c r="D1005" s="12"/>
      <c r="E1005" s="12"/>
    </row>
    <row r="1006" spans="1:6">
      <c r="B1006" s="9"/>
      <c r="C1006" s="6"/>
      <c r="D1006" s="12"/>
      <c r="E1006" s="12"/>
    </row>
    <row r="1007" spans="1:6">
      <c r="B1007" s="9"/>
      <c r="C1007" s="6"/>
      <c r="D1007" s="12"/>
      <c r="E1007" s="12"/>
    </row>
    <row r="1008" spans="1:6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773DD-BC8A-4C19-BD9D-E50DAA3E4B5E}">
  <dimension ref="A1:L1135"/>
  <sheetViews>
    <sheetView workbookViewId="0"/>
  </sheetViews>
  <sheetFormatPr defaultRowHeight="15"/>
  <cols>
    <col min="1" max="1" width="5.5703125" bestFit="1" customWidth="1"/>
    <col min="2" max="2" width="11" bestFit="1" customWidth="1"/>
    <col min="3" max="5" width="11.5703125" customWidth="1"/>
    <col min="6" max="6" width="20.7109375" bestFit="1" customWidth="1"/>
    <col min="8" max="8" width="10.7109375" bestFit="1" customWidth="1"/>
    <col min="10" max="10" width="24.42578125" bestFit="1" customWidth="1"/>
  </cols>
  <sheetData>
    <row r="1" spans="1:12">
      <c r="A1" s="8" t="s">
        <v>445</v>
      </c>
      <c r="B1" s="8" t="s">
        <v>446</v>
      </c>
      <c r="C1" s="8"/>
      <c r="D1" s="8"/>
      <c r="E1" s="8"/>
      <c r="F1" s="8" t="s">
        <v>1357</v>
      </c>
      <c r="H1" t="s">
        <v>1360</v>
      </c>
      <c r="I1">
        <v>1930</v>
      </c>
    </row>
    <row r="2" spans="1:12">
      <c r="A2" s="8" t="s">
        <v>447</v>
      </c>
      <c r="B2" s="8" t="s">
        <v>446</v>
      </c>
      <c r="C2" s="8"/>
      <c r="D2" s="8"/>
      <c r="E2" s="8"/>
      <c r="F2" s="8" t="s">
        <v>1685</v>
      </c>
      <c r="I2" t="s">
        <v>441</v>
      </c>
      <c r="J2" t="s">
        <v>1333</v>
      </c>
      <c r="K2" t="s">
        <v>459</v>
      </c>
      <c r="L2" t="s">
        <v>1334</v>
      </c>
    </row>
    <row r="3" spans="1:12">
      <c r="A3" s="8" t="s">
        <v>449</v>
      </c>
      <c r="B3" s="8" t="s">
        <v>446</v>
      </c>
      <c r="C3" s="8"/>
      <c r="D3" s="8"/>
      <c r="E3" s="8"/>
      <c r="F3" s="8" t="s">
        <v>1358</v>
      </c>
      <c r="I3">
        <v>1</v>
      </c>
      <c r="J3" s="11">
        <f>AVERAGEIFS($F$8:$F$1135, $C$8:$C$1135,$I3, $E$8:$E$1135, $I$1)</f>
        <v>900</v>
      </c>
      <c r="K3">
        <f>DAY(EOMONTH(B11,0))</f>
        <v>31</v>
      </c>
      <c r="L3" s="7">
        <f>J3/K3</f>
        <v>29.032258064516128</v>
      </c>
    </row>
    <row r="4" spans="1:12">
      <c r="A4" s="8" t="s">
        <v>451</v>
      </c>
      <c r="B4" s="8" t="s">
        <v>446</v>
      </c>
      <c r="C4" s="8"/>
      <c r="D4" s="8"/>
      <c r="E4" s="8"/>
      <c r="F4" s="8" t="s">
        <v>446</v>
      </c>
      <c r="I4">
        <v>2</v>
      </c>
      <c r="J4" s="11">
        <f>AVERAGEIFS($F$8:$F$1135, $C$8:$C$1135,$I4, $E$8:$E$1135, $I$1)</f>
        <v>900</v>
      </c>
      <c r="K4">
        <f t="shared" ref="K4:K14" si="0">DAY(EOMONTH(B12,0))</f>
        <v>28</v>
      </c>
      <c r="L4" s="7">
        <f t="shared" ref="L4:L14" si="1">J4/K4</f>
        <v>32.142857142857146</v>
      </c>
    </row>
    <row r="5" spans="1:12">
      <c r="A5" s="8" t="s">
        <v>452</v>
      </c>
      <c r="B5" s="8" t="s">
        <v>446</v>
      </c>
      <c r="C5" s="8"/>
      <c r="D5" s="8"/>
      <c r="E5" s="8"/>
      <c r="F5" s="8" t="s">
        <v>1349</v>
      </c>
      <c r="I5">
        <v>3</v>
      </c>
      <c r="J5" s="11">
        <f t="shared" ref="J5:J14" si="2">AVERAGEIFS($F$8:$F$1135, $C$8:$C$1135,$I5, $E$8:$E$1135, $I$1)</f>
        <v>750</v>
      </c>
      <c r="K5">
        <f t="shared" si="0"/>
        <v>31</v>
      </c>
      <c r="L5" s="7">
        <f t="shared" si="1"/>
        <v>24.193548387096776</v>
      </c>
    </row>
    <row r="6" spans="1:12">
      <c r="A6" s="8" t="s">
        <v>454</v>
      </c>
      <c r="B6" s="8" t="s">
        <v>446</v>
      </c>
      <c r="C6" s="8"/>
      <c r="D6" s="8"/>
      <c r="E6" s="8"/>
      <c r="F6" s="8" t="s">
        <v>10</v>
      </c>
      <c r="I6">
        <v>4</v>
      </c>
      <c r="J6" s="11">
        <f t="shared" si="2"/>
        <v>2800</v>
      </c>
      <c r="K6">
        <f t="shared" si="0"/>
        <v>30</v>
      </c>
      <c r="L6" s="7">
        <f t="shared" si="1"/>
        <v>93.333333333333329</v>
      </c>
    </row>
    <row r="7" spans="1:12">
      <c r="A7" s="8" t="s">
        <v>455</v>
      </c>
      <c r="B7" s="8" t="s">
        <v>456</v>
      </c>
      <c r="C7" s="8" t="s">
        <v>441</v>
      </c>
      <c r="D7" s="8" t="s">
        <v>457</v>
      </c>
      <c r="E7" s="8" t="s">
        <v>1359</v>
      </c>
      <c r="F7" s="8" t="s">
        <v>2</v>
      </c>
      <c r="I7">
        <v>5</v>
      </c>
      <c r="J7" s="11">
        <f t="shared" si="2"/>
        <v>2800</v>
      </c>
      <c r="K7">
        <f t="shared" si="0"/>
        <v>31</v>
      </c>
      <c r="L7" s="7">
        <f t="shared" si="1"/>
        <v>90.322580645161295</v>
      </c>
    </row>
    <row r="8" spans="1:12">
      <c r="A8">
        <v>1</v>
      </c>
      <c r="B8" s="9">
        <v>7975</v>
      </c>
      <c r="C8" s="6">
        <f>MONTH(B8)</f>
        <v>10</v>
      </c>
      <c r="D8" s="12">
        <f>YEAR(B8)</f>
        <v>1921</v>
      </c>
      <c r="E8" s="12">
        <f>IF(AND($C8&gt;=10,$C8&lt;=12),$D8+1,$D8)</f>
        <v>1922</v>
      </c>
      <c r="F8" s="19">
        <v>1700</v>
      </c>
      <c r="I8">
        <v>6</v>
      </c>
      <c r="J8" s="11">
        <f t="shared" si="2"/>
        <v>1219.8755480240366</v>
      </c>
      <c r="K8">
        <f t="shared" si="0"/>
        <v>30</v>
      </c>
      <c r="L8" s="7">
        <f t="shared" si="1"/>
        <v>40.662518267467888</v>
      </c>
    </row>
    <row r="9" spans="1:12">
      <c r="A9">
        <v>2</v>
      </c>
      <c r="B9" s="9">
        <v>8005</v>
      </c>
      <c r="C9" s="6">
        <f t="shared" ref="C9:C72" si="3">MONTH(B9)</f>
        <v>11</v>
      </c>
      <c r="D9" s="12">
        <f t="shared" ref="D9:D72" si="4">YEAR(B9)</f>
        <v>1921</v>
      </c>
      <c r="E9" s="12">
        <f t="shared" ref="E9:E72" si="5">IF(AND($C9&gt;=10,$C9&lt;=12),$D9+1,$D9)</f>
        <v>1922</v>
      </c>
      <c r="F9" s="19">
        <v>1700</v>
      </c>
      <c r="I9">
        <v>7</v>
      </c>
      <c r="J9" s="11">
        <f t="shared" si="2"/>
        <v>750</v>
      </c>
      <c r="K9">
        <f t="shared" si="0"/>
        <v>31</v>
      </c>
      <c r="L9" s="7">
        <f t="shared" si="1"/>
        <v>24.193548387096776</v>
      </c>
    </row>
    <row r="10" spans="1:12">
      <c r="A10">
        <v>3</v>
      </c>
      <c r="B10" s="9">
        <v>8036</v>
      </c>
      <c r="C10" s="6">
        <f t="shared" si="3"/>
        <v>12</v>
      </c>
      <c r="D10" s="12">
        <f t="shared" si="4"/>
        <v>1921</v>
      </c>
      <c r="E10" s="12">
        <f t="shared" si="5"/>
        <v>1922</v>
      </c>
      <c r="F10" s="19">
        <v>1700</v>
      </c>
      <c r="I10">
        <v>8</v>
      </c>
      <c r="J10" s="11">
        <f t="shared" si="2"/>
        <v>750</v>
      </c>
      <c r="K10">
        <f t="shared" si="0"/>
        <v>31</v>
      </c>
      <c r="L10" s="7">
        <f t="shared" si="1"/>
        <v>24.193548387096776</v>
      </c>
    </row>
    <row r="11" spans="1:12">
      <c r="A11">
        <v>4</v>
      </c>
      <c r="B11" s="9">
        <v>8067</v>
      </c>
      <c r="C11" s="6">
        <f t="shared" si="3"/>
        <v>1</v>
      </c>
      <c r="D11" s="12">
        <f t="shared" si="4"/>
        <v>1922</v>
      </c>
      <c r="E11" s="12">
        <f t="shared" si="5"/>
        <v>1922</v>
      </c>
      <c r="F11" s="19">
        <v>1700</v>
      </c>
      <c r="I11">
        <v>9</v>
      </c>
      <c r="J11" s="11">
        <f t="shared" si="2"/>
        <v>750</v>
      </c>
      <c r="K11">
        <f t="shared" si="0"/>
        <v>30</v>
      </c>
      <c r="L11" s="7">
        <f t="shared" si="1"/>
        <v>25</v>
      </c>
    </row>
    <row r="12" spans="1:12">
      <c r="A12">
        <v>5</v>
      </c>
      <c r="B12" s="9">
        <v>8095</v>
      </c>
      <c r="C12" s="6">
        <f t="shared" si="3"/>
        <v>2</v>
      </c>
      <c r="D12" s="12">
        <f t="shared" si="4"/>
        <v>1922</v>
      </c>
      <c r="E12" s="12">
        <f t="shared" si="5"/>
        <v>1922</v>
      </c>
      <c r="F12" s="19">
        <v>1700</v>
      </c>
      <c r="I12">
        <v>10</v>
      </c>
      <c r="J12" s="11">
        <f t="shared" si="2"/>
        <v>900</v>
      </c>
      <c r="K12">
        <f t="shared" si="0"/>
        <v>31</v>
      </c>
      <c r="L12" s="7">
        <f t="shared" si="1"/>
        <v>29.032258064516128</v>
      </c>
    </row>
    <row r="13" spans="1:12">
      <c r="A13">
        <v>6</v>
      </c>
      <c r="B13" s="9">
        <v>8126</v>
      </c>
      <c r="C13" s="6">
        <f t="shared" si="3"/>
        <v>3</v>
      </c>
      <c r="D13" s="12">
        <f t="shared" si="4"/>
        <v>1922</v>
      </c>
      <c r="E13" s="12">
        <f t="shared" si="5"/>
        <v>1922</v>
      </c>
      <c r="F13" s="19">
        <v>1700</v>
      </c>
      <c r="I13">
        <v>11</v>
      </c>
      <c r="J13" s="11">
        <f t="shared" si="2"/>
        <v>900</v>
      </c>
      <c r="K13">
        <f t="shared" si="0"/>
        <v>30</v>
      </c>
      <c r="L13" s="7">
        <f t="shared" si="1"/>
        <v>30</v>
      </c>
    </row>
    <row r="14" spans="1:12">
      <c r="A14">
        <v>7</v>
      </c>
      <c r="B14" s="9">
        <v>8156</v>
      </c>
      <c r="C14" s="6">
        <f t="shared" si="3"/>
        <v>4</v>
      </c>
      <c r="D14" s="12">
        <f t="shared" si="4"/>
        <v>1922</v>
      </c>
      <c r="E14" s="12">
        <f t="shared" si="5"/>
        <v>1922</v>
      </c>
      <c r="F14" s="19">
        <v>2800</v>
      </c>
      <c r="I14">
        <v>12</v>
      </c>
      <c r="J14" s="11">
        <f t="shared" si="2"/>
        <v>900</v>
      </c>
      <c r="K14">
        <f t="shared" si="0"/>
        <v>31</v>
      </c>
      <c r="L14" s="7">
        <f t="shared" si="1"/>
        <v>29.032258064516128</v>
      </c>
    </row>
    <row r="15" spans="1:12">
      <c r="A15">
        <v>8</v>
      </c>
      <c r="B15" s="9">
        <v>8187</v>
      </c>
      <c r="C15" s="6">
        <f t="shared" si="3"/>
        <v>5</v>
      </c>
      <c r="D15" s="12">
        <f t="shared" si="4"/>
        <v>1922</v>
      </c>
      <c r="E15" s="12">
        <f t="shared" si="5"/>
        <v>1922</v>
      </c>
      <c r="F15" s="19">
        <v>2800</v>
      </c>
    </row>
    <row r="16" spans="1:12">
      <c r="A16">
        <v>9</v>
      </c>
      <c r="B16" s="9">
        <v>8217</v>
      </c>
      <c r="C16" s="6">
        <f t="shared" si="3"/>
        <v>6</v>
      </c>
      <c r="D16" s="12">
        <f t="shared" si="4"/>
        <v>1922</v>
      </c>
      <c r="E16" s="12">
        <f t="shared" si="5"/>
        <v>1922</v>
      </c>
      <c r="F16" s="19">
        <v>2800</v>
      </c>
    </row>
    <row r="17" spans="1:6">
      <c r="A17">
        <v>10</v>
      </c>
      <c r="B17" s="9">
        <v>8248</v>
      </c>
      <c r="C17" s="6">
        <f t="shared" si="3"/>
        <v>7</v>
      </c>
      <c r="D17" s="12">
        <f t="shared" si="4"/>
        <v>1922</v>
      </c>
      <c r="E17" s="12">
        <f t="shared" si="5"/>
        <v>1922</v>
      </c>
      <c r="F17" s="19">
        <v>2800</v>
      </c>
    </row>
    <row r="18" spans="1:6">
      <c r="A18">
        <v>11</v>
      </c>
      <c r="B18" s="9">
        <v>8279</v>
      </c>
      <c r="C18" s="6">
        <f t="shared" si="3"/>
        <v>8</v>
      </c>
      <c r="D18" s="12">
        <f t="shared" si="4"/>
        <v>1922</v>
      </c>
      <c r="E18" s="12">
        <f t="shared" si="5"/>
        <v>1922</v>
      </c>
      <c r="F18" s="19">
        <v>2333.025658991769</v>
      </c>
    </row>
    <row r="19" spans="1:6">
      <c r="A19">
        <v>12</v>
      </c>
      <c r="B19" s="9">
        <v>8309</v>
      </c>
      <c r="C19" s="6">
        <f t="shared" si="3"/>
        <v>9</v>
      </c>
      <c r="D19" s="12">
        <f t="shared" si="4"/>
        <v>1922</v>
      </c>
      <c r="E19" s="12">
        <f t="shared" si="5"/>
        <v>1922</v>
      </c>
      <c r="F19" s="19">
        <v>1511.9782012173614</v>
      </c>
    </row>
    <row r="20" spans="1:6">
      <c r="A20">
        <v>13</v>
      </c>
      <c r="B20" s="9">
        <v>8340</v>
      </c>
      <c r="C20" s="6">
        <f t="shared" si="3"/>
        <v>10</v>
      </c>
      <c r="D20" s="12">
        <f t="shared" si="4"/>
        <v>1922</v>
      </c>
      <c r="E20" s="12">
        <f t="shared" si="5"/>
        <v>1923</v>
      </c>
      <c r="F20" s="19">
        <v>1700</v>
      </c>
    </row>
    <row r="21" spans="1:6">
      <c r="A21">
        <v>14</v>
      </c>
      <c r="B21" s="9">
        <v>8370</v>
      </c>
      <c r="C21" s="6">
        <f t="shared" si="3"/>
        <v>11</v>
      </c>
      <c r="D21" s="12">
        <f t="shared" si="4"/>
        <v>1922</v>
      </c>
      <c r="E21" s="12">
        <f t="shared" si="5"/>
        <v>1923</v>
      </c>
      <c r="F21" s="19">
        <v>1700</v>
      </c>
    </row>
    <row r="22" spans="1:6">
      <c r="A22">
        <v>15</v>
      </c>
      <c r="B22" s="9">
        <v>8401</v>
      </c>
      <c r="C22" s="6">
        <f t="shared" si="3"/>
        <v>12</v>
      </c>
      <c r="D22" s="12">
        <f t="shared" si="4"/>
        <v>1922</v>
      </c>
      <c r="E22" s="12">
        <f t="shared" si="5"/>
        <v>1923</v>
      </c>
      <c r="F22" s="19">
        <v>1700</v>
      </c>
    </row>
    <row r="23" spans="1:6">
      <c r="A23">
        <v>16</v>
      </c>
      <c r="B23" s="9">
        <v>8432</v>
      </c>
      <c r="C23" s="6">
        <f t="shared" si="3"/>
        <v>1</v>
      </c>
      <c r="D23" s="12">
        <f t="shared" si="4"/>
        <v>1923</v>
      </c>
      <c r="E23" s="12">
        <f t="shared" si="5"/>
        <v>1923</v>
      </c>
      <c r="F23" s="19">
        <v>1700</v>
      </c>
    </row>
    <row r="24" spans="1:6">
      <c r="A24">
        <v>17</v>
      </c>
      <c r="B24" s="9">
        <v>8460</v>
      </c>
      <c r="C24" s="6">
        <f t="shared" si="3"/>
        <v>2</v>
      </c>
      <c r="D24" s="12">
        <f t="shared" si="4"/>
        <v>1923</v>
      </c>
      <c r="E24" s="12">
        <f t="shared" si="5"/>
        <v>1923</v>
      </c>
      <c r="F24" s="19">
        <v>1700</v>
      </c>
    </row>
    <row r="25" spans="1:6">
      <c r="A25">
        <v>18</v>
      </c>
      <c r="B25" s="9">
        <v>8491</v>
      </c>
      <c r="C25" s="6">
        <f t="shared" si="3"/>
        <v>3</v>
      </c>
      <c r="D25" s="12">
        <f t="shared" si="4"/>
        <v>1923</v>
      </c>
      <c r="E25" s="12">
        <f t="shared" si="5"/>
        <v>1923</v>
      </c>
      <c r="F25" s="19">
        <v>1700</v>
      </c>
    </row>
    <row r="26" spans="1:6">
      <c r="A26">
        <v>19</v>
      </c>
      <c r="B26" s="9">
        <v>8521</v>
      </c>
      <c r="C26" s="6">
        <f t="shared" si="3"/>
        <v>4</v>
      </c>
      <c r="D26" s="12">
        <f t="shared" si="4"/>
        <v>1923</v>
      </c>
      <c r="E26" s="12">
        <f t="shared" si="5"/>
        <v>1923</v>
      </c>
      <c r="F26" s="19">
        <v>2800</v>
      </c>
    </row>
    <row r="27" spans="1:6">
      <c r="A27">
        <v>20</v>
      </c>
      <c r="B27" s="9">
        <v>8552</v>
      </c>
      <c r="C27" s="6">
        <f t="shared" si="3"/>
        <v>5</v>
      </c>
      <c r="D27" s="12">
        <f t="shared" si="4"/>
        <v>1923</v>
      </c>
      <c r="E27" s="12">
        <f t="shared" si="5"/>
        <v>1923</v>
      </c>
      <c r="F27" s="19">
        <v>2800</v>
      </c>
    </row>
    <row r="28" spans="1:6">
      <c r="A28">
        <v>21</v>
      </c>
      <c r="B28" s="9">
        <v>8582</v>
      </c>
      <c r="C28" s="6">
        <f t="shared" si="3"/>
        <v>6</v>
      </c>
      <c r="D28" s="12">
        <f t="shared" si="4"/>
        <v>1923</v>
      </c>
      <c r="E28" s="12">
        <f t="shared" si="5"/>
        <v>1923</v>
      </c>
      <c r="F28" s="19">
        <v>2800</v>
      </c>
    </row>
    <row r="29" spans="1:6">
      <c r="A29">
        <v>22</v>
      </c>
      <c r="B29" s="9">
        <v>8613</v>
      </c>
      <c r="C29" s="6">
        <f t="shared" si="3"/>
        <v>7</v>
      </c>
      <c r="D29" s="12">
        <f t="shared" si="4"/>
        <v>1923</v>
      </c>
      <c r="E29" s="12">
        <f t="shared" si="5"/>
        <v>1923</v>
      </c>
      <c r="F29" s="19">
        <v>1000</v>
      </c>
    </row>
    <row r="30" spans="1:6">
      <c r="A30">
        <v>23</v>
      </c>
      <c r="B30" s="9">
        <v>8644</v>
      </c>
      <c r="C30" s="6">
        <f t="shared" si="3"/>
        <v>8</v>
      </c>
      <c r="D30" s="12">
        <f t="shared" si="4"/>
        <v>1923</v>
      </c>
      <c r="E30" s="12">
        <f t="shared" si="5"/>
        <v>1923</v>
      </c>
      <c r="F30" s="19">
        <v>1000</v>
      </c>
    </row>
    <row r="31" spans="1:6">
      <c r="A31">
        <v>24</v>
      </c>
      <c r="B31" s="9">
        <v>8674</v>
      </c>
      <c r="C31" s="6">
        <f t="shared" si="3"/>
        <v>9</v>
      </c>
      <c r="D31" s="12">
        <f t="shared" si="4"/>
        <v>1923</v>
      </c>
      <c r="E31" s="12">
        <f t="shared" si="5"/>
        <v>1923</v>
      </c>
      <c r="F31" s="19">
        <v>1000</v>
      </c>
    </row>
    <row r="32" spans="1:6">
      <c r="A32">
        <v>25</v>
      </c>
      <c r="B32" s="9">
        <v>8705</v>
      </c>
      <c r="C32" s="6">
        <f t="shared" si="3"/>
        <v>10</v>
      </c>
      <c r="D32" s="12">
        <f t="shared" si="4"/>
        <v>1923</v>
      </c>
      <c r="E32" s="12">
        <f t="shared" si="5"/>
        <v>1924</v>
      </c>
      <c r="F32" s="19">
        <v>1700</v>
      </c>
    </row>
    <row r="33" spans="1:6">
      <c r="A33">
        <v>26</v>
      </c>
      <c r="B33" s="9">
        <v>8735</v>
      </c>
      <c r="C33" s="6">
        <f t="shared" si="3"/>
        <v>11</v>
      </c>
      <c r="D33" s="12">
        <f t="shared" si="4"/>
        <v>1923</v>
      </c>
      <c r="E33" s="12">
        <f t="shared" si="5"/>
        <v>1924</v>
      </c>
      <c r="F33" s="19">
        <v>1700</v>
      </c>
    </row>
    <row r="34" spans="1:6">
      <c r="A34">
        <v>27</v>
      </c>
      <c r="B34" s="9">
        <v>8766</v>
      </c>
      <c r="C34" s="6">
        <f t="shared" si="3"/>
        <v>12</v>
      </c>
      <c r="D34" s="12">
        <f t="shared" si="4"/>
        <v>1923</v>
      </c>
      <c r="E34" s="12">
        <f t="shared" si="5"/>
        <v>1924</v>
      </c>
      <c r="F34" s="19">
        <v>1700</v>
      </c>
    </row>
    <row r="35" spans="1:6">
      <c r="A35">
        <v>28</v>
      </c>
      <c r="B35" s="9">
        <v>8797</v>
      </c>
      <c r="C35" s="6">
        <f t="shared" si="3"/>
        <v>1</v>
      </c>
      <c r="D35" s="12">
        <f t="shared" si="4"/>
        <v>1924</v>
      </c>
      <c r="E35" s="12">
        <f t="shared" si="5"/>
        <v>1924</v>
      </c>
      <c r="F35" s="19">
        <v>1700</v>
      </c>
    </row>
    <row r="36" spans="1:6">
      <c r="A36">
        <v>29</v>
      </c>
      <c r="B36" s="9">
        <v>8826</v>
      </c>
      <c r="C36" s="6">
        <f t="shared" si="3"/>
        <v>2</v>
      </c>
      <c r="D36" s="12">
        <f t="shared" si="4"/>
        <v>1924</v>
      </c>
      <c r="E36" s="12">
        <f t="shared" si="5"/>
        <v>1924</v>
      </c>
      <c r="F36" s="19">
        <v>1700</v>
      </c>
    </row>
    <row r="37" spans="1:6">
      <c r="A37">
        <v>30</v>
      </c>
      <c r="B37" s="9">
        <v>8857</v>
      </c>
      <c r="C37" s="6">
        <f t="shared" si="3"/>
        <v>3</v>
      </c>
      <c r="D37" s="12">
        <f t="shared" si="4"/>
        <v>1924</v>
      </c>
      <c r="E37" s="12">
        <f t="shared" si="5"/>
        <v>1924</v>
      </c>
      <c r="F37" s="19">
        <v>1700</v>
      </c>
    </row>
    <row r="38" spans="1:6">
      <c r="A38">
        <v>31</v>
      </c>
      <c r="B38" s="9">
        <v>8887</v>
      </c>
      <c r="C38" s="6">
        <f t="shared" si="3"/>
        <v>4</v>
      </c>
      <c r="D38" s="12">
        <f t="shared" si="4"/>
        <v>1924</v>
      </c>
      <c r="E38" s="12">
        <f t="shared" si="5"/>
        <v>1924</v>
      </c>
      <c r="F38" s="19">
        <v>2174.3669150024798</v>
      </c>
    </row>
    <row r="39" spans="1:6">
      <c r="A39">
        <v>32</v>
      </c>
      <c r="B39" s="9">
        <v>8918</v>
      </c>
      <c r="C39" s="6">
        <f t="shared" si="3"/>
        <v>5</v>
      </c>
      <c r="D39" s="12">
        <f t="shared" si="4"/>
        <v>1924</v>
      </c>
      <c r="E39" s="12">
        <f t="shared" si="5"/>
        <v>1924</v>
      </c>
      <c r="F39" s="19">
        <v>1584.5482635409082</v>
      </c>
    </row>
    <row r="40" spans="1:6">
      <c r="A40">
        <v>33</v>
      </c>
      <c r="B40" s="9">
        <v>8948</v>
      </c>
      <c r="C40" s="6">
        <f t="shared" si="3"/>
        <v>6</v>
      </c>
      <c r="D40" s="12">
        <f t="shared" si="4"/>
        <v>1924</v>
      </c>
      <c r="E40" s="12">
        <f t="shared" si="5"/>
        <v>1924</v>
      </c>
      <c r="F40" s="19">
        <v>1184.3174130885498</v>
      </c>
    </row>
    <row r="41" spans="1:6">
      <c r="A41">
        <v>34</v>
      </c>
      <c r="B41" s="9">
        <v>8979</v>
      </c>
      <c r="C41" s="6">
        <f t="shared" si="3"/>
        <v>7</v>
      </c>
      <c r="D41" s="12">
        <f t="shared" si="4"/>
        <v>1924</v>
      </c>
      <c r="E41" s="12">
        <f t="shared" si="5"/>
        <v>1924</v>
      </c>
      <c r="F41" s="19">
        <v>750</v>
      </c>
    </row>
    <row r="42" spans="1:6">
      <c r="A42">
        <v>35</v>
      </c>
      <c r="B42" s="9">
        <v>9010</v>
      </c>
      <c r="C42" s="6">
        <f t="shared" si="3"/>
        <v>8</v>
      </c>
      <c r="D42" s="12">
        <f t="shared" si="4"/>
        <v>1924</v>
      </c>
      <c r="E42" s="12">
        <f t="shared" si="5"/>
        <v>1924</v>
      </c>
      <c r="F42" s="19">
        <v>983.77017656393366</v>
      </c>
    </row>
    <row r="43" spans="1:6">
      <c r="A43">
        <v>36</v>
      </c>
      <c r="B43" s="9">
        <v>9040</v>
      </c>
      <c r="C43" s="6">
        <f t="shared" si="3"/>
        <v>9</v>
      </c>
      <c r="D43" s="12">
        <f t="shared" si="4"/>
        <v>1924</v>
      </c>
      <c r="E43" s="12">
        <f t="shared" si="5"/>
        <v>1924</v>
      </c>
      <c r="F43" s="19">
        <v>1210.702062837242</v>
      </c>
    </row>
    <row r="44" spans="1:6">
      <c r="A44">
        <v>37</v>
      </c>
      <c r="B44" s="9">
        <v>9071</v>
      </c>
      <c r="C44" s="6">
        <f t="shared" si="3"/>
        <v>10</v>
      </c>
      <c r="D44" s="12">
        <f t="shared" si="4"/>
        <v>1924</v>
      </c>
      <c r="E44" s="12">
        <f t="shared" si="5"/>
        <v>1925</v>
      </c>
      <c r="F44" s="19">
        <v>900</v>
      </c>
    </row>
    <row r="45" spans="1:6">
      <c r="A45">
        <v>38</v>
      </c>
      <c r="B45" s="9">
        <v>9101</v>
      </c>
      <c r="C45" s="6">
        <f t="shared" si="3"/>
        <v>11</v>
      </c>
      <c r="D45" s="12">
        <f t="shared" si="4"/>
        <v>1924</v>
      </c>
      <c r="E45" s="12">
        <f t="shared" si="5"/>
        <v>1925</v>
      </c>
      <c r="F45" s="19">
        <v>900</v>
      </c>
    </row>
    <row r="46" spans="1:6">
      <c r="A46">
        <v>39</v>
      </c>
      <c r="B46" s="9">
        <v>9132</v>
      </c>
      <c r="C46" s="6">
        <f t="shared" si="3"/>
        <v>12</v>
      </c>
      <c r="D46" s="12">
        <f t="shared" si="4"/>
        <v>1924</v>
      </c>
      <c r="E46" s="12">
        <f t="shared" si="5"/>
        <v>1925</v>
      </c>
      <c r="F46" s="19">
        <v>900</v>
      </c>
    </row>
    <row r="47" spans="1:6">
      <c r="A47">
        <v>40</v>
      </c>
      <c r="B47" s="9">
        <v>9163</v>
      </c>
      <c r="C47" s="6">
        <f t="shared" si="3"/>
        <v>1</v>
      </c>
      <c r="D47" s="12">
        <f t="shared" si="4"/>
        <v>1925</v>
      </c>
      <c r="E47" s="12">
        <f t="shared" si="5"/>
        <v>1925</v>
      </c>
      <c r="F47" s="19">
        <v>900</v>
      </c>
    </row>
    <row r="48" spans="1:6">
      <c r="A48">
        <v>41</v>
      </c>
      <c r="B48" s="9">
        <v>9191</v>
      </c>
      <c r="C48" s="6">
        <f t="shared" si="3"/>
        <v>2</v>
      </c>
      <c r="D48" s="12">
        <f t="shared" si="4"/>
        <v>1925</v>
      </c>
      <c r="E48" s="12">
        <f t="shared" si="5"/>
        <v>1925</v>
      </c>
      <c r="F48" s="19">
        <v>900</v>
      </c>
    </row>
    <row r="49" spans="1:6">
      <c r="A49">
        <v>42</v>
      </c>
      <c r="B49" s="9">
        <v>9222</v>
      </c>
      <c r="C49" s="6">
        <f t="shared" si="3"/>
        <v>3</v>
      </c>
      <c r="D49" s="12">
        <f t="shared" si="4"/>
        <v>1925</v>
      </c>
      <c r="E49" s="12">
        <f t="shared" si="5"/>
        <v>1925</v>
      </c>
      <c r="F49" s="19">
        <v>750</v>
      </c>
    </row>
    <row r="50" spans="1:6">
      <c r="A50">
        <v>43</v>
      </c>
      <c r="B50" s="9">
        <v>9252</v>
      </c>
      <c r="C50" s="6">
        <f t="shared" si="3"/>
        <v>4</v>
      </c>
      <c r="D50" s="12">
        <f t="shared" si="4"/>
        <v>1925</v>
      </c>
      <c r="E50" s="12">
        <f t="shared" si="5"/>
        <v>1925</v>
      </c>
      <c r="F50" s="19">
        <v>2800</v>
      </c>
    </row>
    <row r="51" spans="1:6">
      <c r="A51">
        <v>44</v>
      </c>
      <c r="B51" s="9">
        <v>9283</v>
      </c>
      <c r="C51" s="6">
        <f t="shared" si="3"/>
        <v>5</v>
      </c>
      <c r="D51" s="12">
        <f t="shared" si="4"/>
        <v>1925</v>
      </c>
      <c r="E51" s="12">
        <f t="shared" si="5"/>
        <v>1925</v>
      </c>
      <c r="F51" s="19">
        <v>2800</v>
      </c>
    </row>
    <row r="52" spans="1:6">
      <c r="A52">
        <v>45</v>
      </c>
      <c r="B52" s="9">
        <v>9313</v>
      </c>
      <c r="C52" s="6">
        <f t="shared" si="3"/>
        <v>6</v>
      </c>
      <c r="D52" s="12">
        <f t="shared" si="4"/>
        <v>1925</v>
      </c>
      <c r="E52" s="12">
        <f t="shared" si="5"/>
        <v>1925</v>
      </c>
      <c r="F52" s="19">
        <v>1847.7458211788676</v>
      </c>
    </row>
    <row r="53" spans="1:6">
      <c r="A53">
        <v>46</v>
      </c>
      <c r="B53" s="9">
        <v>9344</v>
      </c>
      <c r="C53" s="6">
        <f t="shared" si="3"/>
        <v>7</v>
      </c>
      <c r="D53" s="12">
        <f t="shared" si="4"/>
        <v>1925</v>
      </c>
      <c r="E53" s="12">
        <f t="shared" si="5"/>
        <v>1925</v>
      </c>
      <c r="F53" s="19">
        <v>750</v>
      </c>
    </row>
    <row r="54" spans="1:6">
      <c r="A54">
        <v>47</v>
      </c>
      <c r="B54" s="9">
        <v>9375</v>
      </c>
      <c r="C54" s="6">
        <f t="shared" si="3"/>
        <v>8</v>
      </c>
      <c r="D54" s="12">
        <f t="shared" si="4"/>
        <v>1925</v>
      </c>
      <c r="E54" s="12">
        <f t="shared" si="5"/>
        <v>1925</v>
      </c>
      <c r="F54" s="19">
        <v>750</v>
      </c>
    </row>
    <row r="55" spans="1:6">
      <c r="A55">
        <v>48</v>
      </c>
      <c r="B55" s="9">
        <v>9405</v>
      </c>
      <c r="C55" s="6">
        <f t="shared" si="3"/>
        <v>9</v>
      </c>
      <c r="D55" s="12">
        <f t="shared" si="4"/>
        <v>1925</v>
      </c>
      <c r="E55" s="12">
        <f t="shared" si="5"/>
        <v>1925</v>
      </c>
      <c r="F55" s="19">
        <v>750</v>
      </c>
    </row>
    <row r="56" spans="1:6">
      <c r="A56">
        <v>49</v>
      </c>
      <c r="B56" s="9">
        <v>9436</v>
      </c>
      <c r="C56" s="6">
        <f t="shared" si="3"/>
        <v>10</v>
      </c>
      <c r="D56" s="12">
        <f t="shared" si="4"/>
        <v>1925</v>
      </c>
      <c r="E56" s="12">
        <f t="shared" si="5"/>
        <v>1926</v>
      </c>
      <c r="F56" s="19">
        <v>900</v>
      </c>
    </row>
    <row r="57" spans="1:6">
      <c r="A57">
        <v>50</v>
      </c>
      <c r="B57" s="9">
        <v>9466</v>
      </c>
      <c r="C57" s="6">
        <f t="shared" si="3"/>
        <v>11</v>
      </c>
      <c r="D57" s="12">
        <f t="shared" si="4"/>
        <v>1925</v>
      </c>
      <c r="E57" s="12">
        <f t="shared" si="5"/>
        <v>1926</v>
      </c>
      <c r="F57" s="19">
        <v>900</v>
      </c>
    </row>
    <row r="58" spans="1:6">
      <c r="A58">
        <v>51</v>
      </c>
      <c r="B58" s="9">
        <v>9497</v>
      </c>
      <c r="C58" s="6">
        <f t="shared" si="3"/>
        <v>12</v>
      </c>
      <c r="D58" s="12">
        <f t="shared" si="4"/>
        <v>1925</v>
      </c>
      <c r="E58" s="12">
        <f t="shared" si="5"/>
        <v>1926</v>
      </c>
      <c r="F58" s="19">
        <v>900</v>
      </c>
    </row>
    <row r="59" spans="1:6">
      <c r="A59">
        <v>52</v>
      </c>
      <c r="B59" s="9">
        <v>9528</v>
      </c>
      <c r="C59" s="6">
        <f t="shared" si="3"/>
        <v>1</v>
      </c>
      <c r="D59" s="12">
        <f t="shared" si="4"/>
        <v>1926</v>
      </c>
      <c r="E59" s="12">
        <f t="shared" si="5"/>
        <v>1926</v>
      </c>
      <c r="F59" s="19">
        <v>900</v>
      </c>
    </row>
    <row r="60" spans="1:6">
      <c r="A60">
        <v>53</v>
      </c>
      <c r="B60" s="9">
        <v>9556</v>
      </c>
      <c r="C60" s="6">
        <f t="shared" si="3"/>
        <v>2</v>
      </c>
      <c r="D60" s="12">
        <f t="shared" si="4"/>
        <v>1926</v>
      </c>
      <c r="E60" s="12">
        <f t="shared" si="5"/>
        <v>1926</v>
      </c>
      <c r="F60" s="19">
        <v>900</v>
      </c>
    </row>
    <row r="61" spans="1:6">
      <c r="A61">
        <v>54</v>
      </c>
      <c r="B61" s="9">
        <v>9587</v>
      </c>
      <c r="C61" s="6">
        <f t="shared" si="3"/>
        <v>3</v>
      </c>
      <c r="D61" s="12">
        <f t="shared" si="4"/>
        <v>1926</v>
      </c>
      <c r="E61" s="12">
        <f t="shared" si="5"/>
        <v>1926</v>
      </c>
      <c r="F61" s="19">
        <v>750</v>
      </c>
    </row>
    <row r="62" spans="1:6">
      <c r="A62">
        <v>55</v>
      </c>
      <c r="B62" s="9">
        <v>9617</v>
      </c>
      <c r="C62" s="6">
        <f t="shared" si="3"/>
        <v>4</v>
      </c>
      <c r="D62" s="12">
        <f t="shared" si="4"/>
        <v>1926</v>
      </c>
      <c r="E62" s="12">
        <f t="shared" si="5"/>
        <v>1926</v>
      </c>
      <c r="F62" s="19">
        <v>2800</v>
      </c>
    </row>
    <row r="63" spans="1:6">
      <c r="A63">
        <v>56</v>
      </c>
      <c r="B63" s="9">
        <v>9648</v>
      </c>
      <c r="C63" s="6">
        <f t="shared" si="3"/>
        <v>5</v>
      </c>
      <c r="D63" s="12">
        <f t="shared" si="4"/>
        <v>1926</v>
      </c>
      <c r="E63" s="12">
        <f t="shared" si="5"/>
        <v>1926</v>
      </c>
      <c r="F63" s="19">
        <v>2800</v>
      </c>
    </row>
    <row r="64" spans="1:6">
      <c r="A64">
        <v>57</v>
      </c>
      <c r="B64" s="9">
        <v>9678</v>
      </c>
      <c r="C64" s="6">
        <f t="shared" si="3"/>
        <v>6</v>
      </c>
      <c r="D64" s="12">
        <f t="shared" si="4"/>
        <v>1926</v>
      </c>
      <c r="E64" s="12">
        <f t="shared" si="5"/>
        <v>1926</v>
      </c>
      <c r="F64" s="19">
        <v>750</v>
      </c>
    </row>
    <row r="65" spans="1:6">
      <c r="A65">
        <v>58</v>
      </c>
      <c r="B65" s="9">
        <v>9709</v>
      </c>
      <c r="C65" s="6">
        <f t="shared" si="3"/>
        <v>7</v>
      </c>
      <c r="D65" s="12">
        <f t="shared" si="4"/>
        <v>1926</v>
      </c>
      <c r="E65" s="12">
        <f t="shared" si="5"/>
        <v>1926</v>
      </c>
      <c r="F65" s="19">
        <v>750</v>
      </c>
    </row>
    <row r="66" spans="1:6">
      <c r="A66">
        <v>59</v>
      </c>
      <c r="B66" s="9">
        <v>9740</v>
      </c>
      <c r="C66" s="6">
        <f t="shared" si="3"/>
        <v>8</v>
      </c>
      <c r="D66" s="12">
        <f t="shared" si="4"/>
        <v>1926</v>
      </c>
      <c r="E66" s="12">
        <f t="shared" si="5"/>
        <v>1926</v>
      </c>
      <c r="F66" s="19">
        <v>750</v>
      </c>
    </row>
    <row r="67" spans="1:6">
      <c r="A67">
        <v>60</v>
      </c>
      <c r="B67" s="9">
        <v>9770</v>
      </c>
      <c r="C67" s="6">
        <f t="shared" si="3"/>
        <v>9</v>
      </c>
      <c r="D67" s="12">
        <f t="shared" si="4"/>
        <v>1926</v>
      </c>
      <c r="E67" s="12">
        <f t="shared" si="5"/>
        <v>1926</v>
      </c>
      <c r="F67" s="19">
        <v>750</v>
      </c>
    </row>
    <row r="68" spans="1:6">
      <c r="A68">
        <v>61</v>
      </c>
      <c r="B68" s="9">
        <v>9801</v>
      </c>
      <c r="C68" s="6">
        <f t="shared" si="3"/>
        <v>10</v>
      </c>
      <c r="D68" s="12">
        <f t="shared" si="4"/>
        <v>1926</v>
      </c>
      <c r="E68" s="12">
        <f t="shared" si="5"/>
        <v>1927</v>
      </c>
      <c r="F68" s="19">
        <v>900</v>
      </c>
    </row>
    <row r="69" spans="1:6">
      <c r="A69">
        <v>62</v>
      </c>
      <c r="B69" s="9">
        <v>9831</v>
      </c>
      <c r="C69" s="6">
        <f t="shared" si="3"/>
        <v>11</v>
      </c>
      <c r="D69" s="12">
        <f t="shared" si="4"/>
        <v>1926</v>
      </c>
      <c r="E69" s="12">
        <f t="shared" si="5"/>
        <v>1927</v>
      </c>
      <c r="F69" s="19">
        <v>900</v>
      </c>
    </row>
    <row r="70" spans="1:6">
      <c r="A70">
        <v>63</v>
      </c>
      <c r="B70" s="9">
        <v>9862</v>
      </c>
      <c r="C70" s="6">
        <f t="shared" si="3"/>
        <v>12</v>
      </c>
      <c r="D70" s="12">
        <f t="shared" si="4"/>
        <v>1926</v>
      </c>
      <c r="E70" s="12">
        <f t="shared" si="5"/>
        <v>1927</v>
      </c>
      <c r="F70" s="19">
        <v>900</v>
      </c>
    </row>
    <row r="71" spans="1:6">
      <c r="A71">
        <v>64</v>
      </c>
      <c r="B71" s="9">
        <v>9893</v>
      </c>
      <c r="C71" s="6">
        <f t="shared" si="3"/>
        <v>1</v>
      </c>
      <c r="D71" s="12">
        <f t="shared" si="4"/>
        <v>1927</v>
      </c>
      <c r="E71" s="12">
        <f t="shared" si="5"/>
        <v>1927</v>
      </c>
      <c r="F71" s="19">
        <v>900</v>
      </c>
    </row>
    <row r="72" spans="1:6">
      <c r="A72">
        <v>65</v>
      </c>
      <c r="B72" s="9">
        <v>9921</v>
      </c>
      <c r="C72" s="6">
        <f t="shared" si="3"/>
        <v>2</v>
      </c>
      <c r="D72" s="12">
        <f t="shared" si="4"/>
        <v>1927</v>
      </c>
      <c r="E72" s="12">
        <f t="shared" si="5"/>
        <v>1927</v>
      </c>
      <c r="F72" s="19">
        <v>900</v>
      </c>
    </row>
    <row r="73" spans="1:6">
      <c r="A73">
        <v>66</v>
      </c>
      <c r="B73" s="9">
        <v>9952</v>
      </c>
      <c r="C73" s="6">
        <f t="shared" ref="C73:C136" si="6">MONTH(B73)</f>
        <v>3</v>
      </c>
      <c r="D73" s="12">
        <f t="shared" ref="D73:D136" si="7">YEAR(B73)</f>
        <v>1927</v>
      </c>
      <c r="E73" s="12">
        <f t="shared" ref="E73:E136" si="8">IF(AND($C73&gt;=10,$C73&lt;=12),$D73+1,$D73)</f>
        <v>1927</v>
      </c>
      <c r="F73" s="19">
        <v>750</v>
      </c>
    </row>
    <row r="74" spans="1:6">
      <c r="A74">
        <v>67</v>
      </c>
      <c r="B74" s="9">
        <v>9982</v>
      </c>
      <c r="C74" s="6">
        <f t="shared" si="6"/>
        <v>4</v>
      </c>
      <c r="D74" s="12">
        <f t="shared" si="7"/>
        <v>1927</v>
      </c>
      <c r="E74" s="12">
        <f t="shared" si="8"/>
        <v>1927</v>
      </c>
      <c r="F74" s="19">
        <v>2800</v>
      </c>
    </row>
    <row r="75" spans="1:6">
      <c r="A75">
        <v>68</v>
      </c>
      <c r="B75" s="9">
        <v>10013</v>
      </c>
      <c r="C75" s="6">
        <f t="shared" si="6"/>
        <v>5</v>
      </c>
      <c r="D75" s="12">
        <f t="shared" si="7"/>
        <v>1927</v>
      </c>
      <c r="E75" s="12">
        <f t="shared" si="8"/>
        <v>1927</v>
      </c>
      <c r="F75" s="19">
        <v>2800</v>
      </c>
    </row>
    <row r="76" spans="1:6">
      <c r="A76">
        <v>69</v>
      </c>
      <c r="B76" s="9">
        <v>10043</v>
      </c>
      <c r="C76" s="6">
        <f t="shared" si="6"/>
        <v>6</v>
      </c>
      <c r="D76" s="12">
        <f t="shared" si="7"/>
        <v>1927</v>
      </c>
      <c r="E76" s="12">
        <f t="shared" si="8"/>
        <v>1927</v>
      </c>
      <c r="F76" s="19">
        <v>2800</v>
      </c>
    </row>
    <row r="77" spans="1:6">
      <c r="A77">
        <v>70</v>
      </c>
      <c r="B77" s="9">
        <v>10074</v>
      </c>
      <c r="C77" s="6">
        <f t="shared" si="6"/>
        <v>7</v>
      </c>
      <c r="D77" s="12">
        <f t="shared" si="7"/>
        <v>1927</v>
      </c>
      <c r="E77" s="12">
        <f t="shared" si="8"/>
        <v>1927</v>
      </c>
      <c r="F77" s="19">
        <v>2705.1092681611917</v>
      </c>
    </row>
    <row r="78" spans="1:6">
      <c r="A78">
        <v>71</v>
      </c>
      <c r="B78" s="9">
        <v>10105</v>
      </c>
      <c r="C78" s="6">
        <f t="shared" si="6"/>
        <v>8</v>
      </c>
      <c r="D78" s="12">
        <f t="shared" si="7"/>
        <v>1927</v>
      </c>
      <c r="E78" s="12">
        <f t="shared" si="8"/>
        <v>1927</v>
      </c>
      <c r="F78" s="19">
        <v>1482.2478790714106</v>
      </c>
    </row>
    <row r="79" spans="1:6">
      <c r="A79">
        <v>72</v>
      </c>
      <c r="B79" s="9">
        <v>10135</v>
      </c>
      <c r="C79" s="6">
        <f t="shared" si="6"/>
        <v>9</v>
      </c>
      <c r="D79" s="12">
        <f t="shared" si="7"/>
        <v>1927</v>
      </c>
      <c r="E79" s="12">
        <f t="shared" si="8"/>
        <v>1927</v>
      </c>
      <c r="F79" s="19">
        <v>1000</v>
      </c>
    </row>
    <row r="80" spans="1:6">
      <c r="A80">
        <v>73</v>
      </c>
      <c r="B80" s="9">
        <v>10166</v>
      </c>
      <c r="C80" s="6">
        <f t="shared" si="6"/>
        <v>10</v>
      </c>
      <c r="D80" s="12">
        <f t="shared" si="7"/>
        <v>1927</v>
      </c>
      <c r="E80" s="12">
        <f t="shared" si="8"/>
        <v>1928</v>
      </c>
      <c r="F80" s="19">
        <v>1700</v>
      </c>
    </row>
    <row r="81" spans="1:6">
      <c r="A81">
        <v>74</v>
      </c>
      <c r="B81" s="9">
        <v>10196</v>
      </c>
      <c r="C81" s="6">
        <f t="shared" si="6"/>
        <v>11</v>
      </c>
      <c r="D81" s="12">
        <f t="shared" si="7"/>
        <v>1927</v>
      </c>
      <c r="E81" s="12">
        <f t="shared" si="8"/>
        <v>1928</v>
      </c>
      <c r="F81" s="19">
        <v>1700</v>
      </c>
    </row>
    <row r="82" spans="1:6">
      <c r="A82">
        <v>75</v>
      </c>
      <c r="B82" s="9">
        <v>10227</v>
      </c>
      <c r="C82" s="6">
        <f t="shared" si="6"/>
        <v>12</v>
      </c>
      <c r="D82" s="12">
        <f t="shared" si="7"/>
        <v>1927</v>
      </c>
      <c r="E82" s="12">
        <f t="shared" si="8"/>
        <v>1928</v>
      </c>
      <c r="F82" s="19">
        <v>1700</v>
      </c>
    </row>
    <row r="83" spans="1:6">
      <c r="A83">
        <v>76</v>
      </c>
      <c r="B83" s="9">
        <v>10258</v>
      </c>
      <c r="C83" s="6">
        <f t="shared" si="6"/>
        <v>1</v>
      </c>
      <c r="D83" s="12">
        <f t="shared" si="7"/>
        <v>1928</v>
      </c>
      <c r="E83" s="12">
        <f t="shared" si="8"/>
        <v>1928</v>
      </c>
      <c r="F83" s="19">
        <v>1700</v>
      </c>
    </row>
    <row r="84" spans="1:6">
      <c r="A84">
        <v>77</v>
      </c>
      <c r="B84" s="9">
        <v>10287</v>
      </c>
      <c r="C84" s="6">
        <f t="shared" si="6"/>
        <v>2</v>
      </c>
      <c r="D84" s="12">
        <f t="shared" si="7"/>
        <v>1928</v>
      </c>
      <c r="E84" s="12">
        <f t="shared" si="8"/>
        <v>1928</v>
      </c>
      <c r="F84" s="19">
        <v>1700</v>
      </c>
    </row>
    <row r="85" spans="1:6">
      <c r="A85">
        <v>78</v>
      </c>
      <c r="B85" s="9">
        <v>10318</v>
      </c>
      <c r="C85" s="6">
        <f t="shared" si="6"/>
        <v>3</v>
      </c>
      <c r="D85" s="12">
        <f t="shared" si="7"/>
        <v>1928</v>
      </c>
      <c r="E85" s="12">
        <f t="shared" si="8"/>
        <v>1928</v>
      </c>
      <c r="F85" s="19">
        <v>1700</v>
      </c>
    </row>
    <row r="86" spans="1:6">
      <c r="A86">
        <v>79</v>
      </c>
      <c r="B86" s="9">
        <v>10348</v>
      </c>
      <c r="C86" s="6">
        <f t="shared" si="6"/>
        <v>4</v>
      </c>
      <c r="D86" s="12">
        <f t="shared" si="7"/>
        <v>1928</v>
      </c>
      <c r="E86" s="12">
        <f t="shared" si="8"/>
        <v>1928</v>
      </c>
      <c r="F86" s="19">
        <v>2800</v>
      </c>
    </row>
    <row r="87" spans="1:6">
      <c r="A87">
        <v>80</v>
      </c>
      <c r="B87" s="9">
        <v>10379</v>
      </c>
      <c r="C87" s="6">
        <f t="shared" si="6"/>
        <v>5</v>
      </c>
      <c r="D87" s="12">
        <f t="shared" si="7"/>
        <v>1928</v>
      </c>
      <c r="E87" s="12">
        <f t="shared" si="8"/>
        <v>1928</v>
      </c>
      <c r="F87" s="19">
        <v>2800</v>
      </c>
    </row>
    <row r="88" spans="1:6">
      <c r="A88">
        <v>81</v>
      </c>
      <c r="B88" s="9">
        <v>10409</v>
      </c>
      <c r="C88" s="6">
        <f t="shared" si="6"/>
        <v>6</v>
      </c>
      <c r="D88" s="12">
        <f t="shared" si="7"/>
        <v>1928</v>
      </c>
      <c r="E88" s="12">
        <f t="shared" si="8"/>
        <v>1928</v>
      </c>
      <c r="F88" s="19">
        <v>2457.5355009390801</v>
      </c>
    </row>
    <row r="89" spans="1:6">
      <c r="A89">
        <v>82</v>
      </c>
      <c r="B89" s="9">
        <v>10440</v>
      </c>
      <c r="C89" s="6">
        <f t="shared" si="6"/>
        <v>7</v>
      </c>
      <c r="D89" s="12">
        <f t="shared" si="7"/>
        <v>1928</v>
      </c>
      <c r="E89" s="12">
        <f t="shared" si="8"/>
        <v>1928</v>
      </c>
      <c r="F89" s="19">
        <v>1000</v>
      </c>
    </row>
    <row r="90" spans="1:6">
      <c r="A90">
        <v>83</v>
      </c>
      <c r="B90" s="9">
        <v>10471</v>
      </c>
      <c r="C90" s="6">
        <f t="shared" si="6"/>
        <v>8</v>
      </c>
      <c r="D90" s="12">
        <f t="shared" si="7"/>
        <v>1928</v>
      </c>
      <c r="E90" s="12">
        <f t="shared" si="8"/>
        <v>1928</v>
      </c>
      <c r="F90" s="19">
        <v>1000</v>
      </c>
    </row>
    <row r="91" spans="1:6">
      <c r="A91">
        <v>84</v>
      </c>
      <c r="B91" s="9">
        <v>10501</v>
      </c>
      <c r="C91" s="6">
        <f t="shared" si="6"/>
        <v>9</v>
      </c>
      <c r="D91" s="12">
        <f t="shared" si="7"/>
        <v>1928</v>
      </c>
      <c r="E91" s="12">
        <f t="shared" si="8"/>
        <v>1928</v>
      </c>
      <c r="F91" s="19">
        <v>1000</v>
      </c>
    </row>
    <row r="92" spans="1:6">
      <c r="A92">
        <v>85</v>
      </c>
      <c r="B92" s="9">
        <v>10532</v>
      </c>
      <c r="C92" s="6">
        <f t="shared" si="6"/>
        <v>10</v>
      </c>
      <c r="D92" s="12">
        <f t="shared" si="7"/>
        <v>1928</v>
      </c>
      <c r="E92" s="12">
        <f t="shared" si="8"/>
        <v>1929</v>
      </c>
      <c r="F92" s="19">
        <v>1700</v>
      </c>
    </row>
    <row r="93" spans="1:6">
      <c r="A93">
        <v>86</v>
      </c>
      <c r="B93" s="9">
        <v>10562</v>
      </c>
      <c r="C93" s="6">
        <f t="shared" si="6"/>
        <v>11</v>
      </c>
      <c r="D93" s="12">
        <f t="shared" si="7"/>
        <v>1928</v>
      </c>
      <c r="E93" s="12">
        <f t="shared" si="8"/>
        <v>1929</v>
      </c>
      <c r="F93" s="19">
        <v>1700</v>
      </c>
    </row>
    <row r="94" spans="1:6">
      <c r="A94">
        <v>87</v>
      </c>
      <c r="B94" s="9">
        <v>10593</v>
      </c>
      <c r="C94" s="6">
        <f t="shared" si="6"/>
        <v>12</v>
      </c>
      <c r="D94" s="12">
        <f t="shared" si="7"/>
        <v>1928</v>
      </c>
      <c r="E94" s="12">
        <f t="shared" si="8"/>
        <v>1929</v>
      </c>
      <c r="F94" s="19">
        <v>1700</v>
      </c>
    </row>
    <row r="95" spans="1:6">
      <c r="A95">
        <v>88</v>
      </c>
      <c r="B95" s="9">
        <v>10624</v>
      </c>
      <c r="C95" s="6">
        <f t="shared" si="6"/>
        <v>1</v>
      </c>
      <c r="D95" s="12">
        <f t="shared" si="7"/>
        <v>1929</v>
      </c>
      <c r="E95" s="12">
        <f t="shared" si="8"/>
        <v>1929</v>
      </c>
      <c r="F95" s="19">
        <v>1700</v>
      </c>
    </row>
    <row r="96" spans="1:6">
      <c r="A96">
        <v>89</v>
      </c>
      <c r="B96" s="9">
        <v>10652</v>
      </c>
      <c r="C96" s="6">
        <f t="shared" si="6"/>
        <v>2</v>
      </c>
      <c r="D96" s="12">
        <f t="shared" si="7"/>
        <v>1929</v>
      </c>
      <c r="E96" s="12">
        <f t="shared" si="8"/>
        <v>1929</v>
      </c>
      <c r="F96" s="19">
        <v>1700</v>
      </c>
    </row>
    <row r="97" spans="1:6">
      <c r="A97">
        <v>90</v>
      </c>
      <c r="B97" s="9">
        <v>10683</v>
      </c>
      <c r="C97" s="6">
        <f t="shared" si="6"/>
        <v>3</v>
      </c>
      <c r="D97" s="12">
        <f t="shared" si="7"/>
        <v>1929</v>
      </c>
      <c r="E97" s="12">
        <f t="shared" si="8"/>
        <v>1929</v>
      </c>
      <c r="F97" s="19">
        <v>1700</v>
      </c>
    </row>
    <row r="98" spans="1:6">
      <c r="A98">
        <v>91</v>
      </c>
      <c r="B98" s="9">
        <v>10713</v>
      </c>
      <c r="C98" s="6">
        <f t="shared" si="6"/>
        <v>4</v>
      </c>
      <c r="D98" s="12">
        <f t="shared" si="7"/>
        <v>1929</v>
      </c>
      <c r="E98" s="12">
        <f t="shared" si="8"/>
        <v>1929</v>
      </c>
      <c r="F98" s="19">
        <v>2489.0992129870356</v>
      </c>
    </row>
    <row r="99" spans="1:6">
      <c r="A99">
        <v>92</v>
      </c>
      <c r="B99" s="9">
        <v>10744</v>
      </c>
      <c r="C99" s="6">
        <f t="shared" si="6"/>
        <v>5</v>
      </c>
      <c r="D99" s="12">
        <f t="shared" si="7"/>
        <v>1929</v>
      </c>
      <c r="E99" s="12">
        <f t="shared" si="8"/>
        <v>1929</v>
      </c>
      <c r="F99" s="19">
        <v>2800</v>
      </c>
    </row>
    <row r="100" spans="1:6">
      <c r="A100">
        <v>93</v>
      </c>
      <c r="B100" s="9">
        <v>10774</v>
      </c>
      <c r="C100" s="6">
        <f t="shared" si="6"/>
        <v>6</v>
      </c>
      <c r="D100" s="12">
        <f t="shared" si="7"/>
        <v>1929</v>
      </c>
      <c r="E100" s="12">
        <f t="shared" si="8"/>
        <v>1929</v>
      </c>
      <c r="F100" s="19">
        <v>1301.0320624887654</v>
      </c>
    </row>
    <row r="101" spans="1:6">
      <c r="A101">
        <v>94</v>
      </c>
      <c r="B101" s="9">
        <v>10805</v>
      </c>
      <c r="C101" s="6">
        <f t="shared" si="6"/>
        <v>7</v>
      </c>
      <c r="D101" s="12">
        <f t="shared" si="7"/>
        <v>1929</v>
      </c>
      <c r="E101" s="12">
        <f t="shared" si="8"/>
        <v>1929</v>
      </c>
      <c r="F101" s="19">
        <v>750</v>
      </c>
    </row>
    <row r="102" spans="1:6">
      <c r="A102">
        <v>95</v>
      </c>
      <c r="B102" s="9">
        <v>10836</v>
      </c>
      <c r="C102" s="6">
        <f t="shared" si="6"/>
        <v>8</v>
      </c>
      <c r="D102" s="12">
        <f t="shared" si="7"/>
        <v>1929</v>
      </c>
      <c r="E102" s="12">
        <f t="shared" si="8"/>
        <v>1929</v>
      </c>
      <c r="F102" s="19">
        <v>750</v>
      </c>
    </row>
    <row r="103" spans="1:6">
      <c r="A103">
        <v>96</v>
      </c>
      <c r="B103" s="9">
        <v>10866</v>
      </c>
      <c r="C103" s="6">
        <f t="shared" si="6"/>
        <v>9</v>
      </c>
      <c r="D103" s="12">
        <f t="shared" si="7"/>
        <v>1929</v>
      </c>
      <c r="E103" s="12">
        <f t="shared" si="8"/>
        <v>1929</v>
      </c>
      <c r="F103" s="19">
        <v>781.74031652021051</v>
      </c>
    </row>
    <row r="104" spans="1:6">
      <c r="A104">
        <v>97</v>
      </c>
      <c r="B104" s="9">
        <v>10897</v>
      </c>
      <c r="C104" s="6">
        <f t="shared" si="6"/>
        <v>10</v>
      </c>
      <c r="D104" s="12">
        <f t="shared" si="7"/>
        <v>1929</v>
      </c>
      <c r="E104" s="12">
        <f t="shared" si="8"/>
        <v>1930</v>
      </c>
      <c r="F104" s="19">
        <v>900</v>
      </c>
    </row>
    <row r="105" spans="1:6">
      <c r="A105">
        <v>98</v>
      </c>
      <c r="B105" s="9">
        <v>10927</v>
      </c>
      <c r="C105" s="6">
        <f t="shared" si="6"/>
        <v>11</v>
      </c>
      <c r="D105" s="12">
        <f t="shared" si="7"/>
        <v>1929</v>
      </c>
      <c r="E105" s="12">
        <f t="shared" si="8"/>
        <v>1930</v>
      </c>
      <c r="F105" s="19">
        <v>900</v>
      </c>
    </row>
    <row r="106" spans="1:6">
      <c r="A106">
        <v>99</v>
      </c>
      <c r="B106" s="9">
        <v>10958</v>
      </c>
      <c r="C106" s="6">
        <f t="shared" si="6"/>
        <v>12</v>
      </c>
      <c r="D106" s="12">
        <f t="shared" si="7"/>
        <v>1929</v>
      </c>
      <c r="E106" s="12">
        <f t="shared" si="8"/>
        <v>1930</v>
      </c>
      <c r="F106" s="19">
        <v>900</v>
      </c>
    </row>
    <row r="107" spans="1:6">
      <c r="A107">
        <v>100</v>
      </c>
      <c r="B107" s="9">
        <v>10989</v>
      </c>
      <c r="C107" s="6">
        <f t="shared" si="6"/>
        <v>1</v>
      </c>
      <c r="D107" s="12">
        <f t="shared" si="7"/>
        <v>1930</v>
      </c>
      <c r="E107" s="12">
        <f t="shared" si="8"/>
        <v>1930</v>
      </c>
      <c r="F107" s="19">
        <v>900</v>
      </c>
    </row>
    <row r="108" spans="1:6">
      <c r="A108">
        <v>101</v>
      </c>
      <c r="B108" s="9">
        <v>11017</v>
      </c>
      <c r="C108" s="6">
        <f t="shared" si="6"/>
        <v>2</v>
      </c>
      <c r="D108" s="12">
        <f t="shared" si="7"/>
        <v>1930</v>
      </c>
      <c r="E108" s="12">
        <f t="shared" si="8"/>
        <v>1930</v>
      </c>
      <c r="F108" s="19">
        <v>900</v>
      </c>
    </row>
    <row r="109" spans="1:6">
      <c r="A109">
        <v>102</v>
      </c>
      <c r="B109" s="9">
        <v>11048</v>
      </c>
      <c r="C109" s="6">
        <f t="shared" si="6"/>
        <v>3</v>
      </c>
      <c r="D109" s="12">
        <f t="shared" si="7"/>
        <v>1930</v>
      </c>
      <c r="E109" s="12">
        <f t="shared" si="8"/>
        <v>1930</v>
      </c>
      <c r="F109" s="19">
        <v>750</v>
      </c>
    </row>
    <row r="110" spans="1:6">
      <c r="A110">
        <v>103</v>
      </c>
      <c r="B110" s="9">
        <v>11078</v>
      </c>
      <c r="C110" s="6">
        <f t="shared" si="6"/>
        <v>4</v>
      </c>
      <c r="D110" s="12">
        <f t="shared" si="7"/>
        <v>1930</v>
      </c>
      <c r="E110" s="12">
        <f t="shared" si="8"/>
        <v>1930</v>
      </c>
      <c r="F110" s="19">
        <v>2800</v>
      </c>
    </row>
    <row r="111" spans="1:6">
      <c r="A111">
        <v>104</v>
      </c>
      <c r="B111" s="9">
        <v>11109</v>
      </c>
      <c r="C111" s="6">
        <f t="shared" si="6"/>
        <v>5</v>
      </c>
      <c r="D111" s="12">
        <f t="shared" si="7"/>
        <v>1930</v>
      </c>
      <c r="E111" s="12">
        <f t="shared" si="8"/>
        <v>1930</v>
      </c>
      <c r="F111" s="19">
        <v>2800</v>
      </c>
    </row>
    <row r="112" spans="1:6">
      <c r="A112">
        <v>105</v>
      </c>
      <c r="B112" s="9">
        <v>11139</v>
      </c>
      <c r="C112" s="6">
        <f t="shared" si="6"/>
        <v>6</v>
      </c>
      <c r="D112" s="12">
        <f t="shared" si="7"/>
        <v>1930</v>
      </c>
      <c r="E112" s="12">
        <f t="shared" si="8"/>
        <v>1930</v>
      </c>
      <c r="F112" s="19">
        <v>1219.8755480240366</v>
      </c>
    </row>
    <row r="113" spans="1:6">
      <c r="A113">
        <v>106</v>
      </c>
      <c r="B113" s="9">
        <v>11170</v>
      </c>
      <c r="C113" s="6">
        <f t="shared" si="6"/>
        <v>7</v>
      </c>
      <c r="D113" s="12">
        <f t="shared" si="7"/>
        <v>1930</v>
      </c>
      <c r="E113" s="12">
        <f t="shared" si="8"/>
        <v>1930</v>
      </c>
      <c r="F113" s="19">
        <v>750</v>
      </c>
    </row>
    <row r="114" spans="1:6">
      <c r="A114">
        <v>107</v>
      </c>
      <c r="B114" s="9">
        <v>11201</v>
      </c>
      <c r="C114" s="6">
        <f t="shared" si="6"/>
        <v>8</v>
      </c>
      <c r="D114" s="12">
        <f t="shared" si="7"/>
        <v>1930</v>
      </c>
      <c r="E114" s="12">
        <f t="shared" si="8"/>
        <v>1930</v>
      </c>
      <c r="F114" s="19">
        <v>750</v>
      </c>
    </row>
    <row r="115" spans="1:6">
      <c r="A115">
        <v>108</v>
      </c>
      <c r="B115" s="9">
        <v>11231</v>
      </c>
      <c r="C115" s="6">
        <f t="shared" si="6"/>
        <v>9</v>
      </c>
      <c r="D115" s="12">
        <f t="shared" si="7"/>
        <v>1930</v>
      </c>
      <c r="E115" s="12">
        <f t="shared" si="8"/>
        <v>1930</v>
      </c>
      <c r="F115" s="19">
        <v>750</v>
      </c>
    </row>
    <row r="116" spans="1:6">
      <c r="A116">
        <v>109</v>
      </c>
      <c r="B116" s="9">
        <v>11262</v>
      </c>
      <c r="C116" s="6">
        <f t="shared" si="6"/>
        <v>10</v>
      </c>
      <c r="D116" s="12">
        <f t="shared" si="7"/>
        <v>1930</v>
      </c>
      <c r="E116" s="12">
        <f t="shared" si="8"/>
        <v>1931</v>
      </c>
      <c r="F116" s="19">
        <v>900</v>
      </c>
    </row>
    <row r="117" spans="1:6">
      <c r="A117">
        <v>110</v>
      </c>
      <c r="B117" s="9">
        <v>11292</v>
      </c>
      <c r="C117" s="6">
        <f t="shared" si="6"/>
        <v>11</v>
      </c>
      <c r="D117" s="12">
        <f t="shared" si="7"/>
        <v>1930</v>
      </c>
      <c r="E117" s="12">
        <f t="shared" si="8"/>
        <v>1931</v>
      </c>
      <c r="F117" s="19">
        <v>900</v>
      </c>
    </row>
    <row r="118" spans="1:6">
      <c r="A118">
        <v>111</v>
      </c>
      <c r="B118" s="9">
        <v>11323</v>
      </c>
      <c r="C118" s="6">
        <f t="shared" si="6"/>
        <v>12</v>
      </c>
      <c r="D118" s="12">
        <f t="shared" si="7"/>
        <v>1930</v>
      </c>
      <c r="E118" s="12">
        <f t="shared" si="8"/>
        <v>1931</v>
      </c>
      <c r="F118" s="19">
        <v>900</v>
      </c>
    </row>
    <row r="119" spans="1:6">
      <c r="A119">
        <v>112</v>
      </c>
      <c r="B119" s="9">
        <v>11354</v>
      </c>
      <c r="C119" s="6">
        <f t="shared" si="6"/>
        <v>1</v>
      </c>
      <c r="D119" s="12">
        <f t="shared" si="7"/>
        <v>1931</v>
      </c>
      <c r="E119" s="12">
        <f t="shared" si="8"/>
        <v>1931</v>
      </c>
      <c r="F119" s="19">
        <v>900</v>
      </c>
    </row>
    <row r="120" spans="1:6">
      <c r="A120">
        <v>113</v>
      </c>
      <c r="B120" s="9">
        <v>11382</v>
      </c>
      <c r="C120" s="6">
        <f t="shared" si="6"/>
        <v>2</v>
      </c>
      <c r="D120" s="12">
        <f t="shared" si="7"/>
        <v>1931</v>
      </c>
      <c r="E120" s="12">
        <f t="shared" si="8"/>
        <v>1931</v>
      </c>
      <c r="F120" s="19">
        <v>900</v>
      </c>
    </row>
    <row r="121" spans="1:6">
      <c r="A121">
        <v>114</v>
      </c>
      <c r="B121" s="9">
        <v>11413</v>
      </c>
      <c r="C121" s="6">
        <f t="shared" si="6"/>
        <v>3</v>
      </c>
      <c r="D121" s="12">
        <f t="shared" si="7"/>
        <v>1931</v>
      </c>
      <c r="E121" s="12">
        <f t="shared" si="8"/>
        <v>1931</v>
      </c>
      <c r="F121" s="19">
        <v>750</v>
      </c>
    </row>
    <row r="122" spans="1:6">
      <c r="A122">
        <v>115</v>
      </c>
      <c r="B122" s="9">
        <v>11443</v>
      </c>
      <c r="C122" s="6">
        <f t="shared" si="6"/>
        <v>4</v>
      </c>
      <c r="D122" s="12">
        <f t="shared" si="7"/>
        <v>1931</v>
      </c>
      <c r="E122" s="12">
        <f t="shared" si="8"/>
        <v>1931</v>
      </c>
      <c r="F122" s="19">
        <v>2375.8095882072739</v>
      </c>
    </row>
    <row r="123" spans="1:6">
      <c r="A123">
        <v>116</v>
      </c>
      <c r="B123" s="9">
        <v>11474</v>
      </c>
      <c r="C123" s="6">
        <f t="shared" si="6"/>
        <v>5</v>
      </c>
      <c r="D123" s="12">
        <f t="shared" si="7"/>
        <v>1931</v>
      </c>
      <c r="E123" s="12">
        <f t="shared" si="8"/>
        <v>1931</v>
      </c>
      <c r="F123" s="19">
        <v>2202.3118850478813</v>
      </c>
    </row>
    <row r="124" spans="1:6">
      <c r="A124">
        <v>117</v>
      </c>
      <c r="B124" s="9">
        <v>11504</v>
      </c>
      <c r="C124" s="6">
        <f t="shared" si="6"/>
        <v>6</v>
      </c>
      <c r="D124" s="12">
        <f t="shared" si="7"/>
        <v>1931</v>
      </c>
      <c r="E124" s="12">
        <f t="shared" si="8"/>
        <v>1931</v>
      </c>
      <c r="F124" s="19">
        <v>1328.7908070697817</v>
      </c>
    </row>
    <row r="125" spans="1:6">
      <c r="A125">
        <v>118</v>
      </c>
      <c r="B125" s="9">
        <v>11535</v>
      </c>
      <c r="C125" s="6">
        <f t="shared" si="6"/>
        <v>7</v>
      </c>
      <c r="D125" s="12">
        <f t="shared" si="7"/>
        <v>1931</v>
      </c>
      <c r="E125" s="12">
        <f t="shared" si="8"/>
        <v>1931</v>
      </c>
      <c r="F125" s="19">
        <v>750</v>
      </c>
    </row>
    <row r="126" spans="1:6">
      <c r="A126">
        <v>119</v>
      </c>
      <c r="B126" s="9">
        <v>11566</v>
      </c>
      <c r="C126" s="6">
        <f t="shared" si="6"/>
        <v>8</v>
      </c>
      <c r="D126" s="12">
        <f t="shared" si="7"/>
        <v>1931</v>
      </c>
      <c r="E126" s="12">
        <f t="shared" si="8"/>
        <v>1931</v>
      </c>
      <c r="F126" s="19">
        <v>791.6679271042774</v>
      </c>
    </row>
    <row r="127" spans="1:6">
      <c r="A127">
        <v>120</v>
      </c>
      <c r="B127" s="9">
        <v>11596</v>
      </c>
      <c r="C127" s="6">
        <f t="shared" si="6"/>
        <v>9</v>
      </c>
      <c r="D127" s="12">
        <f t="shared" si="7"/>
        <v>1931</v>
      </c>
      <c r="E127" s="12">
        <f t="shared" si="8"/>
        <v>1931</v>
      </c>
      <c r="F127" s="19">
        <v>1087.4071378612452</v>
      </c>
    </row>
    <row r="128" spans="1:6">
      <c r="A128">
        <v>121</v>
      </c>
      <c r="B128" s="9">
        <v>11627</v>
      </c>
      <c r="C128" s="6">
        <f t="shared" si="6"/>
        <v>10</v>
      </c>
      <c r="D128" s="12">
        <f t="shared" si="7"/>
        <v>1931</v>
      </c>
      <c r="E128" s="12">
        <f t="shared" si="8"/>
        <v>1932</v>
      </c>
      <c r="F128" s="19">
        <v>900</v>
      </c>
    </row>
    <row r="129" spans="1:6">
      <c r="A129">
        <v>122</v>
      </c>
      <c r="B129" s="9">
        <v>11657</v>
      </c>
      <c r="C129" s="6">
        <f t="shared" si="6"/>
        <v>11</v>
      </c>
      <c r="D129" s="12">
        <f t="shared" si="7"/>
        <v>1931</v>
      </c>
      <c r="E129" s="12">
        <f t="shared" si="8"/>
        <v>1932</v>
      </c>
      <c r="F129" s="19">
        <v>900</v>
      </c>
    </row>
    <row r="130" spans="1:6">
      <c r="A130">
        <v>123</v>
      </c>
      <c r="B130" s="9">
        <v>11688</v>
      </c>
      <c r="C130" s="6">
        <f t="shared" si="6"/>
        <v>12</v>
      </c>
      <c r="D130" s="12">
        <f t="shared" si="7"/>
        <v>1931</v>
      </c>
      <c r="E130" s="12">
        <f t="shared" si="8"/>
        <v>1932</v>
      </c>
      <c r="F130" s="19">
        <v>900</v>
      </c>
    </row>
    <row r="131" spans="1:6">
      <c r="A131">
        <v>124</v>
      </c>
      <c r="B131" s="9">
        <v>11719</v>
      </c>
      <c r="C131" s="6">
        <f t="shared" si="6"/>
        <v>1</v>
      </c>
      <c r="D131" s="12">
        <f t="shared" si="7"/>
        <v>1932</v>
      </c>
      <c r="E131" s="12">
        <f t="shared" si="8"/>
        <v>1932</v>
      </c>
      <c r="F131" s="19">
        <v>900</v>
      </c>
    </row>
    <row r="132" spans="1:6">
      <c r="A132">
        <v>125</v>
      </c>
      <c r="B132" s="9">
        <v>11748</v>
      </c>
      <c r="C132" s="6">
        <f t="shared" si="6"/>
        <v>2</v>
      </c>
      <c r="D132" s="12">
        <f t="shared" si="7"/>
        <v>1932</v>
      </c>
      <c r="E132" s="12">
        <f t="shared" si="8"/>
        <v>1932</v>
      </c>
      <c r="F132" s="19">
        <v>900</v>
      </c>
    </row>
    <row r="133" spans="1:6">
      <c r="A133">
        <v>126</v>
      </c>
      <c r="B133" s="9">
        <v>11779</v>
      </c>
      <c r="C133" s="6">
        <f t="shared" si="6"/>
        <v>3</v>
      </c>
      <c r="D133" s="12">
        <f t="shared" si="7"/>
        <v>1932</v>
      </c>
      <c r="E133" s="12">
        <f t="shared" si="8"/>
        <v>1932</v>
      </c>
      <c r="F133" s="19">
        <v>750</v>
      </c>
    </row>
    <row r="134" spans="1:6">
      <c r="A134">
        <v>127</v>
      </c>
      <c r="B134" s="9">
        <v>11809</v>
      </c>
      <c r="C134" s="6">
        <f t="shared" si="6"/>
        <v>4</v>
      </c>
      <c r="D134" s="12">
        <f t="shared" si="7"/>
        <v>1932</v>
      </c>
      <c r="E134" s="12">
        <f t="shared" si="8"/>
        <v>1932</v>
      </c>
      <c r="F134" s="19">
        <v>2800</v>
      </c>
    </row>
    <row r="135" spans="1:6">
      <c r="A135">
        <v>128</v>
      </c>
      <c r="B135" s="9">
        <v>11840</v>
      </c>
      <c r="C135" s="6">
        <f t="shared" si="6"/>
        <v>5</v>
      </c>
      <c r="D135" s="12">
        <f t="shared" si="7"/>
        <v>1932</v>
      </c>
      <c r="E135" s="12">
        <f t="shared" si="8"/>
        <v>1932</v>
      </c>
      <c r="F135" s="19">
        <v>2800</v>
      </c>
    </row>
    <row r="136" spans="1:6">
      <c r="A136">
        <v>129</v>
      </c>
      <c r="B136" s="9">
        <v>11870</v>
      </c>
      <c r="C136" s="6">
        <f t="shared" si="6"/>
        <v>6</v>
      </c>
      <c r="D136" s="12">
        <f t="shared" si="7"/>
        <v>1932</v>
      </c>
      <c r="E136" s="12">
        <f t="shared" si="8"/>
        <v>1932</v>
      </c>
      <c r="F136" s="19">
        <v>2800</v>
      </c>
    </row>
    <row r="137" spans="1:6">
      <c r="A137">
        <v>130</v>
      </c>
      <c r="B137" s="9">
        <v>11901</v>
      </c>
      <c r="C137" s="6">
        <f t="shared" ref="C137:C200" si="9">MONTH(B137)</f>
        <v>7</v>
      </c>
      <c r="D137" s="12">
        <f t="shared" ref="D137:D200" si="10">YEAR(B137)</f>
        <v>1932</v>
      </c>
      <c r="E137" s="12">
        <f t="shared" ref="E137:E200" si="11">IF(AND($C137&gt;=10,$C137&lt;=12),$D137+1,$D137)</f>
        <v>1932</v>
      </c>
      <c r="F137" s="19">
        <v>1101.8873580657778</v>
      </c>
    </row>
    <row r="138" spans="1:6">
      <c r="A138">
        <v>131</v>
      </c>
      <c r="B138" s="9">
        <v>11932</v>
      </c>
      <c r="C138" s="6">
        <f t="shared" si="9"/>
        <v>8</v>
      </c>
      <c r="D138" s="12">
        <f t="shared" si="10"/>
        <v>1932</v>
      </c>
      <c r="E138" s="12">
        <f t="shared" si="11"/>
        <v>1932</v>
      </c>
      <c r="F138" s="19">
        <v>876.11669851990723</v>
      </c>
    </row>
    <row r="139" spans="1:6">
      <c r="A139">
        <v>132</v>
      </c>
      <c r="B139" s="9">
        <v>11962</v>
      </c>
      <c r="C139" s="6">
        <f t="shared" si="9"/>
        <v>9</v>
      </c>
      <c r="D139" s="12">
        <f t="shared" si="10"/>
        <v>1932</v>
      </c>
      <c r="E139" s="12">
        <f t="shared" si="11"/>
        <v>1932</v>
      </c>
      <c r="F139" s="19">
        <v>750</v>
      </c>
    </row>
    <row r="140" spans="1:6">
      <c r="A140">
        <v>133</v>
      </c>
      <c r="B140" s="9">
        <v>11993</v>
      </c>
      <c r="C140" s="6">
        <f t="shared" si="9"/>
        <v>10</v>
      </c>
      <c r="D140" s="12">
        <f t="shared" si="10"/>
        <v>1932</v>
      </c>
      <c r="E140" s="12">
        <f t="shared" si="11"/>
        <v>1933</v>
      </c>
      <c r="F140" s="19">
        <v>900</v>
      </c>
    </row>
    <row r="141" spans="1:6">
      <c r="A141">
        <v>134</v>
      </c>
      <c r="B141" s="9">
        <v>12023</v>
      </c>
      <c r="C141" s="6">
        <f t="shared" si="9"/>
        <v>11</v>
      </c>
      <c r="D141" s="12">
        <f t="shared" si="10"/>
        <v>1932</v>
      </c>
      <c r="E141" s="12">
        <f t="shared" si="11"/>
        <v>1933</v>
      </c>
      <c r="F141" s="19">
        <v>900</v>
      </c>
    </row>
    <row r="142" spans="1:6">
      <c r="A142">
        <v>135</v>
      </c>
      <c r="B142" s="9">
        <v>12054</v>
      </c>
      <c r="C142" s="6">
        <f t="shared" si="9"/>
        <v>12</v>
      </c>
      <c r="D142" s="12">
        <f t="shared" si="10"/>
        <v>1932</v>
      </c>
      <c r="E142" s="12">
        <f t="shared" si="11"/>
        <v>1933</v>
      </c>
      <c r="F142" s="19">
        <v>900</v>
      </c>
    </row>
    <row r="143" spans="1:6">
      <c r="A143">
        <v>136</v>
      </c>
      <c r="B143" s="9">
        <v>12085</v>
      </c>
      <c r="C143" s="6">
        <f t="shared" si="9"/>
        <v>1</v>
      </c>
      <c r="D143" s="12">
        <f t="shared" si="10"/>
        <v>1933</v>
      </c>
      <c r="E143" s="12">
        <f t="shared" si="11"/>
        <v>1933</v>
      </c>
      <c r="F143" s="19">
        <v>900</v>
      </c>
    </row>
    <row r="144" spans="1:6">
      <c r="A144">
        <v>137</v>
      </c>
      <c r="B144" s="9">
        <v>12113</v>
      </c>
      <c r="C144" s="6">
        <f t="shared" si="9"/>
        <v>2</v>
      </c>
      <c r="D144" s="12">
        <f t="shared" si="10"/>
        <v>1933</v>
      </c>
      <c r="E144" s="12">
        <f t="shared" si="11"/>
        <v>1933</v>
      </c>
      <c r="F144" s="19">
        <v>900</v>
      </c>
    </row>
    <row r="145" spans="1:6">
      <c r="A145">
        <v>138</v>
      </c>
      <c r="B145" s="9">
        <v>12144</v>
      </c>
      <c r="C145" s="6">
        <f t="shared" si="9"/>
        <v>3</v>
      </c>
      <c r="D145" s="12">
        <f t="shared" si="10"/>
        <v>1933</v>
      </c>
      <c r="E145" s="12">
        <f t="shared" si="11"/>
        <v>1933</v>
      </c>
      <c r="F145" s="19">
        <v>750</v>
      </c>
    </row>
    <row r="146" spans="1:6">
      <c r="A146">
        <v>139</v>
      </c>
      <c r="B146" s="9">
        <v>12174</v>
      </c>
      <c r="C146" s="6">
        <f t="shared" si="9"/>
        <v>4</v>
      </c>
      <c r="D146" s="12">
        <f t="shared" si="10"/>
        <v>1933</v>
      </c>
      <c r="E146" s="12">
        <f t="shared" si="11"/>
        <v>1933</v>
      </c>
      <c r="F146" s="19">
        <v>2800</v>
      </c>
    </row>
    <row r="147" spans="1:6">
      <c r="A147">
        <v>140</v>
      </c>
      <c r="B147" s="9">
        <v>12205</v>
      </c>
      <c r="C147" s="6">
        <f t="shared" si="9"/>
        <v>5</v>
      </c>
      <c r="D147" s="12">
        <f t="shared" si="10"/>
        <v>1933</v>
      </c>
      <c r="E147" s="12">
        <f t="shared" si="11"/>
        <v>1933</v>
      </c>
      <c r="F147" s="19">
        <v>2800</v>
      </c>
    </row>
    <row r="148" spans="1:6">
      <c r="A148">
        <v>141</v>
      </c>
      <c r="B148" s="9">
        <v>12235</v>
      </c>
      <c r="C148" s="6">
        <f t="shared" si="9"/>
        <v>6</v>
      </c>
      <c r="D148" s="12">
        <f t="shared" si="10"/>
        <v>1933</v>
      </c>
      <c r="E148" s="12">
        <f t="shared" si="11"/>
        <v>1933</v>
      </c>
      <c r="F148" s="19">
        <v>1851.245883459439</v>
      </c>
    </row>
    <row r="149" spans="1:6">
      <c r="A149">
        <v>142</v>
      </c>
      <c r="B149" s="9">
        <v>12266</v>
      </c>
      <c r="C149" s="6">
        <f t="shared" si="9"/>
        <v>7</v>
      </c>
      <c r="D149" s="12">
        <f t="shared" si="10"/>
        <v>1933</v>
      </c>
      <c r="E149" s="12">
        <f t="shared" si="11"/>
        <v>1933</v>
      </c>
      <c r="F149" s="19">
        <v>750</v>
      </c>
    </row>
    <row r="150" spans="1:6">
      <c r="A150">
        <v>143</v>
      </c>
      <c r="B150" s="9">
        <v>12297</v>
      </c>
      <c r="C150" s="6">
        <f t="shared" si="9"/>
        <v>8</v>
      </c>
      <c r="D150" s="12">
        <f t="shared" si="10"/>
        <v>1933</v>
      </c>
      <c r="E150" s="12">
        <f t="shared" si="11"/>
        <v>1933</v>
      </c>
      <c r="F150" s="19">
        <v>750</v>
      </c>
    </row>
    <row r="151" spans="1:6">
      <c r="A151">
        <v>144</v>
      </c>
      <c r="B151" s="9">
        <v>12327</v>
      </c>
      <c r="C151" s="6">
        <f t="shared" si="9"/>
        <v>9</v>
      </c>
      <c r="D151" s="12">
        <f t="shared" si="10"/>
        <v>1933</v>
      </c>
      <c r="E151" s="12">
        <f t="shared" si="11"/>
        <v>1933</v>
      </c>
      <c r="F151" s="19">
        <v>859.93054320291321</v>
      </c>
    </row>
    <row r="152" spans="1:6">
      <c r="A152">
        <v>145</v>
      </c>
      <c r="B152" s="9">
        <v>12358</v>
      </c>
      <c r="C152" s="6">
        <f t="shared" si="9"/>
        <v>10</v>
      </c>
      <c r="D152" s="12">
        <f t="shared" si="10"/>
        <v>1933</v>
      </c>
      <c r="E152" s="12">
        <f t="shared" si="11"/>
        <v>1934</v>
      </c>
      <c r="F152" s="19">
        <v>900</v>
      </c>
    </row>
    <row r="153" spans="1:6">
      <c r="A153">
        <v>146</v>
      </c>
      <c r="B153" s="9">
        <v>12388</v>
      </c>
      <c r="C153" s="6">
        <f t="shared" si="9"/>
        <v>11</v>
      </c>
      <c r="D153" s="12">
        <f t="shared" si="10"/>
        <v>1933</v>
      </c>
      <c r="E153" s="12">
        <f t="shared" si="11"/>
        <v>1934</v>
      </c>
      <c r="F153" s="19">
        <v>900</v>
      </c>
    </row>
    <row r="154" spans="1:6">
      <c r="A154">
        <v>147</v>
      </c>
      <c r="B154" s="9">
        <v>12419</v>
      </c>
      <c r="C154" s="6">
        <f t="shared" si="9"/>
        <v>12</v>
      </c>
      <c r="D154" s="12">
        <f t="shared" si="10"/>
        <v>1933</v>
      </c>
      <c r="E154" s="12">
        <f t="shared" si="11"/>
        <v>1934</v>
      </c>
      <c r="F154" s="19">
        <v>900</v>
      </c>
    </row>
    <row r="155" spans="1:6">
      <c r="A155">
        <v>148</v>
      </c>
      <c r="B155" s="9">
        <v>12450</v>
      </c>
      <c r="C155" s="6">
        <f t="shared" si="9"/>
        <v>1</v>
      </c>
      <c r="D155" s="12">
        <f t="shared" si="10"/>
        <v>1934</v>
      </c>
      <c r="E155" s="12">
        <f t="shared" si="11"/>
        <v>1934</v>
      </c>
      <c r="F155" s="19">
        <v>900</v>
      </c>
    </row>
    <row r="156" spans="1:6">
      <c r="A156">
        <v>149</v>
      </c>
      <c r="B156" s="9">
        <v>12478</v>
      </c>
      <c r="C156" s="6">
        <f t="shared" si="9"/>
        <v>2</v>
      </c>
      <c r="D156" s="12">
        <f t="shared" si="10"/>
        <v>1934</v>
      </c>
      <c r="E156" s="12">
        <f t="shared" si="11"/>
        <v>1934</v>
      </c>
      <c r="F156" s="19">
        <v>900</v>
      </c>
    </row>
    <row r="157" spans="1:6">
      <c r="A157">
        <v>150</v>
      </c>
      <c r="B157" s="9">
        <v>12509</v>
      </c>
      <c r="C157" s="6">
        <f t="shared" si="9"/>
        <v>3</v>
      </c>
      <c r="D157" s="12">
        <f t="shared" si="10"/>
        <v>1934</v>
      </c>
      <c r="E157" s="12">
        <f t="shared" si="11"/>
        <v>1934</v>
      </c>
      <c r="F157" s="19">
        <v>750</v>
      </c>
    </row>
    <row r="158" spans="1:6">
      <c r="A158">
        <v>151</v>
      </c>
      <c r="B158" s="9">
        <v>12539</v>
      </c>
      <c r="C158" s="6">
        <f t="shared" si="9"/>
        <v>4</v>
      </c>
      <c r="D158" s="12">
        <f t="shared" si="10"/>
        <v>1934</v>
      </c>
      <c r="E158" s="12">
        <f t="shared" si="11"/>
        <v>1934</v>
      </c>
      <c r="F158" s="19">
        <v>2800</v>
      </c>
    </row>
    <row r="159" spans="1:6">
      <c r="A159">
        <v>152</v>
      </c>
      <c r="B159" s="9">
        <v>12570</v>
      </c>
      <c r="C159" s="6">
        <f t="shared" si="9"/>
        <v>5</v>
      </c>
      <c r="D159" s="12">
        <f t="shared" si="10"/>
        <v>1934</v>
      </c>
      <c r="E159" s="12">
        <f t="shared" si="11"/>
        <v>1934</v>
      </c>
      <c r="F159" s="19">
        <v>2516.731744523112</v>
      </c>
    </row>
    <row r="160" spans="1:6">
      <c r="A160">
        <v>153</v>
      </c>
      <c r="B160" s="9">
        <v>12600</v>
      </c>
      <c r="C160" s="6">
        <f t="shared" si="9"/>
        <v>6</v>
      </c>
      <c r="D160" s="12">
        <f t="shared" si="10"/>
        <v>1934</v>
      </c>
      <c r="E160" s="12">
        <f t="shared" si="11"/>
        <v>1934</v>
      </c>
      <c r="F160" s="19">
        <v>1311.1991053839336</v>
      </c>
    </row>
    <row r="161" spans="1:6">
      <c r="A161">
        <v>154</v>
      </c>
      <c r="B161" s="9">
        <v>12631</v>
      </c>
      <c r="C161" s="6">
        <f t="shared" si="9"/>
        <v>7</v>
      </c>
      <c r="D161" s="12">
        <f t="shared" si="10"/>
        <v>1934</v>
      </c>
      <c r="E161" s="12">
        <f t="shared" si="11"/>
        <v>1934</v>
      </c>
      <c r="F161" s="19">
        <v>750</v>
      </c>
    </row>
    <row r="162" spans="1:6">
      <c r="A162">
        <v>155</v>
      </c>
      <c r="B162" s="9">
        <v>12662</v>
      </c>
      <c r="C162" s="6">
        <f t="shared" si="9"/>
        <v>8</v>
      </c>
      <c r="D162" s="12">
        <f t="shared" si="10"/>
        <v>1934</v>
      </c>
      <c r="E162" s="12">
        <f t="shared" si="11"/>
        <v>1934</v>
      </c>
      <c r="F162" s="19">
        <v>872.69084907710408</v>
      </c>
    </row>
    <row r="163" spans="1:6">
      <c r="A163">
        <v>156</v>
      </c>
      <c r="B163" s="9">
        <v>12692</v>
      </c>
      <c r="C163" s="6">
        <f t="shared" si="9"/>
        <v>9</v>
      </c>
      <c r="D163" s="12">
        <f t="shared" si="10"/>
        <v>1934</v>
      </c>
      <c r="E163" s="12">
        <f t="shared" si="11"/>
        <v>1934</v>
      </c>
      <c r="F163" s="19">
        <v>1192.5117676962327</v>
      </c>
    </row>
    <row r="164" spans="1:6">
      <c r="A164">
        <v>157</v>
      </c>
      <c r="B164" s="9">
        <v>12723</v>
      </c>
      <c r="C164" s="6">
        <f t="shared" si="9"/>
        <v>10</v>
      </c>
      <c r="D164" s="12">
        <f t="shared" si="10"/>
        <v>1934</v>
      </c>
      <c r="E164" s="12">
        <f t="shared" si="11"/>
        <v>1935</v>
      </c>
      <c r="F164" s="19">
        <v>900</v>
      </c>
    </row>
    <row r="165" spans="1:6">
      <c r="A165">
        <v>158</v>
      </c>
      <c r="B165" s="9">
        <v>12753</v>
      </c>
      <c r="C165" s="6">
        <f t="shared" si="9"/>
        <v>11</v>
      </c>
      <c r="D165" s="12">
        <f t="shared" si="10"/>
        <v>1934</v>
      </c>
      <c r="E165" s="12">
        <f t="shared" si="11"/>
        <v>1935</v>
      </c>
      <c r="F165" s="19">
        <v>900</v>
      </c>
    </row>
    <row r="166" spans="1:6">
      <c r="A166">
        <v>159</v>
      </c>
      <c r="B166" s="9">
        <v>12784</v>
      </c>
      <c r="C166" s="6">
        <f t="shared" si="9"/>
        <v>12</v>
      </c>
      <c r="D166" s="12">
        <f t="shared" si="10"/>
        <v>1934</v>
      </c>
      <c r="E166" s="12">
        <f t="shared" si="11"/>
        <v>1935</v>
      </c>
      <c r="F166" s="19">
        <v>900</v>
      </c>
    </row>
    <row r="167" spans="1:6">
      <c r="A167">
        <v>160</v>
      </c>
      <c r="B167" s="9">
        <v>12815</v>
      </c>
      <c r="C167" s="6">
        <f t="shared" si="9"/>
        <v>1</v>
      </c>
      <c r="D167" s="12">
        <f t="shared" si="10"/>
        <v>1935</v>
      </c>
      <c r="E167" s="12">
        <f t="shared" si="11"/>
        <v>1935</v>
      </c>
      <c r="F167" s="19">
        <v>900</v>
      </c>
    </row>
    <row r="168" spans="1:6">
      <c r="A168">
        <v>161</v>
      </c>
      <c r="B168" s="9">
        <v>12843</v>
      </c>
      <c r="C168" s="6">
        <f t="shared" si="9"/>
        <v>2</v>
      </c>
      <c r="D168" s="12">
        <f t="shared" si="10"/>
        <v>1935</v>
      </c>
      <c r="E168" s="12">
        <f t="shared" si="11"/>
        <v>1935</v>
      </c>
      <c r="F168" s="19">
        <v>900</v>
      </c>
    </row>
    <row r="169" spans="1:6">
      <c r="A169">
        <v>162</v>
      </c>
      <c r="B169" s="9">
        <v>12874</v>
      </c>
      <c r="C169" s="6">
        <f t="shared" si="9"/>
        <v>3</v>
      </c>
      <c r="D169" s="12">
        <f t="shared" si="10"/>
        <v>1935</v>
      </c>
      <c r="E169" s="12">
        <f t="shared" si="11"/>
        <v>1935</v>
      </c>
      <c r="F169" s="19">
        <v>750</v>
      </c>
    </row>
    <row r="170" spans="1:6">
      <c r="A170">
        <v>163</v>
      </c>
      <c r="B170" s="9">
        <v>12904</v>
      </c>
      <c r="C170" s="6">
        <f t="shared" si="9"/>
        <v>4</v>
      </c>
      <c r="D170" s="12">
        <f t="shared" si="10"/>
        <v>1935</v>
      </c>
      <c r="E170" s="12">
        <f t="shared" si="11"/>
        <v>1935</v>
      </c>
      <c r="F170" s="19">
        <v>2800</v>
      </c>
    </row>
    <row r="171" spans="1:6">
      <c r="A171">
        <v>164</v>
      </c>
      <c r="B171" s="9">
        <v>12935</v>
      </c>
      <c r="C171" s="6">
        <f t="shared" si="9"/>
        <v>5</v>
      </c>
      <c r="D171" s="12">
        <f t="shared" si="10"/>
        <v>1935</v>
      </c>
      <c r="E171" s="12">
        <f t="shared" si="11"/>
        <v>1935</v>
      </c>
      <c r="F171" s="19">
        <v>2800</v>
      </c>
    </row>
    <row r="172" spans="1:6">
      <c r="A172">
        <v>165</v>
      </c>
      <c r="B172" s="9">
        <v>12965</v>
      </c>
      <c r="C172" s="6">
        <f t="shared" si="9"/>
        <v>6</v>
      </c>
      <c r="D172" s="12">
        <f t="shared" si="10"/>
        <v>1935</v>
      </c>
      <c r="E172" s="12">
        <f t="shared" si="11"/>
        <v>1935</v>
      </c>
      <c r="F172" s="19">
        <v>2800</v>
      </c>
    </row>
    <row r="173" spans="1:6">
      <c r="A173">
        <v>166</v>
      </c>
      <c r="B173" s="9">
        <v>12996</v>
      </c>
      <c r="C173" s="6">
        <f t="shared" si="9"/>
        <v>7</v>
      </c>
      <c r="D173" s="12">
        <f t="shared" si="10"/>
        <v>1935</v>
      </c>
      <c r="E173" s="12">
        <f t="shared" si="11"/>
        <v>1935</v>
      </c>
      <c r="F173" s="19">
        <v>1000</v>
      </c>
    </row>
    <row r="174" spans="1:6">
      <c r="A174">
        <v>167</v>
      </c>
      <c r="B174" s="9">
        <v>13027</v>
      </c>
      <c r="C174" s="6">
        <f t="shared" si="9"/>
        <v>8</v>
      </c>
      <c r="D174" s="12">
        <f t="shared" si="10"/>
        <v>1935</v>
      </c>
      <c r="E174" s="12">
        <f t="shared" si="11"/>
        <v>1935</v>
      </c>
      <c r="F174" s="19">
        <v>1000</v>
      </c>
    </row>
    <row r="175" spans="1:6">
      <c r="A175">
        <v>168</v>
      </c>
      <c r="B175" s="9">
        <v>13057</v>
      </c>
      <c r="C175" s="6">
        <f t="shared" si="9"/>
        <v>9</v>
      </c>
      <c r="D175" s="12">
        <f t="shared" si="10"/>
        <v>1935</v>
      </c>
      <c r="E175" s="12">
        <f t="shared" si="11"/>
        <v>1935</v>
      </c>
      <c r="F175" s="19">
        <v>1000</v>
      </c>
    </row>
    <row r="176" spans="1:6">
      <c r="A176">
        <v>169</v>
      </c>
      <c r="B176" s="9">
        <v>13088</v>
      </c>
      <c r="C176" s="6">
        <f t="shared" si="9"/>
        <v>10</v>
      </c>
      <c r="D176" s="12">
        <f t="shared" si="10"/>
        <v>1935</v>
      </c>
      <c r="E176" s="12">
        <f t="shared" si="11"/>
        <v>1936</v>
      </c>
      <c r="F176" s="19">
        <v>1700</v>
      </c>
    </row>
    <row r="177" spans="1:6">
      <c r="A177">
        <v>170</v>
      </c>
      <c r="B177" s="9">
        <v>13118</v>
      </c>
      <c r="C177" s="6">
        <f t="shared" si="9"/>
        <v>11</v>
      </c>
      <c r="D177" s="12">
        <f t="shared" si="10"/>
        <v>1935</v>
      </c>
      <c r="E177" s="12">
        <f t="shared" si="11"/>
        <v>1936</v>
      </c>
      <c r="F177" s="19">
        <v>1700</v>
      </c>
    </row>
    <row r="178" spans="1:6">
      <c r="A178">
        <v>171</v>
      </c>
      <c r="B178" s="9">
        <v>13149</v>
      </c>
      <c r="C178" s="6">
        <f t="shared" si="9"/>
        <v>12</v>
      </c>
      <c r="D178" s="12">
        <f t="shared" si="10"/>
        <v>1935</v>
      </c>
      <c r="E178" s="12">
        <f t="shared" si="11"/>
        <v>1936</v>
      </c>
      <c r="F178" s="19">
        <v>1700</v>
      </c>
    </row>
    <row r="179" spans="1:6">
      <c r="A179">
        <v>172</v>
      </c>
      <c r="B179" s="9">
        <v>13180</v>
      </c>
      <c r="C179" s="6">
        <f t="shared" si="9"/>
        <v>1</v>
      </c>
      <c r="D179" s="12">
        <f t="shared" si="10"/>
        <v>1936</v>
      </c>
      <c r="E179" s="12">
        <f t="shared" si="11"/>
        <v>1936</v>
      </c>
      <c r="F179" s="19">
        <v>1700</v>
      </c>
    </row>
    <row r="180" spans="1:6">
      <c r="A180">
        <v>173</v>
      </c>
      <c r="B180" s="9">
        <v>13209</v>
      </c>
      <c r="C180" s="6">
        <f t="shared" si="9"/>
        <v>2</v>
      </c>
      <c r="D180" s="12">
        <f t="shared" si="10"/>
        <v>1936</v>
      </c>
      <c r="E180" s="12">
        <f t="shared" si="11"/>
        <v>1936</v>
      </c>
      <c r="F180" s="19">
        <v>1700</v>
      </c>
    </row>
    <row r="181" spans="1:6">
      <c r="A181">
        <v>174</v>
      </c>
      <c r="B181" s="9">
        <v>13240</v>
      </c>
      <c r="C181" s="6">
        <f t="shared" si="9"/>
        <v>3</v>
      </c>
      <c r="D181" s="12">
        <f t="shared" si="10"/>
        <v>1936</v>
      </c>
      <c r="E181" s="12">
        <f t="shared" si="11"/>
        <v>1936</v>
      </c>
      <c r="F181" s="19">
        <v>1700</v>
      </c>
    </row>
    <row r="182" spans="1:6">
      <c r="A182">
        <v>175</v>
      </c>
      <c r="B182" s="9">
        <v>13270</v>
      </c>
      <c r="C182" s="6">
        <f t="shared" si="9"/>
        <v>4</v>
      </c>
      <c r="D182" s="12">
        <f t="shared" si="10"/>
        <v>1936</v>
      </c>
      <c r="E182" s="12">
        <f t="shared" si="11"/>
        <v>1936</v>
      </c>
      <c r="F182" s="19">
        <v>2800</v>
      </c>
    </row>
    <row r="183" spans="1:6">
      <c r="A183">
        <v>176</v>
      </c>
      <c r="B183" s="9">
        <v>13301</v>
      </c>
      <c r="C183" s="6">
        <f t="shared" si="9"/>
        <v>5</v>
      </c>
      <c r="D183" s="12">
        <f t="shared" si="10"/>
        <v>1936</v>
      </c>
      <c r="E183" s="12">
        <f t="shared" si="11"/>
        <v>1936</v>
      </c>
      <c r="F183" s="19">
        <v>2800</v>
      </c>
    </row>
    <row r="184" spans="1:6">
      <c r="A184">
        <v>177</v>
      </c>
      <c r="B184" s="9">
        <v>13331</v>
      </c>
      <c r="C184" s="6">
        <f t="shared" si="9"/>
        <v>6</v>
      </c>
      <c r="D184" s="12">
        <f t="shared" si="10"/>
        <v>1936</v>
      </c>
      <c r="E184" s="12">
        <f t="shared" si="11"/>
        <v>1936</v>
      </c>
      <c r="F184" s="19">
        <v>2800</v>
      </c>
    </row>
    <row r="185" spans="1:6">
      <c r="A185">
        <v>178</v>
      </c>
      <c r="B185" s="9">
        <v>13362</v>
      </c>
      <c r="C185" s="6">
        <f t="shared" si="9"/>
        <v>7</v>
      </c>
      <c r="D185" s="12">
        <f t="shared" si="10"/>
        <v>1936</v>
      </c>
      <c r="E185" s="12">
        <f t="shared" si="11"/>
        <v>1936</v>
      </c>
      <c r="F185" s="19">
        <v>1000</v>
      </c>
    </row>
    <row r="186" spans="1:6">
      <c r="A186">
        <v>179</v>
      </c>
      <c r="B186" s="9">
        <v>13393</v>
      </c>
      <c r="C186" s="6">
        <f t="shared" si="9"/>
        <v>8</v>
      </c>
      <c r="D186" s="12">
        <f t="shared" si="10"/>
        <v>1936</v>
      </c>
      <c r="E186" s="12">
        <f t="shared" si="11"/>
        <v>1936</v>
      </c>
      <c r="F186" s="19">
        <v>1000</v>
      </c>
    </row>
    <row r="187" spans="1:6">
      <c r="A187">
        <v>180</v>
      </c>
      <c r="B187" s="9">
        <v>13423</v>
      </c>
      <c r="C187" s="6">
        <f t="shared" si="9"/>
        <v>9</v>
      </c>
      <c r="D187" s="12">
        <f t="shared" si="10"/>
        <v>1936</v>
      </c>
      <c r="E187" s="12">
        <f t="shared" si="11"/>
        <v>1936</v>
      </c>
      <c r="F187" s="19">
        <v>1000</v>
      </c>
    </row>
    <row r="188" spans="1:6">
      <c r="A188">
        <v>181</v>
      </c>
      <c r="B188" s="9">
        <v>13454</v>
      </c>
      <c r="C188" s="6">
        <f t="shared" si="9"/>
        <v>10</v>
      </c>
      <c r="D188" s="12">
        <f t="shared" si="10"/>
        <v>1936</v>
      </c>
      <c r="E188" s="12">
        <f t="shared" si="11"/>
        <v>1937</v>
      </c>
      <c r="F188" s="19">
        <v>1700</v>
      </c>
    </row>
    <row r="189" spans="1:6">
      <c r="A189">
        <v>182</v>
      </c>
      <c r="B189" s="9">
        <v>13484</v>
      </c>
      <c r="C189" s="6">
        <f t="shared" si="9"/>
        <v>11</v>
      </c>
      <c r="D189" s="12">
        <f t="shared" si="10"/>
        <v>1936</v>
      </c>
      <c r="E189" s="12">
        <f t="shared" si="11"/>
        <v>1937</v>
      </c>
      <c r="F189" s="19">
        <v>1700</v>
      </c>
    </row>
    <row r="190" spans="1:6">
      <c r="A190">
        <v>183</v>
      </c>
      <c r="B190" s="9">
        <v>13515</v>
      </c>
      <c r="C190" s="6">
        <f t="shared" si="9"/>
        <v>12</v>
      </c>
      <c r="D190" s="12">
        <f t="shared" si="10"/>
        <v>1936</v>
      </c>
      <c r="E190" s="12">
        <f t="shared" si="11"/>
        <v>1937</v>
      </c>
      <c r="F190" s="19">
        <v>1700</v>
      </c>
    </row>
    <row r="191" spans="1:6">
      <c r="A191">
        <v>184</v>
      </c>
      <c r="B191" s="9">
        <v>13546</v>
      </c>
      <c r="C191" s="6">
        <f t="shared" si="9"/>
        <v>1</v>
      </c>
      <c r="D191" s="12">
        <f t="shared" si="10"/>
        <v>1937</v>
      </c>
      <c r="E191" s="12">
        <f t="shared" si="11"/>
        <v>1937</v>
      </c>
      <c r="F191" s="19">
        <v>1700</v>
      </c>
    </row>
    <row r="192" spans="1:6">
      <c r="A192">
        <v>185</v>
      </c>
      <c r="B192" s="9">
        <v>13574</v>
      </c>
      <c r="C192" s="6">
        <f t="shared" si="9"/>
        <v>2</v>
      </c>
      <c r="D192" s="12">
        <f t="shared" si="10"/>
        <v>1937</v>
      </c>
      <c r="E192" s="12">
        <f t="shared" si="11"/>
        <v>1937</v>
      </c>
      <c r="F192" s="19">
        <v>1700</v>
      </c>
    </row>
    <row r="193" spans="1:6">
      <c r="A193">
        <v>186</v>
      </c>
      <c r="B193" s="9">
        <v>13605</v>
      </c>
      <c r="C193" s="6">
        <f t="shared" si="9"/>
        <v>3</v>
      </c>
      <c r="D193" s="12">
        <f t="shared" si="10"/>
        <v>1937</v>
      </c>
      <c r="E193" s="12">
        <f t="shared" si="11"/>
        <v>1937</v>
      </c>
      <c r="F193" s="19">
        <v>1700</v>
      </c>
    </row>
    <row r="194" spans="1:6">
      <c r="A194">
        <v>187</v>
      </c>
      <c r="B194" s="9">
        <v>13635</v>
      </c>
      <c r="C194" s="6">
        <f t="shared" si="9"/>
        <v>4</v>
      </c>
      <c r="D194" s="12">
        <f t="shared" si="10"/>
        <v>1937</v>
      </c>
      <c r="E194" s="12">
        <f t="shared" si="11"/>
        <v>1937</v>
      </c>
      <c r="F194" s="19">
        <v>2800</v>
      </c>
    </row>
    <row r="195" spans="1:6">
      <c r="A195">
        <v>188</v>
      </c>
      <c r="B195" s="9">
        <v>13666</v>
      </c>
      <c r="C195" s="6">
        <f t="shared" si="9"/>
        <v>5</v>
      </c>
      <c r="D195" s="12">
        <f t="shared" si="10"/>
        <v>1937</v>
      </c>
      <c r="E195" s="12">
        <f t="shared" si="11"/>
        <v>1937</v>
      </c>
      <c r="F195" s="19">
        <v>2800</v>
      </c>
    </row>
    <row r="196" spans="1:6">
      <c r="A196">
        <v>189</v>
      </c>
      <c r="B196" s="9">
        <v>13696</v>
      </c>
      <c r="C196" s="6">
        <f t="shared" si="9"/>
        <v>6</v>
      </c>
      <c r="D196" s="12">
        <f t="shared" si="10"/>
        <v>1937</v>
      </c>
      <c r="E196" s="12">
        <f t="shared" si="11"/>
        <v>1937</v>
      </c>
      <c r="F196" s="19">
        <v>2800</v>
      </c>
    </row>
    <row r="197" spans="1:6">
      <c r="A197">
        <v>190</v>
      </c>
      <c r="B197" s="9">
        <v>13727</v>
      </c>
      <c r="C197" s="6">
        <f t="shared" si="9"/>
        <v>7</v>
      </c>
      <c r="D197" s="12">
        <f t="shared" si="10"/>
        <v>1937</v>
      </c>
      <c r="E197" s="12">
        <f t="shared" si="11"/>
        <v>1937</v>
      </c>
      <c r="F197" s="19">
        <v>1000</v>
      </c>
    </row>
    <row r="198" spans="1:6">
      <c r="A198">
        <v>191</v>
      </c>
      <c r="B198" s="9">
        <v>13758</v>
      </c>
      <c r="C198" s="6">
        <f t="shared" si="9"/>
        <v>8</v>
      </c>
      <c r="D198" s="12">
        <f t="shared" si="10"/>
        <v>1937</v>
      </c>
      <c r="E198" s="12">
        <f t="shared" si="11"/>
        <v>1937</v>
      </c>
      <c r="F198" s="19">
        <v>1000</v>
      </c>
    </row>
    <row r="199" spans="1:6">
      <c r="A199">
        <v>192</v>
      </c>
      <c r="B199" s="9">
        <v>13788</v>
      </c>
      <c r="C199" s="6">
        <f t="shared" si="9"/>
        <v>9</v>
      </c>
      <c r="D199" s="12">
        <f t="shared" si="10"/>
        <v>1937</v>
      </c>
      <c r="E199" s="12">
        <f t="shared" si="11"/>
        <v>1937</v>
      </c>
      <c r="F199" s="19">
        <v>1000</v>
      </c>
    </row>
    <row r="200" spans="1:6">
      <c r="A200">
        <v>193</v>
      </c>
      <c r="B200" s="9">
        <v>13819</v>
      </c>
      <c r="C200" s="6">
        <f t="shared" si="9"/>
        <v>10</v>
      </c>
      <c r="D200" s="12">
        <f t="shared" si="10"/>
        <v>1937</v>
      </c>
      <c r="E200" s="12">
        <f t="shared" si="11"/>
        <v>1938</v>
      </c>
      <c r="F200" s="19">
        <v>1700</v>
      </c>
    </row>
    <row r="201" spans="1:6">
      <c r="A201">
        <v>194</v>
      </c>
      <c r="B201" s="9">
        <v>13849</v>
      </c>
      <c r="C201" s="6">
        <f t="shared" ref="C201:C264" si="12">MONTH(B201)</f>
        <v>11</v>
      </c>
      <c r="D201" s="12">
        <f t="shared" ref="D201:D264" si="13">YEAR(B201)</f>
        <v>1937</v>
      </c>
      <c r="E201" s="12">
        <f t="shared" ref="E201:E264" si="14">IF(AND($C201&gt;=10,$C201&lt;=12),$D201+1,$D201)</f>
        <v>1938</v>
      </c>
      <c r="F201" s="19">
        <v>1700</v>
      </c>
    </row>
    <row r="202" spans="1:6">
      <c r="A202">
        <v>195</v>
      </c>
      <c r="B202" s="9">
        <v>13880</v>
      </c>
      <c r="C202" s="6">
        <f t="shared" si="12"/>
        <v>12</v>
      </c>
      <c r="D202" s="12">
        <f t="shared" si="13"/>
        <v>1937</v>
      </c>
      <c r="E202" s="12">
        <f t="shared" si="14"/>
        <v>1938</v>
      </c>
      <c r="F202" s="19">
        <v>1700</v>
      </c>
    </row>
    <row r="203" spans="1:6">
      <c r="A203">
        <v>196</v>
      </c>
      <c r="B203" s="9">
        <v>13911</v>
      </c>
      <c r="C203" s="6">
        <f t="shared" si="12"/>
        <v>1</v>
      </c>
      <c r="D203" s="12">
        <f t="shared" si="13"/>
        <v>1938</v>
      </c>
      <c r="E203" s="12">
        <f t="shared" si="14"/>
        <v>1938</v>
      </c>
      <c r="F203" s="19">
        <v>1700</v>
      </c>
    </row>
    <row r="204" spans="1:6">
      <c r="A204">
        <v>197</v>
      </c>
      <c r="B204" s="9">
        <v>13939</v>
      </c>
      <c r="C204" s="6">
        <f t="shared" si="12"/>
        <v>2</v>
      </c>
      <c r="D204" s="12">
        <f t="shared" si="13"/>
        <v>1938</v>
      </c>
      <c r="E204" s="12">
        <f t="shared" si="14"/>
        <v>1938</v>
      </c>
      <c r="F204" s="19">
        <v>1700</v>
      </c>
    </row>
    <row r="205" spans="1:6">
      <c r="A205">
        <v>198</v>
      </c>
      <c r="B205" s="9">
        <v>13970</v>
      </c>
      <c r="C205" s="6">
        <f t="shared" si="12"/>
        <v>3</v>
      </c>
      <c r="D205" s="12">
        <f t="shared" si="13"/>
        <v>1938</v>
      </c>
      <c r="E205" s="12">
        <f t="shared" si="14"/>
        <v>1938</v>
      </c>
      <c r="F205" s="19">
        <v>1700</v>
      </c>
    </row>
    <row r="206" spans="1:6">
      <c r="A206">
        <v>199</v>
      </c>
      <c r="B206" s="9">
        <v>14000</v>
      </c>
      <c r="C206" s="6">
        <f t="shared" si="12"/>
        <v>4</v>
      </c>
      <c r="D206" s="12">
        <f t="shared" si="13"/>
        <v>1938</v>
      </c>
      <c r="E206" s="12">
        <f t="shared" si="14"/>
        <v>1938</v>
      </c>
      <c r="F206" s="19">
        <v>2800</v>
      </c>
    </row>
    <row r="207" spans="1:6">
      <c r="A207">
        <v>200</v>
      </c>
      <c r="B207" s="9">
        <v>14031</v>
      </c>
      <c r="C207" s="6">
        <f t="shared" si="12"/>
        <v>5</v>
      </c>
      <c r="D207" s="12">
        <f t="shared" si="13"/>
        <v>1938</v>
      </c>
      <c r="E207" s="12">
        <f t="shared" si="14"/>
        <v>1938</v>
      </c>
      <c r="F207" s="19">
        <v>2800</v>
      </c>
    </row>
    <row r="208" spans="1:6">
      <c r="A208">
        <v>201</v>
      </c>
      <c r="B208" s="9">
        <v>14061</v>
      </c>
      <c r="C208" s="6">
        <f t="shared" si="12"/>
        <v>6</v>
      </c>
      <c r="D208" s="12">
        <f t="shared" si="13"/>
        <v>1938</v>
      </c>
      <c r="E208" s="12">
        <f t="shared" si="14"/>
        <v>1938</v>
      </c>
      <c r="F208" s="19">
        <v>2800</v>
      </c>
    </row>
    <row r="209" spans="1:6">
      <c r="A209">
        <v>202</v>
      </c>
      <c r="B209" s="9">
        <v>14092</v>
      </c>
      <c r="C209" s="6">
        <f t="shared" si="12"/>
        <v>7</v>
      </c>
      <c r="D209" s="12">
        <f t="shared" si="13"/>
        <v>1938</v>
      </c>
      <c r="E209" s="12">
        <f t="shared" si="14"/>
        <v>1938</v>
      </c>
      <c r="F209" s="19">
        <v>2800</v>
      </c>
    </row>
    <row r="210" spans="1:6">
      <c r="A210">
        <v>203</v>
      </c>
      <c r="B210" s="9">
        <v>14123</v>
      </c>
      <c r="C210" s="6">
        <f t="shared" si="12"/>
        <v>8</v>
      </c>
      <c r="D210" s="12">
        <f t="shared" si="13"/>
        <v>1938</v>
      </c>
      <c r="E210" s="12">
        <f t="shared" si="14"/>
        <v>1938</v>
      </c>
      <c r="F210" s="19">
        <v>2566.1747333223052</v>
      </c>
    </row>
    <row r="211" spans="1:6">
      <c r="A211">
        <v>204</v>
      </c>
      <c r="B211" s="9">
        <v>14153</v>
      </c>
      <c r="C211" s="6">
        <f t="shared" si="12"/>
        <v>9</v>
      </c>
      <c r="D211" s="12">
        <f t="shared" si="13"/>
        <v>1938</v>
      </c>
      <c r="E211" s="12">
        <f t="shared" si="14"/>
        <v>1938</v>
      </c>
      <c r="F211" s="19">
        <v>2096.8267752697466</v>
      </c>
    </row>
    <row r="212" spans="1:6">
      <c r="A212">
        <v>205</v>
      </c>
      <c r="B212" s="9">
        <v>14184</v>
      </c>
      <c r="C212" s="6">
        <f t="shared" si="12"/>
        <v>10</v>
      </c>
      <c r="D212" s="12">
        <f t="shared" si="13"/>
        <v>1938</v>
      </c>
      <c r="E212" s="12">
        <f t="shared" si="14"/>
        <v>1939</v>
      </c>
      <c r="F212" s="19">
        <v>1700</v>
      </c>
    </row>
    <row r="213" spans="1:6">
      <c r="A213">
        <v>206</v>
      </c>
      <c r="B213" s="9">
        <v>14214</v>
      </c>
      <c r="C213" s="6">
        <f t="shared" si="12"/>
        <v>11</v>
      </c>
      <c r="D213" s="12">
        <f t="shared" si="13"/>
        <v>1938</v>
      </c>
      <c r="E213" s="12">
        <f t="shared" si="14"/>
        <v>1939</v>
      </c>
      <c r="F213" s="19">
        <v>1700</v>
      </c>
    </row>
    <row r="214" spans="1:6">
      <c r="A214">
        <v>207</v>
      </c>
      <c r="B214" s="9">
        <v>14245</v>
      </c>
      <c r="C214" s="6">
        <f t="shared" si="12"/>
        <v>12</v>
      </c>
      <c r="D214" s="12">
        <f t="shared" si="13"/>
        <v>1938</v>
      </c>
      <c r="E214" s="12">
        <f t="shared" si="14"/>
        <v>1939</v>
      </c>
      <c r="F214" s="19">
        <v>1700</v>
      </c>
    </row>
    <row r="215" spans="1:6">
      <c r="A215">
        <v>208</v>
      </c>
      <c r="B215" s="9">
        <v>14276</v>
      </c>
      <c r="C215" s="6">
        <f t="shared" si="12"/>
        <v>1</v>
      </c>
      <c r="D215" s="12">
        <f t="shared" si="13"/>
        <v>1939</v>
      </c>
      <c r="E215" s="12">
        <f t="shared" si="14"/>
        <v>1939</v>
      </c>
      <c r="F215" s="19">
        <v>1700</v>
      </c>
    </row>
    <row r="216" spans="1:6">
      <c r="A216">
        <v>209</v>
      </c>
      <c r="B216" s="9">
        <v>14304</v>
      </c>
      <c r="C216" s="6">
        <f t="shared" si="12"/>
        <v>2</v>
      </c>
      <c r="D216" s="12">
        <f t="shared" si="13"/>
        <v>1939</v>
      </c>
      <c r="E216" s="12">
        <f t="shared" si="14"/>
        <v>1939</v>
      </c>
      <c r="F216" s="19">
        <v>1700</v>
      </c>
    </row>
    <row r="217" spans="1:6">
      <c r="A217">
        <v>210</v>
      </c>
      <c r="B217" s="9">
        <v>14335</v>
      </c>
      <c r="C217" s="6">
        <f t="shared" si="12"/>
        <v>3</v>
      </c>
      <c r="D217" s="12">
        <f t="shared" si="13"/>
        <v>1939</v>
      </c>
      <c r="E217" s="12">
        <f t="shared" si="14"/>
        <v>1939</v>
      </c>
      <c r="F217" s="19">
        <v>1700</v>
      </c>
    </row>
    <row r="218" spans="1:6">
      <c r="A218">
        <v>211</v>
      </c>
      <c r="B218" s="9">
        <v>14365</v>
      </c>
      <c r="C218" s="6">
        <f t="shared" si="12"/>
        <v>4</v>
      </c>
      <c r="D218" s="12">
        <f t="shared" si="13"/>
        <v>1939</v>
      </c>
      <c r="E218" s="12">
        <f t="shared" si="14"/>
        <v>1939</v>
      </c>
      <c r="F218" s="19">
        <v>2800</v>
      </c>
    </row>
    <row r="219" spans="1:6">
      <c r="A219">
        <v>212</v>
      </c>
      <c r="B219" s="9">
        <v>14396</v>
      </c>
      <c r="C219" s="6">
        <f t="shared" si="12"/>
        <v>5</v>
      </c>
      <c r="D219" s="12">
        <f t="shared" si="13"/>
        <v>1939</v>
      </c>
      <c r="E219" s="12">
        <f t="shared" si="14"/>
        <v>1939</v>
      </c>
      <c r="F219" s="19">
        <v>1978.3306954164132</v>
      </c>
    </row>
    <row r="220" spans="1:6">
      <c r="A220">
        <v>213</v>
      </c>
      <c r="B220" s="9">
        <v>14426</v>
      </c>
      <c r="C220" s="6">
        <f t="shared" si="12"/>
        <v>6</v>
      </c>
      <c r="D220" s="12">
        <f t="shared" si="13"/>
        <v>1939</v>
      </c>
      <c r="E220" s="12">
        <f t="shared" si="14"/>
        <v>1939</v>
      </c>
      <c r="F220" s="19">
        <v>1000</v>
      </c>
    </row>
    <row r="221" spans="1:6">
      <c r="A221">
        <v>214</v>
      </c>
      <c r="B221" s="9">
        <v>14457</v>
      </c>
      <c r="C221" s="6">
        <f t="shared" si="12"/>
        <v>7</v>
      </c>
      <c r="D221" s="12">
        <f t="shared" si="13"/>
        <v>1939</v>
      </c>
      <c r="E221" s="12">
        <f t="shared" si="14"/>
        <v>1939</v>
      </c>
      <c r="F221" s="19">
        <v>1000</v>
      </c>
    </row>
    <row r="222" spans="1:6">
      <c r="A222">
        <v>215</v>
      </c>
      <c r="B222" s="9">
        <v>14488</v>
      </c>
      <c r="C222" s="6">
        <f t="shared" si="12"/>
        <v>8</v>
      </c>
      <c r="D222" s="12">
        <f t="shared" si="13"/>
        <v>1939</v>
      </c>
      <c r="E222" s="12">
        <f t="shared" si="14"/>
        <v>1939</v>
      </c>
      <c r="F222" s="19">
        <v>1000</v>
      </c>
    </row>
    <row r="223" spans="1:6">
      <c r="A223">
        <v>216</v>
      </c>
      <c r="B223" s="9">
        <v>14518</v>
      </c>
      <c r="C223" s="6">
        <f t="shared" si="12"/>
        <v>9</v>
      </c>
      <c r="D223" s="12">
        <f t="shared" si="13"/>
        <v>1939</v>
      </c>
      <c r="E223" s="12">
        <f t="shared" si="14"/>
        <v>1939</v>
      </c>
      <c r="F223" s="19">
        <v>1000</v>
      </c>
    </row>
    <row r="224" spans="1:6">
      <c r="A224">
        <v>217</v>
      </c>
      <c r="B224" s="9">
        <v>14549</v>
      </c>
      <c r="C224" s="6">
        <f t="shared" si="12"/>
        <v>10</v>
      </c>
      <c r="D224" s="12">
        <f t="shared" si="13"/>
        <v>1939</v>
      </c>
      <c r="E224" s="12">
        <f t="shared" si="14"/>
        <v>1940</v>
      </c>
      <c r="F224" s="19">
        <v>1200</v>
      </c>
    </row>
    <row r="225" spans="1:6">
      <c r="A225">
        <v>218</v>
      </c>
      <c r="B225" s="9">
        <v>14579</v>
      </c>
      <c r="C225" s="6">
        <f t="shared" si="12"/>
        <v>11</v>
      </c>
      <c r="D225" s="12">
        <f t="shared" si="13"/>
        <v>1939</v>
      </c>
      <c r="E225" s="12">
        <f t="shared" si="14"/>
        <v>1940</v>
      </c>
      <c r="F225" s="19">
        <v>1200</v>
      </c>
    </row>
    <row r="226" spans="1:6">
      <c r="A226">
        <v>219</v>
      </c>
      <c r="B226" s="9">
        <v>14610</v>
      </c>
      <c r="C226" s="6">
        <f t="shared" si="12"/>
        <v>12</v>
      </c>
      <c r="D226" s="12">
        <f t="shared" si="13"/>
        <v>1939</v>
      </c>
      <c r="E226" s="12">
        <f t="shared" si="14"/>
        <v>1940</v>
      </c>
      <c r="F226" s="19">
        <v>1200</v>
      </c>
    </row>
    <row r="227" spans="1:6">
      <c r="A227">
        <v>220</v>
      </c>
      <c r="B227" s="9">
        <v>14641</v>
      </c>
      <c r="C227" s="6">
        <f t="shared" si="12"/>
        <v>1</v>
      </c>
      <c r="D227" s="12">
        <f t="shared" si="13"/>
        <v>1940</v>
      </c>
      <c r="E227" s="12">
        <f t="shared" si="14"/>
        <v>1940</v>
      </c>
      <c r="F227" s="19">
        <v>1200</v>
      </c>
    </row>
    <row r="228" spans="1:6">
      <c r="A228">
        <v>221</v>
      </c>
      <c r="B228" s="9">
        <v>14670</v>
      </c>
      <c r="C228" s="6">
        <f t="shared" si="12"/>
        <v>2</v>
      </c>
      <c r="D228" s="12">
        <f t="shared" si="13"/>
        <v>1940</v>
      </c>
      <c r="E228" s="12">
        <f t="shared" si="14"/>
        <v>1940</v>
      </c>
      <c r="F228" s="19">
        <v>1200</v>
      </c>
    </row>
    <row r="229" spans="1:6">
      <c r="A229">
        <v>222</v>
      </c>
      <c r="B229" s="9">
        <v>14701</v>
      </c>
      <c r="C229" s="6">
        <f t="shared" si="12"/>
        <v>3</v>
      </c>
      <c r="D229" s="12">
        <f t="shared" si="13"/>
        <v>1940</v>
      </c>
      <c r="E229" s="12">
        <f t="shared" si="14"/>
        <v>1940</v>
      </c>
      <c r="F229" s="19">
        <v>1000</v>
      </c>
    </row>
    <row r="230" spans="1:6">
      <c r="A230">
        <v>223</v>
      </c>
      <c r="B230" s="9">
        <v>14731</v>
      </c>
      <c r="C230" s="6">
        <f t="shared" si="12"/>
        <v>4</v>
      </c>
      <c r="D230" s="12">
        <f t="shared" si="13"/>
        <v>1940</v>
      </c>
      <c r="E230" s="12">
        <f t="shared" si="14"/>
        <v>1940</v>
      </c>
      <c r="F230" s="19">
        <v>2800</v>
      </c>
    </row>
    <row r="231" spans="1:6">
      <c r="A231">
        <v>224</v>
      </c>
      <c r="B231" s="9">
        <v>14762</v>
      </c>
      <c r="C231" s="6">
        <f t="shared" si="12"/>
        <v>5</v>
      </c>
      <c r="D231" s="12">
        <f t="shared" si="13"/>
        <v>1940</v>
      </c>
      <c r="E231" s="12">
        <f t="shared" si="14"/>
        <v>1940</v>
      </c>
      <c r="F231" s="19">
        <v>2800</v>
      </c>
    </row>
    <row r="232" spans="1:6">
      <c r="A232">
        <v>225</v>
      </c>
      <c r="B232" s="9">
        <v>14792</v>
      </c>
      <c r="C232" s="6">
        <f t="shared" si="12"/>
        <v>6</v>
      </c>
      <c r="D232" s="12">
        <f t="shared" si="13"/>
        <v>1940</v>
      </c>
      <c r="E232" s="12">
        <f t="shared" si="14"/>
        <v>1940</v>
      </c>
      <c r="F232" s="19">
        <v>2800</v>
      </c>
    </row>
    <row r="233" spans="1:6">
      <c r="A233">
        <v>226</v>
      </c>
      <c r="B233" s="9">
        <v>14823</v>
      </c>
      <c r="C233" s="6">
        <f t="shared" si="12"/>
        <v>7</v>
      </c>
      <c r="D233" s="12">
        <f t="shared" si="13"/>
        <v>1940</v>
      </c>
      <c r="E233" s="12">
        <f t="shared" si="14"/>
        <v>1940</v>
      </c>
      <c r="F233" s="19">
        <v>1069.142364046103</v>
      </c>
    </row>
    <row r="234" spans="1:6">
      <c r="A234">
        <v>227</v>
      </c>
      <c r="B234" s="9">
        <v>14854</v>
      </c>
      <c r="C234" s="6">
        <f t="shared" si="12"/>
        <v>8</v>
      </c>
      <c r="D234" s="12">
        <f t="shared" si="13"/>
        <v>1940</v>
      </c>
      <c r="E234" s="12">
        <f t="shared" si="14"/>
        <v>1940</v>
      </c>
      <c r="F234" s="19">
        <v>1106.6814574638838</v>
      </c>
    </row>
    <row r="235" spans="1:6">
      <c r="A235">
        <v>228</v>
      </c>
      <c r="B235" s="9">
        <v>14884</v>
      </c>
      <c r="C235" s="6">
        <f t="shared" si="12"/>
        <v>9</v>
      </c>
      <c r="D235" s="12">
        <f t="shared" si="13"/>
        <v>1940</v>
      </c>
      <c r="E235" s="12">
        <f t="shared" si="14"/>
        <v>1940</v>
      </c>
      <c r="F235" s="19">
        <v>1367.7302218102193</v>
      </c>
    </row>
    <row r="236" spans="1:6">
      <c r="A236">
        <v>229</v>
      </c>
      <c r="B236" s="9">
        <v>14915</v>
      </c>
      <c r="C236" s="6">
        <f t="shared" si="12"/>
        <v>10</v>
      </c>
      <c r="D236" s="12">
        <f t="shared" si="13"/>
        <v>1940</v>
      </c>
      <c r="E236" s="12">
        <f t="shared" si="14"/>
        <v>1941</v>
      </c>
      <c r="F236" s="19">
        <v>1700</v>
      </c>
    </row>
    <row r="237" spans="1:6">
      <c r="A237">
        <v>230</v>
      </c>
      <c r="B237" s="9">
        <v>14945</v>
      </c>
      <c r="C237" s="6">
        <f t="shared" si="12"/>
        <v>11</v>
      </c>
      <c r="D237" s="12">
        <f t="shared" si="13"/>
        <v>1940</v>
      </c>
      <c r="E237" s="12">
        <f t="shared" si="14"/>
        <v>1941</v>
      </c>
      <c r="F237" s="19">
        <v>1700</v>
      </c>
    </row>
    <row r="238" spans="1:6">
      <c r="A238">
        <v>231</v>
      </c>
      <c r="B238" s="9">
        <v>14976</v>
      </c>
      <c r="C238" s="6">
        <f t="shared" si="12"/>
        <v>12</v>
      </c>
      <c r="D238" s="12">
        <f t="shared" si="13"/>
        <v>1940</v>
      </c>
      <c r="E238" s="12">
        <f t="shared" si="14"/>
        <v>1941</v>
      </c>
      <c r="F238" s="19">
        <v>1700</v>
      </c>
    </row>
    <row r="239" spans="1:6">
      <c r="A239">
        <v>232</v>
      </c>
      <c r="B239" s="9">
        <v>15007</v>
      </c>
      <c r="C239" s="6">
        <f t="shared" si="12"/>
        <v>1</v>
      </c>
      <c r="D239" s="12">
        <f t="shared" si="13"/>
        <v>1941</v>
      </c>
      <c r="E239" s="12">
        <f t="shared" si="14"/>
        <v>1941</v>
      </c>
      <c r="F239" s="19">
        <v>1700</v>
      </c>
    </row>
    <row r="240" spans="1:6">
      <c r="A240">
        <v>233</v>
      </c>
      <c r="B240" s="9">
        <v>15035</v>
      </c>
      <c r="C240" s="6">
        <f t="shared" si="12"/>
        <v>2</v>
      </c>
      <c r="D240" s="12">
        <f t="shared" si="13"/>
        <v>1941</v>
      </c>
      <c r="E240" s="12">
        <f t="shared" si="14"/>
        <v>1941</v>
      </c>
      <c r="F240" s="19">
        <v>1700</v>
      </c>
    </row>
    <row r="241" spans="1:6">
      <c r="A241">
        <v>234</v>
      </c>
      <c r="B241" s="9">
        <v>15066</v>
      </c>
      <c r="C241" s="6">
        <f t="shared" si="12"/>
        <v>3</v>
      </c>
      <c r="D241" s="12">
        <f t="shared" si="13"/>
        <v>1941</v>
      </c>
      <c r="E241" s="12">
        <f t="shared" si="14"/>
        <v>1941</v>
      </c>
      <c r="F241" s="19">
        <v>1700</v>
      </c>
    </row>
    <row r="242" spans="1:6">
      <c r="A242">
        <v>235</v>
      </c>
      <c r="B242" s="9">
        <v>15096</v>
      </c>
      <c r="C242" s="6">
        <f t="shared" si="12"/>
        <v>4</v>
      </c>
      <c r="D242" s="12">
        <f t="shared" si="13"/>
        <v>1941</v>
      </c>
      <c r="E242" s="12">
        <f t="shared" si="14"/>
        <v>1941</v>
      </c>
      <c r="F242" s="19">
        <v>2800</v>
      </c>
    </row>
    <row r="243" spans="1:6">
      <c r="A243">
        <v>236</v>
      </c>
      <c r="B243" s="9">
        <v>15127</v>
      </c>
      <c r="C243" s="6">
        <f t="shared" si="12"/>
        <v>5</v>
      </c>
      <c r="D243" s="12">
        <f t="shared" si="13"/>
        <v>1941</v>
      </c>
      <c r="E243" s="12">
        <f t="shared" si="14"/>
        <v>1941</v>
      </c>
      <c r="F243" s="19">
        <v>2800</v>
      </c>
    </row>
    <row r="244" spans="1:6">
      <c r="A244">
        <v>237</v>
      </c>
      <c r="B244" s="9">
        <v>15157</v>
      </c>
      <c r="C244" s="6">
        <f t="shared" si="12"/>
        <v>6</v>
      </c>
      <c r="D244" s="12">
        <f t="shared" si="13"/>
        <v>1941</v>
      </c>
      <c r="E244" s="12">
        <f t="shared" si="14"/>
        <v>1941</v>
      </c>
      <c r="F244" s="19">
        <v>2800</v>
      </c>
    </row>
    <row r="245" spans="1:6">
      <c r="A245">
        <v>238</v>
      </c>
      <c r="B245" s="9">
        <v>15188</v>
      </c>
      <c r="C245" s="6">
        <f t="shared" si="12"/>
        <v>7</v>
      </c>
      <c r="D245" s="12">
        <f t="shared" si="13"/>
        <v>1941</v>
      </c>
      <c r="E245" s="12">
        <f t="shared" si="14"/>
        <v>1941</v>
      </c>
      <c r="F245" s="19">
        <v>2800</v>
      </c>
    </row>
    <row r="246" spans="1:6">
      <c r="A246">
        <v>239</v>
      </c>
      <c r="B246" s="9">
        <v>15219</v>
      </c>
      <c r="C246" s="6">
        <f t="shared" si="12"/>
        <v>8</v>
      </c>
      <c r="D246" s="12">
        <f t="shared" si="13"/>
        <v>1941</v>
      </c>
      <c r="E246" s="12">
        <f t="shared" si="14"/>
        <v>1941</v>
      </c>
      <c r="F246" s="19">
        <v>1846.406704124051</v>
      </c>
    </row>
    <row r="247" spans="1:6">
      <c r="A247">
        <v>240</v>
      </c>
      <c r="B247" s="9">
        <v>15249</v>
      </c>
      <c r="C247" s="6">
        <f t="shared" si="12"/>
        <v>9</v>
      </c>
      <c r="D247" s="12">
        <f t="shared" si="13"/>
        <v>1941</v>
      </c>
      <c r="E247" s="12">
        <f t="shared" si="14"/>
        <v>1941</v>
      </c>
      <c r="F247" s="19">
        <v>1599.8405797372923</v>
      </c>
    </row>
    <row r="248" spans="1:6">
      <c r="A248">
        <v>241</v>
      </c>
      <c r="B248" s="9">
        <v>15280</v>
      </c>
      <c r="C248" s="6">
        <f t="shared" si="12"/>
        <v>10</v>
      </c>
      <c r="D248" s="12">
        <f t="shared" si="13"/>
        <v>1941</v>
      </c>
      <c r="E248" s="12">
        <f t="shared" si="14"/>
        <v>1942</v>
      </c>
      <c r="F248" s="19">
        <v>1700</v>
      </c>
    </row>
    <row r="249" spans="1:6">
      <c r="A249">
        <v>242</v>
      </c>
      <c r="B249" s="9">
        <v>15310</v>
      </c>
      <c r="C249" s="6">
        <f t="shared" si="12"/>
        <v>11</v>
      </c>
      <c r="D249" s="12">
        <f t="shared" si="13"/>
        <v>1941</v>
      </c>
      <c r="E249" s="12">
        <f t="shared" si="14"/>
        <v>1942</v>
      </c>
      <c r="F249" s="19">
        <v>1700</v>
      </c>
    </row>
    <row r="250" spans="1:6">
      <c r="A250">
        <v>243</v>
      </c>
      <c r="B250" s="9">
        <v>15341</v>
      </c>
      <c r="C250" s="6">
        <f t="shared" si="12"/>
        <v>12</v>
      </c>
      <c r="D250" s="12">
        <f t="shared" si="13"/>
        <v>1941</v>
      </c>
      <c r="E250" s="12">
        <f t="shared" si="14"/>
        <v>1942</v>
      </c>
      <c r="F250" s="19">
        <v>1700</v>
      </c>
    </row>
    <row r="251" spans="1:6">
      <c r="A251">
        <v>244</v>
      </c>
      <c r="B251" s="9">
        <v>15372</v>
      </c>
      <c r="C251" s="6">
        <f t="shared" si="12"/>
        <v>1</v>
      </c>
      <c r="D251" s="12">
        <f t="shared" si="13"/>
        <v>1942</v>
      </c>
      <c r="E251" s="12">
        <f t="shared" si="14"/>
        <v>1942</v>
      </c>
      <c r="F251" s="19">
        <v>1700</v>
      </c>
    </row>
    <row r="252" spans="1:6">
      <c r="A252">
        <v>245</v>
      </c>
      <c r="B252" s="9">
        <v>15400</v>
      </c>
      <c r="C252" s="6">
        <f t="shared" si="12"/>
        <v>2</v>
      </c>
      <c r="D252" s="12">
        <f t="shared" si="13"/>
        <v>1942</v>
      </c>
      <c r="E252" s="12">
        <f t="shared" si="14"/>
        <v>1942</v>
      </c>
      <c r="F252" s="19">
        <v>1700</v>
      </c>
    </row>
    <row r="253" spans="1:6">
      <c r="A253">
        <v>246</v>
      </c>
      <c r="B253" s="9">
        <v>15431</v>
      </c>
      <c r="C253" s="6">
        <f t="shared" si="12"/>
        <v>3</v>
      </c>
      <c r="D253" s="12">
        <f t="shared" si="13"/>
        <v>1942</v>
      </c>
      <c r="E253" s="12">
        <f t="shared" si="14"/>
        <v>1942</v>
      </c>
      <c r="F253" s="19">
        <v>1700</v>
      </c>
    </row>
    <row r="254" spans="1:6">
      <c r="A254">
        <v>247</v>
      </c>
      <c r="B254" s="9">
        <v>15461</v>
      </c>
      <c r="C254" s="6">
        <f t="shared" si="12"/>
        <v>4</v>
      </c>
      <c r="D254" s="12">
        <f t="shared" si="13"/>
        <v>1942</v>
      </c>
      <c r="E254" s="12">
        <f t="shared" si="14"/>
        <v>1942</v>
      </c>
      <c r="F254" s="19">
        <v>2800</v>
      </c>
    </row>
    <row r="255" spans="1:6">
      <c r="A255">
        <v>248</v>
      </c>
      <c r="B255" s="9">
        <v>15492</v>
      </c>
      <c r="C255" s="6">
        <f t="shared" si="12"/>
        <v>5</v>
      </c>
      <c r="D255" s="12">
        <f t="shared" si="13"/>
        <v>1942</v>
      </c>
      <c r="E255" s="12">
        <f t="shared" si="14"/>
        <v>1942</v>
      </c>
      <c r="F255" s="19">
        <v>2800</v>
      </c>
    </row>
    <row r="256" spans="1:6">
      <c r="A256">
        <v>249</v>
      </c>
      <c r="B256" s="9">
        <v>15522</v>
      </c>
      <c r="C256" s="6">
        <f t="shared" si="12"/>
        <v>6</v>
      </c>
      <c r="D256" s="12">
        <f t="shared" si="13"/>
        <v>1942</v>
      </c>
      <c r="E256" s="12">
        <f t="shared" si="14"/>
        <v>1942</v>
      </c>
      <c r="F256" s="19">
        <v>2800</v>
      </c>
    </row>
    <row r="257" spans="1:6">
      <c r="A257">
        <v>250</v>
      </c>
      <c r="B257" s="9">
        <v>15553</v>
      </c>
      <c r="C257" s="6">
        <f t="shared" si="12"/>
        <v>7</v>
      </c>
      <c r="D257" s="12">
        <f t="shared" si="13"/>
        <v>1942</v>
      </c>
      <c r="E257" s="12">
        <f t="shared" si="14"/>
        <v>1942</v>
      </c>
      <c r="F257" s="19">
        <v>2800</v>
      </c>
    </row>
    <row r="258" spans="1:6">
      <c r="A258">
        <v>251</v>
      </c>
      <c r="B258" s="9">
        <v>15584</v>
      </c>
      <c r="C258" s="6">
        <f t="shared" si="12"/>
        <v>8</v>
      </c>
      <c r="D258" s="12">
        <f t="shared" si="13"/>
        <v>1942</v>
      </c>
      <c r="E258" s="12">
        <f t="shared" si="14"/>
        <v>1942</v>
      </c>
      <c r="F258" s="19">
        <v>2356.5228947992941</v>
      </c>
    </row>
    <row r="259" spans="1:6">
      <c r="A259">
        <v>252</v>
      </c>
      <c r="B259" s="9">
        <v>15614</v>
      </c>
      <c r="C259" s="6">
        <f t="shared" si="12"/>
        <v>9</v>
      </c>
      <c r="D259" s="12">
        <f t="shared" si="13"/>
        <v>1942</v>
      </c>
      <c r="E259" s="12">
        <f t="shared" si="14"/>
        <v>1942</v>
      </c>
      <c r="F259" s="19">
        <v>1585.2232408878649</v>
      </c>
    </row>
    <row r="260" spans="1:6">
      <c r="A260">
        <v>253</v>
      </c>
      <c r="B260" s="9">
        <v>15645</v>
      </c>
      <c r="C260" s="6">
        <f t="shared" si="12"/>
        <v>10</v>
      </c>
      <c r="D260" s="12">
        <f t="shared" si="13"/>
        <v>1942</v>
      </c>
      <c r="E260" s="12">
        <f t="shared" si="14"/>
        <v>1943</v>
      </c>
      <c r="F260" s="19">
        <v>1700</v>
      </c>
    </row>
    <row r="261" spans="1:6">
      <c r="A261">
        <v>254</v>
      </c>
      <c r="B261" s="9">
        <v>15675</v>
      </c>
      <c r="C261" s="6">
        <f t="shared" si="12"/>
        <v>11</v>
      </c>
      <c r="D261" s="12">
        <f t="shared" si="13"/>
        <v>1942</v>
      </c>
      <c r="E261" s="12">
        <f t="shared" si="14"/>
        <v>1943</v>
      </c>
      <c r="F261" s="19">
        <v>1700</v>
      </c>
    </row>
    <row r="262" spans="1:6">
      <c r="A262">
        <v>255</v>
      </c>
      <c r="B262" s="9">
        <v>15706</v>
      </c>
      <c r="C262" s="6">
        <f t="shared" si="12"/>
        <v>12</v>
      </c>
      <c r="D262" s="12">
        <f t="shared" si="13"/>
        <v>1942</v>
      </c>
      <c r="E262" s="12">
        <f t="shared" si="14"/>
        <v>1943</v>
      </c>
      <c r="F262" s="19">
        <v>1700</v>
      </c>
    </row>
    <row r="263" spans="1:6">
      <c r="A263">
        <v>256</v>
      </c>
      <c r="B263" s="9">
        <v>15737</v>
      </c>
      <c r="C263" s="6">
        <f t="shared" si="12"/>
        <v>1</v>
      </c>
      <c r="D263" s="12">
        <f t="shared" si="13"/>
        <v>1943</v>
      </c>
      <c r="E263" s="12">
        <f t="shared" si="14"/>
        <v>1943</v>
      </c>
      <c r="F263" s="19">
        <v>1700</v>
      </c>
    </row>
    <row r="264" spans="1:6">
      <c r="A264">
        <v>257</v>
      </c>
      <c r="B264" s="9">
        <v>15765</v>
      </c>
      <c r="C264" s="6">
        <f t="shared" si="12"/>
        <v>2</v>
      </c>
      <c r="D264" s="12">
        <f t="shared" si="13"/>
        <v>1943</v>
      </c>
      <c r="E264" s="12">
        <f t="shared" si="14"/>
        <v>1943</v>
      </c>
      <c r="F264" s="19">
        <v>1700</v>
      </c>
    </row>
    <row r="265" spans="1:6">
      <c r="A265">
        <v>258</v>
      </c>
      <c r="B265" s="9">
        <v>15796</v>
      </c>
      <c r="C265" s="6">
        <f t="shared" ref="C265:C328" si="15">MONTH(B265)</f>
        <v>3</v>
      </c>
      <c r="D265" s="12">
        <f t="shared" ref="D265:D328" si="16">YEAR(B265)</f>
        <v>1943</v>
      </c>
      <c r="E265" s="12">
        <f t="shared" ref="E265:E328" si="17">IF(AND($C265&gt;=10,$C265&lt;=12),$D265+1,$D265)</f>
        <v>1943</v>
      </c>
      <c r="F265" s="19">
        <v>1700</v>
      </c>
    </row>
    <row r="266" spans="1:6">
      <c r="A266">
        <v>259</v>
      </c>
      <c r="B266" s="9">
        <v>15826</v>
      </c>
      <c r="C266" s="6">
        <f t="shared" si="15"/>
        <v>4</v>
      </c>
      <c r="D266" s="12">
        <f t="shared" si="16"/>
        <v>1943</v>
      </c>
      <c r="E266" s="12">
        <f t="shared" si="17"/>
        <v>1943</v>
      </c>
      <c r="F266" s="19">
        <v>2800</v>
      </c>
    </row>
    <row r="267" spans="1:6">
      <c r="A267">
        <v>260</v>
      </c>
      <c r="B267" s="9">
        <v>15857</v>
      </c>
      <c r="C267" s="6">
        <f t="shared" si="15"/>
        <v>5</v>
      </c>
      <c r="D267" s="12">
        <f t="shared" si="16"/>
        <v>1943</v>
      </c>
      <c r="E267" s="12">
        <f t="shared" si="17"/>
        <v>1943</v>
      </c>
      <c r="F267" s="19">
        <v>2800</v>
      </c>
    </row>
    <row r="268" spans="1:6">
      <c r="A268">
        <v>261</v>
      </c>
      <c r="B268" s="9">
        <v>15887</v>
      </c>
      <c r="C268" s="6">
        <f t="shared" si="15"/>
        <v>6</v>
      </c>
      <c r="D268" s="12">
        <f t="shared" si="16"/>
        <v>1943</v>
      </c>
      <c r="E268" s="12">
        <f t="shared" si="17"/>
        <v>1943</v>
      </c>
      <c r="F268" s="19">
        <v>2800</v>
      </c>
    </row>
    <row r="269" spans="1:6">
      <c r="A269">
        <v>262</v>
      </c>
      <c r="B269" s="9">
        <v>15918</v>
      </c>
      <c r="C269" s="6">
        <f t="shared" si="15"/>
        <v>7</v>
      </c>
      <c r="D269" s="12">
        <f t="shared" si="16"/>
        <v>1943</v>
      </c>
      <c r="E269" s="12">
        <f t="shared" si="17"/>
        <v>1943</v>
      </c>
      <c r="F269" s="19">
        <v>1524.5994280738614</v>
      </c>
    </row>
    <row r="270" spans="1:6">
      <c r="A270">
        <v>263</v>
      </c>
      <c r="B270" s="9">
        <v>15949</v>
      </c>
      <c r="C270" s="6">
        <f t="shared" si="15"/>
        <v>8</v>
      </c>
      <c r="D270" s="12">
        <f t="shared" si="16"/>
        <v>1943</v>
      </c>
      <c r="E270" s="12">
        <f t="shared" si="17"/>
        <v>1943</v>
      </c>
      <c r="F270" s="19">
        <v>1380.7821543613154</v>
      </c>
    </row>
    <row r="271" spans="1:6">
      <c r="A271">
        <v>264</v>
      </c>
      <c r="B271" s="9">
        <v>15979</v>
      </c>
      <c r="C271" s="6">
        <f t="shared" si="15"/>
        <v>9</v>
      </c>
      <c r="D271" s="12">
        <f t="shared" si="16"/>
        <v>1943</v>
      </c>
      <c r="E271" s="12">
        <f t="shared" si="17"/>
        <v>1943</v>
      </c>
      <c r="F271" s="19">
        <v>1463.5008694283697</v>
      </c>
    </row>
    <row r="272" spans="1:6">
      <c r="A272">
        <v>265</v>
      </c>
      <c r="B272" s="9">
        <v>16010</v>
      </c>
      <c r="C272" s="6">
        <f t="shared" si="15"/>
        <v>10</v>
      </c>
      <c r="D272" s="12">
        <f t="shared" si="16"/>
        <v>1943</v>
      </c>
      <c r="E272" s="12">
        <f t="shared" si="17"/>
        <v>1944</v>
      </c>
      <c r="F272" s="19">
        <v>1700</v>
      </c>
    </row>
    <row r="273" spans="1:6">
      <c r="A273">
        <v>266</v>
      </c>
      <c r="B273" s="9">
        <v>16040</v>
      </c>
      <c r="C273" s="6">
        <f t="shared" si="15"/>
        <v>11</v>
      </c>
      <c r="D273" s="12">
        <f t="shared" si="16"/>
        <v>1943</v>
      </c>
      <c r="E273" s="12">
        <f t="shared" si="17"/>
        <v>1944</v>
      </c>
      <c r="F273" s="19">
        <v>1700</v>
      </c>
    </row>
    <row r="274" spans="1:6">
      <c r="A274">
        <v>267</v>
      </c>
      <c r="B274" s="9">
        <v>16071</v>
      </c>
      <c r="C274" s="6">
        <f t="shared" si="15"/>
        <v>12</v>
      </c>
      <c r="D274" s="12">
        <f t="shared" si="16"/>
        <v>1943</v>
      </c>
      <c r="E274" s="12">
        <f t="shared" si="17"/>
        <v>1944</v>
      </c>
      <c r="F274" s="19">
        <v>1700</v>
      </c>
    </row>
    <row r="275" spans="1:6">
      <c r="A275">
        <v>268</v>
      </c>
      <c r="B275" s="9">
        <v>16102</v>
      </c>
      <c r="C275" s="6">
        <f t="shared" si="15"/>
        <v>1</v>
      </c>
      <c r="D275" s="12">
        <f t="shared" si="16"/>
        <v>1944</v>
      </c>
      <c r="E275" s="12">
        <f t="shared" si="17"/>
        <v>1944</v>
      </c>
      <c r="F275" s="19">
        <v>1700</v>
      </c>
    </row>
    <row r="276" spans="1:6">
      <c r="A276">
        <v>269</v>
      </c>
      <c r="B276" s="9">
        <v>16131</v>
      </c>
      <c r="C276" s="6">
        <f t="shared" si="15"/>
        <v>2</v>
      </c>
      <c r="D276" s="12">
        <f t="shared" si="16"/>
        <v>1944</v>
      </c>
      <c r="E276" s="12">
        <f t="shared" si="17"/>
        <v>1944</v>
      </c>
      <c r="F276" s="19">
        <v>1700</v>
      </c>
    </row>
    <row r="277" spans="1:6">
      <c r="A277">
        <v>270</v>
      </c>
      <c r="B277" s="9">
        <v>16162</v>
      </c>
      <c r="C277" s="6">
        <f t="shared" si="15"/>
        <v>3</v>
      </c>
      <c r="D277" s="12">
        <f t="shared" si="16"/>
        <v>1944</v>
      </c>
      <c r="E277" s="12">
        <f t="shared" si="17"/>
        <v>1944</v>
      </c>
      <c r="F277" s="19">
        <v>1700</v>
      </c>
    </row>
    <row r="278" spans="1:6">
      <c r="A278">
        <v>271</v>
      </c>
      <c r="B278" s="9">
        <v>16192</v>
      </c>
      <c r="C278" s="6">
        <f t="shared" si="15"/>
        <v>4</v>
      </c>
      <c r="D278" s="12">
        <f t="shared" si="16"/>
        <v>1944</v>
      </c>
      <c r="E278" s="12">
        <f t="shared" si="17"/>
        <v>1944</v>
      </c>
      <c r="F278" s="19">
        <v>2800</v>
      </c>
    </row>
    <row r="279" spans="1:6">
      <c r="A279">
        <v>272</v>
      </c>
      <c r="B279" s="9">
        <v>16223</v>
      </c>
      <c r="C279" s="6">
        <f t="shared" si="15"/>
        <v>5</v>
      </c>
      <c r="D279" s="12">
        <f t="shared" si="16"/>
        <v>1944</v>
      </c>
      <c r="E279" s="12">
        <f t="shared" si="17"/>
        <v>1944</v>
      </c>
      <c r="F279" s="19">
        <v>2800</v>
      </c>
    </row>
    <row r="280" spans="1:6">
      <c r="A280">
        <v>273</v>
      </c>
      <c r="B280" s="9">
        <v>16253</v>
      </c>
      <c r="C280" s="6">
        <f t="shared" si="15"/>
        <v>6</v>
      </c>
      <c r="D280" s="12">
        <f t="shared" si="16"/>
        <v>1944</v>
      </c>
      <c r="E280" s="12">
        <f t="shared" si="17"/>
        <v>1944</v>
      </c>
      <c r="F280" s="19">
        <v>2466.5126876374288</v>
      </c>
    </row>
    <row r="281" spans="1:6">
      <c r="A281">
        <v>274</v>
      </c>
      <c r="B281" s="9">
        <v>16284</v>
      </c>
      <c r="C281" s="6">
        <f t="shared" si="15"/>
        <v>7</v>
      </c>
      <c r="D281" s="12">
        <f t="shared" si="16"/>
        <v>1944</v>
      </c>
      <c r="E281" s="12">
        <f t="shared" si="17"/>
        <v>1944</v>
      </c>
      <c r="F281" s="19">
        <v>1000</v>
      </c>
    </row>
    <row r="282" spans="1:6">
      <c r="A282">
        <v>275</v>
      </c>
      <c r="B282" s="9">
        <v>16315</v>
      </c>
      <c r="C282" s="6">
        <f t="shared" si="15"/>
        <v>8</v>
      </c>
      <c r="D282" s="12">
        <f t="shared" si="16"/>
        <v>1944</v>
      </c>
      <c r="E282" s="12">
        <f t="shared" si="17"/>
        <v>1944</v>
      </c>
      <c r="F282" s="19">
        <v>1000</v>
      </c>
    </row>
    <row r="283" spans="1:6">
      <c r="A283">
        <v>276</v>
      </c>
      <c r="B283" s="9">
        <v>16345</v>
      </c>
      <c r="C283" s="6">
        <f t="shared" si="15"/>
        <v>9</v>
      </c>
      <c r="D283" s="12">
        <f t="shared" si="16"/>
        <v>1944</v>
      </c>
      <c r="E283" s="12">
        <f t="shared" si="17"/>
        <v>1944</v>
      </c>
      <c r="F283" s="19">
        <v>1000</v>
      </c>
    </row>
    <row r="284" spans="1:6">
      <c r="A284">
        <v>277</v>
      </c>
      <c r="B284" s="9">
        <v>16376</v>
      </c>
      <c r="C284" s="6">
        <f t="shared" si="15"/>
        <v>10</v>
      </c>
      <c r="D284" s="12">
        <f t="shared" si="16"/>
        <v>1944</v>
      </c>
      <c r="E284" s="12">
        <f t="shared" si="17"/>
        <v>1945</v>
      </c>
      <c r="F284" s="19">
        <v>1700</v>
      </c>
    </row>
    <row r="285" spans="1:6">
      <c r="A285">
        <v>278</v>
      </c>
      <c r="B285" s="9">
        <v>16406</v>
      </c>
      <c r="C285" s="6">
        <f t="shared" si="15"/>
        <v>11</v>
      </c>
      <c r="D285" s="12">
        <f t="shared" si="16"/>
        <v>1944</v>
      </c>
      <c r="E285" s="12">
        <f t="shared" si="17"/>
        <v>1945</v>
      </c>
      <c r="F285" s="19">
        <v>1700</v>
      </c>
    </row>
    <row r="286" spans="1:6">
      <c r="A286">
        <v>279</v>
      </c>
      <c r="B286" s="9">
        <v>16437</v>
      </c>
      <c r="C286" s="6">
        <f t="shared" si="15"/>
        <v>12</v>
      </c>
      <c r="D286" s="12">
        <f t="shared" si="16"/>
        <v>1944</v>
      </c>
      <c r="E286" s="12">
        <f t="shared" si="17"/>
        <v>1945</v>
      </c>
      <c r="F286" s="19">
        <v>1700</v>
      </c>
    </row>
    <row r="287" spans="1:6">
      <c r="A287">
        <v>280</v>
      </c>
      <c r="B287" s="9">
        <v>16468</v>
      </c>
      <c r="C287" s="6">
        <f t="shared" si="15"/>
        <v>1</v>
      </c>
      <c r="D287" s="12">
        <f t="shared" si="16"/>
        <v>1945</v>
      </c>
      <c r="E287" s="12">
        <f t="shared" si="17"/>
        <v>1945</v>
      </c>
      <c r="F287" s="19">
        <v>1700</v>
      </c>
    </row>
    <row r="288" spans="1:6">
      <c r="A288">
        <v>281</v>
      </c>
      <c r="B288" s="9">
        <v>16496</v>
      </c>
      <c r="C288" s="6">
        <f t="shared" si="15"/>
        <v>2</v>
      </c>
      <c r="D288" s="12">
        <f t="shared" si="16"/>
        <v>1945</v>
      </c>
      <c r="E288" s="12">
        <f t="shared" si="17"/>
        <v>1945</v>
      </c>
      <c r="F288" s="19">
        <v>1700</v>
      </c>
    </row>
    <row r="289" spans="1:6">
      <c r="A289">
        <v>282</v>
      </c>
      <c r="B289" s="9">
        <v>16527</v>
      </c>
      <c r="C289" s="6">
        <f t="shared" si="15"/>
        <v>3</v>
      </c>
      <c r="D289" s="12">
        <f t="shared" si="16"/>
        <v>1945</v>
      </c>
      <c r="E289" s="12">
        <f t="shared" si="17"/>
        <v>1945</v>
      </c>
      <c r="F289" s="19">
        <v>1700</v>
      </c>
    </row>
    <row r="290" spans="1:6">
      <c r="A290">
        <v>283</v>
      </c>
      <c r="B290" s="9">
        <v>16557</v>
      </c>
      <c r="C290" s="6">
        <f t="shared" si="15"/>
        <v>4</v>
      </c>
      <c r="D290" s="12">
        <f t="shared" si="16"/>
        <v>1945</v>
      </c>
      <c r="E290" s="12">
        <f t="shared" si="17"/>
        <v>1945</v>
      </c>
      <c r="F290" s="19">
        <v>2800</v>
      </c>
    </row>
    <row r="291" spans="1:6">
      <c r="A291">
        <v>284</v>
      </c>
      <c r="B291" s="9">
        <v>16588</v>
      </c>
      <c r="C291" s="6">
        <f t="shared" si="15"/>
        <v>5</v>
      </c>
      <c r="D291" s="12">
        <f t="shared" si="16"/>
        <v>1945</v>
      </c>
      <c r="E291" s="12">
        <f t="shared" si="17"/>
        <v>1945</v>
      </c>
      <c r="F291" s="19">
        <v>2800</v>
      </c>
    </row>
    <row r="292" spans="1:6">
      <c r="A292">
        <v>285</v>
      </c>
      <c r="B292" s="9">
        <v>16618</v>
      </c>
      <c r="C292" s="6">
        <f t="shared" si="15"/>
        <v>6</v>
      </c>
      <c r="D292" s="12">
        <f t="shared" si="16"/>
        <v>1945</v>
      </c>
      <c r="E292" s="12">
        <f t="shared" si="17"/>
        <v>1945</v>
      </c>
      <c r="F292" s="19">
        <v>2800</v>
      </c>
    </row>
    <row r="293" spans="1:6">
      <c r="A293">
        <v>286</v>
      </c>
      <c r="B293" s="9">
        <v>16649</v>
      </c>
      <c r="C293" s="6">
        <f t="shared" si="15"/>
        <v>7</v>
      </c>
      <c r="D293" s="12">
        <f t="shared" si="16"/>
        <v>1945</v>
      </c>
      <c r="E293" s="12">
        <f t="shared" si="17"/>
        <v>1945</v>
      </c>
      <c r="F293" s="19">
        <v>1000</v>
      </c>
    </row>
    <row r="294" spans="1:6">
      <c r="A294">
        <v>287</v>
      </c>
      <c r="B294" s="9">
        <v>16680</v>
      </c>
      <c r="C294" s="6">
        <f t="shared" si="15"/>
        <v>8</v>
      </c>
      <c r="D294" s="12">
        <f t="shared" si="16"/>
        <v>1945</v>
      </c>
      <c r="E294" s="12">
        <f t="shared" si="17"/>
        <v>1945</v>
      </c>
      <c r="F294" s="19">
        <v>1000</v>
      </c>
    </row>
    <row r="295" spans="1:6">
      <c r="A295">
        <v>288</v>
      </c>
      <c r="B295" s="9">
        <v>16710</v>
      </c>
      <c r="C295" s="6">
        <f t="shared" si="15"/>
        <v>9</v>
      </c>
      <c r="D295" s="12">
        <f t="shared" si="16"/>
        <v>1945</v>
      </c>
      <c r="E295" s="12">
        <f t="shared" si="17"/>
        <v>1945</v>
      </c>
      <c r="F295" s="19">
        <v>1000</v>
      </c>
    </row>
    <row r="296" spans="1:6">
      <c r="A296">
        <v>289</v>
      </c>
      <c r="B296" s="9">
        <v>16741</v>
      </c>
      <c r="C296" s="6">
        <f t="shared" si="15"/>
        <v>10</v>
      </c>
      <c r="D296" s="12">
        <f t="shared" si="16"/>
        <v>1945</v>
      </c>
      <c r="E296" s="12">
        <f t="shared" si="17"/>
        <v>1946</v>
      </c>
      <c r="F296" s="19">
        <v>1700</v>
      </c>
    </row>
    <row r="297" spans="1:6">
      <c r="A297">
        <v>290</v>
      </c>
      <c r="B297" s="9">
        <v>16771</v>
      </c>
      <c r="C297" s="6">
        <f t="shared" si="15"/>
        <v>11</v>
      </c>
      <c r="D297" s="12">
        <f t="shared" si="16"/>
        <v>1945</v>
      </c>
      <c r="E297" s="12">
        <f t="shared" si="17"/>
        <v>1946</v>
      </c>
      <c r="F297" s="19">
        <v>1700</v>
      </c>
    </row>
    <row r="298" spans="1:6">
      <c r="A298">
        <v>291</v>
      </c>
      <c r="B298" s="9">
        <v>16802</v>
      </c>
      <c r="C298" s="6">
        <f t="shared" si="15"/>
        <v>12</v>
      </c>
      <c r="D298" s="12">
        <f t="shared" si="16"/>
        <v>1945</v>
      </c>
      <c r="E298" s="12">
        <f t="shared" si="17"/>
        <v>1946</v>
      </c>
      <c r="F298" s="19">
        <v>1700</v>
      </c>
    </row>
    <row r="299" spans="1:6">
      <c r="A299">
        <v>292</v>
      </c>
      <c r="B299" s="9">
        <v>16833</v>
      </c>
      <c r="C299" s="6">
        <f t="shared" si="15"/>
        <v>1</v>
      </c>
      <c r="D299" s="12">
        <f t="shared" si="16"/>
        <v>1946</v>
      </c>
      <c r="E299" s="12">
        <f t="shared" si="17"/>
        <v>1946</v>
      </c>
      <c r="F299" s="19">
        <v>1700</v>
      </c>
    </row>
    <row r="300" spans="1:6">
      <c r="A300">
        <v>293</v>
      </c>
      <c r="B300" s="9">
        <v>16861</v>
      </c>
      <c r="C300" s="6">
        <f t="shared" si="15"/>
        <v>2</v>
      </c>
      <c r="D300" s="12">
        <f t="shared" si="16"/>
        <v>1946</v>
      </c>
      <c r="E300" s="12">
        <f t="shared" si="17"/>
        <v>1946</v>
      </c>
      <c r="F300" s="19">
        <v>1700</v>
      </c>
    </row>
    <row r="301" spans="1:6">
      <c r="A301">
        <v>294</v>
      </c>
      <c r="B301" s="9">
        <v>16892</v>
      </c>
      <c r="C301" s="6">
        <f t="shared" si="15"/>
        <v>3</v>
      </c>
      <c r="D301" s="12">
        <f t="shared" si="16"/>
        <v>1946</v>
      </c>
      <c r="E301" s="12">
        <f t="shared" si="17"/>
        <v>1946</v>
      </c>
      <c r="F301" s="19">
        <v>1700</v>
      </c>
    </row>
    <row r="302" spans="1:6">
      <c r="A302">
        <v>295</v>
      </c>
      <c r="B302" s="9">
        <v>16922</v>
      </c>
      <c r="C302" s="6">
        <f t="shared" si="15"/>
        <v>4</v>
      </c>
      <c r="D302" s="12">
        <f t="shared" si="16"/>
        <v>1946</v>
      </c>
      <c r="E302" s="12">
        <f t="shared" si="17"/>
        <v>1946</v>
      </c>
      <c r="F302" s="19">
        <v>2800</v>
      </c>
    </row>
    <row r="303" spans="1:6">
      <c r="A303">
        <v>296</v>
      </c>
      <c r="B303" s="9">
        <v>16953</v>
      </c>
      <c r="C303" s="6">
        <f t="shared" si="15"/>
        <v>5</v>
      </c>
      <c r="D303" s="12">
        <f t="shared" si="16"/>
        <v>1946</v>
      </c>
      <c r="E303" s="12">
        <f t="shared" si="17"/>
        <v>1946</v>
      </c>
      <c r="F303" s="19">
        <v>2800</v>
      </c>
    </row>
    <row r="304" spans="1:6">
      <c r="A304">
        <v>297</v>
      </c>
      <c r="B304" s="9">
        <v>16983</v>
      </c>
      <c r="C304" s="6">
        <f t="shared" si="15"/>
        <v>6</v>
      </c>
      <c r="D304" s="12">
        <f t="shared" si="16"/>
        <v>1946</v>
      </c>
      <c r="E304" s="12">
        <f t="shared" si="17"/>
        <v>1946</v>
      </c>
      <c r="F304" s="19">
        <v>2800</v>
      </c>
    </row>
    <row r="305" spans="1:6">
      <c r="A305">
        <v>298</v>
      </c>
      <c r="B305" s="9">
        <v>17014</v>
      </c>
      <c r="C305" s="6">
        <f t="shared" si="15"/>
        <v>7</v>
      </c>
      <c r="D305" s="12">
        <f t="shared" si="16"/>
        <v>1946</v>
      </c>
      <c r="E305" s="12">
        <f t="shared" si="17"/>
        <v>1946</v>
      </c>
      <c r="F305" s="19">
        <v>1274.470001661683</v>
      </c>
    </row>
    <row r="306" spans="1:6">
      <c r="A306">
        <v>299</v>
      </c>
      <c r="B306" s="9">
        <v>17045</v>
      </c>
      <c r="C306" s="6">
        <f t="shared" si="15"/>
        <v>8</v>
      </c>
      <c r="D306" s="12">
        <f t="shared" si="16"/>
        <v>1946</v>
      </c>
      <c r="E306" s="12">
        <f t="shared" si="17"/>
        <v>1946</v>
      </c>
      <c r="F306" s="19">
        <v>1173.3614801489236</v>
      </c>
    </row>
    <row r="307" spans="1:6">
      <c r="A307">
        <v>300</v>
      </c>
      <c r="B307" s="9">
        <v>17075</v>
      </c>
      <c r="C307" s="6">
        <f t="shared" si="15"/>
        <v>9</v>
      </c>
      <c r="D307" s="12">
        <f t="shared" si="16"/>
        <v>1946</v>
      </c>
      <c r="E307" s="12">
        <f t="shared" si="17"/>
        <v>1946</v>
      </c>
      <c r="F307" s="19">
        <v>1000</v>
      </c>
    </row>
    <row r="308" spans="1:6">
      <c r="A308">
        <v>301</v>
      </c>
      <c r="B308" s="9">
        <v>17106</v>
      </c>
      <c r="C308" s="6">
        <f t="shared" si="15"/>
        <v>10</v>
      </c>
      <c r="D308" s="12">
        <f t="shared" si="16"/>
        <v>1946</v>
      </c>
      <c r="E308" s="12">
        <f t="shared" si="17"/>
        <v>1947</v>
      </c>
      <c r="F308" s="19">
        <v>1700</v>
      </c>
    </row>
    <row r="309" spans="1:6">
      <c r="A309">
        <v>302</v>
      </c>
      <c r="B309" s="9">
        <v>17136</v>
      </c>
      <c r="C309" s="6">
        <f t="shared" si="15"/>
        <v>11</v>
      </c>
      <c r="D309" s="12">
        <f t="shared" si="16"/>
        <v>1946</v>
      </c>
      <c r="E309" s="12">
        <f t="shared" si="17"/>
        <v>1947</v>
      </c>
      <c r="F309" s="19">
        <v>1700</v>
      </c>
    </row>
    <row r="310" spans="1:6">
      <c r="A310">
        <v>303</v>
      </c>
      <c r="B310" s="9">
        <v>17167</v>
      </c>
      <c r="C310" s="6">
        <f t="shared" si="15"/>
        <v>12</v>
      </c>
      <c r="D310" s="12">
        <f t="shared" si="16"/>
        <v>1946</v>
      </c>
      <c r="E310" s="12">
        <f t="shared" si="17"/>
        <v>1947</v>
      </c>
      <c r="F310" s="19">
        <v>1700</v>
      </c>
    </row>
    <row r="311" spans="1:6">
      <c r="A311">
        <v>304</v>
      </c>
      <c r="B311" s="9">
        <v>17198</v>
      </c>
      <c r="C311" s="6">
        <f t="shared" si="15"/>
        <v>1</v>
      </c>
      <c r="D311" s="12">
        <f t="shared" si="16"/>
        <v>1947</v>
      </c>
      <c r="E311" s="12">
        <f t="shared" si="17"/>
        <v>1947</v>
      </c>
      <c r="F311" s="19">
        <v>1700</v>
      </c>
    </row>
    <row r="312" spans="1:6">
      <c r="A312">
        <v>305</v>
      </c>
      <c r="B312" s="9">
        <v>17226</v>
      </c>
      <c r="C312" s="6">
        <f t="shared" si="15"/>
        <v>2</v>
      </c>
      <c r="D312" s="12">
        <f t="shared" si="16"/>
        <v>1947</v>
      </c>
      <c r="E312" s="12">
        <f t="shared" si="17"/>
        <v>1947</v>
      </c>
      <c r="F312" s="19">
        <v>1700</v>
      </c>
    </row>
    <row r="313" spans="1:6">
      <c r="A313">
        <v>306</v>
      </c>
      <c r="B313" s="9">
        <v>17257</v>
      </c>
      <c r="C313" s="6">
        <f t="shared" si="15"/>
        <v>3</v>
      </c>
      <c r="D313" s="12">
        <f t="shared" si="16"/>
        <v>1947</v>
      </c>
      <c r="E313" s="12">
        <f t="shared" si="17"/>
        <v>1947</v>
      </c>
      <c r="F313" s="19">
        <v>1700</v>
      </c>
    </row>
    <row r="314" spans="1:6">
      <c r="A314">
        <v>307</v>
      </c>
      <c r="B314" s="9">
        <v>17287</v>
      </c>
      <c r="C314" s="6">
        <f t="shared" si="15"/>
        <v>4</v>
      </c>
      <c r="D314" s="12">
        <f t="shared" si="16"/>
        <v>1947</v>
      </c>
      <c r="E314" s="12">
        <f t="shared" si="17"/>
        <v>1947</v>
      </c>
      <c r="F314" s="19">
        <v>2800</v>
      </c>
    </row>
    <row r="315" spans="1:6">
      <c r="A315">
        <v>308</v>
      </c>
      <c r="B315" s="9">
        <v>17318</v>
      </c>
      <c r="C315" s="6">
        <f t="shared" si="15"/>
        <v>5</v>
      </c>
      <c r="D315" s="12">
        <f t="shared" si="16"/>
        <v>1947</v>
      </c>
      <c r="E315" s="12">
        <f t="shared" si="17"/>
        <v>1947</v>
      </c>
      <c r="F315" s="19">
        <v>1744.798253764423</v>
      </c>
    </row>
    <row r="316" spans="1:6">
      <c r="A316">
        <v>309</v>
      </c>
      <c r="B316" s="9">
        <v>17348</v>
      </c>
      <c r="C316" s="6">
        <f t="shared" si="15"/>
        <v>6</v>
      </c>
      <c r="D316" s="12">
        <f t="shared" si="16"/>
        <v>1947</v>
      </c>
      <c r="E316" s="12">
        <f t="shared" si="17"/>
        <v>1947</v>
      </c>
      <c r="F316" s="19">
        <v>1000</v>
      </c>
    </row>
    <row r="317" spans="1:6">
      <c r="A317">
        <v>310</v>
      </c>
      <c r="B317" s="9">
        <v>17379</v>
      </c>
      <c r="C317" s="6">
        <f t="shared" si="15"/>
        <v>7</v>
      </c>
      <c r="D317" s="12">
        <f t="shared" si="16"/>
        <v>1947</v>
      </c>
      <c r="E317" s="12">
        <f t="shared" si="17"/>
        <v>1947</v>
      </c>
      <c r="F317" s="19">
        <v>1000</v>
      </c>
    </row>
    <row r="318" spans="1:6">
      <c r="A318">
        <v>311</v>
      </c>
      <c r="B318" s="9">
        <v>17410</v>
      </c>
      <c r="C318" s="6">
        <f t="shared" si="15"/>
        <v>8</v>
      </c>
      <c r="D318" s="12">
        <f t="shared" si="16"/>
        <v>1947</v>
      </c>
      <c r="E318" s="12">
        <f t="shared" si="17"/>
        <v>1947</v>
      </c>
      <c r="F318" s="19">
        <v>1000</v>
      </c>
    </row>
    <row r="319" spans="1:6">
      <c r="A319">
        <v>312</v>
      </c>
      <c r="B319" s="9">
        <v>17440</v>
      </c>
      <c r="C319" s="6">
        <f t="shared" si="15"/>
        <v>9</v>
      </c>
      <c r="D319" s="12">
        <f t="shared" si="16"/>
        <v>1947</v>
      </c>
      <c r="E319" s="12">
        <f t="shared" si="17"/>
        <v>1947</v>
      </c>
      <c r="F319" s="19">
        <v>1000</v>
      </c>
    </row>
    <row r="320" spans="1:6">
      <c r="A320">
        <v>313</v>
      </c>
      <c r="B320" s="9">
        <v>17471</v>
      </c>
      <c r="C320" s="6">
        <f t="shared" si="15"/>
        <v>10</v>
      </c>
      <c r="D320" s="12">
        <f t="shared" si="16"/>
        <v>1947</v>
      </c>
      <c r="E320" s="12">
        <f t="shared" si="17"/>
        <v>1948</v>
      </c>
      <c r="F320" s="19">
        <v>1200</v>
      </c>
    </row>
    <row r="321" spans="1:6">
      <c r="A321">
        <v>314</v>
      </c>
      <c r="B321" s="9">
        <v>17501</v>
      </c>
      <c r="C321" s="6">
        <f t="shared" si="15"/>
        <v>11</v>
      </c>
      <c r="D321" s="12">
        <f t="shared" si="16"/>
        <v>1947</v>
      </c>
      <c r="E321" s="12">
        <f t="shared" si="17"/>
        <v>1948</v>
      </c>
      <c r="F321" s="19">
        <v>1200</v>
      </c>
    </row>
    <row r="322" spans="1:6">
      <c r="A322">
        <v>315</v>
      </c>
      <c r="B322" s="9">
        <v>17532</v>
      </c>
      <c r="C322" s="6">
        <f t="shared" si="15"/>
        <v>12</v>
      </c>
      <c r="D322" s="12">
        <f t="shared" si="16"/>
        <v>1947</v>
      </c>
      <c r="E322" s="12">
        <f t="shared" si="17"/>
        <v>1948</v>
      </c>
      <c r="F322" s="19">
        <v>1200</v>
      </c>
    </row>
    <row r="323" spans="1:6">
      <c r="A323">
        <v>316</v>
      </c>
      <c r="B323" s="9">
        <v>17563</v>
      </c>
      <c r="C323" s="6">
        <f t="shared" si="15"/>
        <v>1</v>
      </c>
      <c r="D323" s="12">
        <f t="shared" si="16"/>
        <v>1948</v>
      </c>
      <c r="E323" s="12">
        <f t="shared" si="17"/>
        <v>1948</v>
      </c>
      <c r="F323" s="19">
        <v>1200</v>
      </c>
    </row>
    <row r="324" spans="1:6">
      <c r="A324">
        <v>317</v>
      </c>
      <c r="B324" s="9">
        <v>17592</v>
      </c>
      <c r="C324" s="6">
        <f t="shared" si="15"/>
        <v>2</v>
      </c>
      <c r="D324" s="12">
        <f t="shared" si="16"/>
        <v>1948</v>
      </c>
      <c r="E324" s="12">
        <f t="shared" si="17"/>
        <v>1948</v>
      </c>
      <c r="F324" s="19">
        <v>1200</v>
      </c>
    </row>
    <row r="325" spans="1:6">
      <c r="A325">
        <v>318</v>
      </c>
      <c r="B325" s="9">
        <v>17623</v>
      </c>
      <c r="C325" s="6">
        <f t="shared" si="15"/>
        <v>3</v>
      </c>
      <c r="D325" s="12">
        <f t="shared" si="16"/>
        <v>1948</v>
      </c>
      <c r="E325" s="12">
        <f t="shared" si="17"/>
        <v>1948</v>
      </c>
      <c r="F325" s="19">
        <v>1000</v>
      </c>
    </row>
    <row r="326" spans="1:6">
      <c r="A326">
        <v>319</v>
      </c>
      <c r="B326" s="9">
        <v>17653</v>
      </c>
      <c r="C326" s="6">
        <f t="shared" si="15"/>
        <v>4</v>
      </c>
      <c r="D326" s="12">
        <f t="shared" si="16"/>
        <v>1948</v>
      </c>
      <c r="E326" s="12">
        <f t="shared" si="17"/>
        <v>1948</v>
      </c>
      <c r="F326" s="19">
        <v>2800</v>
      </c>
    </row>
    <row r="327" spans="1:6">
      <c r="A327">
        <v>320</v>
      </c>
      <c r="B327" s="9">
        <v>17684</v>
      </c>
      <c r="C327" s="6">
        <f t="shared" si="15"/>
        <v>5</v>
      </c>
      <c r="D327" s="12">
        <f t="shared" si="16"/>
        <v>1948</v>
      </c>
      <c r="E327" s="12">
        <f t="shared" si="17"/>
        <v>1948</v>
      </c>
      <c r="F327" s="19">
        <v>2800</v>
      </c>
    </row>
    <row r="328" spans="1:6">
      <c r="A328">
        <v>321</v>
      </c>
      <c r="B328" s="9">
        <v>17714</v>
      </c>
      <c r="C328" s="6">
        <f t="shared" si="15"/>
        <v>6</v>
      </c>
      <c r="D328" s="12">
        <f t="shared" si="16"/>
        <v>1948</v>
      </c>
      <c r="E328" s="12">
        <f t="shared" si="17"/>
        <v>1948</v>
      </c>
      <c r="F328" s="19">
        <v>2800</v>
      </c>
    </row>
    <row r="329" spans="1:6">
      <c r="A329">
        <v>322</v>
      </c>
      <c r="B329" s="9">
        <v>17745</v>
      </c>
      <c r="C329" s="6">
        <f t="shared" ref="C329:C392" si="18">MONTH(B329)</f>
        <v>7</v>
      </c>
      <c r="D329" s="12">
        <f t="shared" ref="D329:D392" si="19">YEAR(B329)</f>
        <v>1948</v>
      </c>
      <c r="E329" s="12">
        <f t="shared" ref="E329:E392" si="20">IF(AND($C329&gt;=10,$C329&lt;=12),$D329+1,$D329)</f>
        <v>1948</v>
      </c>
      <c r="F329" s="19">
        <v>2303.626808741531</v>
      </c>
    </row>
    <row r="330" spans="1:6">
      <c r="A330">
        <v>323</v>
      </c>
      <c r="B330" s="9">
        <v>17776</v>
      </c>
      <c r="C330" s="6">
        <f t="shared" si="18"/>
        <v>8</v>
      </c>
      <c r="D330" s="12">
        <f t="shared" si="19"/>
        <v>1948</v>
      </c>
      <c r="E330" s="12">
        <f t="shared" si="20"/>
        <v>1948</v>
      </c>
      <c r="F330" s="19">
        <v>1000</v>
      </c>
    </row>
    <row r="331" spans="1:6">
      <c r="A331">
        <v>324</v>
      </c>
      <c r="B331" s="9">
        <v>17806</v>
      </c>
      <c r="C331" s="6">
        <f t="shared" si="18"/>
        <v>9</v>
      </c>
      <c r="D331" s="12">
        <f t="shared" si="19"/>
        <v>1948</v>
      </c>
      <c r="E331" s="12">
        <f t="shared" si="20"/>
        <v>1948</v>
      </c>
      <c r="F331" s="19">
        <v>1000</v>
      </c>
    </row>
    <row r="332" spans="1:6">
      <c r="A332">
        <v>325</v>
      </c>
      <c r="B332" s="9">
        <v>17837</v>
      </c>
      <c r="C332" s="6">
        <f t="shared" si="18"/>
        <v>10</v>
      </c>
      <c r="D332" s="12">
        <f t="shared" si="19"/>
        <v>1948</v>
      </c>
      <c r="E332" s="12">
        <f t="shared" si="20"/>
        <v>1949</v>
      </c>
      <c r="F332" s="19">
        <v>1700</v>
      </c>
    </row>
    <row r="333" spans="1:6">
      <c r="A333">
        <v>326</v>
      </c>
      <c r="B333" s="9">
        <v>17867</v>
      </c>
      <c r="C333" s="6">
        <f t="shared" si="18"/>
        <v>11</v>
      </c>
      <c r="D333" s="12">
        <f t="shared" si="19"/>
        <v>1948</v>
      </c>
      <c r="E333" s="12">
        <f t="shared" si="20"/>
        <v>1949</v>
      </c>
      <c r="F333" s="19">
        <v>1700</v>
      </c>
    </row>
    <row r="334" spans="1:6">
      <c r="A334">
        <v>327</v>
      </c>
      <c r="B334" s="9">
        <v>17898</v>
      </c>
      <c r="C334" s="6">
        <f t="shared" si="18"/>
        <v>12</v>
      </c>
      <c r="D334" s="12">
        <f t="shared" si="19"/>
        <v>1948</v>
      </c>
      <c r="E334" s="12">
        <f t="shared" si="20"/>
        <v>1949</v>
      </c>
      <c r="F334" s="19">
        <v>1700</v>
      </c>
    </row>
    <row r="335" spans="1:6">
      <c r="A335">
        <v>328</v>
      </c>
      <c r="B335" s="9">
        <v>17929</v>
      </c>
      <c r="C335" s="6">
        <f t="shared" si="18"/>
        <v>1</v>
      </c>
      <c r="D335" s="12">
        <f t="shared" si="19"/>
        <v>1949</v>
      </c>
      <c r="E335" s="12">
        <f t="shared" si="20"/>
        <v>1949</v>
      </c>
      <c r="F335" s="19">
        <v>1700</v>
      </c>
    </row>
    <row r="336" spans="1:6">
      <c r="A336">
        <v>329</v>
      </c>
      <c r="B336" s="9">
        <v>17957</v>
      </c>
      <c r="C336" s="6">
        <f t="shared" si="18"/>
        <v>2</v>
      </c>
      <c r="D336" s="12">
        <f t="shared" si="19"/>
        <v>1949</v>
      </c>
      <c r="E336" s="12">
        <f t="shared" si="20"/>
        <v>1949</v>
      </c>
      <c r="F336" s="19">
        <v>1700</v>
      </c>
    </row>
    <row r="337" spans="1:6">
      <c r="A337">
        <v>330</v>
      </c>
      <c r="B337" s="9">
        <v>17988</v>
      </c>
      <c r="C337" s="6">
        <f t="shared" si="18"/>
        <v>3</v>
      </c>
      <c r="D337" s="12">
        <f t="shared" si="19"/>
        <v>1949</v>
      </c>
      <c r="E337" s="12">
        <f t="shared" si="20"/>
        <v>1949</v>
      </c>
      <c r="F337" s="19">
        <v>1700</v>
      </c>
    </row>
    <row r="338" spans="1:6">
      <c r="A338">
        <v>331</v>
      </c>
      <c r="B338" s="9">
        <v>18018</v>
      </c>
      <c r="C338" s="6">
        <f t="shared" si="18"/>
        <v>4</v>
      </c>
      <c r="D338" s="12">
        <f t="shared" si="19"/>
        <v>1949</v>
      </c>
      <c r="E338" s="12">
        <f t="shared" si="20"/>
        <v>1949</v>
      </c>
      <c r="F338" s="19">
        <v>2800</v>
      </c>
    </row>
    <row r="339" spans="1:6">
      <c r="A339">
        <v>332</v>
      </c>
      <c r="B339" s="9">
        <v>18049</v>
      </c>
      <c r="C339" s="6">
        <f t="shared" si="18"/>
        <v>5</v>
      </c>
      <c r="D339" s="12">
        <f t="shared" si="19"/>
        <v>1949</v>
      </c>
      <c r="E339" s="12">
        <f t="shared" si="20"/>
        <v>1949</v>
      </c>
      <c r="F339" s="19">
        <v>2800</v>
      </c>
    </row>
    <row r="340" spans="1:6">
      <c r="A340">
        <v>333</v>
      </c>
      <c r="B340" s="9">
        <v>18079</v>
      </c>
      <c r="C340" s="6">
        <f t="shared" si="18"/>
        <v>6</v>
      </c>
      <c r="D340" s="12">
        <f t="shared" si="19"/>
        <v>1949</v>
      </c>
      <c r="E340" s="12">
        <f t="shared" si="20"/>
        <v>1949</v>
      </c>
      <c r="F340" s="19">
        <v>1530.8509712276327</v>
      </c>
    </row>
    <row r="341" spans="1:6">
      <c r="A341">
        <v>334</v>
      </c>
      <c r="B341" s="9">
        <v>18110</v>
      </c>
      <c r="C341" s="6">
        <f t="shared" si="18"/>
        <v>7</v>
      </c>
      <c r="D341" s="12">
        <f t="shared" si="19"/>
        <v>1949</v>
      </c>
      <c r="E341" s="12">
        <f t="shared" si="20"/>
        <v>1949</v>
      </c>
      <c r="F341" s="19">
        <v>750</v>
      </c>
    </row>
    <row r="342" spans="1:6">
      <c r="A342">
        <v>335</v>
      </c>
      <c r="B342" s="9">
        <v>18141</v>
      </c>
      <c r="C342" s="6">
        <f t="shared" si="18"/>
        <v>8</v>
      </c>
      <c r="D342" s="12">
        <f t="shared" si="19"/>
        <v>1949</v>
      </c>
      <c r="E342" s="12">
        <f t="shared" si="20"/>
        <v>1949</v>
      </c>
      <c r="F342" s="19">
        <v>750</v>
      </c>
    </row>
    <row r="343" spans="1:6">
      <c r="A343">
        <v>336</v>
      </c>
      <c r="B343" s="9">
        <v>18171</v>
      </c>
      <c r="C343" s="6">
        <f t="shared" si="18"/>
        <v>9</v>
      </c>
      <c r="D343" s="12">
        <f t="shared" si="19"/>
        <v>1949</v>
      </c>
      <c r="E343" s="12">
        <f t="shared" si="20"/>
        <v>1949</v>
      </c>
      <c r="F343" s="19">
        <v>750</v>
      </c>
    </row>
    <row r="344" spans="1:6">
      <c r="A344">
        <v>337</v>
      </c>
      <c r="B344" s="9">
        <v>18202</v>
      </c>
      <c r="C344" s="6">
        <f t="shared" si="18"/>
        <v>10</v>
      </c>
      <c r="D344" s="12">
        <f t="shared" si="19"/>
        <v>1949</v>
      </c>
      <c r="E344" s="12">
        <f t="shared" si="20"/>
        <v>1950</v>
      </c>
      <c r="F344" s="19">
        <v>900</v>
      </c>
    </row>
    <row r="345" spans="1:6">
      <c r="A345">
        <v>338</v>
      </c>
      <c r="B345" s="9">
        <v>18232</v>
      </c>
      <c r="C345" s="6">
        <f t="shared" si="18"/>
        <v>11</v>
      </c>
      <c r="D345" s="12">
        <f t="shared" si="19"/>
        <v>1949</v>
      </c>
      <c r="E345" s="12">
        <f t="shared" si="20"/>
        <v>1950</v>
      </c>
      <c r="F345" s="19">
        <v>900</v>
      </c>
    </row>
    <row r="346" spans="1:6">
      <c r="A346">
        <v>339</v>
      </c>
      <c r="B346" s="9">
        <v>18263</v>
      </c>
      <c r="C346" s="6">
        <f t="shared" si="18"/>
        <v>12</v>
      </c>
      <c r="D346" s="12">
        <f t="shared" si="19"/>
        <v>1949</v>
      </c>
      <c r="E346" s="12">
        <f t="shared" si="20"/>
        <v>1950</v>
      </c>
      <c r="F346" s="19">
        <v>900</v>
      </c>
    </row>
    <row r="347" spans="1:6">
      <c r="A347">
        <v>340</v>
      </c>
      <c r="B347" s="9">
        <v>18294</v>
      </c>
      <c r="C347" s="6">
        <f t="shared" si="18"/>
        <v>1</v>
      </c>
      <c r="D347" s="12">
        <f t="shared" si="19"/>
        <v>1950</v>
      </c>
      <c r="E347" s="12">
        <f t="shared" si="20"/>
        <v>1950</v>
      </c>
      <c r="F347" s="19">
        <v>900</v>
      </c>
    </row>
    <row r="348" spans="1:6">
      <c r="A348">
        <v>341</v>
      </c>
      <c r="B348" s="9">
        <v>18322</v>
      </c>
      <c r="C348" s="6">
        <f t="shared" si="18"/>
        <v>2</v>
      </c>
      <c r="D348" s="12">
        <f t="shared" si="19"/>
        <v>1950</v>
      </c>
      <c r="E348" s="12">
        <f t="shared" si="20"/>
        <v>1950</v>
      </c>
      <c r="F348" s="19">
        <v>900</v>
      </c>
    </row>
    <row r="349" spans="1:6">
      <c r="A349">
        <v>342</v>
      </c>
      <c r="B349" s="9">
        <v>18353</v>
      </c>
      <c r="C349" s="6">
        <f t="shared" si="18"/>
        <v>3</v>
      </c>
      <c r="D349" s="12">
        <f t="shared" si="19"/>
        <v>1950</v>
      </c>
      <c r="E349" s="12">
        <f t="shared" si="20"/>
        <v>1950</v>
      </c>
      <c r="F349" s="19">
        <v>750</v>
      </c>
    </row>
    <row r="350" spans="1:6">
      <c r="A350">
        <v>343</v>
      </c>
      <c r="B350" s="9">
        <v>18383</v>
      </c>
      <c r="C350" s="6">
        <f t="shared" si="18"/>
        <v>4</v>
      </c>
      <c r="D350" s="12">
        <f t="shared" si="19"/>
        <v>1950</v>
      </c>
      <c r="E350" s="12">
        <f t="shared" si="20"/>
        <v>1950</v>
      </c>
      <c r="F350" s="19">
        <v>2800</v>
      </c>
    </row>
    <row r="351" spans="1:6">
      <c r="A351">
        <v>344</v>
      </c>
      <c r="B351" s="9">
        <v>18414</v>
      </c>
      <c r="C351" s="6">
        <f t="shared" si="18"/>
        <v>5</v>
      </c>
      <c r="D351" s="12">
        <f t="shared" si="19"/>
        <v>1950</v>
      </c>
      <c r="E351" s="12">
        <f t="shared" si="20"/>
        <v>1950</v>
      </c>
      <c r="F351" s="19">
        <v>2800</v>
      </c>
    </row>
    <row r="352" spans="1:6">
      <c r="A352">
        <v>345</v>
      </c>
      <c r="B352" s="9">
        <v>18444</v>
      </c>
      <c r="C352" s="6">
        <f t="shared" si="18"/>
        <v>6</v>
      </c>
      <c r="D352" s="12">
        <f t="shared" si="19"/>
        <v>1950</v>
      </c>
      <c r="E352" s="12">
        <f t="shared" si="20"/>
        <v>1950</v>
      </c>
      <c r="F352" s="19">
        <v>2800</v>
      </c>
    </row>
    <row r="353" spans="1:6">
      <c r="A353">
        <v>346</v>
      </c>
      <c r="B353" s="9">
        <v>18475</v>
      </c>
      <c r="C353" s="6">
        <f t="shared" si="18"/>
        <v>7</v>
      </c>
      <c r="D353" s="12">
        <f t="shared" si="19"/>
        <v>1950</v>
      </c>
      <c r="E353" s="12">
        <f t="shared" si="20"/>
        <v>1950</v>
      </c>
      <c r="F353" s="19">
        <v>1647.8979187289242</v>
      </c>
    </row>
    <row r="354" spans="1:6">
      <c r="A354">
        <v>347</v>
      </c>
      <c r="B354" s="9">
        <v>18506</v>
      </c>
      <c r="C354" s="6">
        <f t="shared" si="18"/>
        <v>8</v>
      </c>
      <c r="D354" s="12">
        <f t="shared" si="19"/>
        <v>1950</v>
      </c>
      <c r="E354" s="12">
        <f t="shared" si="20"/>
        <v>1950</v>
      </c>
      <c r="F354" s="19">
        <v>1228.7309868184009</v>
      </c>
    </row>
    <row r="355" spans="1:6">
      <c r="A355">
        <v>348</v>
      </c>
      <c r="B355" s="9">
        <v>18536</v>
      </c>
      <c r="C355" s="6">
        <f t="shared" si="18"/>
        <v>9</v>
      </c>
      <c r="D355" s="12">
        <f t="shared" si="19"/>
        <v>1950</v>
      </c>
      <c r="E355" s="12">
        <f t="shared" si="20"/>
        <v>1950</v>
      </c>
      <c r="F355" s="19">
        <v>1000</v>
      </c>
    </row>
    <row r="356" spans="1:6">
      <c r="A356">
        <v>349</v>
      </c>
      <c r="B356" s="9">
        <v>18567</v>
      </c>
      <c r="C356" s="6">
        <f t="shared" si="18"/>
        <v>10</v>
      </c>
      <c r="D356" s="12">
        <f t="shared" si="19"/>
        <v>1950</v>
      </c>
      <c r="E356" s="12">
        <f t="shared" si="20"/>
        <v>1951</v>
      </c>
      <c r="F356" s="19">
        <v>1700</v>
      </c>
    </row>
    <row r="357" spans="1:6">
      <c r="A357">
        <v>350</v>
      </c>
      <c r="B357" s="9">
        <v>18597</v>
      </c>
      <c r="C357" s="6">
        <f t="shared" si="18"/>
        <v>11</v>
      </c>
      <c r="D357" s="12">
        <f t="shared" si="19"/>
        <v>1950</v>
      </c>
      <c r="E357" s="12">
        <f t="shared" si="20"/>
        <v>1951</v>
      </c>
      <c r="F357" s="19">
        <v>1700</v>
      </c>
    </row>
    <row r="358" spans="1:6">
      <c r="A358">
        <v>351</v>
      </c>
      <c r="B358" s="9">
        <v>18628</v>
      </c>
      <c r="C358" s="6">
        <f t="shared" si="18"/>
        <v>12</v>
      </c>
      <c r="D358" s="12">
        <f t="shared" si="19"/>
        <v>1950</v>
      </c>
      <c r="E358" s="12">
        <f t="shared" si="20"/>
        <v>1951</v>
      </c>
      <c r="F358" s="19">
        <v>1700</v>
      </c>
    </row>
    <row r="359" spans="1:6">
      <c r="A359">
        <v>352</v>
      </c>
      <c r="B359" s="9">
        <v>18659</v>
      </c>
      <c r="C359" s="6">
        <f t="shared" si="18"/>
        <v>1</v>
      </c>
      <c r="D359" s="12">
        <f t="shared" si="19"/>
        <v>1951</v>
      </c>
      <c r="E359" s="12">
        <f t="shared" si="20"/>
        <v>1951</v>
      </c>
      <c r="F359" s="19">
        <v>1700</v>
      </c>
    </row>
    <row r="360" spans="1:6">
      <c r="A360">
        <v>353</v>
      </c>
      <c r="B360" s="9">
        <v>18687</v>
      </c>
      <c r="C360" s="6">
        <f t="shared" si="18"/>
        <v>2</v>
      </c>
      <c r="D360" s="12">
        <f t="shared" si="19"/>
        <v>1951</v>
      </c>
      <c r="E360" s="12">
        <f t="shared" si="20"/>
        <v>1951</v>
      </c>
      <c r="F360" s="19">
        <v>1700</v>
      </c>
    </row>
    <row r="361" spans="1:6">
      <c r="A361">
        <v>354</v>
      </c>
      <c r="B361" s="9">
        <v>18718</v>
      </c>
      <c r="C361" s="6">
        <f t="shared" si="18"/>
        <v>3</v>
      </c>
      <c r="D361" s="12">
        <f t="shared" si="19"/>
        <v>1951</v>
      </c>
      <c r="E361" s="12">
        <f t="shared" si="20"/>
        <v>1951</v>
      </c>
      <c r="F361" s="19">
        <v>1700</v>
      </c>
    </row>
    <row r="362" spans="1:6">
      <c r="A362">
        <v>355</v>
      </c>
      <c r="B362" s="9">
        <v>18748</v>
      </c>
      <c r="C362" s="6">
        <f t="shared" si="18"/>
        <v>4</v>
      </c>
      <c r="D362" s="12">
        <f t="shared" si="19"/>
        <v>1951</v>
      </c>
      <c r="E362" s="12">
        <f t="shared" si="20"/>
        <v>1951</v>
      </c>
      <c r="F362" s="19">
        <v>2800</v>
      </c>
    </row>
    <row r="363" spans="1:6">
      <c r="A363">
        <v>356</v>
      </c>
      <c r="B363" s="9">
        <v>18779</v>
      </c>
      <c r="C363" s="6">
        <f t="shared" si="18"/>
        <v>5</v>
      </c>
      <c r="D363" s="12">
        <f t="shared" si="19"/>
        <v>1951</v>
      </c>
      <c r="E363" s="12">
        <f t="shared" si="20"/>
        <v>1951</v>
      </c>
      <c r="F363" s="19">
        <v>2800</v>
      </c>
    </row>
    <row r="364" spans="1:6">
      <c r="A364">
        <v>357</v>
      </c>
      <c r="B364" s="9">
        <v>18809</v>
      </c>
      <c r="C364" s="6">
        <f t="shared" si="18"/>
        <v>6</v>
      </c>
      <c r="D364" s="12">
        <f t="shared" si="19"/>
        <v>1951</v>
      </c>
      <c r="E364" s="12">
        <f t="shared" si="20"/>
        <v>1951</v>
      </c>
      <c r="F364" s="19">
        <v>2800</v>
      </c>
    </row>
    <row r="365" spans="1:6">
      <c r="A365">
        <v>358</v>
      </c>
      <c r="B365" s="9">
        <v>18840</v>
      </c>
      <c r="C365" s="6">
        <f t="shared" si="18"/>
        <v>7</v>
      </c>
      <c r="D365" s="12">
        <f t="shared" si="19"/>
        <v>1951</v>
      </c>
      <c r="E365" s="12">
        <f t="shared" si="20"/>
        <v>1951</v>
      </c>
      <c r="F365" s="19">
        <v>1105.6731739227844</v>
      </c>
    </row>
    <row r="366" spans="1:6">
      <c r="A366">
        <v>359</v>
      </c>
      <c r="B366" s="9">
        <v>18871</v>
      </c>
      <c r="C366" s="6">
        <f t="shared" si="18"/>
        <v>8</v>
      </c>
      <c r="D366" s="12">
        <f t="shared" si="19"/>
        <v>1951</v>
      </c>
      <c r="E366" s="12">
        <f t="shared" si="20"/>
        <v>1951</v>
      </c>
      <c r="F366" s="19">
        <v>1213.6948952227599</v>
      </c>
    </row>
    <row r="367" spans="1:6">
      <c r="A367">
        <v>360</v>
      </c>
      <c r="B367" s="9">
        <v>18901</v>
      </c>
      <c r="C367" s="6">
        <f t="shared" si="18"/>
        <v>9</v>
      </c>
      <c r="D367" s="12">
        <f t="shared" si="19"/>
        <v>1951</v>
      </c>
      <c r="E367" s="12">
        <f t="shared" si="20"/>
        <v>1951</v>
      </c>
      <c r="F367" s="19">
        <v>1351.0773728435277</v>
      </c>
    </row>
    <row r="368" spans="1:6">
      <c r="A368">
        <v>361</v>
      </c>
      <c r="B368" s="9">
        <v>18932</v>
      </c>
      <c r="C368" s="6">
        <f t="shared" si="18"/>
        <v>10</v>
      </c>
      <c r="D368" s="12">
        <f t="shared" si="19"/>
        <v>1951</v>
      </c>
      <c r="E368" s="12">
        <f t="shared" si="20"/>
        <v>1952</v>
      </c>
      <c r="F368" s="19">
        <v>1700</v>
      </c>
    </row>
    <row r="369" spans="1:6">
      <c r="A369">
        <v>362</v>
      </c>
      <c r="B369" s="9">
        <v>18962</v>
      </c>
      <c r="C369" s="6">
        <f t="shared" si="18"/>
        <v>11</v>
      </c>
      <c r="D369" s="12">
        <f t="shared" si="19"/>
        <v>1951</v>
      </c>
      <c r="E369" s="12">
        <f t="shared" si="20"/>
        <v>1952</v>
      </c>
      <c r="F369" s="19">
        <v>1700</v>
      </c>
    </row>
    <row r="370" spans="1:6">
      <c r="A370">
        <v>363</v>
      </c>
      <c r="B370" s="9">
        <v>18993</v>
      </c>
      <c r="C370" s="6">
        <f t="shared" si="18"/>
        <v>12</v>
      </c>
      <c r="D370" s="12">
        <f t="shared" si="19"/>
        <v>1951</v>
      </c>
      <c r="E370" s="12">
        <f t="shared" si="20"/>
        <v>1952</v>
      </c>
      <c r="F370" s="19">
        <v>1700</v>
      </c>
    </row>
    <row r="371" spans="1:6">
      <c r="A371">
        <v>364</v>
      </c>
      <c r="B371" s="9">
        <v>19024</v>
      </c>
      <c r="C371" s="6">
        <f t="shared" si="18"/>
        <v>1</v>
      </c>
      <c r="D371" s="12">
        <f t="shared" si="19"/>
        <v>1952</v>
      </c>
      <c r="E371" s="12">
        <f t="shared" si="20"/>
        <v>1952</v>
      </c>
      <c r="F371" s="19">
        <v>1700</v>
      </c>
    </row>
    <row r="372" spans="1:6">
      <c r="A372">
        <v>365</v>
      </c>
      <c r="B372" s="9">
        <v>19053</v>
      </c>
      <c r="C372" s="6">
        <f t="shared" si="18"/>
        <v>2</v>
      </c>
      <c r="D372" s="12">
        <f t="shared" si="19"/>
        <v>1952</v>
      </c>
      <c r="E372" s="12">
        <f t="shared" si="20"/>
        <v>1952</v>
      </c>
      <c r="F372" s="19">
        <v>1700</v>
      </c>
    </row>
    <row r="373" spans="1:6">
      <c r="A373">
        <v>366</v>
      </c>
      <c r="B373" s="9">
        <v>19084</v>
      </c>
      <c r="C373" s="6">
        <f t="shared" si="18"/>
        <v>3</v>
      </c>
      <c r="D373" s="12">
        <f t="shared" si="19"/>
        <v>1952</v>
      </c>
      <c r="E373" s="12">
        <f t="shared" si="20"/>
        <v>1952</v>
      </c>
      <c r="F373" s="19">
        <v>1700</v>
      </c>
    </row>
    <row r="374" spans="1:6">
      <c r="A374">
        <v>367</v>
      </c>
      <c r="B374" s="9">
        <v>19114</v>
      </c>
      <c r="C374" s="6">
        <f t="shared" si="18"/>
        <v>4</v>
      </c>
      <c r="D374" s="12">
        <f t="shared" si="19"/>
        <v>1952</v>
      </c>
      <c r="E374" s="12">
        <f t="shared" si="20"/>
        <v>1952</v>
      </c>
      <c r="F374" s="19">
        <v>2800</v>
      </c>
    </row>
    <row r="375" spans="1:6">
      <c r="A375">
        <v>368</v>
      </c>
      <c r="B375" s="9">
        <v>19145</v>
      </c>
      <c r="C375" s="6">
        <f t="shared" si="18"/>
        <v>5</v>
      </c>
      <c r="D375" s="12">
        <f t="shared" si="19"/>
        <v>1952</v>
      </c>
      <c r="E375" s="12">
        <f t="shared" si="20"/>
        <v>1952</v>
      </c>
      <c r="F375" s="19">
        <v>2800</v>
      </c>
    </row>
    <row r="376" spans="1:6">
      <c r="A376">
        <v>369</v>
      </c>
      <c r="B376" s="9">
        <v>19175</v>
      </c>
      <c r="C376" s="6">
        <f t="shared" si="18"/>
        <v>6</v>
      </c>
      <c r="D376" s="12">
        <f t="shared" si="19"/>
        <v>1952</v>
      </c>
      <c r="E376" s="12">
        <f t="shared" si="20"/>
        <v>1952</v>
      </c>
      <c r="F376" s="19">
        <v>2800</v>
      </c>
    </row>
    <row r="377" spans="1:6">
      <c r="A377">
        <v>370</v>
      </c>
      <c r="B377" s="9">
        <v>19206</v>
      </c>
      <c r="C377" s="6">
        <f t="shared" si="18"/>
        <v>7</v>
      </c>
      <c r="D377" s="12">
        <f t="shared" si="19"/>
        <v>1952</v>
      </c>
      <c r="E377" s="12">
        <f t="shared" si="20"/>
        <v>1952</v>
      </c>
      <c r="F377" s="19">
        <v>2800</v>
      </c>
    </row>
    <row r="378" spans="1:6">
      <c r="A378">
        <v>371</v>
      </c>
      <c r="B378" s="9">
        <v>19237</v>
      </c>
      <c r="C378" s="6">
        <f t="shared" si="18"/>
        <v>8</v>
      </c>
      <c r="D378" s="12">
        <f t="shared" si="19"/>
        <v>1952</v>
      </c>
      <c r="E378" s="12">
        <f t="shared" si="20"/>
        <v>1952</v>
      </c>
      <c r="F378" s="19">
        <v>2800</v>
      </c>
    </row>
    <row r="379" spans="1:6">
      <c r="A379">
        <v>372</v>
      </c>
      <c r="B379" s="9">
        <v>19267</v>
      </c>
      <c r="C379" s="6">
        <f t="shared" si="18"/>
        <v>9</v>
      </c>
      <c r="D379" s="12">
        <f t="shared" si="19"/>
        <v>1952</v>
      </c>
      <c r="E379" s="12">
        <f t="shared" si="20"/>
        <v>1952</v>
      </c>
      <c r="F379" s="19">
        <v>1908.8583443165769</v>
      </c>
    </row>
    <row r="380" spans="1:6">
      <c r="A380">
        <v>373</v>
      </c>
      <c r="B380" s="9">
        <v>19298</v>
      </c>
      <c r="C380" s="6">
        <f t="shared" si="18"/>
        <v>10</v>
      </c>
      <c r="D380" s="12">
        <f t="shared" si="19"/>
        <v>1952</v>
      </c>
      <c r="E380" s="12">
        <f t="shared" si="20"/>
        <v>1953</v>
      </c>
      <c r="F380" s="19">
        <v>1700</v>
      </c>
    </row>
    <row r="381" spans="1:6">
      <c r="A381">
        <v>374</v>
      </c>
      <c r="B381" s="9">
        <v>19328</v>
      </c>
      <c r="C381" s="6">
        <f t="shared" si="18"/>
        <v>11</v>
      </c>
      <c r="D381" s="12">
        <f t="shared" si="19"/>
        <v>1952</v>
      </c>
      <c r="E381" s="12">
        <f t="shared" si="20"/>
        <v>1953</v>
      </c>
      <c r="F381" s="19">
        <v>1700</v>
      </c>
    </row>
    <row r="382" spans="1:6">
      <c r="A382">
        <v>375</v>
      </c>
      <c r="B382" s="9">
        <v>19359</v>
      </c>
      <c r="C382" s="6">
        <f t="shared" si="18"/>
        <v>12</v>
      </c>
      <c r="D382" s="12">
        <f t="shared" si="19"/>
        <v>1952</v>
      </c>
      <c r="E382" s="12">
        <f t="shared" si="20"/>
        <v>1953</v>
      </c>
      <c r="F382" s="19">
        <v>1700</v>
      </c>
    </row>
    <row r="383" spans="1:6">
      <c r="A383">
        <v>376</v>
      </c>
      <c r="B383" s="9">
        <v>19390</v>
      </c>
      <c r="C383" s="6">
        <f t="shared" si="18"/>
        <v>1</v>
      </c>
      <c r="D383" s="12">
        <f t="shared" si="19"/>
        <v>1953</v>
      </c>
      <c r="E383" s="12">
        <f t="shared" si="20"/>
        <v>1953</v>
      </c>
      <c r="F383" s="19">
        <v>1700</v>
      </c>
    </row>
    <row r="384" spans="1:6">
      <c r="A384">
        <v>377</v>
      </c>
      <c r="B384" s="9">
        <v>19418</v>
      </c>
      <c r="C384" s="6">
        <f t="shared" si="18"/>
        <v>2</v>
      </c>
      <c r="D384" s="12">
        <f t="shared" si="19"/>
        <v>1953</v>
      </c>
      <c r="E384" s="12">
        <f t="shared" si="20"/>
        <v>1953</v>
      </c>
      <c r="F384" s="19">
        <v>1700</v>
      </c>
    </row>
    <row r="385" spans="1:6">
      <c r="A385">
        <v>378</v>
      </c>
      <c r="B385" s="9">
        <v>19449</v>
      </c>
      <c r="C385" s="6">
        <f t="shared" si="18"/>
        <v>3</v>
      </c>
      <c r="D385" s="12">
        <f t="shared" si="19"/>
        <v>1953</v>
      </c>
      <c r="E385" s="12">
        <f t="shared" si="20"/>
        <v>1953</v>
      </c>
      <c r="F385" s="19">
        <v>1700</v>
      </c>
    </row>
    <row r="386" spans="1:6">
      <c r="A386">
        <v>379</v>
      </c>
      <c r="B386" s="9">
        <v>19479</v>
      </c>
      <c r="C386" s="6">
        <f t="shared" si="18"/>
        <v>4</v>
      </c>
      <c r="D386" s="12">
        <f t="shared" si="19"/>
        <v>1953</v>
      </c>
      <c r="E386" s="12">
        <f t="shared" si="20"/>
        <v>1953</v>
      </c>
      <c r="F386" s="19">
        <v>2800</v>
      </c>
    </row>
    <row r="387" spans="1:6">
      <c r="A387">
        <v>380</v>
      </c>
      <c r="B387" s="9">
        <v>19510</v>
      </c>
      <c r="C387" s="6">
        <f t="shared" si="18"/>
        <v>5</v>
      </c>
      <c r="D387" s="12">
        <f t="shared" si="19"/>
        <v>1953</v>
      </c>
      <c r="E387" s="12">
        <f t="shared" si="20"/>
        <v>1953</v>
      </c>
      <c r="F387" s="19">
        <v>2800</v>
      </c>
    </row>
    <row r="388" spans="1:6">
      <c r="A388">
        <v>381</v>
      </c>
      <c r="B388" s="9">
        <v>19540</v>
      </c>
      <c r="C388" s="6">
        <f t="shared" si="18"/>
        <v>6</v>
      </c>
      <c r="D388" s="12">
        <f t="shared" si="19"/>
        <v>1953</v>
      </c>
      <c r="E388" s="12">
        <f t="shared" si="20"/>
        <v>1953</v>
      </c>
      <c r="F388" s="19">
        <v>2800</v>
      </c>
    </row>
    <row r="389" spans="1:6">
      <c r="A389">
        <v>382</v>
      </c>
      <c r="B389" s="9">
        <v>19571</v>
      </c>
      <c r="C389" s="6">
        <f t="shared" si="18"/>
        <v>7</v>
      </c>
      <c r="D389" s="12">
        <f t="shared" si="19"/>
        <v>1953</v>
      </c>
      <c r="E389" s="12">
        <f t="shared" si="20"/>
        <v>1953</v>
      </c>
      <c r="F389" s="19">
        <v>2800</v>
      </c>
    </row>
    <row r="390" spans="1:6">
      <c r="A390">
        <v>383</v>
      </c>
      <c r="B390" s="9">
        <v>19602</v>
      </c>
      <c r="C390" s="6">
        <f t="shared" si="18"/>
        <v>8</v>
      </c>
      <c r="D390" s="12">
        <f t="shared" si="19"/>
        <v>1953</v>
      </c>
      <c r="E390" s="12">
        <f t="shared" si="20"/>
        <v>1953</v>
      </c>
      <c r="F390" s="19">
        <v>2691.9094329930549</v>
      </c>
    </row>
    <row r="391" spans="1:6">
      <c r="A391">
        <v>384</v>
      </c>
      <c r="B391" s="9">
        <v>19632</v>
      </c>
      <c r="C391" s="6">
        <f t="shared" si="18"/>
        <v>9</v>
      </c>
      <c r="D391" s="12">
        <f t="shared" si="19"/>
        <v>1953</v>
      </c>
      <c r="E391" s="12">
        <f t="shared" si="20"/>
        <v>1953</v>
      </c>
      <c r="F391" s="19">
        <v>1634.8024542126298</v>
      </c>
    </row>
    <row r="392" spans="1:6">
      <c r="A392">
        <v>385</v>
      </c>
      <c r="B392" s="9">
        <v>19663</v>
      </c>
      <c r="C392" s="6">
        <f t="shared" si="18"/>
        <v>10</v>
      </c>
      <c r="D392" s="12">
        <f t="shared" si="19"/>
        <v>1953</v>
      </c>
      <c r="E392" s="12">
        <f t="shared" si="20"/>
        <v>1954</v>
      </c>
      <c r="F392" s="19">
        <v>1700</v>
      </c>
    </row>
    <row r="393" spans="1:6">
      <c r="A393">
        <v>386</v>
      </c>
      <c r="B393" s="9">
        <v>19693</v>
      </c>
      <c r="C393" s="6">
        <f t="shared" ref="C393:C456" si="21">MONTH(B393)</f>
        <v>11</v>
      </c>
      <c r="D393" s="12">
        <f t="shared" ref="D393:D456" si="22">YEAR(B393)</f>
        <v>1953</v>
      </c>
      <c r="E393" s="12">
        <f t="shared" ref="E393:E456" si="23">IF(AND($C393&gt;=10,$C393&lt;=12),$D393+1,$D393)</f>
        <v>1954</v>
      </c>
      <c r="F393" s="19">
        <v>1700</v>
      </c>
    </row>
    <row r="394" spans="1:6">
      <c r="A394">
        <v>387</v>
      </c>
      <c r="B394" s="9">
        <v>19724</v>
      </c>
      <c r="C394" s="6">
        <f t="shared" si="21"/>
        <v>12</v>
      </c>
      <c r="D394" s="12">
        <f t="shared" si="22"/>
        <v>1953</v>
      </c>
      <c r="E394" s="12">
        <f t="shared" si="23"/>
        <v>1954</v>
      </c>
      <c r="F394" s="19">
        <v>1700</v>
      </c>
    </row>
    <row r="395" spans="1:6">
      <c r="A395">
        <v>388</v>
      </c>
      <c r="B395" s="9">
        <v>19755</v>
      </c>
      <c r="C395" s="6">
        <f t="shared" si="21"/>
        <v>1</v>
      </c>
      <c r="D395" s="12">
        <f t="shared" si="22"/>
        <v>1954</v>
      </c>
      <c r="E395" s="12">
        <f t="shared" si="23"/>
        <v>1954</v>
      </c>
      <c r="F395" s="19">
        <v>1700</v>
      </c>
    </row>
    <row r="396" spans="1:6">
      <c r="A396">
        <v>389</v>
      </c>
      <c r="B396" s="9">
        <v>19783</v>
      </c>
      <c r="C396" s="6">
        <f t="shared" si="21"/>
        <v>2</v>
      </c>
      <c r="D396" s="12">
        <f t="shared" si="22"/>
        <v>1954</v>
      </c>
      <c r="E396" s="12">
        <f t="shared" si="23"/>
        <v>1954</v>
      </c>
      <c r="F396" s="19">
        <v>1700</v>
      </c>
    </row>
    <row r="397" spans="1:6">
      <c r="A397">
        <v>390</v>
      </c>
      <c r="B397" s="9">
        <v>19814</v>
      </c>
      <c r="C397" s="6">
        <f t="shared" si="21"/>
        <v>3</v>
      </c>
      <c r="D397" s="12">
        <f t="shared" si="22"/>
        <v>1954</v>
      </c>
      <c r="E397" s="12">
        <f t="shared" si="23"/>
        <v>1954</v>
      </c>
      <c r="F397" s="19">
        <v>1700</v>
      </c>
    </row>
    <row r="398" spans="1:6">
      <c r="A398">
        <v>391</v>
      </c>
      <c r="B398" s="9">
        <v>19844</v>
      </c>
      <c r="C398" s="6">
        <f t="shared" si="21"/>
        <v>4</v>
      </c>
      <c r="D398" s="12">
        <f t="shared" si="22"/>
        <v>1954</v>
      </c>
      <c r="E398" s="12">
        <f t="shared" si="23"/>
        <v>1954</v>
      </c>
      <c r="F398" s="19">
        <v>2800</v>
      </c>
    </row>
    <row r="399" spans="1:6">
      <c r="A399">
        <v>392</v>
      </c>
      <c r="B399" s="9">
        <v>19875</v>
      </c>
      <c r="C399" s="6">
        <f t="shared" si="21"/>
        <v>5</v>
      </c>
      <c r="D399" s="12">
        <f t="shared" si="22"/>
        <v>1954</v>
      </c>
      <c r="E399" s="12">
        <f t="shared" si="23"/>
        <v>1954</v>
      </c>
      <c r="F399" s="19">
        <v>2800</v>
      </c>
    </row>
    <row r="400" spans="1:6">
      <c r="A400">
        <v>393</v>
      </c>
      <c r="B400" s="9">
        <v>19905</v>
      </c>
      <c r="C400" s="6">
        <f t="shared" si="21"/>
        <v>6</v>
      </c>
      <c r="D400" s="12">
        <f t="shared" si="22"/>
        <v>1954</v>
      </c>
      <c r="E400" s="12">
        <f t="shared" si="23"/>
        <v>1954</v>
      </c>
      <c r="F400" s="19">
        <v>2800</v>
      </c>
    </row>
    <row r="401" spans="1:6">
      <c r="A401">
        <v>394</v>
      </c>
      <c r="B401" s="9">
        <v>19936</v>
      </c>
      <c r="C401" s="6">
        <f t="shared" si="21"/>
        <v>7</v>
      </c>
      <c r="D401" s="12">
        <f t="shared" si="22"/>
        <v>1954</v>
      </c>
      <c r="E401" s="12">
        <f t="shared" si="23"/>
        <v>1954</v>
      </c>
      <c r="F401" s="19">
        <v>1091.684144372065</v>
      </c>
    </row>
    <row r="402" spans="1:6">
      <c r="A402">
        <v>395</v>
      </c>
      <c r="B402" s="9">
        <v>19967</v>
      </c>
      <c r="C402" s="6">
        <f t="shared" si="21"/>
        <v>8</v>
      </c>
      <c r="D402" s="12">
        <f t="shared" si="22"/>
        <v>1954</v>
      </c>
      <c r="E402" s="12">
        <f t="shared" si="23"/>
        <v>1954</v>
      </c>
      <c r="F402" s="19">
        <v>1291.5965436775516</v>
      </c>
    </row>
    <row r="403" spans="1:6">
      <c r="A403">
        <v>396</v>
      </c>
      <c r="B403" s="9">
        <v>19997</v>
      </c>
      <c r="C403" s="6">
        <f t="shared" si="21"/>
        <v>9</v>
      </c>
      <c r="D403" s="12">
        <f t="shared" si="22"/>
        <v>1954</v>
      </c>
      <c r="E403" s="12">
        <f t="shared" si="23"/>
        <v>1954</v>
      </c>
      <c r="F403" s="19">
        <v>1306.8517400604771</v>
      </c>
    </row>
    <row r="404" spans="1:6">
      <c r="A404">
        <v>397</v>
      </c>
      <c r="B404" s="9">
        <v>20028</v>
      </c>
      <c r="C404" s="6">
        <f t="shared" si="21"/>
        <v>10</v>
      </c>
      <c r="D404" s="12">
        <f t="shared" si="22"/>
        <v>1954</v>
      </c>
      <c r="E404" s="12">
        <f t="shared" si="23"/>
        <v>1955</v>
      </c>
      <c r="F404" s="19">
        <v>1700</v>
      </c>
    </row>
    <row r="405" spans="1:6">
      <c r="A405">
        <v>398</v>
      </c>
      <c r="B405" s="9">
        <v>20058</v>
      </c>
      <c r="C405" s="6">
        <f t="shared" si="21"/>
        <v>11</v>
      </c>
      <c r="D405" s="12">
        <f t="shared" si="22"/>
        <v>1954</v>
      </c>
      <c r="E405" s="12">
        <f t="shared" si="23"/>
        <v>1955</v>
      </c>
      <c r="F405" s="19">
        <v>1700</v>
      </c>
    </row>
    <row r="406" spans="1:6">
      <c r="A406">
        <v>399</v>
      </c>
      <c r="B406" s="9">
        <v>20089</v>
      </c>
      <c r="C406" s="6">
        <f t="shared" si="21"/>
        <v>12</v>
      </c>
      <c r="D406" s="12">
        <f t="shared" si="22"/>
        <v>1954</v>
      </c>
      <c r="E406" s="12">
        <f t="shared" si="23"/>
        <v>1955</v>
      </c>
      <c r="F406" s="19">
        <v>1700</v>
      </c>
    </row>
    <row r="407" spans="1:6">
      <c r="A407">
        <v>400</v>
      </c>
      <c r="B407" s="9">
        <v>20120</v>
      </c>
      <c r="C407" s="6">
        <f t="shared" si="21"/>
        <v>1</v>
      </c>
      <c r="D407" s="12">
        <f t="shared" si="22"/>
        <v>1955</v>
      </c>
      <c r="E407" s="12">
        <f t="shared" si="23"/>
        <v>1955</v>
      </c>
      <c r="F407" s="19">
        <v>1700</v>
      </c>
    </row>
    <row r="408" spans="1:6">
      <c r="A408">
        <v>401</v>
      </c>
      <c r="B408" s="9">
        <v>20148</v>
      </c>
      <c r="C408" s="6">
        <f t="shared" si="21"/>
        <v>2</v>
      </c>
      <c r="D408" s="12">
        <f t="shared" si="22"/>
        <v>1955</v>
      </c>
      <c r="E408" s="12">
        <f t="shared" si="23"/>
        <v>1955</v>
      </c>
      <c r="F408" s="19">
        <v>1700</v>
      </c>
    </row>
    <row r="409" spans="1:6">
      <c r="A409">
        <v>402</v>
      </c>
      <c r="B409" s="9">
        <v>20179</v>
      </c>
      <c r="C409" s="6">
        <f t="shared" si="21"/>
        <v>3</v>
      </c>
      <c r="D409" s="12">
        <f t="shared" si="22"/>
        <v>1955</v>
      </c>
      <c r="E409" s="12">
        <f t="shared" si="23"/>
        <v>1955</v>
      </c>
      <c r="F409" s="19">
        <v>1700</v>
      </c>
    </row>
    <row r="410" spans="1:6">
      <c r="A410">
        <v>403</v>
      </c>
      <c r="B410" s="9">
        <v>20209</v>
      </c>
      <c r="C410" s="6">
        <f t="shared" si="21"/>
        <v>4</v>
      </c>
      <c r="D410" s="12">
        <f t="shared" si="22"/>
        <v>1955</v>
      </c>
      <c r="E410" s="12">
        <f t="shared" si="23"/>
        <v>1955</v>
      </c>
      <c r="F410" s="19">
        <v>2800</v>
      </c>
    </row>
    <row r="411" spans="1:6">
      <c r="A411">
        <v>404</v>
      </c>
      <c r="B411" s="9">
        <v>20240</v>
      </c>
      <c r="C411" s="6">
        <f t="shared" si="21"/>
        <v>5</v>
      </c>
      <c r="D411" s="12">
        <f t="shared" si="22"/>
        <v>1955</v>
      </c>
      <c r="E411" s="12">
        <f t="shared" si="23"/>
        <v>1955</v>
      </c>
      <c r="F411" s="19">
        <v>2800</v>
      </c>
    </row>
    <row r="412" spans="1:6">
      <c r="A412">
        <v>405</v>
      </c>
      <c r="B412" s="9">
        <v>20270</v>
      </c>
      <c r="C412" s="6">
        <f t="shared" si="21"/>
        <v>6</v>
      </c>
      <c r="D412" s="12">
        <f t="shared" si="22"/>
        <v>1955</v>
      </c>
      <c r="E412" s="12">
        <f t="shared" si="23"/>
        <v>1955</v>
      </c>
      <c r="F412" s="19">
        <v>1421.21990115679</v>
      </c>
    </row>
    <row r="413" spans="1:6">
      <c r="A413">
        <v>406</v>
      </c>
      <c r="B413" s="9">
        <v>20301</v>
      </c>
      <c r="C413" s="6">
        <f t="shared" si="21"/>
        <v>7</v>
      </c>
      <c r="D413" s="12">
        <f t="shared" si="22"/>
        <v>1955</v>
      </c>
      <c r="E413" s="12">
        <f t="shared" si="23"/>
        <v>1955</v>
      </c>
      <c r="F413" s="19">
        <v>1000</v>
      </c>
    </row>
    <row r="414" spans="1:6">
      <c r="A414">
        <v>407</v>
      </c>
      <c r="B414" s="9">
        <v>20332</v>
      </c>
      <c r="C414" s="6">
        <f t="shared" si="21"/>
        <v>8</v>
      </c>
      <c r="D414" s="12">
        <f t="shared" si="22"/>
        <v>1955</v>
      </c>
      <c r="E414" s="12">
        <f t="shared" si="23"/>
        <v>1955</v>
      </c>
      <c r="F414" s="19">
        <v>1000</v>
      </c>
    </row>
    <row r="415" spans="1:6">
      <c r="A415">
        <v>408</v>
      </c>
      <c r="B415" s="9">
        <v>20362</v>
      </c>
      <c r="C415" s="6">
        <f t="shared" si="21"/>
        <v>9</v>
      </c>
      <c r="D415" s="12">
        <f t="shared" si="22"/>
        <v>1955</v>
      </c>
      <c r="E415" s="12">
        <f t="shared" si="23"/>
        <v>1955</v>
      </c>
      <c r="F415" s="19">
        <v>1000</v>
      </c>
    </row>
    <row r="416" spans="1:6">
      <c r="A416">
        <v>409</v>
      </c>
      <c r="B416" s="9">
        <v>20393</v>
      </c>
      <c r="C416" s="6">
        <f t="shared" si="21"/>
        <v>10</v>
      </c>
      <c r="D416" s="12">
        <f t="shared" si="22"/>
        <v>1955</v>
      </c>
      <c r="E416" s="12">
        <f t="shared" si="23"/>
        <v>1956</v>
      </c>
      <c r="F416" s="19">
        <v>1700</v>
      </c>
    </row>
    <row r="417" spans="1:6">
      <c r="A417">
        <v>410</v>
      </c>
      <c r="B417" s="9">
        <v>20423</v>
      </c>
      <c r="C417" s="6">
        <f t="shared" si="21"/>
        <v>11</v>
      </c>
      <c r="D417" s="12">
        <f t="shared" si="22"/>
        <v>1955</v>
      </c>
      <c r="E417" s="12">
        <f t="shared" si="23"/>
        <v>1956</v>
      </c>
      <c r="F417" s="19">
        <v>1700</v>
      </c>
    </row>
    <row r="418" spans="1:6">
      <c r="A418">
        <v>411</v>
      </c>
      <c r="B418" s="9">
        <v>20454</v>
      </c>
      <c r="C418" s="6">
        <f t="shared" si="21"/>
        <v>12</v>
      </c>
      <c r="D418" s="12">
        <f t="shared" si="22"/>
        <v>1955</v>
      </c>
      <c r="E418" s="12">
        <f t="shared" si="23"/>
        <v>1956</v>
      </c>
      <c r="F418" s="19">
        <v>1700</v>
      </c>
    </row>
    <row r="419" spans="1:6">
      <c r="A419">
        <v>412</v>
      </c>
      <c r="B419" s="9">
        <v>20485</v>
      </c>
      <c r="C419" s="6">
        <f t="shared" si="21"/>
        <v>1</v>
      </c>
      <c r="D419" s="12">
        <f t="shared" si="22"/>
        <v>1956</v>
      </c>
      <c r="E419" s="12">
        <f t="shared" si="23"/>
        <v>1956</v>
      </c>
      <c r="F419" s="19">
        <v>1700</v>
      </c>
    </row>
    <row r="420" spans="1:6">
      <c r="A420">
        <v>413</v>
      </c>
      <c r="B420" s="9">
        <v>20514</v>
      </c>
      <c r="C420" s="6">
        <f t="shared" si="21"/>
        <v>2</v>
      </c>
      <c r="D420" s="12">
        <f t="shared" si="22"/>
        <v>1956</v>
      </c>
      <c r="E420" s="12">
        <f t="shared" si="23"/>
        <v>1956</v>
      </c>
      <c r="F420" s="19">
        <v>1700</v>
      </c>
    </row>
    <row r="421" spans="1:6">
      <c r="A421">
        <v>414</v>
      </c>
      <c r="B421" s="9">
        <v>20545</v>
      </c>
      <c r="C421" s="6">
        <f t="shared" si="21"/>
        <v>3</v>
      </c>
      <c r="D421" s="12">
        <f t="shared" si="22"/>
        <v>1956</v>
      </c>
      <c r="E421" s="12">
        <f t="shared" si="23"/>
        <v>1956</v>
      </c>
      <c r="F421" s="19">
        <v>1700</v>
      </c>
    </row>
    <row r="422" spans="1:6">
      <c r="A422">
        <v>415</v>
      </c>
      <c r="B422" s="9">
        <v>20575</v>
      </c>
      <c r="C422" s="6">
        <f t="shared" si="21"/>
        <v>4</v>
      </c>
      <c r="D422" s="12">
        <f t="shared" si="22"/>
        <v>1956</v>
      </c>
      <c r="E422" s="12">
        <f t="shared" si="23"/>
        <v>1956</v>
      </c>
      <c r="F422" s="19">
        <v>2800</v>
      </c>
    </row>
    <row r="423" spans="1:6">
      <c r="A423">
        <v>416</v>
      </c>
      <c r="B423" s="9">
        <v>20606</v>
      </c>
      <c r="C423" s="6">
        <f t="shared" si="21"/>
        <v>5</v>
      </c>
      <c r="D423" s="12">
        <f t="shared" si="22"/>
        <v>1956</v>
      </c>
      <c r="E423" s="12">
        <f t="shared" si="23"/>
        <v>1956</v>
      </c>
      <c r="F423" s="19">
        <v>2800</v>
      </c>
    </row>
    <row r="424" spans="1:6">
      <c r="A424">
        <v>417</v>
      </c>
      <c r="B424" s="9">
        <v>20636</v>
      </c>
      <c r="C424" s="6">
        <f t="shared" si="21"/>
        <v>6</v>
      </c>
      <c r="D424" s="12">
        <f t="shared" si="22"/>
        <v>1956</v>
      </c>
      <c r="E424" s="12">
        <f t="shared" si="23"/>
        <v>1956</v>
      </c>
      <c r="F424" s="19">
        <v>2800</v>
      </c>
    </row>
    <row r="425" spans="1:6">
      <c r="A425">
        <v>418</v>
      </c>
      <c r="B425" s="9">
        <v>20667</v>
      </c>
      <c r="C425" s="6">
        <f t="shared" si="21"/>
        <v>7</v>
      </c>
      <c r="D425" s="12">
        <f t="shared" si="22"/>
        <v>1956</v>
      </c>
      <c r="E425" s="12">
        <f t="shared" si="23"/>
        <v>1956</v>
      </c>
      <c r="F425" s="19">
        <v>2800</v>
      </c>
    </row>
    <row r="426" spans="1:6">
      <c r="A426">
        <v>419</v>
      </c>
      <c r="B426" s="9">
        <v>20698</v>
      </c>
      <c r="C426" s="6">
        <f t="shared" si="21"/>
        <v>8</v>
      </c>
      <c r="D426" s="12">
        <f t="shared" si="22"/>
        <v>1956</v>
      </c>
      <c r="E426" s="12">
        <f t="shared" si="23"/>
        <v>1956</v>
      </c>
      <c r="F426" s="19">
        <v>2027.6561109045495</v>
      </c>
    </row>
    <row r="427" spans="1:6">
      <c r="A427">
        <v>420</v>
      </c>
      <c r="B427" s="9">
        <v>20728</v>
      </c>
      <c r="C427" s="6">
        <f t="shared" si="21"/>
        <v>9</v>
      </c>
      <c r="D427" s="12">
        <f t="shared" si="22"/>
        <v>1956</v>
      </c>
      <c r="E427" s="12">
        <f t="shared" si="23"/>
        <v>1956</v>
      </c>
      <c r="F427" s="19">
        <v>1978.9149128838828</v>
      </c>
    </row>
    <row r="428" spans="1:6">
      <c r="A428">
        <v>421</v>
      </c>
      <c r="B428" s="9">
        <v>20759</v>
      </c>
      <c r="C428" s="6">
        <f t="shared" si="21"/>
        <v>10</v>
      </c>
      <c r="D428" s="12">
        <f t="shared" si="22"/>
        <v>1956</v>
      </c>
      <c r="E428" s="12">
        <f t="shared" si="23"/>
        <v>1957</v>
      </c>
      <c r="F428" s="19">
        <v>1700</v>
      </c>
    </row>
    <row r="429" spans="1:6">
      <c r="A429">
        <v>422</v>
      </c>
      <c r="B429" s="9">
        <v>20789</v>
      </c>
      <c r="C429" s="6">
        <f t="shared" si="21"/>
        <v>11</v>
      </c>
      <c r="D429" s="12">
        <f t="shared" si="22"/>
        <v>1956</v>
      </c>
      <c r="E429" s="12">
        <f t="shared" si="23"/>
        <v>1957</v>
      </c>
      <c r="F429" s="19">
        <v>1700</v>
      </c>
    </row>
    <row r="430" spans="1:6">
      <c r="A430">
        <v>423</v>
      </c>
      <c r="B430" s="9">
        <v>20820</v>
      </c>
      <c r="C430" s="6">
        <f t="shared" si="21"/>
        <v>12</v>
      </c>
      <c r="D430" s="12">
        <f t="shared" si="22"/>
        <v>1956</v>
      </c>
      <c r="E430" s="12">
        <f t="shared" si="23"/>
        <v>1957</v>
      </c>
      <c r="F430" s="19">
        <v>1700</v>
      </c>
    </row>
    <row r="431" spans="1:6">
      <c r="A431">
        <v>424</v>
      </c>
      <c r="B431" s="9">
        <v>20851</v>
      </c>
      <c r="C431" s="6">
        <f t="shared" si="21"/>
        <v>1</v>
      </c>
      <c r="D431" s="12">
        <f t="shared" si="22"/>
        <v>1957</v>
      </c>
      <c r="E431" s="12">
        <f t="shared" si="23"/>
        <v>1957</v>
      </c>
      <c r="F431" s="19">
        <v>1700</v>
      </c>
    </row>
    <row r="432" spans="1:6">
      <c r="A432">
        <v>425</v>
      </c>
      <c r="B432" s="9">
        <v>20879</v>
      </c>
      <c r="C432" s="6">
        <f t="shared" si="21"/>
        <v>2</v>
      </c>
      <c r="D432" s="12">
        <f t="shared" si="22"/>
        <v>1957</v>
      </c>
      <c r="E432" s="12">
        <f t="shared" si="23"/>
        <v>1957</v>
      </c>
      <c r="F432" s="19">
        <v>1700</v>
      </c>
    </row>
    <row r="433" spans="1:6">
      <c r="A433">
        <v>426</v>
      </c>
      <c r="B433" s="9">
        <v>20910</v>
      </c>
      <c r="C433" s="6">
        <f t="shared" si="21"/>
        <v>3</v>
      </c>
      <c r="D433" s="12">
        <f t="shared" si="22"/>
        <v>1957</v>
      </c>
      <c r="E433" s="12">
        <f t="shared" si="23"/>
        <v>1957</v>
      </c>
      <c r="F433" s="19">
        <v>1700</v>
      </c>
    </row>
    <row r="434" spans="1:6">
      <c r="A434">
        <v>427</v>
      </c>
      <c r="B434" s="9">
        <v>20940</v>
      </c>
      <c r="C434" s="6">
        <f t="shared" si="21"/>
        <v>4</v>
      </c>
      <c r="D434" s="12">
        <f t="shared" si="22"/>
        <v>1957</v>
      </c>
      <c r="E434" s="12">
        <f t="shared" si="23"/>
        <v>1957</v>
      </c>
      <c r="F434" s="19">
        <v>2800</v>
      </c>
    </row>
    <row r="435" spans="1:6">
      <c r="A435">
        <v>428</v>
      </c>
      <c r="B435" s="9">
        <v>20971</v>
      </c>
      <c r="C435" s="6">
        <f t="shared" si="21"/>
        <v>5</v>
      </c>
      <c r="D435" s="12">
        <f t="shared" si="22"/>
        <v>1957</v>
      </c>
      <c r="E435" s="12">
        <f t="shared" si="23"/>
        <v>1957</v>
      </c>
      <c r="F435" s="19">
        <v>2800</v>
      </c>
    </row>
    <row r="436" spans="1:6">
      <c r="A436">
        <v>429</v>
      </c>
      <c r="B436" s="9">
        <v>21001</v>
      </c>
      <c r="C436" s="6">
        <f t="shared" si="21"/>
        <v>6</v>
      </c>
      <c r="D436" s="12">
        <f t="shared" si="22"/>
        <v>1957</v>
      </c>
      <c r="E436" s="12">
        <f t="shared" si="23"/>
        <v>1957</v>
      </c>
      <c r="F436" s="19">
        <v>2800</v>
      </c>
    </row>
    <row r="437" spans="1:6">
      <c r="A437">
        <v>430</v>
      </c>
      <c r="B437" s="9">
        <v>21032</v>
      </c>
      <c r="C437" s="6">
        <f t="shared" si="21"/>
        <v>7</v>
      </c>
      <c r="D437" s="12">
        <f t="shared" si="22"/>
        <v>1957</v>
      </c>
      <c r="E437" s="12">
        <f t="shared" si="23"/>
        <v>1957</v>
      </c>
      <c r="F437" s="19">
        <v>1168.0594527452104</v>
      </c>
    </row>
    <row r="438" spans="1:6">
      <c r="A438">
        <v>431</v>
      </c>
      <c r="B438" s="9">
        <v>21063</v>
      </c>
      <c r="C438" s="6">
        <f t="shared" si="21"/>
        <v>8</v>
      </c>
      <c r="D438" s="12">
        <f t="shared" si="22"/>
        <v>1957</v>
      </c>
      <c r="E438" s="12">
        <f t="shared" si="23"/>
        <v>1957</v>
      </c>
      <c r="F438" s="19">
        <v>1000</v>
      </c>
    </row>
    <row r="439" spans="1:6">
      <c r="A439">
        <v>432</v>
      </c>
      <c r="B439" s="9">
        <v>21093</v>
      </c>
      <c r="C439" s="6">
        <f t="shared" si="21"/>
        <v>9</v>
      </c>
      <c r="D439" s="12">
        <f t="shared" si="22"/>
        <v>1957</v>
      </c>
      <c r="E439" s="12">
        <f t="shared" si="23"/>
        <v>1957</v>
      </c>
      <c r="F439" s="19">
        <v>1659.4316308863358</v>
      </c>
    </row>
    <row r="440" spans="1:6">
      <c r="A440">
        <v>433</v>
      </c>
      <c r="B440" s="9">
        <v>21124</v>
      </c>
      <c r="C440" s="6">
        <f t="shared" si="21"/>
        <v>10</v>
      </c>
      <c r="D440" s="12">
        <f t="shared" si="22"/>
        <v>1957</v>
      </c>
      <c r="E440" s="12">
        <f t="shared" si="23"/>
        <v>1958</v>
      </c>
      <c r="F440" s="19">
        <v>1700</v>
      </c>
    </row>
    <row r="441" spans="1:6">
      <c r="A441">
        <v>434</v>
      </c>
      <c r="B441" s="9">
        <v>21154</v>
      </c>
      <c r="C441" s="6">
        <f t="shared" si="21"/>
        <v>11</v>
      </c>
      <c r="D441" s="12">
        <f t="shared" si="22"/>
        <v>1957</v>
      </c>
      <c r="E441" s="12">
        <f t="shared" si="23"/>
        <v>1958</v>
      </c>
      <c r="F441" s="19">
        <v>1700</v>
      </c>
    </row>
    <row r="442" spans="1:6">
      <c r="A442">
        <v>435</v>
      </c>
      <c r="B442" s="9">
        <v>21185</v>
      </c>
      <c r="C442" s="6">
        <f t="shared" si="21"/>
        <v>12</v>
      </c>
      <c r="D442" s="12">
        <f t="shared" si="22"/>
        <v>1957</v>
      </c>
      <c r="E442" s="12">
        <f t="shared" si="23"/>
        <v>1958</v>
      </c>
      <c r="F442" s="19">
        <v>1700</v>
      </c>
    </row>
    <row r="443" spans="1:6">
      <c r="A443">
        <v>436</v>
      </c>
      <c r="B443" s="9">
        <v>21216</v>
      </c>
      <c r="C443" s="6">
        <f t="shared" si="21"/>
        <v>1</v>
      </c>
      <c r="D443" s="12">
        <f t="shared" si="22"/>
        <v>1958</v>
      </c>
      <c r="E443" s="12">
        <f t="shared" si="23"/>
        <v>1958</v>
      </c>
      <c r="F443" s="19">
        <v>1700</v>
      </c>
    </row>
    <row r="444" spans="1:6">
      <c r="A444">
        <v>437</v>
      </c>
      <c r="B444" s="9">
        <v>21244</v>
      </c>
      <c r="C444" s="6">
        <f t="shared" si="21"/>
        <v>2</v>
      </c>
      <c r="D444" s="12">
        <f t="shared" si="22"/>
        <v>1958</v>
      </c>
      <c r="E444" s="12">
        <f t="shared" si="23"/>
        <v>1958</v>
      </c>
      <c r="F444" s="19">
        <v>1700</v>
      </c>
    </row>
    <row r="445" spans="1:6">
      <c r="A445">
        <v>438</v>
      </c>
      <c r="B445" s="9">
        <v>21275</v>
      </c>
      <c r="C445" s="6">
        <f t="shared" si="21"/>
        <v>3</v>
      </c>
      <c r="D445" s="12">
        <f t="shared" si="22"/>
        <v>1958</v>
      </c>
      <c r="E445" s="12">
        <f t="shared" si="23"/>
        <v>1958</v>
      </c>
      <c r="F445" s="19">
        <v>1700</v>
      </c>
    </row>
    <row r="446" spans="1:6">
      <c r="A446">
        <v>439</v>
      </c>
      <c r="B446" s="9">
        <v>21305</v>
      </c>
      <c r="C446" s="6">
        <f t="shared" si="21"/>
        <v>4</v>
      </c>
      <c r="D446" s="12">
        <f t="shared" si="22"/>
        <v>1958</v>
      </c>
      <c r="E446" s="12">
        <f t="shared" si="23"/>
        <v>1958</v>
      </c>
      <c r="F446" s="19">
        <v>2800</v>
      </c>
    </row>
    <row r="447" spans="1:6">
      <c r="A447">
        <v>440</v>
      </c>
      <c r="B447" s="9">
        <v>21336</v>
      </c>
      <c r="C447" s="6">
        <f t="shared" si="21"/>
        <v>5</v>
      </c>
      <c r="D447" s="12">
        <f t="shared" si="22"/>
        <v>1958</v>
      </c>
      <c r="E447" s="12">
        <f t="shared" si="23"/>
        <v>1958</v>
      </c>
      <c r="F447" s="19">
        <v>2800</v>
      </c>
    </row>
    <row r="448" spans="1:6">
      <c r="A448">
        <v>441</v>
      </c>
      <c r="B448" s="9">
        <v>21366</v>
      </c>
      <c r="C448" s="6">
        <f t="shared" si="21"/>
        <v>6</v>
      </c>
      <c r="D448" s="12">
        <f t="shared" si="22"/>
        <v>1958</v>
      </c>
      <c r="E448" s="12">
        <f t="shared" si="23"/>
        <v>1958</v>
      </c>
      <c r="F448" s="19">
        <v>2800</v>
      </c>
    </row>
    <row r="449" spans="1:6">
      <c r="A449">
        <v>442</v>
      </c>
      <c r="B449" s="9">
        <v>21397</v>
      </c>
      <c r="C449" s="6">
        <f t="shared" si="21"/>
        <v>7</v>
      </c>
      <c r="D449" s="12">
        <f t="shared" si="22"/>
        <v>1958</v>
      </c>
      <c r="E449" s="12">
        <f t="shared" si="23"/>
        <v>1958</v>
      </c>
      <c r="F449" s="19">
        <v>2800</v>
      </c>
    </row>
    <row r="450" spans="1:6">
      <c r="A450">
        <v>443</v>
      </c>
      <c r="B450" s="9">
        <v>21428</v>
      </c>
      <c r="C450" s="6">
        <f t="shared" si="21"/>
        <v>8</v>
      </c>
      <c r="D450" s="12">
        <f t="shared" si="22"/>
        <v>1958</v>
      </c>
      <c r="E450" s="12">
        <f t="shared" si="23"/>
        <v>1958</v>
      </c>
      <c r="F450" s="19">
        <v>2222.7063655704587</v>
      </c>
    </row>
    <row r="451" spans="1:6">
      <c r="A451">
        <v>444</v>
      </c>
      <c r="B451" s="9">
        <v>21458</v>
      </c>
      <c r="C451" s="6">
        <f t="shared" si="21"/>
        <v>9</v>
      </c>
      <c r="D451" s="12">
        <f t="shared" si="22"/>
        <v>1958</v>
      </c>
      <c r="E451" s="12">
        <f t="shared" si="23"/>
        <v>1958</v>
      </c>
      <c r="F451" s="19">
        <v>1723.3992813742107</v>
      </c>
    </row>
    <row r="452" spans="1:6">
      <c r="A452">
        <v>445</v>
      </c>
      <c r="B452" s="9">
        <v>21489</v>
      </c>
      <c r="C452" s="6">
        <f t="shared" si="21"/>
        <v>10</v>
      </c>
      <c r="D452" s="12">
        <f t="shared" si="22"/>
        <v>1958</v>
      </c>
      <c r="E452" s="12">
        <f t="shared" si="23"/>
        <v>1959</v>
      </c>
      <c r="F452" s="19">
        <v>1700</v>
      </c>
    </row>
    <row r="453" spans="1:6">
      <c r="A453">
        <v>446</v>
      </c>
      <c r="B453" s="9">
        <v>21519</v>
      </c>
      <c r="C453" s="6">
        <f t="shared" si="21"/>
        <v>11</v>
      </c>
      <c r="D453" s="12">
        <f t="shared" si="22"/>
        <v>1958</v>
      </c>
      <c r="E453" s="12">
        <f t="shared" si="23"/>
        <v>1959</v>
      </c>
      <c r="F453" s="19">
        <v>1700</v>
      </c>
    </row>
    <row r="454" spans="1:6">
      <c r="A454">
        <v>447</v>
      </c>
      <c r="B454" s="9">
        <v>21550</v>
      </c>
      <c r="C454" s="6">
        <f t="shared" si="21"/>
        <v>12</v>
      </c>
      <c r="D454" s="12">
        <f t="shared" si="22"/>
        <v>1958</v>
      </c>
      <c r="E454" s="12">
        <f t="shared" si="23"/>
        <v>1959</v>
      </c>
      <c r="F454" s="19">
        <v>1700</v>
      </c>
    </row>
    <row r="455" spans="1:6">
      <c r="A455">
        <v>448</v>
      </c>
      <c r="B455" s="9">
        <v>21581</v>
      </c>
      <c r="C455" s="6">
        <f t="shared" si="21"/>
        <v>1</v>
      </c>
      <c r="D455" s="12">
        <f t="shared" si="22"/>
        <v>1959</v>
      </c>
      <c r="E455" s="12">
        <f t="shared" si="23"/>
        <v>1959</v>
      </c>
      <c r="F455" s="19">
        <v>1700</v>
      </c>
    </row>
    <row r="456" spans="1:6">
      <c r="A456">
        <v>449</v>
      </c>
      <c r="B456" s="9">
        <v>21609</v>
      </c>
      <c r="C456" s="6">
        <f t="shared" si="21"/>
        <v>2</v>
      </c>
      <c r="D456" s="12">
        <f t="shared" si="22"/>
        <v>1959</v>
      </c>
      <c r="E456" s="12">
        <f t="shared" si="23"/>
        <v>1959</v>
      </c>
      <c r="F456" s="19">
        <v>1700</v>
      </c>
    </row>
    <row r="457" spans="1:6">
      <c r="A457">
        <v>450</v>
      </c>
      <c r="B457" s="9">
        <v>21640</v>
      </c>
      <c r="C457" s="6">
        <f t="shared" ref="C457:C520" si="24">MONTH(B457)</f>
        <v>3</v>
      </c>
      <c r="D457" s="12">
        <f t="shared" ref="D457:D520" si="25">YEAR(B457)</f>
        <v>1959</v>
      </c>
      <c r="E457" s="12">
        <f t="shared" ref="E457:E520" si="26">IF(AND($C457&gt;=10,$C457&lt;=12),$D457+1,$D457)</f>
        <v>1959</v>
      </c>
      <c r="F457" s="19">
        <v>1700</v>
      </c>
    </row>
    <row r="458" spans="1:6">
      <c r="A458">
        <v>451</v>
      </c>
      <c r="B458" s="9">
        <v>21670</v>
      </c>
      <c r="C458" s="6">
        <f t="shared" si="24"/>
        <v>4</v>
      </c>
      <c r="D458" s="12">
        <f t="shared" si="25"/>
        <v>1959</v>
      </c>
      <c r="E458" s="12">
        <f t="shared" si="26"/>
        <v>1959</v>
      </c>
      <c r="F458" s="19">
        <v>2800</v>
      </c>
    </row>
    <row r="459" spans="1:6">
      <c r="A459">
        <v>452</v>
      </c>
      <c r="B459" s="9">
        <v>21701</v>
      </c>
      <c r="C459" s="6">
        <f t="shared" si="24"/>
        <v>5</v>
      </c>
      <c r="D459" s="12">
        <f t="shared" si="25"/>
        <v>1959</v>
      </c>
      <c r="E459" s="12">
        <f t="shared" si="26"/>
        <v>1959</v>
      </c>
      <c r="F459" s="19">
        <v>2800</v>
      </c>
    </row>
    <row r="460" spans="1:6">
      <c r="A460">
        <v>453</v>
      </c>
      <c r="B460" s="9">
        <v>21731</v>
      </c>
      <c r="C460" s="6">
        <f t="shared" si="24"/>
        <v>6</v>
      </c>
      <c r="D460" s="12">
        <f t="shared" si="25"/>
        <v>1959</v>
      </c>
      <c r="E460" s="12">
        <f t="shared" si="26"/>
        <v>1959</v>
      </c>
      <c r="F460" s="19">
        <v>1000</v>
      </c>
    </row>
    <row r="461" spans="1:6">
      <c r="A461">
        <v>454</v>
      </c>
      <c r="B461" s="9">
        <v>21762</v>
      </c>
      <c r="C461" s="6">
        <f t="shared" si="24"/>
        <v>7</v>
      </c>
      <c r="D461" s="12">
        <f t="shared" si="25"/>
        <v>1959</v>
      </c>
      <c r="E461" s="12">
        <f t="shared" si="26"/>
        <v>1959</v>
      </c>
      <c r="F461" s="19">
        <v>1000</v>
      </c>
    </row>
    <row r="462" spans="1:6">
      <c r="A462">
        <v>455</v>
      </c>
      <c r="B462" s="9">
        <v>21793</v>
      </c>
      <c r="C462" s="6">
        <f t="shared" si="24"/>
        <v>8</v>
      </c>
      <c r="D462" s="12">
        <f t="shared" si="25"/>
        <v>1959</v>
      </c>
      <c r="E462" s="12">
        <f t="shared" si="26"/>
        <v>1959</v>
      </c>
      <c r="F462" s="19">
        <v>1000</v>
      </c>
    </row>
    <row r="463" spans="1:6">
      <c r="A463">
        <v>456</v>
      </c>
      <c r="B463" s="9">
        <v>21823</v>
      </c>
      <c r="C463" s="6">
        <f t="shared" si="24"/>
        <v>9</v>
      </c>
      <c r="D463" s="12">
        <f t="shared" si="25"/>
        <v>1959</v>
      </c>
      <c r="E463" s="12">
        <f t="shared" si="26"/>
        <v>1959</v>
      </c>
      <c r="F463" s="19">
        <v>1329.2678693795369</v>
      </c>
    </row>
    <row r="464" spans="1:6">
      <c r="A464">
        <v>457</v>
      </c>
      <c r="B464" s="9">
        <v>21854</v>
      </c>
      <c r="C464" s="6">
        <f t="shared" si="24"/>
        <v>10</v>
      </c>
      <c r="D464" s="12">
        <f t="shared" si="25"/>
        <v>1959</v>
      </c>
      <c r="E464" s="12">
        <f t="shared" si="26"/>
        <v>1960</v>
      </c>
      <c r="F464" s="19">
        <v>1200</v>
      </c>
    </row>
    <row r="465" spans="1:6">
      <c r="A465">
        <v>458</v>
      </c>
      <c r="B465" s="9">
        <v>21884</v>
      </c>
      <c r="C465" s="6">
        <f t="shared" si="24"/>
        <v>11</v>
      </c>
      <c r="D465" s="12">
        <f t="shared" si="25"/>
        <v>1959</v>
      </c>
      <c r="E465" s="12">
        <f t="shared" si="26"/>
        <v>1960</v>
      </c>
      <c r="F465" s="19">
        <v>1200</v>
      </c>
    </row>
    <row r="466" spans="1:6">
      <c r="A466">
        <v>459</v>
      </c>
      <c r="B466" s="9">
        <v>21915</v>
      </c>
      <c r="C466" s="6">
        <f t="shared" si="24"/>
        <v>12</v>
      </c>
      <c r="D466" s="12">
        <f t="shared" si="25"/>
        <v>1959</v>
      </c>
      <c r="E466" s="12">
        <f t="shared" si="26"/>
        <v>1960</v>
      </c>
      <c r="F466" s="19">
        <v>1200</v>
      </c>
    </row>
    <row r="467" spans="1:6">
      <c r="A467">
        <v>460</v>
      </c>
      <c r="B467" s="9">
        <v>21946</v>
      </c>
      <c r="C467" s="6">
        <f t="shared" si="24"/>
        <v>1</v>
      </c>
      <c r="D467" s="12">
        <f t="shared" si="25"/>
        <v>1960</v>
      </c>
      <c r="E467" s="12">
        <f t="shared" si="26"/>
        <v>1960</v>
      </c>
      <c r="F467" s="19">
        <v>1200</v>
      </c>
    </row>
    <row r="468" spans="1:6">
      <c r="A468">
        <v>461</v>
      </c>
      <c r="B468" s="9">
        <v>21975</v>
      </c>
      <c r="C468" s="6">
        <f t="shared" si="24"/>
        <v>2</v>
      </c>
      <c r="D468" s="12">
        <f t="shared" si="25"/>
        <v>1960</v>
      </c>
      <c r="E468" s="12">
        <f t="shared" si="26"/>
        <v>1960</v>
      </c>
      <c r="F468" s="19">
        <v>1200</v>
      </c>
    </row>
    <row r="469" spans="1:6">
      <c r="A469">
        <v>462</v>
      </c>
      <c r="B469" s="9">
        <v>22006</v>
      </c>
      <c r="C469" s="6">
        <f t="shared" si="24"/>
        <v>3</v>
      </c>
      <c r="D469" s="12">
        <f t="shared" si="25"/>
        <v>1960</v>
      </c>
      <c r="E469" s="12">
        <f t="shared" si="26"/>
        <v>1960</v>
      </c>
      <c r="F469" s="19">
        <v>1000</v>
      </c>
    </row>
    <row r="470" spans="1:6">
      <c r="A470">
        <v>463</v>
      </c>
      <c r="B470" s="9">
        <v>22036</v>
      </c>
      <c r="C470" s="6">
        <f t="shared" si="24"/>
        <v>4</v>
      </c>
      <c r="D470" s="12">
        <f t="shared" si="25"/>
        <v>1960</v>
      </c>
      <c r="E470" s="12">
        <f t="shared" si="26"/>
        <v>1960</v>
      </c>
      <c r="F470" s="19">
        <v>2800</v>
      </c>
    </row>
    <row r="471" spans="1:6">
      <c r="A471">
        <v>464</v>
      </c>
      <c r="B471" s="9">
        <v>22067</v>
      </c>
      <c r="C471" s="6">
        <f t="shared" si="24"/>
        <v>5</v>
      </c>
      <c r="D471" s="12">
        <f t="shared" si="25"/>
        <v>1960</v>
      </c>
      <c r="E471" s="12">
        <f t="shared" si="26"/>
        <v>1960</v>
      </c>
      <c r="F471" s="19">
        <v>2800</v>
      </c>
    </row>
    <row r="472" spans="1:6">
      <c r="A472">
        <v>465</v>
      </c>
      <c r="B472" s="9">
        <v>22097</v>
      </c>
      <c r="C472" s="6">
        <f t="shared" si="24"/>
        <v>6</v>
      </c>
      <c r="D472" s="12">
        <f t="shared" si="25"/>
        <v>1960</v>
      </c>
      <c r="E472" s="12">
        <f t="shared" si="26"/>
        <v>1960</v>
      </c>
      <c r="F472" s="19">
        <v>1163.6005698147305</v>
      </c>
    </row>
    <row r="473" spans="1:6">
      <c r="A473">
        <v>466</v>
      </c>
      <c r="B473" s="9">
        <v>22128</v>
      </c>
      <c r="C473" s="6">
        <f t="shared" si="24"/>
        <v>7</v>
      </c>
      <c r="D473" s="12">
        <f t="shared" si="25"/>
        <v>1960</v>
      </c>
      <c r="E473" s="12">
        <f t="shared" si="26"/>
        <v>1960</v>
      </c>
      <c r="F473" s="19">
        <v>1000</v>
      </c>
    </row>
    <row r="474" spans="1:6">
      <c r="A474">
        <v>467</v>
      </c>
      <c r="B474" s="9">
        <v>22159</v>
      </c>
      <c r="C474" s="6">
        <f t="shared" si="24"/>
        <v>8</v>
      </c>
      <c r="D474" s="12">
        <f t="shared" si="25"/>
        <v>1960</v>
      </c>
      <c r="E474" s="12">
        <f t="shared" si="26"/>
        <v>1960</v>
      </c>
      <c r="F474" s="19">
        <v>1000</v>
      </c>
    </row>
    <row r="475" spans="1:6">
      <c r="A475">
        <v>468</v>
      </c>
      <c r="B475" s="9">
        <v>22189</v>
      </c>
      <c r="C475" s="6">
        <f t="shared" si="24"/>
        <v>9</v>
      </c>
      <c r="D475" s="12">
        <f t="shared" si="25"/>
        <v>1960</v>
      </c>
      <c r="E475" s="12">
        <f t="shared" si="26"/>
        <v>1960</v>
      </c>
      <c r="F475" s="19">
        <v>1000</v>
      </c>
    </row>
    <row r="476" spans="1:6">
      <c r="A476">
        <v>469</v>
      </c>
      <c r="B476" s="9">
        <v>22220</v>
      </c>
      <c r="C476" s="6">
        <f t="shared" si="24"/>
        <v>10</v>
      </c>
      <c r="D476" s="12">
        <f t="shared" si="25"/>
        <v>1960</v>
      </c>
      <c r="E476" s="12">
        <f t="shared" si="26"/>
        <v>1961</v>
      </c>
      <c r="F476" s="19">
        <v>1200</v>
      </c>
    </row>
    <row r="477" spans="1:6">
      <c r="A477">
        <v>470</v>
      </c>
      <c r="B477" s="9">
        <v>22250</v>
      </c>
      <c r="C477" s="6">
        <f t="shared" si="24"/>
        <v>11</v>
      </c>
      <c r="D477" s="12">
        <f t="shared" si="25"/>
        <v>1960</v>
      </c>
      <c r="E477" s="12">
        <f t="shared" si="26"/>
        <v>1961</v>
      </c>
      <c r="F477" s="19">
        <v>1200</v>
      </c>
    </row>
    <row r="478" spans="1:6">
      <c r="A478">
        <v>471</v>
      </c>
      <c r="B478" s="9">
        <v>22281</v>
      </c>
      <c r="C478" s="6">
        <f t="shared" si="24"/>
        <v>12</v>
      </c>
      <c r="D478" s="12">
        <f t="shared" si="25"/>
        <v>1960</v>
      </c>
      <c r="E478" s="12">
        <f t="shared" si="26"/>
        <v>1961</v>
      </c>
      <c r="F478" s="19">
        <v>1200</v>
      </c>
    </row>
    <row r="479" spans="1:6">
      <c r="A479">
        <v>472</v>
      </c>
      <c r="B479" s="9">
        <v>22312</v>
      </c>
      <c r="C479" s="6">
        <f t="shared" si="24"/>
        <v>1</v>
      </c>
      <c r="D479" s="12">
        <f t="shared" si="25"/>
        <v>1961</v>
      </c>
      <c r="E479" s="12">
        <f t="shared" si="26"/>
        <v>1961</v>
      </c>
      <c r="F479" s="19">
        <v>1200</v>
      </c>
    </row>
    <row r="480" spans="1:6">
      <c r="A480">
        <v>473</v>
      </c>
      <c r="B480" s="9">
        <v>22340</v>
      </c>
      <c r="C480" s="6">
        <f t="shared" si="24"/>
        <v>2</v>
      </c>
      <c r="D480" s="12">
        <f t="shared" si="25"/>
        <v>1961</v>
      </c>
      <c r="E480" s="12">
        <f t="shared" si="26"/>
        <v>1961</v>
      </c>
      <c r="F480" s="19">
        <v>1200</v>
      </c>
    </row>
    <row r="481" spans="1:6">
      <c r="A481">
        <v>474</v>
      </c>
      <c r="B481" s="9">
        <v>22371</v>
      </c>
      <c r="C481" s="6">
        <f t="shared" si="24"/>
        <v>3</v>
      </c>
      <c r="D481" s="12">
        <f t="shared" si="25"/>
        <v>1961</v>
      </c>
      <c r="E481" s="12">
        <f t="shared" si="26"/>
        <v>1961</v>
      </c>
      <c r="F481" s="19">
        <v>1000</v>
      </c>
    </row>
    <row r="482" spans="1:6">
      <c r="A482">
        <v>475</v>
      </c>
      <c r="B482" s="9">
        <v>22401</v>
      </c>
      <c r="C482" s="6">
        <f t="shared" si="24"/>
        <v>4</v>
      </c>
      <c r="D482" s="12">
        <f t="shared" si="25"/>
        <v>1961</v>
      </c>
      <c r="E482" s="12">
        <f t="shared" si="26"/>
        <v>1961</v>
      </c>
      <c r="F482" s="19">
        <v>2800</v>
      </c>
    </row>
    <row r="483" spans="1:6">
      <c r="A483">
        <v>476</v>
      </c>
      <c r="B483" s="9">
        <v>22432</v>
      </c>
      <c r="C483" s="6">
        <f t="shared" si="24"/>
        <v>5</v>
      </c>
      <c r="D483" s="12">
        <f t="shared" si="25"/>
        <v>1961</v>
      </c>
      <c r="E483" s="12">
        <f t="shared" si="26"/>
        <v>1961</v>
      </c>
      <c r="F483" s="19">
        <v>2800</v>
      </c>
    </row>
    <row r="484" spans="1:6">
      <c r="A484">
        <v>477</v>
      </c>
      <c r="B484" s="9">
        <v>22462</v>
      </c>
      <c r="C484" s="6">
        <f t="shared" si="24"/>
        <v>6</v>
      </c>
      <c r="D484" s="12">
        <f t="shared" si="25"/>
        <v>1961</v>
      </c>
      <c r="E484" s="12">
        <f t="shared" si="26"/>
        <v>1961</v>
      </c>
      <c r="F484" s="19">
        <v>1461.6997917380686</v>
      </c>
    </row>
    <row r="485" spans="1:6">
      <c r="A485">
        <v>478</v>
      </c>
      <c r="B485" s="9">
        <v>22493</v>
      </c>
      <c r="C485" s="6">
        <f t="shared" si="24"/>
        <v>7</v>
      </c>
      <c r="D485" s="12">
        <f t="shared" si="25"/>
        <v>1961</v>
      </c>
      <c r="E485" s="12">
        <f t="shared" si="26"/>
        <v>1961</v>
      </c>
      <c r="F485" s="19">
        <v>750</v>
      </c>
    </row>
    <row r="486" spans="1:6">
      <c r="A486">
        <v>479</v>
      </c>
      <c r="B486" s="9">
        <v>22524</v>
      </c>
      <c r="C486" s="6">
        <f t="shared" si="24"/>
        <v>8</v>
      </c>
      <c r="D486" s="12">
        <f t="shared" si="25"/>
        <v>1961</v>
      </c>
      <c r="E486" s="12">
        <f t="shared" si="26"/>
        <v>1961</v>
      </c>
      <c r="F486" s="19">
        <v>750</v>
      </c>
    </row>
    <row r="487" spans="1:6">
      <c r="A487">
        <v>480</v>
      </c>
      <c r="B487" s="9">
        <v>22554</v>
      </c>
      <c r="C487" s="6">
        <f t="shared" si="24"/>
        <v>9</v>
      </c>
      <c r="D487" s="12">
        <f t="shared" si="25"/>
        <v>1961</v>
      </c>
      <c r="E487" s="12">
        <f t="shared" si="26"/>
        <v>1961</v>
      </c>
      <c r="F487" s="19">
        <v>750</v>
      </c>
    </row>
    <row r="488" spans="1:6">
      <c r="A488">
        <v>481</v>
      </c>
      <c r="B488" s="9">
        <v>22585</v>
      </c>
      <c r="C488" s="6">
        <f t="shared" si="24"/>
        <v>10</v>
      </c>
      <c r="D488" s="12">
        <f t="shared" si="25"/>
        <v>1961</v>
      </c>
      <c r="E488" s="12">
        <f t="shared" si="26"/>
        <v>1962</v>
      </c>
      <c r="F488" s="19">
        <v>900</v>
      </c>
    </row>
    <row r="489" spans="1:6">
      <c r="A489">
        <v>482</v>
      </c>
      <c r="B489" s="9">
        <v>22615</v>
      </c>
      <c r="C489" s="6">
        <f t="shared" si="24"/>
        <v>11</v>
      </c>
      <c r="D489" s="12">
        <f t="shared" si="25"/>
        <v>1961</v>
      </c>
      <c r="E489" s="12">
        <f t="shared" si="26"/>
        <v>1962</v>
      </c>
      <c r="F489" s="19">
        <v>900</v>
      </c>
    </row>
    <row r="490" spans="1:6">
      <c r="A490">
        <v>483</v>
      </c>
      <c r="B490" s="9">
        <v>22646</v>
      </c>
      <c r="C490" s="6">
        <f t="shared" si="24"/>
        <v>12</v>
      </c>
      <c r="D490" s="12">
        <f t="shared" si="25"/>
        <v>1961</v>
      </c>
      <c r="E490" s="12">
        <f t="shared" si="26"/>
        <v>1962</v>
      </c>
      <c r="F490" s="19">
        <v>900</v>
      </c>
    </row>
    <row r="491" spans="1:6">
      <c r="A491">
        <v>484</v>
      </c>
      <c r="B491" s="9">
        <v>22677</v>
      </c>
      <c r="C491" s="6">
        <f t="shared" si="24"/>
        <v>1</v>
      </c>
      <c r="D491" s="12">
        <f t="shared" si="25"/>
        <v>1962</v>
      </c>
      <c r="E491" s="12">
        <f t="shared" si="26"/>
        <v>1962</v>
      </c>
      <c r="F491" s="19">
        <v>900</v>
      </c>
    </row>
    <row r="492" spans="1:6">
      <c r="A492">
        <v>485</v>
      </c>
      <c r="B492" s="9">
        <v>22705</v>
      </c>
      <c r="C492" s="6">
        <f t="shared" si="24"/>
        <v>2</v>
      </c>
      <c r="D492" s="12">
        <f t="shared" si="25"/>
        <v>1962</v>
      </c>
      <c r="E492" s="12">
        <f t="shared" si="26"/>
        <v>1962</v>
      </c>
      <c r="F492" s="19">
        <v>900</v>
      </c>
    </row>
    <row r="493" spans="1:6">
      <c r="A493">
        <v>486</v>
      </c>
      <c r="B493" s="9">
        <v>22736</v>
      </c>
      <c r="C493" s="6">
        <f t="shared" si="24"/>
        <v>3</v>
      </c>
      <c r="D493" s="12">
        <f t="shared" si="25"/>
        <v>1962</v>
      </c>
      <c r="E493" s="12">
        <f t="shared" si="26"/>
        <v>1962</v>
      </c>
      <c r="F493" s="19">
        <v>750</v>
      </c>
    </row>
    <row r="494" spans="1:6">
      <c r="A494">
        <v>487</v>
      </c>
      <c r="B494" s="9">
        <v>22766</v>
      </c>
      <c r="C494" s="6">
        <f t="shared" si="24"/>
        <v>4</v>
      </c>
      <c r="D494" s="12">
        <f t="shared" si="25"/>
        <v>1962</v>
      </c>
      <c r="E494" s="12">
        <f t="shared" si="26"/>
        <v>1962</v>
      </c>
      <c r="F494" s="19">
        <v>2800</v>
      </c>
    </row>
    <row r="495" spans="1:6">
      <c r="A495">
        <v>488</v>
      </c>
      <c r="B495" s="9">
        <v>22797</v>
      </c>
      <c r="C495" s="6">
        <f t="shared" si="24"/>
        <v>5</v>
      </c>
      <c r="D495" s="12">
        <f t="shared" si="25"/>
        <v>1962</v>
      </c>
      <c r="E495" s="12">
        <f t="shared" si="26"/>
        <v>1962</v>
      </c>
      <c r="F495" s="19">
        <v>2800</v>
      </c>
    </row>
    <row r="496" spans="1:6">
      <c r="A496">
        <v>489</v>
      </c>
      <c r="B496" s="9">
        <v>22827</v>
      </c>
      <c r="C496" s="6">
        <f t="shared" si="24"/>
        <v>6</v>
      </c>
      <c r="D496" s="12">
        <f t="shared" si="25"/>
        <v>1962</v>
      </c>
      <c r="E496" s="12">
        <f t="shared" si="26"/>
        <v>1962</v>
      </c>
      <c r="F496" s="19">
        <v>2800</v>
      </c>
    </row>
    <row r="497" spans="1:6">
      <c r="A497">
        <v>490</v>
      </c>
      <c r="B497" s="9">
        <v>22858</v>
      </c>
      <c r="C497" s="6">
        <f t="shared" si="24"/>
        <v>7</v>
      </c>
      <c r="D497" s="12">
        <f t="shared" si="25"/>
        <v>1962</v>
      </c>
      <c r="E497" s="12">
        <f t="shared" si="26"/>
        <v>1962</v>
      </c>
      <c r="F497" s="19">
        <v>750</v>
      </c>
    </row>
    <row r="498" spans="1:6">
      <c r="A498">
        <v>491</v>
      </c>
      <c r="B498" s="9">
        <v>22889</v>
      </c>
      <c r="C498" s="6">
        <f t="shared" si="24"/>
        <v>8</v>
      </c>
      <c r="D498" s="12">
        <f t="shared" si="25"/>
        <v>1962</v>
      </c>
      <c r="E498" s="12">
        <f t="shared" si="26"/>
        <v>1962</v>
      </c>
      <c r="F498" s="19">
        <v>772.47239549428764</v>
      </c>
    </row>
    <row r="499" spans="1:6">
      <c r="A499">
        <v>492</v>
      </c>
      <c r="B499" s="9">
        <v>22919</v>
      </c>
      <c r="C499" s="6">
        <f t="shared" si="24"/>
        <v>9</v>
      </c>
      <c r="D499" s="12">
        <f t="shared" si="25"/>
        <v>1962</v>
      </c>
      <c r="E499" s="12">
        <f t="shared" si="26"/>
        <v>1962</v>
      </c>
      <c r="F499" s="19">
        <v>750</v>
      </c>
    </row>
    <row r="500" spans="1:6">
      <c r="A500">
        <v>493</v>
      </c>
      <c r="B500" s="9">
        <v>22950</v>
      </c>
      <c r="C500" s="6">
        <f t="shared" si="24"/>
        <v>10</v>
      </c>
      <c r="D500" s="12">
        <f t="shared" si="25"/>
        <v>1962</v>
      </c>
      <c r="E500" s="12">
        <f t="shared" si="26"/>
        <v>1963</v>
      </c>
      <c r="F500" s="19">
        <v>1200</v>
      </c>
    </row>
    <row r="501" spans="1:6">
      <c r="A501">
        <v>494</v>
      </c>
      <c r="B501" s="9">
        <v>22980</v>
      </c>
      <c r="C501" s="6">
        <f t="shared" si="24"/>
        <v>11</v>
      </c>
      <c r="D501" s="12">
        <f t="shared" si="25"/>
        <v>1962</v>
      </c>
      <c r="E501" s="12">
        <f t="shared" si="26"/>
        <v>1963</v>
      </c>
      <c r="F501" s="19">
        <v>1200</v>
      </c>
    </row>
    <row r="502" spans="1:6">
      <c r="A502">
        <v>495</v>
      </c>
      <c r="B502" s="9">
        <v>23011</v>
      </c>
      <c r="C502" s="6">
        <f t="shared" si="24"/>
        <v>12</v>
      </c>
      <c r="D502" s="12">
        <f t="shared" si="25"/>
        <v>1962</v>
      </c>
      <c r="E502" s="12">
        <f t="shared" si="26"/>
        <v>1963</v>
      </c>
      <c r="F502" s="19">
        <v>1200</v>
      </c>
    </row>
    <row r="503" spans="1:6">
      <c r="A503">
        <v>496</v>
      </c>
      <c r="B503" s="9">
        <v>23042</v>
      </c>
      <c r="C503" s="6">
        <f t="shared" si="24"/>
        <v>1</v>
      </c>
      <c r="D503" s="12">
        <f t="shared" si="25"/>
        <v>1963</v>
      </c>
      <c r="E503" s="12">
        <f t="shared" si="26"/>
        <v>1963</v>
      </c>
      <c r="F503" s="19">
        <v>1200</v>
      </c>
    </row>
    <row r="504" spans="1:6">
      <c r="A504">
        <v>497</v>
      </c>
      <c r="B504" s="9">
        <v>23070</v>
      </c>
      <c r="C504" s="6">
        <f t="shared" si="24"/>
        <v>2</v>
      </c>
      <c r="D504" s="12">
        <f t="shared" si="25"/>
        <v>1963</v>
      </c>
      <c r="E504" s="12">
        <f t="shared" si="26"/>
        <v>1963</v>
      </c>
      <c r="F504" s="19">
        <v>1200</v>
      </c>
    </row>
    <row r="505" spans="1:6">
      <c r="A505">
        <v>498</v>
      </c>
      <c r="B505" s="9">
        <v>23101</v>
      </c>
      <c r="C505" s="6">
        <f t="shared" si="24"/>
        <v>3</v>
      </c>
      <c r="D505" s="12">
        <f t="shared" si="25"/>
        <v>1963</v>
      </c>
      <c r="E505" s="12">
        <f t="shared" si="26"/>
        <v>1963</v>
      </c>
      <c r="F505" s="19">
        <v>1000</v>
      </c>
    </row>
    <row r="506" spans="1:6">
      <c r="A506">
        <v>499</v>
      </c>
      <c r="B506" s="9">
        <v>23131</v>
      </c>
      <c r="C506" s="6">
        <f t="shared" si="24"/>
        <v>4</v>
      </c>
      <c r="D506" s="12">
        <f t="shared" si="25"/>
        <v>1963</v>
      </c>
      <c r="E506" s="12">
        <f t="shared" si="26"/>
        <v>1963</v>
      </c>
      <c r="F506" s="19">
        <v>2800</v>
      </c>
    </row>
    <row r="507" spans="1:6">
      <c r="A507">
        <v>500</v>
      </c>
      <c r="B507" s="9">
        <v>23162</v>
      </c>
      <c r="C507" s="6">
        <f t="shared" si="24"/>
        <v>5</v>
      </c>
      <c r="D507" s="12">
        <f t="shared" si="25"/>
        <v>1963</v>
      </c>
      <c r="E507" s="12">
        <f t="shared" si="26"/>
        <v>1963</v>
      </c>
      <c r="F507" s="19">
        <v>2800</v>
      </c>
    </row>
    <row r="508" spans="1:6">
      <c r="A508">
        <v>501</v>
      </c>
      <c r="B508" s="9">
        <v>23192</v>
      </c>
      <c r="C508" s="6">
        <f t="shared" si="24"/>
        <v>6</v>
      </c>
      <c r="D508" s="12">
        <f t="shared" si="25"/>
        <v>1963</v>
      </c>
      <c r="E508" s="12">
        <f t="shared" si="26"/>
        <v>1963</v>
      </c>
      <c r="F508" s="19">
        <v>2800</v>
      </c>
    </row>
    <row r="509" spans="1:6">
      <c r="A509">
        <v>502</v>
      </c>
      <c r="B509" s="9">
        <v>23223</v>
      </c>
      <c r="C509" s="6">
        <f t="shared" si="24"/>
        <v>7</v>
      </c>
      <c r="D509" s="12">
        <f t="shared" si="25"/>
        <v>1963</v>
      </c>
      <c r="E509" s="12">
        <f t="shared" si="26"/>
        <v>1963</v>
      </c>
      <c r="F509" s="19">
        <v>1754.7309252993018</v>
      </c>
    </row>
    <row r="510" spans="1:6">
      <c r="A510">
        <v>503</v>
      </c>
      <c r="B510" s="9">
        <v>23254</v>
      </c>
      <c r="C510" s="6">
        <f t="shared" si="24"/>
        <v>8</v>
      </c>
      <c r="D510" s="12">
        <f t="shared" si="25"/>
        <v>1963</v>
      </c>
      <c r="E510" s="12">
        <f t="shared" si="26"/>
        <v>1963</v>
      </c>
      <c r="F510" s="19">
        <v>1244.6694805421921</v>
      </c>
    </row>
    <row r="511" spans="1:6">
      <c r="A511">
        <v>504</v>
      </c>
      <c r="B511" s="9">
        <v>23284</v>
      </c>
      <c r="C511" s="6">
        <f t="shared" si="24"/>
        <v>9</v>
      </c>
      <c r="D511" s="12">
        <f t="shared" si="25"/>
        <v>1963</v>
      </c>
      <c r="E511" s="12">
        <f t="shared" si="26"/>
        <v>1963</v>
      </c>
      <c r="F511" s="19">
        <v>1446.3355191198154</v>
      </c>
    </row>
    <row r="512" spans="1:6">
      <c r="A512">
        <v>505</v>
      </c>
      <c r="B512" s="9">
        <v>23315</v>
      </c>
      <c r="C512" s="6">
        <f t="shared" si="24"/>
        <v>10</v>
      </c>
      <c r="D512" s="12">
        <f t="shared" si="25"/>
        <v>1963</v>
      </c>
      <c r="E512" s="12">
        <f t="shared" si="26"/>
        <v>1964</v>
      </c>
      <c r="F512" s="19">
        <v>1700</v>
      </c>
    </row>
    <row r="513" spans="1:6">
      <c r="A513">
        <v>506</v>
      </c>
      <c r="B513" s="9">
        <v>23345</v>
      </c>
      <c r="C513" s="6">
        <f t="shared" si="24"/>
        <v>11</v>
      </c>
      <c r="D513" s="12">
        <f t="shared" si="25"/>
        <v>1963</v>
      </c>
      <c r="E513" s="12">
        <f t="shared" si="26"/>
        <v>1964</v>
      </c>
      <c r="F513" s="19">
        <v>1700</v>
      </c>
    </row>
    <row r="514" spans="1:6">
      <c r="A514">
        <v>507</v>
      </c>
      <c r="B514" s="9">
        <v>23376</v>
      </c>
      <c r="C514" s="6">
        <f t="shared" si="24"/>
        <v>12</v>
      </c>
      <c r="D514" s="12">
        <f t="shared" si="25"/>
        <v>1963</v>
      </c>
      <c r="E514" s="12">
        <f t="shared" si="26"/>
        <v>1964</v>
      </c>
      <c r="F514" s="19">
        <v>1700</v>
      </c>
    </row>
    <row r="515" spans="1:6">
      <c r="A515">
        <v>508</v>
      </c>
      <c r="B515" s="9">
        <v>23407</v>
      </c>
      <c r="C515" s="6">
        <f t="shared" si="24"/>
        <v>1</v>
      </c>
      <c r="D515" s="12">
        <f t="shared" si="25"/>
        <v>1964</v>
      </c>
      <c r="E515" s="12">
        <f t="shared" si="26"/>
        <v>1964</v>
      </c>
      <c r="F515" s="19">
        <v>1700</v>
      </c>
    </row>
    <row r="516" spans="1:6">
      <c r="A516">
        <v>509</v>
      </c>
      <c r="B516" s="9">
        <v>23436</v>
      </c>
      <c r="C516" s="6">
        <f t="shared" si="24"/>
        <v>2</v>
      </c>
      <c r="D516" s="12">
        <f t="shared" si="25"/>
        <v>1964</v>
      </c>
      <c r="E516" s="12">
        <f t="shared" si="26"/>
        <v>1964</v>
      </c>
      <c r="F516" s="19">
        <v>1700</v>
      </c>
    </row>
    <row r="517" spans="1:6">
      <c r="A517">
        <v>510</v>
      </c>
      <c r="B517" s="9">
        <v>23467</v>
      </c>
      <c r="C517" s="6">
        <f t="shared" si="24"/>
        <v>3</v>
      </c>
      <c r="D517" s="12">
        <f t="shared" si="25"/>
        <v>1964</v>
      </c>
      <c r="E517" s="12">
        <f t="shared" si="26"/>
        <v>1964</v>
      </c>
      <c r="F517" s="19">
        <v>1700</v>
      </c>
    </row>
    <row r="518" spans="1:6">
      <c r="A518">
        <v>511</v>
      </c>
      <c r="B518" s="9">
        <v>23497</v>
      </c>
      <c r="C518" s="6">
        <f t="shared" si="24"/>
        <v>4</v>
      </c>
      <c r="D518" s="12">
        <f t="shared" si="25"/>
        <v>1964</v>
      </c>
      <c r="E518" s="12">
        <f t="shared" si="26"/>
        <v>1964</v>
      </c>
      <c r="F518" s="19">
        <v>2800</v>
      </c>
    </row>
    <row r="519" spans="1:6">
      <c r="A519">
        <v>512</v>
      </c>
      <c r="B519" s="9">
        <v>23528</v>
      </c>
      <c r="C519" s="6">
        <f t="shared" si="24"/>
        <v>5</v>
      </c>
      <c r="D519" s="12">
        <f t="shared" si="25"/>
        <v>1964</v>
      </c>
      <c r="E519" s="12">
        <f t="shared" si="26"/>
        <v>1964</v>
      </c>
      <c r="F519" s="19">
        <v>2800</v>
      </c>
    </row>
    <row r="520" spans="1:6">
      <c r="A520">
        <v>513</v>
      </c>
      <c r="B520" s="9">
        <v>23558</v>
      </c>
      <c r="C520" s="6">
        <f t="shared" si="24"/>
        <v>6</v>
      </c>
      <c r="D520" s="12">
        <f t="shared" si="25"/>
        <v>1964</v>
      </c>
      <c r="E520" s="12">
        <f t="shared" si="26"/>
        <v>1964</v>
      </c>
      <c r="F520" s="19">
        <v>1599.7679388071574</v>
      </c>
    </row>
    <row r="521" spans="1:6">
      <c r="A521">
        <v>514</v>
      </c>
      <c r="B521" s="9">
        <v>23589</v>
      </c>
      <c r="C521" s="6">
        <f t="shared" ref="C521:C584" si="27">MONTH(B521)</f>
        <v>7</v>
      </c>
      <c r="D521" s="12">
        <f t="shared" ref="D521:D584" si="28">YEAR(B521)</f>
        <v>1964</v>
      </c>
      <c r="E521" s="12">
        <f t="shared" ref="E521:E584" si="29">IF(AND($C521&gt;=10,$C521&lt;=12),$D521+1,$D521)</f>
        <v>1964</v>
      </c>
      <c r="F521" s="19">
        <v>1000</v>
      </c>
    </row>
    <row r="522" spans="1:6">
      <c r="A522">
        <v>515</v>
      </c>
      <c r="B522" s="9">
        <v>23620</v>
      </c>
      <c r="C522" s="6">
        <f t="shared" si="27"/>
        <v>8</v>
      </c>
      <c r="D522" s="12">
        <f t="shared" si="28"/>
        <v>1964</v>
      </c>
      <c r="E522" s="12">
        <f t="shared" si="29"/>
        <v>1964</v>
      </c>
      <c r="F522" s="19">
        <v>1000</v>
      </c>
    </row>
    <row r="523" spans="1:6">
      <c r="A523">
        <v>516</v>
      </c>
      <c r="B523" s="9">
        <v>23650</v>
      </c>
      <c r="C523" s="6">
        <f t="shared" si="27"/>
        <v>9</v>
      </c>
      <c r="D523" s="12">
        <f t="shared" si="28"/>
        <v>1964</v>
      </c>
      <c r="E523" s="12">
        <f t="shared" si="29"/>
        <v>1964</v>
      </c>
      <c r="F523" s="19">
        <v>1000</v>
      </c>
    </row>
    <row r="524" spans="1:6">
      <c r="A524">
        <v>517</v>
      </c>
      <c r="B524" s="9">
        <v>23681</v>
      </c>
      <c r="C524" s="6">
        <f t="shared" si="27"/>
        <v>10</v>
      </c>
      <c r="D524" s="12">
        <f t="shared" si="28"/>
        <v>1964</v>
      </c>
      <c r="E524" s="12">
        <f t="shared" si="29"/>
        <v>1965</v>
      </c>
      <c r="F524" s="19">
        <v>1700</v>
      </c>
    </row>
    <row r="525" spans="1:6">
      <c r="A525">
        <v>518</v>
      </c>
      <c r="B525" s="9">
        <v>23711</v>
      </c>
      <c r="C525" s="6">
        <f t="shared" si="27"/>
        <v>11</v>
      </c>
      <c r="D525" s="12">
        <f t="shared" si="28"/>
        <v>1964</v>
      </c>
      <c r="E525" s="12">
        <f t="shared" si="29"/>
        <v>1965</v>
      </c>
      <c r="F525" s="19">
        <v>1700</v>
      </c>
    </row>
    <row r="526" spans="1:6">
      <c r="A526">
        <v>519</v>
      </c>
      <c r="B526" s="9">
        <v>23742</v>
      </c>
      <c r="C526" s="6">
        <f t="shared" si="27"/>
        <v>12</v>
      </c>
      <c r="D526" s="12">
        <f t="shared" si="28"/>
        <v>1964</v>
      </c>
      <c r="E526" s="12">
        <f t="shared" si="29"/>
        <v>1965</v>
      </c>
      <c r="F526" s="19">
        <v>1700</v>
      </c>
    </row>
    <row r="527" spans="1:6">
      <c r="A527">
        <v>520</v>
      </c>
      <c r="B527" s="9">
        <v>23773</v>
      </c>
      <c r="C527" s="6">
        <f t="shared" si="27"/>
        <v>1</v>
      </c>
      <c r="D527" s="12">
        <f t="shared" si="28"/>
        <v>1965</v>
      </c>
      <c r="E527" s="12">
        <f t="shared" si="29"/>
        <v>1965</v>
      </c>
      <c r="F527" s="19">
        <v>1700</v>
      </c>
    </row>
    <row r="528" spans="1:6">
      <c r="A528">
        <v>521</v>
      </c>
      <c r="B528" s="9">
        <v>23801</v>
      </c>
      <c r="C528" s="6">
        <f t="shared" si="27"/>
        <v>2</v>
      </c>
      <c r="D528" s="12">
        <f t="shared" si="28"/>
        <v>1965</v>
      </c>
      <c r="E528" s="12">
        <f t="shared" si="29"/>
        <v>1965</v>
      </c>
      <c r="F528" s="19">
        <v>1700</v>
      </c>
    </row>
    <row r="529" spans="1:6">
      <c r="A529">
        <v>522</v>
      </c>
      <c r="B529" s="9">
        <v>23832</v>
      </c>
      <c r="C529" s="6">
        <f t="shared" si="27"/>
        <v>3</v>
      </c>
      <c r="D529" s="12">
        <f t="shared" si="28"/>
        <v>1965</v>
      </c>
      <c r="E529" s="12">
        <f t="shared" si="29"/>
        <v>1965</v>
      </c>
      <c r="F529" s="19">
        <v>1700</v>
      </c>
    </row>
    <row r="530" spans="1:6">
      <c r="A530">
        <v>523</v>
      </c>
      <c r="B530" s="9">
        <v>23862</v>
      </c>
      <c r="C530" s="6">
        <f t="shared" si="27"/>
        <v>4</v>
      </c>
      <c r="D530" s="12">
        <f t="shared" si="28"/>
        <v>1965</v>
      </c>
      <c r="E530" s="12">
        <f t="shared" si="29"/>
        <v>1965</v>
      </c>
      <c r="F530" s="19">
        <v>2800</v>
      </c>
    </row>
    <row r="531" spans="1:6">
      <c r="A531">
        <v>524</v>
      </c>
      <c r="B531" s="9">
        <v>23893</v>
      </c>
      <c r="C531" s="6">
        <f t="shared" si="27"/>
        <v>5</v>
      </c>
      <c r="D531" s="12">
        <f t="shared" si="28"/>
        <v>1965</v>
      </c>
      <c r="E531" s="12">
        <f t="shared" si="29"/>
        <v>1965</v>
      </c>
      <c r="F531" s="19">
        <v>2800</v>
      </c>
    </row>
    <row r="532" spans="1:6">
      <c r="A532">
        <v>525</v>
      </c>
      <c r="B532" s="9">
        <v>23923</v>
      </c>
      <c r="C532" s="6">
        <f t="shared" si="27"/>
        <v>6</v>
      </c>
      <c r="D532" s="12">
        <f t="shared" si="28"/>
        <v>1965</v>
      </c>
      <c r="E532" s="12">
        <f t="shared" si="29"/>
        <v>1965</v>
      </c>
      <c r="F532" s="19">
        <v>2800</v>
      </c>
    </row>
    <row r="533" spans="1:6">
      <c r="A533">
        <v>526</v>
      </c>
      <c r="B533" s="9">
        <v>23954</v>
      </c>
      <c r="C533" s="6">
        <f t="shared" si="27"/>
        <v>7</v>
      </c>
      <c r="D533" s="12">
        <f t="shared" si="28"/>
        <v>1965</v>
      </c>
      <c r="E533" s="12">
        <f t="shared" si="29"/>
        <v>1965</v>
      </c>
      <c r="F533" s="19">
        <v>2647.3027579180784</v>
      </c>
    </row>
    <row r="534" spans="1:6">
      <c r="A534">
        <v>527</v>
      </c>
      <c r="B534" s="9">
        <v>23985</v>
      </c>
      <c r="C534" s="6">
        <f t="shared" si="27"/>
        <v>8</v>
      </c>
      <c r="D534" s="12">
        <f t="shared" si="28"/>
        <v>1965</v>
      </c>
      <c r="E534" s="12">
        <f t="shared" si="29"/>
        <v>1965</v>
      </c>
      <c r="F534" s="19">
        <v>2445.2284551195016</v>
      </c>
    </row>
    <row r="535" spans="1:6">
      <c r="A535">
        <v>528</v>
      </c>
      <c r="B535" s="9">
        <v>24015</v>
      </c>
      <c r="C535" s="6">
        <f t="shared" si="27"/>
        <v>9</v>
      </c>
      <c r="D535" s="12">
        <f t="shared" si="28"/>
        <v>1965</v>
      </c>
      <c r="E535" s="12">
        <f t="shared" si="29"/>
        <v>1965</v>
      </c>
      <c r="F535" s="19">
        <v>1775.3062823526534</v>
      </c>
    </row>
    <row r="536" spans="1:6">
      <c r="A536">
        <v>529</v>
      </c>
      <c r="B536" s="9">
        <v>24046</v>
      </c>
      <c r="C536" s="6">
        <f t="shared" si="27"/>
        <v>10</v>
      </c>
      <c r="D536" s="12">
        <f t="shared" si="28"/>
        <v>1965</v>
      </c>
      <c r="E536" s="12">
        <f t="shared" si="29"/>
        <v>1966</v>
      </c>
      <c r="F536" s="19">
        <v>1700</v>
      </c>
    </row>
    <row r="537" spans="1:6">
      <c r="A537">
        <v>530</v>
      </c>
      <c r="B537" s="9">
        <v>24076</v>
      </c>
      <c r="C537" s="6">
        <f t="shared" si="27"/>
        <v>11</v>
      </c>
      <c r="D537" s="12">
        <f t="shared" si="28"/>
        <v>1965</v>
      </c>
      <c r="E537" s="12">
        <f t="shared" si="29"/>
        <v>1966</v>
      </c>
      <c r="F537" s="19">
        <v>1700</v>
      </c>
    </row>
    <row r="538" spans="1:6">
      <c r="A538">
        <v>531</v>
      </c>
      <c r="B538" s="9">
        <v>24107</v>
      </c>
      <c r="C538" s="6">
        <f t="shared" si="27"/>
        <v>12</v>
      </c>
      <c r="D538" s="12">
        <f t="shared" si="28"/>
        <v>1965</v>
      </c>
      <c r="E538" s="12">
        <f t="shared" si="29"/>
        <v>1966</v>
      </c>
      <c r="F538" s="19">
        <v>1700</v>
      </c>
    </row>
    <row r="539" spans="1:6">
      <c r="A539">
        <v>532</v>
      </c>
      <c r="B539" s="9">
        <v>24138</v>
      </c>
      <c r="C539" s="6">
        <f t="shared" si="27"/>
        <v>1</v>
      </c>
      <c r="D539" s="12">
        <f t="shared" si="28"/>
        <v>1966</v>
      </c>
      <c r="E539" s="12">
        <f t="shared" si="29"/>
        <v>1966</v>
      </c>
      <c r="F539" s="19">
        <v>1700</v>
      </c>
    </row>
    <row r="540" spans="1:6">
      <c r="A540">
        <v>533</v>
      </c>
      <c r="B540" s="9">
        <v>24166</v>
      </c>
      <c r="C540" s="6">
        <f t="shared" si="27"/>
        <v>2</v>
      </c>
      <c r="D540" s="12">
        <f t="shared" si="28"/>
        <v>1966</v>
      </c>
      <c r="E540" s="12">
        <f t="shared" si="29"/>
        <v>1966</v>
      </c>
      <c r="F540" s="19">
        <v>1700</v>
      </c>
    </row>
    <row r="541" spans="1:6">
      <c r="A541">
        <v>534</v>
      </c>
      <c r="B541" s="9">
        <v>24197</v>
      </c>
      <c r="C541" s="6">
        <f t="shared" si="27"/>
        <v>3</v>
      </c>
      <c r="D541" s="12">
        <f t="shared" si="28"/>
        <v>1966</v>
      </c>
      <c r="E541" s="12">
        <f t="shared" si="29"/>
        <v>1966</v>
      </c>
      <c r="F541" s="19">
        <v>1700</v>
      </c>
    </row>
    <row r="542" spans="1:6">
      <c r="A542">
        <v>535</v>
      </c>
      <c r="B542" s="9">
        <v>24227</v>
      </c>
      <c r="C542" s="6">
        <f t="shared" si="27"/>
        <v>4</v>
      </c>
      <c r="D542" s="12">
        <f t="shared" si="28"/>
        <v>1966</v>
      </c>
      <c r="E542" s="12">
        <f t="shared" si="29"/>
        <v>1966</v>
      </c>
      <c r="F542" s="19">
        <v>2800</v>
      </c>
    </row>
    <row r="543" spans="1:6">
      <c r="A543">
        <v>536</v>
      </c>
      <c r="B543" s="9">
        <v>24258</v>
      </c>
      <c r="C543" s="6">
        <f t="shared" si="27"/>
        <v>5</v>
      </c>
      <c r="D543" s="12">
        <f t="shared" si="28"/>
        <v>1966</v>
      </c>
      <c r="E543" s="12">
        <f t="shared" si="29"/>
        <v>1966</v>
      </c>
      <c r="F543" s="19">
        <v>2800</v>
      </c>
    </row>
    <row r="544" spans="1:6">
      <c r="A544">
        <v>537</v>
      </c>
      <c r="B544" s="9">
        <v>24288</v>
      </c>
      <c r="C544" s="6">
        <f t="shared" si="27"/>
        <v>6</v>
      </c>
      <c r="D544" s="12">
        <f t="shared" si="28"/>
        <v>1966</v>
      </c>
      <c r="E544" s="12">
        <f t="shared" si="29"/>
        <v>1966</v>
      </c>
      <c r="F544" s="19">
        <v>1000</v>
      </c>
    </row>
    <row r="545" spans="1:6">
      <c r="A545">
        <v>538</v>
      </c>
      <c r="B545" s="9">
        <v>24319</v>
      </c>
      <c r="C545" s="6">
        <f t="shared" si="27"/>
        <v>7</v>
      </c>
      <c r="D545" s="12">
        <f t="shared" si="28"/>
        <v>1966</v>
      </c>
      <c r="E545" s="12">
        <f t="shared" si="29"/>
        <v>1966</v>
      </c>
      <c r="F545" s="19">
        <v>1000</v>
      </c>
    </row>
    <row r="546" spans="1:6">
      <c r="A546">
        <v>539</v>
      </c>
      <c r="B546" s="9">
        <v>24350</v>
      </c>
      <c r="C546" s="6">
        <f t="shared" si="27"/>
        <v>8</v>
      </c>
      <c r="D546" s="12">
        <f t="shared" si="28"/>
        <v>1966</v>
      </c>
      <c r="E546" s="12">
        <f t="shared" si="29"/>
        <v>1966</v>
      </c>
      <c r="F546" s="19">
        <v>1000</v>
      </c>
    </row>
    <row r="547" spans="1:6">
      <c r="A547">
        <v>540</v>
      </c>
      <c r="B547" s="9">
        <v>24380</v>
      </c>
      <c r="C547" s="6">
        <f t="shared" si="27"/>
        <v>9</v>
      </c>
      <c r="D547" s="12">
        <f t="shared" si="28"/>
        <v>1966</v>
      </c>
      <c r="E547" s="12">
        <f t="shared" si="29"/>
        <v>1966</v>
      </c>
      <c r="F547" s="19">
        <v>1000</v>
      </c>
    </row>
    <row r="548" spans="1:6">
      <c r="A548">
        <v>541</v>
      </c>
      <c r="B548" s="9">
        <v>24411</v>
      </c>
      <c r="C548" s="6">
        <f t="shared" si="27"/>
        <v>10</v>
      </c>
      <c r="D548" s="12">
        <f t="shared" si="28"/>
        <v>1966</v>
      </c>
      <c r="E548" s="12">
        <f t="shared" si="29"/>
        <v>1967</v>
      </c>
      <c r="F548" s="19">
        <v>1700</v>
      </c>
    </row>
    <row r="549" spans="1:6">
      <c r="A549">
        <v>542</v>
      </c>
      <c r="B549" s="9">
        <v>24441</v>
      </c>
      <c r="C549" s="6">
        <f t="shared" si="27"/>
        <v>11</v>
      </c>
      <c r="D549" s="12">
        <f t="shared" si="28"/>
        <v>1966</v>
      </c>
      <c r="E549" s="12">
        <f t="shared" si="29"/>
        <v>1967</v>
      </c>
      <c r="F549" s="19">
        <v>1700</v>
      </c>
    </row>
    <row r="550" spans="1:6">
      <c r="A550">
        <v>543</v>
      </c>
      <c r="B550" s="9">
        <v>24472</v>
      </c>
      <c r="C550" s="6">
        <f t="shared" si="27"/>
        <v>12</v>
      </c>
      <c r="D550" s="12">
        <f t="shared" si="28"/>
        <v>1966</v>
      </c>
      <c r="E550" s="12">
        <f t="shared" si="29"/>
        <v>1967</v>
      </c>
      <c r="F550" s="19">
        <v>1700</v>
      </c>
    </row>
    <row r="551" spans="1:6">
      <c r="A551">
        <v>544</v>
      </c>
      <c r="B551" s="9">
        <v>24503</v>
      </c>
      <c r="C551" s="6">
        <f t="shared" si="27"/>
        <v>1</v>
      </c>
      <c r="D551" s="12">
        <f t="shared" si="28"/>
        <v>1967</v>
      </c>
      <c r="E551" s="12">
        <f t="shared" si="29"/>
        <v>1967</v>
      </c>
      <c r="F551" s="19">
        <v>1700</v>
      </c>
    </row>
    <row r="552" spans="1:6">
      <c r="A552">
        <v>545</v>
      </c>
      <c r="B552" s="9">
        <v>24531</v>
      </c>
      <c r="C552" s="6">
        <f t="shared" si="27"/>
        <v>2</v>
      </c>
      <c r="D552" s="12">
        <f t="shared" si="28"/>
        <v>1967</v>
      </c>
      <c r="E552" s="12">
        <f t="shared" si="29"/>
        <v>1967</v>
      </c>
      <c r="F552" s="19">
        <v>1700</v>
      </c>
    </row>
    <row r="553" spans="1:6">
      <c r="A553">
        <v>546</v>
      </c>
      <c r="B553" s="9">
        <v>24562</v>
      </c>
      <c r="C553" s="6">
        <f t="shared" si="27"/>
        <v>3</v>
      </c>
      <c r="D553" s="12">
        <f t="shared" si="28"/>
        <v>1967</v>
      </c>
      <c r="E553" s="12">
        <f t="shared" si="29"/>
        <v>1967</v>
      </c>
      <c r="F553" s="19">
        <v>1700</v>
      </c>
    </row>
    <row r="554" spans="1:6">
      <c r="A554">
        <v>547</v>
      </c>
      <c r="B554" s="9">
        <v>24592</v>
      </c>
      <c r="C554" s="6">
        <f t="shared" si="27"/>
        <v>4</v>
      </c>
      <c r="D554" s="12">
        <f t="shared" si="28"/>
        <v>1967</v>
      </c>
      <c r="E554" s="12">
        <f t="shared" si="29"/>
        <v>1967</v>
      </c>
      <c r="F554" s="19">
        <v>2800</v>
      </c>
    </row>
    <row r="555" spans="1:6">
      <c r="A555">
        <v>548</v>
      </c>
      <c r="B555" s="9">
        <v>24623</v>
      </c>
      <c r="C555" s="6">
        <f t="shared" si="27"/>
        <v>5</v>
      </c>
      <c r="D555" s="12">
        <f t="shared" si="28"/>
        <v>1967</v>
      </c>
      <c r="E555" s="12">
        <f t="shared" si="29"/>
        <v>1967</v>
      </c>
      <c r="F555" s="19">
        <v>2800</v>
      </c>
    </row>
    <row r="556" spans="1:6">
      <c r="A556">
        <v>549</v>
      </c>
      <c r="B556" s="9">
        <v>24653</v>
      </c>
      <c r="C556" s="6">
        <f t="shared" si="27"/>
        <v>6</v>
      </c>
      <c r="D556" s="12">
        <f t="shared" si="28"/>
        <v>1967</v>
      </c>
      <c r="E556" s="12">
        <f t="shared" si="29"/>
        <v>1967</v>
      </c>
      <c r="F556" s="19">
        <v>2800</v>
      </c>
    </row>
    <row r="557" spans="1:6">
      <c r="A557">
        <v>550</v>
      </c>
      <c r="B557" s="9">
        <v>24684</v>
      </c>
      <c r="C557" s="6">
        <f t="shared" si="27"/>
        <v>7</v>
      </c>
      <c r="D557" s="12">
        <f t="shared" si="28"/>
        <v>1967</v>
      </c>
      <c r="E557" s="12">
        <f t="shared" si="29"/>
        <v>1967</v>
      </c>
      <c r="F557" s="19">
        <v>2800</v>
      </c>
    </row>
    <row r="558" spans="1:6">
      <c r="A558">
        <v>551</v>
      </c>
      <c r="B558" s="9">
        <v>24715</v>
      </c>
      <c r="C558" s="6">
        <f t="shared" si="27"/>
        <v>8</v>
      </c>
      <c r="D558" s="12">
        <f t="shared" si="28"/>
        <v>1967</v>
      </c>
      <c r="E558" s="12">
        <f t="shared" si="29"/>
        <v>1967</v>
      </c>
      <c r="F558" s="19">
        <v>2800</v>
      </c>
    </row>
    <row r="559" spans="1:6">
      <c r="A559">
        <v>552</v>
      </c>
      <c r="B559" s="9">
        <v>24745</v>
      </c>
      <c r="C559" s="6">
        <f t="shared" si="27"/>
        <v>9</v>
      </c>
      <c r="D559" s="12">
        <f t="shared" si="28"/>
        <v>1967</v>
      </c>
      <c r="E559" s="12">
        <f t="shared" si="29"/>
        <v>1967</v>
      </c>
      <c r="F559" s="19">
        <v>1653.9567626331632</v>
      </c>
    </row>
    <row r="560" spans="1:6">
      <c r="A560">
        <v>553</v>
      </c>
      <c r="B560" s="9">
        <v>24776</v>
      </c>
      <c r="C560" s="6">
        <f t="shared" si="27"/>
        <v>10</v>
      </c>
      <c r="D560" s="12">
        <f t="shared" si="28"/>
        <v>1967</v>
      </c>
      <c r="E560" s="12">
        <f t="shared" si="29"/>
        <v>1968</v>
      </c>
      <c r="F560" s="19">
        <v>1700</v>
      </c>
    </row>
    <row r="561" spans="1:6">
      <c r="A561">
        <v>554</v>
      </c>
      <c r="B561" s="9">
        <v>24806</v>
      </c>
      <c r="C561" s="6">
        <f t="shared" si="27"/>
        <v>11</v>
      </c>
      <c r="D561" s="12">
        <f t="shared" si="28"/>
        <v>1967</v>
      </c>
      <c r="E561" s="12">
        <f t="shared" si="29"/>
        <v>1968</v>
      </c>
      <c r="F561" s="19">
        <v>1700</v>
      </c>
    </row>
    <row r="562" spans="1:6">
      <c r="A562">
        <v>555</v>
      </c>
      <c r="B562" s="9">
        <v>24837</v>
      </c>
      <c r="C562" s="6">
        <f t="shared" si="27"/>
        <v>12</v>
      </c>
      <c r="D562" s="12">
        <f t="shared" si="28"/>
        <v>1967</v>
      </c>
      <c r="E562" s="12">
        <f t="shared" si="29"/>
        <v>1968</v>
      </c>
      <c r="F562" s="19">
        <v>1700</v>
      </c>
    </row>
    <row r="563" spans="1:6">
      <c r="A563">
        <v>556</v>
      </c>
      <c r="B563" s="9">
        <v>24868</v>
      </c>
      <c r="C563" s="6">
        <f t="shared" si="27"/>
        <v>1</v>
      </c>
      <c r="D563" s="12">
        <f t="shared" si="28"/>
        <v>1968</v>
      </c>
      <c r="E563" s="12">
        <f t="shared" si="29"/>
        <v>1968</v>
      </c>
      <c r="F563" s="19">
        <v>1700</v>
      </c>
    </row>
    <row r="564" spans="1:6">
      <c r="A564">
        <v>557</v>
      </c>
      <c r="B564" s="9">
        <v>24897</v>
      </c>
      <c r="C564" s="6">
        <f t="shared" si="27"/>
        <v>2</v>
      </c>
      <c r="D564" s="12">
        <f t="shared" si="28"/>
        <v>1968</v>
      </c>
      <c r="E564" s="12">
        <f t="shared" si="29"/>
        <v>1968</v>
      </c>
      <c r="F564" s="19">
        <v>1700</v>
      </c>
    </row>
    <row r="565" spans="1:6">
      <c r="A565">
        <v>558</v>
      </c>
      <c r="B565" s="9">
        <v>24928</v>
      </c>
      <c r="C565" s="6">
        <f t="shared" si="27"/>
        <v>3</v>
      </c>
      <c r="D565" s="12">
        <f t="shared" si="28"/>
        <v>1968</v>
      </c>
      <c r="E565" s="12">
        <f t="shared" si="29"/>
        <v>1968</v>
      </c>
      <c r="F565" s="19">
        <v>1700</v>
      </c>
    </row>
    <row r="566" spans="1:6">
      <c r="A566">
        <v>559</v>
      </c>
      <c r="B566" s="9">
        <v>24958</v>
      </c>
      <c r="C566" s="6">
        <f t="shared" si="27"/>
        <v>4</v>
      </c>
      <c r="D566" s="12">
        <f t="shared" si="28"/>
        <v>1968</v>
      </c>
      <c r="E566" s="12">
        <f t="shared" si="29"/>
        <v>1968</v>
      </c>
      <c r="F566" s="19">
        <v>2800</v>
      </c>
    </row>
    <row r="567" spans="1:6">
      <c r="A567">
        <v>560</v>
      </c>
      <c r="B567" s="9">
        <v>24989</v>
      </c>
      <c r="C567" s="6">
        <f t="shared" si="27"/>
        <v>5</v>
      </c>
      <c r="D567" s="12">
        <f t="shared" si="28"/>
        <v>1968</v>
      </c>
      <c r="E567" s="12">
        <f t="shared" si="29"/>
        <v>1968</v>
      </c>
      <c r="F567" s="19">
        <v>2800</v>
      </c>
    </row>
    <row r="568" spans="1:6">
      <c r="A568">
        <v>561</v>
      </c>
      <c r="B568" s="9">
        <v>25019</v>
      </c>
      <c r="C568" s="6">
        <f t="shared" si="27"/>
        <v>6</v>
      </c>
      <c r="D568" s="12">
        <f t="shared" si="28"/>
        <v>1968</v>
      </c>
      <c r="E568" s="12">
        <f t="shared" si="29"/>
        <v>1968</v>
      </c>
      <c r="F568" s="19">
        <v>1202.9889560488928</v>
      </c>
    </row>
    <row r="569" spans="1:6">
      <c r="A569">
        <v>562</v>
      </c>
      <c r="B569" s="9">
        <v>25050</v>
      </c>
      <c r="C569" s="6">
        <f t="shared" si="27"/>
        <v>7</v>
      </c>
      <c r="D569" s="12">
        <f t="shared" si="28"/>
        <v>1968</v>
      </c>
      <c r="E569" s="12">
        <f t="shared" si="29"/>
        <v>1968</v>
      </c>
      <c r="F569" s="19">
        <v>1000</v>
      </c>
    </row>
    <row r="570" spans="1:6">
      <c r="A570">
        <v>563</v>
      </c>
      <c r="B570" s="9">
        <v>25081</v>
      </c>
      <c r="C570" s="6">
        <f t="shared" si="27"/>
        <v>8</v>
      </c>
      <c r="D570" s="12">
        <f t="shared" si="28"/>
        <v>1968</v>
      </c>
      <c r="E570" s="12">
        <f t="shared" si="29"/>
        <v>1968</v>
      </c>
      <c r="F570" s="19">
        <v>1301.0498760974158</v>
      </c>
    </row>
    <row r="571" spans="1:6">
      <c r="A571">
        <v>564</v>
      </c>
      <c r="B571" s="9">
        <v>25111</v>
      </c>
      <c r="C571" s="6">
        <f t="shared" si="27"/>
        <v>9</v>
      </c>
      <c r="D571" s="12">
        <f t="shared" si="28"/>
        <v>1968</v>
      </c>
      <c r="E571" s="12">
        <f t="shared" si="29"/>
        <v>1968</v>
      </c>
      <c r="F571" s="19">
        <v>1159.208663445477</v>
      </c>
    </row>
    <row r="572" spans="1:6">
      <c r="A572">
        <v>565</v>
      </c>
      <c r="B572" s="9">
        <v>25142</v>
      </c>
      <c r="C572" s="6">
        <f t="shared" si="27"/>
        <v>10</v>
      </c>
      <c r="D572" s="12">
        <f t="shared" si="28"/>
        <v>1968</v>
      </c>
      <c r="E572" s="12">
        <f t="shared" si="29"/>
        <v>1969</v>
      </c>
      <c r="F572" s="19">
        <v>1700</v>
      </c>
    </row>
    <row r="573" spans="1:6">
      <c r="A573">
        <v>566</v>
      </c>
      <c r="B573" s="9">
        <v>25172</v>
      </c>
      <c r="C573" s="6">
        <f t="shared" si="27"/>
        <v>11</v>
      </c>
      <c r="D573" s="12">
        <f t="shared" si="28"/>
        <v>1968</v>
      </c>
      <c r="E573" s="12">
        <f t="shared" si="29"/>
        <v>1969</v>
      </c>
      <c r="F573" s="19">
        <v>1700</v>
      </c>
    </row>
    <row r="574" spans="1:6">
      <c r="A574">
        <v>567</v>
      </c>
      <c r="B574" s="9">
        <v>25203</v>
      </c>
      <c r="C574" s="6">
        <f t="shared" si="27"/>
        <v>12</v>
      </c>
      <c r="D574" s="12">
        <f t="shared" si="28"/>
        <v>1968</v>
      </c>
      <c r="E574" s="12">
        <f t="shared" si="29"/>
        <v>1969</v>
      </c>
      <c r="F574" s="19">
        <v>1700</v>
      </c>
    </row>
    <row r="575" spans="1:6">
      <c r="A575">
        <v>568</v>
      </c>
      <c r="B575" s="9">
        <v>25234</v>
      </c>
      <c r="C575" s="6">
        <f t="shared" si="27"/>
        <v>1</v>
      </c>
      <c r="D575" s="12">
        <f t="shared" si="28"/>
        <v>1969</v>
      </c>
      <c r="E575" s="12">
        <f t="shared" si="29"/>
        <v>1969</v>
      </c>
      <c r="F575" s="19">
        <v>1700</v>
      </c>
    </row>
    <row r="576" spans="1:6">
      <c r="A576">
        <v>569</v>
      </c>
      <c r="B576" s="9">
        <v>25262</v>
      </c>
      <c r="C576" s="6">
        <f t="shared" si="27"/>
        <v>2</v>
      </c>
      <c r="D576" s="12">
        <f t="shared" si="28"/>
        <v>1969</v>
      </c>
      <c r="E576" s="12">
        <f t="shared" si="29"/>
        <v>1969</v>
      </c>
      <c r="F576" s="19">
        <v>1700</v>
      </c>
    </row>
    <row r="577" spans="1:6">
      <c r="A577">
        <v>570</v>
      </c>
      <c r="B577" s="9">
        <v>25293</v>
      </c>
      <c r="C577" s="6">
        <f t="shared" si="27"/>
        <v>3</v>
      </c>
      <c r="D577" s="12">
        <f t="shared" si="28"/>
        <v>1969</v>
      </c>
      <c r="E577" s="12">
        <f t="shared" si="29"/>
        <v>1969</v>
      </c>
      <c r="F577" s="19">
        <v>1700</v>
      </c>
    </row>
    <row r="578" spans="1:6">
      <c r="A578">
        <v>571</v>
      </c>
      <c r="B578" s="9">
        <v>25323</v>
      </c>
      <c r="C578" s="6">
        <f t="shared" si="27"/>
        <v>4</v>
      </c>
      <c r="D578" s="12">
        <f t="shared" si="28"/>
        <v>1969</v>
      </c>
      <c r="E578" s="12">
        <f t="shared" si="29"/>
        <v>1969</v>
      </c>
      <c r="F578" s="19">
        <v>2800</v>
      </c>
    </row>
    <row r="579" spans="1:6">
      <c r="A579">
        <v>572</v>
      </c>
      <c r="B579" s="9">
        <v>25354</v>
      </c>
      <c r="C579" s="6">
        <f t="shared" si="27"/>
        <v>5</v>
      </c>
      <c r="D579" s="12">
        <f t="shared" si="28"/>
        <v>1969</v>
      </c>
      <c r="E579" s="12">
        <f t="shared" si="29"/>
        <v>1969</v>
      </c>
      <c r="F579" s="19">
        <v>2800</v>
      </c>
    </row>
    <row r="580" spans="1:6">
      <c r="A580">
        <v>573</v>
      </c>
      <c r="B580" s="9">
        <v>25384</v>
      </c>
      <c r="C580" s="6">
        <f t="shared" si="27"/>
        <v>6</v>
      </c>
      <c r="D580" s="12">
        <f t="shared" si="28"/>
        <v>1969</v>
      </c>
      <c r="E580" s="12">
        <f t="shared" si="29"/>
        <v>1969</v>
      </c>
      <c r="F580" s="19">
        <v>2800</v>
      </c>
    </row>
    <row r="581" spans="1:6">
      <c r="A581">
        <v>574</v>
      </c>
      <c r="B581" s="9">
        <v>25415</v>
      </c>
      <c r="C581" s="6">
        <f t="shared" si="27"/>
        <v>7</v>
      </c>
      <c r="D581" s="12">
        <f t="shared" si="28"/>
        <v>1969</v>
      </c>
      <c r="E581" s="12">
        <f t="shared" si="29"/>
        <v>1969</v>
      </c>
      <c r="F581" s="19">
        <v>2800</v>
      </c>
    </row>
    <row r="582" spans="1:6">
      <c r="A582">
        <v>575</v>
      </c>
      <c r="B582" s="9">
        <v>25446</v>
      </c>
      <c r="C582" s="6">
        <f t="shared" si="27"/>
        <v>8</v>
      </c>
      <c r="D582" s="12">
        <f t="shared" si="28"/>
        <v>1969</v>
      </c>
      <c r="E582" s="12">
        <f t="shared" si="29"/>
        <v>1969</v>
      </c>
      <c r="F582" s="19">
        <v>2236.1945130311333</v>
      </c>
    </row>
    <row r="583" spans="1:6">
      <c r="A583">
        <v>576</v>
      </c>
      <c r="B583" s="9">
        <v>25476</v>
      </c>
      <c r="C583" s="6">
        <f t="shared" si="27"/>
        <v>9</v>
      </c>
      <c r="D583" s="12">
        <f t="shared" si="28"/>
        <v>1969</v>
      </c>
      <c r="E583" s="12">
        <f t="shared" si="29"/>
        <v>1969</v>
      </c>
      <c r="F583" s="19">
        <v>2291.0784076865984</v>
      </c>
    </row>
    <row r="584" spans="1:6">
      <c r="A584">
        <v>577</v>
      </c>
      <c r="B584" s="9">
        <v>25507</v>
      </c>
      <c r="C584" s="6">
        <f t="shared" si="27"/>
        <v>10</v>
      </c>
      <c r="D584" s="12">
        <f t="shared" si="28"/>
        <v>1969</v>
      </c>
      <c r="E584" s="12">
        <f t="shared" si="29"/>
        <v>1970</v>
      </c>
      <c r="F584" s="19">
        <v>1700</v>
      </c>
    </row>
    <row r="585" spans="1:6">
      <c r="A585">
        <v>578</v>
      </c>
      <c r="B585" s="9">
        <v>25537</v>
      </c>
      <c r="C585" s="6">
        <f t="shared" ref="C585:C648" si="30">MONTH(B585)</f>
        <v>11</v>
      </c>
      <c r="D585" s="12">
        <f t="shared" ref="D585:D648" si="31">YEAR(B585)</f>
        <v>1969</v>
      </c>
      <c r="E585" s="12">
        <f t="shared" ref="E585:E648" si="32">IF(AND($C585&gt;=10,$C585&lt;=12),$D585+1,$D585)</f>
        <v>1970</v>
      </c>
      <c r="F585" s="19">
        <v>1700</v>
      </c>
    </row>
    <row r="586" spans="1:6">
      <c r="A586">
        <v>579</v>
      </c>
      <c r="B586" s="9">
        <v>25568</v>
      </c>
      <c r="C586" s="6">
        <f t="shared" si="30"/>
        <v>12</v>
      </c>
      <c r="D586" s="12">
        <f t="shared" si="31"/>
        <v>1969</v>
      </c>
      <c r="E586" s="12">
        <f t="shared" si="32"/>
        <v>1970</v>
      </c>
      <c r="F586" s="19">
        <v>1700</v>
      </c>
    </row>
    <row r="587" spans="1:6">
      <c r="A587">
        <v>580</v>
      </c>
      <c r="B587" s="9">
        <v>25599</v>
      </c>
      <c r="C587" s="6">
        <f t="shared" si="30"/>
        <v>1</v>
      </c>
      <c r="D587" s="12">
        <f t="shared" si="31"/>
        <v>1970</v>
      </c>
      <c r="E587" s="12">
        <f t="shared" si="32"/>
        <v>1970</v>
      </c>
      <c r="F587" s="19">
        <v>1700</v>
      </c>
    </row>
    <row r="588" spans="1:6">
      <c r="A588">
        <v>581</v>
      </c>
      <c r="B588" s="9">
        <v>25627</v>
      </c>
      <c r="C588" s="6">
        <f t="shared" si="30"/>
        <v>2</v>
      </c>
      <c r="D588" s="12">
        <f t="shared" si="31"/>
        <v>1970</v>
      </c>
      <c r="E588" s="12">
        <f t="shared" si="32"/>
        <v>1970</v>
      </c>
      <c r="F588" s="19">
        <v>1700</v>
      </c>
    </row>
    <row r="589" spans="1:6">
      <c r="A589">
        <v>582</v>
      </c>
      <c r="B589" s="9">
        <v>25658</v>
      </c>
      <c r="C589" s="6">
        <f t="shared" si="30"/>
        <v>3</v>
      </c>
      <c r="D589" s="12">
        <f t="shared" si="31"/>
        <v>1970</v>
      </c>
      <c r="E589" s="12">
        <f t="shared" si="32"/>
        <v>1970</v>
      </c>
      <c r="F589" s="19">
        <v>1700</v>
      </c>
    </row>
    <row r="590" spans="1:6">
      <c r="A590">
        <v>583</v>
      </c>
      <c r="B590" s="9">
        <v>25688</v>
      </c>
      <c r="C590" s="6">
        <f t="shared" si="30"/>
        <v>4</v>
      </c>
      <c r="D590" s="12">
        <f t="shared" si="31"/>
        <v>1970</v>
      </c>
      <c r="E590" s="12">
        <f t="shared" si="32"/>
        <v>1970</v>
      </c>
      <c r="F590" s="19">
        <v>2800</v>
      </c>
    </row>
    <row r="591" spans="1:6">
      <c r="A591">
        <v>584</v>
      </c>
      <c r="B591" s="9">
        <v>25719</v>
      </c>
      <c r="C591" s="6">
        <f t="shared" si="30"/>
        <v>5</v>
      </c>
      <c r="D591" s="12">
        <f t="shared" si="31"/>
        <v>1970</v>
      </c>
      <c r="E591" s="12">
        <f t="shared" si="32"/>
        <v>1970</v>
      </c>
      <c r="F591" s="19">
        <v>2800</v>
      </c>
    </row>
    <row r="592" spans="1:6">
      <c r="A592">
        <v>585</v>
      </c>
      <c r="B592" s="9">
        <v>25749</v>
      </c>
      <c r="C592" s="6">
        <f t="shared" si="30"/>
        <v>6</v>
      </c>
      <c r="D592" s="12">
        <f t="shared" si="31"/>
        <v>1970</v>
      </c>
      <c r="E592" s="12">
        <f t="shared" si="32"/>
        <v>1970</v>
      </c>
      <c r="F592" s="19">
        <v>1408.4959532074599</v>
      </c>
    </row>
    <row r="593" spans="1:6">
      <c r="A593">
        <v>586</v>
      </c>
      <c r="B593" s="9">
        <v>25780</v>
      </c>
      <c r="C593" s="6">
        <f t="shared" si="30"/>
        <v>7</v>
      </c>
      <c r="D593" s="12">
        <f t="shared" si="31"/>
        <v>1970</v>
      </c>
      <c r="E593" s="12">
        <f t="shared" si="32"/>
        <v>1970</v>
      </c>
      <c r="F593" s="19">
        <v>1000</v>
      </c>
    </row>
    <row r="594" spans="1:6">
      <c r="A594">
        <v>587</v>
      </c>
      <c r="B594" s="9">
        <v>25811</v>
      </c>
      <c r="C594" s="6">
        <f t="shared" si="30"/>
        <v>8</v>
      </c>
      <c r="D594" s="12">
        <f t="shared" si="31"/>
        <v>1970</v>
      </c>
      <c r="E594" s="12">
        <f t="shared" si="32"/>
        <v>1970</v>
      </c>
      <c r="F594" s="19">
        <v>1226.7057014213813</v>
      </c>
    </row>
    <row r="595" spans="1:6">
      <c r="A595">
        <v>588</v>
      </c>
      <c r="B595" s="9">
        <v>25841</v>
      </c>
      <c r="C595" s="6">
        <f t="shared" si="30"/>
        <v>9</v>
      </c>
      <c r="D595" s="12">
        <f t="shared" si="31"/>
        <v>1970</v>
      </c>
      <c r="E595" s="12">
        <f t="shared" si="32"/>
        <v>1970</v>
      </c>
      <c r="F595" s="19">
        <v>1444.3693942897514</v>
      </c>
    </row>
    <row r="596" spans="1:6">
      <c r="A596">
        <v>589</v>
      </c>
      <c r="B596" s="9">
        <v>25872</v>
      </c>
      <c r="C596" s="6">
        <f t="shared" si="30"/>
        <v>10</v>
      </c>
      <c r="D596" s="12">
        <f t="shared" si="31"/>
        <v>1970</v>
      </c>
      <c r="E596" s="12">
        <f t="shared" si="32"/>
        <v>1971</v>
      </c>
      <c r="F596" s="19">
        <v>1700</v>
      </c>
    </row>
    <row r="597" spans="1:6">
      <c r="A597">
        <v>590</v>
      </c>
      <c r="B597" s="9">
        <v>25902</v>
      </c>
      <c r="C597" s="6">
        <f t="shared" si="30"/>
        <v>11</v>
      </c>
      <c r="D597" s="12">
        <f t="shared" si="31"/>
        <v>1970</v>
      </c>
      <c r="E597" s="12">
        <f t="shared" si="32"/>
        <v>1971</v>
      </c>
      <c r="F597" s="19">
        <v>1700</v>
      </c>
    </row>
    <row r="598" spans="1:6">
      <c r="A598">
        <v>591</v>
      </c>
      <c r="B598" s="9">
        <v>25933</v>
      </c>
      <c r="C598" s="6">
        <f t="shared" si="30"/>
        <v>12</v>
      </c>
      <c r="D598" s="12">
        <f t="shared" si="31"/>
        <v>1970</v>
      </c>
      <c r="E598" s="12">
        <f t="shared" si="32"/>
        <v>1971</v>
      </c>
      <c r="F598" s="19">
        <v>1700</v>
      </c>
    </row>
    <row r="599" spans="1:6">
      <c r="A599">
        <v>592</v>
      </c>
      <c r="B599" s="9">
        <v>25964</v>
      </c>
      <c r="C599" s="6">
        <f t="shared" si="30"/>
        <v>1</v>
      </c>
      <c r="D599" s="12">
        <f t="shared" si="31"/>
        <v>1971</v>
      </c>
      <c r="E599" s="12">
        <f t="shared" si="32"/>
        <v>1971</v>
      </c>
      <c r="F599" s="19">
        <v>1700</v>
      </c>
    </row>
    <row r="600" spans="1:6">
      <c r="A600">
        <v>593</v>
      </c>
      <c r="B600" s="9">
        <v>25992</v>
      </c>
      <c r="C600" s="6">
        <f t="shared" si="30"/>
        <v>2</v>
      </c>
      <c r="D600" s="12">
        <f t="shared" si="31"/>
        <v>1971</v>
      </c>
      <c r="E600" s="12">
        <f t="shared" si="32"/>
        <v>1971</v>
      </c>
      <c r="F600" s="19">
        <v>1700</v>
      </c>
    </row>
    <row r="601" spans="1:6">
      <c r="A601">
        <v>594</v>
      </c>
      <c r="B601" s="9">
        <v>26023</v>
      </c>
      <c r="C601" s="6">
        <f t="shared" si="30"/>
        <v>3</v>
      </c>
      <c r="D601" s="12">
        <f t="shared" si="31"/>
        <v>1971</v>
      </c>
      <c r="E601" s="12">
        <f t="shared" si="32"/>
        <v>1971</v>
      </c>
      <c r="F601" s="19">
        <v>1700</v>
      </c>
    </row>
    <row r="602" spans="1:6">
      <c r="A602">
        <v>595</v>
      </c>
      <c r="B602" s="9">
        <v>26053</v>
      </c>
      <c r="C602" s="6">
        <f t="shared" si="30"/>
        <v>4</v>
      </c>
      <c r="D602" s="12">
        <f t="shared" si="31"/>
        <v>1971</v>
      </c>
      <c r="E602" s="12">
        <f t="shared" si="32"/>
        <v>1971</v>
      </c>
      <c r="F602" s="19">
        <v>2800</v>
      </c>
    </row>
    <row r="603" spans="1:6">
      <c r="A603">
        <v>596</v>
      </c>
      <c r="B603" s="9">
        <v>26084</v>
      </c>
      <c r="C603" s="6">
        <f t="shared" si="30"/>
        <v>5</v>
      </c>
      <c r="D603" s="12">
        <f t="shared" si="31"/>
        <v>1971</v>
      </c>
      <c r="E603" s="12">
        <f t="shared" si="32"/>
        <v>1971</v>
      </c>
      <c r="F603" s="19">
        <v>2800</v>
      </c>
    </row>
    <row r="604" spans="1:6">
      <c r="A604">
        <v>597</v>
      </c>
      <c r="B604" s="9">
        <v>26114</v>
      </c>
      <c r="C604" s="6">
        <f t="shared" si="30"/>
        <v>6</v>
      </c>
      <c r="D604" s="12">
        <f t="shared" si="31"/>
        <v>1971</v>
      </c>
      <c r="E604" s="12">
        <f t="shared" si="32"/>
        <v>1971</v>
      </c>
      <c r="F604" s="19">
        <v>2800</v>
      </c>
    </row>
    <row r="605" spans="1:6">
      <c r="A605">
        <v>598</v>
      </c>
      <c r="B605" s="9">
        <v>26145</v>
      </c>
      <c r="C605" s="6">
        <f t="shared" si="30"/>
        <v>7</v>
      </c>
      <c r="D605" s="12">
        <f t="shared" si="31"/>
        <v>1971</v>
      </c>
      <c r="E605" s="12">
        <f t="shared" si="32"/>
        <v>1971</v>
      </c>
      <c r="F605" s="19">
        <v>2800</v>
      </c>
    </row>
    <row r="606" spans="1:6">
      <c r="A606">
        <v>599</v>
      </c>
      <c r="B606" s="9">
        <v>26176</v>
      </c>
      <c r="C606" s="6">
        <f t="shared" si="30"/>
        <v>8</v>
      </c>
      <c r="D606" s="12">
        <f t="shared" si="31"/>
        <v>1971</v>
      </c>
      <c r="E606" s="12">
        <f t="shared" si="32"/>
        <v>1971</v>
      </c>
      <c r="F606" s="19">
        <v>2800</v>
      </c>
    </row>
    <row r="607" spans="1:6">
      <c r="A607">
        <v>600</v>
      </c>
      <c r="B607" s="9">
        <v>26206</v>
      </c>
      <c r="C607" s="6">
        <f t="shared" si="30"/>
        <v>9</v>
      </c>
      <c r="D607" s="12">
        <f t="shared" si="31"/>
        <v>1971</v>
      </c>
      <c r="E607" s="12">
        <f t="shared" si="32"/>
        <v>1971</v>
      </c>
      <c r="F607" s="19">
        <v>1836.3830798780411</v>
      </c>
    </row>
    <row r="608" spans="1:6">
      <c r="A608">
        <v>601</v>
      </c>
      <c r="B608" s="9">
        <v>26237</v>
      </c>
      <c r="C608" s="6">
        <f t="shared" si="30"/>
        <v>10</v>
      </c>
      <c r="D608" s="12">
        <f t="shared" si="31"/>
        <v>1971</v>
      </c>
      <c r="E608" s="12">
        <f t="shared" si="32"/>
        <v>1972</v>
      </c>
      <c r="F608" s="19">
        <v>1700</v>
      </c>
    </row>
    <row r="609" spans="1:6">
      <c r="A609">
        <v>602</v>
      </c>
      <c r="B609" s="9">
        <v>26267</v>
      </c>
      <c r="C609" s="6">
        <f t="shared" si="30"/>
        <v>11</v>
      </c>
      <c r="D609" s="12">
        <f t="shared" si="31"/>
        <v>1971</v>
      </c>
      <c r="E609" s="12">
        <f t="shared" si="32"/>
        <v>1972</v>
      </c>
      <c r="F609" s="19">
        <v>1700</v>
      </c>
    </row>
    <row r="610" spans="1:6">
      <c r="A610">
        <v>603</v>
      </c>
      <c r="B610" s="9">
        <v>26298</v>
      </c>
      <c r="C610" s="6">
        <f t="shared" si="30"/>
        <v>12</v>
      </c>
      <c r="D610" s="12">
        <f t="shared" si="31"/>
        <v>1971</v>
      </c>
      <c r="E610" s="12">
        <f t="shared" si="32"/>
        <v>1972</v>
      </c>
      <c r="F610" s="19">
        <v>1700</v>
      </c>
    </row>
    <row r="611" spans="1:6">
      <c r="A611">
        <v>604</v>
      </c>
      <c r="B611" s="9">
        <v>26329</v>
      </c>
      <c r="C611" s="6">
        <f t="shared" si="30"/>
        <v>1</v>
      </c>
      <c r="D611" s="12">
        <f t="shared" si="31"/>
        <v>1972</v>
      </c>
      <c r="E611" s="12">
        <f t="shared" si="32"/>
        <v>1972</v>
      </c>
      <c r="F611" s="19">
        <v>1700</v>
      </c>
    </row>
    <row r="612" spans="1:6">
      <c r="A612">
        <v>605</v>
      </c>
      <c r="B612" s="9">
        <v>26358</v>
      </c>
      <c r="C612" s="6">
        <f t="shared" si="30"/>
        <v>2</v>
      </c>
      <c r="D612" s="12">
        <f t="shared" si="31"/>
        <v>1972</v>
      </c>
      <c r="E612" s="12">
        <f t="shared" si="32"/>
        <v>1972</v>
      </c>
      <c r="F612" s="19">
        <v>1700</v>
      </c>
    </row>
    <row r="613" spans="1:6">
      <c r="A613">
        <v>606</v>
      </c>
      <c r="B613" s="9">
        <v>26389</v>
      </c>
      <c r="C613" s="6">
        <f t="shared" si="30"/>
        <v>3</v>
      </c>
      <c r="D613" s="12">
        <f t="shared" si="31"/>
        <v>1972</v>
      </c>
      <c r="E613" s="12">
        <f t="shared" si="32"/>
        <v>1972</v>
      </c>
      <c r="F613" s="19">
        <v>1700</v>
      </c>
    </row>
    <row r="614" spans="1:6">
      <c r="A614">
        <v>607</v>
      </c>
      <c r="B614" s="9">
        <v>26419</v>
      </c>
      <c r="C614" s="6">
        <f t="shared" si="30"/>
        <v>4</v>
      </c>
      <c r="D614" s="12">
        <f t="shared" si="31"/>
        <v>1972</v>
      </c>
      <c r="E614" s="12">
        <f t="shared" si="32"/>
        <v>1972</v>
      </c>
      <c r="F614" s="19">
        <v>2800</v>
      </c>
    </row>
    <row r="615" spans="1:6">
      <c r="A615">
        <v>608</v>
      </c>
      <c r="B615" s="9">
        <v>26450</v>
      </c>
      <c r="C615" s="6">
        <f t="shared" si="30"/>
        <v>5</v>
      </c>
      <c r="D615" s="12">
        <f t="shared" si="31"/>
        <v>1972</v>
      </c>
      <c r="E615" s="12">
        <f t="shared" si="32"/>
        <v>1972</v>
      </c>
      <c r="F615" s="19">
        <v>2800</v>
      </c>
    </row>
    <row r="616" spans="1:6">
      <c r="A616">
        <v>609</v>
      </c>
      <c r="B616" s="9">
        <v>26480</v>
      </c>
      <c r="C616" s="6">
        <f t="shared" si="30"/>
        <v>6</v>
      </c>
      <c r="D616" s="12">
        <f t="shared" si="31"/>
        <v>1972</v>
      </c>
      <c r="E616" s="12">
        <f t="shared" si="32"/>
        <v>1972</v>
      </c>
      <c r="F616" s="19">
        <v>1000</v>
      </c>
    </row>
    <row r="617" spans="1:6">
      <c r="A617">
        <v>610</v>
      </c>
      <c r="B617" s="9">
        <v>26511</v>
      </c>
      <c r="C617" s="6">
        <f t="shared" si="30"/>
        <v>7</v>
      </c>
      <c r="D617" s="12">
        <f t="shared" si="31"/>
        <v>1972</v>
      </c>
      <c r="E617" s="12">
        <f t="shared" si="32"/>
        <v>1972</v>
      </c>
      <c r="F617" s="19">
        <v>1000</v>
      </c>
    </row>
    <row r="618" spans="1:6">
      <c r="A618">
        <v>611</v>
      </c>
      <c r="B618" s="9">
        <v>26542</v>
      </c>
      <c r="C618" s="6">
        <f t="shared" si="30"/>
        <v>8</v>
      </c>
      <c r="D618" s="12">
        <f t="shared" si="31"/>
        <v>1972</v>
      </c>
      <c r="E618" s="12">
        <f t="shared" si="32"/>
        <v>1972</v>
      </c>
      <c r="F618" s="19">
        <v>1000</v>
      </c>
    </row>
    <row r="619" spans="1:6">
      <c r="A619">
        <v>612</v>
      </c>
      <c r="B619" s="9">
        <v>26572</v>
      </c>
      <c r="C619" s="6">
        <f t="shared" si="30"/>
        <v>9</v>
      </c>
      <c r="D619" s="12">
        <f t="shared" si="31"/>
        <v>1972</v>
      </c>
      <c r="E619" s="12">
        <f t="shared" si="32"/>
        <v>1972</v>
      </c>
      <c r="F619" s="19">
        <v>1000</v>
      </c>
    </row>
    <row r="620" spans="1:6">
      <c r="A620">
        <v>613</v>
      </c>
      <c r="B620" s="9">
        <v>26603</v>
      </c>
      <c r="C620" s="6">
        <f t="shared" si="30"/>
        <v>10</v>
      </c>
      <c r="D620" s="12">
        <f t="shared" si="31"/>
        <v>1972</v>
      </c>
      <c r="E620" s="12">
        <f t="shared" si="32"/>
        <v>1973</v>
      </c>
      <c r="F620" s="19">
        <v>1700</v>
      </c>
    </row>
    <row r="621" spans="1:6">
      <c r="A621">
        <v>614</v>
      </c>
      <c r="B621" s="9">
        <v>26633</v>
      </c>
      <c r="C621" s="6">
        <f t="shared" si="30"/>
        <v>11</v>
      </c>
      <c r="D621" s="12">
        <f t="shared" si="31"/>
        <v>1972</v>
      </c>
      <c r="E621" s="12">
        <f t="shared" si="32"/>
        <v>1973</v>
      </c>
      <c r="F621" s="19">
        <v>1700</v>
      </c>
    </row>
    <row r="622" spans="1:6">
      <c r="A622">
        <v>615</v>
      </c>
      <c r="B622" s="9">
        <v>26664</v>
      </c>
      <c r="C622" s="6">
        <f t="shared" si="30"/>
        <v>12</v>
      </c>
      <c r="D622" s="12">
        <f t="shared" si="31"/>
        <v>1972</v>
      </c>
      <c r="E622" s="12">
        <f t="shared" si="32"/>
        <v>1973</v>
      </c>
      <c r="F622" s="19">
        <v>1700</v>
      </c>
    </row>
    <row r="623" spans="1:6">
      <c r="A623">
        <v>616</v>
      </c>
      <c r="B623" s="9">
        <v>26695</v>
      </c>
      <c r="C623" s="6">
        <f t="shared" si="30"/>
        <v>1</v>
      </c>
      <c r="D623" s="12">
        <f t="shared" si="31"/>
        <v>1973</v>
      </c>
      <c r="E623" s="12">
        <f t="shared" si="32"/>
        <v>1973</v>
      </c>
      <c r="F623" s="19">
        <v>1700</v>
      </c>
    </row>
    <row r="624" spans="1:6">
      <c r="A624">
        <v>617</v>
      </c>
      <c r="B624" s="9">
        <v>26723</v>
      </c>
      <c r="C624" s="6">
        <f t="shared" si="30"/>
        <v>2</v>
      </c>
      <c r="D624" s="12">
        <f t="shared" si="31"/>
        <v>1973</v>
      </c>
      <c r="E624" s="12">
        <f t="shared" si="32"/>
        <v>1973</v>
      </c>
      <c r="F624" s="19">
        <v>1700</v>
      </c>
    </row>
    <row r="625" spans="1:6">
      <c r="A625">
        <v>618</v>
      </c>
      <c r="B625" s="9">
        <v>26754</v>
      </c>
      <c r="C625" s="6">
        <f t="shared" si="30"/>
        <v>3</v>
      </c>
      <c r="D625" s="12">
        <f t="shared" si="31"/>
        <v>1973</v>
      </c>
      <c r="E625" s="12">
        <f t="shared" si="32"/>
        <v>1973</v>
      </c>
      <c r="F625" s="19">
        <v>1700</v>
      </c>
    </row>
    <row r="626" spans="1:6">
      <c r="A626">
        <v>619</v>
      </c>
      <c r="B626" s="9">
        <v>26784</v>
      </c>
      <c r="C626" s="6">
        <f t="shared" si="30"/>
        <v>4</v>
      </c>
      <c r="D626" s="12">
        <f t="shared" si="31"/>
        <v>1973</v>
      </c>
      <c r="E626" s="12">
        <f t="shared" si="32"/>
        <v>1973</v>
      </c>
      <c r="F626" s="19">
        <v>2800</v>
      </c>
    </row>
    <row r="627" spans="1:6">
      <c r="A627">
        <v>620</v>
      </c>
      <c r="B627" s="9">
        <v>26815</v>
      </c>
      <c r="C627" s="6">
        <f t="shared" si="30"/>
        <v>5</v>
      </c>
      <c r="D627" s="12">
        <f t="shared" si="31"/>
        <v>1973</v>
      </c>
      <c r="E627" s="12">
        <f t="shared" si="32"/>
        <v>1973</v>
      </c>
      <c r="F627" s="19">
        <v>2800</v>
      </c>
    </row>
    <row r="628" spans="1:6">
      <c r="A628">
        <v>621</v>
      </c>
      <c r="B628" s="9">
        <v>26845</v>
      </c>
      <c r="C628" s="6">
        <f t="shared" si="30"/>
        <v>6</v>
      </c>
      <c r="D628" s="12">
        <f t="shared" si="31"/>
        <v>1973</v>
      </c>
      <c r="E628" s="12">
        <f t="shared" si="32"/>
        <v>1973</v>
      </c>
      <c r="F628" s="19">
        <v>2477.2829382615919</v>
      </c>
    </row>
    <row r="629" spans="1:6">
      <c r="A629">
        <v>622</v>
      </c>
      <c r="B629" s="9">
        <v>26876</v>
      </c>
      <c r="C629" s="6">
        <f t="shared" si="30"/>
        <v>7</v>
      </c>
      <c r="D629" s="12">
        <f t="shared" si="31"/>
        <v>1973</v>
      </c>
      <c r="E629" s="12">
        <f t="shared" si="32"/>
        <v>1973</v>
      </c>
      <c r="F629" s="19">
        <v>1000</v>
      </c>
    </row>
    <row r="630" spans="1:6">
      <c r="A630">
        <v>623</v>
      </c>
      <c r="B630" s="9">
        <v>26907</v>
      </c>
      <c r="C630" s="6">
        <f t="shared" si="30"/>
        <v>8</v>
      </c>
      <c r="D630" s="12">
        <f t="shared" si="31"/>
        <v>1973</v>
      </c>
      <c r="E630" s="12">
        <f t="shared" si="32"/>
        <v>1973</v>
      </c>
      <c r="F630" s="19">
        <v>1000</v>
      </c>
    </row>
    <row r="631" spans="1:6">
      <c r="A631">
        <v>624</v>
      </c>
      <c r="B631" s="9">
        <v>26937</v>
      </c>
      <c r="C631" s="6">
        <f t="shared" si="30"/>
        <v>9</v>
      </c>
      <c r="D631" s="12">
        <f t="shared" si="31"/>
        <v>1973</v>
      </c>
      <c r="E631" s="12">
        <f t="shared" si="32"/>
        <v>1973</v>
      </c>
      <c r="F631" s="19">
        <v>1000</v>
      </c>
    </row>
    <row r="632" spans="1:6">
      <c r="A632">
        <v>625</v>
      </c>
      <c r="B632" s="9">
        <v>26968</v>
      </c>
      <c r="C632" s="6">
        <f t="shared" si="30"/>
        <v>10</v>
      </c>
      <c r="D632" s="12">
        <f t="shared" si="31"/>
        <v>1973</v>
      </c>
      <c r="E632" s="12">
        <f t="shared" si="32"/>
        <v>1974</v>
      </c>
      <c r="F632" s="19">
        <v>1700</v>
      </c>
    </row>
    <row r="633" spans="1:6">
      <c r="A633">
        <v>626</v>
      </c>
      <c r="B633" s="9">
        <v>26998</v>
      </c>
      <c r="C633" s="6">
        <f t="shared" si="30"/>
        <v>11</v>
      </c>
      <c r="D633" s="12">
        <f t="shared" si="31"/>
        <v>1973</v>
      </c>
      <c r="E633" s="12">
        <f t="shared" si="32"/>
        <v>1974</v>
      </c>
      <c r="F633" s="19">
        <v>1700</v>
      </c>
    </row>
    <row r="634" spans="1:6">
      <c r="A634">
        <v>627</v>
      </c>
      <c r="B634" s="9">
        <v>27029</v>
      </c>
      <c r="C634" s="6">
        <f t="shared" si="30"/>
        <v>12</v>
      </c>
      <c r="D634" s="12">
        <f t="shared" si="31"/>
        <v>1973</v>
      </c>
      <c r="E634" s="12">
        <f t="shared" si="32"/>
        <v>1974</v>
      </c>
      <c r="F634" s="19">
        <v>1700</v>
      </c>
    </row>
    <row r="635" spans="1:6">
      <c r="A635">
        <v>628</v>
      </c>
      <c r="B635" s="9">
        <v>27060</v>
      </c>
      <c r="C635" s="6">
        <f t="shared" si="30"/>
        <v>1</v>
      </c>
      <c r="D635" s="12">
        <f t="shared" si="31"/>
        <v>1974</v>
      </c>
      <c r="E635" s="12">
        <f t="shared" si="32"/>
        <v>1974</v>
      </c>
      <c r="F635" s="19">
        <v>1700</v>
      </c>
    </row>
    <row r="636" spans="1:6">
      <c r="A636">
        <v>629</v>
      </c>
      <c r="B636" s="9">
        <v>27088</v>
      </c>
      <c r="C636" s="6">
        <f t="shared" si="30"/>
        <v>2</v>
      </c>
      <c r="D636" s="12">
        <f t="shared" si="31"/>
        <v>1974</v>
      </c>
      <c r="E636" s="12">
        <f t="shared" si="32"/>
        <v>1974</v>
      </c>
      <c r="F636" s="19">
        <v>1700</v>
      </c>
    </row>
    <row r="637" spans="1:6">
      <c r="A637">
        <v>630</v>
      </c>
      <c r="B637" s="9">
        <v>27119</v>
      </c>
      <c r="C637" s="6">
        <f t="shared" si="30"/>
        <v>3</v>
      </c>
      <c r="D637" s="12">
        <f t="shared" si="31"/>
        <v>1974</v>
      </c>
      <c r="E637" s="12">
        <f t="shared" si="32"/>
        <v>1974</v>
      </c>
      <c r="F637" s="19">
        <v>1700</v>
      </c>
    </row>
    <row r="638" spans="1:6">
      <c r="A638">
        <v>631</v>
      </c>
      <c r="B638" s="9">
        <v>27149</v>
      </c>
      <c r="C638" s="6">
        <f t="shared" si="30"/>
        <v>4</v>
      </c>
      <c r="D638" s="12">
        <f t="shared" si="31"/>
        <v>1974</v>
      </c>
      <c r="E638" s="12">
        <f t="shared" si="32"/>
        <v>1974</v>
      </c>
      <c r="F638" s="19">
        <v>2800</v>
      </c>
    </row>
    <row r="639" spans="1:6">
      <c r="A639">
        <v>632</v>
      </c>
      <c r="B639" s="9">
        <v>27180</v>
      </c>
      <c r="C639" s="6">
        <f t="shared" si="30"/>
        <v>5</v>
      </c>
      <c r="D639" s="12">
        <f t="shared" si="31"/>
        <v>1974</v>
      </c>
      <c r="E639" s="12">
        <f t="shared" si="32"/>
        <v>1974</v>
      </c>
      <c r="F639" s="19">
        <v>2800</v>
      </c>
    </row>
    <row r="640" spans="1:6">
      <c r="A640">
        <v>633</v>
      </c>
      <c r="B640" s="9">
        <v>27210</v>
      </c>
      <c r="C640" s="6">
        <f t="shared" si="30"/>
        <v>6</v>
      </c>
      <c r="D640" s="12">
        <f t="shared" si="31"/>
        <v>1974</v>
      </c>
      <c r="E640" s="12">
        <f t="shared" si="32"/>
        <v>1974</v>
      </c>
      <c r="F640" s="19">
        <v>2800</v>
      </c>
    </row>
    <row r="641" spans="1:6">
      <c r="A641">
        <v>634</v>
      </c>
      <c r="B641" s="9">
        <v>27241</v>
      </c>
      <c r="C641" s="6">
        <f t="shared" si="30"/>
        <v>7</v>
      </c>
      <c r="D641" s="12">
        <f t="shared" si="31"/>
        <v>1974</v>
      </c>
      <c r="E641" s="12">
        <f t="shared" si="32"/>
        <v>1974</v>
      </c>
      <c r="F641" s="19">
        <v>2800</v>
      </c>
    </row>
    <row r="642" spans="1:6">
      <c r="A642">
        <v>635</v>
      </c>
      <c r="B642" s="9">
        <v>27272</v>
      </c>
      <c r="C642" s="6">
        <f t="shared" si="30"/>
        <v>8</v>
      </c>
      <c r="D642" s="12">
        <f t="shared" si="31"/>
        <v>1974</v>
      </c>
      <c r="E642" s="12">
        <f t="shared" si="32"/>
        <v>1974</v>
      </c>
      <c r="F642" s="19">
        <v>2655.4812181285365</v>
      </c>
    </row>
    <row r="643" spans="1:6">
      <c r="A643">
        <v>636</v>
      </c>
      <c r="B643" s="9">
        <v>27302</v>
      </c>
      <c r="C643" s="6">
        <f t="shared" si="30"/>
        <v>9</v>
      </c>
      <c r="D643" s="12">
        <f t="shared" si="31"/>
        <v>1974</v>
      </c>
      <c r="E643" s="12">
        <f t="shared" si="32"/>
        <v>1974</v>
      </c>
      <c r="F643" s="19">
        <v>1570.1229833964376</v>
      </c>
    </row>
    <row r="644" spans="1:6">
      <c r="A644">
        <v>637</v>
      </c>
      <c r="B644" s="9">
        <v>27333</v>
      </c>
      <c r="C644" s="6">
        <f t="shared" si="30"/>
        <v>10</v>
      </c>
      <c r="D644" s="12">
        <f t="shared" si="31"/>
        <v>1974</v>
      </c>
      <c r="E644" s="12">
        <f t="shared" si="32"/>
        <v>1975</v>
      </c>
      <c r="F644" s="19">
        <v>1700</v>
      </c>
    </row>
    <row r="645" spans="1:6">
      <c r="A645">
        <v>638</v>
      </c>
      <c r="B645" s="9">
        <v>27363</v>
      </c>
      <c r="C645" s="6">
        <f t="shared" si="30"/>
        <v>11</v>
      </c>
      <c r="D645" s="12">
        <f t="shared" si="31"/>
        <v>1974</v>
      </c>
      <c r="E645" s="12">
        <f t="shared" si="32"/>
        <v>1975</v>
      </c>
      <c r="F645" s="19">
        <v>1700</v>
      </c>
    </row>
    <row r="646" spans="1:6">
      <c r="A646">
        <v>639</v>
      </c>
      <c r="B646" s="9">
        <v>27394</v>
      </c>
      <c r="C646" s="6">
        <f t="shared" si="30"/>
        <v>12</v>
      </c>
      <c r="D646" s="12">
        <f t="shared" si="31"/>
        <v>1974</v>
      </c>
      <c r="E646" s="12">
        <f t="shared" si="32"/>
        <v>1975</v>
      </c>
      <c r="F646" s="19">
        <v>1700</v>
      </c>
    </row>
    <row r="647" spans="1:6">
      <c r="A647">
        <v>640</v>
      </c>
      <c r="B647" s="9">
        <v>27425</v>
      </c>
      <c r="C647" s="6">
        <f t="shared" si="30"/>
        <v>1</v>
      </c>
      <c r="D647" s="12">
        <f t="shared" si="31"/>
        <v>1975</v>
      </c>
      <c r="E647" s="12">
        <f t="shared" si="32"/>
        <v>1975</v>
      </c>
      <c r="F647" s="19">
        <v>1700</v>
      </c>
    </row>
    <row r="648" spans="1:6">
      <c r="A648">
        <v>641</v>
      </c>
      <c r="B648" s="9">
        <v>27453</v>
      </c>
      <c r="C648" s="6">
        <f t="shared" si="30"/>
        <v>2</v>
      </c>
      <c r="D648" s="12">
        <f t="shared" si="31"/>
        <v>1975</v>
      </c>
      <c r="E648" s="12">
        <f t="shared" si="32"/>
        <v>1975</v>
      </c>
      <c r="F648" s="19">
        <v>1700</v>
      </c>
    </row>
    <row r="649" spans="1:6">
      <c r="A649">
        <v>642</v>
      </c>
      <c r="B649" s="9">
        <v>27484</v>
      </c>
      <c r="C649" s="6">
        <f t="shared" ref="C649:C712" si="33">MONTH(B649)</f>
        <v>3</v>
      </c>
      <c r="D649" s="12">
        <f t="shared" ref="D649:D712" si="34">YEAR(B649)</f>
        <v>1975</v>
      </c>
      <c r="E649" s="12">
        <f t="shared" ref="E649:E712" si="35">IF(AND($C649&gt;=10,$C649&lt;=12),$D649+1,$D649)</f>
        <v>1975</v>
      </c>
      <c r="F649" s="19">
        <v>1700</v>
      </c>
    </row>
    <row r="650" spans="1:6">
      <c r="A650">
        <v>643</v>
      </c>
      <c r="B650" s="9">
        <v>27514</v>
      </c>
      <c r="C650" s="6">
        <f t="shared" si="33"/>
        <v>4</v>
      </c>
      <c r="D650" s="12">
        <f t="shared" si="34"/>
        <v>1975</v>
      </c>
      <c r="E650" s="12">
        <f t="shared" si="35"/>
        <v>1975</v>
      </c>
      <c r="F650" s="19">
        <v>2800</v>
      </c>
    </row>
    <row r="651" spans="1:6">
      <c r="A651">
        <v>644</v>
      </c>
      <c r="B651" s="9">
        <v>27545</v>
      </c>
      <c r="C651" s="6">
        <f t="shared" si="33"/>
        <v>5</v>
      </c>
      <c r="D651" s="12">
        <f t="shared" si="34"/>
        <v>1975</v>
      </c>
      <c r="E651" s="12">
        <f t="shared" si="35"/>
        <v>1975</v>
      </c>
      <c r="F651" s="19">
        <v>2800</v>
      </c>
    </row>
    <row r="652" spans="1:6">
      <c r="A652">
        <v>645</v>
      </c>
      <c r="B652" s="9">
        <v>27575</v>
      </c>
      <c r="C652" s="6">
        <f t="shared" si="33"/>
        <v>6</v>
      </c>
      <c r="D652" s="12">
        <f t="shared" si="34"/>
        <v>1975</v>
      </c>
      <c r="E652" s="12">
        <f t="shared" si="35"/>
        <v>1975</v>
      </c>
      <c r="F652" s="19">
        <v>2800</v>
      </c>
    </row>
    <row r="653" spans="1:6">
      <c r="A653">
        <v>646</v>
      </c>
      <c r="B653" s="9">
        <v>27606</v>
      </c>
      <c r="C653" s="6">
        <f t="shared" si="33"/>
        <v>7</v>
      </c>
      <c r="D653" s="12">
        <f t="shared" si="34"/>
        <v>1975</v>
      </c>
      <c r="E653" s="12">
        <f t="shared" si="35"/>
        <v>1975</v>
      </c>
      <c r="F653" s="19">
        <v>2800</v>
      </c>
    </row>
    <row r="654" spans="1:6">
      <c r="A654">
        <v>647</v>
      </c>
      <c r="B654" s="9">
        <v>27637</v>
      </c>
      <c r="C654" s="6">
        <f t="shared" si="33"/>
        <v>8</v>
      </c>
      <c r="D654" s="12">
        <f t="shared" si="34"/>
        <v>1975</v>
      </c>
      <c r="E654" s="12">
        <f t="shared" si="35"/>
        <v>1975</v>
      </c>
      <c r="F654" s="19">
        <v>2580.0585855600384</v>
      </c>
    </row>
    <row r="655" spans="1:6">
      <c r="A655">
        <v>648</v>
      </c>
      <c r="B655" s="9">
        <v>27667</v>
      </c>
      <c r="C655" s="6">
        <f t="shared" si="33"/>
        <v>9</v>
      </c>
      <c r="D655" s="12">
        <f t="shared" si="34"/>
        <v>1975</v>
      </c>
      <c r="E655" s="12">
        <f t="shared" si="35"/>
        <v>1975</v>
      </c>
      <c r="F655" s="19">
        <v>1672.8899122790885</v>
      </c>
    </row>
    <row r="656" spans="1:6">
      <c r="A656">
        <v>649</v>
      </c>
      <c r="B656" s="9">
        <v>27698</v>
      </c>
      <c r="C656" s="6">
        <f t="shared" si="33"/>
        <v>10</v>
      </c>
      <c r="D656" s="12">
        <f t="shared" si="34"/>
        <v>1975</v>
      </c>
      <c r="E656" s="12">
        <f t="shared" si="35"/>
        <v>1976</v>
      </c>
      <c r="F656" s="19">
        <v>1700</v>
      </c>
    </row>
    <row r="657" spans="1:6">
      <c r="A657">
        <v>650</v>
      </c>
      <c r="B657" s="9">
        <v>27728</v>
      </c>
      <c r="C657" s="6">
        <f t="shared" si="33"/>
        <v>11</v>
      </c>
      <c r="D657" s="12">
        <f t="shared" si="34"/>
        <v>1975</v>
      </c>
      <c r="E657" s="12">
        <f t="shared" si="35"/>
        <v>1976</v>
      </c>
      <c r="F657" s="19">
        <v>1700</v>
      </c>
    </row>
    <row r="658" spans="1:6">
      <c r="A658">
        <v>651</v>
      </c>
      <c r="B658" s="9">
        <v>27759</v>
      </c>
      <c r="C658" s="6">
        <f t="shared" si="33"/>
        <v>12</v>
      </c>
      <c r="D658" s="12">
        <f t="shared" si="34"/>
        <v>1975</v>
      </c>
      <c r="E658" s="12">
        <f t="shared" si="35"/>
        <v>1976</v>
      </c>
      <c r="F658" s="19">
        <v>1700</v>
      </c>
    </row>
    <row r="659" spans="1:6">
      <c r="A659">
        <v>652</v>
      </c>
      <c r="B659" s="9">
        <v>27790</v>
      </c>
      <c r="C659" s="6">
        <f t="shared" si="33"/>
        <v>1</v>
      </c>
      <c r="D659" s="12">
        <f t="shared" si="34"/>
        <v>1976</v>
      </c>
      <c r="E659" s="12">
        <f t="shared" si="35"/>
        <v>1976</v>
      </c>
      <c r="F659" s="19">
        <v>1700</v>
      </c>
    </row>
    <row r="660" spans="1:6">
      <c r="A660">
        <v>653</v>
      </c>
      <c r="B660" s="9">
        <v>27819</v>
      </c>
      <c r="C660" s="6">
        <f t="shared" si="33"/>
        <v>2</v>
      </c>
      <c r="D660" s="12">
        <f t="shared" si="34"/>
        <v>1976</v>
      </c>
      <c r="E660" s="12">
        <f t="shared" si="35"/>
        <v>1976</v>
      </c>
      <c r="F660" s="19">
        <v>1700</v>
      </c>
    </row>
    <row r="661" spans="1:6">
      <c r="A661">
        <v>654</v>
      </c>
      <c r="B661" s="9">
        <v>27850</v>
      </c>
      <c r="C661" s="6">
        <f t="shared" si="33"/>
        <v>3</v>
      </c>
      <c r="D661" s="12">
        <f t="shared" si="34"/>
        <v>1976</v>
      </c>
      <c r="E661" s="12">
        <f t="shared" si="35"/>
        <v>1976</v>
      </c>
      <c r="F661" s="19">
        <v>1700</v>
      </c>
    </row>
    <row r="662" spans="1:6">
      <c r="A662">
        <v>655</v>
      </c>
      <c r="B662" s="9">
        <v>27880</v>
      </c>
      <c r="C662" s="6">
        <f t="shared" si="33"/>
        <v>4</v>
      </c>
      <c r="D662" s="12">
        <f t="shared" si="34"/>
        <v>1976</v>
      </c>
      <c r="E662" s="12">
        <f t="shared" si="35"/>
        <v>1976</v>
      </c>
      <c r="F662" s="19">
        <v>1000</v>
      </c>
    </row>
    <row r="663" spans="1:6">
      <c r="A663">
        <v>656</v>
      </c>
      <c r="B663" s="9">
        <v>27911</v>
      </c>
      <c r="C663" s="6">
        <f t="shared" si="33"/>
        <v>5</v>
      </c>
      <c r="D663" s="12">
        <f t="shared" si="34"/>
        <v>1976</v>
      </c>
      <c r="E663" s="12">
        <f t="shared" si="35"/>
        <v>1976</v>
      </c>
      <c r="F663" s="19">
        <v>1000</v>
      </c>
    </row>
    <row r="664" spans="1:6">
      <c r="A664">
        <v>657</v>
      </c>
      <c r="B664" s="9">
        <v>27941</v>
      </c>
      <c r="C664" s="6">
        <f t="shared" si="33"/>
        <v>6</v>
      </c>
      <c r="D664" s="12">
        <f t="shared" si="34"/>
        <v>1976</v>
      </c>
      <c r="E664" s="12">
        <f t="shared" si="35"/>
        <v>1976</v>
      </c>
      <c r="F664" s="19">
        <v>1000</v>
      </c>
    </row>
    <row r="665" spans="1:6">
      <c r="A665">
        <v>658</v>
      </c>
      <c r="B665" s="9">
        <v>27972</v>
      </c>
      <c r="C665" s="6">
        <f t="shared" si="33"/>
        <v>7</v>
      </c>
      <c r="D665" s="12">
        <f t="shared" si="34"/>
        <v>1976</v>
      </c>
      <c r="E665" s="12">
        <f t="shared" si="35"/>
        <v>1976</v>
      </c>
      <c r="F665" s="19">
        <v>1000</v>
      </c>
    </row>
    <row r="666" spans="1:6">
      <c r="A666">
        <v>659</v>
      </c>
      <c r="B666" s="9">
        <v>28003</v>
      </c>
      <c r="C666" s="6">
        <f t="shared" si="33"/>
        <v>8</v>
      </c>
      <c r="D666" s="12">
        <f t="shared" si="34"/>
        <v>1976</v>
      </c>
      <c r="E666" s="12">
        <f t="shared" si="35"/>
        <v>1976</v>
      </c>
      <c r="F666" s="19">
        <v>1000</v>
      </c>
    </row>
    <row r="667" spans="1:6">
      <c r="A667">
        <v>660</v>
      </c>
      <c r="B667" s="9">
        <v>28033</v>
      </c>
      <c r="C667" s="6">
        <f t="shared" si="33"/>
        <v>9</v>
      </c>
      <c r="D667" s="12">
        <f t="shared" si="34"/>
        <v>1976</v>
      </c>
      <c r="E667" s="12">
        <f t="shared" si="35"/>
        <v>1976</v>
      </c>
      <c r="F667" s="19">
        <v>1340.8372254047463</v>
      </c>
    </row>
    <row r="668" spans="1:6">
      <c r="A668">
        <v>661</v>
      </c>
      <c r="B668" s="9">
        <v>28064</v>
      </c>
      <c r="C668" s="6">
        <f t="shared" si="33"/>
        <v>10</v>
      </c>
      <c r="D668" s="12">
        <f t="shared" si="34"/>
        <v>1976</v>
      </c>
      <c r="E668" s="12">
        <f t="shared" si="35"/>
        <v>1977</v>
      </c>
      <c r="F668" s="19">
        <v>1200</v>
      </c>
    </row>
    <row r="669" spans="1:6">
      <c r="A669">
        <v>662</v>
      </c>
      <c r="B669" s="9">
        <v>28094</v>
      </c>
      <c r="C669" s="6">
        <f t="shared" si="33"/>
        <v>11</v>
      </c>
      <c r="D669" s="12">
        <f t="shared" si="34"/>
        <v>1976</v>
      </c>
      <c r="E669" s="12">
        <f t="shared" si="35"/>
        <v>1977</v>
      </c>
      <c r="F669" s="19">
        <v>1200</v>
      </c>
    </row>
    <row r="670" spans="1:6">
      <c r="A670">
        <v>663</v>
      </c>
      <c r="B670" s="9">
        <v>28125</v>
      </c>
      <c r="C670" s="6">
        <f t="shared" si="33"/>
        <v>12</v>
      </c>
      <c r="D670" s="12">
        <f t="shared" si="34"/>
        <v>1976</v>
      </c>
      <c r="E670" s="12">
        <f t="shared" si="35"/>
        <v>1977</v>
      </c>
      <c r="F670" s="19">
        <v>1200</v>
      </c>
    </row>
    <row r="671" spans="1:6">
      <c r="A671">
        <v>664</v>
      </c>
      <c r="B671" s="9">
        <v>28156</v>
      </c>
      <c r="C671" s="6">
        <f t="shared" si="33"/>
        <v>1</v>
      </c>
      <c r="D671" s="12">
        <f t="shared" si="34"/>
        <v>1977</v>
      </c>
      <c r="E671" s="12">
        <f t="shared" si="35"/>
        <v>1977</v>
      </c>
      <c r="F671" s="19">
        <v>1200</v>
      </c>
    </row>
    <row r="672" spans="1:6">
      <c r="A672">
        <v>665</v>
      </c>
      <c r="B672" s="9">
        <v>28184</v>
      </c>
      <c r="C672" s="6">
        <f t="shared" si="33"/>
        <v>2</v>
      </c>
      <c r="D672" s="12">
        <f t="shared" si="34"/>
        <v>1977</v>
      </c>
      <c r="E672" s="12">
        <f t="shared" si="35"/>
        <v>1977</v>
      </c>
      <c r="F672" s="19">
        <v>1200</v>
      </c>
    </row>
    <row r="673" spans="1:6">
      <c r="A673">
        <v>666</v>
      </c>
      <c r="B673" s="9">
        <v>28215</v>
      </c>
      <c r="C673" s="6">
        <f t="shared" si="33"/>
        <v>3</v>
      </c>
      <c r="D673" s="12">
        <f t="shared" si="34"/>
        <v>1977</v>
      </c>
      <c r="E673" s="12">
        <f t="shared" si="35"/>
        <v>1977</v>
      </c>
      <c r="F673" s="19">
        <v>1000</v>
      </c>
    </row>
    <row r="674" spans="1:6">
      <c r="A674">
        <v>667</v>
      </c>
      <c r="B674" s="9">
        <v>28245</v>
      </c>
      <c r="C674" s="6">
        <f t="shared" si="33"/>
        <v>4</v>
      </c>
      <c r="D674" s="12">
        <f t="shared" si="34"/>
        <v>1977</v>
      </c>
      <c r="E674" s="12">
        <f t="shared" si="35"/>
        <v>1977</v>
      </c>
      <c r="F674" s="19">
        <v>750</v>
      </c>
    </row>
    <row r="675" spans="1:6">
      <c r="A675">
        <v>668</v>
      </c>
      <c r="B675" s="9">
        <v>28276</v>
      </c>
      <c r="C675" s="6">
        <f t="shared" si="33"/>
        <v>5</v>
      </c>
      <c r="D675" s="12">
        <f t="shared" si="34"/>
        <v>1977</v>
      </c>
      <c r="E675" s="12">
        <f t="shared" si="35"/>
        <v>1977</v>
      </c>
      <c r="F675" s="19">
        <v>750</v>
      </c>
    </row>
    <row r="676" spans="1:6">
      <c r="A676">
        <v>669</v>
      </c>
      <c r="B676" s="9">
        <v>28306</v>
      </c>
      <c r="C676" s="6">
        <f t="shared" si="33"/>
        <v>6</v>
      </c>
      <c r="D676" s="12">
        <f t="shared" si="34"/>
        <v>1977</v>
      </c>
      <c r="E676" s="12">
        <f t="shared" si="35"/>
        <v>1977</v>
      </c>
      <c r="F676" s="19">
        <v>750</v>
      </c>
    </row>
    <row r="677" spans="1:6">
      <c r="A677">
        <v>670</v>
      </c>
      <c r="B677" s="9">
        <v>28337</v>
      </c>
      <c r="C677" s="6">
        <f t="shared" si="33"/>
        <v>7</v>
      </c>
      <c r="D677" s="12">
        <f t="shared" si="34"/>
        <v>1977</v>
      </c>
      <c r="E677" s="12">
        <f t="shared" si="35"/>
        <v>1977</v>
      </c>
      <c r="F677" s="19">
        <v>750</v>
      </c>
    </row>
    <row r="678" spans="1:6">
      <c r="A678">
        <v>671</v>
      </c>
      <c r="B678" s="9">
        <v>28368</v>
      </c>
      <c r="C678" s="6">
        <f t="shared" si="33"/>
        <v>8</v>
      </c>
      <c r="D678" s="12">
        <f t="shared" si="34"/>
        <v>1977</v>
      </c>
      <c r="E678" s="12">
        <f t="shared" si="35"/>
        <v>1977</v>
      </c>
      <c r="F678" s="19">
        <v>750</v>
      </c>
    </row>
    <row r="679" spans="1:6">
      <c r="A679">
        <v>672</v>
      </c>
      <c r="B679" s="9">
        <v>28398</v>
      </c>
      <c r="C679" s="6">
        <f t="shared" si="33"/>
        <v>9</v>
      </c>
      <c r="D679" s="12">
        <f t="shared" si="34"/>
        <v>1977</v>
      </c>
      <c r="E679" s="12">
        <f t="shared" si="35"/>
        <v>1977</v>
      </c>
      <c r="F679" s="19">
        <v>1509.0618419229445</v>
      </c>
    </row>
    <row r="680" spans="1:6">
      <c r="A680">
        <v>673</v>
      </c>
      <c r="B680" s="9">
        <v>28429</v>
      </c>
      <c r="C680" s="6">
        <f t="shared" si="33"/>
        <v>10</v>
      </c>
      <c r="D680" s="12">
        <f t="shared" si="34"/>
        <v>1977</v>
      </c>
      <c r="E680" s="12">
        <f t="shared" si="35"/>
        <v>1978</v>
      </c>
      <c r="F680" s="19">
        <v>900</v>
      </c>
    </row>
    <row r="681" spans="1:6">
      <c r="A681">
        <v>674</v>
      </c>
      <c r="B681" s="9">
        <v>28459</v>
      </c>
      <c r="C681" s="6">
        <f t="shared" si="33"/>
        <v>11</v>
      </c>
      <c r="D681" s="12">
        <f t="shared" si="34"/>
        <v>1977</v>
      </c>
      <c r="E681" s="12">
        <f t="shared" si="35"/>
        <v>1978</v>
      </c>
      <c r="F681" s="19">
        <v>900</v>
      </c>
    </row>
    <row r="682" spans="1:6">
      <c r="A682">
        <v>675</v>
      </c>
      <c r="B682" s="9">
        <v>28490</v>
      </c>
      <c r="C682" s="6">
        <f t="shared" si="33"/>
        <v>12</v>
      </c>
      <c r="D682" s="12">
        <f t="shared" si="34"/>
        <v>1977</v>
      </c>
      <c r="E682" s="12">
        <f t="shared" si="35"/>
        <v>1978</v>
      </c>
      <c r="F682" s="19">
        <v>900</v>
      </c>
    </row>
    <row r="683" spans="1:6">
      <c r="A683">
        <v>676</v>
      </c>
      <c r="B683" s="9">
        <v>28521</v>
      </c>
      <c r="C683" s="6">
        <f t="shared" si="33"/>
        <v>1</v>
      </c>
      <c r="D683" s="12">
        <f t="shared" si="34"/>
        <v>1978</v>
      </c>
      <c r="E683" s="12">
        <f t="shared" si="35"/>
        <v>1978</v>
      </c>
      <c r="F683" s="19">
        <v>900</v>
      </c>
    </row>
    <row r="684" spans="1:6">
      <c r="A684">
        <v>677</v>
      </c>
      <c r="B684" s="9">
        <v>28549</v>
      </c>
      <c r="C684" s="6">
        <f t="shared" si="33"/>
        <v>2</v>
      </c>
      <c r="D684" s="12">
        <f t="shared" si="34"/>
        <v>1978</v>
      </c>
      <c r="E684" s="12">
        <f t="shared" si="35"/>
        <v>1978</v>
      </c>
      <c r="F684" s="19">
        <v>900</v>
      </c>
    </row>
    <row r="685" spans="1:6">
      <c r="A685">
        <v>678</v>
      </c>
      <c r="B685" s="9">
        <v>28580</v>
      </c>
      <c r="C685" s="6">
        <f t="shared" si="33"/>
        <v>3</v>
      </c>
      <c r="D685" s="12">
        <f t="shared" si="34"/>
        <v>1978</v>
      </c>
      <c r="E685" s="12">
        <f t="shared" si="35"/>
        <v>1978</v>
      </c>
      <c r="F685" s="19">
        <v>750</v>
      </c>
    </row>
    <row r="686" spans="1:6">
      <c r="A686">
        <v>679</v>
      </c>
      <c r="B686" s="9">
        <v>28610</v>
      </c>
      <c r="C686" s="6">
        <f t="shared" si="33"/>
        <v>4</v>
      </c>
      <c r="D686" s="12">
        <f t="shared" si="34"/>
        <v>1978</v>
      </c>
      <c r="E686" s="12">
        <f t="shared" si="35"/>
        <v>1978</v>
      </c>
      <c r="F686" s="19">
        <v>2800</v>
      </c>
    </row>
    <row r="687" spans="1:6">
      <c r="A687">
        <v>680</v>
      </c>
      <c r="B687" s="9">
        <v>28641</v>
      </c>
      <c r="C687" s="6">
        <f t="shared" si="33"/>
        <v>5</v>
      </c>
      <c r="D687" s="12">
        <f t="shared" si="34"/>
        <v>1978</v>
      </c>
      <c r="E687" s="12">
        <f t="shared" si="35"/>
        <v>1978</v>
      </c>
      <c r="F687" s="19">
        <v>2800</v>
      </c>
    </row>
    <row r="688" spans="1:6">
      <c r="A688">
        <v>681</v>
      </c>
      <c r="B688" s="9">
        <v>28671</v>
      </c>
      <c r="C688" s="6">
        <f t="shared" si="33"/>
        <v>6</v>
      </c>
      <c r="D688" s="12">
        <f t="shared" si="34"/>
        <v>1978</v>
      </c>
      <c r="E688" s="12">
        <f t="shared" si="35"/>
        <v>1978</v>
      </c>
      <c r="F688" s="19">
        <v>2800</v>
      </c>
    </row>
    <row r="689" spans="1:6">
      <c r="A689">
        <v>682</v>
      </c>
      <c r="B689" s="9">
        <v>28702</v>
      </c>
      <c r="C689" s="6">
        <f t="shared" si="33"/>
        <v>7</v>
      </c>
      <c r="D689" s="12">
        <f t="shared" si="34"/>
        <v>1978</v>
      </c>
      <c r="E689" s="12">
        <f t="shared" si="35"/>
        <v>1978</v>
      </c>
      <c r="F689" s="19">
        <v>1330.9661390531978</v>
      </c>
    </row>
    <row r="690" spans="1:6">
      <c r="A690">
        <v>683</v>
      </c>
      <c r="B690" s="9">
        <v>28733</v>
      </c>
      <c r="C690" s="6">
        <f t="shared" si="33"/>
        <v>8</v>
      </c>
      <c r="D690" s="12">
        <f t="shared" si="34"/>
        <v>1978</v>
      </c>
      <c r="E690" s="12">
        <f t="shared" si="35"/>
        <v>1978</v>
      </c>
      <c r="F690" s="19">
        <v>1748.199868930099</v>
      </c>
    </row>
    <row r="691" spans="1:6">
      <c r="A691">
        <v>684</v>
      </c>
      <c r="B691" s="9">
        <v>28763</v>
      </c>
      <c r="C691" s="6">
        <f t="shared" si="33"/>
        <v>9</v>
      </c>
      <c r="D691" s="12">
        <f t="shared" si="34"/>
        <v>1978</v>
      </c>
      <c r="E691" s="12">
        <f t="shared" si="35"/>
        <v>1978</v>
      </c>
      <c r="F691" s="19">
        <v>2473.3137041764394</v>
      </c>
    </row>
    <row r="692" spans="1:6">
      <c r="A692">
        <v>685</v>
      </c>
      <c r="B692" s="9">
        <v>28794</v>
      </c>
      <c r="C692" s="6">
        <f t="shared" si="33"/>
        <v>10</v>
      </c>
      <c r="D692" s="12">
        <f t="shared" si="34"/>
        <v>1978</v>
      </c>
      <c r="E692" s="12">
        <f t="shared" si="35"/>
        <v>1979</v>
      </c>
      <c r="F692" s="19">
        <v>1200</v>
      </c>
    </row>
    <row r="693" spans="1:6">
      <c r="A693">
        <v>686</v>
      </c>
      <c r="B693" s="9">
        <v>28824</v>
      </c>
      <c r="C693" s="6">
        <f t="shared" si="33"/>
        <v>11</v>
      </c>
      <c r="D693" s="12">
        <f t="shared" si="34"/>
        <v>1978</v>
      </c>
      <c r="E693" s="12">
        <f t="shared" si="35"/>
        <v>1979</v>
      </c>
      <c r="F693" s="19">
        <v>1200</v>
      </c>
    </row>
    <row r="694" spans="1:6">
      <c r="A694">
        <v>687</v>
      </c>
      <c r="B694" s="9">
        <v>28855</v>
      </c>
      <c r="C694" s="6">
        <f t="shared" si="33"/>
        <v>12</v>
      </c>
      <c r="D694" s="12">
        <f t="shared" si="34"/>
        <v>1978</v>
      </c>
      <c r="E694" s="12">
        <f t="shared" si="35"/>
        <v>1979</v>
      </c>
      <c r="F694" s="19">
        <v>1200</v>
      </c>
    </row>
    <row r="695" spans="1:6">
      <c r="A695">
        <v>688</v>
      </c>
      <c r="B695" s="9">
        <v>28886</v>
      </c>
      <c r="C695" s="6">
        <f t="shared" si="33"/>
        <v>1</v>
      </c>
      <c r="D695" s="12">
        <f t="shared" si="34"/>
        <v>1979</v>
      </c>
      <c r="E695" s="12">
        <f t="shared" si="35"/>
        <v>1979</v>
      </c>
      <c r="F695" s="19">
        <v>1200</v>
      </c>
    </row>
    <row r="696" spans="1:6">
      <c r="A696">
        <v>689</v>
      </c>
      <c r="B696" s="9">
        <v>28914</v>
      </c>
      <c r="C696" s="6">
        <f t="shared" si="33"/>
        <v>2</v>
      </c>
      <c r="D696" s="12">
        <f t="shared" si="34"/>
        <v>1979</v>
      </c>
      <c r="E696" s="12">
        <f t="shared" si="35"/>
        <v>1979</v>
      </c>
      <c r="F696" s="19">
        <v>1200</v>
      </c>
    </row>
    <row r="697" spans="1:6">
      <c r="A697">
        <v>690</v>
      </c>
      <c r="B697" s="9">
        <v>28945</v>
      </c>
      <c r="C697" s="6">
        <f t="shared" si="33"/>
        <v>3</v>
      </c>
      <c r="D697" s="12">
        <f t="shared" si="34"/>
        <v>1979</v>
      </c>
      <c r="E697" s="12">
        <f t="shared" si="35"/>
        <v>1979</v>
      </c>
      <c r="F697" s="19">
        <v>1000</v>
      </c>
    </row>
    <row r="698" spans="1:6">
      <c r="A698">
        <v>691</v>
      </c>
      <c r="B698" s="9">
        <v>28975</v>
      </c>
      <c r="C698" s="6">
        <f t="shared" si="33"/>
        <v>4</v>
      </c>
      <c r="D698" s="12">
        <f t="shared" si="34"/>
        <v>1979</v>
      </c>
      <c r="E698" s="12">
        <f t="shared" si="35"/>
        <v>1979</v>
      </c>
      <c r="F698" s="19">
        <v>2800</v>
      </c>
    </row>
    <row r="699" spans="1:6">
      <c r="A699">
        <v>692</v>
      </c>
      <c r="B699" s="9">
        <v>29006</v>
      </c>
      <c r="C699" s="6">
        <f t="shared" si="33"/>
        <v>5</v>
      </c>
      <c r="D699" s="12">
        <f t="shared" si="34"/>
        <v>1979</v>
      </c>
      <c r="E699" s="12">
        <f t="shared" si="35"/>
        <v>1979</v>
      </c>
      <c r="F699" s="19">
        <v>2800</v>
      </c>
    </row>
    <row r="700" spans="1:6">
      <c r="A700">
        <v>693</v>
      </c>
      <c r="B700" s="9">
        <v>29036</v>
      </c>
      <c r="C700" s="6">
        <f t="shared" si="33"/>
        <v>6</v>
      </c>
      <c r="D700" s="12">
        <f t="shared" si="34"/>
        <v>1979</v>
      </c>
      <c r="E700" s="12">
        <f t="shared" si="35"/>
        <v>1979</v>
      </c>
      <c r="F700" s="19">
        <v>2513.8706348068904</v>
      </c>
    </row>
    <row r="701" spans="1:6">
      <c r="A701">
        <v>694</v>
      </c>
      <c r="B701" s="9">
        <v>29067</v>
      </c>
      <c r="C701" s="6">
        <f t="shared" si="33"/>
        <v>7</v>
      </c>
      <c r="D701" s="12">
        <f t="shared" si="34"/>
        <v>1979</v>
      </c>
      <c r="E701" s="12">
        <f t="shared" si="35"/>
        <v>1979</v>
      </c>
      <c r="F701" s="19">
        <v>1000</v>
      </c>
    </row>
    <row r="702" spans="1:6">
      <c r="A702">
        <v>695</v>
      </c>
      <c r="B702" s="9">
        <v>29098</v>
      </c>
      <c r="C702" s="6">
        <f t="shared" si="33"/>
        <v>8</v>
      </c>
      <c r="D702" s="12">
        <f t="shared" si="34"/>
        <v>1979</v>
      </c>
      <c r="E702" s="12">
        <f t="shared" si="35"/>
        <v>1979</v>
      </c>
      <c r="F702" s="19">
        <v>1000</v>
      </c>
    </row>
    <row r="703" spans="1:6">
      <c r="A703">
        <v>696</v>
      </c>
      <c r="B703" s="9">
        <v>29128</v>
      </c>
      <c r="C703" s="6">
        <f t="shared" si="33"/>
        <v>9</v>
      </c>
      <c r="D703" s="12">
        <f t="shared" si="34"/>
        <v>1979</v>
      </c>
      <c r="E703" s="12">
        <f t="shared" si="35"/>
        <v>1979</v>
      </c>
      <c r="F703" s="19">
        <v>1000</v>
      </c>
    </row>
    <row r="704" spans="1:6">
      <c r="A704">
        <v>697</v>
      </c>
      <c r="B704" s="9">
        <v>29159</v>
      </c>
      <c r="C704" s="6">
        <f t="shared" si="33"/>
        <v>10</v>
      </c>
      <c r="D704" s="12">
        <f t="shared" si="34"/>
        <v>1979</v>
      </c>
      <c r="E704" s="12">
        <f t="shared" si="35"/>
        <v>1980</v>
      </c>
      <c r="F704" s="19">
        <v>1700</v>
      </c>
    </row>
    <row r="705" spans="1:6">
      <c r="A705">
        <v>698</v>
      </c>
      <c r="B705" s="9">
        <v>29189</v>
      </c>
      <c r="C705" s="6">
        <f t="shared" si="33"/>
        <v>11</v>
      </c>
      <c r="D705" s="12">
        <f t="shared" si="34"/>
        <v>1979</v>
      </c>
      <c r="E705" s="12">
        <f t="shared" si="35"/>
        <v>1980</v>
      </c>
      <c r="F705" s="19">
        <v>1700</v>
      </c>
    </row>
    <row r="706" spans="1:6">
      <c r="A706">
        <v>699</v>
      </c>
      <c r="B706" s="9">
        <v>29220</v>
      </c>
      <c r="C706" s="6">
        <f t="shared" si="33"/>
        <v>12</v>
      </c>
      <c r="D706" s="12">
        <f t="shared" si="34"/>
        <v>1979</v>
      </c>
      <c r="E706" s="12">
        <f t="shared" si="35"/>
        <v>1980</v>
      </c>
      <c r="F706" s="19">
        <v>1700</v>
      </c>
    </row>
    <row r="707" spans="1:6">
      <c r="A707">
        <v>700</v>
      </c>
      <c r="B707" s="9">
        <v>29251</v>
      </c>
      <c r="C707" s="6">
        <f t="shared" si="33"/>
        <v>1</v>
      </c>
      <c r="D707" s="12">
        <f t="shared" si="34"/>
        <v>1980</v>
      </c>
      <c r="E707" s="12">
        <f t="shared" si="35"/>
        <v>1980</v>
      </c>
      <c r="F707" s="19">
        <v>1700</v>
      </c>
    </row>
    <row r="708" spans="1:6">
      <c r="A708">
        <v>701</v>
      </c>
      <c r="B708" s="9">
        <v>29280</v>
      </c>
      <c r="C708" s="6">
        <f t="shared" si="33"/>
        <v>2</v>
      </c>
      <c r="D708" s="12">
        <f t="shared" si="34"/>
        <v>1980</v>
      </c>
      <c r="E708" s="12">
        <f t="shared" si="35"/>
        <v>1980</v>
      </c>
      <c r="F708" s="19">
        <v>1700</v>
      </c>
    </row>
    <row r="709" spans="1:6">
      <c r="A709">
        <v>702</v>
      </c>
      <c r="B709" s="9">
        <v>29311</v>
      </c>
      <c r="C709" s="6">
        <f t="shared" si="33"/>
        <v>3</v>
      </c>
      <c r="D709" s="12">
        <f t="shared" si="34"/>
        <v>1980</v>
      </c>
      <c r="E709" s="12">
        <f t="shared" si="35"/>
        <v>1980</v>
      </c>
      <c r="F709" s="19">
        <v>1700</v>
      </c>
    </row>
    <row r="710" spans="1:6">
      <c r="A710">
        <v>703</v>
      </c>
      <c r="B710" s="9">
        <v>29341</v>
      </c>
      <c r="C710" s="6">
        <f t="shared" si="33"/>
        <v>4</v>
      </c>
      <c r="D710" s="12">
        <f t="shared" si="34"/>
        <v>1980</v>
      </c>
      <c r="E710" s="12">
        <f t="shared" si="35"/>
        <v>1980</v>
      </c>
      <c r="F710" s="19">
        <v>2800</v>
      </c>
    </row>
    <row r="711" spans="1:6">
      <c r="A711">
        <v>704</v>
      </c>
      <c r="B711" s="9">
        <v>29372</v>
      </c>
      <c r="C711" s="6">
        <f t="shared" si="33"/>
        <v>5</v>
      </c>
      <c r="D711" s="12">
        <f t="shared" si="34"/>
        <v>1980</v>
      </c>
      <c r="E711" s="12">
        <f t="shared" si="35"/>
        <v>1980</v>
      </c>
      <c r="F711" s="19">
        <v>2800</v>
      </c>
    </row>
    <row r="712" spans="1:6">
      <c r="A712">
        <v>705</v>
      </c>
      <c r="B712" s="9">
        <v>29402</v>
      </c>
      <c r="C712" s="6">
        <f t="shared" si="33"/>
        <v>6</v>
      </c>
      <c r="D712" s="12">
        <f t="shared" si="34"/>
        <v>1980</v>
      </c>
      <c r="E712" s="12">
        <f t="shared" si="35"/>
        <v>1980</v>
      </c>
      <c r="F712" s="19">
        <v>2800</v>
      </c>
    </row>
    <row r="713" spans="1:6">
      <c r="A713">
        <v>706</v>
      </c>
      <c r="B713" s="9">
        <v>29433</v>
      </c>
      <c r="C713" s="6">
        <f t="shared" ref="C713:C776" si="36">MONTH(B713)</f>
        <v>7</v>
      </c>
      <c r="D713" s="12">
        <f t="shared" ref="D713:D776" si="37">YEAR(B713)</f>
        <v>1980</v>
      </c>
      <c r="E713" s="12">
        <f t="shared" ref="E713:E776" si="38">IF(AND($C713&gt;=10,$C713&lt;=12),$D713+1,$D713)</f>
        <v>1980</v>
      </c>
      <c r="F713" s="19">
        <v>1899.1608516779565</v>
      </c>
    </row>
    <row r="714" spans="1:6">
      <c r="A714">
        <v>707</v>
      </c>
      <c r="B714" s="9">
        <v>29464</v>
      </c>
      <c r="C714" s="6">
        <f t="shared" si="36"/>
        <v>8</v>
      </c>
      <c r="D714" s="12">
        <f t="shared" si="37"/>
        <v>1980</v>
      </c>
      <c r="E714" s="12">
        <f t="shared" si="38"/>
        <v>1980</v>
      </c>
      <c r="F714" s="19">
        <v>1000</v>
      </c>
    </row>
    <row r="715" spans="1:6">
      <c r="A715">
        <v>708</v>
      </c>
      <c r="B715" s="9">
        <v>29494</v>
      </c>
      <c r="C715" s="6">
        <f t="shared" si="36"/>
        <v>9</v>
      </c>
      <c r="D715" s="12">
        <f t="shared" si="37"/>
        <v>1980</v>
      </c>
      <c r="E715" s="12">
        <f t="shared" si="38"/>
        <v>1980</v>
      </c>
      <c r="F715" s="19">
        <v>1037.5877969182402</v>
      </c>
    </row>
    <row r="716" spans="1:6">
      <c r="A716">
        <v>709</v>
      </c>
      <c r="B716" s="9">
        <v>29525</v>
      </c>
      <c r="C716" s="6">
        <f t="shared" si="36"/>
        <v>10</v>
      </c>
      <c r="D716" s="12">
        <f t="shared" si="37"/>
        <v>1980</v>
      </c>
      <c r="E716" s="12">
        <f t="shared" si="38"/>
        <v>1981</v>
      </c>
      <c r="F716" s="19">
        <v>1700</v>
      </c>
    </row>
    <row r="717" spans="1:6">
      <c r="A717">
        <v>710</v>
      </c>
      <c r="B717" s="9">
        <v>29555</v>
      </c>
      <c r="C717" s="6">
        <f t="shared" si="36"/>
        <v>11</v>
      </c>
      <c r="D717" s="12">
        <f t="shared" si="37"/>
        <v>1980</v>
      </c>
      <c r="E717" s="12">
        <f t="shared" si="38"/>
        <v>1981</v>
      </c>
      <c r="F717" s="19">
        <v>1700</v>
      </c>
    </row>
    <row r="718" spans="1:6">
      <c r="A718">
        <v>711</v>
      </c>
      <c r="B718" s="9">
        <v>29586</v>
      </c>
      <c r="C718" s="6">
        <f t="shared" si="36"/>
        <v>12</v>
      </c>
      <c r="D718" s="12">
        <f t="shared" si="37"/>
        <v>1980</v>
      </c>
      <c r="E718" s="12">
        <f t="shared" si="38"/>
        <v>1981</v>
      </c>
      <c r="F718" s="19">
        <v>1700</v>
      </c>
    </row>
    <row r="719" spans="1:6">
      <c r="A719">
        <v>712</v>
      </c>
      <c r="B719" s="9">
        <v>29617</v>
      </c>
      <c r="C719" s="6">
        <f t="shared" si="36"/>
        <v>1</v>
      </c>
      <c r="D719" s="12">
        <f t="shared" si="37"/>
        <v>1981</v>
      </c>
      <c r="E719" s="12">
        <f t="shared" si="38"/>
        <v>1981</v>
      </c>
      <c r="F719" s="19">
        <v>1700</v>
      </c>
    </row>
    <row r="720" spans="1:6">
      <c r="A720">
        <v>713</v>
      </c>
      <c r="B720" s="9">
        <v>29645</v>
      </c>
      <c r="C720" s="6">
        <f t="shared" si="36"/>
        <v>2</v>
      </c>
      <c r="D720" s="12">
        <f t="shared" si="37"/>
        <v>1981</v>
      </c>
      <c r="E720" s="12">
        <f t="shared" si="38"/>
        <v>1981</v>
      </c>
      <c r="F720" s="19">
        <v>1700</v>
      </c>
    </row>
    <row r="721" spans="1:6">
      <c r="A721">
        <v>714</v>
      </c>
      <c r="B721" s="9">
        <v>29676</v>
      </c>
      <c r="C721" s="6">
        <f t="shared" si="36"/>
        <v>3</v>
      </c>
      <c r="D721" s="12">
        <f t="shared" si="37"/>
        <v>1981</v>
      </c>
      <c r="E721" s="12">
        <f t="shared" si="38"/>
        <v>1981</v>
      </c>
      <c r="F721" s="19">
        <v>1700</v>
      </c>
    </row>
    <row r="722" spans="1:6">
      <c r="A722">
        <v>715</v>
      </c>
      <c r="B722" s="9">
        <v>29706</v>
      </c>
      <c r="C722" s="6">
        <f t="shared" si="36"/>
        <v>4</v>
      </c>
      <c r="D722" s="12">
        <f t="shared" si="37"/>
        <v>1981</v>
      </c>
      <c r="E722" s="12">
        <f t="shared" si="38"/>
        <v>1981</v>
      </c>
      <c r="F722" s="19">
        <v>2800</v>
      </c>
    </row>
    <row r="723" spans="1:6">
      <c r="A723">
        <v>716</v>
      </c>
      <c r="B723" s="9">
        <v>29737</v>
      </c>
      <c r="C723" s="6">
        <f t="shared" si="36"/>
        <v>5</v>
      </c>
      <c r="D723" s="12">
        <f t="shared" si="37"/>
        <v>1981</v>
      </c>
      <c r="E723" s="12">
        <f t="shared" si="38"/>
        <v>1981</v>
      </c>
      <c r="F723" s="19">
        <v>2081.6178498087074</v>
      </c>
    </row>
    <row r="724" spans="1:6">
      <c r="A724">
        <v>717</v>
      </c>
      <c r="B724" s="9">
        <v>29767</v>
      </c>
      <c r="C724" s="6">
        <f t="shared" si="36"/>
        <v>6</v>
      </c>
      <c r="D724" s="12">
        <f t="shared" si="37"/>
        <v>1981</v>
      </c>
      <c r="E724" s="12">
        <f t="shared" si="38"/>
        <v>1981</v>
      </c>
      <c r="F724" s="19">
        <v>1000</v>
      </c>
    </row>
    <row r="725" spans="1:6">
      <c r="A725">
        <v>718</v>
      </c>
      <c r="B725" s="9">
        <v>29798</v>
      </c>
      <c r="C725" s="6">
        <f t="shared" si="36"/>
        <v>7</v>
      </c>
      <c r="D725" s="12">
        <f t="shared" si="37"/>
        <v>1981</v>
      </c>
      <c r="E725" s="12">
        <f t="shared" si="38"/>
        <v>1981</v>
      </c>
      <c r="F725" s="19">
        <v>1000</v>
      </c>
    </row>
    <row r="726" spans="1:6">
      <c r="A726">
        <v>719</v>
      </c>
      <c r="B726" s="9">
        <v>29829</v>
      </c>
      <c r="C726" s="6">
        <f t="shared" si="36"/>
        <v>8</v>
      </c>
      <c r="D726" s="12">
        <f t="shared" si="37"/>
        <v>1981</v>
      </c>
      <c r="E726" s="12">
        <f t="shared" si="38"/>
        <v>1981</v>
      </c>
      <c r="F726" s="19">
        <v>1000</v>
      </c>
    </row>
    <row r="727" spans="1:6">
      <c r="A727">
        <v>720</v>
      </c>
      <c r="B727" s="9">
        <v>29859</v>
      </c>
      <c r="C727" s="6">
        <f t="shared" si="36"/>
        <v>9</v>
      </c>
      <c r="D727" s="12">
        <f t="shared" si="37"/>
        <v>1981</v>
      </c>
      <c r="E727" s="12">
        <f t="shared" si="38"/>
        <v>1981</v>
      </c>
      <c r="F727" s="19">
        <v>1029.3849262824392</v>
      </c>
    </row>
    <row r="728" spans="1:6">
      <c r="A728">
        <v>721</v>
      </c>
      <c r="B728" s="9">
        <v>29890</v>
      </c>
      <c r="C728" s="6">
        <f t="shared" si="36"/>
        <v>10</v>
      </c>
      <c r="D728" s="12">
        <f t="shared" si="37"/>
        <v>1981</v>
      </c>
      <c r="E728" s="12">
        <f t="shared" si="38"/>
        <v>1982</v>
      </c>
      <c r="F728" s="19">
        <v>1200</v>
      </c>
    </row>
    <row r="729" spans="1:6">
      <c r="A729">
        <v>722</v>
      </c>
      <c r="B729" s="9">
        <v>29920</v>
      </c>
      <c r="C729" s="6">
        <f t="shared" si="36"/>
        <v>11</v>
      </c>
      <c r="D729" s="12">
        <f t="shared" si="37"/>
        <v>1981</v>
      </c>
      <c r="E729" s="12">
        <f t="shared" si="38"/>
        <v>1982</v>
      </c>
      <c r="F729" s="19">
        <v>1200</v>
      </c>
    </row>
    <row r="730" spans="1:6">
      <c r="A730">
        <v>723</v>
      </c>
      <c r="B730" s="9">
        <v>29951</v>
      </c>
      <c r="C730" s="6">
        <f t="shared" si="36"/>
        <v>12</v>
      </c>
      <c r="D730" s="12">
        <f t="shared" si="37"/>
        <v>1981</v>
      </c>
      <c r="E730" s="12">
        <f t="shared" si="38"/>
        <v>1982</v>
      </c>
      <c r="F730" s="19">
        <v>1200</v>
      </c>
    </row>
    <row r="731" spans="1:6">
      <c r="A731">
        <v>724</v>
      </c>
      <c r="B731" s="9">
        <v>29982</v>
      </c>
      <c r="C731" s="6">
        <f t="shared" si="36"/>
        <v>1</v>
      </c>
      <c r="D731" s="12">
        <f t="shared" si="37"/>
        <v>1982</v>
      </c>
      <c r="E731" s="12">
        <f t="shared" si="38"/>
        <v>1982</v>
      </c>
      <c r="F731" s="19">
        <v>1200</v>
      </c>
    </row>
    <row r="732" spans="1:6">
      <c r="A732">
        <v>725</v>
      </c>
      <c r="B732" s="9">
        <v>30010</v>
      </c>
      <c r="C732" s="6">
        <f t="shared" si="36"/>
        <v>2</v>
      </c>
      <c r="D732" s="12">
        <f t="shared" si="37"/>
        <v>1982</v>
      </c>
      <c r="E732" s="12">
        <f t="shared" si="38"/>
        <v>1982</v>
      </c>
      <c r="F732" s="19">
        <v>1200</v>
      </c>
    </row>
    <row r="733" spans="1:6">
      <c r="A733">
        <v>726</v>
      </c>
      <c r="B733" s="9">
        <v>30041</v>
      </c>
      <c r="C733" s="6">
        <f t="shared" si="36"/>
        <v>3</v>
      </c>
      <c r="D733" s="12">
        <f t="shared" si="37"/>
        <v>1982</v>
      </c>
      <c r="E733" s="12">
        <f t="shared" si="38"/>
        <v>1982</v>
      </c>
      <c r="F733" s="19">
        <v>1000</v>
      </c>
    </row>
    <row r="734" spans="1:6">
      <c r="A734">
        <v>727</v>
      </c>
      <c r="B734" s="9">
        <v>30071</v>
      </c>
      <c r="C734" s="6">
        <f t="shared" si="36"/>
        <v>4</v>
      </c>
      <c r="D734" s="12">
        <f t="shared" si="37"/>
        <v>1982</v>
      </c>
      <c r="E734" s="12">
        <f t="shared" si="38"/>
        <v>1982</v>
      </c>
      <c r="F734" s="19">
        <v>2800</v>
      </c>
    </row>
    <row r="735" spans="1:6">
      <c r="A735">
        <v>728</v>
      </c>
      <c r="B735" s="9">
        <v>30102</v>
      </c>
      <c r="C735" s="6">
        <f t="shared" si="36"/>
        <v>5</v>
      </c>
      <c r="D735" s="12">
        <f t="shared" si="37"/>
        <v>1982</v>
      </c>
      <c r="E735" s="12">
        <f t="shared" si="38"/>
        <v>1982</v>
      </c>
      <c r="F735" s="19">
        <v>2800</v>
      </c>
    </row>
    <row r="736" spans="1:6">
      <c r="A736">
        <v>729</v>
      </c>
      <c r="B736" s="9">
        <v>30132</v>
      </c>
      <c r="C736" s="6">
        <f t="shared" si="36"/>
        <v>6</v>
      </c>
      <c r="D736" s="12">
        <f t="shared" si="37"/>
        <v>1982</v>
      </c>
      <c r="E736" s="12">
        <f t="shared" si="38"/>
        <v>1982</v>
      </c>
      <c r="F736" s="19">
        <v>2800</v>
      </c>
    </row>
    <row r="737" spans="1:6">
      <c r="A737">
        <v>730</v>
      </c>
      <c r="B737" s="9">
        <v>30163</v>
      </c>
      <c r="C737" s="6">
        <f t="shared" si="36"/>
        <v>7</v>
      </c>
      <c r="D737" s="12">
        <f t="shared" si="37"/>
        <v>1982</v>
      </c>
      <c r="E737" s="12">
        <f t="shared" si="38"/>
        <v>1982</v>
      </c>
      <c r="F737" s="19">
        <v>2800</v>
      </c>
    </row>
    <row r="738" spans="1:6">
      <c r="A738">
        <v>731</v>
      </c>
      <c r="B738" s="9">
        <v>30194</v>
      </c>
      <c r="C738" s="6">
        <f t="shared" si="36"/>
        <v>8</v>
      </c>
      <c r="D738" s="12">
        <f t="shared" si="37"/>
        <v>1982</v>
      </c>
      <c r="E738" s="12">
        <f t="shared" si="38"/>
        <v>1982</v>
      </c>
      <c r="F738" s="19">
        <v>2183.5499987701182</v>
      </c>
    </row>
    <row r="739" spans="1:6">
      <c r="A739">
        <v>732</v>
      </c>
      <c r="B739" s="9">
        <v>30224</v>
      </c>
      <c r="C739" s="6">
        <f t="shared" si="36"/>
        <v>9</v>
      </c>
      <c r="D739" s="12">
        <f t="shared" si="37"/>
        <v>1982</v>
      </c>
      <c r="E739" s="12">
        <f t="shared" si="38"/>
        <v>1982</v>
      </c>
      <c r="F739" s="19">
        <v>2596.7564886962423</v>
      </c>
    </row>
    <row r="740" spans="1:6">
      <c r="A740">
        <v>733</v>
      </c>
      <c r="B740" s="9">
        <v>30255</v>
      </c>
      <c r="C740" s="6">
        <f t="shared" si="36"/>
        <v>10</v>
      </c>
      <c r="D740" s="12">
        <f t="shared" si="37"/>
        <v>1982</v>
      </c>
      <c r="E740" s="12">
        <f t="shared" si="38"/>
        <v>1983</v>
      </c>
      <c r="F740" s="19">
        <v>1700</v>
      </c>
    </row>
    <row r="741" spans="1:6">
      <c r="A741">
        <v>734</v>
      </c>
      <c r="B741" s="9">
        <v>30285</v>
      </c>
      <c r="C741" s="6">
        <f t="shared" si="36"/>
        <v>11</v>
      </c>
      <c r="D741" s="12">
        <f t="shared" si="37"/>
        <v>1982</v>
      </c>
      <c r="E741" s="12">
        <f t="shared" si="38"/>
        <v>1983</v>
      </c>
      <c r="F741" s="19">
        <v>1700</v>
      </c>
    </row>
    <row r="742" spans="1:6">
      <c r="A742">
        <v>735</v>
      </c>
      <c r="B742" s="9">
        <v>30316</v>
      </c>
      <c r="C742" s="6">
        <f t="shared" si="36"/>
        <v>12</v>
      </c>
      <c r="D742" s="12">
        <f t="shared" si="37"/>
        <v>1982</v>
      </c>
      <c r="E742" s="12">
        <f t="shared" si="38"/>
        <v>1983</v>
      </c>
      <c r="F742" s="19">
        <v>1700</v>
      </c>
    </row>
    <row r="743" spans="1:6">
      <c r="A743">
        <v>736</v>
      </c>
      <c r="B743" s="9">
        <v>30347</v>
      </c>
      <c r="C743" s="6">
        <f t="shared" si="36"/>
        <v>1</v>
      </c>
      <c r="D743" s="12">
        <f t="shared" si="37"/>
        <v>1983</v>
      </c>
      <c r="E743" s="12">
        <f t="shared" si="38"/>
        <v>1983</v>
      </c>
      <c r="F743" s="19">
        <v>1700</v>
      </c>
    </row>
    <row r="744" spans="1:6">
      <c r="A744">
        <v>737</v>
      </c>
      <c r="B744" s="9">
        <v>30375</v>
      </c>
      <c r="C744" s="6">
        <f t="shared" si="36"/>
        <v>2</v>
      </c>
      <c r="D744" s="12">
        <f t="shared" si="37"/>
        <v>1983</v>
      </c>
      <c r="E744" s="12">
        <f t="shared" si="38"/>
        <v>1983</v>
      </c>
      <c r="F744" s="19">
        <v>1700</v>
      </c>
    </row>
    <row r="745" spans="1:6">
      <c r="A745">
        <v>738</v>
      </c>
      <c r="B745" s="9">
        <v>30406</v>
      </c>
      <c r="C745" s="6">
        <f t="shared" si="36"/>
        <v>3</v>
      </c>
      <c r="D745" s="12">
        <f t="shared" si="37"/>
        <v>1983</v>
      </c>
      <c r="E745" s="12">
        <f t="shared" si="38"/>
        <v>1983</v>
      </c>
      <c r="F745" s="19">
        <v>1700</v>
      </c>
    </row>
    <row r="746" spans="1:6">
      <c r="A746">
        <v>739</v>
      </c>
      <c r="B746" s="9">
        <v>30436</v>
      </c>
      <c r="C746" s="6">
        <f t="shared" si="36"/>
        <v>4</v>
      </c>
      <c r="D746" s="12">
        <f t="shared" si="37"/>
        <v>1983</v>
      </c>
      <c r="E746" s="12">
        <f t="shared" si="38"/>
        <v>1983</v>
      </c>
      <c r="F746" s="19">
        <v>2800</v>
      </c>
    </row>
    <row r="747" spans="1:6">
      <c r="A747">
        <v>740</v>
      </c>
      <c r="B747" s="9">
        <v>30467</v>
      </c>
      <c r="C747" s="6">
        <f t="shared" si="36"/>
        <v>5</v>
      </c>
      <c r="D747" s="12">
        <f t="shared" si="37"/>
        <v>1983</v>
      </c>
      <c r="E747" s="12">
        <f t="shared" si="38"/>
        <v>1983</v>
      </c>
      <c r="F747" s="19">
        <v>2800</v>
      </c>
    </row>
    <row r="748" spans="1:6">
      <c r="A748">
        <v>741</v>
      </c>
      <c r="B748" s="9">
        <v>30497</v>
      </c>
      <c r="C748" s="6">
        <f t="shared" si="36"/>
        <v>6</v>
      </c>
      <c r="D748" s="12">
        <f t="shared" si="37"/>
        <v>1983</v>
      </c>
      <c r="E748" s="12">
        <f t="shared" si="38"/>
        <v>1983</v>
      </c>
      <c r="F748" s="19">
        <v>2800</v>
      </c>
    </row>
    <row r="749" spans="1:6">
      <c r="A749">
        <v>742</v>
      </c>
      <c r="B749" s="9">
        <v>30528</v>
      </c>
      <c r="C749" s="6">
        <f t="shared" si="36"/>
        <v>7</v>
      </c>
      <c r="D749" s="12">
        <f t="shared" si="37"/>
        <v>1983</v>
      </c>
      <c r="E749" s="12">
        <f t="shared" si="38"/>
        <v>1983</v>
      </c>
      <c r="F749" s="19">
        <v>2800</v>
      </c>
    </row>
    <row r="750" spans="1:6">
      <c r="A750">
        <v>743</v>
      </c>
      <c r="B750" s="9">
        <v>30559</v>
      </c>
      <c r="C750" s="6">
        <f t="shared" si="36"/>
        <v>8</v>
      </c>
      <c r="D750" s="12">
        <f t="shared" si="37"/>
        <v>1983</v>
      </c>
      <c r="E750" s="12">
        <f t="shared" si="38"/>
        <v>1983</v>
      </c>
      <c r="F750" s="19">
        <v>2800</v>
      </c>
    </row>
    <row r="751" spans="1:6">
      <c r="A751">
        <v>744</v>
      </c>
      <c r="B751" s="9">
        <v>30589</v>
      </c>
      <c r="C751" s="6">
        <f t="shared" si="36"/>
        <v>9</v>
      </c>
      <c r="D751" s="12">
        <f t="shared" si="37"/>
        <v>1983</v>
      </c>
      <c r="E751" s="12">
        <f t="shared" si="38"/>
        <v>1983</v>
      </c>
      <c r="F751" s="19">
        <v>2800</v>
      </c>
    </row>
    <row r="752" spans="1:6">
      <c r="A752">
        <v>745</v>
      </c>
      <c r="B752" s="9">
        <v>30620</v>
      </c>
      <c r="C752" s="6">
        <f t="shared" si="36"/>
        <v>10</v>
      </c>
      <c r="D752" s="12">
        <f t="shared" si="37"/>
        <v>1983</v>
      </c>
      <c r="E752" s="12">
        <f t="shared" si="38"/>
        <v>1984</v>
      </c>
      <c r="F752" s="19">
        <v>1700</v>
      </c>
    </row>
    <row r="753" spans="1:6">
      <c r="A753">
        <v>746</v>
      </c>
      <c r="B753" s="9">
        <v>30650</v>
      </c>
      <c r="C753" s="6">
        <f t="shared" si="36"/>
        <v>11</v>
      </c>
      <c r="D753" s="12">
        <f t="shared" si="37"/>
        <v>1983</v>
      </c>
      <c r="E753" s="12">
        <f t="shared" si="38"/>
        <v>1984</v>
      </c>
      <c r="F753" s="19">
        <v>1700</v>
      </c>
    </row>
    <row r="754" spans="1:6">
      <c r="A754">
        <v>747</v>
      </c>
      <c r="B754" s="9">
        <v>30681</v>
      </c>
      <c r="C754" s="6">
        <f t="shared" si="36"/>
        <v>12</v>
      </c>
      <c r="D754" s="12">
        <f t="shared" si="37"/>
        <v>1983</v>
      </c>
      <c r="E754" s="12">
        <f t="shared" si="38"/>
        <v>1984</v>
      </c>
      <c r="F754" s="19">
        <v>1700</v>
      </c>
    </row>
    <row r="755" spans="1:6">
      <c r="A755">
        <v>748</v>
      </c>
      <c r="B755" s="9">
        <v>30712</v>
      </c>
      <c r="C755" s="6">
        <f t="shared" si="36"/>
        <v>1</v>
      </c>
      <c r="D755" s="12">
        <f t="shared" si="37"/>
        <v>1984</v>
      </c>
      <c r="E755" s="12">
        <f t="shared" si="38"/>
        <v>1984</v>
      </c>
      <c r="F755" s="19">
        <v>1700</v>
      </c>
    </row>
    <row r="756" spans="1:6">
      <c r="A756">
        <v>749</v>
      </c>
      <c r="B756" s="9">
        <v>30741</v>
      </c>
      <c r="C756" s="6">
        <f t="shared" si="36"/>
        <v>2</v>
      </c>
      <c r="D756" s="12">
        <f t="shared" si="37"/>
        <v>1984</v>
      </c>
      <c r="E756" s="12">
        <f t="shared" si="38"/>
        <v>1984</v>
      </c>
      <c r="F756" s="19">
        <v>1700</v>
      </c>
    </row>
    <row r="757" spans="1:6">
      <c r="A757">
        <v>750</v>
      </c>
      <c r="B757" s="9">
        <v>30772</v>
      </c>
      <c r="C757" s="6">
        <f t="shared" si="36"/>
        <v>3</v>
      </c>
      <c r="D757" s="12">
        <f t="shared" si="37"/>
        <v>1984</v>
      </c>
      <c r="E757" s="12">
        <f t="shared" si="38"/>
        <v>1984</v>
      </c>
      <c r="F757" s="19">
        <v>1700</v>
      </c>
    </row>
    <row r="758" spans="1:6">
      <c r="A758">
        <v>751</v>
      </c>
      <c r="B758" s="9">
        <v>30802</v>
      </c>
      <c r="C758" s="6">
        <f t="shared" si="36"/>
        <v>4</v>
      </c>
      <c r="D758" s="12">
        <f t="shared" si="37"/>
        <v>1984</v>
      </c>
      <c r="E758" s="12">
        <f t="shared" si="38"/>
        <v>1984</v>
      </c>
      <c r="F758" s="19">
        <v>2800</v>
      </c>
    </row>
    <row r="759" spans="1:6">
      <c r="A759">
        <v>752</v>
      </c>
      <c r="B759" s="9">
        <v>30833</v>
      </c>
      <c r="C759" s="6">
        <f t="shared" si="36"/>
        <v>5</v>
      </c>
      <c r="D759" s="12">
        <f t="shared" si="37"/>
        <v>1984</v>
      </c>
      <c r="E759" s="12">
        <f t="shared" si="38"/>
        <v>1984</v>
      </c>
      <c r="F759" s="19">
        <v>2800</v>
      </c>
    </row>
    <row r="760" spans="1:6">
      <c r="A760">
        <v>753</v>
      </c>
      <c r="B760" s="9">
        <v>30863</v>
      </c>
      <c r="C760" s="6">
        <f t="shared" si="36"/>
        <v>6</v>
      </c>
      <c r="D760" s="12">
        <f t="shared" si="37"/>
        <v>1984</v>
      </c>
      <c r="E760" s="12">
        <f t="shared" si="38"/>
        <v>1984</v>
      </c>
      <c r="F760" s="19">
        <v>2800</v>
      </c>
    </row>
    <row r="761" spans="1:6">
      <c r="A761">
        <v>754</v>
      </c>
      <c r="B761" s="9">
        <v>30894</v>
      </c>
      <c r="C761" s="6">
        <f t="shared" si="36"/>
        <v>7</v>
      </c>
      <c r="D761" s="12">
        <f t="shared" si="37"/>
        <v>1984</v>
      </c>
      <c r="E761" s="12">
        <f t="shared" si="38"/>
        <v>1984</v>
      </c>
      <c r="F761" s="19">
        <v>1353.1504980352661</v>
      </c>
    </row>
    <row r="762" spans="1:6">
      <c r="A762">
        <v>755</v>
      </c>
      <c r="B762" s="9">
        <v>30925</v>
      </c>
      <c r="C762" s="6">
        <f t="shared" si="36"/>
        <v>8</v>
      </c>
      <c r="D762" s="12">
        <f t="shared" si="37"/>
        <v>1984</v>
      </c>
      <c r="E762" s="12">
        <f t="shared" si="38"/>
        <v>1984</v>
      </c>
      <c r="F762" s="19">
        <v>1162.1395886988375</v>
      </c>
    </row>
    <row r="763" spans="1:6">
      <c r="A763">
        <v>756</v>
      </c>
      <c r="B763" s="9">
        <v>30955</v>
      </c>
      <c r="C763" s="6">
        <f t="shared" si="36"/>
        <v>9</v>
      </c>
      <c r="D763" s="12">
        <f t="shared" si="37"/>
        <v>1984</v>
      </c>
      <c r="E763" s="12">
        <f t="shared" si="38"/>
        <v>1984</v>
      </c>
      <c r="F763" s="19">
        <v>1495.5103956942055</v>
      </c>
    </row>
    <row r="764" spans="1:6">
      <c r="A764">
        <v>757</v>
      </c>
      <c r="B764" s="9">
        <v>30986</v>
      </c>
      <c r="C764" s="6">
        <f t="shared" si="36"/>
        <v>10</v>
      </c>
      <c r="D764" s="12">
        <f t="shared" si="37"/>
        <v>1984</v>
      </c>
      <c r="E764" s="12">
        <f t="shared" si="38"/>
        <v>1985</v>
      </c>
      <c r="F764" s="19">
        <v>1700</v>
      </c>
    </row>
    <row r="765" spans="1:6">
      <c r="A765">
        <v>758</v>
      </c>
      <c r="B765" s="9">
        <v>31016</v>
      </c>
      <c r="C765" s="6">
        <f t="shared" si="36"/>
        <v>11</v>
      </c>
      <c r="D765" s="12">
        <f t="shared" si="37"/>
        <v>1984</v>
      </c>
      <c r="E765" s="12">
        <f t="shared" si="38"/>
        <v>1985</v>
      </c>
      <c r="F765" s="19">
        <v>1700</v>
      </c>
    </row>
    <row r="766" spans="1:6">
      <c r="A766">
        <v>759</v>
      </c>
      <c r="B766" s="9">
        <v>31047</v>
      </c>
      <c r="C766" s="6">
        <f t="shared" si="36"/>
        <v>12</v>
      </c>
      <c r="D766" s="12">
        <f t="shared" si="37"/>
        <v>1984</v>
      </c>
      <c r="E766" s="12">
        <f t="shared" si="38"/>
        <v>1985</v>
      </c>
      <c r="F766" s="19">
        <v>1700</v>
      </c>
    </row>
    <row r="767" spans="1:6">
      <c r="A767">
        <v>760</v>
      </c>
      <c r="B767" s="9">
        <v>31078</v>
      </c>
      <c r="C767" s="6">
        <f t="shared" si="36"/>
        <v>1</v>
      </c>
      <c r="D767" s="12">
        <f t="shared" si="37"/>
        <v>1985</v>
      </c>
      <c r="E767" s="12">
        <f t="shared" si="38"/>
        <v>1985</v>
      </c>
      <c r="F767" s="19">
        <v>1700</v>
      </c>
    </row>
    <row r="768" spans="1:6">
      <c r="A768">
        <v>761</v>
      </c>
      <c r="B768" s="9">
        <v>31106</v>
      </c>
      <c r="C768" s="6">
        <f t="shared" si="36"/>
        <v>2</v>
      </c>
      <c r="D768" s="12">
        <f t="shared" si="37"/>
        <v>1985</v>
      </c>
      <c r="E768" s="12">
        <f t="shared" si="38"/>
        <v>1985</v>
      </c>
      <c r="F768" s="19">
        <v>1700</v>
      </c>
    </row>
    <row r="769" spans="1:6">
      <c r="A769">
        <v>762</v>
      </c>
      <c r="B769" s="9">
        <v>31137</v>
      </c>
      <c r="C769" s="6">
        <f t="shared" si="36"/>
        <v>3</v>
      </c>
      <c r="D769" s="12">
        <f t="shared" si="37"/>
        <v>1985</v>
      </c>
      <c r="E769" s="12">
        <f t="shared" si="38"/>
        <v>1985</v>
      </c>
      <c r="F769" s="19">
        <v>1700</v>
      </c>
    </row>
    <row r="770" spans="1:6">
      <c r="A770">
        <v>763</v>
      </c>
      <c r="B770" s="9">
        <v>31167</v>
      </c>
      <c r="C770" s="6">
        <f t="shared" si="36"/>
        <v>4</v>
      </c>
      <c r="D770" s="12">
        <f t="shared" si="37"/>
        <v>1985</v>
      </c>
      <c r="E770" s="12">
        <f t="shared" si="38"/>
        <v>1985</v>
      </c>
      <c r="F770" s="19">
        <v>2800</v>
      </c>
    </row>
    <row r="771" spans="1:6">
      <c r="A771">
        <v>764</v>
      </c>
      <c r="B771" s="9">
        <v>31198</v>
      </c>
      <c r="C771" s="6">
        <f t="shared" si="36"/>
        <v>5</v>
      </c>
      <c r="D771" s="12">
        <f t="shared" si="37"/>
        <v>1985</v>
      </c>
      <c r="E771" s="12">
        <f t="shared" si="38"/>
        <v>1985</v>
      </c>
      <c r="F771" s="19">
        <v>2690.1396836777399</v>
      </c>
    </row>
    <row r="772" spans="1:6">
      <c r="A772">
        <v>765</v>
      </c>
      <c r="B772" s="9">
        <v>31228</v>
      </c>
      <c r="C772" s="6">
        <f t="shared" si="36"/>
        <v>6</v>
      </c>
      <c r="D772" s="12">
        <f t="shared" si="37"/>
        <v>1985</v>
      </c>
      <c r="E772" s="12">
        <f t="shared" si="38"/>
        <v>1985</v>
      </c>
      <c r="F772" s="19">
        <v>1000</v>
      </c>
    </row>
    <row r="773" spans="1:6">
      <c r="A773">
        <v>766</v>
      </c>
      <c r="B773" s="9">
        <v>31259</v>
      </c>
      <c r="C773" s="6">
        <f t="shared" si="36"/>
        <v>7</v>
      </c>
      <c r="D773" s="12">
        <f t="shared" si="37"/>
        <v>1985</v>
      </c>
      <c r="E773" s="12">
        <f t="shared" si="38"/>
        <v>1985</v>
      </c>
      <c r="F773" s="19">
        <v>1000</v>
      </c>
    </row>
    <row r="774" spans="1:6">
      <c r="A774">
        <v>767</v>
      </c>
      <c r="B774" s="9">
        <v>31290</v>
      </c>
      <c r="C774" s="6">
        <f t="shared" si="36"/>
        <v>8</v>
      </c>
      <c r="D774" s="12">
        <f t="shared" si="37"/>
        <v>1985</v>
      </c>
      <c r="E774" s="12">
        <f t="shared" si="38"/>
        <v>1985</v>
      </c>
      <c r="F774" s="19">
        <v>1000</v>
      </c>
    </row>
    <row r="775" spans="1:6">
      <c r="A775">
        <v>768</v>
      </c>
      <c r="B775" s="9">
        <v>31320</v>
      </c>
      <c r="C775" s="6">
        <f t="shared" si="36"/>
        <v>9</v>
      </c>
      <c r="D775" s="12">
        <f t="shared" si="37"/>
        <v>1985</v>
      </c>
      <c r="E775" s="12">
        <f t="shared" si="38"/>
        <v>1985</v>
      </c>
      <c r="F775" s="19">
        <v>1112.7182464917382</v>
      </c>
    </row>
    <row r="776" spans="1:6">
      <c r="A776">
        <v>769</v>
      </c>
      <c r="B776" s="9">
        <v>31351</v>
      </c>
      <c r="C776" s="6">
        <f t="shared" si="36"/>
        <v>10</v>
      </c>
      <c r="D776" s="12">
        <f t="shared" si="37"/>
        <v>1985</v>
      </c>
      <c r="E776" s="12">
        <f t="shared" si="38"/>
        <v>1986</v>
      </c>
      <c r="F776" s="19">
        <v>1700</v>
      </c>
    </row>
    <row r="777" spans="1:6">
      <c r="A777">
        <v>770</v>
      </c>
      <c r="B777" s="9">
        <v>31381</v>
      </c>
      <c r="C777" s="6">
        <f t="shared" ref="C777:C840" si="39">MONTH(B777)</f>
        <v>11</v>
      </c>
      <c r="D777" s="12">
        <f t="shared" ref="D777:D840" si="40">YEAR(B777)</f>
        <v>1985</v>
      </c>
      <c r="E777" s="12">
        <f t="shared" ref="E777:E840" si="41">IF(AND($C777&gt;=10,$C777&lt;=12),$D777+1,$D777)</f>
        <v>1986</v>
      </c>
      <c r="F777" s="19">
        <v>1700</v>
      </c>
    </row>
    <row r="778" spans="1:6">
      <c r="A778">
        <v>771</v>
      </c>
      <c r="B778" s="9">
        <v>31412</v>
      </c>
      <c r="C778" s="6">
        <f t="shared" si="39"/>
        <v>12</v>
      </c>
      <c r="D778" s="12">
        <f t="shared" si="40"/>
        <v>1985</v>
      </c>
      <c r="E778" s="12">
        <f t="shared" si="41"/>
        <v>1986</v>
      </c>
      <c r="F778" s="19">
        <v>1700</v>
      </c>
    </row>
    <row r="779" spans="1:6">
      <c r="A779">
        <v>772</v>
      </c>
      <c r="B779" s="9">
        <v>31443</v>
      </c>
      <c r="C779" s="6">
        <f t="shared" si="39"/>
        <v>1</v>
      </c>
      <c r="D779" s="12">
        <f t="shared" si="40"/>
        <v>1986</v>
      </c>
      <c r="E779" s="12">
        <f t="shared" si="41"/>
        <v>1986</v>
      </c>
      <c r="F779" s="19">
        <v>1700</v>
      </c>
    </row>
    <row r="780" spans="1:6">
      <c r="A780">
        <v>773</v>
      </c>
      <c r="B780" s="9">
        <v>31471</v>
      </c>
      <c r="C780" s="6">
        <f t="shared" si="39"/>
        <v>2</v>
      </c>
      <c r="D780" s="12">
        <f t="shared" si="40"/>
        <v>1986</v>
      </c>
      <c r="E780" s="12">
        <f t="shared" si="41"/>
        <v>1986</v>
      </c>
      <c r="F780" s="19">
        <v>1700</v>
      </c>
    </row>
    <row r="781" spans="1:6">
      <c r="A781">
        <v>774</v>
      </c>
      <c r="B781" s="9">
        <v>31502</v>
      </c>
      <c r="C781" s="6">
        <f t="shared" si="39"/>
        <v>3</v>
      </c>
      <c r="D781" s="12">
        <f t="shared" si="40"/>
        <v>1986</v>
      </c>
      <c r="E781" s="12">
        <f t="shared" si="41"/>
        <v>1986</v>
      </c>
      <c r="F781" s="19">
        <v>1700</v>
      </c>
    </row>
    <row r="782" spans="1:6">
      <c r="A782">
        <v>775</v>
      </c>
      <c r="B782" s="9">
        <v>31532</v>
      </c>
      <c r="C782" s="6">
        <f t="shared" si="39"/>
        <v>4</v>
      </c>
      <c r="D782" s="12">
        <f t="shared" si="40"/>
        <v>1986</v>
      </c>
      <c r="E782" s="12">
        <f t="shared" si="41"/>
        <v>1986</v>
      </c>
      <c r="F782" s="19">
        <v>2800</v>
      </c>
    </row>
    <row r="783" spans="1:6">
      <c r="A783">
        <v>776</v>
      </c>
      <c r="B783" s="9">
        <v>31563</v>
      </c>
      <c r="C783" s="6">
        <f t="shared" si="39"/>
        <v>5</v>
      </c>
      <c r="D783" s="12">
        <f t="shared" si="40"/>
        <v>1986</v>
      </c>
      <c r="E783" s="12">
        <f t="shared" si="41"/>
        <v>1986</v>
      </c>
      <c r="F783" s="19">
        <v>2800</v>
      </c>
    </row>
    <row r="784" spans="1:6">
      <c r="A784">
        <v>777</v>
      </c>
      <c r="B784" s="9">
        <v>31593</v>
      </c>
      <c r="C784" s="6">
        <f t="shared" si="39"/>
        <v>6</v>
      </c>
      <c r="D784" s="12">
        <f t="shared" si="40"/>
        <v>1986</v>
      </c>
      <c r="E784" s="12">
        <f t="shared" si="41"/>
        <v>1986</v>
      </c>
      <c r="F784" s="19">
        <v>2800</v>
      </c>
    </row>
    <row r="785" spans="1:6">
      <c r="A785">
        <v>778</v>
      </c>
      <c r="B785" s="9">
        <v>31624</v>
      </c>
      <c r="C785" s="6">
        <f t="shared" si="39"/>
        <v>7</v>
      </c>
      <c r="D785" s="12">
        <f t="shared" si="40"/>
        <v>1986</v>
      </c>
      <c r="E785" s="12">
        <f t="shared" si="41"/>
        <v>1986</v>
      </c>
      <c r="F785" s="19">
        <v>1000</v>
      </c>
    </row>
    <row r="786" spans="1:6">
      <c r="A786">
        <v>779</v>
      </c>
      <c r="B786" s="9">
        <v>31655</v>
      </c>
      <c r="C786" s="6">
        <f t="shared" si="39"/>
        <v>8</v>
      </c>
      <c r="D786" s="12">
        <f t="shared" si="40"/>
        <v>1986</v>
      </c>
      <c r="E786" s="12">
        <f t="shared" si="41"/>
        <v>1986</v>
      </c>
      <c r="F786" s="19">
        <v>1006.8238029216393</v>
      </c>
    </row>
    <row r="787" spans="1:6">
      <c r="A787">
        <v>780</v>
      </c>
      <c r="B787" s="9">
        <v>31685</v>
      </c>
      <c r="C787" s="6">
        <f t="shared" si="39"/>
        <v>9</v>
      </c>
      <c r="D787" s="12">
        <f t="shared" si="40"/>
        <v>1986</v>
      </c>
      <c r="E787" s="12">
        <f t="shared" si="41"/>
        <v>1986</v>
      </c>
      <c r="F787" s="19">
        <v>2800</v>
      </c>
    </row>
    <row r="788" spans="1:6">
      <c r="A788">
        <v>781</v>
      </c>
      <c r="B788" s="9">
        <v>31716</v>
      </c>
      <c r="C788" s="6">
        <f t="shared" si="39"/>
        <v>10</v>
      </c>
      <c r="D788" s="12">
        <f t="shared" si="40"/>
        <v>1986</v>
      </c>
      <c r="E788" s="12">
        <f t="shared" si="41"/>
        <v>1987</v>
      </c>
      <c r="F788" s="19">
        <v>1700</v>
      </c>
    </row>
    <row r="789" spans="1:6">
      <c r="A789">
        <v>782</v>
      </c>
      <c r="B789" s="9">
        <v>31746</v>
      </c>
      <c r="C789" s="6">
        <f t="shared" si="39"/>
        <v>11</v>
      </c>
      <c r="D789" s="12">
        <f t="shared" si="40"/>
        <v>1986</v>
      </c>
      <c r="E789" s="12">
        <f t="shared" si="41"/>
        <v>1987</v>
      </c>
      <c r="F789" s="19">
        <v>1700</v>
      </c>
    </row>
    <row r="790" spans="1:6">
      <c r="A790">
        <v>783</v>
      </c>
      <c r="B790" s="9">
        <v>31777</v>
      </c>
      <c r="C790" s="6">
        <f t="shared" si="39"/>
        <v>12</v>
      </c>
      <c r="D790" s="12">
        <f t="shared" si="40"/>
        <v>1986</v>
      </c>
      <c r="E790" s="12">
        <f t="shared" si="41"/>
        <v>1987</v>
      </c>
      <c r="F790" s="19">
        <v>1700</v>
      </c>
    </row>
    <row r="791" spans="1:6">
      <c r="A791">
        <v>784</v>
      </c>
      <c r="B791" s="9">
        <v>31808</v>
      </c>
      <c r="C791" s="6">
        <f t="shared" si="39"/>
        <v>1</v>
      </c>
      <c r="D791" s="12">
        <f t="shared" si="40"/>
        <v>1987</v>
      </c>
      <c r="E791" s="12">
        <f t="shared" si="41"/>
        <v>1987</v>
      </c>
      <c r="F791" s="19">
        <v>1700</v>
      </c>
    </row>
    <row r="792" spans="1:6">
      <c r="A792">
        <v>785</v>
      </c>
      <c r="B792" s="9">
        <v>31836</v>
      </c>
      <c r="C792" s="6">
        <f t="shared" si="39"/>
        <v>2</v>
      </c>
      <c r="D792" s="12">
        <f t="shared" si="40"/>
        <v>1987</v>
      </c>
      <c r="E792" s="12">
        <f t="shared" si="41"/>
        <v>1987</v>
      </c>
      <c r="F792" s="19">
        <v>1700</v>
      </c>
    </row>
    <row r="793" spans="1:6">
      <c r="A793">
        <v>786</v>
      </c>
      <c r="B793" s="9">
        <v>31867</v>
      </c>
      <c r="C793" s="6">
        <f t="shared" si="39"/>
        <v>3</v>
      </c>
      <c r="D793" s="12">
        <f t="shared" si="40"/>
        <v>1987</v>
      </c>
      <c r="E793" s="12">
        <f t="shared" si="41"/>
        <v>1987</v>
      </c>
      <c r="F793" s="19">
        <v>1700</v>
      </c>
    </row>
    <row r="794" spans="1:6">
      <c r="A794">
        <v>787</v>
      </c>
      <c r="B794" s="9">
        <v>31897</v>
      </c>
      <c r="C794" s="6">
        <f t="shared" si="39"/>
        <v>4</v>
      </c>
      <c r="D794" s="12">
        <f t="shared" si="40"/>
        <v>1987</v>
      </c>
      <c r="E794" s="12">
        <f t="shared" si="41"/>
        <v>1987</v>
      </c>
      <c r="F794" s="19">
        <v>2103.9389887781526</v>
      </c>
    </row>
    <row r="795" spans="1:6">
      <c r="A795">
        <v>788</v>
      </c>
      <c r="B795" s="9">
        <v>31928</v>
      </c>
      <c r="C795" s="6">
        <f t="shared" si="39"/>
        <v>5</v>
      </c>
      <c r="D795" s="12">
        <f t="shared" si="40"/>
        <v>1987</v>
      </c>
      <c r="E795" s="12">
        <f t="shared" si="41"/>
        <v>1987</v>
      </c>
      <c r="F795" s="19">
        <v>1000</v>
      </c>
    </row>
    <row r="796" spans="1:6">
      <c r="A796">
        <v>789</v>
      </c>
      <c r="B796" s="9">
        <v>31958</v>
      </c>
      <c r="C796" s="6">
        <f t="shared" si="39"/>
        <v>6</v>
      </c>
      <c r="D796" s="12">
        <f t="shared" si="40"/>
        <v>1987</v>
      </c>
      <c r="E796" s="12">
        <f t="shared" si="41"/>
        <v>1987</v>
      </c>
      <c r="F796" s="19">
        <v>1000</v>
      </c>
    </row>
    <row r="797" spans="1:6">
      <c r="A797">
        <v>790</v>
      </c>
      <c r="B797" s="9">
        <v>31989</v>
      </c>
      <c r="C797" s="6">
        <f t="shared" si="39"/>
        <v>7</v>
      </c>
      <c r="D797" s="12">
        <f t="shared" si="40"/>
        <v>1987</v>
      </c>
      <c r="E797" s="12">
        <f t="shared" si="41"/>
        <v>1987</v>
      </c>
      <c r="F797" s="19">
        <v>1000</v>
      </c>
    </row>
    <row r="798" spans="1:6">
      <c r="A798">
        <v>791</v>
      </c>
      <c r="B798" s="9">
        <v>32020</v>
      </c>
      <c r="C798" s="6">
        <f t="shared" si="39"/>
        <v>8</v>
      </c>
      <c r="D798" s="12">
        <f t="shared" si="40"/>
        <v>1987</v>
      </c>
      <c r="E798" s="12">
        <f t="shared" si="41"/>
        <v>1987</v>
      </c>
      <c r="F798" s="19">
        <v>1000</v>
      </c>
    </row>
    <row r="799" spans="1:6">
      <c r="A799">
        <v>792</v>
      </c>
      <c r="B799" s="9">
        <v>32050</v>
      </c>
      <c r="C799" s="6">
        <f t="shared" si="39"/>
        <v>9</v>
      </c>
      <c r="D799" s="12">
        <f t="shared" si="40"/>
        <v>1987</v>
      </c>
      <c r="E799" s="12">
        <f t="shared" si="41"/>
        <v>1987</v>
      </c>
      <c r="F799" s="19">
        <v>1000</v>
      </c>
    </row>
    <row r="800" spans="1:6">
      <c r="A800">
        <v>793</v>
      </c>
      <c r="B800" s="9">
        <v>32081</v>
      </c>
      <c r="C800" s="6">
        <f t="shared" si="39"/>
        <v>10</v>
      </c>
      <c r="D800" s="12">
        <f t="shared" si="40"/>
        <v>1987</v>
      </c>
      <c r="E800" s="12">
        <f t="shared" si="41"/>
        <v>1988</v>
      </c>
      <c r="F800" s="19">
        <v>1200</v>
      </c>
    </row>
    <row r="801" spans="1:6">
      <c r="A801">
        <v>794</v>
      </c>
      <c r="B801" s="9">
        <v>32111</v>
      </c>
      <c r="C801" s="6">
        <f t="shared" si="39"/>
        <v>11</v>
      </c>
      <c r="D801" s="12">
        <f t="shared" si="40"/>
        <v>1987</v>
      </c>
      <c r="E801" s="12">
        <f t="shared" si="41"/>
        <v>1988</v>
      </c>
      <c r="F801" s="19">
        <v>1200</v>
      </c>
    </row>
    <row r="802" spans="1:6">
      <c r="A802">
        <v>795</v>
      </c>
      <c r="B802" s="9">
        <v>32142</v>
      </c>
      <c r="C802" s="6">
        <f t="shared" si="39"/>
        <v>12</v>
      </c>
      <c r="D802" s="12">
        <f t="shared" si="40"/>
        <v>1987</v>
      </c>
      <c r="E802" s="12">
        <f t="shared" si="41"/>
        <v>1988</v>
      </c>
      <c r="F802" s="19">
        <v>1200</v>
      </c>
    </row>
    <row r="803" spans="1:6">
      <c r="A803">
        <v>796</v>
      </c>
      <c r="B803" s="9">
        <v>32173</v>
      </c>
      <c r="C803" s="6">
        <f t="shared" si="39"/>
        <v>1</v>
      </c>
      <c r="D803" s="12">
        <f t="shared" si="40"/>
        <v>1988</v>
      </c>
      <c r="E803" s="12">
        <f t="shared" si="41"/>
        <v>1988</v>
      </c>
      <c r="F803" s="19">
        <v>1200</v>
      </c>
    </row>
    <row r="804" spans="1:6">
      <c r="A804">
        <v>797</v>
      </c>
      <c r="B804" s="9">
        <v>32202</v>
      </c>
      <c r="C804" s="6">
        <f t="shared" si="39"/>
        <v>2</v>
      </c>
      <c r="D804" s="12">
        <f t="shared" si="40"/>
        <v>1988</v>
      </c>
      <c r="E804" s="12">
        <f t="shared" si="41"/>
        <v>1988</v>
      </c>
      <c r="F804" s="19">
        <v>1200</v>
      </c>
    </row>
    <row r="805" spans="1:6">
      <c r="A805">
        <v>798</v>
      </c>
      <c r="B805" s="9">
        <v>32233</v>
      </c>
      <c r="C805" s="6">
        <f t="shared" si="39"/>
        <v>3</v>
      </c>
      <c r="D805" s="12">
        <f t="shared" si="40"/>
        <v>1988</v>
      </c>
      <c r="E805" s="12">
        <f t="shared" si="41"/>
        <v>1988</v>
      </c>
      <c r="F805" s="19">
        <v>1000</v>
      </c>
    </row>
    <row r="806" spans="1:6">
      <c r="A806">
        <v>799</v>
      </c>
      <c r="B806" s="9">
        <v>32263</v>
      </c>
      <c r="C806" s="6">
        <f t="shared" si="39"/>
        <v>4</v>
      </c>
      <c r="D806" s="12">
        <f t="shared" si="40"/>
        <v>1988</v>
      </c>
      <c r="E806" s="12">
        <f t="shared" si="41"/>
        <v>1988</v>
      </c>
      <c r="F806" s="19">
        <v>2323.1031106048408</v>
      </c>
    </row>
    <row r="807" spans="1:6">
      <c r="A807">
        <v>800</v>
      </c>
      <c r="B807" s="9">
        <v>32294</v>
      </c>
      <c r="C807" s="6">
        <f t="shared" si="39"/>
        <v>5</v>
      </c>
      <c r="D807" s="12">
        <f t="shared" si="40"/>
        <v>1988</v>
      </c>
      <c r="E807" s="12">
        <f t="shared" si="41"/>
        <v>1988</v>
      </c>
      <c r="F807" s="19">
        <v>1890.2162940775472</v>
      </c>
    </row>
    <row r="808" spans="1:6">
      <c r="A808">
        <v>801</v>
      </c>
      <c r="B808" s="9">
        <v>32324</v>
      </c>
      <c r="C808" s="6">
        <f t="shared" si="39"/>
        <v>6</v>
      </c>
      <c r="D808" s="12">
        <f t="shared" si="40"/>
        <v>1988</v>
      </c>
      <c r="E808" s="12">
        <f t="shared" si="41"/>
        <v>1988</v>
      </c>
      <c r="F808" s="19">
        <v>750</v>
      </c>
    </row>
    <row r="809" spans="1:6">
      <c r="A809">
        <v>802</v>
      </c>
      <c r="B809" s="9">
        <v>32355</v>
      </c>
      <c r="C809" s="6">
        <f t="shared" si="39"/>
        <v>7</v>
      </c>
      <c r="D809" s="12">
        <f t="shared" si="40"/>
        <v>1988</v>
      </c>
      <c r="E809" s="12">
        <f t="shared" si="41"/>
        <v>1988</v>
      </c>
      <c r="F809" s="19">
        <v>750</v>
      </c>
    </row>
    <row r="810" spans="1:6">
      <c r="A810">
        <v>803</v>
      </c>
      <c r="B810" s="9">
        <v>32386</v>
      </c>
      <c r="C810" s="6">
        <f t="shared" si="39"/>
        <v>8</v>
      </c>
      <c r="D810" s="12">
        <f t="shared" si="40"/>
        <v>1988</v>
      </c>
      <c r="E810" s="12">
        <f t="shared" si="41"/>
        <v>1988</v>
      </c>
      <c r="F810" s="19">
        <v>750</v>
      </c>
    </row>
    <row r="811" spans="1:6">
      <c r="A811">
        <v>804</v>
      </c>
      <c r="B811" s="9">
        <v>32416</v>
      </c>
      <c r="C811" s="6">
        <f t="shared" si="39"/>
        <v>9</v>
      </c>
      <c r="D811" s="12">
        <f t="shared" si="40"/>
        <v>1988</v>
      </c>
      <c r="E811" s="12">
        <f t="shared" si="41"/>
        <v>1988</v>
      </c>
      <c r="F811" s="19">
        <v>1139.4465158984563</v>
      </c>
    </row>
    <row r="812" spans="1:6">
      <c r="A812">
        <v>805</v>
      </c>
      <c r="B812" s="9">
        <v>32447</v>
      </c>
      <c r="C812" s="6">
        <f t="shared" si="39"/>
        <v>10</v>
      </c>
      <c r="D812" s="12">
        <f t="shared" si="40"/>
        <v>1988</v>
      </c>
      <c r="E812" s="12">
        <f t="shared" si="41"/>
        <v>1989</v>
      </c>
      <c r="F812" s="19">
        <v>900</v>
      </c>
    </row>
    <row r="813" spans="1:6">
      <c r="A813">
        <v>806</v>
      </c>
      <c r="B813" s="9">
        <v>32477</v>
      </c>
      <c r="C813" s="6">
        <f t="shared" si="39"/>
        <v>11</v>
      </c>
      <c r="D813" s="12">
        <f t="shared" si="40"/>
        <v>1988</v>
      </c>
      <c r="E813" s="12">
        <f t="shared" si="41"/>
        <v>1989</v>
      </c>
      <c r="F813" s="19">
        <v>900</v>
      </c>
    </row>
    <row r="814" spans="1:6">
      <c r="A814">
        <v>807</v>
      </c>
      <c r="B814" s="9">
        <v>32508</v>
      </c>
      <c r="C814" s="6">
        <f t="shared" si="39"/>
        <v>12</v>
      </c>
      <c r="D814" s="12">
        <f t="shared" si="40"/>
        <v>1988</v>
      </c>
      <c r="E814" s="12">
        <f t="shared" si="41"/>
        <v>1989</v>
      </c>
      <c r="F814" s="19">
        <v>900</v>
      </c>
    </row>
    <row r="815" spans="1:6">
      <c r="A815">
        <v>808</v>
      </c>
      <c r="B815" s="9">
        <v>32539</v>
      </c>
      <c r="C815" s="6">
        <f t="shared" si="39"/>
        <v>1</v>
      </c>
      <c r="D815" s="12">
        <f t="shared" si="40"/>
        <v>1989</v>
      </c>
      <c r="E815" s="12">
        <f t="shared" si="41"/>
        <v>1989</v>
      </c>
      <c r="F815" s="19">
        <v>900</v>
      </c>
    </row>
    <row r="816" spans="1:6">
      <c r="A816">
        <v>809</v>
      </c>
      <c r="B816" s="9">
        <v>32567</v>
      </c>
      <c r="C816" s="6">
        <f t="shared" si="39"/>
        <v>2</v>
      </c>
      <c r="D816" s="12">
        <f t="shared" si="40"/>
        <v>1989</v>
      </c>
      <c r="E816" s="12">
        <f t="shared" si="41"/>
        <v>1989</v>
      </c>
      <c r="F816" s="19">
        <v>900</v>
      </c>
    </row>
    <row r="817" spans="1:6">
      <c r="A817">
        <v>810</v>
      </c>
      <c r="B817" s="9">
        <v>32598</v>
      </c>
      <c r="C817" s="6">
        <f t="shared" si="39"/>
        <v>3</v>
      </c>
      <c r="D817" s="12">
        <f t="shared" si="40"/>
        <v>1989</v>
      </c>
      <c r="E817" s="12">
        <f t="shared" si="41"/>
        <v>1989</v>
      </c>
      <c r="F817" s="19">
        <v>750</v>
      </c>
    </row>
    <row r="818" spans="1:6">
      <c r="A818">
        <v>811</v>
      </c>
      <c r="B818" s="9">
        <v>32628</v>
      </c>
      <c r="C818" s="6">
        <f t="shared" si="39"/>
        <v>4</v>
      </c>
      <c r="D818" s="12">
        <f t="shared" si="40"/>
        <v>1989</v>
      </c>
      <c r="E818" s="12">
        <f t="shared" si="41"/>
        <v>1989</v>
      </c>
      <c r="F818" s="19">
        <v>2800</v>
      </c>
    </row>
    <row r="819" spans="1:6">
      <c r="A819">
        <v>812</v>
      </c>
      <c r="B819" s="9">
        <v>32659</v>
      </c>
      <c r="C819" s="6">
        <f t="shared" si="39"/>
        <v>5</v>
      </c>
      <c r="D819" s="12">
        <f t="shared" si="40"/>
        <v>1989</v>
      </c>
      <c r="E819" s="12">
        <f t="shared" si="41"/>
        <v>1989</v>
      </c>
      <c r="F819" s="19">
        <v>2800</v>
      </c>
    </row>
    <row r="820" spans="1:6">
      <c r="A820">
        <v>813</v>
      </c>
      <c r="B820" s="9">
        <v>32689</v>
      </c>
      <c r="C820" s="6">
        <f t="shared" si="39"/>
        <v>6</v>
      </c>
      <c r="D820" s="12">
        <f t="shared" si="40"/>
        <v>1989</v>
      </c>
      <c r="E820" s="12">
        <f t="shared" si="41"/>
        <v>1989</v>
      </c>
      <c r="F820" s="19">
        <v>957.33384989312344</v>
      </c>
    </row>
    <row r="821" spans="1:6">
      <c r="A821">
        <v>814</v>
      </c>
      <c r="B821" s="9">
        <v>32720</v>
      </c>
      <c r="C821" s="6">
        <f t="shared" si="39"/>
        <v>7</v>
      </c>
      <c r="D821" s="12">
        <f t="shared" si="40"/>
        <v>1989</v>
      </c>
      <c r="E821" s="12">
        <f t="shared" si="41"/>
        <v>1989</v>
      </c>
      <c r="F821" s="19">
        <v>750</v>
      </c>
    </row>
    <row r="822" spans="1:6">
      <c r="A822">
        <v>815</v>
      </c>
      <c r="B822" s="9">
        <v>32751</v>
      </c>
      <c r="C822" s="6">
        <f t="shared" si="39"/>
        <v>8</v>
      </c>
      <c r="D822" s="12">
        <f t="shared" si="40"/>
        <v>1989</v>
      </c>
      <c r="E822" s="12">
        <f t="shared" si="41"/>
        <v>1989</v>
      </c>
      <c r="F822" s="19">
        <v>750</v>
      </c>
    </row>
    <row r="823" spans="1:6">
      <c r="A823">
        <v>816</v>
      </c>
      <c r="B823" s="9">
        <v>32781</v>
      </c>
      <c r="C823" s="6">
        <f t="shared" si="39"/>
        <v>9</v>
      </c>
      <c r="D823" s="12">
        <f t="shared" si="40"/>
        <v>1989</v>
      </c>
      <c r="E823" s="12">
        <f t="shared" si="41"/>
        <v>1989</v>
      </c>
      <c r="F823" s="19">
        <v>1604.0676172221947</v>
      </c>
    </row>
    <row r="824" spans="1:6">
      <c r="A824">
        <v>817</v>
      </c>
      <c r="B824" s="9">
        <v>32812</v>
      </c>
      <c r="C824" s="6">
        <f t="shared" si="39"/>
        <v>10</v>
      </c>
      <c r="D824" s="12">
        <f t="shared" si="40"/>
        <v>1989</v>
      </c>
      <c r="E824" s="12">
        <f t="shared" si="41"/>
        <v>1990</v>
      </c>
      <c r="F824" s="19">
        <v>900</v>
      </c>
    </row>
    <row r="825" spans="1:6">
      <c r="A825">
        <v>818</v>
      </c>
      <c r="B825" s="9">
        <v>32842</v>
      </c>
      <c r="C825" s="6">
        <f t="shared" si="39"/>
        <v>11</v>
      </c>
      <c r="D825" s="12">
        <f t="shared" si="40"/>
        <v>1989</v>
      </c>
      <c r="E825" s="12">
        <f t="shared" si="41"/>
        <v>1990</v>
      </c>
      <c r="F825" s="19">
        <v>900</v>
      </c>
    </row>
    <row r="826" spans="1:6">
      <c r="A826">
        <v>819</v>
      </c>
      <c r="B826" s="9">
        <v>32873</v>
      </c>
      <c r="C826" s="6">
        <f t="shared" si="39"/>
        <v>12</v>
      </c>
      <c r="D826" s="12">
        <f t="shared" si="40"/>
        <v>1989</v>
      </c>
      <c r="E826" s="12">
        <f t="shared" si="41"/>
        <v>1990</v>
      </c>
      <c r="F826" s="19">
        <v>900</v>
      </c>
    </row>
    <row r="827" spans="1:6">
      <c r="A827">
        <v>820</v>
      </c>
      <c r="B827" s="9">
        <v>32904</v>
      </c>
      <c r="C827" s="6">
        <f t="shared" si="39"/>
        <v>1</v>
      </c>
      <c r="D827" s="12">
        <f t="shared" si="40"/>
        <v>1990</v>
      </c>
      <c r="E827" s="12">
        <f t="shared" si="41"/>
        <v>1990</v>
      </c>
      <c r="F827" s="19">
        <v>900</v>
      </c>
    </row>
    <row r="828" spans="1:6">
      <c r="A828">
        <v>821</v>
      </c>
      <c r="B828" s="9">
        <v>32932</v>
      </c>
      <c r="C828" s="6">
        <f t="shared" si="39"/>
        <v>2</v>
      </c>
      <c r="D828" s="12">
        <f t="shared" si="40"/>
        <v>1990</v>
      </c>
      <c r="E828" s="12">
        <f t="shared" si="41"/>
        <v>1990</v>
      </c>
      <c r="F828" s="19">
        <v>900</v>
      </c>
    </row>
    <row r="829" spans="1:6">
      <c r="A829">
        <v>822</v>
      </c>
      <c r="B829" s="9">
        <v>32963</v>
      </c>
      <c r="C829" s="6">
        <f t="shared" si="39"/>
        <v>3</v>
      </c>
      <c r="D829" s="12">
        <f t="shared" si="40"/>
        <v>1990</v>
      </c>
      <c r="E829" s="12">
        <f t="shared" si="41"/>
        <v>1990</v>
      </c>
      <c r="F829" s="19">
        <v>750</v>
      </c>
    </row>
    <row r="830" spans="1:6">
      <c r="A830">
        <v>823</v>
      </c>
      <c r="B830" s="9">
        <v>32993</v>
      </c>
      <c r="C830" s="6">
        <f t="shared" si="39"/>
        <v>4</v>
      </c>
      <c r="D830" s="12">
        <f t="shared" si="40"/>
        <v>1990</v>
      </c>
      <c r="E830" s="12">
        <f t="shared" si="41"/>
        <v>1990</v>
      </c>
      <c r="F830" s="19">
        <v>1805.0722795380011</v>
      </c>
    </row>
    <row r="831" spans="1:6">
      <c r="A831">
        <v>824</v>
      </c>
      <c r="B831" s="9">
        <v>33024</v>
      </c>
      <c r="C831" s="6">
        <f t="shared" si="39"/>
        <v>5</v>
      </c>
      <c r="D831" s="12">
        <f t="shared" si="40"/>
        <v>1990</v>
      </c>
      <c r="E831" s="12">
        <f t="shared" si="41"/>
        <v>1990</v>
      </c>
      <c r="F831" s="19">
        <v>2260.8490003824168</v>
      </c>
    </row>
    <row r="832" spans="1:6">
      <c r="A832">
        <v>825</v>
      </c>
      <c r="B832" s="9">
        <v>33054</v>
      </c>
      <c r="C832" s="6">
        <f t="shared" si="39"/>
        <v>6</v>
      </c>
      <c r="D832" s="12">
        <f t="shared" si="40"/>
        <v>1990</v>
      </c>
      <c r="E832" s="12">
        <f t="shared" si="41"/>
        <v>1990</v>
      </c>
      <c r="F832" s="19">
        <v>750</v>
      </c>
    </row>
    <row r="833" spans="1:6">
      <c r="A833">
        <v>826</v>
      </c>
      <c r="B833" s="9">
        <v>33085</v>
      </c>
      <c r="C833" s="6">
        <f t="shared" si="39"/>
        <v>7</v>
      </c>
      <c r="D833" s="12">
        <f t="shared" si="40"/>
        <v>1990</v>
      </c>
      <c r="E833" s="12">
        <f t="shared" si="41"/>
        <v>1990</v>
      </c>
      <c r="F833" s="19">
        <v>750</v>
      </c>
    </row>
    <row r="834" spans="1:6">
      <c r="A834">
        <v>827</v>
      </c>
      <c r="B834" s="9">
        <v>33116</v>
      </c>
      <c r="C834" s="6">
        <f t="shared" si="39"/>
        <v>8</v>
      </c>
      <c r="D834" s="12">
        <f t="shared" si="40"/>
        <v>1990</v>
      </c>
      <c r="E834" s="12">
        <f t="shared" si="41"/>
        <v>1990</v>
      </c>
      <c r="F834" s="19">
        <v>750</v>
      </c>
    </row>
    <row r="835" spans="1:6">
      <c r="A835">
        <v>828</v>
      </c>
      <c r="B835" s="9">
        <v>33146</v>
      </c>
      <c r="C835" s="6">
        <f t="shared" si="39"/>
        <v>9</v>
      </c>
      <c r="D835" s="12">
        <f t="shared" si="40"/>
        <v>1990</v>
      </c>
      <c r="E835" s="12">
        <f t="shared" si="41"/>
        <v>1990</v>
      </c>
      <c r="F835" s="19">
        <v>750</v>
      </c>
    </row>
    <row r="836" spans="1:6">
      <c r="A836">
        <v>829</v>
      </c>
      <c r="B836" s="9">
        <v>33177</v>
      </c>
      <c r="C836" s="6">
        <f t="shared" si="39"/>
        <v>10</v>
      </c>
      <c r="D836" s="12">
        <f t="shared" si="40"/>
        <v>1990</v>
      </c>
      <c r="E836" s="12">
        <f t="shared" si="41"/>
        <v>1991</v>
      </c>
      <c r="F836" s="19">
        <v>900</v>
      </c>
    </row>
    <row r="837" spans="1:6">
      <c r="A837">
        <v>830</v>
      </c>
      <c r="B837" s="9">
        <v>33207</v>
      </c>
      <c r="C837" s="6">
        <f t="shared" si="39"/>
        <v>11</v>
      </c>
      <c r="D837" s="12">
        <f t="shared" si="40"/>
        <v>1990</v>
      </c>
      <c r="E837" s="12">
        <f t="shared" si="41"/>
        <v>1991</v>
      </c>
      <c r="F837" s="19">
        <v>900</v>
      </c>
    </row>
    <row r="838" spans="1:6">
      <c r="A838">
        <v>831</v>
      </c>
      <c r="B838" s="9">
        <v>33238</v>
      </c>
      <c r="C838" s="6">
        <f t="shared" si="39"/>
        <v>12</v>
      </c>
      <c r="D838" s="12">
        <f t="shared" si="40"/>
        <v>1990</v>
      </c>
      <c r="E838" s="12">
        <f t="shared" si="41"/>
        <v>1991</v>
      </c>
      <c r="F838" s="19">
        <v>900</v>
      </c>
    </row>
    <row r="839" spans="1:6">
      <c r="A839">
        <v>832</v>
      </c>
      <c r="B839" s="9">
        <v>33269</v>
      </c>
      <c r="C839" s="6">
        <f t="shared" si="39"/>
        <v>1</v>
      </c>
      <c r="D839" s="12">
        <f t="shared" si="40"/>
        <v>1991</v>
      </c>
      <c r="E839" s="12">
        <f t="shared" si="41"/>
        <v>1991</v>
      </c>
      <c r="F839" s="19">
        <v>900</v>
      </c>
    </row>
    <row r="840" spans="1:6">
      <c r="A840">
        <v>833</v>
      </c>
      <c r="B840" s="9">
        <v>33297</v>
      </c>
      <c r="C840" s="6">
        <f t="shared" si="39"/>
        <v>2</v>
      </c>
      <c r="D840" s="12">
        <f t="shared" si="40"/>
        <v>1991</v>
      </c>
      <c r="E840" s="12">
        <f t="shared" si="41"/>
        <v>1991</v>
      </c>
      <c r="F840" s="19">
        <v>900</v>
      </c>
    </row>
    <row r="841" spans="1:6">
      <c r="A841">
        <v>834</v>
      </c>
      <c r="B841" s="9">
        <v>33328</v>
      </c>
      <c r="C841" s="6">
        <f t="shared" ref="C841:C904" si="42">MONTH(B841)</f>
        <v>3</v>
      </c>
      <c r="D841" s="12">
        <f t="shared" ref="D841:D904" si="43">YEAR(B841)</f>
        <v>1991</v>
      </c>
      <c r="E841" s="12">
        <f t="shared" ref="E841:E904" si="44">IF(AND($C841&gt;=10,$C841&lt;=12),$D841+1,$D841)</f>
        <v>1991</v>
      </c>
      <c r="F841" s="19">
        <v>750</v>
      </c>
    </row>
    <row r="842" spans="1:6">
      <c r="A842">
        <v>835</v>
      </c>
      <c r="B842" s="9">
        <v>33358</v>
      </c>
      <c r="C842" s="6">
        <f t="shared" si="42"/>
        <v>4</v>
      </c>
      <c r="D842" s="12">
        <f t="shared" si="43"/>
        <v>1991</v>
      </c>
      <c r="E842" s="12">
        <f t="shared" si="44"/>
        <v>1991</v>
      </c>
      <c r="F842" s="19">
        <v>2800</v>
      </c>
    </row>
    <row r="843" spans="1:6">
      <c r="A843">
        <v>836</v>
      </c>
      <c r="B843" s="9">
        <v>33389</v>
      </c>
      <c r="C843" s="6">
        <f t="shared" si="42"/>
        <v>5</v>
      </c>
      <c r="D843" s="12">
        <f t="shared" si="43"/>
        <v>1991</v>
      </c>
      <c r="E843" s="12">
        <f t="shared" si="44"/>
        <v>1991</v>
      </c>
      <c r="F843" s="19">
        <v>2800</v>
      </c>
    </row>
    <row r="844" spans="1:6">
      <c r="A844">
        <v>837</v>
      </c>
      <c r="B844" s="9">
        <v>33419</v>
      </c>
      <c r="C844" s="6">
        <f t="shared" si="42"/>
        <v>6</v>
      </c>
      <c r="D844" s="12">
        <f t="shared" si="43"/>
        <v>1991</v>
      </c>
      <c r="E844" s="12">
        <f t="shared" si="44"/>
        <v>1991</v>
      </c>
      <c r="F844" s="19">
        <v>1513.3224302871445</v>
      </c>
    </row>
    <row r="845" spans="1:6">
      <c r="A845">
        <v>838</v>
      </c>
      <c r="B845" s="9">
        <v>33450</v>
      </c>
      <c r="C845" s="6">
        <f t="shared" si="42"/>
        <v>7</v>
      </c>
      <c r="D845" s="12">
        <f t="shared" si="43"/>
        <v>1991</v>
      </c>
      <c r="E845" s="12">
        <f t="shared" si="44"/>
        <v>1991</v>
      </c>
      <c r="F845" s="19">
        <v>995.94755027311248</v>
      </c>
    </row>
    <row r="846" spans="1:6">
      <c r="A846">
        <v>839</v>
      </c>
      <c r="B846" s="9">
        <v>33481</v>
      </c>
      <c r="C846" s="6">
        <f t="shared" si="42"/>
        <v>8</v>
      </c>
      <c r="D846" s="12">
        <f t="shared" si="43"/>
        <v>1991</v>
      </c>
      <c r="E846" s="12">
        <f t="shared" si="44"/>
        <v>1991</v>
      </c>
      <c r="F846" s="19">
        <v>1052.3330526202278</v>
      </c>
    </row>
    <row r="847" spans="1:6">
      <c r="A847">
        <v>840</v>
      </c>
      <c r="B847" s="9">
        <v>33511</v>
      </c>
      <c r="C847" s="6">
        <f t="shared" si="42"/>
        <v>9</v>
      </c>
      <c r="D847" s="12">
        <f t="shared" si="43"/>
        <v>1991</v>
      </c>
      <c r="E847" s="12">
        <f t="shared" si="44"/>
        <v>1991</v>
      </c>
      <c r="F847" s="19">
        <v>1992.822971899986</v>
      </c>
    </row>
    <row r="848" spans="1:6">
      <c r="A848">
        <v>841</v>
      </c>
      <c r="B848" s="9">
        <v>33542</v>
      </c>
      <c r="C848" s="6">
        <f t="shared" si="42"/>
        <v>10</v>
      </c>
      <c r="D848" s="12">
        <f t="shared" si="43"/>
        <v>1991</v>
      </c>
      <c r="E848" s="12">
        <f t="shared" si="44"/>
        <v>1992</v>
      </c>
      <c r="F848" s="19">
        <v>900</v>
      </c>
    </row>
    <row r="849" spans="1:6">
      <c r="A849">
        <v>842</v>
      </c>
      <c r="B849" s="9">
        <v>33572</v>
      </c>
      <c r="C849" s="6">
        <f t="shared" si="42"/>
        <v>11</v>
      </c>
      <c r="D849" s="12">
        <f t="shared" si="43"/>
        <v>1991</v>
      </c>
      <c r="E849" s="12">
        <f t="shared" si="44"/>
        <v>1992</v>
      </c>
      <c r="F849" s="19">
        <v>900</v>
      </c>
    </row>
    <row r="850" spans="1:6">
      <c r="A850">
        <v>843</v>
      </c>
      <c r="B850" s="9">
        <v>33603</v>
      </c>
      <c r="C850" s="6">
        <f t="shared" si="42"/>
        <v>12</v>
      </c>
      <c r="D850" s="12">
        <f t="shared" si="43"/>
        <v>1991</v>
      </c>
      <c r="E850" s="12">
        <f t="shared" si="44"/>
        <v>1992</v>
      </c>
      <c r="F850" s="19">
        <v>900</v>
      </c>
    </row>
    <row r="851" spans="1:6">
      <c r="A851">
        <v>844</v>
      </c>
      <c r="B851" s="9">
        <v>33634</v>
      </c>
      <c r="C851" s="6">
        <f t="shared" si="42"/>
        <v>1</v>
      </c>
      <c r="D851" s="12">
        <f t="shared" si="43"/>
        <v>1992</v>
      </c>
      <c r="E851" s="12">
        <f t="shared" si="44"/>
        <v>1992</v>
      </c>
      <c r="F851" s="19">
        <v>900</v>
      </c>
    </row>
    <row r="852" spans="1:6">
      <c r="A852">
        <v>845</v>
      </c>
      <c r="B852" s="9">
        <v>33663</v>
      </c>
      <c r="C852" s="6">
        <f t="shared" si="42"/>
        <v>2</v>
      </c>
      <c r="D852" s="12">
        <f t="shared" si="43"/>
        <v>1992</v>
      </c>
      <c r="E852" s="12">
        <f t="shared" si="44"/>
        <v>1992</v>
      </c>
      <c r="F852" s="19">
        <v>900</v>
      </c>
    </row>
    <row r="853" spans="1:6">
      <c r="A853">
        <v>846</v>
      </c>
      <c r="B853" s="9">
        <v>33694</v>
      </c>
      <c r="C853" s="6">
        <f t="shared" si="42"/>
        <v>3</v>
      </c>
      <c r="D853" s="12">
        <f t="shared" si="43"/>
        <v>1992</v>
      </c>
      <c r="E853" s="12">
        <f t="shared" si="44"/>
        <v>1992</v>
      </c>
      <c r="F853" s="19">
        <v>750</v>
      </c>
    </row>
    <row r="854" spans="1:6">
      <c r="A854">
        <v>847</v>
      </c>
      <c r="B854" s="9">
        <v>33724</v>
      </c>
      <c r="C854" s="6">
        <f t="shared" si="42"/>
        <v>4</v>
      </c>
      <c r="D854" s="12">
        <f t="shared" si="43"/>
        <v>1992</v>
      </c>
      <c r="E854" s="12">
        <f t="shared" si="44"/>
        <v>1992</v>
      </c>
      <c r="F854" s="19">
        <v>2800</v>
      </c>
    </row>
    <row r="855" spans="1:6">
      <c r="A855">
        <v>848</v>
      </c>
      <c r="B855" s="9">
        <v>33755</v>
      </c>
      <c r="C855" s="6">
        <f t="shared" si="42"/>
        <v>5</v>
      </c>
      <c r="D855" s="12">
        <f t="shared" si="43"/>
        <v>1992</v>
      </c>
      <c r="E855" s="12">
        <f t="shared" si="44"/>
        <v>1992</v>
      </c>
      <c r="F855" s="19">
        <v>750</v>
      </c>
    </row>
    <row r="856" spans="1:6">
      <c r="A856">
        <v>849</v>
      </c>
      <c r="B856" s="9">
        <v>33785</v>
      </c>
      <c r="C856" s="6">
        <f t="shared" si="42"/>
        <v>6</v>
      </c>
      <c r="D856" s="12">
        <f t="shared" si="43"/>
        <v>1992</v>
      </c>
      <c r="E856" s="12">
        <f t="shared" si="44"/>
        <v>1992</v>
      </c>
      <c r="F856" s="19">
        <v>750</v>
      </c>
    </row>
    <row r="857" spans="1:6">
      <c r="A857">
        <v>850</v>
      </c>
      <c r="B857" s="9">
        <v>33816</v>
      </c>
      <c r="C857" s="6">
        <f t="shared" si="42"/>
        <v>7</v>
      </c>
      <c r="D857" s="12">
        <f t="shared" si="43"/>
        <v>1992</v>
      </c>
      <c r="E857" s="12">
        <f t="shared" si="44"/>
        <v>1992</v>
      </c>
      <c r="F857" s="19">
        <v>750</v>
      </c>
    </row>
    <row r="858" spans="1:6">
      <c r="A858">
        <v>851</v>
      </c>
      <c r="B858" s="9">
        <v>33847</v>
      </c>
      <c r="C858" s="6">
        <f t="shared" si="42"/>
        <v>8</v>
      </c>
      <c r="D858" s="12">
        <f t="shared" si="43"/>
        <v>1992</v>
      </c>
      <c r="E858" s="12">
        <f t="shared" si="44"/>
        <v>1992</v>
      </c>
      <c r="F858" s="19">
        <v>750</v>
      </c>
    </row>
    <row r="859" spans="1:6">
      <c r="A859">
        <v>852</v>
      </c>
      <c r="B859" s="9">
        <v>33877</v>
      </c>
      <c r="C859" s="6">
        <f t="shared" si="42"/>
        <v>9</v>
      </c>
      <c r="D859" s="12">
        <f t="shared" si="43"/>
        <v>1992</v>
      </c>
      <c r="E859" s="12">
        <f t="shared" si="44"/>
        <v>1992</v>
      </c>
      <c r="F859" s="19">
        <v>750</v>
      </c>
    </row>
    <row r="860" spans="1:6">
      <c r="A860">
        <v>853</v>
      </c>
      <c r="B860" s="9">
        <v>33908</v>
      </c>
      <c r="C860" s="6">
        <f t="shared" si="42"/>
        <v>10</v>
      </c>
      <c r="D860" s="12">
        <f t="shared" si="43"/>
        <v>1992</v>
      </c>
      <c r="E860" s="12">
        <f t="shared" si="44"/>
        <v>1993</v>
      </c>
      <c r="F860" s="19">
        <v>900</v>
      </c>
    </row>
    <row r="861" spans="1:6">
      <c r="A861">
        <v>854</v>
      </c>
      <c r="B861" s="9">
        <v>33938</v>
      </c>
      <c r="C861" s="6">
        <f t="shared" si="42"/>
        <v>11</v>
      </c>
      <c r="D861" s="12">
        <f t="shared" si="43"/>
        <v>1992</v>
      </c>
      <c r="E861" s="12">
        <f t="shared" si="44"/>
        <v>1993</v>
      </c>
      <c r="F861" s="19">
        <v>900</v>
      </c>
    </row>
    <row r="862" spans="1:6">
      <c r="A862">
        <v>855</v>
      </c>
      <c r="B862" s="9">
        <v>33969</v>
      </c>
      <c r="C862" s="6">
        <f t="shared" si="42"/>
        <v>12</v>
      </c>
      <c r="D862" s="12">
        <f t="shared" si="43"/>
        <v>1992</v>
      </c>
      <c r="E862" s="12">
        <f t="shared" si="44"/>
        <v>1993</v>
      </c>
      <c r="F862" s="19">
        <v>900</v>
      </c>
    </row>
    <row r="863" spans="1:6">
      <c r="A863">
        <v>856</v>
      </c>
      <c r="B863" s="9">
        <v>34000</v>
      </c>
      <c r="C863" s="6">
        <f t="shared" si="42"/>
        <v>1</v>
      </c>
      <c r="D863" s="12">
        <f t="shared" si="43"/>
        <v>1993</v>
      </c>
      <c r="E863" s="12">
        <f t="shared" si="44"/>
        <v>1993</v>
      </c>
      <c r="F863" s="19">
        <v>900</v>
      </c>
    </row>
    <row r="864" spans="1:6">
      <c r="A864">
        <v>857</v>
      </c>
      <c r="B864" s="9">
        <v>34028</v>
      </c>
      <c r="C864" s="6">
        <f t="shared" si="42"/>
        <v>2</v>
      </c>
      <c r="D864" s="12">
        <f t="shared" si="43"/>
        <v>1993</v>
      </c>
      <c r="E864" s="12">
        <f t="shared" si="44"/>
        <v>1993</v>
      </c>
      <c r="F864" s="19">
        <v>900</v>
      </c>
    </row>
    <row r="865" spans="1:6">
      <c r="A865">
        <v>858</v>
      </c>
      <c r="B865" s="9">
        <v>34059</v>
      </c>
      <c r="C865" s="6">
        <f t="shared" si="42"/>
        <v>3</v>
      </c>
      <c r="D865" s="12">
        <f t="shared" si="43"/>
        <v>1993</v>
      </c>
      <c r="E865" s="12">
        <f t="shared" si="44"/>
        <v>1993</v>
      </c>
      <c r="F865" s="19">
        <v>750</v>
      </c>
    </row>
    <row r="866" spans="1:6">
      <c r="A866">
        <v>859</v>
      </c>
      <c r="B866" s="9">
        <v>34089</v>
      </c>
      <c r="C866" s="6">
        <f t="shared" si="42"/>
        <v>4</v>
      </c>
      <c r="D866" s="12">
        <f t="shared" si="43"/>
        <v>1993</v>
      </c>
      <c r="E866" s="12">
        <f t="shared" si="44"/>
        <v>1993</v>
      </c>
      <c r="F866" s="19">
        <v>2800</v>
      </c>
    </row>
    <row r="867" spans="1:6">
      <c r="A867">
        <v>860</v>
      </c>
      <c r="B867" s="9">
        <v>34120</v>
      </c>
      <c r="C867" s="6">
        <f t="shared" si="42"/>
        <v>5</v>
      </c>
      <c r="D867" s="12">
        <f t="shared" si="43"/>
        <v>1993</v>
      </c>
      <c r="E867" s="12">
        <f t="shared" si="44"/>
        <v>1993</v>
      </c>
      <c r="F867" s="19">
        <v>2800</v>
      </c>
    </row>
    <row r="868" spans="1:6">
      <c r="A868">
        <v>861</v>
      </c>
      <c r="B868" s="9">
        <v>34150</v>
      </c>
      <c r="C868" s="6">
        <f t="shared" si="42"/>
        <v>6</v>
      </c>
      <c r="D868" s="12">
        <f t="shared" si="43"/>
        <v>1993</v>
      </c>
      <c r="E868" s="12">
        <f t="shared" si="44"/>
        <v>1993</v>
      </c>
      <c r="F868" s="19">
        <v>2800</v>
      </c>
    </row>
    <row r="869" spans="1:6">
      <c r="A869">
        <v>862</v>
      </c>
      <c r="B869" s="9">
        <v>34181</v>
      </c>
      <c r="C869" s="6">
        <f t="shared" si="42"/>
        <v>7</v>
      </c>
      <c r="D869" s="12">
        <f t="shared" si="43"/>
        <v>1993</v>
      </c>
      <c r="E869" s="12">
        <f t="shared" si="44"/>
        <v>1993</v>
      </c>
      <c r="F869" s="19">
        <v>2800</v>
      </c>
    </row>
    <row r="870" spans="1:6">
      <c r="A870">
        <v>863</v>
      </c>
      <c r="B870" s="9">
        <v>34212</v>
      </c>
      <c r="C870" s="6">
        <f t="shared" si="42"/>
        <v>8</v>
      </c>
      <c r="D870" s="12">
        <f t="shared" si="43"/>
        <v>1993</v>
      </c>
      <c r="E870" s="12">
        <f t="shared" si="44"/>
        <v>1993</v>
      </c>
      <c r="F870" s="19">
        <v>1869.4658966048414</v>
      </c>
    </row>
    <row r="871" spans="1:6">
      <c r="A871">
        <v>864</v>
      </c>
      <c r="B871" s="9">
        <v>34242</v>
      </c>
      <c r="C871" s="6">
        <f t="shared" si="42"/>
        <v>9</v>
      </c>
      <c r="D871" s="12">
        <f t="shared" si="43"/>
        <v>1993</v>
      </c>
      <c r="E871" s="12">
        <f t="shared" si="44"/>
        <v>1993</v>
      </c>
      <c r="F871" s="19">
        <v>1206.4148763920318</v>
      </c>
    </row>
    <row r="872" spans="1:6">
      <c r="A872">
        <v>865</v>
      </c>
      <c r="B872" s="9">
        <v>34273</v>
      </c>
      <c r="C872" s="6">
        <f t="shared" si="42"/>
        <v>10</v>
      </c>
      <c r="D872" s="12">
        <f t="shared" si="43"/>
        <v>1993</v>
      </c>
      <c r="E872" s="12">
        <f t="shared" si="44"/>
        <v>1994</v>
      </c>
      <c r="F872" s="19">
        <v>1200</v>
      </c>
    </row>
    <row r="873" spans="1:6">
      <c r="A873">
        <v>866</v>
      </c>
      <c r="B873" s="9">
        <v>34303</v>
      </c>
      <c r="C873" s="6">
        <f t="shared" si="42"/>
        <v>11</v>
      </c>
      <c r="D873" s="12">
        <f t="shared" si="43"/>
        <v>1993</v>
      </c>
      <c r="E873" s="12">
        <f t="shared" si="44"/>
        <v>1994</v>
      </c>
      <c r="F873" s="19">
        <v>1200</v>
      </c>
    </row>
    <row r="874" spans="1:6">
      <c r="A874">
        <v>867</v>
      </c>
      <c r="B874" s="9">
        <v>34334</v>
      </c>
      <c r="C874" s="6">
        <f t="shared" si="42"/>
        <v>12</v>
      </c>
      <c r="D874" s="12">
        <f t="shared" si="43"/>
        <v>1993</v>
      </c>
      <c r="E874" s="12">
        <f t="shared" si="44"/>
        <v>1994</v>
      </c>
      <c r="F874" s="19">
        <v>1200</v>
      </c>
    </row>
    <row r="875" spans="1:6">
      <c r="A875">
        <v>868</v>
      </c>
      <c r="B875" s="9">
        <v>34365</v>
      </c>
      <c r="C875" s="6">
        <f t="shared" si="42"/>
        <v>1</v>
      </c>
      <c r="D875" s="12">
        <f t="shared" si="43"/>
        <v>1994</v>
      </c>
      <c r="E875" s="12">
        <f t="shared" si="44"/>
        <v>1994</v>
      </c>
      <c r="F875" s="19">
        <v>1200</v>
      </c>
    </row>
    <row r="876" spans="1:6">
      <c r="A876">
        <v>869</v>
      </c>
      <c r="B876" s="9">
        <v>34393</v>
      </c>
      <c r="C876" s="6">
        <f t="shared" si="42"/>
        <v>2</v>
      </c>
      <c r="D876" s="12">
        <f t="shared" si="43"/>
        <v>1994</v>
      </c>
      <c r="E876" s="12">
        <f t="shared" si="44"/>
        <v>1994</v>
      </c>
      <c r="F876" s="19">
        <v>1200</v>
      </c>
    </row>
    <row r="877" spans="1:6">
      <c r="A877">
        <v>870</v>
      </c>
      <c r="B877" s="9">
        <v>34424</v>
      </c>
      <c r="C877" s="6">
        <f t="shared" si="42"/>
        <v>3</v>
      </c>
      <c r="D877" s="12">
        <f t="shared" si="43"/>
        <v>1994</v>
      </c>
      <c r="E877" s="12">
        <f t="shared" si="44"/>
        <v>1994</v>
      </c>
      <c r="F877" s="19">
        <v>1000</v>
      </c>
    </row>
    <row r="878" spans="1:6">
      <c r="A878">
        <v>871</v>
      </c>
      <c r="B878" s="9">
        <v>34454</v>
      </c>
      <c r="C878" s="6">
        <f t="shared" si="42"/>
        <v>4</v>
      </c>
      <c r="D878" s="12">
        <f t="shared" si="43"/>
        <v>1994</v>
      </c>
      <c r="E878" s="12">
        <f t="shared" si="44"/>
        <v>1994</v>
      </c>
      <c r="F878" s="19">
        <v>1508.27636062284</v>
      </c>
    </row>
    <row r="879" spans="1:6">
      <c r="A879">
        <v>872</v>
      </c>
      <c r="B879" s="9">
        <v>34485</v>
      </c>
      <c r="C879" s="6">
        <f t="shared" si="42"/>
        <v>5</v>
      </c>
      <c r="D879" s="12">
        <f t="shared" si="43"/>
        <v>1994</v>
      </c>
      <c r="E879" s="12">
        <f t="shared" si="44"/>
        <v>1994</v>
      </c>
      <c r="F879" s="19">
        <v>1730.486412312765</v>
      </c>
    </row>
    <row r="880" spans="1:6">
      <c r="A880">
        <v>873</v>
      </c>
      <c r="B880" s="9">
        <v>34515</v>
      </c>
      <c r="C880" s="6">
        <f t="shared" si="42"/>
        <v>6</v>
      </c>
      <c r="D880" s="12">
        <f t="shared" si="43"/>
        <v>1994</v>
      </c>
      <c r="E880" s="12">
        <f t="shared" si="44"/>
        <v>1994</v>
      </c>
      <c r="F880" s="19">
        <v>1000</v>
      </c>
    </row>
    <row r="881" spans="1:6">
      <c r="A881">
        <v>874</v>
      </c>
      <c r="B881" s="9">
        <v>34546</v>
      </c>
      <c r="C881" s="6">
        <f t="shared" si="42"/>
        <v>7</v>
      </c>
      <c r="D881" s="12">
        <f t="shared" si="43"/>
        <v>1994</v>
      </c>
      <c r="E881" s="12">
        <f t="shared" si="44"/>
        <v>1994</v>
      </c>
      <c r="F881" s="19">
        <v>1000</v>
      </c>
    </row>
    <row r="882" spans="1:6">
      <c r="A882">
        <v>875</v>
      </c>
      <c r="B882" s="9">
        <v>34577</v>
      </c>
      <c r="C882" s="6">
        <f t="shared" si="42"/>
        <v>8</v>
      </c>
      <c r="D882" s="12">
        <f t="shared" si="43"/>
        <v>1994</v>
      </c>
      <c r="E882" s="12">
        <f t="shared" si="44"/>
        <v>1994</v>
      </c>
      <c r="F882" s="19">
        <v>1000</v>
      </c>
    </row>
    <row r="883" spans="1:6">
      <c r="A883">
        <v>876</v>
      </c>
      <c r="B883" s="9">
        <v>34607</v>
      </c>
      <c r="C883" s="6">
        <f t="shared" si="42"/>
        <v>9</v>
      </c>
      <c r="D883" s="12">
        <f t="shared" si="43"/>
        <v>1994</v>
      </c>
      <c r="E883" s="12">
        <f t="shared" si="44"/>
        <v>1994</v>
      </c>
      <c r="F883" s="19">
        <v>1000</v>
      </c>
    </row>
    <row r="884" spans="1:6">
      <c r="A884">
        <v>877</v>
      </c>
      <c r="B884" s="9">
        <v>34638</v>
      </c>
      <c r="C884" s="6">
        <f t="shared" si="42"/>
        <v>10</v>
      </c>
      <c r="D884" s="12">
        <f t="shared" si="43"/>
        <v>1994</v>
      </c>
      <c r="E884" s="12">
        <f t="shared" si="44"/>
        <v>1995</v>
      </c>
      <c r="F884" s="19">
        <v>1200</v>
      </c>
    </row>
    <row r="885" spans="1:6">
      <c r="A885">
        <v>878</v>
      </c>
      <c r="B885" s="9">
        <v>34668</v>
      </c>
      <c r="C885" s="6">
        <f t="shared" si="42"/>
        <v>11</v>
      </c>
      <c r="D885" s="12">
        <f t="shared" si="43"/>
        <v>1994</v>
      </c>
      <c r="E885" s="12">
        <f t="shared" si="44"/>
        <v>1995</v>
      </c>
      <c r="F885" s="19">
        <v>1200</v>
      </c>
    </row>
    <row r="886" spans="1:6">
      <c r="A886">
        <v>879</v>
      </c>
      <c r="B886" s="9">
        <v>34699</v>
      </c>
      <c r="C886" s="6">
        <f t="shared" si="42"/>
        <v>12</v>
      </c>
      <c r="D886" s="12">
        <f t="shared" si="43"/>
        <v>1994</v>
      </c>
      <c r="E886" s="12">
        <f t="shared" si="44"/>
        <v>1995</v>
      </c>
      <c r="F886" s="19">
        <v>1200</v>
      </c>
    </row>
    <row r="887" spans="1:6">
      <c r="A887">
        <v>880</v>
      </c>
      <c r="B887" s="9">
        <v>34730</v>
      </c>
      <c r="C887" s="6">
        <f t="shared" si="42"/>
        <v>1</v>
      </c>
      <c r="D887" s="12">
        <f t="shared" si="43"/>
        <v>1995</v>
      </c>
      <c r="E887" s="12">
        <f t="shared" si="44"/>
        <v>1995</v>
      </c>
      <c r="F887" s="19">
        <v>1200</v>
      </c>
    </row>
    <row r="888" spans="1:6">
      <c r="A888">
        <v>881</v>
      </c>
      <c r="B888" s="9">
        <v>34758</v>
      </c>
      <c r="C888" s="6">
        <f t="shared" si="42"/>
        <v>2</v>
      </c>
      <c r="D888" s="12">
        <f t="shared" si="43"/>
        <v>1995</v>
      </c>
      <c r="E888" s="12">
        <f t="shared" si="44"/>
        <v>1995</v>
      </c>
      <c r="F888" s="19">
        <v>1200</v>
      </c>
    </row>
    <row r="889" spans="1:6">
      <c r="A889">
        <v>882</v>
      </c>
      <c r="B889" s="9">
        <v>34789</v>
      </c>
      <c r="C889" s="6">
        <f t="shared" si="42"/>
        <v>3</v>
      </c>
      <c r="D889" s="12">
        <f t="shared" si="43"/>
        <v>1995</v>
      </c>
      <c r="E889" s="12">
        <f t="shared" si="44"/>
        <v>1995</v>
      </c>
      <c r="F889" s="19">
        <v>1000</v>
      </c>
    </row>
    <row r="890" spans="1:6">
      <c r="A890">
        <v>883</v>
      </c>
      <c r="B890" s="9">
        <v>34819</v>
      </c>
      <c r="C890" s="6">
        <f t="shared" si="42"/>
        <v>4</v>
      </c>
      <c r="D890" s="12">
        <f t="shared" si="43"/>
        <v>1995</v>
      </c>
      <c r="E890" s="12">
        <f t="shared" si="44"/>
        <v>1995</v>
      </c>
      <c r="F890" s="19">
        <v>2800</v>
      </c>
    </row>
    <row r="891" spans="1:6">
      <c r="A891">
        <v>884</v>
      </c>
      <c r="B891" s="9">
        <v>34850</v>
      </c>
      <c r="C891" s="6">
        <f t="shared" si="42"/>
        <v>5</v>
      </c>
      <c r="D891" s="12">
        <f t="shared" si="43"/>
        <v>1995</v>
      </c>
      <c r="E891" s="12">
        <f t="shared" si="44"/>
        <v>1995</v>
      </c>
      <c r="F891" s="19">
        <v>2800</v>
      </c>
    </row>
    <row r="892" spans="1:6">
      <c r="A892">
        <v>885</v>
      </c>
      <c r="B892" s="9">
        <v>34880</v>
      </c>
      <c r="C892" s="6">
        <f t="shared" si="42"/>
        <v>6</v>
      </c>
      <c r="D892" s="12">
        <f t="shared" si="43"/>
        <v>1995</v>
      </c>
      <c r="E892" s="12">
        <f t="shared" si="44"/>
        <v>1995</v>
      </c>
      <c r="F892" s="19">
        <v>2800</v>
      </c>
    </row>
    <row r="893" spans="1:6">
      <c r="A893">
        <v>886</v>
      </c>
      <c r="B893" s="9">
        <v>34911</v>
      </c>
      <c r="C893" s="6">
        <f t="shared" si="42"/>
        <v>7</v>
      </c>
      <c r="D893" s="12">
        <f t="shared" si="43"/>
        <v>1995</v>
      </c>
      <c r="E893" s="12">
        <f t="shared" si="44"/>
        <v>1995</v>
      </c>
      <c r="F893" s="19">
        <v>2800</v>
      </c>
    </row>
    <row r="894" spans="1:6">
      <c r="A894">
        <v>887</v>
      </c>
      <c r="B894" s="9">
        <v>34942</v>
      </c>
      <c r="C894" s="6">
        <f t="shared" si="42"/>
        <v>8</v>
      </c>
      <c r="D894" s="12">
        <f t="shared" si="43"/>
        <v>1995</v>
      </c>
      <c r="E894" s="12">
        <f t="shared" si="44"/>
        <v>1995</v>
      </c>
      <c r="F894" s="19">
        <v>2800</v>
      </c>
    </row>
    <row r="895" spans="1:6">
      <c r="A895">
        <v>888</v>
      </c>
      <c r="B895" s="9">
        <v>34972</v>
      </c>
      <c r="C895" s="6">
        <f t="shared" si="42"/>
        <v>9</v>
      </c>
      <c r="D895" s="12">
        <f t="shared" si="43"/>
        <v>1995</v>
      </c>
      <c r="E895" s="12">
        <f t="shared" si="44"/>
        <v>1995</v>
      </c>
      <c r="F895" s="19">
        <v>2101.3060891919113</v>
      </c>
    </row>
    <row r="896" spans="1:6">
      <c r="A896">
        <v>889</v>
      </c>
      <c r="B896" s="9">
        <v>35003</v>
      </c>
      <c r="C896" s="6">
        <f t="shared" si="42"/>
        <v>10</v>
      </c>
      <c r="D896" s="12">
        <f t="shared" si="43"/>
        <v>1995</v>
      </c>
      <c r="E896" s="12">
        <f t="shared" si="44"/>
        <v>1996</v>
      </c>
      <c r="F896" s="19">
        <v>1700</v>
      </c>
    </row>
    <row r="897" spans="1:6">
      <c r="A897">
        <v>890</v>
      </c>
      <c r="B897" s="9">
        <v>35033</v>
      </c>
      <c r="C897" s="6">
        <f t="shared" si="42"/>
        <v>11</v>
      </c>
      <c r="D897" s="12">
        <f t="shared" si="43"/>
        <v>1995</v>
      </c>
      <c r="E897" s="12">
        <f t="shared" si="44"/>
        <v>1996</v>
      </c>
      <c r="F897" s="19">
        <v>1700</v>
      </c>
    </row>
    <row r="898" spans="1:6">
      <c r="A898">
        <v>891</v>
      </c>
      <c r="B898" s="9">
        <v>35064</v>
      </c>
      <c r="C898" s="6">
        <f t="shared" si="42"/>
        <v>12</v>
      </c>
      <c r="D898" s="12">
        <f t="shared" si="43"/>
        <v>1995</v>
      </c>
      <c r="E898" s="12">
        <f t="shared" si="44"/>
        <v>1996</v>
      </c>
      <c r="F898" s="19">
        <v>1700</v>
      </c>
    </row>
    <row r="899" spans="1:6">
      <c r="A899">
        <v>892</v>
      </c>
      <c r="B899" s="9">
        <v>35095</v>
      </c>
      <c r="C899" s="6">
        <f t="shared" si="42"/>
        <v>1</v>
      </c>
      <c r="D899" s="12">
        <f t="shared" si="43"/>
        <v>1996</v>
      </c>
      <c r="E899" s="12">
        <f t="shared" si="44"/>
        <v>1996</v>
      </c>
      <c r="F899" s="19">
        <v>1700</v>
      </c>
    </row>
    <row r="900" spans="1:6">
      <c r="A900">
        <v>893</v>
      </c>
      <c r="B900" s="9">
        <v>35124</v>
      </c>
      <c r="C900" s="6">
        <f t="shared" si="42"/>
        <v>2</v>
      </c>
      <c r="D900" s="12">
        <f t="shared" si="43"/>
        <v>1996</v>
      </c>
      <c r="E900" s="12">
        <f t="shared" si="44"/>
        <v>1996</v>
      </c>
      <c r="F900" s="19">
        <v>1700</v>
      </c>
    </row>
    <row r="901" spans="1:6">
      <c r="A901">
        <v>894</v>
      </c>
      <c r="B901" s="9">
        <v>35155</v>
      </c>
      <c r="C901" s="6">
        <f t="shared" si="42"/>
        <v>3</v>
      </c>
      <c r="D901" s="12">
        <f t="shared" si="43"/>
        <v>1996</v>
      </c>
      <c r="E901" s="12">
        <f t="shared" si="44"/>
        <v>1996</v>
      </c>
      <c r="F901" s="19">
        <v>1700</v>
      </c>
    </row>
    <row r="902" spans="1:6">
      <c r="A902">
        <v>895</v>
      </c>
      <c r="B902" s="9">
        <v>35185</v>
      </c>
      <c r="C902" s="6">
        <f t="shared" si="42"/>
        <v>4</v>
      </c>
      <c r="D902" s="12">
        <f t="shared" si="43"/>
        <v>1996</v>
      </c>
      <c r="E902" s="12">
        <f t="shared" si="44"/>
        <v>1996</v>
      </c>
      <c r="F902" s="19">
        <v>2800</v>
      </c>
    </row>
    <row r="903" spans="1:6">
      <c r="A903">
        <v>896</v>
      </c>
      <c r="B903" s="9">
        <v>35216</v>
      </c>
      <c r="C903" s="6">
        <f t="shared" si="42"/>
        <v>5</v>
      </c>
      <c r="D903" s="12">
        <f t="shared" si="43"/>
        <v>1996</v>
      </c>
      <c r="E903" s="12">
        <f t="shared" si="44"/>
        <v>1996</v>
      </c>
      <c r="F903" s="19">
        <v>2800</v>
      </c>
    </row>
    <row r="904" spans="1:6">
      <c r="A904">
        <v>897</v>
      </c>
      <c r="B904" s="9">
        <v>35246</v>
      </c>
      <c r="C904" s="6">
        <f t="shared" si="42"/>
        <v>6</v>
      </c>
      <c r="D904" s="12">
        <f t="shared" si="43"/>
        <v>1996</v>
      </c>
      <c r="E904" s="12">
        <f t="shared" si="44"/>
        <v>1996</v>
      </c>
      <c r="F904" s="19">
        <v>2800</v>
      </c>
    </row>
    <row r="905" spans="1:6">
      <c r="A905">
        <v>898</v>
      </c>
      <c r="B905" s="9">
        <v>35277</v>
      </c>
      <c r="C905" s="6">
        <f t="shared" ref="C905:C968" si="45">MONTH(B905)</f>
        <v>7</v>
      </c>
      <c r="D905" s="12">
        <f t="shared" ref="D905:D968" si="46">YEAR(B905)</f>
        <v>1996</v>
      </c>
      <c r="E905" s="12">
        <f t="shared" ref="E905:E968" si="47">IF(AND($C905&gt;=10,$C905&lt;=12),$D905+1,$D905)</f>
        <v>1996</v>
      </c>
      <c r="F905" s="19">
        <v>2044.375683676707</v>
      </c>
    </row>
    <row r="906" spans="1:6">
      <c r="A906">
        <v>899</v>
      </c>
      <c r="B906" s="9">
        <v>35308</v>
      </c>
      <c r="C906" s="6">
        <f t="shared" si="45"/>
        <v>8</v>
      </c>
      <c r="D906" s="12">
        <f t="shared" si="46"/>
        <v>1996</v>
      </c>
      <c r="E906" s="12">
        <f t="shared" si="47"/>
        <v>1996</v>
      </c>
      <c r="F906" s="19">
        <v>1538.8275565660128</v>
      </c>
    </row>
    <row r="907" spans="1:6">
      <c r="A907">
        <v>900</v>
      </c>
      <c r="B907" s="9">
        <v>35338</v>
      </c>
      <c r="C907" s="6">
        <f t="shared" si="45"/>
        <v>9</v>
      </c>
      <c r="D907" s="12">
        <f t="shared" si="46"/>
        <v>1996</v>
      </c>
      <c r="E907" s="12">
        <f t="shared" si="47"/>
        <v>1996</v>
      </c>
      <c r="F907" s="19">
        <v>1326.0502212217446</v>
      </c>
    </row>
    <row r="908" spans="1:6">
      <c r="A908">
        <v>901</v>
      </c>
      <c r="B908" s="9">
        <v>35369</v>
      </c>
      <c r="C908" s="6">
        <f t="shared" si="45"/>
        <v>10</v>
      </c>
      <c r="D908" s="12">
        <f t="shared" si="46"/>
        <v>1996</v>
      </c>
      <c r="E908" s="12">
        <f t="shared" si="47"/>
        <v>1997</v>
      </c>
      <c r="F908" s="19">
        <v>1700</v>
      </c>
    </row>
    <row r="909" spans="1:6">
      <c r="A909">
        <v>902</v>
      </c>
      <c r="B909" s="9">
        <v>35399</v>
      </c>
      <c r="C909" s="6">
        <f t="shared" si="45"/>
        <v>11</v>
      </c>
      <c r="D909" s="12">
        <f t="shared" si="46"/>
        <v>1996</v>
      </c>
      <c r="E909" s="12">
        <f t="shared" si="47"/>
        <v>1997</v>
      </c>
      <c r="F909" s="19">
        <v>1700</v>
      </c>
    </row>
    <row r="910" spans="1:6">
      <c r="A910">
        <v>903</v>
      </c>
      <c r="B910" s="9">
        <v>35430</v>
      </c>
      <c r="C910" s="6">
        <f t="shared" si="45"/>
        <v>12</v>
      </c>
      <c r="D910" s="12">
        <f t="shared" si="46"/>
        <v>1996</v>
      </c>
      <c r="E910" s="12">
        <f t="shared" si="47"/>
        <v>1997</v>
      </c>
      <c r="F910" s="19">
        <v>1700</v>
      </c>
    </row>
    <row r="911" spans="1:6">
      <c r="A911">
        <v>904</v>
      </c>
      <c r="B911" s="9">
        <v>35461</v>
      </c>
      <c r="C911" s="6">
        <f t="shared" si="45"/>
        <v>1</v>
      </c>
      <c r="D911" s="12">
        <f t="shared" si="46"/>
        <v>1997</v>
      </c>
      <c r="E911" s="12">
        <f t="shared" si="47"/>
        <v>1997</v>
      </c>
      <c r="F911" s="19">
        <v>1700</v>
      </c>
    </row>
    <row r="912" spans="1:6">
      <c r="A912">
        <v>905</v>
      </c>
      <c r="B912" s="9">
        <v>35489</v>
      </c>
      <c r="C912" s="6">
        <f t="shared" si="45"/>
        <v>2</v>
      </c>
      <c r="D912" s="12">
        <f t="shared" si="46"/>
        <v>1997</v>
      </c>
      <c r="E912" s="12">
        <f t="shared" si="47"/>
        <v>1997</v>
      </c>
      <c r="F912" s="19">
        <v>1700</v>
      </c>
    </row>
    <row r="913" spans="1:6">
      <c r="A913">
        <v>906</v>
      </c>
      <c r="B913" s="9">
        <v>35520</v>
      </c>
      <c r="C913" s="6">
        <f t="shared" si="45"/>
        <v>3</v>
      </c>
      <c r="D913" s="12">
        <f t="shared" si="46"/>
        <v>1997</v>
      </c>
      <c r="E913" s="12">
        <f t="shared" si="47"/>
        <v>1997</v>
      </c>
      <c r="F913" s="19">
        <v>1700</v>
      </c>
    </row>
    <row r="914" spans="1:6">
      <c r="A914">
        <v>907</v>
      </c>
      <c r="B914" s="9">
        <v>35550</v>
      </c>
      <c r="C914" s="6">
        <f t="shared" si="45"/>
        <v>4</v>
      </c>
      <c r="D914" s="12">
        <f t="shared" si="46"/>
        <v>1997</v>
      </c>
      <c r="E914" s="12">
        <f t="shared" si="47"/>
        <v>1997</v>
      </c>
      <c r="F914" s="19">
        <v>2800</v>
      </c>
    </row>
    <row r="915" spans="1:6">
      <c r="A915">
        <v>908</v>
      </c>
      <c r="B915" s="9">
        <v>35581</v>
      </c>
      <c r="C915" s="6">
        <f t="shared" si="45"/>
        <v>5</v>
      </c>
      <c r="D915" s="12">
        <f t="shared" si="46"/>
        <v>1997</v>
      </c>
      <c r="E915" s="12">
        <f t="shared" si="47"/>
        <v>1997</v>
      </c>
      <c r="F915" s="19">
        <v>2800</v>
      </c>
    </row>
    <row r="916" spans="1:6">
      <c r="A916">
        <v>909</v>
      </c>
      <c r="B916" s="9">
        <v>35611</v>
      </c>
      <c r="C916" s="6">
        <f t="shared" si="45"/>
        <v>6</v>
      </c>
      <c r="D916" s="12">
        <f t="shared" si="46"/>
        <v>1997</v>
      </c>
      <c r="E916" s="12">
        <f t="shared" si="47"/>
        <v>1997</v>
      </c>
      <c r="F916" s="19">
        <v>1764.2695055229051</v>
      </c>
    </row>
    <row r="917" spans="1:6">
      <c r="A917">
        <v>910</v>
      </c>
      <c r="B917" s="9">
        <v>35642</v>
      </c>
      <c r="C917" s="6">
        <f t="shared" si="45"/>
        <v>7</v>
      </c>
      <c r="D917" s="12">
        <f t="shared" si="46"/>
        <v>1997</v>
      </c>
      <c r="E917" s="12">
        <f t="shared" si="47"/>
        <v>1997</v>
      </c>
      <c r="F917" s="19">
        <v>1000</v>
      </c>
    </row>
    <row r="918" spans="1:6">
      <c r="A918">
        <v>911</v>
      </c>
      <c r="B918" s="9">
        <v>35673</v>
      </c>
      <c r="C918" s="6">
        <f t="shared" si="45"/>
        <v>8</v>
      </c>
      <c r="D918" s="12">
        <f t="shared" si="46"/>
        <v>1997</v>
      </c>
      <c r="E918" s="12">
        <f t="shared" si="47"/>
        <v>1997</v>
      </c>
      <c r="F918" s="19">
        <v>1291.9221223850941</v>
      </c>
    </row>
    <row r="919" spans="1:6">
      <c r="A919">
        <v>912</v>
      </c>
      <c r="B919" s="9">
        <v>35703</v>
      </c>
      <c r="C919" s="6">
        <f t="shared" si="45"/>
        <v>9</v>
      </c>
      <c r="D919" s="12">
        <f t="shared" si="46"/>
        <v>1997</v>
      </c>
      <c r="E919" s="12">
        <f t="shared" si="47"/>
        <v>1997</v>
      </c>
      <c r="F919" s="19">
        <v>1000</v>
      </c>
    </row>
    <row r="920" spans="1:6">
      <c r="A920">
        <v>913</v>
      </c>
      <c r="B920" s="9">
        <v>35734</v>
      </c>
      <c r="C920" s="6">
        <f t="shared" si="45"/>
        <v>10</v>
      </c>
      <c r="D920" s="12">
        <f t="shared" si="46"/>
        <v>1997</v>
      </c>
      <c r="E920" s="12">
        <f t="shared" si="47"/>
        <v>1998</v>
      </c>
      <c r="F920" s="19">
        <v>1700</v>
      </c>
    </row>
    <row r="921" spans="1:6">
      <c r="A921">
        <v>914</v>
      </c>
      <c r="B921" s="9">
        <v>35764</v>
      </c>
      <c r="C921" s="6">
        <f t="shared" si="45"/>
        <v>11</v>
      </c>
      <c r="D921" s="12">
        <f t="shared" si="46"/>
        <v>1997</v>
      </c>
      <c r="E921" s="12">
        <f t="shared" si="47"/>
        <v>1998</v>
      </c>
      <c r="F921" s="19">
        <v>1700</v>
      </c>
    </row>
    <row r="922" spans="1:6">
      <c r="A922">
        <v>915</v>
      </c>
      <c r="B922" s="9">
        <v>35795</v>
      </c>
      <c r="C922" s="6">
        <f t="shared" si="45"/>
        <v>12</v>
      </c>
      <c r="D922" s="12">
        <f t="shared" si="46"/>
        <v>1997</v>
      </c>
      <c r="E922" s="12">
        <f t="shared" si="47"/>
        <v>1998</v>
      </c>
      <c r="F922" s="19">
        <v>1700</v>
      </c>
    </row>
    <row r="923" spans="1:6">
      <c r="A923">
        <v>916</v>
      </c>
      <c r="B923" s="9">
        <v>35826</v>
      </c>
      <c r="C923" s="6">
        <f t="shared" si="45"/>
        <v>1</v>
      </c>
      <c r="D923" s="12">
        <f t="shared" si="46"/>
        <v>1998</v>
      </c>
      <c r="E923" s="12">
        <f t="shared" si="47"/>
        <v>1998</v>
      </c>
      <c r="F923" s="19">
        <v>1700</v>
      </c>
    </row>
    <row r="924" spans="1:6">
      <c r="A924">
        <v>917</v>
      </c>
      <c r="B924" s="9">
        <v>35854</v>
      </c>
      <c r="C924" s="6">
        <f t="shared" si="45"/>
        <v>2</v>
      </c>
      <c r="D924" s="12">
        <f t="shared" si="46"/>
        <v>1998</v>
      </c>
      <c r="E924" s="12">
        <f t="shared" si="47"/>
        <v>1998</v>
      </c>
      <c r="F924" s="19">
        <v>1700</v>
      </c>
    </row>
    <row r="925" spans="1:6">
      <c r="A925">
        <v>918</v>
      </c>
      <c r="B925" s="9">
        <v>35885</v>
      </c>
      <c r="C925" s="6">
        <f t="shared" si="45"/>
        <v>3</v>
      </c>
      <c r="D925" s="12">
        <f t="shared" si="46"/>
        <v>1998</v>
      </c>
      <c r="E925" s="12">
        <f t="shared" si="47"/>
        <v>1998</v>
      </c>
      <c r="F925" s="19">
        <v>1700</v>
      </c>
    </row>
    <row r="926" spans="1:6">
      <c r="A926">
        <v>919</v>
      </c>
      <c r="B926" s="9">
        <v>35915</v>
      </c>
      <c r="C926" s="6">
        <f t="shared" si="45"/>
        <v>4</v>
      </c>
      <c r="D926" s="12">
        <f t="shared" si="46"/>
        <v>1998</v>
      </c>
      <c r="E926" s="12">
        <f t="shared" si="47"/>
        <v>1998</v>
      </c>
      <c r="F926" s="19">
        <v>2800</v>
      </c>
    </row>
    <row r="927" spans="1:6">
      <c r="A927">
        <v>920</v>
      </c>
      <c r="B927" s="9">
        <v>35946</v>
      </c>
      <c r="C927" s="6">
        <f t="shared" si="45"/>
        <v>5</v>
      </c>
      <c r="D927" s="12">
        <f t="shared" si="46"/>
        <v>1998</v>
      </c>
      <c r="E927" s="12">
        <f t="shared" si="47"/>
        <v>1998</v>
      </c>
      <c r="F927" s="19">
        <v>2800</v>
      </c>
    </row>
    <row r="928" spans="1:6">
      <c r="A928">
        <v>921</v>
      </c>
      <c r="B928" s="9">
        <v>35976</v>
      </c>
      <c r="C928" s="6">
        <f t="shared" si="45"/>
        <v>6</v>
      </c>
      <c r="D928" s="12">
        <f t="shared" si="46"/>
        <v>1998</v>
      </c>
      <c r="E928" s="12">
        <f t="shared" si="47"/>
        <v>1998</v>
      </c>
      <c r="F928" s="19">
        <v>2800</v>
      </c>
    </row>
    <row r="929" spans="1:6">
      <c r="A929">
        <v>922</v>
      </c>
      <c r="B929" s="9">
        <v>36007</v>
      </c>
      <c r="C929" s="6">
        <f t="shared" si="45"/>
        <v>7</v>
      </c>
      <c r="D929" s="12">
        <f t="shared" si="46"/>
        <v>1998</v>
      </c>
      <c r="E929" s="12">
        <f t="shared" si="47"/>
        <v>1998</v>
      </c>
      <c r="F929" s="19">
        <v>2800</v>
      </c>
    </row>
    <row r="930" spans="1:6">
      <c r="A930">
        <v>923</v>
      </c>
      <c r="B930" s="9">
        <v>36038</v>
      </c>
      <c r="C930" s="6">
        <f t="shared" si="45"/>
        <v>8</v>
      </c>
      <c r="D930" s="12">
        <f t="shared" si="46"/>
        <v>1998</v>
      </c>
      <c r="E930" s="12">
        <f t="shared" si="47"/>
        <v>1998</v>
      </c>
      <c r="F930" s="19">
        <v>2800</v>
      </c>
    </row>
    <row r="931" spans="1:6">
      <c r="A931">
        <v>924</v>
      </c>
      <c r="B931" s="9">
        <v>36068</v>
      </c>
      <c r="C931" s="6">
        <f t="shared" si="45"/>
        <v>9</v>
      </c>
      <c r="D931" s="12">
        <f t="shared" si="46"/>
        <v>1998</v>
      </c>
      <c r="E931" s="12">
        <f t="shared" si="47"/>
        <v>1998</v>
      </c>
      <c r="F931" s="19">
        <v>2385.933995880062</v>
      </c>
    </row>
    <row r="932" spans="1:6">
      <c r="A932">
        <v>925</v>
      </c>
      <c r="B932" s="9">
        <v>36099</v>
      </c>
      <c r="C932" s="6">
        <f t="shared" si="45"/>
        <v>10</v>
      </c>
      <c r="D932" s="12">
        <f t="shared" si="46"/>
        <v>1998</v>
      </c>
      <c r="E932" s="12">
        <f t="shared" si="47"/>
        <v>1999</v>
      </c>
      <c r="F932" s="19">
        <v>1700</v>
      </c>
    </row>
    <row r="933" spans="1:6">
      <c r="A933">
        <v>926</v>
      </c>
      <c r="B933" s="9">
        <v>36129</v>
      </c>
      <c r="C933" s="6">
        <f t="shared" si="45"/>
        <v>11</v>
      </c>
      <c r="D933" s="12">
        <f t="shared" si="46"/>
        <v>1998</v>
      </c>
      <c r="E933" s="12">
        <f t="shared" si="47"/>
        <v>1999</v>
      </c>
      <c r="F933" s="19">
        <v>1700</v>
      </c>
    </row>
    <row r="934" spans="1:6">
      <c r="A934">
        <v>927</v>
      </c>
      <c r="B934" s="9">
        <v>36160</v>
      </c>
      <c r="C934" s="6">
        <f t="shared" si="45"/>
        <v>12</v>
      </c>
      <c r="D934" s="12">
        <f t="shared" si="46"/>
        <v>1998</v>
      </c>
      <c r="E934" s="12">
        <f t="shared" si="47"/>
        <v>1999</v>
      </c>
      <c r="F934" s="19">
        <v>1700</v>
      </c>
    </row>
    <row r="935" spans="1:6">
      <c r="A935">
        <v>928</v>
      </c>
      <c r="B935" s="9">
        <v>36191</v>
      </c>
      <c r="C935" s="6">
        <f t="shared" si="45"/>
        <v>1</v>
      </c>
      <c r="D935" s="12">
        <f t="shared" si="46"/>
        <v>1999</v>
      </c>
      <c r="E935" s="12">
        <f t="shared" si="47"/>
        <v>1999</v>
      </c>
      <c r="F935" s="19">
        <v>1700</v>
      </c>
    </row>
    <row r="936" spans="1:6">
      <c r="A936">
        <v>929</v>
      </c>
      <c r="B936" s="9">
        <v>36219</v>
      </c>
      <c r="C936" s="6">
        <f t="shared" si="45"/>
        <v>2</v>
      </c>
      <c r="D936" s="12">
        <f t="shared" si="46"/>
        <v>1999</v>
      </c>
      <c r="E936" s="12">
        <f t="shared" si="47"/>
        <v>1999</v>
      </c>
      <c r="F936" s="19">
        <v>1700</v>
      </c>
    </row>
    <row r="937" spans="1:6">
      <c r="A937">
        <v>930</v>
      </c>
      <c r="B937" s="9">
        <v>36250</v>
      </c>
      <c r="C937" s="6">
        <f t="shared" si="45"/>
        <v>3</v>
      </c>
      <c r="D937" s="12">
        <f t="shared" si="46"/>
        <v>1999</v>
      </c>
      <c r="E937" s="12">
        <f t="shared" si="47"/>
        <v>1999</v>
      </c>
      <c r="F937" s="19">
        <v>1700</v>
      </c>
    </row>
    <row r="938" spans="1:6">
      <c r="A938">
        <v>931</v>
      </c>
      <c r="B938" s="9">
        <v>36280</v>
      </c>
      <c r="C938" s="6">
        <f t="shared" si="45"/>
        <v>4</v>
      </c>
      <c r="D938" s="12">
        <f t="shared" si="46"/>
        <v>1999</v>
      </c>
      <c r="E938" s="12">
        <f t="shared" si="47"/>
        <v>1999</v>
      </c>
      <c r="F938" s="19">
        <v>2800</v>
      </c>
    </row>
    <row r="939" spans="1:6">
      <c r="A939">
        <v>932</v>
      </c>
      <c r="B939" s="9">
        <v>36311</v>
      </c>
      <c r="C939" s="6">
        <f t="shared" si="45"/>
        <v>5</v>
      </c>
      <c r="D939" s="12">
        <f t="shared" si="46"/>
        <v>1999</v>
      </c>
      <c r="E939" s="12">
        <f t="shared" si="47"/>
        <v>1999</v>
      </c>
      <c r="F939" s="19">
        <v>2800</v>
      </c>
    </row>
    <row r="940" spans="1:6">
      <c r="A940">
        <v>933</v>
      </c>
      <c r="B940" s="9">
        <v>36341</v>
      </c>
      <c r="C940" s="6">
        <f t="shared" si="45"/>
        <v>6</v>
      </c>
      <c r="D940" s="12">
        <f t="shared" si="46"/>
        <v>1999</v>
      </c>
      <c r="E940" s="12">
        <f t="shared" si="47"/>
        <v>1999</v>
      </c>
      <c r="F940" s="19">
        <v>2800</v>
      </c>
    </row>
    <row r="941" spans="1:6">
      <c r="A941">
        <v>934</v>
      </c>
      <c r="B941" s="9">
        <v>36372</v>
      </c>
      <c r="C941" s="6">
        <f t="shared" si="45"/>
        <v>7</v>
      </c>
      <c r="D941" s="12">
        <f t="shared" si="46"/>
        <v>1999</v>
      </c>
      <c r="E941" s="12">
        <f t="shared" si="47"/>
        <v>1999</v>
      </c>
      <c r="F941" s="19">
        <v>1998.6333684463225</v>
      </c>
    </row>
    <row r="942" spans="1:6">
      <c r="A942">
        <v>935</v>
      </c>
      <c r="B942" s="9">
        <v>36403</v>
      </c>
      <c r="C942" s="6">
        <f t="shared" si="45"/>
        <v>8</v>
      </c>
      <c r="D942" s="12">
        <f t="shared" si="46"/>
        <v>1999</v>
      </c>
      <c r="E942" s="12">
        <f t="shared" si="47"/>
        <v>1999</v>
      </c>
      <c r="F942" s="19">
        <v>1985.5005113759969</v>
      </c>
    </row>
    <row r="943" spans="1:6">
      <c r="A943">
        <v>936</v>
      </c>
      <c r="B943" s="9">
        <v>36433</v>
      </c>
      <c r="C943" s="6">
        <f t="shared" si="45"/>
        <v>9</v>
      </c>
      <c r="D943" s="12">
        <f t="shared" si="46"/>
        <v>1999</v>
      </c>
      <c r="E943" s="12">
        <f t="shared" si="47"/>
        <v>1999</v>
      </c>
      <c r="F943" s="19">
        <v>1000</v>
      </c>
    </row>
    <row r="944" spans="1:6">
      <c r="A944">
        <v>937</v>
      </c>
      <c r="B944" s="9">
        <v>36464</v>
      </c>
      <c r="C944" s="6">
        <f t="shared" si="45"/>
        <v>10</v>
      </c>
      <c r="D944" s="12">
        <f t="shared" si="46"/>
        <v>1999</v>
      </c>
      <c r="E944" s="12">
        <f t="shared" si="47"/>
        <v>2000</v>
      </c>
      <c r="F944" s="19">
        <v>1700</v>
      </c>
    </row>
    <row r="945" spans="1:6">
      <c r="A945">
        <v>938</v>
      </c>
      <c r="B945" s="9">
        <v>36494</v>
      </c>
      <c r="C945" s="6">
        <f t="shared" si="45"/>
        <v>11</v>
      </c>
      <c r="D945" s="12">
        <f t="shared" si="46"/>
        <v>1999</v>
      </c>
      <c r="E945" s="12">
        <f t="shared" si="47"/>
        <v>2000</v>
      </c>
      <c r="F945" s="19">
        <v>1700</v>
      </c>
    </row>
    <row r="946" spans="1:6">
      <c r="A946">
        <v>939</v>
      </c>
      <c r="B946" s="9">
        <v>36525</v>
      </c>
      <c r="C946" s="6">
        <f t="shared" si="45"/>
        <v>12</v>
      </c>
      <c r="D946" s="12">
        <f t="shared" si="46"/>
        <v>1999</v>
      </c>
      <c r="E946" s="12">
        <f t="shared" si="47"/>
        <v>2000</v>
      </c>
      <c r="F946" s="19">
        <v>1700</v>
      </c>
    </row>
    <row r="947" spans="1:6">
      <c r="A947">
        <v>940</v>
      </c>
      <c r="B947" s="9">
        <v>36556</v>
      </c>
      <c r="C947" s="6">
        <f t="shared" si="45"/>
        <v>1</v>
      </c>
      <c r="D947" s="12">
        <f t="shared" si="46"/>
        <v>2000</v>
      </c>
      <c r="E947" s="12">
        <f t="shared" si="47"/>
        <v>2000</v>
      </c>
      <c r="F947" s="19">
        <v>1700</v>
      </c>
    </row>
    <row r="948" spans="1:6">
      <c r="A948">
        <v>941</v>
      </c>
      <c r="B948" s="9">
        <v>36585</v>
      </c>
      <c r="C948" s="6">
        <f t="shared" si="45"/>
        <v>2</v>
      </c>
      <c r="D948" s="12">
        <f t="shared" si="46"/>
        <v>2000</v>
      </c>
      <c r="E948" s="12">
        <f t="shared" si="47"/>
        <v>2000</v>
      </c>
      <c r="F948" s="19">
        <v>1700</v>
      </c>
    </row>
    <row r="949" spans="1:6">
      <c r="A949">
        <v>942</v>
      </c>
      <c r="B949" s="9">
        <v>36616</v>
      </c>
      <c r="C949" s="6">
        <f t="shared" si="45"/>
        <v>3</v>
      </c>
      <c r="D949" s="12">
        <f t="shared" si="46"/>
        <v>2000</v>
      </c>
      <c r="E949" s="12">
        <f t="shared" si="47"/>
        <v>2000</v>
      </c>
      <c r="F949" s="19">
        <v>1700</v>
      </c>
    </row>
    <row r="950" spans="1:6">
      <c r="A950">
        <v>943</v>
      </c>
      <c r="B950" s="9">
        <v>36646</v>
      </c>
      <c r="C950" s="6">
        <f t="shared" si="45"/>
        <v>4</v>
      </c>
      <c r="D950" s="12">
        <f t="shared" si="46"/>
        <v>2000</v>
      </c>
      <c r="E950" s="12">
        <f t="shared" si="47"/>
        <v>2000</v>
      </c>
      <c r="F950" s="19">
        <v>2800</v>
      </c>
    </row>
    <row r="951" spans="1:6">
      <c r="A951">
        <v>944</v>
      </c>
      <c r="B951" s="9">
        <v>36677</v>
      </c>
      <c r="C951" s="6">
        <f t="shared" si="45"/>
        <v>5</v>
      </c>
      <c r="D951" s="12">
        <f t="shared" si="46"/>
        <v>2000</v>
      </c>
      <c r="E951" s="12">
        <f t="shared" si="47"/>
        <v>2000</v>
      </c>
      <c r="F951" s="19">
        <v>2800</v>
      </c>
    </row>
    <row r="952" spans="1:6">
      <c r="A952">
        <v>945</v>
      </c>
      <c r="B952" s="9">
        <v>36707</v>
      </c>
      <c r="C952" s="6">
        <f t="shared" si="45"/>
        <v>6</v>
      </c>
      <c r="D952" s="12">
        <f t="shared" si="46"/>
        <v>2000</v>
      </c>
      <c r="E952" s="12">
        <f t="shared" si="47"/>
        <v>2000</v>
      </c>
      <c r="F952" s="19">
        <v>2408.8452168531253</v>
      </c>
    </row>
    <row r="953" spans="1:6">
      <c r="A953">
        <v>946</v>
      </c>
      <c r="B953" s="9">
        <v>36738</v>
      </c>
      <c r="C953" s="6">
        <f t="shared" si="45"/>
        <v>7</v>
      </c>
      <c r="D953" s="12">
        <f t="shared" si="46"/>
        <v>2000</v>
      </c>
      <c r="E953" s="12">
        <f t="shared" si="47"/>
        <v>2000</v>
      </c>
      <c r="F953" s="19">
        <v>1000</v>
      </c>
    </row>
    <row r="954" spans="1:6">
      <c r="A954">
        <v>947</v>
      </c>
      <c r="B954" s="9">
        <v>36769</v>
      </c>
      <c r="C954" s="6">
        <f t="shared" si="45"/>
        <v>8</v>
      </c>
      <c r="D954" s="12">
        <f t="shared" si="46"/>
        <v>2000</v>
      </c>
      <c r="E954" s="12">
        <f t="shared" si="47"/>
        <v>2000</v>
      </c>
      <c r="F954" s="19">
        <v>1000</v>
      </c>
    </row>
    <row r="955" spans="1:6">
      <c r="A955">
        <v>948</v>
      </c>
      <c r="B955" s="9">
        <v>36799</v>
      </c>
      <c r="C955" s="6">
        <f t="shared" si="45"/>
        <v>9</v>
      </c>
      <c r="D955" s="12">
        <f t="shared" si="46"/>
        <v>2000</v>
      </c>
      <c r="E955" s="12">
        <f t="shared" si="47"/>
        <v>2000</v>
      </c>
      <c r="F955" s="19">
        <v>1242.1837020653593</v>
      </c>
    </row>
    <row r="956" spans="1:6">
      <c r="A956">
        <v>949</v>
      </c>
      <c r="B956" s="9">
        <v>36830</v>
      </c>
      <c r="C956" s="6">
        <f t="shared" si="45"/>
        <v>10</v>
      </c>
      <c r="D956" s="12">
        <f t="shared" si="46"/>
        <v>2000</v>
      </c>
      <c r="E956" s="12">
        <f t="shared" si="47"/>
        <v>2001</v>
      </c>
      <c r="F956" s="19">
        <v>1700</v>
      </c>
    </row>
    <row r="957" spans="1:6">
      <c r="A957">
        <v>950</v>
      </c>
      <c r="B957" s="9">
        <v>36860</v>
      </c>
      <c r="C957" s="6">
        <f t="shared" si="45"/>
        <v>11</v>
      </c>
      <c r="D957" s="12">
        <f t="shared" si="46"/>
        <v>2000</v>
      </c>
      <c r="E957" s="12">
        <f t="shared" si="47"/>
        <v>2001</v>
      </c>
      <c r="F957" s="19">
        <v>1700</v>
      </c>
    </row>
    <row r="958" spans="1:6">
      <c r="A958">
        <v>951</v>
      </c>
      <c r="B958" s="9">
        <v>36891</v>
      </c>
      <c r="C958" s="6">
        <f t="shared" si="45"/>
        <v>12</v>
      </c>
      <c r="D958" s="12">
        <f t="shared" si="46"/>
        <v>2000</v>
      </c>
      <c r="E958" s="12">
        <f t="shared" si="47"/>
        <v>2001</v>
      </c>
      <c r="F958" s="19">
        <v>1700</v>
      </c>
    </row>
    <row r="959" spans="1:6">
      <c r="A959">
        <v>952</v>
      </c>
      <c r="B959" s="9">
        <v>36922</v>
      </c>
      <c r="C959" s="6">
        <f t="shared" si="45"/>
        <v>1</v>
      </c>
      <c r="D959" s="12">
        <f t="shared" si="46"/>
        <v>2001</v>
      </c>
      <c r="E959" s="12">
        <f t="shared" si="47"/>
        <v>2001</v>
      </c>
      <c r="F959" s="19">
        <v>1700</v>
      </c>
    </row>
    <row r="960" spans="1:6">
      <c r="A960">
        <v>953</v>
      </c>
      <c r="B960" s="9">
        <v>36950</v>
      </c>
      <c r="C960" s="6">
        <f t="shared" si="45"/>
        <v>2</v>
      </c>
      <c r="D960" s="12">
        <f t="shared" si="46"/>
        <v>2001</v>
      </c>
      <c r="E960" s="12">
        <f t="shared" si="47"/>
        <v>2001</v>
      </c>
      <c r="F960" s="19">
        <v>1700</v>
      </c>
    </row>
    <row r="961" spans="1:6">
      <c r="A961">
        <v>954</v>
      </c>
      <c r="B961" s="9">
        <v>36981</v>
      </c>
      <c r="C961" s="6">
        <f t="shared" si="45"/>
        <v>3</v>
      </c>
      <c r="D961" s="12">
        <f t="shared" si="46"/>
        <v>2001</v>
      </c>
      <c r="E961" s="12">
        <f t="shared" si="47"/>
        <v>2001</v>
      </c>
      <c r="F961" s="19">
        <v>1700</v>
      </c>
    </row>
    <row r="962" spans="1:6">
      <c r="A962">
        <v>955</v>
      </c>
      <c r="B962" s="9">
        <v>37011</v>
      </c>
      <c r="C962" s="6">
        <f t="shared" si="45"/>
        <v>4</v>
      </c>
      <c r="D962" s="12">
        <f t="shared" si="46"/>
        <v>2001</v>
      </c>
      <c r="E962" s="12">
        <f t="shared" si="47"/>
        <v>2001</v>
      </c>
      <c r="F962" s="19">
        <v>2800</v>
      </c>
    </row>
    <row r="963" spans="1:6">
      <c r="A963">
        <v>956</v>
      </c>
      <c r="B963" s="9">
        <v>37042</v>
      </c>
      <c r="C963" s="6">
        <f t="shared" si="45"/>
        <v>5</v>
      </c>
      <c r="D963" s="12">
        <f t="shared" si="46"/>
        <v>2001</v>
      </c>
      <c r="E963" s="12">
        <f t="shared" si="47"/>
        <v>2001</v>
      </c>
      <c r="F963" s="19">
        <v>2045.0215200294883</v>
      </c>
    </row>
    <row r="964" spans="1:6">
      <c r="A964">
        <v>957</v>
      </c>
      <c r="B964" s="9">
        <v>37072</v>
      </c>
      <c r="C964" s="6">
        <f t="shared" si="45"/>
        <v>6</v>
      </c>
      <c r="D964" s="12">
        <f t="shared" si="46"/>
        <v>2001</v>
      </c>
      <c r="E964" s="12">
        <f t="shared" si="47"/>
        <v>2001</v>
      </c>
      <c r="F964" s="19">
        <v>1000</v>
      </c>
    </row>
    <row r="965" spans="1:6">
      <c r="A965">
        <v>958</v>
      </c>
      <c r="B965" s="9">
        <v>37103</v>
      </c>
      <c r="C965" s="6">
        <f t="shared" si="45"/>
        <v>7</v>
      </c>
      <c r="D965" s="12">
        <f t="shared" si="46"/>
        <v>2001</v>
      </c>
      <c r="E965" s="12">
        <f t="shared" si="47"/>
        <v>2001</v>
      </c>
      <c r="F965" s="19">
        <v>1000</v>
      </c>
    </row>
    <row r="966" spans="1:6">
      <c r="A966">
        <v>959</v>
      </c>
      <c r="B966" s="9">
        <v>37134</v>
      </c>
      <c r="C966" s="6">
        <f t="shared" si="45"/>
        <v>8</v>
      </c>
      <c r="D966" s="12">
        <f t="shared" si="46"/>
        <v>2001</v>
      </c>
      <c r="E966" s="12">
        <f t="shared" si="47"/>
        <v>2001</v>
      </c>
      <c r="F966" s="19">
        <v>1000</v>
      </c>
    </row>
    <row r="967" spans="1:6">
      <c r="A967">
        <v>960</v>
      </c>
      <c r="B967" s="9">
        <v>37164</v>
      </c>
      <c r="C967" s="6">
        <f t="shared" si="45"/>
        <v>9</v>
      </c>
      <c r="D967" s="12">
        <f t="shared" si="46"/>
        <v>2001</v>
      </c>
      <c r="E967" s="12">
        <f t="shared" si="47"/>
        <v>2001</v>
      </c>
      <c r="F967" s="19">
        <v>1000</v>
      </c>
    </row>
    <row r="968" spans="1:6">
      <c r="A968">
        <v>961</v>
      </c>
      <c r="B968" s="9">
        <v>37195</v>
      </c>
      <c r="C968" s="6">
        <f t="shared" si="45"/>
        <v>10</v>
      </c>
      <c r="D968" s="12">
        <f t="shared" si="46"/>
        <v>2001</v>
      </c>
      <c r="E968" s="12">
        <f t="shared" si="47"/>
        <v>2002</v>
      </c>
      <c r="F968" s="19">
        <v>1200</v>
      </c>
    </row>
    <row r="969" spans="1:6">
      <c r="A969">
        <v>962</v>
      </c>
      <c r="B969" s="9">
        <v>37225</v>
      </c>
      <c r="C969" s="6">
        <f t="shared" ref="C969:C1003" si="48">MONTH(B969)</f>
        <v>11</v>
      </c>
      <c r="D969" s="12">
        <f t="shared" ref="D969:D1003" si="49">YEAR(B969)</f>
        <v>2001</v>
      </c>
      <c r="E969" s="12">
        <f t="shared" ref="E969:E1003" si="50">IF(AND($C969&gt;=10,$C969&lt;=12),$D969+1,$D969)</f>
        <v>2002</v>
      </c>
      <c r="F969" s="19">
        <v>1200</v>
      </c>
    </row>
    <row r="970" spans="1:6">
      <c r="A970">
        <v>963</v>
      </c>
      <c r="B970" s="9">
        <v>37256</v>
      </c>
      <c r="C970" s="6">
        <f t="shared" si="48"/>
        <v>12</v>
      </c>
      <c r="D970" s="12">
        <f t="shared" si="49"/>
        <v>2001</v>
      </c>
      <c r="E970" s="12">
        <f t="shared" si="50"/>
        <v>2002</v>
      </c>
      <c r="F970" s="19">
        <v>1200</v>
      </c>
    </row>
    <row r="971" spans="1:6">
      <c r="A971">
        <v>964</v>
      </c>
      <c r="B971" s="9">
        <v>37287</v>
      </c>
      <c r="C971" s="6">
        <f t="shared" si="48"/>
        <v>1</v>
      </c>
      <c r="D971" s="12">
        <f t="shared" si="49"/>
        <v>2002</v>
      </c>
      <c r="E971" s="12">
        <f t="shared" si="50"/>
        <v>2002</v>
      </c>
      <c r="F971" s="19">
        <v>1200</v>
      </c>
    </row>
    <row r="972" spans="1:6">
      <c r="A972">
        <v>965</v>
      </c>
      <c r="B972" s="9">
        <v>37315</v>
      </c>
      <c r="C972" s="6">
        <f t="shared" si="48"/>
        <v>2</v>
      </c>
      <c r="D972" s="12">
        <f t="shared" si="49"/>
        <v>2002</v>
      </c>
      <c r="E972" s="12">
        <f t="shared" si="50"/>
        <v>2002</v>
      </c>
      <c r="F972" s="19">
        <v>1200</v>
      </c>
    </row>
    <row r="973" spans="1:6">
      <c r="A973">
        <v>966</v>
      </c>
      <c r="B973" s="9">
        <v>37346</v>
      </c>
      <c r="C973" s="6">
        <f t="shared" si="48"/>
        <v>3</v>
      </c>
      <c r="D973" s="12">
        <f t="shared" si="49"/>
        <v>2002</v>
      </c>
      <c r="E973" s="12">
        <f t="shared" si="50"/>
        <v>2002</v>
      </c>
      <c r="F973" s="19">
        <v>1000</v>
      </c>
    </row>
    <row r="974" spans="1:6">
      <c r="A974">
        <v>967</v>
      </c>
      <c r="B974" s="9">
        <v>37376</v>
      </c>
      <c r="C974" s="6">
        <f t="shared" si="48"/>
        <v>4</v>
      </c>
      <c r="D974" s="12">
        <f t="shared" si="49"/>
        <v>2002</v>
      </c>
      <c r="E974" s="12">
        <f t="shared" si="50"/>
        <v>2002</v>
      </c>
      <c r="F974" s="19">
        <v>2800</v>
      </c>
    </row>
    <row r="975" spans="1:6">
      <c r="A975">
        <v>968</v>
      </c>
      <c r="B975" s="9">
        <v>37407</v>
      </c>
      <c r="C975" s="6">
        <f t="shared" si="48"/>
        <v>5</v>
      </c>
      <c r="D975" s="12">
        <f t="shared" si="49"/>
        <v>2002</v>
      </c>
      <c r="E975" s="12">
        <f t="shared" si="50"/>
        <v>2002</v>
      </c>
      <c r="F975" s="19">
        <v>2800</v>
      </c>
    </row>
    <row r="976" spans="1:6">
      <c r="A976">
        <v>969</v>
      </c>
      <c r="B976" s="9">
        <v>37437</v>
      </c>
      <c r="C976" s="6">
        <f t="shared" si="48"/>
        <v>6</v>
      </c>
      <c r="D976" s="12">
        <f t="shared" si="49"/>
        <v>2002</v>
      </c>
      <c r="E976" s="12">
        <f t="shared" si="50"/>
        <v>2002</v>
      </c>
      <c r="F976" s="19">
        <v>1000</v>
      </c>
    </row>
    <row r="977" spans="1:6">
      <c r="A977">
        <v>970</v>
      </c>
      <c r="B977" s="9">
        <v>37468</v>
      </c>
      <c r="C977" s="6">
        <f t="shared" si="48"/>
        <v>7</v>
      </c>
      <c r="D977" s="12">
        <f t="shared" si="49"/>
        <v>2002</v>
      </c>
      <c r="E977" s="12">
        <f t="shared" si="50"/>
        <v>2002</v>
      </c>
      <c r="F977" s="19">
        <v>1000</v>
      </c>
    </row>
    <row r="978" spans="1:6">
      <c r="A978">
        <v>971</v>
      </c>
      <c r="B978" s="9">
        <v>37499</v>
      </c>
      <c r="C978" s="6">
        <f t="shared" si="48"/>
        <v>8</v>
      </c>
      <c r="D978" s="12">
        <f t="shared" si="49"/>
        <v>2002</v>
      </c>
      <c r="E978" s="12">
        <f t="shared" si="50"/>
        <v>2002</v>
      </c>
      <c r="F978" s="19">
        <v>1000</v>
      </c>
    </row>
    <row r="979" spans="1:6">
      <c r="A979">
        <v>972</v>
      </c>
      <c r="B979" s="9">
        <v>37529</v>
      </c>
      <c r="C979" s="6">
        <f t="shared" si="48"/>
        <v>9</v>
      </c>
      <c r="D979" s="12">
        <f t="shared" si="49"/>
        <v>2002</v>
      </c>
      <c r="E979" s="12">
        <f t="shared" si="50"/>
        <v>2002</v>
      </c>
      <c r="F979" s="19">
        <v>1113.2940979316788</v>
      </c>
    </row>
    <row r="980" spans="1:6">
      <c r="A980">
        <v>973</v>
      </c>
      <c r="B980" s="9">
        <v>37560</v>
      </c>
      <c r="C980" s="6">
        <f t="shared" si="48"/>
        <v>10</v>
      </c>
      <c r="D980" s="12">
        <f t="shared" si="49"/>
        <v>2002</v>
      </c>
      <c r="E980" s="12">
        <f t="shared" si="50"/>
        <v>2003</v>
      </c>
      <c r="F980" s="19">
        <v>1700</v>
      </c>
    </row>
    <row r="981" spans="1:6">
      <c r="A981">
        <v>974</v>
      </c>
      <c r="B981" s="9">
        <v>37590</v>
      </c>
      <c r="C981" s="6">
        <f t="shared" si="48"/>
        <v>11</v>
      </c>
      <c r="D981" s="12">
        <f t="shared" si="49"/>
        <v>2002</v>
      </c>
      <c r="E981" s="12">
        <f t="shared" si="50"/>
        <v>2003</v>
      </c>
      <c r="F981" s="19">
        <v>1700</v>
      </c>
    </row>
    <row r="982" spans="1:6">
      <c r="A982">
        <v>975</v>
      </c>
      <c r="B982" s="9">
        <v>37621</v>
      </c>
      <c r="C982" s="6">
        <f t="shared" si="48"/>
        <v>12</v>
      </c>
      <c r="D982" s="12">
        <f t="shared" si="49"/>
        <v>2002</v>
      </c>
      <c r="E982" s="12">
        <f t="shared" si="50"/>
        <v>2003</v>
      </c>
      <c r="F982" s="19">
        <v>1700</v>
      </c>
    </row>
    <row r="983" spans="1:6">
      <c r="A983">
        <v>976</v>
      </c>
      <c r="B983" s="9">
        <v>37652</v>
      </c>
      <c r="C983" s="6">
        <f t="shared" si="48"/>
        <v>1</v>
      </c>
      <c r="D983" s="12">
        <f t="shared" si="49"/>
        <v>2003</v>
      </c>
      <c r="E983" s="12">
        <f t="shared" si="50"/>
        <v>2003</v>
      </c>
      <c r="F983" s="19">
        <v>1700</v>
      </c>
    </row>
    <row r="984" spans="1:6">
      <c r="A984">
        <v>977</v>
      </c>
      <c r="B984" s="9">
        <v>37680</v>
      </c>
      <c r="C984" s="6">
        <f t="shared" si="48"/>
        <v>2</v>
      </c>
      <c r="D984" s="12">
        <f t="shared" si="49"/>
        <v>2003</v>
      </c>
      <c r="E984" s="12">
        <f t="shared" si="50"/>
        <v>2003</v>
      </c>
      <c r="F984" s="19">
        <v>1700</v>
      </c>
    </row>
    <row r="985" spans="1:6">
      <c r="A985">
        <v>978</v>
      </c>
      <c r="B985" s="9">
        <v>37711</v>
      </c>
      <c r="C985" s="6">
        <f t="shared" si="48"/>
        <v>3</v>
      </c>
      <c r="D985" s="12">
        <f t="shared" si="49"/>
        <v>2003</v>
      </c>
      <c r="E985" s="12">
        <f t="shared" si="50"/>
        <v>2003</v>
      </c>
      <c r="F985" s="19">
        <v>1700</v>
      </c>
    </row>
    <row r="986" spans="1:6">
      <c r="A986">
        <v>979</v>
      </c>
      <c r="B986" s="9">
        <v>37741</v>
      </c>
      <c r="C986" s="6">
        <f t="shared" si="48"/>
        <v>4</v>
      </c>
      <c r="D986" s="12">
        <f t="shared" si="49"/>
        <v>2003</v>
      </c>
      <c r="E986" s="12">
        <f t="shared" si="50"/>
        <v>2003</v>
      </c>
      <c r="F986" s="19">
        <v>2800</v>
      </c>
    </row>
    <row r="987" spans="1:6">
      <c r="A987">
        <v>980</v>
      </c>
      <c r="B987" s="9">
        <v>37772</v>
      </c>
      <c r="C987" s="6">
        <f t="shared" si="48"/>
        <v>5</v>
      </c>
      <c r="D987" s="12">
        <f t="shared" si="49"/>
        <v>2003</v>
      </c>
      <c r="E987" s="12">
        <f t="shared" si="50"/>
        <v>2003</v>
      </c>
      <c r="F987" s="19">
        <v>2800</v>
      </c>
    </row>
    <row r="988" spans="1:6">
      <c r="A988">
        <v>981</v>
      </c>
      <c r="B988" s="9">
        <v>37802</v>
      </c>
      <c r="C988" s="6">
        <f t="shared" si="48"/>
        <v>6</v>
      </c>
      <c r="D988" s="12">
        <f t="shared" si="49"/>
        <v>2003</v>
      </c>
      <c r="E988" s="12">
        <f t="shared" si="50"/>
        <v>2003</v>
      </c>
      <c r="F988" s="19">
        <v>2800</v>
      </c>
    </row>
    <row r="989" spans="1:6">
      <c r="A989">
        <v>982</v>
      </c>
      <c r="B989" s="9">
        <v>37833</v>
      </c>
      <c r="C989" s="6">
        <f t="shared" si="48"/>
        <v>7</v>
      </c>
      <c r="D989" s="12">
        <f t="shared" si="49"/>
        <v>2003</v>
      </c>
      <c r="E989" s="12">
        <f t="shared" si="50"/>
        <v>2003</v>
      </c>
      <c r="F989" s="19">
        <v>1291.8583756923304</v>
      </c>
    </row>
    <row r="990" spans="1:6">
      <c r="A990">
        <v>983</v>
      </c>
      <c r="B990" s="9">
        <v>37864</v>
      </c>
      <c r="C990" s="6">
        <f t="shared" si="48"/>
        <v>8</v>
      </c>
      <c r="D990" s="12">
        <f t="shared" si="49"/>
        <v>2003</v>
      </c>
      <c r="E990" s="12">
        <f t="shared" si="50"/>
        <v>2003</v>
      </c>
      <c r="F990" s="19">
        <v>1307.7487286199066</v>
      </c>
    </row>
    <row r="991" spans="1:6">
      <c r="A991">
        <v>984</v>
      </c>
      <c r="B991" s="9">
        <v>37894</v>
      </c>
      <c r="C991" s="6">
        <f t="shared" si="48"/>
        <v>9</v>
      </c>
      <c r="D991" s="12">
        <f t="shared" si="49"/>
        <v>2003</v>
      </c>
      <c r="E991" s="12">
        <f t="shared" si="50"/>
        <v>2003</v>
      </c>
      <c r="F991" s="19">
        <v>1219.9865842576899</v>
      </c>
    </row>
    <row r="992" spans="1:6">
      <c r="A992">
        <v>985</v>
      </c>
      <c r="B992" s="9">
        <v>37925</v>
      </c>
      <c r="C992" s="6">
        <f t="shared" si="48"/>
        <v>10</v>
      </c>
      <c r="D992" s="12">
        <f t="shared" si="49"/>
        <v>2003</v>
      </c>
      <c r="E992" s="12">
        <f t="shared" si="50"/>
        <v>2004</v>
      </c>
      <c r="F992" s="19">
        <v>0</v>
      </c>
    </row>
    <row r="993" spans="1:6">
      <c r="A993">
        <v>986</v>
      </c>
      <c r="B993" s="9">
        <v>37955</v>
      </c>
      <c r="C993" s="6">
        <f t="shared" si="48"/>
        <v>11</v>
      </c>
      <c r="D993" s="12">
        <f t="shared" si="49"/>
        <v>2003</v>
      </c>
      <c r="E993" s="12">
        <f t="shared" si="50"/>
        <v>2004</v>
      </c>
      <c r="F993" s="19">
        <v>0</v>
      </c>
    </row>
    <row r="994" spans="1:6">
      <c r="A994">
        <v>987</v>
      </c>
      <c r="B994" s="9">
        <v>37986</v>
      </c>
      <c r="C994" s="6">
        <f t="shared" si="48"/>
        <v>12</v>
      </c>
      <c r="D994" s="12">
        <f t="shared" si="49"/>
        <v>2003</v>
      </c>
      <c r="E994" s="12">
        <f t="shared" si="50"/>
        <v>2004</v>
      </c>
      <c r="F994" s="19">
        <v>0</v>
      </c>
    </row>
    <row r="995" spans="1:6">
      <c r="A995">
        <v>988</v>
      </c>
      <c r="B995" s="9">
        <v>38017</v>
      </c>
      <c r="C995" s="6">
        <f t="shared" si="48"/>
        <v>1</v>
      </c>
      <c r="D995" s="12">
        <f t="shared" si="49"/>
        <v>2004</v>
      </c>
      <c r="E995" s="12">
        <f t="shared" si="50"/>
        <v>2004</v>
      </c>
      <c r="F995" s="19">
        <v>0</v>
      </c>
    </row>
    <row r="996" spans="1:6">
      <c r="A996">
        <v>989</v>
      </c>
      <c r="B996" s="9">
        <v>38046</v>
      </c>
      <c r="C996" s="6">
        <f t="shared" si="48"/>
        <v>2</v>
      </c>
      <c r="D996" s="12">
        <f t="shared" si="49"/>
        <v>2004</v>
      </c>
      <c r="E996" s="12">
        <f t="shared" si="50"/>
        <v>2004</v>
      </c>
      <c r="F996" s="19">
        <v>0</v>
      </c>
    </row>
    <row r="997" spans="1:6">
      <c r="A997">
        <v>990</v>
      </c>
      <c r="B997" s="9">
        <v>38077</v>
      </c>
      <c r="C997" s="6">
        <f t="shared" si="48"/>
        <v>3</v>
      </c>
      <c r="D997" s="12">
        <f t="shared" si="49"/>
        <v>2004</v>
      </c>
      <c r="E997" s="12">
        <f t="shared" si="50"/>
        <v>2004</v>
      </c>
      <c r="F997" s="19">
        <v>0</v>
      </c>
    </row>
    <row r="998" spans="1:6">
      <c r="A998">
        <v>991</v>
      </c>
      <c r="B998" s="9">
        <v>38107</v>
      </c>
      <c r="C998" s="6">
        <f t="shared" si="48"/>
        <v>4</v>
      </c>
      <c r="D998" s="12">
        <f t="shared" si="49"/>
        <v>2004</v>
      </c>
      <c r="E998" s="12">
        <f t="shared" si="50"/>
        <v>2004</v>
      </c>
      <c r="F998" s="19">
        <v>0</v>
      </c>
    </row>
    <row r="999" spans="1:6">
      <c r="A999">
        <v>992</v>
      </c>
      <c r="B999" s="9">
        <v>38138</v>
      </c>
      <c r="C999" s="6">
        <f t="shared" si="48"/>
        <v>5</v>
      </c>
      <c r="D999" s="12">
        <f t="shared" si="49"/>
        <v>2004</v>
      </c>
      <c r="E999" s="12">
        <f t="shared" si="50"/>
        <v>2004</v>
      </c>
      <c r="F999" s="19">
        <v>0</v>
      </c>
    </row>
    <row r="1000" spans="1:6">
      <c r="A1000">
        <v>993</v>
      </c>
      <c r="B1000" s="9">
        <v>38168</v>
      </c>
      <c r="C1000" s="6">
        <f t="shared" si="48"/>
        <v>6</v>
      </c>
      <c r="D1000" s="12">
        <f t="shared" si="49"/>
        <v>2004</v>
      </c>
      <c r="E1000" s="12">
        <f t="shared" si="50"/>
        <v>2004</v>
      </c>
      <c r="F1000" s="19">
        <v>0</v>
      </c>
    </row>
    <row r="1001" spans="1:6">
      <c r="A1001">
        <v>994</v>
      </c>
      <c r="B1001" s="9">
        <v>38199</v>
      </c>
      <c r="C1001" s="6">
        <f t="shared" si="48"/>
        <v>7</v>
      </c>
      <c r="D1001" s="12">
        <f t="shared" si="49"/>
        <v>2004</v>
      </c>
      <c r="E1001" s="12">
        <f t="shared" si="50"/>
        <v>2004</v>
      </c>
      <c r="F1001" s="19">
        <v>0</v>
      </c>
    </row>
    <row r="1002" spans="1:6">
      <c r="A1002">
        <v>995</v>
      </c>
      <c r="B1002" s="9">
        <v>38230</v>
      </c>
      <c r="C1002" s="6">
        <f t="shared" si="48"/>
        <v>8</v>
      </c>
      <c r="D1002" s="12">
        <f t="shared" si="49"/>
        <v>2004</v>
      </c>
      <c r="E1002" s="12">
        <f t="shared" si="50"/>
        <v>2004</v>
      </c>
      <c r="F1002" s="19">
        <v>0</v>
      </c>
    </row>
    <row r="1003" spans="1:6">
      <c r="A1003">
        <v>996</v>
      </c>
      <c r="B1003" s="9">
        <v>38260</v>
      </c>
      <c r="C1003" s="6">
        <f t="shared" si="48"/>
        <v>9</v>
      </c>
      <c r="D1003" s="12">
        <f t="shared" si="49"/>
        <v>2004</v>
      </c>
      <c r="E1003" s="12">
        <f t="shared" si="50"/>
        <v>2004</v>
      </c>
      <c r="F1003" s="19">
        <v>0</v>
      </c>
    </row>
    <row r="1004" spans="1:6">
      <c r="B1004" s="9"/>
      <c r="C1004" s="6"/>
      <c r="D1004" s="12"/>
      <c r="E1004" s="12"/>
    </row>
    <row r="1005" spans="1:6">
      <c r="B1005" s="9"/>
      <c r="C1005" s="6"/>
      <c r="D1005" s="12"/>
      <c r="E1005" s="12"/>
    </row>
    <row r="1006" spans="1:6">
      <c r="B1006" s="9"/>
      <c r="C1006" s="6"/>
      <c r="D1006" s="12"/>
      <c r="E1006" s="12"/>
    </row>
    <row r="1007" spans="1:6">
      <c r="B1007" s="9"/>
      <c r="C1007" s="6"/>
      <c r="D1007" s="12"/>
      <c r="E1007" s="12"/>
    </row>
    <row r="1008" spans="1:6">
      <c r="B1008" s="9"/>
      <c r="C1008" s="6"/>
      <c r="D1008" s="12"/>
      <c r="E1008" s="12"/>
    </row>
    <row r="1009" spans="2:5">
      <c r="B1009" s="9"/>
      <c r="C1009" s="6"/>
      <c r="D1009" s="12"/>
      <c r="E1009" s="12"/>
    </row>
    <row r="1010" spans="2:5">
      <c r="B1010" s="9"/>
      <c r="C1010" s="6"/>
      <c r="D1010" s="12"/>
      <c r="E1010" s="12"/>
    </row>
    <row r="1011" spans="2:5">
      <c r="B1011" s="9"/>
      <c r="C1011" s="6"/>
      <c r="D1011" s="12"/>
      <c r="E1011" s="12"/>
    </row>
    <row r="1012" spans="2:5">
      <c r="B1012" s="9"/>
      <c r="C1012" s="6"/>
      <c r="D1012" s="12"/>
      <c r="E1012" s="12"/>
    </row>
    <row r="1013" spans="2:5">
      <c r="B1013" s="9"/>
      <c r="C1013" s="6"/>
      <c r="D1013" s="12"/>
      <c r="E1013" s="12"/>
    </row>
    <row r="1014" spans="2:5">
      <c r="B1014" s="9"/>
      <c r="C1014" s="6"/>
      <c r="D1014" s="12"/>
      <c r="E1014" s="12"/>
    </row>
    <row r="1015" spans="2:5">
      <c r="B1015" s="9"/>
      <c r="C1015" s="6"/>
      <c r="D1015" s="12"/>
      <c r="E1015" s="12"/>
    </row>
    <row r="1016" spans="2:5">
      <c r="B1016" s="9"/>
      <c r="C1016" s="6"/>
      <c r="D1016" s="12"/>
      <c r="E1016" s="12"/>
    </row>
    <row r="1017" spans="2:5">
      <c r="B1017" s="9"/>
      <c r="C1017" s="6"/>
      <c r="D1017" s="12"/>
      <c r="E1017" s="12"/>
    </row>
    <row r="1018" spans="2:5">
      <c r="B1018" s="9"/>
      <c r="C1018" s="6"/>
      <c r="D1018" s="12"/>
      <c r="E1018" s="12"/>
    </row>
    <row r="1019" spans="2:5">
      <c r="B1019" s="9"/>
      <c r="C1019" s="6"/>
      <c r="D1019" s="12"/>
      <c r="E1019" s="12"/>
    </row>
    <row r="1020" spans="2:5">
      <c r="B1020" s="9"/>
      <c r="C1020" s="6"/>
      <c r="D1020" s="12"/>
      <c r="E1020" s="12"/>
    </row>
    <row r="1021" spans="2:5">
      <c r="B1021" s="9"/>
      <c r="C1021" s="6"/>
      <c r="D1021" s="12"/>
      <c r="E1021" s="12"/>
    </row>
    <row r="1022" spans="2:5">
      <c r="B1022" s="9"/>
      <c r="C1022" s="6"/>
      <c r="D1022" s="12"/>
      <c r="E1022" s="12"/>
    </row>
    <row r="1023" spans="2:5">
      <c r="B1023" s="9"/>
      <c r="C1023" s="6"/>
      <c r="D1023" s="12"/>
      <c r="E1023" s="12"/>
    </row>
    <row r="1024" spans="2:5">
      <c r="B1024" s="9"/>
      <c r="C1024" s="6"/>
      <c r="D1024" s="12"/>
      <c r="E1024" s="12"/>
    </row>
    <row r="1025" spans="2:5">
      <c r="B1025" s="9"/>
      <c r="C1025" s="6"/>
      <c r="D1025" s="12"/>
      <c r="E1025" s="12"/>
    </row>
    <row r="1026" spans="2:5">
      <c r="B1026" s="9"/>
      <c r="C1026" s="6"/>
      <c r="D1026" s="12"/>
      <c r="E1026" s="12"/>
    </row>
    <row r="1027" spans="2:5">
      <c r="B1027" s="9"/>
      <c r="C1027" s="6"/>
      <c r="D1027" s="12"/>
      <c r="E1027" s="12"/>
    </row>
    <row r="1028" spans="2:5">
      <c r="B1028" s="9"/>
      <c r="C1028" s="6"/>
      <c r="D1028" s="12"/>
      <c r="E1028" s="12"/>
    </row>
    <row r="1029" spans="2:5">
      <c r="B1029" s="9"/>
      <c r="C1029" s="6"/>
      <c r="D1029" s="12"/>
      <c r="E1029" s="12"/>
    </row>
    <row r="1030" spans="2:5">
      <c r="B1030" s="9"/>
      <c r="C1030" s="6"/>
      <c r="D1030" s="12"/>
      <c r="E1030" s="12"/>
    </row>
    <row r="1031" spans="2:5">
      <c r="B1031" s="9"/>
      <c r="C1031" s="6"/>
      <c r="D1031" s="12"/>
      <c r="E1031" s="12"/>
    </row>
    <row r="1032" spans="2:5">
      <c r="B1032" s="9"/>
      <c r="C1032" s="6"/>
      <c r="D1032" s="12"/>
      <c r="E1032" s="12"/>
    </row>
    <row r="1033" spans="2:5">
      <c r="B1033" s="9"/>
      <c r="C1033" s="6"/>
      <c r="D1033" s="12"/>
      <c r="E1033" s="12"/>
    </row>
    <row r="1034" spans="2:5">
      <c r="B1034" s="9"/>
      <c r="C1034" s="6"/>
      <c r="D1034" s="12"/>
      <c r="E1034" s="12"/>
    </row>
    <row r="1035" spans="2:5">
      <c r="B1035" s="9"/>
      <c r="C1035" s="6"/>
      <c r="D1035" s="12"/>
      <c r="E1035" s="12"/>
    </row>
    <row r="1036" spans="2:5">
      <c r="B1036" s="9"/>
      <c r="C1036" s="6"/>
      <c r="D1036" s="12"/>
      <c r="E1036" s="12"/>
    </row>
    <row r="1037" spans="2:5">
      <c r="B1037" s="9"/>
      <c r="C1037" s="6"/>
      <c r="D1037" s="12"/>
      <c r="E1037" s="12"/>
    </row>
    <row r="1038" spans="2:5">
      <c r="B1038" s="9"/>
      <c r="C1038" s="6"/>
      <c r="D1038" s="12"/>
      <c r="E1038" s="12"/>
    </row>
    <row r="1039" spans="2:5">
      <c r="B1039" s="9"/>
      <c r="C1039" s="6"/>
      <c r="D1039" s="12"/>
      <c r="E1039" s="12"/>
    </row>
    <row r="1040" spans="2:5">
      <c r="B1040" s="9"/>
      <c r="C1040" s="6"/>
      <c r="D1040" s="12"/>
      <c r="E1040" s="12"/>
    </row>
    <row r="1041" spans="2:5">
      <c r="B1041" s="9"/>
      <c r="C1041" s="6"/>
      <c r="D1041" s="12"/>
      <c r="E1041" s="12"/>
    </row>
    <row r="1042" spans="2:5">
      <c r="B1042" s="9"/>
      <c r="C1042" s="6"/>
      <c r="D1042" s="12"/>
      <c r="E1042" s="12"/>
    </row>
    <row r="1043" spans="2:5">
      <c r="B1043" s="9"/>
      <c r="C1043" s="6"/>
      <c r="D1043" s="12"/>
      <c r="E1043" s="12"/>
    </row>
    <row r="1044" spans="2:5">
      <c r="B1044" s="9"/>
      <c r="C1044" s="6"/>
      <c r="D1044" s="12"/>
      <c r="E1044" s="12"/>
    </row>
    <row r="1045" spans="2:5">
      <c r="B1045" s="9"/>
      <c r="C1045" s="6"/>
      <c r="D1045" s="12"/>
      <c r="E1045" s="12"/>
    </row>
    <row r="1046" spans="2:5">
      <c r="B1046" s="9"/>
      <c r="C1046" s="6"/>
      <c r="D1046" s="12"/>
      <c r="E1046" s="12"/>
    </row>
    <row r="1047" spans="2:5">
      <c r="B1047" s="9"/>
      <c r="C1047" s="6"/>
      <c r="D1047" s="12"/>
      <c r="E1047" s="12"/>
    </row>
    <row r="1048" spans="2:5">
      <c r="B1048" s="9"/>
      <c r="C1048" s="6"/>
      <c r="D1048" s="12"/>
      <c r="E1048" s="12"/>
    </row>
    <row r="1049" spans="2:5">
      <c r="B1049" s="9"/>
      <c r="C1049" s="6"/>
      <c r="D1049" s="12"/>
      <c r="E1049" s="12"/>
    </row>
    <row r="1050" spans="2:5">
      <c r="B1050" s="9"/>
      <c r="C1050" s="6"/>
      <c r="D1050" s="12"/>
      <c r="E1050" s="12"/>
    </row>
    <row r="1051" spans="2:5">
      <c r="B1051" s="9"/>
      <c r="C1051" s="6"/>
      <c r="D1051" s="12"/>
      <c r="E1051" s="12"/>
    </row>
    <row r="1052" spans="2:5">
      <c r="B1052" s="9"/>
      <c r="C1052" s="6"/>
      <c r="D1052" s="12"/>
      <c r="E1052" s="12"/>
    </row>
    <row r="1053" spans="2:5">
      <c r="B1053" s="9"/>
      <c r="C1053" s="6"/>
      <c r="D1053" s="12"/>
      <c r="E1053" s="12"/>
    </row>
    <row r="1054" spans="2:5">
      <c r="B1054" s="9"/>
      <c r="C1054" s="6"/>
      <c r="D1054" s="12"/>
      <c r="E1054" s="12"/>
    </row>
    <row r="1055" spans="2:5">
      <c r="B1055" s="9"/>
      <c r="C1055" s="6"/>
      <c r="D1055" s="12"/>
      <c r="E1055" s="12"/>
    </row>
    <row r="1056" spans="2:5">
      <c r="B1056" s="9"/>
      <c r="C1056" s="6"/>
      <c r="D1056" s="12"/>
      <c r="E1056" s="12"/>
    </row>
    <row r="1057" spans="2:5">
      <c r="B1057" s="9"/>
      <c r="C1057" s="6"/>
      <c r="D1057" s="12"/>
      <c r="E1057" s="12"/>
    </row>
    <row r="1058" spans="2:5">
      <c r="B1058" s="9"/>
      <c r="C1058" s="6"/>
      <c r="D1058" s="12"/>
      <c r="E1058" s="12"/>
    </row>
    <row r="1059" spans="2:5">
      <c r="B1059" s="9"/>
      <c r="C1059" s="6"/>
      <c r="D1059" s="12"/>
      <c r="E1059" s="12"/>
    </row>
    <row r="1060" spans="2:5">
      <c r="B1060" s="9"/>
      <c r="C1060" s="6"/>
      <c r="D1060" s="12"/>
      <c r="E1060" s="12"/>
    </row>
    <row r="1061" spans="2:5">
      <c r="B1061" s="9"/>
      <c r="C1061" s="6"/>
      <c r="D1061" s="12"/>
      <c r="E1061" s="12"/>
    </row>
    <row r="1062" spans="2:5">
      <c r="B1062" s="9"/>
      <c r="C1062" s="6"/>
      <c r="D1062" s="12"/>
      <c r="E1062" s="12"/>
    </row>
    <row r="1063" spans="2:5">
      <c r="B1063" s="9"/>
      <c r="C1063" s="6"/>
      <c r="D1063" s="12"/>
      <c r="E1063" s="12"/>
    </row>
    <row r="1064" spans="2:5">
      <c r="B1064" s="9"/>
      <c r="C1064" s="6"/>
      <c r="D1064" s="12"/>
      <c r="E1064" s="12"/>
    </row>
    <row r="1065" spans="2:5">
      <c r="B1065" s="9"/>
      <c r="C1065" s="6"/>
      <c r="D1065" s="12"/>
      <c r="E1065" s="12"/>
    </row>
    <row r="1066" spans="2:5">
      <c r="B1066" s="9"/>
      <c r="C1066" s="6"/>
      <c r="D1066" s="12"/>
      <c r="E1066" s="12"/>
    </row>
    <row r="1067" spans="2:5">
      <c r="B1067" s="9"/>
      <c r="C1067" s="6"/>
      <c r="D1067" s="12"/>
      <c r="E1067" s="12"/>
    </row>
    <row r="1068" spans="2:5">
      <c r="B1068" s="9"/>
      <c r="C1068" s="6"/>
      <c r="D1068" s="12"/>
      <c r="E1068" s="12"/>
    </row>
    <row r="1069" spans="2:5">
      <c r="B1069" s="9"/>
      <c r="C1069" s="6"/>
      <c r="D1069" s="12"/>
      <c r="E1069" s="12"/>
    </row>
    <row r="1070" spans="2:5">
      <c r="B1070" s="9"/>
      <c r="C1070" s="6"/>
      <c r="D1070" s="12"/>
      <c r="E1070" s="12"/>
    </row>
    <row r="1071" spans="2:5">
      <c r="B1071" s="9"/>
      <c r="C1071" s="6"/>
      <c r="D1071" s="12"/>
      <c r="E1071" s="12"/>
    </row>
    <row r="1072" spans="2:5">
      <c r="B1072" s="9"/>
      <c r="C1072" s="6"/>
      <c r="D1072" s="12"/>
      <c r="E1072" s="12"/>
    </row>
    <row r="1073" spans="2:5">
      <c r="B1073" s="9"/>
      <c r="C1073" s="6"/>
      <c r="D1073" s="12"/>
      <c r="E1073" s="12"/>
    </row>
    <row r="1074" spans="2:5">
      <c r="B1074" s="9"/>
      <c r="C1074" s="6"/>
      <c r="D1074" s="12"/>
      <c r="E1074" s="12"/>
    </row>
    <row r="1075" spans="2:5">
      <c r="B1075" s="9"/>
      <c r="C1075" s="6"/>
      <c r="D1075" s="12"/>
      <c r="E1075" s="12"/>
    </row>
    <row r="1076" spans="2:5">
      <c r="B1076" s="9"/>
      <c r="C1076" s="6"/>
      <c r="D1076" s="12"/>
      <c r="E1076" s="12"/>
    </row>
    <row r="1077" spans="2:5">
      <c r="B1077" s="9"/>
      <c r="C1077" s="6"/>
      <c r="D1077" s="12"/>
      <c r="E1077" s="12"/>
    </row>
    <row r="1078" spans="2:5">
      <c r="B1078" s="9"/>
      <c r="C1078" s="6"/>
      <c r="D1078" s="12"/>
      <c r="E1078" s="12"/>
    </row>
    <row r="1079" spans="2:5">
      <c r="B1079" s="9"/>
      <c r="C1079" s="6"/>
      <c r="D1079" s="12"/>
      <c r="E1079" s="12"/>
    </row>
    <row r="1080" spans="2:5">
      <c r="B1080" s="9"/>
      <c r="C1080" s="6"/>
      <c r="D1080" s="12"/>
      <c r="E1080" s="12"/>
    </row>
    <row r="1081" spans="2:5">
      <c r="B1081" s="9"/>
      <c r="C1081" s="6"/>
      <c r="D1081" s="12"/>
      <c r="E1081" s="12"/>
    </row>
    <row r="1082" spans="2:5">
      <c r="B1082" s="9"/>
      <c r="C1082" s="6"/>
      <c r="D1082" s="12"/>
      <c r="E1082" s="12"/>
    </row>
    <row r="1083" spans="2:5">
      <c r="B1083" s="9"/>
      <c r="C1083" s="6"/>
      <c r="D1083" s="12"/>
      <c r="E1083" s="12"/>
    </row>
    <row r="1084" spans="2:5">
      <c r="B1084" s="9"/>
      <c r="C1084" s="6"/>
      <c r="D1084" s="12"/>
      <c r="E1084" s="12"/>
    </row>
    <row r="1085" spans="2:5">
      <c r="B1085" s="9"/>
      <c r="C1085" s="6"/>
      <c r="D1085" s="12"/>
      <c r="E1085" s="12"/>
    </row>
    <row r="1086" spans="2:5">
      <c r="B1086" s="9"/>
      <c r="C1086" s="6"/>
      <c r="D1086" s="12"/>
      <c r="E1086" s="12"/>
    </row>
    <row r="1087" spans="2:5">
      <c r="B1087" s="9"/>
      <c r="C1087" s="6"/>
      <c r="D1087" s="12"/>
      <c r="E1087" s="12"/>
    </row>
    <row r="1088" spans="2:5">
      <c r="B1088" s="9"/>
      <c r="C1088" s="6"/>
      <c r="D1088" s="12"/>
      <c r="E1088" s="12"/>
    </row>
    <row r="1089" spans="2:5">
      <c r="B1089" s="9"/>
      <c r="C1089" s="6"/>
      <c r="D1089" s="12"/>
      <c r="E1089" s="12"/>
    </row>
    <row r="1090" spans="2:5">
      <c r="B1090" s="9"/>
      <c r="C1090" s="6"/>
      <c r="D1090" s="12"/>
      <c r="E1090" s="12"/>
    </row>
    <row r="1091" spans="2:5">
      <c r="B1091" s="9"/>
      <c r="C1091" s="6"/>
      <c r="D1091" s="12"/>
      <c r="E1091" s="12"/>
    </row>
    <row r="1092" spans="2:5">
      <c r="B1092" s="9"/>
      <c r="C1092" s="6"/>
      <c r="D1092" s="12"/>
      <c r="E1092" s="12"/>
    </row>
    <row r="1093" spans="2:5">
      <c r="B1093" s="9"/>
      <c r="C1093" s="6"/>
      <c r="D1093" s="12"/>
      <c r="E1093" s="12"/>
    </row>
    <row r="1094" spans="2:5">
      <c r="B1094" s="9"/>
      <c r="C1094" s="6"/>
      <c r="D1094" s="12"/>
      <c r="E1094" s="12"/>
    </row>
    <row r="1095" spans="2:5">
      <c r="B1095" s="9"/>
      <c r="C1095" s="6"/>
      <c r="D1095" s="12"/>
      <c r="E1095" s="12"/>
    </row>
    <row r="1096" spans="2:5">
      <c r="B1096" s="9"/>
      <c r="C1096" s="6"/>
      <c r="D1096" s="12"/>
      <c r="E1096" s="12"/>
    </row>
    <row r="1097" spans="2:5">
      <c r="B1097" s="9"/>
      <c r="C1097" s="6"/>
      <c r="D1097" s="12"/>
      <c r="E1097" s="12"/>
    </row>
    <row r="1098" spans="2:5">
      <c r="B1098" s="9"/>
      <c r="C1098" s="6"/>
      <c r="D1098" s="12"/>
      <c r="E1098" s="12"/>
    </row>
    <row r="1099" spans="2:5">
      <c r="B1099" s="9"/>
      <c r="C1099" s="6"/>
      <c r="D1099" s="12"/>
      <c r="E1099" s="12"/>
    </row>
    <row r="1100" spans="2:5">
      <c r="B1100" s="9"/>
      <c r="C1100" s="6"/>
      <c r="D1100" s="12"/>
      <c r="E1100" s="12"/>
    </row>
    <row r="1101" spans="2:5">
      <c r="B1101" s="9"/>
      <c r="C1101" s="6"/>
      <c r="D1101" s="12"/>
      <c r="E1101" s="12"/>
    </row>
    <row r="1102" spans="2:5">
      <c r="B1102" s="9"/>
      <c r="C1102" s="6"/>
      <c r="D1102" s="12"/>
      <c r="E1102" s="12"/>
    </row>
    <row r="1103" spans="2:5">
      <c r="B1103" s="9"/>
      <c r="C1103" s="6"/>
      <c r="D1103" s="12"/>
      <c r="E1103" s="12"/>
    </row>
    <row r="1104" spans="2:5">
      <c r="B1104" s="9"/>
      <c r="C1104" s="6"/>
      <c r="D1104" s="12"/>
      <c r="E1104" s="12"/>
    </row>
    <row r="1105" spans="2:5">
      <c r="B1105" s="9"/>
      <c r="C1105" s="6"/>
      <c r="D1105" s="12"/>
      <c r="E1105" s="12"/>
    </row>
    <row r="1106" spans="2:5">
      <c r="B1106" s="9"/>
      <c r="C1106" s="6"/>
      <c r="D1106" s="12"/>
      <c r="E1106" s="12"/>
    </row>
    <row r="1107" spans="2:5">
      <c r="B1107" s="9"/>
      <c r="C1107" s="6"/>
      <c r="D1107" s="12"/>
      <c r="E1107" s="12"/>
    </row>
    <row r="1108" spans="2:5">
      <c r="B1108" s="9"/>
      <c r="C1108" s="6"/>
      <c r="D1108" s="12"/>
      <c r="E1108" s="12"/>
    </row>
    <row r="1109" spans="2:5">
      <c r="B1109" s="9"/>
      <c r="C1109" s="6"/>
      <c r="D1109" s="12"/>
      <c r="E1109" s="12"/>
    </row>
    <row r="1110" spans="2:5">
      <c r="B1110" s="9"/>
      <c r="C1110" s="6"/>
      <c r="D1110" s="12"/>
      <c r="E1110" s="12"/>
    </row>
    <row r="1111" spans="2:5">
      <c r="B1111" s="9"/>
      <c r="C1111" s="6"/>
      <c r="D1111" s="12"/>
      <c r="E1111" s="12"/>
    </row>
    <row r="1112" spans="2:5">
      <c r="B1112" s="9"/>
      <c r="C1112" s="6"/>
      <c r="D1112" s="12"/>
      <c r="E1112" s="12"/>
    </row>
    <row r="1113" spans="2:5">
      <c r="B1113" s="9"/>
      <c r="C1113" s="6"/>
      <c r="D1113" s="12"/>
      <c r="E1113" s="12"/>
    </row>
    <row r="1114" spans="2:5">
      <c r="B1114" s="9"/>
      <c r="C1114" s="6"/>
      <c r="D1114" s="12"/>
      <c r="E1114" s="12"/>
    </row>
    <row r="1115" spans="2:5">
      <c r="B1115" s="9"/>
      <c r="C1115" s="6"/>
      <c r="D1115" s="12"/>
      <c r="E1115" s="12"/>
    </row>
    <row r="1116" spans="2:5">
      <c r="B1116" s="9"/>
      <c r="C1116" s="6"/>
      <c r="D1116" s="12"/>
      <c r="E1116" s="12"/>
    </row>
    <row r="1117" spans="2:5">
      <c r="B1117" s="9"/>
      <c r="C1117" s="6"/>
      <c r="D1117" s="12"/>
      <c r="E1117" s="12"/>
    </row>
    <row r="1118" spans="2:5">
      <c r="B1118" s="9"/>
      <c r="C1118" s="6"/>
      <c r="D1118" s="12"/>
      <c r="E1118" s="12"/>
    </row>
    <row r="1119" spans="2:5">
      <c r="B1119" s="9"/>
      <c r="C1119" s="6"/>
      <c r="D1119" s="12"/>
      <c r="E1119" s="12"/>
    </row>
    <row r="1120" spans="2:5">
      <c r="B1120" s="9"/>
      <c r="C1120" s="6"/>
      <c r="D1120" s="12"/>
      <c r="E1120" s="12"/>
    </row>
    <row r="1121" spans="2:5">
      <c r="B1121" s="9"/>
      <c r="C1121" s="6"/>
      <c r="D1121" s="12"/>
      <c r="E1121" s="12"/>
    </row>
    <row r="1122" spans="2:5">
      <c r="B1122" s="9"/>
      <c r="C1122" s="6"/>
      <c r="D1122" s="12"/>
      <c r="E1122" s="12"/>
    </row>
    <row r="1123" spans="2:5">
      <c r="B1123" s="9"/>
      <c r="C1123" s="6"/>
      <c r="D1123" s="12"/>
      <c r="E1123" s="12"/>
    </row>
    <row r="1124" spans="2:5">
      <c r="B1124" s="9"/>
      <c r="C1124" s="6"/>
      <c r="D1124" s="12"/>
      <c r="E1124" s="12"/>
    </row>
    <row r="1125" spans="2:5">
      <c r="B1125" s="9"/>
      <c r="C1125" s="6"/>
      <c r="D1125" s="12"/>
      <c r="E1125" s="12"/>
    </row>
    <row r="1126" spans="2:5">
      <c r="B1126" s="9"/>
      <c r="C1126" s="6"/>
      <c r="D1126" s="12"/>
      <c r="E1126" s="12"/>
    </row>
    <row r="1127" spans="2:5">
      <c r="B1127" s="9"/>
      <c r="C1127" s="6"/>
      <c r="D1127" s="12"/>
      <c r="E1127" s="12"/>
    </row>
    <row r="1128" spans="2:5">
      <c r="B1128" s="9"/>
      <c r="C1128" s="6"/>
      <c r="D1128" s="12"/>
      <c r="E1128" s="12"/>
    </row>
    <row r="1129" spans="2:5">
      <c r="B1129" s="9"/>
      <c r="C1129" s="6"/>
      <c r="D1129" s="12"/>
      <c r="E1129" s="12"/>
    </row>
    <row r="1130" spans="2:5">
      <c r="B1130" s="9"/>
      <c r="C1130" s="6"/>
      <c r="D1130" s="12"/>
      <c r="E1130" s="12"/>
    </row>
    <row r="1131" spans="2:5">
      <c r="B1131" s="9"/>
      <c r="C1131" s="6"/>
      <c r="D1131" s="12"/>
      <c r="E1131" s="12"/>
    </row>
    <row r="1132" spans="2:5">
      <c r="B1132" s="9"/>
      <c r="C1132" s="6"/>
      <c r="D1132" s="12"/>
      <c r="E1132" s="12"/>
    </row>
    <row r="1133" spans="2:5">
      <c r="B1133" s="9"/>
      <c r="C1133" s="6"/>
      <c r="D1133" s="12"/>
      <c r="E1133" s="12"/>
    </row>
    <row r="1134" spans="2:5">
      <c r="B1134" s="9"/>
      <c r="C1134" s="6"/>
      <c r="D1134" s="12"/>
      <c r="E1134" s="12"/>
    </row>
    <row r="1135" spans="2:5">
      <c r="B1135" s="9"/>
      <c r="C1135" s="6"/>
      <c r="D1135" s="12"/>
      <c r="E1135" s="12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6D66F-9461-4647-96AA-FD76ACD51114}">
  <sheetPr>
    <tabColor theme="1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35BEC-FBDD-406E-8AB8-4324A49F35FD}">
  <dimension ref="A1:Q1098"/>
  <sheetViews>
    <sheetView workbookViewId="0"/>
  </sheetViews>
  <sheetFormatPr defaultRowHeight="15"/>
  <cols>
    <col min="5" max="6" width="13.5703125" bestFit="1" customWidth="1"/>
    <col min="7" max="10" width="13.5703125" customWidth="1"/>
    <col min="12" max="12" width="10.7109375" bestFit="1" customWidth="1"/>
    <col min="13" max="13" width="6.7109375" bestFit="1" customWidth="1"/>
    <col min="14" max="14" width="18.28515625" bestFit="1" customWidth="1"/>
    <col min="16" max="16" width="11.140625" bestFit="1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1274</v>
      </c>
      <c r="I1" t="s">
        <v>1680</v>
      </c>
      <c r="J1" t="s">
        <v>1681</v>
      </c>
      <c r="K1" t="s">
        <v>17</v>
      </c>
      <c r="L1" t="s">
        <v>18</v>
      </c>
    </row>
    <row r="2" spans="1:17">
      <c r="A2" s="2" t="s">
        <v>1216</v>
      </c>
      <c r="B2" t="s">
        <v>20</v>
      </c>
      <c r="C2">
        <v>8</v>
      </c>
      <c r="D2" t="s">
        <v>1375</v>
      </c>
      <c r="E2" t="s">
        <v>1376</v>
      </c>
      <c r="F2" t="s">
        <v>1376</v>
      </c>
      <c r="G2" s="1">
        <v>43009</v>
      </c>
      <c r="H2" s="6">
        <f>IF(MONTH(G2)&gt;9, YEAR(G2)+1,YEAR(G2))</f>
        <v>2018</v>
      </c>
      <c r="I2">
        <v>3180</v>
      </c>
      <c r="J2" s="11">
        <f>I2*0.00198</f>
        <v>6.2964000000000002</v>
      </c>
      <c r="K2" t="s">
        <v>21</v>
      </c>
      <c r="L2" s="6" t="s">
        <v>10</v>
      </c>
      <c r="N2" s="7"/>
    </row>
    <row r="3" spans="1:17">
      <c r="A3" s="2" t="s">
        <v>1216</v>
      </c>
      <c r="B3" t="s">
        <v>20</v>
      </c>
      <c r="C3">
        <v>8</v>
      </c>
      <c r="D3" t="s">
        <v>1375</v>
      </c>
      <c r="E3" t="s">
        <v>1377</v>
      </c>
      <c r="F3" t="s">
        <v>1377</v>
      </c>
      <c r="G3" s="1">
        <v>43010</v>
      </c>
      <c r="H3" s="6">
        <f t="shared" ref="H3:H66" si="0">IF(MONTH(G3)&gt;9, YEAR(G3)+1,YEAR(G3))</f>
        <v>2018</v>
      </c>
      <c r="I3">
        <v>1252</v>
      </c>
      <c r="J3" s="11">
        <f t="shared" ref="J3:J66" si="1">I3*0.00198</f>
        <v>2.4789599999999998</v>
      </c>
      <c r="K3" t="s">
        <v>21</v>
      </c>
      <c r="L3" s="6" t="s">
        <v>10</v>
      </c>
      <c r="N3" s="7"/>
      <c r="O3" s="29" t="s">
        <v>1274</v>
      </c>
      <c r="P3" s="29" t="s">
        <v>1682</v>
      </c>
      <c r="Q3" s="29" t="s">
        <v>1683</v>
      </c>
    </row>
    <row r="4" spans="1:17">
      <c r="A4" s="2" t="s">
        <v>1216</v>
      </c>
      <c r="B4" t="s">
        <v>20</v>
      </c>
      <c r="C4">
        <v>8</v>
      </c>
      <c r="D4" t="s">
        <v>1375</v>
      </c>
      <c r="E4" t="s">
        <v>1378</v>
      </c>
      <c r="F4" t="s">
        <v>1378</v>
      </c>
      <c r="G4" s="1">
        <v>43011</v>
      </c>
      <c r="H4" s="6">
        <f t="shared" si="0"/>
        <v>2018</v>
      </c>
      <c r="I4">
        <v>3139</v>
      </c>
      <c r="J4" s="11">
        <f t="shared" si="1"/>
        <v>6.2152199999999995</v>
      </c>
      <c r="K4" t="s">
        <v>21</v>
      </c>
      <c r="L4" s="6" t="s">
        <v>10</v>
      </c>
      <c r="N4" s="7"/>
      <c r="O4">
        <v>2018</v>
      </c>
      <c r="P4">
        <f>SUMIFS($J$2:$J$1098, $H$2:$H$1098, $O4)</f>
        <v>3607.3283400000009</v>
      </c>
    </row>
    <row r="5" spans="1:17">
      <c r="A5" s="2" t="s">
        <v>1216</v>
      </c>
      <c r="B5" t="s">
        <v>20</v>
      </c>
      <c r="C5">
        <v>8</v>
      </c>
      <c r="D5" t="s">
        <v>1375</v>
      </c>
      <c r="E5" t="s">
        <v>1379</v>
      </c>
      <c r="F5" t="s">
        <v>1379</v>
      </c>
      <c r="G5" s="1">
        <v>43012</v>
      </c>
      <c r="H5" s="6">
        <f t="shared" si="0"/>
        <v>2018</v>
      </c>
      <c r="I5">
        <v>3381</v>
      </c>
      <c r="J5" s="11">
        <f t="shared" si="1"/>
        <v>6.6943799999999998</v>
      </c>
      <c r="K5" t="s">
        <v>21</v>
      </c>
      <c r="L5" s="6" t="s">
        <v>10</v>
      </c>
      <c r="N5" s="7"/>
      <c r="O5">
        <v>2019</v>
      </c>
      <c r="P5">
        <f>SUMIFS($J$2:$J$1098, $H$2:$H$1098, $O5)</f>
        <v>7186.2614999999987</v>
      </c>
    </row>
    <row r="6" spans="1:17">
      <c r="A6" s="2" t="s">
        <v>1216</v>
      </c>
      <c r="B6" t="s">
        <v>20</v>
      </c>
      <c r="C6">
        <v>8</v>
      </c>
      <c r="D6" t="s">
        <v>1375</v>
      </c>
      <c r="E6" t="s">
        <v>1380</v>
      </c>
      <c r="F6" t="s">
        <v>1380</v>
      </c>
      <c r="G6" s="1">
        <v>43013</v>
      </c>
      <c r="H6" s="6">
        <f t="shared" si="0"/>
        <v>2018</v>
      </c>
      <c r="I6">
        <v>3282</v>
      </c>
      <c r="J6" s="11">
        <f t="shared" si="1"/>
        <v>6.4983599999999999</v>
      </c>
      <c r="K6" t="s">
        <v>21</v>
      </c>
      <c r="L6" s="6" t="s">
        <v>10</v>
      </c>
      <c r="N6" s="7"/>
      <c r="O6">
        <v>2020</v>
      </c>
      <c r="P6">
        <f>SUMIFS($J$2:$J$1098, $H$2:$H$1098, $O6)</f>
        <v>3293.8606800000007</v>
      </c>
    </row>
    <row r="7" spans="1:17">
      <c r="A7" s="2" t="s">
        <v>1216</v>
      </c>
      <c r="B7" t="s">
        <v>20</v>
      </c>
      <c r="C7">
        <v>8</v>
      </c>
      <c r="D7" t="s">
        <v>1375</v>
      </c>
      <c r="E7" t="s">
        <v>1381</v>
      </c>
      <c r="F7" t="s">
        <v>1381</v>
      </c>
      <c r="G7" s="1">
        <v>43014</v>
      </c>
      <c r="H7" s="6">
        <f t="shared" si="0"/>
        <v>2018</v>
      </c>
      <c r="I7">
        <v>3538</v>
      </c>
      <c r="J7" s="11">
        <f t="shared" si="1"/>
        <v>7.0052399999999997</v>
      </c>
      <c r="K7" t="s">
        <v>21</v>
      </c>
      <c r="L7" s="6" t="s">
        <v>10</v>
      </c>
      <c r="N7" s="7"/>
    </row>
    <row r="8" spans="1:17">
      <c r="A8" s="2" t="s">
        <v>1216</v>
      </c>
      <c r="B8" t="s">
        <v>20</v>
      </c>
      <c r="C8">
        <v>8</v>
      </c>
      <c r="D8" t="s">
        <v>1375</v>
      </c>
      <c r="E8" t="s">
        <v>1382</v>
      </c>
      <c r="F8" t="s">
        <v>1382</v>
      </c>
      <c r="G8" s="1">
        <v>43015</v>
      </c>
      <c r="H8" s="6">
        <f t="shared" si="0"/>
        <v>2018</v>
      </c>
      <c r="I8">
        <v>3438</v>
      </c>
      <c r="J8" s="11">
        <f t="shared" si="1"/>
        <v>6.8072400000000002</v>
      </c>
      <c r="K8" t="s">
        <v>21</v>
      </c>
      <c r="L8" s="6" t="s">
        <v>10</v>
      </c>
      <c r="N8" s="7"/>
    </row>
    <row r="9" spans="1:17">
      <c r="A9" s="2" t="s">
        <v>1216</v>
      </c>
      <c r="B9" t="s">
        <v>20</v>
      </c>
      <c r="C9">
        <v>8</v>
      </c>
      <c r="D9" t="s">
        <v>1375</v>
      </c>
      <c r="E9" t="s">
        <v>1383</v>
      </c>
      <c r="F9" t="s">
        <v>1383</v>
      </c>
      <c r="G9" s="1">
        <v>43016</v>
      </c>
      <c r="H9" s="6">
        <f t="shared" si="0"/>
        <v>2018</v>
      </c>
      <c r="I9">
        <v>3267</v>
      </c>
      <c r="J9" s="11">
        <f t="shared" si="1"/>
        <v>6.4686599999999999</v>
      </c>
      <c r="K9" t="s">
        <v>21</v>
      </c>
      <c r="L9" s="6" t="s">
        <v>10</v>
      </c>
      <c r="N9" s="7"/>
    </row>
    <row r="10" spans="1:17">
      <c r="A10" s="2" t="s">
        <v>1216</v>
      </c>
      <c r="B10" t="s">
        <v>20</v>
      </c>
      <c r="C10">
        <v>8</v>
      </c>
      <c r="D10" t="s">
        <v>1375</v>
      </c>
      <c r="E10" t="s">
        <v>1384</v>
      </c>
      <c r="F10" t="s">
        <v>1384</v>
      </c>
      <c r="G10" s="1">
        <v>43017</v>
      </c>
      <c r="H10" s="6">
        <f t="shared" si="0"/>
        <v>2018</v>
      </c>
      <c r="I10">
        <v>3079</v>
      </c>
      <c r="J10" s="11">
        <f t="shared" si="1"/>
        <v>6.0964200000000002</v>
      </c>
      <c r="K10" t="s">
        <v>21</v>
      </c>
      <c r="L10" s="6" t="s">
        <v>10</v>
      </c>
      <c r="N10" s="7"/>
    </row>
    <row r="11" spans="1:17">
      <c r="A11" s="2" t="s">
        <v>1216</v>
      </c>
      <c r="B11" t="s">
        <v>20</v>
      </c>
      <c r="C11">
        <v>8</v>
      </c>
      <c r="D11" t="s">
        <v>1375</v>
      </c>
      <c r="E11" t="s">
        <v>1385</v>
      </c>
      <c r="F11" t="s">
        <v>1385</v>
      </c>
      <c r="G11" s="1">
        <v>43018</v>
      </c>
      <c r="H11" s="6">
        <f t="shared" si="0"/>
        <v>2018</v>
      </c>
      <c r="I11">
        <v>3699</v>
      </c>
      <c r="J11" s="11">
        <f t="shared" si="1"/>
        <v>7.32402</v>
      </c>
      <c r="K11" t="s">
        <v>21</v>
      </c>
      <c r="L11" s="6" t="s">
        <v>10</v>
      </c>
      <c r="N11" s="7"/>
    </row>
    <row r="12" spans="1:17">
      <c r="A12" s="2" t="s">
        <v>1216</v>
      </c>
      <c r="B12" t="s">
        <v>20</v>
      </c>
      <c r="C12">
        <v>8</v>
      </c>
      <c r="D12" t="s">
        <v>1375</v>
      </c>
      <c r="E12" t="s">
        <v>1386</v>
      </c>
      <c r="F12" t="s">
        <v>1386</v>
      </c>
      <c r="G12" s="1">
        <v>43019</v>
      </c>
      <c r="H12" s="6">
        <f t="shared" si="0"/>
        <v>2018</v>
      </c>
      <c r="I12">
        <v>3215</v>
      </c>
      <c r="J12" s="11">
        <f t="shared" si="1"/>
        <v>6.3657000000000004</v>
      </c>
      <c r="K12" t="s">
        <v>21</v>
      </c>
      <c r="L12" s="6" t="s">
        <v>10</v>
      </c>
      <c r="N12" s="7"/>
    </row>
    <row r="13" spans="1:17">
      <c r="A13" s="2" t="s">
        <v>1216</v>
      </c>
      <c r="B13" t="s">
        <v>20</v>
      </c>
      <c r="C13">
        <v>8</v>
      </c>
      <c r="D13" t="s">
        <v>1375</v>
      </c>
      <c r="E13" t="s">
        <v>1387</v>
      </c>
      <c r="F13" t="s">
        <v>1387</v>
      </c>
      <c r="G13" s="1">
        <v>43020</v>
      </c>
      <c r="H13" s="6">
        <f t="shared" si="0"/>
        <v>2018</v>
      </c>
      <c r="I13">
        <v>3269</v>
      </c>
      <c r="J13" s="11">
        <f t="shared" si="1"/>
        <v>6.47262</v>
      </c>
      <c r="K13" t="s">
        <v>21</v>
      </c>
      <c r="L13" s="6" t="s">
        <v>10</v>
      </c>
      <c r="N13" s="7"/>
    </row>
    <row r="14" spans="1:17">
      <c r="A14" s="2" t="s">
        <v>1216</v>
      </c>
      <c r="B14" t="s">
        <v>20</v>
      </c>
      <c r="C14">
        <v>8</v>
      </c>
      <c r="D14" t="s">
        <v>1375</v>
      </c>
      <c r="E14" t="s">
        <v>1388</v>
      </c>
      <c r="F14" t="s">
        <v>1388</v>
      </c>
      <c r="G14" s="1">
        <v>43021</v>
      </c>
      <c r="H14" s="6">
        <f t="shared" si="0"/>
        <v>2018</v>
      </c>
      <c r="I14">
        <v>3290</v>
      </c>
      <c r="J14" s="11">
        <f t="shared" si="1"/>
        <v>6.5141999999999998</v>
      </c>
      <c r="K14" t="s">
        <v>21</v>
      </c>
      <c r="L14" s="6" t="s">
        <v>10</v>
      </c>
      <c r="N14" s="7"/>
    </row>
    <row r="15" spans="1:17">
      <c r="A15" s="2" t="s">
        <v>1216</v>
      </c>
      <c r="B15" t="s">
        <v>20</v>
      </c>
      <c r="C15">
        <v>8</v>
      </c>
      <c r="D15" t="s">
        <v>1375</v>
      </c>
      <c r="E15" t="s">
        <v>1389</v>
      </c>
      <c r="F15" t="s">
        <v>1389</v>
      </c>
      <c r="G15" s="1">
        <v>43022</v>
      </c>
      <c r="H15" s="6">
        <f t="shared" si="0"/>
        <v>2018</v>
      </c>
      <c r="I15">
        <v>3338</v>
      </c>
      <c r="J15" s="11">
        <f t="shared" si="1"/>
        <v>6.6092399999999998</v>
      </c>
      <c r="K15" t="s">
        <v>21</v>
      </c>
      <c r="L15" s="6" t="s">
        <v>10</v>
      </c>
      <c r="N15" s="7"/>
    </row>
    <row r="16" spans="1:17">
      <c r="A16" s="2" t="s">
        <v>1216</v>
      </c>
      <c r="B16" t="s">
        <v>20</v>
      </c>
      <c r="C16">
        <v>8</v>
      </c>
      <c r="D16" t="s">
        <v>1375</v>
      </c>
      <c r="E16" t="s">
        <v>1390</v>
      </c>
      <c r="F16" t="s">
        <v>1390</v>
      </c>
      <c r="G16" s="1">
        <v>43023</v>
      </c>
      <c r="H16" s="6">
        <f t="shared" si="0"/>
        <v>2018</v>
      </c>
      <c r="I16">
        <v>3549</v>
      </c>
      <c r="J16" s="11">
        <f t="shared" si="1"/>
        <v>7.0270200000000003</v>
      </c>
      <c r="K16" t="s">
        <v>21</v>
      </c>
      <c r="L16" s="6" t="s">
        <v>10</v>
      </c>
      <c r="N16" s="7"/>
    </row>
    <row r="17" spans="1:14">
      <c r="A17" s="2" t="s">
        <v>1216</v>
      </c>
      <c r="B17" t="s">
        <v>20</v>
      </c>
      <c r="C17">
        <v>8</v>
      </c>
      <c r="D17" t="s">
        <v>1375</v>
      </c>
      <c r="E17" t="s">
        <v>1391</v>
      </c>
      <c r="F17" t="s">
        <v>1391</v>
      </c>
      <c r="G17" s="1">
        <v>43024</v>
      </c>
      <c r="H17" s="6">
        <f t="shared" si="0"/>
        <v>2018</v>
      </c>
      <c r="I17">
        <v>3594</v>
      </c>
      <c r="J17" s="11">
        <f t="shared" si="1"/>
        <v>7.1161199999999996</v>
      </c>
      <c r="K17" t="s">
        <v>21</v>
      </c>
      <c r="L17" s="6" t="s">
        <v>10</v>
      </c>
      <c r="N17" s="7"/>
    </row>
    <row r="18" spans="1:14">
      <c r="A18" s="2" t="s">
        <v>1216</v>
      </c>
      <c r="B18" t="s">
        <v>20</v>
      </c>
      <c r="C18">
        <v>8</v>
      </c>
      <c r="D18" t="s">
        <v>1375</v>
      </c>
      <c r="E18" t="s">
        <v>1392</v>
      </c>
      <c r="F18" t="s">
        <v>1392</v>
      </c>
      <c r="G18" s="1">
        <v>43025</v>
      </c>
      <c r="H18" s="6">
        <f t="shared" si="0"/>
        <v>2018</v>
      </c>
      <c r="I18">
        <v>3513</v>
      </c>
      <c r="J18" s="11">
        <f t="shared" si="1"/>
        <v>6.9557399999999996</v>
      </c>
      <c r="K18" t="s">
        <v>21</v>
      </c>
      <c r="L18" s="6" t="s">
        <v>10</v>
      </c>
      <c r="N18" s="7"/>
    </row>
    <row r="19" spans="1:14">
      <c r="A19" s="2" t="s">
        <v>1216</v>
      </c>
      <c r="B19" t="s">
        <v>20</v>
      </c>
      <c r="C19">
        <v>8</v>
      </c>
      <c r="D19" t="s">
        <v>1375</v>
      </c>
      <c r="E19" t="s">
        <v>1393</v>
      </c>
      <c r="F19" t="s">
        <v>1393</v>
      </c>
      <c r="G19" s="1">
        <v>43026</v>
      </c>
      <c r="H19" s="6">
        <f t="shared" si="0"/>
        <v>2018</v>
      </c>
      <c r="I19">
        <v>2785</v>
      </c>
      <c r="J19" s="11">
        <f t="shared" si="1"/>
        <v>5.5142999999999995</v>
      </c>
      <c r="K19" t="s">
        <v>21</v>
      </c>
      <c r="L19" s="6" t="s">
        <v>10</v>
      </c>
      <c r="N19" s="7"/>
    </row>
    <row r="20" spans="1:14">
      <c r="A20" s="2" t="s">
        <v>1216</v>
      </c>
      <c r="B20" t="s">
        <v>20</v>
      </c>
      <c r="C20">
        <v>8</v>
      </c>
      <c r="D20" t="s">
        <v>1375</v>
      </c>
      <c r="E20" t="s">
        <v>1394</v>
      </c>
      <c r="F20" t="s">
        <v>1394</v>
      </c>
      <c r="G20" s="1">
        <v>43027</v>
      </c>
      <c r="H20" s="6">
        <f t="shared" si="0"/>
        <v>2018</v>
      </c>
      <c r="I20">
        <v>4081</v>
      </c>
      <c r="J20" s="11">
        <f t="shared" si="1"/>
        <v>8.0803799999999999</v>
      </c>
      <c r="K20" t="s">
        <v>21</v>
      </c>
      <c r="L20" s="6" t="s">
        <v>10</v>
      </c>
      <c r="N20" s="7"/>
    </row>
    <row r="21" spans="1:14">
      <c r="A21" s="2" t="s">
        <v>1216</v>
      </c>
      <c r="B21" t="s">
        <v>20</v>
      </c>
      <c r="C21">
        <v>8</v>
      </c>
      <c r="D21" t="s">
        <v>1375</v>
      </c>
      <c r="E21" t="s">
        <v>1395</v>
      </c>
      <c r="F21" t="s">
        <v>1395</v>
      </c>
      <c r="G21" s="1">
        <v>43028</v>
      </c>
      <c r="H21" s="6">
        <f t="shared" si="0"/>
        <v>2018</v>
      </c>
      <c r="I21">
        <v>3934</v>
      </c>
      <c r="J21" s="11">
        <f t="shared" si="1"/>
        <v>7.78932</v>
      </c>
      <c r="K21" t="s">
        <v>21</v>
      </c>
      <c r="L21" s="6" t="s">
        <v>10</v>
      </c>
      <c r="N21" s="7"/>
    </row>
    <row r="22" spans="1:14">
      <c r="A22" s="2" t="s">
        <v>1216</v>
      </c>
      <c r="B22" t="s">
        <v>20</v>
      </c>
      <c r="C22">
        <v>8</v>
      </c>
      <c r="D22" t="s">
        <v>1375</v>
      </c>
      <c r="E22" t="s">
        <v>1396</v>
      </c>
      <c r="F22" t="s">
        <v>1396</v>
      </c>
      <c r="G22" s="1">
        <v>43029</v>
      </c>
      <c r="H22" s="6">
        <f t="shared" si="0"/>
        <v>2018</v>
      </c>
      <c r="I22">
        <v>3917</v>
      </c>
      <c r="J22" s="11">
        <f t="shared" si="1"/>
        <v>7.7556599999999998</v>
      </c>
      <c r="K22" t="s">
        <v>21</v>
      </c>
      <c r="L22" s="6" t="s">
        <v>10</v>
      </c>
      <c r="N22" s="7"/>
    </row>
    <row r="23" spans="1:14">
      <c r="A23" s="2" t="s">
        <v>1216</v>
      </c>
      <c r="B23" t="s">
        <v>20</v>
      </c>
      <c r="C23">
        <v>8</v>
      </c>
      <c r="D23" t="s">
        <v>1375</v>
      </c>
      <c r="E23" t="s">
        <v>1397</v>
      </c>
      <c r="F23" t="s">
        <v>1397</v>
      </c>
      <c r="G23" s="1">
        <v>43030</v>
      </c>
      <c r="H23" s="6">
        <f t="shared" si="0"/>
        <v>2018</v>
      </c>
      <c r="I23">
        <v>3549</v>
      </c>
      <c r="J23" s="11">
        <f t="shared" si="1"/>
        <v>7.0270200000000003</v>
      </c>
      <c r="K23" t="s">
        <v>21</v>
      </c>
      <c r="L23" s="6" t="s">
        <v>10</v>
      </c>
      <c r="N23" s="7"/>
    </row>
    <row r="24" spans="1:14">
      <c r="A24" s="2" t="s">
        <v>1216</v>
      </c>
      <c r="B24" t="s">
        <v>20</v>
      </c>
      <c r="C24">
        <v>8</v>
      </c>
      <c r="D24" t="s">
        <v>1375</v>
      </c>
      <c r="E24" t="s">
        <v>1398</v>
      </c>
      <c r="F24" t="s">
        <v>1398</v>
      </c>
      <c r="G24" s="1">
        <v>43031</v>
      </c>
      <c r="H24" s="6">
        <f t="shared" si="0"/>
        <v>2018</v>
      </c>
      <c r="I24">
        <v>3658</v>
      </c>
      <c r="J24" s="11">
        <f t="shared" si="1"/>
        <v>7.2428400000000002</v>
      </c>
      <c r="K24" t="s">
        <v>21</v>
      </c>
      <c r="L24" s="6" t="s">
        <v>10</v>
      </c>
      <c r="N24" s="7"/>
    </row>
    <row r="25" spans="1:14">
      <c r="A25" s="2" t="s">
        <v>1216</v>
      </c>
      <c r="B25" t="s">
        <v>20</v>
      </c>
      <c r="C25">
        <v>8</v>
      </c>
      <c r="D25" t="s">
        <v>1375</v>
      </c>
      <c r="E25" t="s">
        <v>1399</v>
      </c>
      <c r="F25" t="s">
        <v>1399</v>
      </c>
      <c r="G25" s="1">
        <v>43032</v>
      </c>
      <c r="H25" s="6">
        <f t="shared" si="0"/>
        <v>2018</v>
      </c>
      <c r="I25">
        <v>3599</v>
      </c>
      <c r="J25" s="11">
        <f t="shared" si="1"/>
        <v>7.1260199999999996</v>
      </c>
      <c r="K25" t="s">
        <v>21</v>
      </c>
      <c r="L25" s="6" t="s">
        <v>10</v>
      </c>
      <c r="N25" s="7"/>
    </row>
    <row r="26" spans="1:14">
      <c r="A26" s="2" t="s">
        <v>1216</v>
      </c>
      <c r="B26" t="s">
        <v>20</v>
      </c>
      <c r="C26">
        <v>8</v>
      </c>
      <c r="D26" t="s">
        <v>1375</v>
      </c>
      <c r="E26" t="s">
        <v>1400</v>
      </c>
      <c r="F26" t="s">
        <v>1400</v>
      </c>
      <c r="G26" s="1">
        <v>43033</v>
      </c>
      <c r="H26" s="6">
        <f t="shared" si="0"/>
        <v>2018</v>
      </c>
      <c r="I26">
        <v>3745</v>
      </c>
      <c r="J26" s="11">
        <f t="shared" si="1"/>
        <v>7.4150999999999998</v>
      </c>
      <c r="K26" t="s">
        <v>21</v>
      </c>
      <c r="L26" s="6" t="s">
        <v>10</v>
      </c>
      <c r="N26" s="7"/>
    </row>
    <row r="27" spans="1:14">
      <c r="A27" s="2" t="s">
        <v>1216</v>
      </c>
      <c r="B27" t="s">
        <v>20</v>
      </c>
      <c r="C27">
        <v>8</v>
      </c>
      <c r="D27" t="s">
        <v>1375</v>
      </c>
      <c r="E27" t="s">
        <v>1401</v>
      </c>
      <c r="F27" t="s">
        <v>1401</v>
      </c>
      <c r="G27" s="1">
        <v>43034</v>
      </c>
      <c r="H27" s="6">
        <f t="shared" si="0"/>
        <v>2018</v>
      </c>
      <c r="I27">
        <v>3431</v>
      </c>
      <c r="J27" s="11">
        <f t="shared" si="1"/>
        <v>6.79338</v>
      </c>
      <c r="K27" t="s">
        <v>21</v>
      </c>
      <c r="L27" s="6" t="s">
        <v>10</v>
      </c>
      <c r="N27" s="7"/>
    </row>
    <row r="28" spans="1:14">
      <c r="A28" s="2" t="s">
        <v>1216</v>
      </c>
      <c r="B28" t="s">
        <v>20</v>
      </c>
      <c r="C28">
        <v>8</v>
      </c>
      <c r="D28" t="s">
        <v>1375</v>
      </c>
      <c r="E28" t="s">
        <v>1402</v>
      </c>
      <c r="F28" t="s">
        <v>1402</v>
      </c>
      <c r="G28" s="1">
        <v>43035</v>
      </c>
      <c r="H28" s="6">
        <f t="shared" si="0"/>
        <v>2018</v>
      </c>
      <c r="I28">
        <v>3692</v>
      </c>
      <c r="J28" s="11">
        <f t="shared" si="1"/>
        <v>7.3101599999999998</v>
      </c>
      <c r="K28" t="s">
        <v>21</v>
      </c>
      <c r="L28" s="6" t="s">
        <v>10</v>
      </c>
      <c r="N28" s="7"/>
    </row>
    <row r="29" spans="1:14">
      <c r="A29" s="2" t="s">
        <v>1216</v>
      </c>
      <c r="B29" t="s">
        <v>20</v>
      </c>
      <c r="C29">
        <v>8</v>
      </c>
      <c r="D29" t="s">
        <v>1375</v>
      </c>
      <c r="E29" t="s">
        <v>1403</v>
      </c>
      <c r="F29" t="s">
        <v>1403</v>
      </c>
      <c r="G29" s="1">
        <v>43036</v>
      </c>
      <c r="H29" s="6">
        <f t="shared" si="0"/>
        <v>2018</v>
      </c>
      <c r="I29">
        <v>3706</v>
      </c>
      <c r="J29" s="11">
        <f t="shared" si="1"/>
        <v>7.3378800000000002</v>
      </c>
      <c r="K29" t="s">
        <v>21</v>
      </c>
      <c r="L29" s="6" t="s">
        <v>10</v>
      </c>
      <c r="N29" s="7"/>
    </row>
    <row r="30" spans="1:14">
      <c r="A30" s="2" t="s">
        <v>1216</v>
      </c>
      <c r="B30" t="s">
        <v>20</v>
      </c>
      <c r="C30">
        <v>8</v>
      </c>
      <c r="D30" t="s">
        <v>1375</v>
      </c>
      <c r="E30" t="s">
        <v>1404</v>
      </c>
      <c r="F30" t="s">
        <v>1404</v>
      </c>
      <c r="G30" s="1">
        <v>43037</v>
      </c>
      <c r="H30" s="6">
        <f t="shared" si="0"/>
        <v>2018</v>
      </c>
      <c r="I30">
        <v>3661</v>
      </c>
      <c r="J30" s="11">
        <f t="shared" si="1"/>
        <v>7.24878</v>
      </c>
      <c r="K30" t="s">
        <v>21</v>
      </c>
      <c r="L30" s="6" t="s">
        <v>10</v>
      </c>
      <c r="N30" s="7"/>
    </row>
    <row r="31" spans="1:14">
      <c r="A31" s="2" t="s">
        <v>1216</v>
      </c>
      <c r="B31" t="s">
        <v>20</v>
      </c>
      <c r="C31">
        <v>8</v>
      </c>
      <c r="D31" t="s">
        <v>1375</v>
      </c>
      <c r="E31" t="s">
        <v>1405</v>
      </c>
      <c r="F31" t="s">
        <v>1405</v>
      </c>
      <c r="G31" s="1">
        <v>43038</v>
      </c>
      <c r="H31" s="6">
        <f t="shared" si="0"/>
        <v>2018</v>
      </c>
      <c r="I31">
        <v>3693</v>
      </c>
      <c r="J31" s="11">
        <f t="shared" si="1"/>
        <v>7.3121400000000003</v>
      </c>
      <c r="K31" t="s">
        <v>21</v>
      </c>
      <c r="L31" s="6" t="s">
        <v>10</v>
      </c>
      <c r="N31" s="7"/>
    </row>
    <row r="32" spans="1:14">
      <c r="A32" s="2" t="s">
        <v>1216</v>
      </c>
      <c r="B32" t="s">
        <v>20</v>
      </c>
      <c r="C32">
        <v>8</v>
      </c>
      <c r="D32" t="s">
        <v>1375</v>
      </c>
      <c r="E32" t="s">
        <v>1406</v>
      </c>
      <c r="F32" t="s">
        <v>1406</v>
      </c>
      <c r="G32" s="1">
        <v>43039</v>
      </c>
      <c r="H32" s="6">
        <f t="shared" si="0"/>
        <v>2018</v>
      </c>
      <c r="I32">
        <v>3220</v>
      </c>
      <c r="J32" s="11">
        <f t="shared" si="1"/>
        <v>6.3756000000000004</v>
      </c>
      <c r="K32" t="s">
        <v>21</v>
      </c>
      <c r="L32" s="6" t="s">
        <v>10</v>
      </c>
      <c r="N32" s="7"/>
    </row>
    <row r="33" spans="1:14">
      <c r="A33" s="2" t="s">
        <v>1216</v>
      </c>
      <c r="B33" t="s">
        <v>20</v>
      </c>
      <c r="C33">
        <v>8</v>
      </c>
      <c r="D33" t="s">
        <v>1375</v>
      </c>
      <c r="E33" t="s">
        <v>1407</v>
      </c>
      <c r="F33" t="s">
        <v>1407</v>
      </c>
      <c r="G33" s="1">
        <v>43040</v>
      </c>
      <c r="H33" s="6">
        <f t="shared" si="0"/>
        <v>2018</v>
      </c>
      <c r="I33">
        <v>3714</v>
      </c>
      <c r="J33" s="11">
        <f t="shared" si="1"/>
        <v>7.35372</v>
      </c>
      <c r="K33" t="s">
        <v>21</v>
      </c>
      <c r="L33" s="6" t="s">
        <v>10</v>
      </c>
      <c r="N33" s="7"/>
    </row>
    <row r="34" spans="1:14">
      <c r="A34" s="2" t="s">
        <v>1216</v>
      </c>
      <c r="B34" t="s">
        <v>20</v>
      </c>
      <c r="C34">
        <v>8</v>
      </c>
      <c r="D34" t="s">
        <v>1375</v>
      </c>
      <c r="E34" t="s">
        <v>1408</v>
      </c>
      <c r="F34" t="s">
        <v>1408</v>
      </c>
      <c r="G34" s="1">
        <v>43041</v>
      </c>
      <c r="H34" s="6">
        <f t="shared" si="0"/>
        <v>2018</v>
      </c>
      <c r="I34">
        <v>3314</v>
      </c>
      <c r="J34" s="11">
        <f t="shared" si="1"/>
        <v>6.5617200000000002</v>
      </c>
      <c r="K34" t="s">
        <v>21</v>
      </c>
      <c r="L34" s="6" t="s">
        <v>10</v>
      </c>
      <c r="N34" s="7"/>
    </row>
    <row r="35" spans="1:14">
      <c r="A35" s="2" t="s">
        <v>1216</v>
      </c>
      <c r="B35" t="s">
        <v>20</v>
      </c>
      <c r="C35">
        <v>8</v>
      </c>
      <c r="D35" t="s">
        <v>1375</v>
      </c>
      <c r="E35" t="s">
        <v>1409</v>
      </c>
      <c r="F35" t="s">
        <v>1409</v>
      </c>
      <c r="G35" s="1">
        <v>43042</v>
      </c>
      <c r="H35" s="6">
        <f t="shared" si="0"/>
        <v>2018</v>
      </c>
      <c r="I35">
        <v>5362</v>
      </c>
      <c r="J35" s="11">
        <f t="shared" si="1"/>
        <v>10.616759999999999</v>
      </c>
      <c r="K35" t="s">
        <v>21</v>
      </c>
      <c r="L35" s="6" t="s">
        <v>10</v>
      </c>
      <c r="N35" s="7"/>
    </row>
    <row r="36" spans="1:14">
      <c r="A36" s="2" t="s">
        <v>1216</v>
      </c>
      <c r="B36" t="s">
        <v>20</v>
      </c>
      <c r="C36">
        <v>8</v>
      </c>
      <c r="D36" t="s">
        <v>1375</v>
      </c>
      <c r="E36" t="s">
        <v>1410</v>
      </c>
      <c r="F36" t="s">
        <v>1410</v>
      </c>
      <c r="G36" s="1">
        <v>43043</v>
      </c>
      <c r="H36" s="6">
        <f t="shared" si="0"/>
        <v>2018</v>
      </c>
      <c r="I36">
        <v>4416</v>
      </c>
      <c r="J36" s="11">
        <f t="shared" si="1"/>
        <v>8.7436799999999995</v>
      </c>
      <c r="K36" t="s">
        <v>21</v>
      </c>
      <c r="L36" s="6" t="s">
        <v>10</v>
      </c>
      <c r="N36" s="7"/>
    </row>
    <row r="37" spans="1:14">
      <c r="A37" s="2" t="s">
        <v>1216</v>
      </c>
      <c r="B37" t="s">
        <v>20</v>
      </c>
      <c r="C37">
        <v>8</v>
      </c>
      <c r="D37" t="s">
        <v>1375</v>
      </c>
      <c r="E37" t="s">
        <v>1411</v>
      </c>
      <c r="F37" t="s">
        <v>1411</v>
      </c>
      <c r="G37" s="1">
        <v>43044</v>
      </c>
      <c r="H37" s="6">
        <f t="shared" si="0"/>
        <v>2018</v>
      </c>
      <c r="I37">
        <v>3633</v>
      </c>
      <c r="J37" s="11">
        <f t="shared" si="1"/>
        <v>7.1933400000000001</v>
      </c>
      <c r="K37" t="s">
        <v>21</v>
      </c>
      <c r="L37" s="6" t="s">
        <v>10</v>
      </c>
      <c r="N37" s="7"/>
    </row>
    <row r="38" spans="1:14">
      <c r="A38" s="2" t="s">
        <v>1216</v>
      </c>
      <c r="B38" t="s">
        <v>20</v>
      </c>
      <c r="C38">
        <v>8</v>
      </c>
      <c r="D38" t="s">
        <v>1375</v>
      </c>
      <c r="E38" t="s">
        <v>1412</v>
      </c>
      <c r="F38" t="s">
        <v>1412</v>
      </c>
      <c r="G38" s="1">
        <v>43045</v>
      </c>
      <c r="H38" s="6">
        <f t="shared" si="0"/>
        <v>2018</v>
      </c>
      <c r="I38">
        <v>3821</v>
      </c>
      <c r="J38" s="11">
        <f t="shared" si="1"/>
        <v>7.5655799999999997</v>
      </c>
      <c r="K38" t="s">
        <v>21</v>
      </c>
      <c r="L38" s="6" t="s">
        <v>10</v>
      </c>
      <c r="N38" s="7"/>
    </row>
    <row r="39" spans="1:14">
      <c r="A39" s="2" t="s">
        <v>1216</v>
      </c>
      <c r="B39" t="s">
        <v>20</v>
      </c>
      <c r="C39">
        <v>8</v>
      </c>
      <c r="D39" t="s">
        <v>1375</v>
      </c>
      <c r="E39" t="s">
        <v>1413</v>
      </c>
      <c r="F39" t="s">
        <v>1413</v>
      </c>
      <c r="G39" s="1">
        <v>43046</v>
      </c>
      <c r="H39" s="6">
        <f t="shared" si="0"/>
        <v>2018</v>
      </c>
      <c r="I39">
        <v>3475</v>
      </c>
      <c r="J39" s="11">
        <f t="shared" si="1"/>
        <v>6.8804999999999996</v>
      </c>
      <c r="K39" t="s">
        <v>21</v>
      </c>
      <c r="L39" s="6" t="s">
        <v>10</v>
      </c>
      <c r="N39" s="7"/>
    </row>
    <row r="40" spans="1:14">
      <c r="A40" s="2" t="s">
        <v>1216</v>
      </c>
      <c r="B40" t="s">
        <v>20</v>
      </c>
      <c r="C40">
        <v>8</v>
      </c>
      <c r="D40" t="s">
        <v>1375</v>
      </c>
      <c r="E40" t="s">
        <v>1414</v>
      </c>
      <c r="F40" t="s">
        <v>1414</v>
      </c>
      <c r="G40" s="1">
        <v>43047</v>
      </c>
      <c r="H40" s="6">
        <f t="shared" si="0"/>
        <v>2018</v>
      </c>
      <c r="I40">
        <v>5284</v>
      </c>
      <c r="J40" s="11">
        <f t="shared" si="1"/>
        <v>10.46232</v>
      </c>
      <c r="K40" t="s">
        <v>21</v>
      </c>
      <c r="L40" s="6" t="s">
        <v>10</v>
      </c>
      <c r="N40" s="7"/>
    </row>
    <row r="41" spans="1:14">
      <c r="A41" s="2" t="s">
        <v>1216</v>
      </c>
      <c r="B41" t="s">
        <v>20</v>
      </c>
      <c r="C41">
        <v>8</v>
      </c>
      <c r="D41" t="s">
        <v>1375</v>
      </c>
      <c r="E41" t="s">
        <v>1415</v>
      </c>
      <c r="F41" t="s">
        <v>1415</v>
      </c>
      <c r="G41" s="1">
        <v>43048</v>
      </c>
      <c r="H41" s="6">
        <f t="shared" si="0"/>
        <v>2018</v>
      </c>
      <c r="I41">
        <v>7319</v>
      </c>
      <c r="J41" s="11">
        <f t="shared" si="1"/>
        <v>14.491619999999999</v>
      </c>
      <c r="K41" t="s">
        <v>21</v>
      </c>
      <c r="L41" s="6" t="s">
        <v>10</v>
      </c>
      <c r="N41" s="7"/>
    </row>
    <row r="42" spans="1:14">
      <c r="A42" s="2" t="s">
        <v>1216</v>
      </c>
      <c r="B42" t="s">
        <v>20</v>
      </c>
      <c r="C42">
        <v>8</v>
      </c>
      <c r="D42" t="s">
        <v>1375</v>
      </c>
      <c r="E42" t="s">
        <v>1416</v>
      </c>
      <c r="F42" t="s">
        <v>1416</v>
      </c>
      <c r="G42" s="1">
        <v>43049</v>
      </c>
      <c r="H42" s="6">
        <f t="shared" si="0"/>
        <v>2018</v>
      </c>
      <c r="I42">
        <v>7385</v>
      </c>
      <c r="J42" s="11">
        <f t="shared" si="1"/>
        <v>14.622299999999999</v>
      </c>
      <c r="K42" t="s">
        <v>21</v>
      </c>
      <c r="L42" s="6" t="s">
        <v>10</v>
      </c>
      <c r="N42" s="7"/>
    </row>
    <row r="43" spans="1:14">
      <c r="A43" s="2" t="s">
        <v>1216</v>
      </c>
      <c r="B43" t="s">
        <v>20</v>
      </c>
      <c r="C43">
        <v>8</v>
      </c>
      <c r="D43" t="s">
        <v>1375</v>
      </c>
      <c r="E43" t="s">
        <v>1417</v>
      </c>
      <c r="F43" t="s">
        <v>1417</v>
      </c>
      <c r="G43" s="1">
        <v>43050</v>
      </c>
      <c r="H43" s="6">
        <f t="shared" si="0"/>
        <v>2018</v>
      </c>
      <c r="I43">
        <v>4721</v>
      </c>
      <c r="J43" s="11">
        <f t="shared" si="1"/>
        <v>9.3475800000000007</v>
      </c>
      <c r="K43" t="s">
        <v>1213</v>
      </c>
      <c r="L43" s="6" t="s">
        <v>10</v>
      </c>
      <c r="N43" s="7"/>
    </row>
    <row r="44" spans="1:14">
      <c r="A44" s="2" t="s">
        <v>1216</v>
      </c>
      <c r="B44" t="s">
        <v>20</v>
      </c>
      <c r="C44">
        <v>8</v>
      </c>
      <c r="D44" t="s">
        <v>1375</v>
      </c>
      <c r="E44" t="s">
        <v>1418</v>
      </c>
      <c r="F44" t="s">
        <v>1418</v>
      </c>
      <c r="G44" s="1">
        <v>43051</v>
      </c>
      <c r="H44" s="6">
        <f t="shared" si="0"/>
        <v>2018</v>
      </c>
      <c r="I44">
        <v>4720</v>
      </c>
      <c r="J44" s="11">
        <f t="shared" si="1"/>
        <v>9.3455999999999992</v>
      </c>
      <c r="K44" t="s">
        <v>1213</v>
      </c>
      <c r="L44" s="6" t="s">
        <v>10</v>
      </c>
      <c r="N44" s="7"/>
    </row>
    <row r="45" spans="1:14">
      <c r="A45" s="2" t="s">
        <v>1216</v>
      </c>
      <c r="B45" t="s">
        <v>20</v>
      </c>
      <c r="C45">
        <v>8</v>
      </c>
      <c r="D45" t="s">
        <v>1375</v>
      </c>
      <c r="E45" t="s">
        <v>1419</v>
      </c>
      <c r="F45" t="s">
        <v>1419</v>
      </c>
      <c r="G45" s="1">
        <v>43052</v>
      </c>
      <c r="H45" s="6">
        <f t="shared" si="0"/>
        <v>2018</v>
      </c>
      <c r="I45">
        <v>6998</v>
      </c>
      <c r="J45" s="11">
        <f t="shared" si="1"/>
        <v>13.85604</v>
      </c>
      <c r="K45" t="s">
        <v>21</v>
      </c>
      <c r="L45" s="6" t="s">
        <v>10</v>
      </c>
      <c r="N45" s="7"/>
    </row>
    <row r="46" spans="1:14">
      <c r="A46" s="2" t="s">
        <v>1216</v>
      </c>
      <c r="B46" t="s">
        <v>20</v>
      </c>
      <c r="C46">
        <v>8</v>
      </c>
      <c r="D46" t="s">
        <v>1375</v>
      </c>
      <c r="E46" t="s">
        <v>1420</v>
      </c>
      <c r="F46" t="s">
        <v>1420</v>
      </c>
      <c r="G46" s="1">
        <v>43053</v>
      </c>
      <c r="H46" s="6">
        <f t="shared" si="0"/>
        <v>2018</v>
      </c>
      <c r="I46">
        <v>5523</v>
      </c>
      <c r="J46" s="11">
        <f t="shared" si="1"/>
        <v>10.93554</v>
      </c>
      <c r="K46" t="s">
        <v>21</v>
      </c>
      <c r="L46" s="6" t="s">
        <v>10</v>
      </c>
      <c r="N46" s="7"/>
    </row>
    <row r="47" spans="1:14">
      <c r="A47" s="2" t="s">
        <v>1216</v>
      </c>
      <c r="B47" t="s">
        <v>20</v>
      </c>
      <c r="C47">
        <v>8</v>
      </c>
      <c r="D47" t="s">
        <v>1375</v>
      </c>
      <c r="E47" t="s">
        <v>1421</v>
      </c>
      <c r="F47" t="s">
        <v>1421</v>
      </c>
      <c r="G47" s="1">
        <v>43054</v>
      </c>
      <c r="H47" s="6">
        <f t="shared" si="0"/>
        <v>2018</v>
      </c>
      <c r="I47">
        <v>8222</v>
      </c>
      <c r="J47" s="11">
        <f t="shared" si="1"/>
        <v>16.27956</v>
      </c>
      <c r="K47" t="s">
        <v>21</v>
      </c>
      <c r="L47" s="6" t="s">
        <v>10</v>
      </c>
      <c r="N47" s="7"/>
    </row>
    <row r="48" spans="1:14">
      <c r="A48" s="2" t="s">
        <v>1216</v>
      </c>
      <c r="B48" t="s">
        <v>20</v>
      </c>
      <c r="C48">
        <v>8</v>
      </c>
      <c r="D48" t="s">
        <v>1375</v>
      </c>
      <c r="E48" t="s">
        <v>1422</v>
      </c>
      <c r="F48" t="s">
        <v>1422</v>
      </c>
      <c r="G48" s="1">
        <v>43055</v>
      </c>
      <c r="H48" s="6">
        <f t="shared" si="0"/>
        <v>2018</v>
      </c>
      <c r="I48">
        <v>7601</v>
      </c>
      <c r="J48" s="11">
        <f t="shared" si="1"/>
        <v>15.04998</v>
      </c>
      <c r="K48" t="s">
        <v>21</v>
      </c>
      <c r="L48" s="6" t="s">
        <v>10</v>
      </c>
      <c r="N48" s="7"/>
    </row>
    <row r="49" spans="1:14">
      <c r="A49" s="2" t="s">
        <v>1216</v>
      </c>
      <c r="B49" t="s">
        <v>20</v>
      </c>
      <c r="C49">
        <v>8</v>
      </c>
      <c r="D49" t="s">
        <v>1375</v>
      </c>
      <c r="E49" t="s">
        <v>1423</v>
      </c>
      <c r="F49" t="s">
        <v>1423</v>
      </c>
      <c r="G49" s="1">
        <v>43056</v>
      </c>
      <c r="H49" s="6">
        <f t="shared" si="0"/>
        <v>2018</v>
      </c>
      <c r="I49">
        <v>6128</v>
      </c>
      <c r="J49" s="11">
        <f t="shared" si="1"/>
        <v>12.13344</v>
      </c>
      <c r="K49" t="s">
        <v>21</v>
      </c>
      <c r="L49" s="6" t="s">
        <v>10</v>
      </c>
      <c r="N49" s="7"/>
    </row>
    <row r="50" spans="1:14">
      <c r="A50" s="2" t="s">
        <v>1216</v>
      </c>
      <c r="B50" t="s">
        <v>20</v>
      </c>
      <c r="C50">
        <v>8</v>
      </c>
      <c r="D50" t="s">
        <v>1375</v>
      </c>
      <c r="E50" t="s">
        <v>1424</v>
      </c>
      <c r="F50" t="s">
        <v>1424</v>
      </c>
      <c r="G50" s="1">
        <v>43057</v>
      </c>
      <c r="H50" s="6">
        <f t="shared" si="0"/>
        <v>2018</v>
      </c>
      <c r="I50">
        <v>5153</v>
      </c>
      <c r="J50" s="11">
        <f t="shared" si="1"/>
        <v>10.20294</v>
      </c>
      <c r="K50" t="s">
        <v>21</v>
      </c>
      <c r="L50" s="6" t="s">
        <v>10</v>
      </c>
      <c r="N50" s="7"/>
    </row>
    <row r="51" spans="1:14">
      <c r="A51" s="2" t="s">
        <v>1216</v>
      </c>
      <c r="B51" t="s">
        <v>20</v>
      </c>
      <c r="C51">
        <v>8</v>
      </c>
      <c r="D51" t="s">
        <v>1375</v>
      </c>
      <c r="E51" t="s">
        <v>1425</v>
      </c>
      <c r="F51" t="s">
        <v>1425</v>
      </c>
      <c r="G51" s="1">
        <v>43058</v>
      </c>
      <c r="H51" s="6">
        <f t="shared" si="0"/>
        <v>2018</v>
      </c>
      <c r="I51">
        <v>5116</v>
      </c>
      <c r="J51" s="11">
        <f t="shared" si="1"/>
        <v>10.12968</v>
      </c>
      <c r="K51" t="s">
        <v>21</v>
      </c>
      <c r="L51" s="6" t="s">
        <v>10</v>
      </c>
      <c r="N51" s="7"/>
    </row>
    <row r="52" spans="1:14">
      <c r="A52" s="2" t="s">
        <v>1216</v>
      </c>
      <c r="B52" t="s">
        <v>20</v>
      </c>
      <c r="C52">
        <v>8</v>
      </c>
      <c r="D52" t="s">
        <v>1375</v>
      </c>
      <c r="E52" t="s">
        <v>1426</v>
      </c>
      <c r="F52" t="s">
        <v>1426</v>
      </c>
      <c r="G52" s="1">
        <v>43059</v>
      </c>
      <c r="H52" s="6">
        <f t="shared" si="0"/>
        <v>2018</v>
      </c>
      <c r="I52">
        <v>6220</v>
      </c>
      <c r="J52" s="11">
        <f t="shared" si="1"/>
        <v>12.3156</v>
      </c>
      <c r="K52" t="s">
        <v>21</v>
      </c>
      <c r="L52" s="6" t="s">
        <v>10</v>
      </c>
      <c r="N52" s="7"/>
    </row>
    <row r="53" spans="1:14">
      <c r="A53" s="2" t="s">
        <v>1216</v>
      </c>
      <c r="B53" t="s">
        <v>20</v>
      </c>
      <c r="C53">
        <v>8</v>
      </c>
      <c r="D53" t="s">
        <v>1375</v>
      </c>
      <c r="E53" t="s">
        <v>1427</v>
      </c>
      <c r="F53" t="s">
        <v>1427</v>
      </c>
      <c r="G53" s="1">
        <v>43060</v>
      </c>
      <c r="H53" s="6">
        <f t="shared" si="0"/>
        <v>2018</v>
      </c>
      <c r="I53">
        <v>5605</v>
      </c>
      <c r="J53" s="11">
        <f t="shared" si="1"/>
        <v>11.097899999999999</v>
      </c>
      <c r="K53" t="s">
        <v>21</v>
      </c>
      <c r="L53" s="6" t="s">
        <v>10</v>
      </c>
      <c r="N53" s="7"/>
    </row>
    <row r="54" spans="1:14">
      <c r="A54" s="2" t="s">
        <v>1216</v>
      </c>
      <c r="B54" t="s">
        <v>20</v>
      </c>
      <c r="C54">
        <v>8</v>
      </c>
      <c r="D54" t="s">
        <v>1375</v>
      </c>
      <c r="E54" t="s">
        <v>1428</v>
      </c>
      <c r="F54" t="s">
        <v>1428</v>
      </c>
      <c r="G54" s="1">
        <v>43061</v>
      </c>
      <c r="H54" s="6">
        <f t="shared" si="0"/>
        <v>2018</v>
      </c>
      <c r="I54">
        <v>5238</v>
      </c>
      <c r="J54" s="11">
        <f t="shared" si="1"/>
        <v>10.37124</v>
      </c>
      <c r="K54" t="s">
        <v>21</v>
      </c>
      <c r="L54" s="6" t="s">
        <v>10</v>
      </c>
      <c r="N54" s="7"/>
    </row>
    <row r="55" spans="1:14">
      <c r="A55" s="2" t="s">
        <v>1216</v>
      </c>
      <c r="B55" t="s">
        <v>20</v>
      </c>
      <c r="C55">
        <v>8</v>
      </c>
      <c r="D55" t="s">
        <v>1375</v>
      </c>
      <c r="E55" t="s">
        <v>1429</v>
      </c>
      <c r="F55" t="s">
        <v>1429</v>
      </c>
      <c r="G55" s="1">
        <v>43062</v>
      </c>
      <c r="H55" s="6">
        <f t="shared" si="0"/>
        <v>2018</v>
      </c>
      <c r="I55">
        <v>5028</v>
      </c>
      <c r="J55" s="11">
        <f t="shared" si="1"/>
        <v>9.9554399999999994</v>
      </c>
      <c r="K55" t="s">
        <v>21</v>
      </c>
      <c r="L55" s="6" t="s">
        <v>10</v>
      </c>
      <c r="N55" s="7"/>
    </row>
    <row r="56" spans="1:14">
      <c r="A56" s="2" t="s">
        <v>1216</v>
      </c>
      <c r="B56" t="s">
        <v>20</v>
      </c>
      <c r="C56">
        <v>8</v>
      </c>
      <c r="D56" t="s">
        <v>1375</v>
      </c>
      <c r="E56" t="s">
        <v>1430</v>
      </c>
      <c r="F56" t="s">
        <v>1430</v>
      </c>
      <c r="G56" s="1">
        <v>43063</v>
      </c>
      <c r="H56" s="6">
        <f t="shared" si="0"/>
        <v>2018</v>
      </c>
      <c r="I56">
        <v>4466</v>
      </c>
      <c r="J56" s="11">
        <f t="shared" si="1"/>
        <v>8.8426799999999997</v>
      </c>
      <c r="K56" t="s">
        <v>21</v>
      </c>
      <c r="L56" s="6" t="s">
        <v>10</v>
      </c>
      <c r="N56" s="7"/>
    </row>
    <row r="57" spans="1:14">
      <c r="A57" s="2" t="s">
        <v>1216</v>
      </c>
      <c r="B57" t="s">
        <v>20</v>
      </c>
      <c r="C57">
        <v>8</v>
      </c>
      <c r="D57" t="s">
        <v>1375</v>
      </c>
      <c r="E57" t="s">
        <v>1431</v>
      </c>
      <c r="F57" t="s">
        <v>1431</v>
      </c>
      <c r="G57" s="1">
        <v>43064</v>
      </c>
      <c r="H57" s="6">
        <f t="shared" si="0"/>
        <v>2018</v>
      </c>
      <c r="I57">
        <v>4669</v>
      </c>
      <c r="J57" s="11">
        <f t="shared" si="1"/>
        <v>9.2446199999999994</v>
      </c>
      <c r="K57" t="s">
        <v>21</v>
      </c>
      <c r="L57" s="6" t="s">
        <v>10</v>
      </c>
      <c r="N57" s="7"/>
    </row>
    <row r="58" spans="1:14">
      <c r="A58" s="2" t="s">
        <v>1216</v>
      </c>
      <c r="B58" t="s">
        <v>20</v>
      </c>
      <c r="C58">
        <v>8</v>
      </c>
      <c r="D58" t="s">
        <v>1375</v>
      </c>
      <c r="E58" t="s">
        <v>1432</v>
      </c>
      <c r="F58" t="s">
        <v>1432</v>
      </c>
      <c r="G58" s="1">
        <v>43065</v>
      </c>
      <c r="H58" s="6">
        <f t="shared" si="0"/>
        <v>2018</v>
      </c>
      <c r="I58">
        <v>9623</v>
      </c>
      <c r="J58" s="11">
        <f t="shared" si="1"/>
        <v>19.053539999999998</v>
      </c>
      <c r="K58" t="s">
        <v>21</v>
      </c>
      <c r="L58" s="6" t="s">
        <v>10</v>
      </c>
      <c r="N58" s="7"/>
    </row>
    <row r="59" spans="1:14">
      <c r="A59" s="2" t="s">
        <v>1216</v>
      </c>
      <c r="B59" t="s">
        <v>20</v>
      </c>
      <c r="C59">
        <v>8</v>
      </c>
      <c r="D59" t="s">
        <v>1375</v>
      </c>
      <c r="E59" t="s">
        <v>1433</v>
      </c>
      <c r="F59" t="s">
        <v>1433</v>
      </c>
      <c r="G59" s="1">
        <v>43066</v>
      </c>
      <c r="H59" s="6">
        <f t="shared" si="0"/>
        <v>2018</v>
      </c>
      <c r="I59">
        <v>8918</v>
      </c>
      <c r="J59" s="11">
        <f t="shared" si="1"/>
        <v>17.657640000000001</v>
      </c>
      <c r="K59" t="s">
        <v>21</v>
      </c>
      <c r="L59" s="6" t="s">
        <v>10</v>
      </c>
      <c r="N59" s="7"/>
    </row>
    <row r="60" spans="1:14">
      <c r="A60" s="2" t="s">
        <v>1216</v>
      </c>
      <c r="B60" t="s">
        <v>20</v>
      </c>
      <c r="C60">
        <v>8</v>
      </c>
      <c r="D60" t="s">
        <v>1375</v>
      </c>
      <c r="E60" t="s">
        <v>1434</v>
      </c>
      <c r="F60" t="s">
        <v>1434</v>
      </c>
      <c r="G60" s="1">
        <v>43067</v>
      </c>
      <c r="H60" s="6">
        <f t="shared" si="0"/>
        <v>2018</v>
      </c>
      <c r="I60">
        <v>6683</v>
      </c>
      <c r="J60" s="11">
        <f t="shared" si="1"/>
        <v>13.232340000000001</v>
      </c>
      <c r="K60" t="s">
        <v>21</v>
      </c>
      <c r="L60" s="6" t="s">
        <v>10</v>
      </c>
      <c r="N60" s="7"/>
    </row>
    <row r="61" spans="1:14">
      <c r="A61" s="2" t="s">
        <v>1216</v>
      </c>
      <c r="B61" t="s">
        <v>20</v>
      </c>
      <c r="C61">
        <v>8</v>
      </c>
      <c r="D61" t="s">
        <v>1375</v>
      </c>
      <c r="E61" t="s">
        <v>1435</v>
      </c>
      <c r="F61" t="s">
        <v>1435</v>
      </c>
      <c r="G61" s="1">
        <v>43068</v>
      </c>
      <c r="H61" s="6">
        <f t="shared" si="0"/>
        <v>2018</v>
      </c>
      <c r="I61">
        <v>5932</v>
      </c>
      <c r="J61" s="11">
        <f t="shared" si="1"/>
        <v>11.74536</v>
      </c>
      <c r="K61" t="s">
        <v>21</v>
      </c>
      <c r="L61" s="6" t="s">
        <v>10</v>
      </c>
      <c r="N61" s="7"/>
    </row>
    <row r="62" spans="1:14">
      <c r="A62" s="2" t="s">
        <v>1216</v>
      </c>
      <c r="B62" t="s">
        <v>20</v>
      </c>
      <c r="C62">
        <v>8</v>
      </c>
      <c r="D62" t="s">
        <v>1375</v>
      </c>
      <c r="E62" t="s">
        <v>1436</v>
      </c>
      <c r="F62" t="s">
        <v>1436</v>
      </c>
      <c r="G62" s="1">
        <v>43069</v>
      </c>
      <c r="H62" s="6">
        <f t="shared" si="0"/>
        <v>2018</v>
      </c>
      <c r="I62">
        <v>5186</v>
      </c>
      <c r="J62" s="11">
        <f t="shared" si="1"/>
        <v>10.268280000000001</v>
      </c>
      <c r="K62" t="s">
        <v>21</v>
      </c>
      <c r="L62" s="6" t="s">
        <v>10</v>
      </c>
      <c r="N62" s="7"/>
    </row>
    <row r="63" spans="1:14">
      <c r="A63" s="2" t="s">
        <v>1216</v>
      </c>
      <c r="B63" t="s">
        <v>20</v>
      </c>
      <c r="C63">
        <v>8</v>
      </c>
      <c r="D63" t="s">
        <v>1375</v>
      </c>
      <c r="E63" t="s">
        <v>1437</v>
      </c>
      <c r="F63" t="s">
        <v>1437</v>
      </c>
      <c r="G63" s="1">
        <v>43070</v>
      </c>
      <c r="H63" s="6">
        <f t="shared" si="0"/>
        <v>2018</v>
      </c>
      <c r="I63">
        <v>4819</v>
      </c>
      <c r="J63" s="11">
        <f t="shared" si="1"/>
        <v>9.54162</v>
      </c>
      <c r="K63" t="s">
        <v>21</v>
      </c>
      <c r="L63" s="6" t="s">
        <v>10</v>
      </c>
      <c r="N63" s="7"/>
    </row>
    <row r="64" spans="1:14">
      <c r="A64" s="2" t="s">
        <v>1216</v>
      </c>
      <c r="B64" t="s">
        <v>20</v>
      </c>
      <c r="C64">
        <v>8</v>
      </c>
      <c r="D64" t="s">
        <v>1375</v>
      </c>
      <c r="E64" t="s">
        <v>1438</v>
      </c>
      <c r="F64" t="s">
        <v>1438</v>
      </c>
      <c r="G64" s="1">
        <v>43071</v>
      </c>
      <c r="H64" s="6">
        <f t="shared" si="0"/>
        <v>2018</v>
      </c>
      <c r="I64">
        <v>5287</v>
      </c>
      <c r="J64" s="11">
        <f t="shared" si="1"/>
        <v>10.468260000000001</v>
      </c>
      <c r="K64" t="s">
        <v>21</v>
      </c>
      <c r="L64" s="6" t="s">
        <v>10</v>
      </c>
      <c r="N64" s="7"/>
    </row>
    <row r="65" spans="1:14">
      <c r="A65" s="2" t="s">
        <v>1216</v>
      </c>
      <c r="B65" t="s">
        <v>20</v>
      </c>
      <c r="C65">
        <v>8</v>
      </c>
      <c r="D65" t="s">
        <v>1375</v>
      </c>
      <c r="E65" t="s">
        <v>1439</v>
      </c>
      <c r="F65" t="s">
        <v>1439</v>
      </c>
      <c r="G65" s="1">
        <v>43072</v>
      </c>
      <c r="H65" s="6">
        <f t="shared" si="0"/>
        <v>2018</v>
      </c>
      <c r="I65">
        <v>4806</v>
      </c>
      <c r="J65" s="11">
        <f t="shared" si="1"/>
        <v>9.5158799999999992</v>
      </c>
      <c r="K65" t="s">
        <v>21</v>
      </c>
      <c r="L65" s="6" t="s">
        <v>10</v>
      </c>
      <c r="N65" s="7"/>
    </row>
    <row r="66" spans="1:14">
      <c r="A66" s="2" t="s">
        <v>1216</v>
      </c>
      <c r="B66" t="s">
        <v>20</v>
      </c>
      <c r="C66">
        <v>8</v>
      </c>
      <c r="D66" t="s">
        <v>1375</v>
      </c>
      <c r="E66" t="s">
        <v>1440</v>
      </c>
      <c r="F66" t="s">
        <v>1440</v>
      </c>
      <c r="G66" s="1">
        <v>43073</v>
      </c>
      <c r="H66" s="6">
        <f t="shared" si="0"/>
        <v>2018</v>
      </c>
      <c r="I66">
        <v>4440</v>
      </c>
      <c r="J66" s="11">
        <f t="shared" si="1"/>
        <v>8.7911999999999999</v>
      </c>
      <c r="K66" t="s">
        <v>21</v>
      </c>
      <c r="L66" s="6" t="s">
        <v>10</v>
      </c>
      <c r="N66" s="7"/>
    </row>
    <row r="67" spans="1:14">
      <c r="A67" s="2" t="s">
        <v>1216</v>
      </c>
      <c r="B67" t="s">
        <v>20</v>
      </c>
      <c r="C67">
        <v>8</v>
      </c>
      <c r="D67" t="s">
        <v>1375</v>
      </c>
      <c r="E67" t="s">
        <v>1441</v>
      </c>
      <c r="F67" t="s">
        <v>1441</v>
      </c>
      <c r="G67" s="1">
        <v>43074</v>
      </c>
      <c r="H67" s="6">
        <f t="shared" ref="H67:H130" si="2">IF(MONTH(G67)&gt;9, YEAR(G67)+1,YEAR(G67))</f>
        <v>2018</v>
      </c>
      <c r="I67">
        <v>4623</v>
      </c>
      <c r="J67" s="11">
        <f t="shared" ref="J67:J130" si="3">I67*0.00198</f>
        <v>9.1535399999999996</v>
      </c>
      <c r="K67" t="s">
        <v>21</v>
      </c>
      <c r="L67" s="6" t="s">
        <v>10</v>
      </c>
      <c r="N67" s="7"/>
    </row>
    <row r="68" spans="1:14">
      <c r="A68" s="2" t="s">
        <v>1216</v>
      </c>
      <c r="B68" t="s">
        <v>20</v>
      </c>
      <c r="C68">
        <v>8</v>
      </c>
      <c r="D68" t="s">
        <v>1375</v>
      </c>
      <c r="E68" t="s">
        <v>1442</v>
      </c>
      <c r="F68" t="s">
        <v>1442</v>
      </c>
      <c r="G68" s="1">
        <v>43075</v>
      </c>
      <c r="H68" s="6">
        <f t="shared" si="2"/>
        <v>2018</v>
      </c>
      <c r="I68">
        <v>4007</v>
      </c>
      <c r="J68" s="11">
        <f t="shared" si="3"/>
        <v>7.9338600000000001</v>
      </c>
      <c r="K68" t="s">
        <v>21</v>
      </c>
      <c r="L68" s="6" t="s">
        <v>10</v>
      </c>
      <c r="N68" s="7"/>
    </row>
    <row r="69" spans="1:14">
      <c r="A69" s="2" t="s">
        <v>1216</v>
      </c>
      <c r="B69" t="s">
        <v>20</v>
      </c>
      <c r="C69">
        <v>8</v>
      </c>
      <c r="D69" t="s">
        <v>1375</v>
      </c>
      <c r="E69" t="s">
        <v>1443</v>
      </c>
      <c r="F69" t="s">
        <v>1443</v>
      </c>
      <c r="G69" s="1">
        <v>43076</v>
      </c>
      <c r="H69" s="6">
        <f t="shared" si="2"/>
        <v>2018</v>
      </c>
      <c r="I69">
        <v>4542</v>
      </c>
      <c r="J69" s="11">
        <f t="shared" si="3"/>
        <v>8.9931599999999996</v>
      </c>
      <c r="K69" t="s">
        <v>21</v>
      </c>
      <c r="L69" s="6" t="s">
        <v>10</v>
      </c>
      <c r="N69" s="7"/>
    </row>
    <row r="70" spans="1:14">
      <c r="A70" s="2" t="s">
        <v>1216</v>
      </c>
      <c r="B70" t="s">
        <v>20</v>
      </c>
      <c r="C70">
        <v>8</v>
      </c>
      <c r="D70" t="s">
        <v>1375</v>
      </c>
      <c r="E70" t="s">
        <v>1444</v>
      </c>
      <c r="F70" t="s">
        <v>1444</v>
      </c>
      <c r="G70" s="1">
        <v>43077</v>
      </c>
      <c r="H70" s="6">
        <f t="shared" si="2"/>
        <v>2018</v>
      </c>
      <c r="I70">
        <v>4234</v>
      </c>
      <c r="J70" s="11">
        <f t="shared" si="3"/>
        <v>8.3833199999999994</v>
      </c>
      <c r="K70" t="s">
        <v>21</v>
      </c>
      <c r="L70" s="6" t="s">
        <v>10</v>
      </c>
      <c r="N70" s="7"/>
    </row>
    <row r="71" spans="1:14">
      <c r="A71" s="2" t="s">
        <v>1216</v>
      </c>
      <c r="B71" t="s">
        <v>20</v>
      </c>
      <c r="C71">
        <v>8</v>
      </c>
      <c r="D71" t="s">
        <v>1375</v>
      </c>
      <c r="E71" t="s">
        <v>1445</v>
      </c>
      <c r="F71" t="s">
        <v>1445</v>
      </c>
      <c r="G71" s="1">
        <v>43078</v>
      </c>
      <c r="H71" s="6">
        <f t="shared" si="2"/>
        <v>2018</v>
      </c>
      <c r="I71">
        <v>4273</v>
      </c>
      <c r="J71" s="11">
        <f t="shared" si="3"/>
        <v>8.4605399999999999</v>
      </c>
      <c r="K71" t="s">
        <v>21</v>
      </c>
      <c r="L71" s="6" t="s">
        <v>10</v>
      </c>
      <c r="N71" s="7"/>
    </row>
    <row r="72" spans="1:14">
      <c r="A72" s="2" t="s">
        <v>1216</v>
      </c>
      <c r="B72" t="s">
        <v>20</v>
      </c>
      <c r="C72">
        <v>8</v>
      </c>
      <c r="D72" t="s">
        <v>1375</v>
      </c>
      <c r="E72" t="s">
        <v>1446</v>
      </c>
      <c r="F72" t="s">
        <v>1446</v>
      </c>
      <c r="G72" s="1">
        <v>43079</v>
      </c>
      <c r="H72" s="6">
        <f t="shared" si="2"/>
        <v>2018</v>
      </c>
      <c r="I72">
        <v>4342</v>
      </c>
      <c r="J72" s="11">
        <f t="shared" si="3"/>
        <v>8.5971600000000006</v>
      </c>
      <c r="K72" t="s">
        <v>21</v>
      </c>
      <c r="L72" s="6" t="s">
        <v>10</v>
      </c>
      <c r="N72" s="7"/>
    </row>
    <row r="73" spans="1:14">
      <c r="A73" s="2" t="s">
        <v>1216</v>
      </c>
      <c r="B73" t="s">
        <v>20</v>
      </c>
      <c r="C73">
        <v>8</v>
      </c>
      <c r="D73" t="s">
        <v>1375</v>
      </c>
      <c r="E73" t="s">
        <v>1447</v>
      </c>
      <c r="F73" t="s">
        <v>1447</v>
      </c>
      <c r="G73" s="1">
        <v>43080</v>
      </c>
      <c r="H73" s="6">
        <f t="shared" si="2"/>
        <v>2018</v>
      </c>
      <c r="I73">
        <v>3928</v>
      </c>
      <c r="J73" s="11">
        <f t="shared" si="3"/>
        <v>7.7774400000000004</v>
      </c>
      <c r="K73" t="s">
        <v>21</v>
      </c>
      <c r="L73" s="6" t="s">
        <v>10</v>
      </c>
      <c r="N73" s="7"/>
    </row>
    <row r="74" spans="1:14">
      <c r="A74" s="2" t="s">
        <v>1216</v>
      </c>
      <c r="B74" t="s">
        <v>20</v>
      </c>
      <c r="C74">
        <v>8</v>
      </c>
      <c r="D74" t="s">
        <v>1375</v>
      </c>
      <c r="E74" t="s">
        <v>1448</v>
      </c>
      <c r="F74" t="s">
        <v>1448</v>
      </c>
      <c r="G74" s="1">
        <v>43081</v>
      </c>
      <c r="H74" s="6">
        <f t="shared" si="2"/>
        <v>2018</v>
      </c>
      <c r="I74">
        <v>4085</v>
      </c>
      <c r="J74" s="11">
        <f t="shared" si="3"/>
        <v>8.0883000000000003</v>
      </c>
      <c r="K74" t="s">
        <v>21</v>
      </c>
      <c r="L74" s="6" t="s">
        <v>10</v>
      </c>
      <c r="N74" s="7"/>
    </row>
    <row r="75" spans="1:14">
      <c r="A75" s="2" t="s">
        <v>1216</v>
      </c>
      <c r="B75" t="s">
        <v>20</v>
      </c>
      <c r="C75">
        <v>8</v>
      </c>
      <c r="D75" t="s">
        <v>1375</v>
      </c>
      <c r="E75" t="s">
        <v>1449</v>
      </c>
      <c r="F75" t="s">
        <v>1449</v>
      </c>
      <c r="G75" s="1">
        <v>43082</v>
      </c>
      <c r="H75" s="6">
        <f t="shared" si="2"/>
        <v>2018</v>
      </c>
      <c r="I75">
        <v>4374</v>
      </c>
      <c r="J75" s="11">
        <f t="shared" si="3"/>
        <v>8.66052</v>
      </c>
      <c r="K75" t="s">
        <v>21</v>
      </c>
      <c r="L75" s="6" t="s">
        <v>10</v>
      </c>
      <c r="N75" s="7"/>
    </row>
    <row r="76" spans="1:14">
      <c r="A76" s="2" t="s">
        <v>1216</v>
      </c>
      <c r="B76" t="s">
        <v>20</v>
      </c>
      <c r="C76">
        <v>8</v>
      </c>
      <c r="D76" t="s">
        <v>1375</v>
      </c>
      <c r="E76" t="s">
        <v>1450</v>
      </c>
      <c r="F76" t="s">
        <v>1450</v>
      </c>
      <c r="G76" s="1">
        <v>43083</v>
      </c>
      <c r="H76" s="6">
        <f t="shared" si="2"/>
        <v>2018</v>
      </c>
      <c r="I76">
        <v>3736</v>
      </c>
      <c r="J76" s="11">
        <f t="shared" si="3"/>
        <v>7.3972800000000003</v>
      </c>
      <c r="K76" t="s">
        <v>21</v>
      </c>
      <c r="L76" s="6" t="s">
        <v>10</v>
      </c>
      <c r="N76" s="7"/>
    </row>
    <row r="77" spans="1:14">
      <c r="A77" s="2" t="s">
        <v>1216</v>
      </c>
      <c r="B77" t="s">
        <v>20</v>
      </c>
      <c r="C77">
        <v>8</v>
      </c>
      <c r="D77" t="s">
        <v>1375</v>
      </c>
      <c r="E77" t="s">
        <v>1451</v>
      </c>
      <c r="F77" t="s">
        <v>1451</v>
      </c>
      <c r="G77" s="1">
        <v>43084</v>
      </c>
      <c r="H77" s="6">
        <f t="shared" si="2"/>
        <v>2018</v>
      </c>
      <c r="I77">
        <v>3962</v>
      </c>
      <c r="J77" s="11">
        <f t="shared" si="3"/>
        <v>7.84476</v>
      </c>
      <c r="K77" t="s">
        <v>21</v>
      </c>
      <c r="L77" s="6" t="s">
        <v>10</v>
      </c>
      <c r="N77" s="7"/>
    </row>
    <row r="78" spans="1:14">
      <c r="A78" s="2" t="s">
        <v>1216</v>
      </c>
      <c r="B78" t="s">
        <v>20</v>
      </c>
      <c r="C78">
        <v>8</v>
      </c>
      <c r="D78" t="s">
        <v>1375</v>
      </c>
      <c r="E78" t="s">
        <v>1452</v>
      </c>
      <c r="F78" t="s">
        <v>1452</v>
      </c>
      <c r="G78" s="1">
        <v>43085</v>
      </c>
      <c r="H78" s="6">
        <f t="shared" si="2"/>
        <v>2018</v>
      </c>
      <c r="I78">
        <v>4737</v>
      </c>
      <c r="J78" s="11">
        <f t="shared" si="3"/>
        <v>9.3792600000000004</v>
      </c>
      <c r="K78" t="s">
        <v>21</v>
      </c>
      <c r="L78" s="6" t="s">
        <v>10</v>
      </c>
      <c r="N78" s="7"/>
    </row>
    <row r="79" spans="1:14">
      <c r="A79" s="2" t="s">
        <v>1216</v>
      </c>
      <c r="B79" t="s">
        <v>20</v>
      </c>
      <c r="C79">
        <v>8</v>
      </c>
      <c r="D79" t="s">
        <v>1375</v>
      </c>
      <c r="E79" t="s">
        <v>1453</v>
      </c>
      <c r="F79" t="s">
        <v>1453</v>
      </c>
      <c r="G79" s="1">
        <v>43086</v>
      </c>
      <c r="H79" s="6">
        <f t="shared" si="2"/>
        <v>2018</v>
      </c>
      <c r="I79">
        <v>3267</v>
      </c>
      <c r="J79" s="11">
        <f t="shared" si="3"/>
        <v>6.4686599999999999</v>
      </c>
      <c r="K79" t="s">
        <v>21</v>
      </c>
      <c r="L79" s="6" t="s">
        <v>10</v>
      </c>
      <c r="N79" s="7"/>
    </row>
    <row r="80" spans="1:14">
      <c r="A80" s="2" t="s">
        <v>1216</v>
      </c>
      <c r="B80" t="s">
        <v>20</v>
      </c>
      <c r="C80">
        <v>8</v>
      </c>
      <c r="D80" t="s">
        <v>1375</v>
      </c>
      <c r="E80" t="s">
        <v>1454</v>
      </c>
      <c r="F80" t="s">
        <v>1454</v>
      </c>
      <c r="G80" s="1">
        <v>43087</v>
      </c>
      <c r="H80" s="6">
        <f t="shared" si="2"/>
        <v>2018</v>
      </c>
      <c r="I80">
        <v>3941</v>
      </c>
      <c r="J80" s="11">
        <f t="shared" si="3"/>
        <v>7.8031800000000002</v>
      </c>
      <c r="K80" t="s">
        <v>21</v>
      </c>
      <c r="L80" s="6" t="s">
        <v>10</v>
      </c>
      <c r="N80" s="7"/>
    </row>
    <row r="81" spans="1:14">
      <c r="A81" s="2" t="s">
        <v>1216</v>
      </c>
      <c r="B81" t="s">
        <v>20</v>
      </c>
      <c r="C81">
        <v>8</v>
      </c>
      <c r="D81" t="s">
        <v>1375</v>
      </c>
      <c r="E81" t="s">
        <v>1455</v>
      </c>
      <c r="F81" t="s">
        <v>1455</v>
      </c>
      <c r="G81" s="1">
        <v>43088</v>
      </c>
      <c r="H81" s="6">
        <f t="shared" si="2"/>
        <v>2018</v>
      </c>
      <c r="I81">
        <v>3982</v>
      </c>
      <c r="J81" s="11">
        <f t="shared" si="3"/>
        <v>7.88436</v>
      </c>
      <c r="K81" t="s">
        <v>21</v>
      </c>
      <c r="L81" s="6" t="s">
        <v>10</v>
      </c>
      <c r="N81" s="7"/>
    </row>
    <row r="82" spans="1:14">
      <c r="A82" s="2" t="s">
        <v>1216</v>
      </c>
      <c r="B82" t="s">
        <v>20</v>
      </c>
      <c r="C82">
        <v>8</v>
      </c>
      <c r="D82" t="s">
        <v>1375</v>
      </c>
      <c r="E82" t="s">
        <v>1456</v>
      </c>
      <c r="F82" t="s">
        <v>1456</v>
      </c>
      <c r="G82" s="1">
        <v>43089</v>
      </c>
      <c r="H82" s="6">
        <f t="shared" si="2"/>
        <v>2018</v>
      </c>
      <c r="I82">
        <v>3849</v>
      </c>
      <c r="J82" s="11">
        <f t="shared" si="3"/>
        <v>7.6210199999999997</v>
      </c>
      <c r="K82" t="s">
        <v>21</v>
      </c>
      <c r="L82" s="6" t="s">
        <v>10</v>
      </c>
      <c r="N82" s="7"/>
    </row>
    <row r="83" spans="1:14">
      <c r="A83" s="2" t="s">
        <v>1216</v>
      </c>
      <c r="B83" t="s">
        <v>20</v>
      </c>
      <c r="C83">
        <v>8</v>
      </c>
      <c r="D83" t="s">
        <v>1375</v>
      </c>
      <c r="E83" t="s">
        <v>1457</v>
      </c>
      <c r="F83" t="s">
        <v>1457</v>
      </c>
      <c r="G83" s="1">
        <v>43090</v>
      </c>
      <c r="H83" s="6">
        <f t="shared" si="2"/>
        <v>2018</v>
      </c>
      <c r="I83">
        <v>3878</v>
      </c>
      <c r="J83" s="11">
        <f t="shared" si="3"/>
        <v>7.6784400000000002</v>
      </c>
      <c r="K83" t="s">
        <v>21</v>
      </c>
      <c r="L83" s="6" t="s">
        <v>10</v>
      </c>
      <c r="N83" s="7"/>
    </row>
    <row r="84" spans="1:14">
      <c r="A84" s="2" t="s">
        <v>1216</v>
      </c>
      <c r="B84" t="s">
        <v>20</v>
      </c>
      <c r="C84">
        <v>8</v>
      </c>
      <c r="D84" t="s">
        <v>1375</v>
      </c>
      <c r="E84" t="s">
        <v>1458</v>
      </c>
      <c r="F84" t="s">
        <v>1458</v>
      </c>
      <c r="G84" s="1">
        <v>43091</v>
      </c>
      <c r="H84" s="6">
        <f t="shared" si="2"/>
        <v>2018</v>
      </c>
      <c r="I84">
        <v>3902</v>
      </c>
      <c r="J84" s="11">
        <f t="shared" si="3"/>
        <v>7.7259599999999997</v>
      </c>
      <c r="K84" t="s">
        <v>21</v>
      </c>
      <c r="L84" s="6" t="s">
        <v>10</v>
      </c>
      <c r="N84" s="7"/>
    </row>
    <row r="85" spans="1:14">
      <c r="A85" s="2" t="s">
        <v>1216</v>
      </c>
      <c r="B85" t="s">
        <v>20</v>
      </c>
      <c r="C85">
        <v>8</v>
      </c>
      <c r="D85" t="s">
        <v>1375</v>
      </c>
      <c r="E85" t="s">
        <v>1459</v>
      </c>
      <c r="F85" t="s">
        <v>1459</v>
      </c>
      <c r="G85" s="1">
        <v>43092</v>
      </c>
      <c r="H85" s="6">
        <f t="shared" si="2"/>
        <v>2018</v>
      </c>
      <c r="I85">
        <v>3805</v>
      </c>
      <c r="J85" s="11">
        <f t="shared" si="3"/>
        <v>7.5339</v>
      </c>
      <c r="K85" t="s">
        <v>21</v>
      </c>
      <c r="L85" s="6" t="s">
        <v>10</v>
      </c>
      <c r="N85" s="7"/>
    </row>
    <row r="86" spans="1:14">
      <c r="A86" s="2" t="s">
        <v>1216</v>
      </c>
      <c r="B86" t="s">
        <v>20</v>
      </c>
      <c r="C86">
        <v>8</v>
      </c>
      <c r="D86" t="s">
        <v>1375</v>
      </c>
      <c r="E86" t="s">
        <v>1460</v>
      </c>
      <c r="F86" t="s">
        <v>1460</v>
      </c>
      <c r="G86" s="1">
        <v>43093</v>
      </c>
      <c r="H86" s="6">
        <f t="shared" si="2"/>
        <v>2018</v>
      </c>
      <c r="I86">
        <v>3961</v>
      </c>
      <c r="J86" s="11">
        <f t="shared" si="3"/>
        <v>7.8427800000000003</v>
      </c>
      <c r="K86" t="s">
        <v>21</v>
      </c>
      <c r="L86" s="6" t="s">
        <v>10</v>
      </c>
      <c r="N86" s="7"/>
    </row>
    <row r="87" spans="1:14">
      <c r="A87" s="2" t="s">
        <v>1216</v>
      </c>
      <c r="B87" t="s">
        <v>20</v>
      </c>
      <c r="C87">
        <v>8</v>
      </c>
      <c r="D87" t="s">
        <v>1375</v>
      </c>
      <c r="E87" t="s">
        <v>1461</v>
      </c>
      <c r="F87" t="s">
        <v>1461</v>
      </c>
      <c r="G87" s="1">
        <v>43094</v>
      </c>
      <c r="H87" s="6">
        <f t="shared" si="2"/>
        <v>2018</v>
      </c>
      <c r="I87">
        <v>3678</v>
      </c>
      <c r="J87" s="11">
        <f t="shared" si="3"/>
        <v>7.2824400000000002</v>
      </c>
      <c r="K87" t="s">
        <v>21</v>
      </c>
      <c r="L87" s="6" t="s">
        <v>10</v>
      </c>
      <c r="N87" s="7"/>
    </row>
    <row r="88" spans="1:14">
      <c r="A88" s="2" t="s">
        <v>1216</v>
      </c>
      <c r="B88" t="s">
        <v>20</v>
      </c>
      <c r="C88">
        <v>8</v>
      </c>
      <c r="D88" t="s">
        <v>1375</v>
      </c>
      <c r="E88" t="s">
        <v>1462</v>
      </c>
      <c r="F88" t="s">
        <v>1462</v>
      </c>
      <c r="G88" s="1">
        <v>43095</v>
      </c>
      <c r="H88" s="6">
        <f t="shared" si="2"/>
        <v>2018</v>
      </c>
      <c r="I88">
        <v>3643</v>
      </c>
      <c r="J88" s="11">
        <f t="shared" si="3"/>
        <v>7.2131400000000001</v>
      </c>
      <c r="K88" t="s">
        <v>21</v>
      </c>
      <c r="L88" s="6" t="s">
        <v>10</v>
      </c>
      <c r="N88" s="7"/>
    </row>
    <row r="89" spans="1:14">
      <c r="A89" s="2" t="s">
        <v>1216</v>
      </c>
      <c r="B89" t="s">
        <v>20</v>
      </c>
      <c r="C89">
        <v>8</v>
      </c>
      <c r="D89" t="s">
        <v>1375</v>
      </c>
      <c r="E89" t="s">
        <v>1463</v>
      </c>
      <c r="F89" t="s">
        <v>1463</v>
      </c>
      <c r="G89" s="1">
        <v>43096</v>
      </c>
      <c r="H89" s="6">
        <f t="shared" si="2"/>
        <v>2018</v>
      </c>
      <c r="I89">
        <v>3620</v>
      </c>
      <c r="J89" s="11">
        <f t="shared" si="3"/>
        <v>7.1676000000000002</v>
      </c>
      <c r="K89" t="s">
        <v>21</v>
      </c>
      <c r="L89" s="6" t="s">
        <v>10</v>
      </c>
      <c r="N89" s="7"/>
    </row>
    <row r="90" spans="1:14">
      <c r="A90" s="2" t="s">
        <v>1216</v>
      </c>
      <c r="B90" t="s">
        <v>20</v>
      </c>
      <c r="C90">
        <v>8</v>
      </c>
      <c r="D90" t="s">
        <v>1375</v>
      </c>
      <c r="E90" t="s">
        <v>1464</v>
      </c>
      <c r="F90" t="s">
        <v>1464</v>
      </c>
      <c r="G90" s="1">
        <v>43097</v>
      </c>
      <c r="H90" s="6">
        <f t="shared" si="2"/>
        <v>2018</v>
      </c>
      <c r="I90">
        <v>4590</v>
      </c>
      <c r="J90" s="11">
        <f t="shared" si="3"/>
        <v>9.0882000000000005</v>
      </c>
      <c r="K90" t="s">
        <v>21</v>
      </c>
      <c r="L90" s="6" t="s">
        <v>10</v>
      </c>
      <c r="N90" s="7"/>
    </row>
    <row r="91" spans="1:14">
      <c r="A91" s="2" t="s">
        <v>1216</v>
      </c>
      <c r="B91" t="s">
        <v>20</v>
      </c>
      <c r="C91">
        <v>8</v>
      </c>
      <c r="D91" t="s">
        <v>1375</v>
      </c>
      <c r="E91" t="s">
        <v>1465</v>
      </c>
      <c r="F91" t="s">
        <v>1465</v>
      </c>
      <c r="G91" s="1">
        <v>43098</v>
      </c>
      <c r="H91" s="6">
        <f t="shared" si="2"/>
        <v>2018</v>
      </c>
      <c r="I91">
        <v>3367</v>
      </c>
      <c r="J91" s="11">
        <f t="shared" si="3"/>
        <v>6.6666600000000003</v>
      </c>
      <c r="K91" t="s">
        <v>21</v>
      </c>
      <c r="L91" s="6" t="s">
        <v>10</v>
      </c>
      <c r="N91" s="7"/>
    </row>
    <row r="92" spans="1:14">
      <c r="A92" s="2" t="s">
        <v>1216</v>
      </c>
      <c r="B92" t="s">
        <v>20</v>
      </c>
      <c r="C92">
        <v>8</v>
      </c>
      <c r="D92" t="s">
        <v>1375</v>
      </c>
      <c r="E92" t="s">
        <v>1466</v>
      </c>
      <c r="F92" t="s">
        <v>1466</v>
      </c>
      <c r="G92" s="1">
        <v>43099</v>
      </c>
      <c r="H92" s="6">
        <f t="shared" si="2"/>
        <v>2018</v>
      </c>
      <c r="I92">
        <v>3996</v>
      </c>
      <c r="J92" s="11">
        <f t="shared" si="3"/>
        <v>7.9120799999999996</v>
      </c>
      <c r="K92" t="s">
        <v>21</v>
      </c>
      <c r="L92" s="6" t="s">
        <v>10</v>
      </c>
      <c r="N92" s="7"/>
    </row>
    <row r="93" spans="1:14">
      <c r="A93" s="2" t="s">
        <v>1216</v>
      </c>
      <c r="B93" t="s">
        <v>20</v>
      </c>
      <c r="C93">
        <v>8</v>
      </c>
      <c r="D93" t="s">
        <v>1375</v>
      </c>
      <c r="E93" t="s">
        <v>1467</v>
      </c>
      <c r="F93" t="s">
        <v>1467</v>
      </c>
      <c r="G93" s="1">
        <v>43100</v>
      </c>
      <c r="H93" s="6">
        <f t="shared" si="2"/>
        <v>2018</v>
      </c>
      <c r="I93">
        <v>3451</v>
      </c>
      <c r="J93" s="11">
        <f t="shared" si="3"/>
        <v>6.8329800000000001</v>
      </c>
      <c r="K93" t="s">
        <v>21</v>
      </c>
      <c r="L93" s="6" t="s">
        <v>10</v>
      </c>
      <c r="N93" s="7"/>
    </row>
    <row r="94" spans="1:14">
      <c r="A94" s="2" t="s">
        <v>1216</v>
      </c>
      <c r="B94" t="s">
        <v>20</v>
      </c>
      <c r="C94">
        <v>8</v>
      </c>
      <c r="D94" t="s">
        <v>1375</v>
      </c>
      <c r="E94" t="s">
        <v>1468</v>
      </c>
      <c r="F94" t="s">
        <v>1468</v>
      </c>
      <c r="G94" s="1">
        <v>43101</v>
      </c>
      <c r="H94" s="6">
        <f t="shared" si="2"/>
        <v>2018</v>
      </c>
      <c r="I94">
        <v>3964</v>
      </c>
      <c r="J94" s="11">
        <f t="shared" si="3"/>
        <v>7.8487200000000001</v>
      </c>
      <c r="K94" t="s">
        <v>21</v>
      </c>
      <c r="L94" s="6" t="s">
        <v>10</v>
      </c>
      <c r="N94" s="7"/>
    </row>
    <row r="95" spans="1:14">
      <c r="A95" s="2" t="s">
        <v>1216</v>
      </c>
      <c r="B95" t="s">
        <v>20</v>
      </c>
      <c r="C95">
        <v>8</v>
      </c>
      <c r="D95" t="s">
        <v>1375</v>
      </c>
      <c r="E95" t="s">
        <v>1469</v>
      </c>
      <c r="F95" t="s">
        <v>1469</v>
      </c>
      <c r="G95" s="1">
        <v>43102</v>
      </c>
      <c r="H95" s="6">
        <f t="shared" si="2"/>
        <v>2018</v>
      </c>
      <c r="I95">
        <v>3783</v>
      </c>
      <c r="J95" s="11">
        <f t="shared" si="3"/>
        <v>7.4903399999999998</v>
      </c>
      <c r="K95" t="s">
        <v>21</v>
      </c>
      <c r="L95" s="6" t="s">
        <v>10</v>
      </c>
      <c r="N95" s="7"/>
    </row>
    <row r="96" spans="1:14">
      <c r="A96" s="2" t="s">
        <v>1216</v>
      </c>
      <c r="B96" t="s">
        <v>20</v>
      </c>
      <c r="C96">
        <v>8</v>
      </c>
      <c r="D96" t="s">
        <v>1375</v>
      </c>
      <c r="E96" t="s">
        <v>1470</v>
      </c>
      <c r="F96" t="s">
        <v>1470</v>
      </c>
      <c r="G96" s="1">
        <v>43103</v>
      </c>
      <c r="H96" s="6">
        <f t="shared" si="2"/>
        <v>2018</v>
      </c>
      <c r="I96">
        <v>3862</v>
      </c>
      <c r="J96" s="11">
        <f t="shared" si="3"/>
        <v>7.6467599999999996</v>
      </c>
      <c r="K96" t="s">
        <v>21</v>
      </c>
      <c r="L96" s="6" t="s">
        <v>10</v>
      </c>
      <c r="N96" s="7"/>
    </row>
    <row r="97" spans="1:14">
      <c r="A97" s="2" t="s">
        <v>1216</v>
      </c>
      <c r="B97" t="s">
        <v>20</v>
      </c>
      <c r="C97">
        <v>8</v>
      </c>
      <c r="D97" t="s">
        <v>1375</v>
      </c>
      <c r="E97" t="s">
        <v>1471</v>
      </c>
      <c r="F97" t="s">
        <v>1471</v>
      </c>
      <c r="G97" s="1">
        <v>43104</v>
      </c>
      <c r="H97" s="6">
        <f t="shared" si="2"/>
        <v>2018</v>
      </c>
      <c r="I97">
        <v>5399</v>
      </c>
      <c r="J97" s="11">
        <f t="shared" si="3"/>
        <v>10.690020000000001</v>
      </c>
      <c r="K97" t="s">
        <v>21</v>
      </c>
      <c r="L97" s="6" t="s">
        <v>10</v>
      </c>
      <c r="N97" s="7"/>
    </row>
    <row r="98" spans="1:14">
      <c r="A98" s="2" t="s">
        <v>1216</v>
      </c>
      <c r="B98" t="s">
        <v>20</v>
      </c>
      <c r="C98">
        <v>8</v>
      </c>
      <c r="D98" t="s">
        <v>1375</v>
      </c>
      <c r="E98" t="s">
        <v>1472</v>
      </c>
      <c r="F98" t="s">
        <v>1472</v>
      </c>
      <c r="G98" s="1">
        <v>43105</v>
      </c>
      <c r="H98" s="6">
        <f t="shared" si="2"/>
        <v>2018</v>
      </c>
      <c r="I98">
        <v>7241</v>
      </c>
      <c r="J98" s="11">
        <f t="shared" si="3"/>
        <v>14.33718</v>
      </c>
      <c r="K98" t="s">
        <v>21</v>
      </c>
      <c r="L98" s="6" t="s">
        <v>10</v>
      </c>
      <c r="N98" s="7"/>
    </row>
    <row r="99" spans="1:14">
      <c r="A99" s="2" t="s">
        <v>1216</v>
      </c>
      <c r="B99" t="s">
        <v>20</v>
      </c>
      <c r="C99">
        <v>8</v>
      </c>
      <c r="D99" t="s">
        <v>1375</v>
      </c>
      <c r="E99" t="s">
        <v>1473</v>
      </c>
      <c r="F99" t="s">
        <v>1473</v>
      </c>
      <c r="G99" s="1">
        <v>43106</v>
      </c>
      <c r="H99" s="6">
        <f t="shared" si="2"/>
        <v>2018</v>
      </c>
      <c r="I99">
        <v>5894</v>
      </c>
      <c r="J99" s="11">
        <f t="shared" si="3"/>
        <v>11.670120000000001</v>
      </c>
      <c r="K99" t="s">
        <v>21</v>
      </c>
      <c r="L99" s="6" t="s">
        <v>10</v>
      </c>
      <c r="N99" s="7"/>
    </row>
    <row r="100" spans="1:14">
      <c r="A100" s="2" t="s">
        <v>1216</v>
      </c>
      <c r="B100" t="s">
        <v>20</v>
      </c>
      <c r="C100">
        <v>8</v>
      </c>
      <c r="D100" t="s">
        <v>1375</v>
      </c>
      <c r="E100" t="s">
        <v>1474</v>
      </c>
      <c r="F100" t="s">
        <v>1474</v>
      </c>
      <c r="G100" s="1">
        <v>43107</v>
      </c>
      <c r="H100" s="6">
        <f t="shared" si="2"/>
        <v>2018</v>
      </c>
      <c r="I100">
        <v>3805</v>
      </c>
      <c r="J100" s="11">
        <f t="shared" si="3"/>
        <v>7.5339</v>
      </c>
      <c r="K100" t="s">
        <v>21</v>
      </c>
      <c r="L100" s="6" t="s">
        <v>10</v>
      </c>
      <c r="N100" s="7"/>
    </row>
    <row r="101" spans="1:14">
      <c r="A101" s="2" t="s">
        <v>1216</v>
      </c>
      <c r="B101" t="s">
        <v>20</v>
      </c>
      <c r="C101">
        <v>8</v>
      </c>
      <c r="D101" t="s">
        <v>1375</v>
      </c>
      <c r="E101" t="s">
        <v>1475</v>
      </c>
      <c r="F101" t="s">
        <v>1475</v>
      </c>
      <c r="G101" s="1">
        <v>43108</v>
      </c>
      <c r="H101" s="6">
        <f t="shared" si="2"/>
        <v>2018</v>
      </c>
      <c r="I101">
        <v>6633</v>
      </c>
      <c r="J101" s="11">
        <f t="shared" si="3"/>
        <v>13.13334</v>
      </c>
      <c r="K101" t="s">
        <v>21</v>
      </c>
      <c r="L101" s="6" t="s">
        <v>10</v>
      </c>
      <c r="N101" s="7"/>
    </row>
    <row r="102" spans="1:14">
      <c r="A102" s="2" t="s">
        <v>1216</v>
      </c>
      <c r="B102" t="s">
        <v>20</v>
      </c>
      <c r="C102">
        <v>8</v>
      </c>
      <c r="D102" t="s">
        <v>1375</v>
      </c>
      <c r="E102" t="s">
        <v>1476</v>
      </c>
      <c r="F102" t="s">
        <v>1476</v>
      </c>
      <c r="G102" s="1">
        <v>43109</v>
      </c>
      <c r="H102" s="6">
        <f t="shared" si="2"/>
        <v>2018</v>
      </c>
      <c r="I102">
        <v>7189</v>
      </c>
      <c r="J102" s="11">
        <f t="shared" si="3"/>
        <v>14.234220000000001</v>
      </c>
      <c r="K102" t="s">
        <v>21</v>
      </c>
      <c r="L102" s="6" t="s">
        <v>10</v>
      </c>
      <c r="N102" s="7"/>
    </row>
    <row r="103" spans="1:14">
      <c r="A103" s="2" t="s">
        <v>1216</v>
      </c>
      <c r="B103" t="s">
        <v>20</v>
      </c>
      <c r="C103">
        <v>8</v>
      </c>
      <c r="D103" t="s">
        <v>1375</v>
      </c>
      <c r="E103" t="s">
        <v>1477</v>
      </c>
      <c r="F103" t="s">
        <v>1477</v>
      </c>
      <c r="G103" s="1">
        <v>43110</v>
      </c>
      <c r="H103" s="6">
        <f t="shared" si="2"/>
        <v>2018</v>
      </c>
      <c r="I103">
        <v>6178</v>
      </c>
      <c r="J103" s="11">
        <f t="shared" si="3"/>
        <v>12.23244</v>
      </c>
      <c r="K103" t="s">
        <v>21</v>
      </c>
      <c r="L103" s="6" t="s">
        <v>10</v>
      </c>
      <c r="N103" s="7"/>
    </row>
    <row r="104" spans="1:14">
      <c r="A104" s="2" t="s">
        <v>1216</v>
      </c>
      <c r="B104" t="s">
        <v>20</v>
      </c>
      <c r="C104">
        <v>8</v>
      </c>
      <c r="D104" t="s">
        <v>1375</v>
      </c>
      <c r="E104" t="s">
        <v>1478</v>
      </c>
      <c r="F104" t="s">
        <v>1478</v>
      </c>
      <c r="G104" s="1">
        <v>43111</v>
      </c>
      <c r="H104" s="6">
        <f t="shared" si="2"/>
        <v>2018</v>
      </c>
      <c r="I104">
        <v>5543</v>
      </c>
      <c r="J104" s="11">
        <f t="shared" si="3"/>
        <v>10.97514</v>
      </c>
      <c r="K104" t="s">
        <v>21</v>
      </c>
      <c r="L104" s="6" t="s">
        <v>10</v>
      </c>
      <c r="N104" s="7"/>
    </row>
    <row r="105" spans="1:14">
      <c r="A105" s="2" t="s">
        <v>1216</v>
      </c>
      <c r="B105" t="s">
        <v>20</v>
      </c>
      <c r="C105">
        <v>8</v>
      </c>
      <c r="D105" t="s">
        <v>1375</v>
      </c>
      <c r="E105" t="s">
        <v>1479</v>
      </c>
      <c r="F105" t="s">
        <v>1479</v>
      </c>
      <c r="G105" s="1">
        <v>43112</v>
      </c>
      <c r="H105" s="6">
        <f t="shared" si="2"/>
        <v>2018</v>
      </c>
      <c r="I105">
        <v>5734</v>
      </c>
      <c r="J105" s="11">
        <f t="shared" si="3"/>
        <v>11.35332</v>
      </c>
      <c r="K105" t="s">
        <v>21</v>
      </c>
      <c r="L105" s="6" t="s">
        <v>10</v>
      </c>
      <c r="N105" s="7"/>
    </row>
    <row r="106" spans="1:14">
      <c r="A106" s="2" t="s">
        <v>1216</v>
      </c>
      <c r="B106" t="s">
        <v>20</v>
      </c>
      <c r="C106">
        <v>8</v>
      </c>
      <c r="D106" t="s">
        <v>1375</v>
      </c>
      <c r="E106" t="s">
        <v>1480</v>
      </c>
      <c r="F106" t="s">
        <v>1480</v>
      </c>
      <c r="G106" s="1">
        <v>43113</v>
      </c>
      <c r="H106" s="6">
        <f t="shared" si="2"/>
        <v>2018</v>
      </c>
      <c r="I106">
        <v>5095</v>
      </c>
      <c r="J106" s="11">
        <f t="shared" si="3"/>
        <v>10.088100000000001</v>
      </c>
      <c r="K106" t="s">
        <v>21</v>
      </c>
      <c r="L106" s="6" t="s">
        <v>10</v>
      </c>
      <c r="N106" s="7"/>
    </row>
    <row r="107" spans="1:14">
      <c r="A107" s="2" t="s">
        <v>1216</v>
      </c>
      <c r="B107" t="s">
        <v>20</v>
      </c>
      <c r="C107">
        <v>8</v>
      </c>
      <c r="D107" t="s">
        <v>1375</v>
      </c>
      <c r="E107" t="s">
        <v>1481</v>
      </c>
      <c r="F107" t="s">
        <v>1481</v>
      </c>
      <c r="G107" s="1">
        <v>43114</v>
      </c>
      <c r="H107" s="6">
        <f t="shared" si="2"/>
        <v>2018</v>
      </c>
      <c r="I107">
        <v>5105</v>
      </c>
      <c r="J107" s="11">
        <f t="shared" si="3"/>
        <v>10.107900000000001</v>
      </c>
      <c r="K107" t="s">
        <v>21</v>
      </c>
      <c r="L107" s="6" t="s">
        <v>10</v>
      </c>
      <c r="N107" s="7"/>
    </row>
    <row r="108" spans="1:14">
      <c r="A108" s="2" t="s">
        <v>1216</v>
      </c>
      <c r="B108" t="s">
        <v>20</v>
      </c>
      <c r="C108">
        <v>8</v>
      </c>
      <c r="D108" t="s">
        <v>1375</v>
      </c>
      <c r="E108" t="s">
        <v>1482</v>
      </c>
      <c r="F108" t="s">
        <v>1482</v>
      </c>
      <c r="G108" s="1">
        <v>43115</v>
      </c>
      <c r="H108" s="6">
        <f t="shared" si="2"/>
        <v>2018</v>
      </c>
      <c r="I108">
        <v>4626</v>
      </c>
      <c r="J108" s="11">
        <f t="shared" si="3"/>
        <v>9.1594800000000003</v>
      </c>
      <c r="K108" t="s">
        <v>21</v>
      </c>
      <c r="L108" s="6" t="s">
        <v>10</v>
      </c>
      <c r="N108" s="7"/>
    </row>
    <row r="109" spans="1:14">
      <c r="A109" s="2" t="s">
        <v>1216</v>
      </c>
      <c r="B109" t="s">
        <v>20</v>
      </c>
      <c r="C109">
        <v>8</v>
      </c>
      <c r="D109" t="s">
        <v>1375</v>
      </c>
      <c r="E109" t="s">
        <v>1483</v>
      </c>
      <c r="F109" t="s">
        <v>1483</v>
      </c>
      <c r="G109" s="1">
        <v>43116</v>
      </c>
      <c r="H109" s="6">
        <f t="shared" si="2"/>
        <v>2018</v>
      </c>
      <c r="I109">
        <v>5337</v>
      </c>
      <c r="J109" s="11">
        <f t="shared" si="3"/>
        <v>10.567259999999999</v>
      </c>
      <c r="K109" t="s">
        <v>21</v>
      </c>
      <c r="L109" s="6" t="s">
        <v>10</v>
      </c>
      <c r="N109" s="7"/>
    </row>
    <row r="110" spans="1:14">
      <c r="A110" s="2" t="s">
        <v>1216</v>
      </c>
      <c r="B110" t="s">
        <v>20</v>
      </c>
      <c r="C110">
        <v>8</v>
      </c>
      <c r="D110" t="s">
        <v>1375</v>
      </c>
      <c r="E110" t="s">
        <v>1484</v>
      </c>
      <c r="F110" t="s">
        <v>1484</v>
      </c>
      <c r="G110" s="1">
        <v>43117</v>
      </c>
      <c r="H110" s="6">
        <f t="shared" si="2"/>
        <v>2018</v>
      </c>
      <c r="I110">
        <v>4689</v>
      </c>
      <c r="J110" s="11">
        <f t="shared" si="3"/>
        <v>9.2842199999999995</v>
      </c>
      <c r="K110" t="s">
        <v>21</v>
      </c>
      <c r="L110" s="6" t="s">
        <v>10</v>
      </c>
      <c r="N110" s="7"/>
    </row>
    <row r="111" spans="1:14">
      <c r="A111" s="2" t="s">
        <v>1216</v>
      </c>
      <c r="B111" t="s">
        <v>20</v>
      </c>
      <c r="C111">
        <v>8</v>
      </c>
      <c r="D111" t="s">
        <v>1375</v>
      </c>
      <c r="E111" t="s">
        <v>1485</v>
      </c>
      <c r="F111" t="s">
        <v>1485</v>
      </c>
      <c r="G111" s="1">
        <v>43118</v>
      </c>
      <c r="H111" s="6">
        <f t="shared" si="2"/>
        <v>2018</v>
      </c>
      <c r="I111">
        <v>7122</v>
      </c>
      <c r="J111" s="11">
        <f t="shared" si="3"/>
        <v>14.101559999999999</v>
      </c>
      <c r="K111" t="s">
        <v>21</v>
      </c>
      <c r="L111" s="6" t="s">
        <v>10</v>
      </c>
      <c r="N111" s="7"/>
    </row>
    <row r="112" spans="1:14">
      <c r="A112" s="2" t="s">
        <v>1216</v>
      </c>
      <c r="B112" t="s">
        <v>20</v>
      </c>
      <c r="C112">
        <v>8</v>
      </c>
      <c r="D112" t="s">
        <v>1375</v>
      </c>
      <c r="E112" t="s">
        <v>1486</v>
      </c>
      <c r="F112" t="s">
        <v>1486</v>
      </c>
      <c r="G112" s="1">
        <v>43119</v>
      </c>
      <c r="H112" s="6">
        <f t="shared" si="2"/>
        <v>2018</v>
      </c>
      <c r="I112">
        <v>6118</v>
      </c>
      <c r="J112" s="11">
        <f t="shared" si="3"/>
        <v>12.11364</v>
      </c>
      <c r="K112" t="s">
        <v>21</v>
      </c>
      <c r="L112" s="6" t="s">
        <v>10</v>
      </c>
      <c r="N112" s="7"/>
    </row>
    <row r="113" spans="1:14">
      <c r="A113" s="2" t="s">
        <v>1216</v>
      </c>
      <c r="B113" t="s">
        <v>20</v>
      </c>
      <c r="C113">
        <v>8</v>
      </c>
      <c r="D113" t="s">
        <v>1375</v>
      </c>
      <c r="E113" t="s">
        <v>1487</v>
      </c>
      <c r="F113" t="s">
        <v>1487</v>
      </c>
      <c r="G113" s="1">
        <v>43120</v>
      </c>
      <c r="H113" s="6">
        <f t="shared" si="2"/>
        <v>2018</v>
      </c>
      <c r="I113">
        <v>5467</v>
      </c>
      <c r="J113" s="11">
        <f t="shared" si="3"/>
        <v>10.82466</v>
      </c>
      <c r="K113" t="s">
        <v>21</v>
      </c>
      <c r="L113" s="6" t="s">
        <v>10</v>
      </c>
      <c r="N113" s="7"/>
    </row>
    <row r="114" spans="1:14">
      <c r="A114" s="2" t="s">
        <v>1216</v>
      </c>
      <c r="B114" t="s">
        <v>20</v>
      </c>
      <c r="C114">
        <v>8</v>
      </c>
      <c r="D114" t="s">
        <v>1375</v>
      </c>
      <c r="E114" t="s">
        <v>1488</v>
      </c>
      <c r="F114" t="s">
        <v>1488</v>
      </c>
      <c r="G114" s="1">
        <v>43121</v>
      </c>
      <c r="H114" s="6">
        <f t="shared" si="2"/>
        <v>2018</v>
      </c>
      <c r="I114">
        <v>6169</v>
      </c>
      <c r="J114" s="11">
        <f t="shared" si="3"/>
        <v>12.21462</v>
      </c>
      <c r="K114" t="s">
        <v>21</v>
      </c>
      <c r="L114" s="6" t="s">
        <v>10</v>
      </c>
      <c r="N114" s="7"/>
    </row>
    <row r="115" spans="1:14">
      <c r="A115" s="2" t="s">
        <v>1216</v>
      </c>
      <c r="B115" t="s">
        <v>20</v>
      </c>
      <c r="C115">
        <v>8</v>
      </c>
      <c r="D115" t="s">
        <v>1375</v>
      </c>
      <c r="E115" t="s">
        <v>1489</v>
      </c>
      <c r="F115" t="s">
        <v>1489</v>
      </c>
      <c r="G115" s="1">
        <v>43122</v>
      </c>
      <c r="H115" s="6">
        <f t="shared" si="2"/>
        <v>2018</v>
      </c>
      <c r="I115">
        <v>5713</v>
      </c>
      <c r="J115" s="11">
        <f t="shared" si="3"/>
        <v>11.31174</v>
      </c>
      <c r="K115" t="s">
        <v>21</v>
      </c>
      <c r="L115" s="6" t="s">
        <v>10</v>
      </c>
      <c r="N115" s="7"/>
    </row>
    <row r="116" spans="1:14">
      <c r="A116" s="2" t="s">
        <v>1216</v>
      </c>
      <c r="B116" t="s">
        <v>20</v>
      </c>
      <c r="C116">
        <v>8</v>
      </c>
      <c r="D116" t="s">
        <v>1375</v>
      </c>
      <c r="E116" t="s">
        <v>1490</v>
      </c>
      <c r="F116" t="s">
        <v>1490</v>
      </c>
      <c r="G116" s="1">
        <v>43123</v>
      </c>
      <c r="H116" s="6">
        <f t="shared" si="2"/>
        <v>2018</v>
      </c>
      <c r="I116">
        <v>5779</v>
      </c>
      <c r="J116" s="11">
        <f t="shared" si="3"/>
        <v>11.44242</v>
      </c>
      <c r="K116" t="s">
        <v>21</v>
      </c>
      <c r="L116" s="6" t="s">
        <v>10</v>
      </c>
      <c r="N116" s="7"/>
    </row>
    <row r="117" spans="1:14">
      <c r="A117" s="2" t="s">
        <v>1216</v>
      </c>
      <c r="B117" t="s">
        <v>20</v>
      </c>
      <c r="C117">
        <v>8</v>
      </c>
      <c r="D117" t="s">
        <v>1375</v>
      </c>
      <c r="E117" t="s">
        <v>1491</v>
      </c>
      <c r="F117" t="s">
        <v>1491</v>
      </c>
      <c r="G117" s="1">
        <v>43124</v>
      </c>
      <c r="H117" s="6">
        <f t="shared" si="2"/>
        <v>2018</v>
      </c>
      <c r="I117">
        <v>8085</v>
      </c>
      <c r="J117" s="11">
        <f t="shared" si="3"/>
        <v>16.008299999999998</v>
      </c>
      <c r="K117" t="s">
        <v>21</v>
      </c>
      <c r="L117" s="6" t="s">
        <v>10</v>
      </c>
      <c r="N117" s="7"/>
    </row>
    <row r="118" spans="1:14">
      <c r="A118" s="2" t="s">
        <v>1216</v>
      </c>
      <c r="B118" t="s">
        <v>20</v>
      </c>
      <c r="C118">
        <v>8</v>
      </c>
      <c r="D118" t="s">
        <v>1375</v>
      </c>
      <c r="E118" t="s">
        <v>1492</v>
      </c>
      <c r="F118" t="s">
        <v>1492</v>
      </c>
      <c r="G118" s="1">
        <v>43125</v>
      </c>
      <c r="H118" s="6">
        <f t="shared" si="2"/>
        <v>2018</v>
      </c>
      <c r="I118">
        <v>8248</v>
      </c>
      <c r="J118" s="11">
        <f t="shared" si="3"/>
        <v>16.331040000000002</v>
      </c>
      <c r="K118" t="s">
        <v>21</v>
      </c>
      <c r="L118" s="6" t="s">
        <v>10</v>
      </c>
      <c r="N118" s="7"/>
    </row>
    <row r="119" spans="1:14">
      <c r="A119" s="2" t="s">
        <v>1216</v>
      </c>
      <c r="B119" t="s">
        <v>20</v>
      </c>
      <c r="C119">
        <v>8</v>
      </c>
      <c r="D119" t="s">
        <v>1375</v>
      </c>
      <c r="E119" t="s">
        <v>1493</v>
      </c>
      <c r="F119" t="s">
        <v>1493</v>
      </c>
      <c r="G119" s="1">
        <v>43126</v>
      </c>
      <c r="H119" s="6">
        <f t="shared" si="2"/>
        <v>2018</v>
      </c>
      <c r="I119">
        <v>7447</v>
      </c>
      <c r="J119" s="11">
        <f t="shared" si="3"/>
        <v>14.74506</v>
      </c>
      <c r="K119" t="s">
        <v>21</v>
      </c>
      <c r="L119" s="6" t="s">
        <v>10</v>
      </c>
      <c r="N119" s="7"/>
    </row>
    <row r="120" spans="1:14">
      <c r="A120" s="2" t="s">
        <v>1216</v>
      </c>
      <c r="B120" t="s">
        <v>20</v>
      </c>
      <c r="C120">
        <v>8</v>
      </c>
      <c r="D120" t="s">
        <v>1375</v>
      </c>
      <c r="E120" t="s">
        <v>1494</v>
      </c>
      <c r="F120" t="s">
        <v>1494</v>
      </c>
      <c r="G120" s="1">
        <v>43127</v>
      </c>
      <c r="H120" s="6">
        <f t="shared" si="2"/>
        <v>2018</v>
      </c>
      <c r="I120">
        <v>7058</v>
      </c>
      <c r="J120" s="11">
        <f t="shared" si="3"/>
        <v>13.97484</v>
      </c>
      <c r="K120" t="s">
        <v>21</v>
      </c>
      <c r="L120" s="6" t="s">
        <v>10</v>
      </c>
      <c r="N120" s="7"/>
    </row>
    <row r="121" spans="1:14">
      <c r="A121" s="2" t="s">
        <v>1216</v>
      </c>
      <c r="B121" t="s">
        <v>20</v>
      </c>
      <c r="C121">
        <v>8</v>
      </c>
      <c r="D121" t="s">
        <v>1375</v>
      </c>
      <c r="E121" t="s">
        <v>1495</v>
      </c>
      <c r="F121" t="s">
        <v>1495</v>
      </c>
      <c r="G121" s="1">
        <v>43128</v>
      </c>
      <c r="H121" s="6">
        <f t="shared" si="2"/>
        <v>2018</v>
      </c>
      <c r="I121">
        <v>5943</v>
      </c>
      <c r="J121" s="11">
        <f t="shared" si="3"/>
        <v>11.767139999999999</v>
      </c>
      <c r="K121" t="s">
        <v>21</v>
      </c>
      <c r="L121" s="6" t="s">
        <v>10</v>
      </c>
      <c r="N121" s="7"/>
    </row>
    <row r="122" spans="1:14">
      <c r="A122" s="2" t="s">
        <v>1216</v>
      </c>
      <c r="B122" t="s">
        <v>20</v>
      </c>
      <c r="C122">
        <v>8</v>
      </c>
      <c r="D122" t="s">
        <v>1375</v>
      </c>
      <c r="E122" t="s">
        <v>1496</v>
      </c>
      <c r="F122" t="s">
        <v>1496</v>
      </c>
      <c r="G122" s="1">
        <v>43129</v>
      </c>
      <c r="H122" s="6">
        <f t="shared" si="2"/>
        <v>2018</v>
      </c>
      <c r="I122">
        <v>5621</v>
      </c>
      <c r="J122" s="11">
        <f t="shared" si="3"/>
        <v>11.129580000000001</v>
      </c>
      <c r="K122" t="s">
        <v>21</v>
      </c>
      <c r="L122" s="6" t="s">
        <v>10</v>
      </c>
      <c r="N122" s="7"/>
    </row>
    <row r="123" spans="1:14">
      <c r="A123" s="2" t="s">
        <v>1216</v>
      </c>
      <c r="B123" t="s">
        <v>20</v>
      </c>
      <c r="C123">
        <v>8</v>
      </c>
      <c r="D123" t="s">
        <v>1375</v>
      </c>
      <c r="E123" t="s">
        <v>1497</v>
      </c>
      <c r="F123" t="s">
        <v>1497</v>
      </c>
      <c r="G123" s="1">
        <v>43130</v>
      </c>
      <c r="H123" s="6">
        <f t="shared" si="2"/>
        <v>2018</v>
      </c>
      <c r="I123">
        <v>6137</v>
      </c>
      <c r="J123" s="11">
        <f t="shared" si="3"/>
        <v>12.151260000000001</v>
      </c>
      <c r="K123" t="s">
        <v>21</v>
      </c>
      <c r="L123" s="6" t="s">
        <v>10</v>
      </c>
      <c r="N123" s="7"/>
    </row>
    <row r="124" spans="1:14">
      <c r="A124" s="2" t="s">
        <v>1216</v>
      </c>
      <c r="B124" t="s">
        <v>20</v>
      </c>
      <c r="C124">
        <v>8</v>
      </c>
      <c r="D124" t="s">
        <v>1375</v>
      </c>
      <c r="E124" t="s">
        <v>1498</v>
      </c>
      <c r="F124" t="s">
        <v>1498</v>
      </c>
      <c r="G124" s="1">
        <v>43131</v>
      </c>
      <c r="H124" s="6">
        <f t="shared" si="2"/>
        <v>2018</v>
      </c>
      <c r="I124">
        <v>6017</v>
      </c>
      <c r="J124" s="11">
        <f t="shared" si="3"/>
        <v>11.91366</v>
      </c>
      <c r="K124" t="s">
        <v>21</v>
      </c>
      <c r="L124" s="6" t="s">
        <v>10</v>
      </c>
      <c r="N124" s="7"/>
    </row>
    <row r="125" spans="1:14">
      <c r="A125" s="2" t="s">
        <v>1216</v>
      </c>
      <c r="B125" t="s">
        <v>20</v>
      </c>
      <c r="C125">
        <v>8</v>
      </c>
      <c r="D125" t="s">
        <v>1375</v>
      </c>
      <c r="E125" t="s">
        <v>1499</v>
      </c>
      <c r="F125" t="s">
        <v>1499</v>
      </c>
      <c r="G125" s="1">
        <v>43132</v>
      </c>
      <c r="H125" s="6">
        <f t="shared" si="2"/>
        <v>2018</v>
      </c>
      <c r="I125">
        <v>5729</v>
      </c>
      <c r="J125" s="11">
        <f t="shared" si="3"/>
        <v>11.34342</v>
      </c>
      <c r="K125" t="s">
        <v>1213</v>
      </c>
      <c r="L125" s="6" t="s">
        <v>10</v>
      </c>
      <c r="N125" s="7"/>
    </row>
    <row r="126" spans="1:14">
      <c r="A126" s="2" t="s">
        <v>1216</v>
      </c>
      <c r="B126" t="s">
        <v>20</v>
      </c>
      <c r="C126">
        <v>8</v>
      </c>
      <c r="D126" t="s">
        <v>1375</v>
      </c>
      <c r="E126" t="s">
        <v>1500</v>
      </c>
      <c r="F126" t="s">
        <v>1500</v>
      </c>
      <c r="G126" s="1">
        <v>43133</v>
      </c>
      <c r="H126" s="6">
        <f t="shared" si="2"/>
        <v>2018</v>
      </c>
      <c r="I126">
        <v>5729</v>
      </c>
      <c r="J126" s="11">
        <f t="shared" si="3"/>
        <v>11.34342</v>
      </c>
      <c r="K126" t="s">
        <v>1213</v>
      </c>
      <c r="L126" s="6" t="s">
        <v>10</v>
      </c>
      <c r="N126" s="7"/>
    </row>
    <row r="127" spans="1:14">
      <c r="A127" s="2" t="s">
        <v>1216</v>
      </c>
      <c r="B127" t="s">
        <v>20</v>
      </c>
      <c r="C127">
        <v>8</v>
      </c>
      <c r="D127" t="s">
        <v>1375</v>
      </c>
      <c r="E127" t="s">
        <v>1501</v>
      </c>
      <c r="F127" t="s">
        <v>1501</v>
      </c>
      <c r="G127" s="1">
        <v>43134</v>
      </c>
      <c r="H127" s="6">
        <f t="shared" si="2"/>
        <v>2018</v>
      </c>
      <c r="I127">
        <v>3707</v>
      </c>
      <c r="J127" s="11">
        <f t="shared" si="3"/>
        <v>7.3398599999999998</v>
      </c>
      <c r="K127" t="s">
        <v>21</v>
      </c>
      <c r="L127" s="6" t="s">
        <v>10</v>
      </c>
      <c r="N127" s="7"/>
    </row>
    <row r="128" spans="1:14">
      <c r="A128" s="2" t="s">
        <v>1216</v>
      </c>
      <c r="B128" t="s">
        <v>20</v>
      </c>
      <c r="C128">
        <v>8</v>
      </c>
      <c r="D128" t="s">
        <v>1375</v>
      </c>
      <c r="E128" t="s">
        <v>1502</v>
      </c>
      <c r="F128" t="s">
        <v>1502</v>
      </c>
      <c r="G128" s="1">
        <v>43135</v>
      </c>
      <c r="H128" s="6">
        <f t="shared" si="2"/>
        <v>2018</v>
      </c>
      <c r="I128">
        <v>5569</v>
      </c>
      <c r="J128" s="11">
        <f t="shared" si="3"/>
        <v>11.026619999999999</v>
      </c>
      <c r="K128" t="s">
        <v>1213</v>
      </c>
      <c r="L128" s="6" t="s">
        <v>10</v>
      </c>
      <c r="N128" s="7"/>
    </row>
    <row r="129" spans="1:14">
      <c r="A129" s="2" t="s">
        <v>1216</v>
      </c>
      <c r="B129" t="s">
        <v>20</v>
      </c>
      <c r="C129">
        <v>8</v>
      </c>
      <c r="D129" t="s">
        <v>1375</v>
      </c>
      <c r="E129" t="s">
        <v>1503</v>
      </c>
      <c r="F129" t="s">
        <v>1503</v>
      </c>
      <c r="G129" s="1">
        <v>43136</v>
      </c>
      <c r="H129" s="6">
        <f t="shared" si="2"/>
        <v>2018</v>
      </c>
      <c r="I129">
        <v>5568</v>
      </c>
      <c r="J129" s="11">
        <f t="shared" si="3"/>
        <v>11.02464</v>
      </c>
      <c r="K129" t="s">
        <v>1213</v>
      </c>
      <c r="L129" s="6" t="s">
        <v>10</v>
      </c>
      <c r="N129" s="7"/>
    </row>
    <row r="130" spans="1:14">
      <c r="A130" s="2" t="s">
        <v>1216</v>
      </c>
      <c r="B130" t="s">
        <v>20</v>
      </c>
      <c r="C130">
        <v>8</v>
      </c>
      <c r="D130" t="s">
        <v>1375</v>
      </c>
      <c r="E130" t="s">
        <v>1504</v>
      </c>
      <c r="F130" t="s">
        <v>1504</v>
      </c>
      <c r="G130" s="1">
        <v>43137</v>
      </c>
      <c r="H130" s="6">
        <f t="shared" si="2"/>
        <v>2018</v>
      </c>
      <c r="I130">
        <v>5764</v>
      </c>
      <c r="J130" s="11">
        <f t="shared" si="3"/>
        <v>11.41272</v>
      </c>
      <c r="K130" t="s">
        <v>21</v>
      </c>
      <c r="L130" s="6" t="s">
        <v>10</v>
      </c>
      <c r="N130" s="7"/>
    </row>
    <row r="131" spans="1:14">
      <c r="A131" s="2" t="s">
        <v>1216</v>
      </c>
      <c r="B131" t="s">
        <v>20</v>
      </c>
      <c r="C131">
        <v>8</v>
      </c>
      <c r="D131" t="s">
        <v>1375</v>
      </c>
      <c r="E131" t="s">
        <v>1505</v>
      </c>
      <c r="F131" t="s">
        <v>1505</v>
      </c>
      <c r="G131" s="1">
        <v>43138</v>
      </c>
      <c r="H131" s="6">
        <f t="shared" ref="H131:H194" si="4">IF(MONTH(G131)&gt;9, YEAR(G131)+1,YEAR(G131))</f>
        <v>2018</v>
      </c>
      <c r="I131">
        <v>5340</v>
      </c>
      <c r="J131" s="11">
        <f t="shared" ref="J131:J194" si="5">I131*0.00198</f>
        <v>10.5732</v>
      </c>
      <c r="K131" t="s">
        <v>21</v>
      </c>
      <c r="L131" s="6" t="s">
        <v>10</v>
      </c>
      <c r="N131" s="7"/>
    </row>
    <row r="132" spans="1:14">
      <c r="A132" s="2" t="s">
        <v>1216</v>
      </c>
      <c r="B132" t="s">
        <v>20</v>
      </c>
      <c r="C132">
        <v>8</v>
      </c>
      <c r="D132" t="s">
        <v>1375</v>
      </c>
      <c r="E132" t="s">
        <v>1506</v>
      </c>
      <c r="F132" t="s">
        <v>1506</v>
      </c>
      <c r="G132" s="1">
        <v>43139</v>
      </c>
      <c r="H132" s="6">
        <f t="shared" si="4"/>
        <v>2018</v>
      </c>
      <c r="I132">
        <v>4877</v>
      </c>
      <c r="J132" s="11">
        <f t="shared" si="5"/>
        <v>9.6564599999999992</v>
      </c>
      <c r="K132" t="s">
        <v>21</v>
      </c>
      <c r="L132" s="6" t="s">
        <v>10</v>
      </c>
      <c r="N132" s="7"/>
    </row>
    <row r="133" spans="1:14">
      <c r="A133" s="2" t="s">
        <v>1216</v>
      </c>
      <c r="B133" t="s">
        <v>20</v>
      </c>
      <c r="C133">
        <v>8</v>
      </c>
      <c r="D133" t="s">
        <v>1375</v>
      </c>
      <c r="E133" t="s">
        <v>1507</v>
      </c>
      <c r="F133" t="s">
        <v>1507</v>
      </c>
      <c r="G133" s="1">
        <v>43140</v>
      </c>
      <c r="H133" s="6">
        <f t="shared" si="4"/>
        <v>2018</v>
      </c>
      <c r="I133">
        <v>4860</v>
      </c>
      <c r="J133" s="11">
        <f t="shared" si="5"/>
        <v>9.6227999999999998</v>
      </c>
      <c r="K133" t="s">
        <v>21</v>
      </c>
      <c r="L133" s="6" t="s">
        <v>10</v>
      </c>
      <c r="N133" s="7"/>
    </row>
    <row r="134" spans="1:14">
      <c r="A134" s="2" t="s">
        <v>1216</v>
      </c>
      <c r="B134" t="s">
        <v>20</v>
      </c>
      <c r="C134">
        <v>8</v>
      </c>
      <c r="D134" t="s">
        <v>1375</v>
      </c>
      <c r="E134" t="s">
        <v>1508</v>
      </c>
      <c r="F134" t="s">
        <v>1508</v>
      </c>
      <c r="G134" s="1">
        <v>43141</v>
      </c>
      <c r="H134" s="6">
        <f t="shared" si="4"/>
        <v>2018</v>
      </c>
      <c r="I134">
        <v>4818</v>
      </c>
      <c r="J134" s="11">
        <f t="shared" si="5"/>
        <v>9.5396400000000003</v>
      </c>
      <c r="K134" t="s">
        <v>21</v>
      </c>
      <c r="L134" s="6" t="s">
        <v>10</v>
      </c>
      <c r="N134" s="7"/>
    </row>
    <row r="135" spans="1:14">
      <c r="A135" s="2" t="s">
        <v>1216</v>
      </c>
      <c r="B135" t="s">
        <v>20</v>
      </c>
      <c r="C135">
        <v>8</v>
      </c>
      <c r="D135" t="s">
        <v>1375</v>
      </c>
      <c r="E135" t="s">
        <v>1509</v>
      </c>
      <c r="F135" t="s">
        <v>1509</v>
      </c>
      <c r="G135" s="1">
        <v>43142</v>
      </c>
      <c r="H135" s="6">
        <f t="shared" si="4"/>
        <v>2018</v>
      </c>
      <c r="I135">
        <v>4565</v>
      </c>
      <c r="J135" s="11">
        <f t="shared" si="5"/>
        <v>9.0387000000000004</v>
      </c>
      <c r="K135" t="s">
        <v>1213</v>
      </c>
      <c r="L135" s="6" t="s">
        <v>10</v>
      </c>
      <c r="N135" s="7"/>
    </row>
    <row r="136" spans="1:14">
      <c r="A136" s="2" t="s">
        <v>1216</v>
      </c>
      <c r="B136" t="s">
        <v>20</v>
      </c>
      <c r="C136">
        <v>8</v>
      </c>
      <c r="D136" t="s">
        <v>1375</v>
      </c>
      <c r="E136" t="s">
        <v>1510</v>
      </c>
      <c r="F136" t="s">
        <v>1510</v>
      </c>
      <c r="G136" s="1">
        <v>43143</v>
      </c>
      <c r="H136" s="6">
        <f t="shared" si="4"/>
        <v>2018</v>
      </c>
      <c r="I136">
        <v>4564</v>
      </c>
      <c r="J136" s="11">
        <f t="shared" si="5"/>
        <v>9.0367200000000008</v>
      </c>
      <c r="K136" t="s">
        <v>1213</v>
      </c>
      <c r="L136" s="6" t="s">
        <v>10</v>
      </c>
      <c r="N136" s="7"/>
    </row>
    <row r="137" spans="1:14">
      <c r="A137" s="2" t="s">
        <v>1216</v>
      </c>
      <c r="B137" t="s">
        <v>20</v>
      </c>
      <c r="C137">
        <v>8</v>
      </c>
      <c r="D137" t="s">
        <v>1375</v>
      </c>
      <c r="E137" t="s">
        <v>1511</v>
      </c>
      <c r="F137" t="s">
        <v>1511</v>
      </c>
      <c r="G137" s="1">
        <v>43144</v>
      </c>
      <c r="H137" s="6">
        <f t="shared" si="4"/>
        <v>2018</v>
      </c>
      <c r="I137">
        <v>4507</v>
      </c>
      <c r="J137" s="11">
        <f t="shared" si="5"/>
        <v>8.9238599999999995</v>
      </c>
      <c r="K137" t="s">
        <v>21</v>
      </c>
      <c r="L137" s="6" t="s">
        <v>10</v>
      </c>
      <c r="N137" s="7"/>
    </row>
    <row r="138" spans="1:14">
      <c r="A138" s="2" t="s">
        <v>1216</v>
      </c>
      <c r="B138" t="s">
        <v>20</v>
      </c>
      <c r="C138">
        <v>8</v>
      </c>
      <c r="D138" t="s">
        <v>1375</v>
      </c>
      <c r="E138" t="s">
        <v>1512</v>
      </c>
      <c r="F138" t="s">
        <v>1512</v>
      </c>
      <c r="G138" s="1">
        <v>43145</v>
      </c>
      <c r="H138" s="6">
        <f t="shared" si="4"/>
        <v>2018</v>
      </c>
      <c r="I138">
        <v>4180</v>
      </c>
      <c r="J138" s="11">
        <f t="shared" si="5"/>
        <v>8.2764000000000006</v>
      </c>
      <c r="K138" t="s">
        <v>21</v>
      </c>
      <c r="L138" s="6" t="s">
        <v>10</v>
      </c>
      <c r="N138" s="7"/>
    </row>
    <row r="139" spans="1:14">
      <c r="A139" s="2" t="s">
        <v>1216</v>
      </c>
      <c r="B139" t="s">
        <v>20</v>
      </c>
      <c r="C139">
        <v>8</v>
      </c>
      <c r="D139" t="s">
        <v>1375</v>
      </c>
      <c r="E139" t="s">
        <v>1513</v>
      </c>
      <c r="F139" t="s">
        <v>1513</v>
      </c>
      <c r="G139" s="1">
        <v>43146</v>
      </c>
      <c r="H139" s="6">
        <f t="shared" si="4"/>
        <v>2018</v>
      </c>
      <c r="I139">
        <v>6907</v>
      </c>
      <c r="J139" s="11">
        <f t="shared" si="5"/>
        <v>13.67586</v>
      </c>
      <c r="K139" t="s">
        <v>21</v>
      </c>
      <c r="L139" s="6" t="s">
        <v>10</v>
      </c>
      <c r="N139" s="7"/>
    </row>
    <row r="140" spans="1:14">
      <c r="A140" s="2" t="s">
        <v>1216</v>
      </c>
      <c r="B140" t="s">
        <v>20</v>
      </c>
      <c r="C140">
        <v>8</v>
      </c>
      <c r="D140" t="s">
        <v>1375</v>
      </c>
      <c r="E140" t="s">
        <v>1514</v>
      </c>
      <c r="F140" t="s">
        <v>1514</v>
      </c>
      <c r="G140" s="1">
        <v>43147</v>
      </c>
      <c r="H140" s="6">
        <f t="shared" si="4"/>
        <v>2018</v>
      </c>
      <c r="I140">
        <v>4500</v>
      </c>
      <c r="J140" s="11">
        <f t="shared" si="5"/>
        <v>8.91</v>
      </c>
      <c r="K140" t="s">
        <v>21</v>
      </c>
      <c r="L140" s="6" t="s">
        <v>10</v>
      </c>
      <c r="N140" s="7"/>
    </row>
    <row r="141" spans="1:14">
      <c r="A141" s="2" t="s">
        <v>1216</v>
      </c>
      <c r="B141" t="s">
        <v>20</v>
      </c>
      <c r="C141">
        <v>8</v>
      </c>
      <c r="D141" t="s">
        <v>1375</v>
      </c>
      <c r="E141" t="s">
        <v>1515</v>
      </c>
      <c r="F141" t="s">
        <v>1515</v>
      </c>
      <c r="G141" s="1">
        <v>43148</v>
      </c>
      <c r="H141" s="6">
        <f t="shared" si="4"/>
        <v>2018</v>
      </c>
      <c r="I141">
        <v>3945</v>
      </c>
      <c r="J141" s="11">
        <f t="shared" si="5"/>
        <v>7.8110999999999997</v>
      </c>
      <c r="K141" t="s">
        <v>21</v>
      </c>
      <c r="L141" s="6" t="s">
        <v>10</v>
      </c>
      <c r="N141" s="7"/>
    </row>
    <row r="142" spans="1:14">
      <c r="A142" s="2" t="s">
        <v>1216</v>
      </c>
      <c r="B142" t="s">
        <v>20</v>
      </c>
      <c r="C142">
        <v>8</v>
      </c>
      <c r="D142" t="s">
        <v>1375</v>
      </c>
      <c r="E142" t="s">
        <v>1516</v>
      </c>
      <c r="F142" t="s">
        <v>1516</v>
      </c>
      <c r="G142" s="1">
        <v>43149</v>
      </c>
      <c r="H142" s="6">
        <f t="shared" si="4"/>
        <v>2018</v>
      </c>
      <c r="I142">
        <v>4212</v>
      </c>
      <c r="J142" s="11">
        <f t="shared" si="5"/>
        <v>8.3397600000000001</v>
      </c>
      <c r="K142" t="s">
        <v>21</v>
      </c>
      <c r="L142" s="6" t="s">
        <v>10</v>
      </c>
      <c r="N142" s="7"/>
    </row>
    <row r="143" spans="1:14">
      <c r="A143" s="2" t="s">
        <v>1216</v>
      </c>
      <c r="B143" t="s">
        <v>20</v>
      </c>
      <c r="C143">
        <v>8</v>
      </c>
      <c r="D143" t="s">
        <v>1375</v>
      </c>
      <c r="E143" t="s">
        <v>1517</v>
      </c>
      <c r="F143" t="s">
        <v>1517</v>
      </c>
      <c r="G143" s="1">
        <v>43150</v>
      </c>
      <c r="H143" s="6">
        <f t="shared" si="4"/>
        <v>2018</v>
      </c>
      <c r="I143">
        <v>4258</v>
      </c>
      <c r="J143" s="11">
        <f t="shared" si="5"/>
        <v>8.4308399999999999</v>
      </c>
      <c r="K143" t="s">
        <v>21</v>
      </c>
      <c r="L143" s="6" t="s">
        <v>10</v>
      </c>
      <c r="N143" s="7"/>
    </row>
    <row r="144" spans="1:14">
      <c r="A144" s="2" t="s">
        <v>1216</v>
      </c>
      <c r="B144" t="s">
        <v>20</v>
      </c>
      <c r="C144">
        <v>8</v>
      </c>
      <c r="D144" t="s">
        <v>1375</v>
      </c>
      <c r="E144" t="s">
        <v>1518</v>
      </c>
      <c r="F144" t="s">
        <v>1518</v>
      </c>
      <c r="G144" s="1">
        <v>43151</v>
      </c>
      <c r="H144" s="6">
        <f t="shared" si="4"/>
        <v>2018</v>
      </c>
      <c r="I144">
        <v>4205</v>
      </c>
      <c r="J144" s="11">
        <f t="shared" si="5"/>
        <v>8.3259000000000007</v>
      </c>
      <c r="K144" t="s">
        <v>21</v>
      </c>
      <c r="L144" s="6" t="s">
        <v>10</v>
      </c>
      <c r="N144" s="7"/>
    </row>
    <row r="145" spans="1:14">
      <c r="A145" s="2" t="s">
        <v>1216</v>
      </c>
      <c r="B145" t="s">
        <v>20</v>
      </c>
      <c r="C145">
        <v>8</v>
      </c>
      <c r="D145" t="s">
        <v>1375</v>
      </c>
      <c r="E145" t="s">
        <v>1519</v>
      </c>
      <c r="F145" t="s">
        <v>1519</v>
      </c>
      <c r="G145" s="1">
        <v>43152</v>
      </c>
      <c r="H145" s="6">
        <f t="shared" si="4"/>
        <v>2018</v>
      </c>
      <c r="I145">
        <v>4210</v>
      </c>
      <c r="J145" s="11">
        <f t="shared" si="5"/>
        <v>8.3358000000000008</v>
      </c>
      <c r="K145" t="s">
        <v>21</v>
      </c>
      <c r="L145" s="6" t="s">
        <v>10</v>
      </c>
      <c r="N145" s="7"/>
    </row>
    <row r="146" spans="1:14">
      <c r="A146" s="2" t="s">
        <v>1216</v>
      </c>
      <c r="B146" t="s">
        <v>20</v>
      </c>
      <c r="C146">
        <v>8</v>
      </c>
      <c r="D146" t="s">
        <v>1375</v>
      </c>
      <c r="E146" t="s">
        <v>1520</v>
      </c>
      <c r="F146" t="s">
        <v>1520</v>
      </c>
      <c r="G146" s="1">
        <v>43153</v>
      </c>
      <c r="H146" s="6">
        <f t="shared" si="4"/>
        <v>2018</v>
      </c>
      <c r="I146">
        <v>4212</v>
      </c>
      <c r="J146" s="11">
        <f t="shared" si="5"/>
        <v>8.3397600000000001</v>
      </c>
      <c r="K146" t="s">
        <v>21</v>
      </c>
      <c r="L146" s="6" t="s">
        <v>10</v>
      </c>
      <c r="N146" s="7"/>
    </row>
    <row r="147" spans="1:14">
      <c r="A147" s="2" t="s">
        <v>1216</v>
      </c>
      <c r="B147" t="s">
        <v>20</v>
      </c>
      <c r="C147">
        <v>8</v>
      </c>
      <c r="D147" t="s">
        <v>1375</v>
      </c>
      <c r="E147" t="s">
        <v>1521</v>
      </c>
      <c r="F147" t="s">
        <v>1521</v>
      </c>
      <c r="G147" s="1">
        <v>43154</v>
      </c>
      <c r="H147" s="6">
        <f t="shared" si="4"/>
        <v>2018</v>
      </c>
      <c r="I147">
        <v>3755</v>
      </c>
      <c r="J147" s="11">
        <f t="shared" si="5"/>
        <v>7.4348999999999998</v>
      </c>
      <c r="K147" t="s">
        <v>21</v>
      </c>
      <c r="L147" s="6" t="s">
        <v>10</v>
      </c>
      <c r="N147" s="7"/>
    </row>
    <row r="148" spans="1:14">
      <c r="A148" s="2" t="s">
        <v>1216</v>
      </c>
      <c r="B148" t="s">
        <v>20</v>
      </c>
      <c r="C148">
        <v>8</v>
      </c>
      <c r="D148" t="s">
        <v>1375</v>
      </c>
      <c r="E148" t="s">
        <v>1522</v>
      </c>
      <c r="F148" t="s">
        <v>1522</v>
      </c>
      <c r="G148" s="1">
        <v>43155</v>
      </c>
      <c r="H148" s="6">
        <f t="shared" si="4"/>
        <v>2018</v>
      </c>
      <c r="I148">
        <v>3827</v>
      </c>
      <c r="J148" s="11">
        <f t="shared" si="5"/>
        <v>7.5774600000000003</v>
      </c>
      <c r="K148" t="s">
        <v>21</v>
      </c>
      <c r="L148" s="6" t="s">
        <v>10</v>
      </c>
      <c r="N148" s="7"/>
    </row>
    <row r="149" spans="1:14">
      <c r="A149" s="2" t="s">
        <v>1216</v>
      </c>
      <c r="B149" t="s">
        <v>20</v>
      </c>
      <c r="C149">
        <v>8</v>
      </c>
      <c r="D149" t="s">
        <v>1375</v>
      </c>
      <c r="E149" t="s">
        <v>1523</v>
      </c>
      <c r="F149" t="s">
        <v>1523</v>
      </c>
      <c r="G149" s="1">
        <v>43156</v>
      </c>
      <c r="H149" s="6">
        <f t="shared" si="4"/>
        <v>2018</v>
      </c>
      <c r="I149">
        <v>3706</v>
      </c>
      <c r="J149" s="11">
        <f t="shared" si="5"/>
        <v>7.3378800000000002</v>
      </c>
      <c r="K149" t="s">
        <v>21</v>
      </c>
      <c r="L149" s="6" t="s">
        <v>10</v>
      </c>
      <c r="N149" s="7"/>
    </row>
    <row r="150" spans="1:14">
      <c r="A150" s="2" t="s">
        <v>1216</v>
      </c>
      <c r="B150" t="s">
        <v>20</v>
      </c>
      <c r="C150">
        <v>8</v>
      </c>
      <c r="D150" t="s">
        <v>1375</v>
      </c>
      <c r="E150" t="s">
        <v>1524</v>
      </c>
      <c r="F150" t="s">
        <v>1524</v>
      </c>
      <c r="G150" s="1">
        <v>43157</v>
      </c>
      <c r="H150" s="6">
        <f t="shared" si="4"/>
        <v>2018</v>
      </c>
      <c r="I150">
        <v>4638</v>
      </c>
      <c r="J150" s="11">
        <f t="shared" si="5"/>
        <v>9.1832399999999996</v>
      </c>
      <c r="K150" t="s">
        <v>21</v>
      </c>
      <c r="L150" s="6" t="s">
        <v>10</v>
      </c>
      <c r="N150" s="7"/>
    </row>
    <row r="151" spans="1:14">
      <c r="A151" s="2" t="s">
        <v>1216</v>
      </c>
      <c r="B151" t="s">
        <v>20</v>
      </c>
      <c r="C151">
        <v>8</v>
      </c>
      <c r="D151" t="s">
        <v>1375</v>
      </c>
      <c r="E151" t="s">
        <v>1525</v>
      </c>
      <c r="F151" t="s">
        <v>1525</v>
      </c>
      <c r="G151" s="1">
        <v>43158</v>
      </c>
      <c r="H151" s="6">
        <f t="shared" si="4"/>
        <v>2018</v>
      </c>
      <c r="I151">
        <v>3955</v>
      </c>
      <c r="J151" s="11">
        <f t="shared" si="5"/>
        <v>7.8308999999999997</v>
      </c>
      <c r="K151" t="s">
        <v>21</v>
      </c>
      <c r="L151" s="6" t="s">
        <v>10</v>
      </c>
      <c r="N151" s="7"/>
    </row>
    <row r="152" spans="1:14">
      <c r="A152" s="2" t="s">
        <v>1216</v>
      </c>
      <c r="B152" t="s">
        <v>20</v>
      </c>
      <c r="C152">
        <v>8</v>
      </c>
      <c r="D152" t="s">
        <v>1375</v>
      </c>
      <c r="E152" t="s">
        <v>1526</v>
      </c>
      <c r="F152" t="s">
        <v>1526</v>
      </c>
      <c r="G152" s="1">
        <v>43159</v>
      </c>
      <c r="H152" s="6">
        <f t="shared" si="4"/>
        <v>2018</v>
      </c>
      <c r="I152">
        <v>4637</v>
      </c>
      <c r="J152" s="11">
        <f t="shared" si="5"/>
        <v>9.18126</v>
      </c>
      <c r="K152" t="s">
        <v>21</v>
      </c>
      <c r="L152" s="6" t="s">
        <v>10</v>
      </c>
      <c r="N152" s="7"/>
    </row>
    <row r="153" spans="1:14">
      <c r="A153" s="2" t="s">
        <v>1216</v>
      </c>
      <c r="B153" t="s">
        <v>20</v>
      </c>
      <c r="C153">
        <v>8</v>
      </c>
      <c r="D153" t="s">
        <v>1375</v>
      </c>
      <c r="E153" t="s">
        <v>1527</v>
      </c>
      <c r="F153" t="s">
        <v>1527</v>
      </c>
      <c r="G153" s="1">
        <v>43160</v>
      </c>
      <c r="H153" s="6">
        <f t="shared" si="4"/>
        <v>2018</v>
      </c>
      <c r="I153">
        <v>9339</v>
      </c>
      <c r="J153" s="11">
        <f t="shared" si="5"/>
        <v>18.491219999999998</v>
      </c>
      <c r="K153" t="s">
        <v>21</v>
      </c>
      <c r="L153" s="6" t="s">
        <v>10</v>
      </c>
      <c r="N153" s="7"/>
    </row>
    <row r="154" spans="1:14">
      <c r="A154" s="2" t="s">
        <v>1216</v>
      </c>
      <c r="B154" t="s">
        <v>20</v>
      </c>
      <c r="C154">
        <v>8</v>
      </c>
      <c r="D154" t="s">
        <v>1375</v>
      </c>
      <c r="E154" t="s">
        <v>1528</v>
      </c>
      <c r="F154" t="s">
        <v>1528</v>
      </c>
      <c r="G154" s="1">
        <v>43161</v>
      </c>
      <c r="H154" s="6">
        <f t="shared" si="4"/>
        <v>2018</v>
      </c>
      <c r="I154">
        <v>6124</v>
      </c>
      <c r="J154" s="11">
        <f t="shared" si="5"/>
        <v>12.12552</v>
      </c>
      <c r="K154" t="s">
        <v>21</v>
      </c>
      <c r="L154" s="6" t="s">
        <v>10</v>
      </c>
      <c r="N154" s="7"/>
    </row>
    <row r="155" spans="1:14">
      <c r="A155" s="2" t="s">
        <v>1216</v>
      </c>
      <c r="B155" t="s">
        <v>20</v>
      </c>
      <c r="C155">
        <v>8</v>
      </c>
      <c r="D155" t="s">
        <v>1375</v>
      </c>
      <c r="E155" t="s">
        <v>1529</v>
      </c>
      <c r="F155" t="s">
        <v>1529</v>
      </c>
      <c r="G155" s="1">
        <v>43162</v>
      </c>
      <c r="H155" s="6">
        <f t="shared" si="4"/>
        <v>2018</v>
      </c>
      <c r="I155">
        <v>5492</v>
      </c>
      <c r="J155" s="11">
        <f t="shared" si="5"/>
        <v>10.87416</v>
      </c>
      <c r="K155" t="s">
        <v>21</v>
      </c>
      <c r="L155" s="6" t="s">
        <v>10</v>
      </c>
      <c r="N155" s="7"/>
    </row>
    <row r="156" spans="1:14">
      <c r="A156" s="2" t="s">
        <v>1216</v>
      </c>
      <c r="B156" t="s">
        <v>20</v>
      </c>
      <c r="C156">
        <v>8</v>
      </c>
      <c r="D156" t="s">
        <v>1375</v>
      </c>
      <c r="E156" t="s">
        <v>1530</v>
      </c>
      <c r="F156" t="s">
        <v>1530</v>
      </c>
      <c r="G156" s="1">
        <v>43163</v>
      </c>
      <c r="H156" s="6">
        <f t="shared" si="4"/>
        <v>2018</v>
      </c>
      <c r="I156">
        <v>5134</v>
      </c>
      <c r="J156" s="11">
        <f t="shared" si="5"/>
        <v>10.165319999999999</v>
      </c>
      <c r="K156" t="s">
        <v>21</v>
      </c>
      <c r="L156" s="6" t="s">
        <v>10</v>
      </c>
      <c r="N156" s="7"/>
    </row>
    <row r="157" spans="1:14">
      <c r="A157" s="2" t="s">
        <v>1216</v>
      </c>
      <c r="B157" t="s">
        <v>20</v>
      </c>
      <c r="C157">
        <v>8</v>
      </c>
      <c r="D157" t="s">
        <v>1375</v>
      </c>
      <c r="E157" t="s">
        <v>1531</v>
      </c>
      <c r="F157" t="s">
        <v>1531</v>
      </c>
      <c r="G157" s="1">
        <v>43164</v>
      </c>
      <c r="H157" s="6">
        <f t="shared" si="4"/>
        <v>2018</v>
      </c>
      <c r="I157">
        <v>4868</v>
      </c>
      <c r="J157" s="11">
        <f t="shared" si="5"/>
        <v>9.6386400000000005</v>
      </c>
      <c r="K157" t="s">
        <v>21</v>
      </c>
      <c r="L157" s="6" t="s">
        <v>10</v>
      </c>
      <c r="N157" s="7"/>
    </row>
    <row r="158" spans="1:14">
      <c r="A158" s="2" t="s">
        <v>1216</v>
      </c>
      <c r="B158" t="s">
        <v>20</v>
      </c>
      <c r="C158">
        <v>8</v>
      </c>
      <c r="D158" t="s">
        <v>1375</v>
      </c>
      <c r="E158" t="s">
        <v>1532</v>
      </c>
      <c r="F158" t="s">
        <v>1532</v>
      </c>
      <c r="G158" s="1">
        <v>43165</v>
      </c>
      <c r="H158" s="6">
        <f t="shared" si="4"/>
        <v>2018</v>
      </c>
      <c r="I158">
        <v>4991</v>
      </c>
      <c r="J158" s="11">
        <f t="shared" si="5"/>
        <v>9.88218</v>
      </c>
      <c r="K158" t="s">
        <v>21</v>
      </c>
      <c r="L158" s="6" t="s">
        <v>10</v>
      </c>
      <c r="N158" s="7"/>
    </row>
    <row r="159" spans="1:14">
      <c r="A159" s="2" t="s">
        <v>1216</v>
      </c>
      <c r="B159" t="s">
        <v>20</v>
      </c>
      <c r="C159">
        <v>8</v>
      </c>
      <c r="D159" t="s">
        <v>1375</v>
      </c>
      <c r="E159" t="s">
        <v>1533</v>
      </c>
      <c r="F159" t="s">
        <v>1533</v>
      </c>
      <c r="G159" s="1">
        <v>43166</v>
      </c>
      <c r="H159" s="6">
        <f t="shared" si="4"/>
        <v>2018</v>
      </c>
      <c r="I159">
        <v>4686</v>
      </c>
      <c r="J159" s="11">
        <f t="shared" si="5"/>
        <v>9.2782800000000005</v>
      </c>
      <c r="K159" t="s">
        <v>21</v>
      </c>
      <c r="L159" s="6" t="s">
        <v>10</v>
      </c>
      <c r="N159" s="7"/>
    </row>
    <row r="160" spans="1:14">
      <c r="A160" s="2" t="s">
        <v>1216</v>
      </c>
      <c r="B160" t="s">
        <v>20</v>
      </c>
      <c r="C160">
        <v>8</v>
      </c>
      <c r="D160" t="s">
        <v>1375</v>
      </c>
      <c r="E160" t="s">
        <v>1534</v>
      </c>
      <c r="F160" t="s">
        <v>1534</v>
      </c>
      <c r="G160" s="1">
        <v>43167</v>
      </c>
      <c r="H160" s="6">
        <f t="shared" si="4"/>
        <v>2018</v>
      </c>
      <c r="I160">
        <v>5107</v>
      </c>
      <c r="J160" s="11">
        <f t="shared" si="5"/>
        <v>10.11186</v>
      </c>
      <c r="K160" t="s">
        <v>21</v>
      </c>
      <c r="L160" s="6" t="s">
        <v>10</v>
      </c>
      <c r="N160" s="7"/>
    </row>
    <row r="161" spans="1:14">
      <c r="A161" s="2" t="s">
        <v>1216</v>
      </c>
      <c r="B161" t="s">
        <v>20</v>
      </c>
      <c r="C161">
        <v>8</v>
      </c>
      <c r="D161" t="s">
        <v>1375</v>
      </c>
      <c r="E161" t="s">
        <v>1535</v>
      </c>
      <c r="F161" t="s">
        <v>1535</v>
      </c>
      <c r="G161" s="1">
        <v>43168</v>
      </c>
      <c r="H161" s="6">
        <f t="shared" si="4"/>
        <v>2018</v>
      </c>
      <c r="I161">
        <v>5899</v>
      </c>
      <c r="J161" s="11">
        <f t="shared" si="5"/>
        <v>11.680020000000001</v>
      </c>
      <c r="K161" t="s">
        <v>21</v>
      </c>
      <c r="L161" s="6" t="s">
        <v>10</v>
      </c>
      <c r="N161" s="7"/>
    </row>
    <row r="162" spans="1:14">
      <c r="A162" s="2" t="s">
        <v>1216</v>
      </c>
      <c r="B162" t="s">
        <v>20</v>
      </c>
      <c r="C162">
        <v>8</v>
      </c>
      <c r="D162" t="s">
        <v>1375</v>
      </c>
      <c r="E162" t="s">
        <v>1536</v>
      </c>
      <c r="F162" t="s">
        <v>1536</v>
      </c>
      <c r="G162" s="1">
        <v>43169</v>
      </c>
      <c r="H162" s="6">
        <f t="shared" si="4"/>
        <v>2018</v>
      </c>
      <c r="I162">
        <v>5593</v>
      </c>
      <c r="J162" s="11">
        <f t="shared" si="5"/>
        <v>11.07414</v>
      </c>
      <c r="K162" t="s">
        <v>21</v>
      </c>
      <c r="L162" s="6" t="s">
        <v>10</v>
      </c>
      <c r="N162" s="7"/>
    </row>
    <row r="163" spans="1:14">
      <c r="A163" s="2" t="s">
        <v>1216</v>
      </c>
      <c r="B163" t="s">
        <v>20</v>
      </c>
      <c r="C163">
        <v>8</v>
      </c>
      <c r="D163" t="s">
        <v>1375</v>
      </c>
      <c r="E163" t="s">
        <v>1537</v>
      </c>
      <c r="F163" t="s">
        <v>1537</v>
      </c>
      <c r="G163" s="1">
        <v>43170</v>
      </c>
      <c r="H163" s="6">
        <f t="shared" si="4"/>
        <v>2018</v>
      </c>
      <c r="I163">
        <v>5215</v>
      </c>
      <c r="J163" s="11">
        <f t="shared" si="5"/>
        <v>10.325699999999999</v>
      </c>
      <c r="K163" t="s">
        <v>21</v>
      </c>
      <c r="L163" s="6" t="s">
        <v>10</v>
      </c>
      <c r="N163" s="7"/>
    </row>
    <row r="164" spans="1:14">
      <c r="A164" s="2" t="s">
        <v>1216</v>
      </c>
      <c r="B164" t="s">
        <v>20</v>
      </c>
      <c r="C164">
        <v>8</v>
      </c>
      <c r="D164" t="s">
        <v>1375</v>
      </c>
      <c r="E164" t="s">
        <v>1538</v>
      </c>
      <c r="F164" t="s">
        <v>1538</v>
      </c>
      <c r="G164" s="1">
        <v>43171</v>
      </c>
      <c r="H164" s="6">
        <f t="shared" si="4"/>
        <v>2018</v>
      </c>
      <c r="I164">
        <v>5744</v>
      </c>
      <c r="J164" s="11">
        <f t="shared" si="5"/>
        <v>11.37312</v>
      </c>
      <c r="K164" t="s">
        <v>21</v>
      </c>
      <c r="L164" s="6" t="s">
        <v>10</v>
      </c>
      <c r="N164" s="7"/>
    </row>
    <row r="165" spans="1:14">
      <c r="A165" s="2" t="s">
        <v>1216</v>
      </c>
      <c r="B165" t="s">
        <v>20</v>
      </c>
      <c r="C165">
        <v>8</v>
      </c>
      <c r="D165" t="s">
        <v>1375</v>
      </c>
      <c r="E165" t="s">
        <v>1539</v>
      </c>
      <c r="F165" t="s">
        <v>1539</v>
      </c>
      <c r="G165" s="1">
        <v>43172</v>
      </c>
      <c r="H165" s="6">
        <f t="shared" si="4"/>
        <v>2018</v>
      </c>
      <c r="I165">
        <v>12211</v>
      </c>
      <c r="J165" s="11">
        <f t="shared" si="5"/>
        <v>24.177779999999998</v>
      </c>
      <c r="K165" t="s">
        <v>21</v>
      </c>
      <c r="L165" s="6" t="s">
        <v>10</v>
      </c>
      <c r="N165" s="7"/>
    </row>
    <row r="166" spans="1:14">
      <c r="A166" s="2" t="s">
        <v>1216</v>
      </c>
      <c r="B166" t="s">
        <v>20</v>
      </c>
      <c r="C166">
        <v>8</v>
      </c>
      <c r="D166" t="s">
        <v>1375</v>
      </c>
      <c r="E166" t="s">
        <v>1540</v>
      </c>
      <c r="F166" t="s">
        <v>1540</v>
      </c>
      <c r="G166" s="1">
        <v>43173</v>
      </c>
      <c r="H166" s="6">
        <f t="shared" si="4"/>
        <v>2018</v>
      </c>
      <c r="I166">
        <v>15929</v>
      </c>
      <c r="J166" s="11">
        <f t="shared" si="5"/>
        <v>31.53942</v>
      </c>
      <c r="K166" t="s">
        <v>21</v>
      </c>
      <c r="L166" s="6" t="s">
        <v>10</v>
      </c>
      <c r="N166" s="7"/>
    </row>
    <row r="167" spans="1:14">
      <c r="A167" s="2" t="s">
        <v>1216</v>
      </c>
      <c r="B167" t="s">
        <v>20</v>
      </c>
      <c r="C167">
        <v>8</v>
      </c>
      <c r="D167" t="s">
        <v>1375</v>
      </c>
      <c r="E167" t="s">
        <v>1541</v>
      </c>
      <c r="F167" t="s">
        <v>1541</v>
      </c>
      <c r="G167" s="1">
        <v>43174</v>
      </c>
      <c r="H167" s="6">
        <f t="shared" si="4"/>
        <v>2018</v>
      </c>
      <c r="I167">
        <v>14688</v>
      </c>
      <c r="J167" s="11">
        <f t="shared" si="5"/>
        <v>29.082239999999999</v>
      </c>
      <c r="K167" t="s">
        <v>21</v>
      </c>
      <c r="L167" s="6" t="s">
        <v>10</v>
      </c>
      <c r="N167" s="7"/>
    </row>
    <row r="168" spans="1:14">
      <c r="A168" s="2" t="s">
        <v>1216</v>
      </c>
      <c r="B168" t="s">
        <v>20</v>
      </c>
      <c r="C168">
        <v>8</v>
      </c>
      <c r="D168" t="s">
        <v>1375</v>
      </c>
      <c r="E168" t="s">
        <v>1542</v>
      </c>
      <c r="F168" t="s">
        <v>1542</v>
      </c>
      <c r="G168" s="1">
        <v>43175</v>
      </c>
      <c r="H168" s="6">
        <f t="shared" si="4"/>
        <v>2018</v>
      </c>
      <c r="I168">
        <v>12330</v>
      </c>
      <c r="J168" s="11">
        <f t="shared" si="5"/>
        <v>24.413399999999999</v>
      </c>
      <c r="K168" t="s">
        <v>21</v>
      </c>
      <c r="L168" s="6" t="s">
        <v>10</v>
      </c>
      <c r="N168" s="7"/>
    </row>
    <row r="169" spans="1:14">
      <c r="A169" s="2" t="s">
        <v>1216</v>
      </c>
      <c r="B169" t="s">
        <v>20</v>
      </c>
      <c r="C169">
        <v>8</v>
      </c>
      <c r="D169" t="s">
        <v>1375</v>
      </c>
      <c r="E169" t="s">
        <v>1543</v>
      </c>
      <c r="F169" t="s">
        <v>1543</v>
      </c>
      <c r="G169" s="1">
        <v>43176</v>
      </c>
      <c r="H169" s="6">
        <f t="shared" si="4"/>
        <v>2018</v>
      </c>
      <c r="I169">
        <v>10612</v>
      </c>
      <c r="J169" s="11">
        <f t="shared" si="5"/>
        <v>21.011759999999999</v>
      </c>
      <c r="K169" t="s">
        <v>21</v>
      </c>
      <c r="L169" s="6" t="s">
        <v>10</v>
      </c>
      <c r="N169" s="7"/>
    </row>
    <row r="170" spans="1:14">
      <c r="A170" s="2" t="s">
        <v>1216</v>
      </c>
      <c r="B170" t="s">
        <v>20</v>
      </c>
      <c r="C170">
        <v>8</v>
      </c>
      <c r="D170" t="s">
        <v>1375</v>
      </c>
      <c r="E170" t="s">
        <v>1544</v>
      </c>
      <c r="F170" t="s">
        <v>1544</v>
      </c>
      <c r="G170" s="1">
        <v>43177</v>
      </c>
      <c r="H170" s="6">
        <f t="shared" si="4"/>
        <v>2018</v>
      </c>
      <c r="I170">
        <v>9522</v>
      </c>
      <c r="J170" s="11">
        <f t="shared" si="5"/>
        <v>18.853560000000002</v>
      </c>
      <c r="K170" t="s">
        <v>21</v>
      </c>
      <c r="L170" s="6" t="s">
        <v>10</v>
      </c>
      <c r="N170" s="7"/>
    </row>
    <row r="171" spans="1:14">
      <c r="A171" s="2" t="s">
        <v>1216</v>
      </c>
      <c r="B171" t="s">
        <v>20</v>
      </c>
      <c r="C171">
        <v>8</v>
      </c>
      <c r="D171" t="s">
        <v>1375</v>
      </c>
      <c r="E171" t="s">
        <v>1545</v>
      </c>
      <c r="F171" t="s">
        <v>1545</v>
      </c>
      <c r="G171" s="1">
        <v>43178</v>
      </c>
      <c r="H171" s="6">
        <f t="shared" si="4"/>
        <v>2018</v>
      </c>
      <c r="I171">
        <v>8843</v>
      </c>
      <c r="J171" s="11">
        <f t="shared" si="5"/>
        <v>17.509139999999999</v>
      </c>
      <c r="K171" t="s">
        <v>21</v>
      </c>
      <c r="L171" s="6" t="s">
        <v>10</v>
      </c>
      <c r="N171" s="7"/>
    </row>
    <row r="172" spans="1:14">
      <c r="A172" s="2" t="s">
        <v>1216</v>
      </c>
      <c r="B172" t="s">
        <v>20</v>
      </c>
      <c r="C172">
        <v>8</v>
      </c>
      <c r="D172" t="s">
        <v>1375</v>
      </c>
      <c r="E172" t="s">
        <v>1546</v>
      </c>
      <c r="F172" t="s">
        <v>1546</v>
      </c>
      <c r="G172" s="1">
        <v>43179</v>
      </c>
      <c r="H172" s="6">
        <f t="shared" si="4"/>
        <v>2018</v>
      </c>
      <c r="I172">
        <v>8665</v>
      </c>
      <c r="J172" s="11">
        <f t="shared" si="5"/>
        <v>17.156700000000001</v>
      </c>
      <c r="K172" t="s">
        <v>21</v>
      </c>
      <c r="L172" s="6" t="s">
        <v>10</v>
      </c>
      <c r="N172" s="7"/>
    </row>
    <row r="173" spans="1:14">
      <c r="A173" s="2" t="s">
        <v>1216</v>
      </c>
      <c r="B173" t="s">
        <v>20</v>
      </c>
      <c r="C173">
        <v>8</v>
      </c>
      <c r="D173" t="s">
        <v>1375</v>
      </c>
      <c r="E173" t="s">
        <v>1547</v>
      </c>
      <c r="F173" t="s">
        <v>1547</v>
      </c>
      <c r="G173" s="1">
        <v>43180</v>
      </c>
      <c r="H173" s="6">
        <f t="shared" si="4"/>
        <v>2018</v>
      </c>
      <c r="I173">
        <v>12425</v>
      </c>
      <c r="J173" s="11">
        <f t="shared" si="5"/>
        <v>24.601500000000001</v>
      </c>
      <c r="K173" t="s">
        <v>21</v>
      </c>
      <c r="L173" s="6" t="s">
        <v>10</v>
      </c>
      <c r="N173" s="7"/>
    </row>
    <row r="174" spans="1:14">
      <c r="A174" s="2" t="s">
        <v>1216</v>
      </c>
      <c r="B174" t="s">
        <v>20</v>
      </c>
      <c r="C174">
        <v>8</v>
      </c>
      <c r="D174" t="s">
        <v>1375</v>
      </c>
      <c r="E174" t="s">
        <v>1548</v>
      </c>
      <c r="F174" t="s">
        <v>1548</v>
      </c>
      <c r="G174" s="1">
        <v>43181</v>
      </c>
      <c r="H174" s="6">
        <f t="shared" si="4"/>
        <v>2018</v>
      </c>
      <c r="I174">
        <v>31864</v>
      </c>
      <c r="J174" s="11">
        <f t="shared" si="5"/>
        <v>63.090719999999997</v>
      </c>
      <c r="K174" t="s">
        <v>21</v>
      </c>
      <c r="L174" s="6" t="s">
        <v>10</v>
      </c>
      <c r="N174" s="7"/>
    </row>
    <row r="175" spans="1:14">
      <c r="A175" s="2" t="s">
        <v>1216</v>
      </c>
      <c r="B175" t="s">
        <v>20</v>
      </c>
      <c r="C175">
        <v>8</v>
      </c>
      <c r="D175" t="s">
        <v>1375</v>
      </c>
      <c r="E175" t="s">
        <v>1549</v>
      </c>
      <c r="F175" t="s">
        <v>1549</v>
      </c>
      <c r="G175" s="1">
        <v>43182</v>
      </c>
      <c r="H175" s="6">
        <f t="shared" si="4"/>
        <v>2018</v>
      </c>
      <c r="I175">
        <v>21414</v>
      </c>
      <c r="J175" s="11">
        <f t="shared" si="5"/>
        <v>42.399720000000002</v>
      </c>
      <c r="K175" t="s">
        <v>21</v>
      </c>
      <c r="L175" s="6" t="s">
        <v>10</v>
      </c>
      <c r="N175" s="7"/>
    </row>
    <row r="176" spans="1:14">
      <c r="A176" s="2" t="s">
        <v>1216</v>
      </c>
      <c r="B176" t="s">
        <v>20</v>
      </c>
      <c r="C176">
        <v>8</v>
      </c>
      <c r="D176" t="s">
        <v>1375</v>
      </c>
      <c r="E176" t="s">
        <v>1550</v>
      </c>
      <c r="F176" t="s">
        <v>1550</v>
      </c>
      <c r="G176" s="1">
        <v>43183</v>
      </c>
      <c r="H176" s="6">
        <f t="shared" si="4"/>
        <v>2018</v>
      </c>
      <c r="I176">
        <v>17443</v>
      </c>
      <c r="J176" s="11">
        <f t="shared" si="5"/>
        <v>34.537140000000001</v>
      </c>
      <c r="K176" t="s">
        <v>21</v>
      </c>
      <c r="L176" s="6" t="s">
        <v>10</v>
      </c>
      <c r="N176" s="7"/>
    </row>
    <row r="177" spans="1:14">
      <c r="A177" s="2" t="s">
        <v>1216</v>
      </c>
      <c r="B177" t="s">
        <v>20</v>
      </c>
      <c r="C177">
        <v>8</v>
      </c>
      <c r="D177" t="s">
        <v>1375</v>
      </c>
      <c r="E177" t="s">
        <v>1551</v>
      </c>
      <c r="F177" t="s">
        <v>1551</v>
      </c>
      <c r="G177" s="1">
        <v>43184</v>
      </c>
      <c r="H177" s="6">
        <f t="shared" si="4"/>
        <v>2018</v>
      </c>
      <c r="I177">
        <v>15033</v>
      </c>
      <c r="J177" s="11">
        <f t="shared" si="5"/>
        <v>29.765339999999998</v>
      </c>
      <c r="K177" t="s">
        <v>21</v>
      </c>
      <c r="L177" s="6" t="s">
        <v>10</v>
      </c>
      <c r="N177" s="7"/>
    </row>
    <row r="178" spans="1:14">
      <c r="A178" s="2" t="s">
        <v>1216</v>
      </c>
      <c r="B178" t="s">
        <v>20</v>
      </c>
      <c r="C178">
        <v>8</v>
      </c>
      <c r="D178" t="s">
        <v>1375</v>
      </c>
      <c r="E178" t="s">
        <v>1552</v>
      </c>
      <c r="F178" t="s">
        <v>1552</v>
      </c>
      <c r="G178" s="1">
        <v>43185</v>
      </c>
      <c r="H178" s="6">
        <f t="shared" si="4"/>
        <v>2018</v>
      </c>
      <c r="I178">
        <v>12700</v>
      </c>
      <c r="J178" s="11">
        <f t="shared" si="5"/>
        <v>25.146000000000001</v>
      </c>
      <c r="K178" t="s">
        <v>21</v>
      </c>
      <c r="L178" s="6" t="s">
        <v>10</v>
      </c>
      <c r="N178" s="7"/>
    </row>
    <row r="179" spans="1:14">
      <c r="A179" s="2" t="s">
        <v>1216</v>
      </c>
      <c r="B179" t="s">
        <v>20</v>
      </c>
      <c r="C179">
        <v>8</v>
      </c>
      <c r="D179" t="s">
        <v>1375</v>
      </c>
      <c r="E179" t="s">
        <v>1553</v>
      </c>
      <c r="F179" t="s">
        <v>1553</v>
      </c>
      <c r="G179" s="1">
        <v>43186</v>
      </c>
      <c r="H179" s="6">
        <f t="shared" si="4"/>
        <v>2018</v>
      </c>
      <c r="I179">
        <v>11400</v>
      </c>
      <c r="J179" s="11">
        <f t="shared" si="5"/>
        <v>22.571999999999999</v>
      </c>
      <c r="K179" t="s">
        <v>21</v>
      </c>
      <c r="L179" s="6" t="s">
        <v>10</v>
      </c>
      <c r="N179" s="7"/>
    </row>
    <row r="180" spans="1:14">
      <c r="A180" s="2" t="s">
        <v>1216</v>
      </c>
      <c r="B180" t="s">
        <v>20</v>
      </c>
      <c r="C180">
        <v>8</v>
      </c>
      <c r="D180" t="s">
        <v>1375</v>
      </c>
      <c r="E180" t="s">
        <v>1554</v>
      </c>
      <c r="F180" t="s">
        <v>1554</v>
      </c>
      <c r="G180" s="1">
        <v>43187</v>
      </c>
      <c r="H180" s="6">
        <f t="shared" si="4"/>
        <v>2018</v>
      </c>
      <c r="I180">
        <v>10231</v>
      </c>
      <c r="J180" s="11">
        <f t="shared" si="5"/>
        <v>20.257380000000001</v>
      </c>
      <c r="K180" t="s">
        <v>21</v>
      </c>
      <c r="L180" s="6" t="s">
        <v>10</v>
      </c>
      <c r="N180" s="7"/>
    </row>
    <row r="181" spans="1:14">
      <c r="A181" s="2" t="s">
        <v>1216</v>
      </c>
      <c r="B181" t="s">
        <v>20</v>
      </c>
      <c r="C181">
        <v>8</v>
      </c>
      <c r="D181" t="s">
        <v>1375</v>
      </c>
      <c r="E181" t="s">
        <v>1555</v>
      </c>
      <c r="F181" t="s">
        <v>1555</v>
      </c>
      <c r="G181" s="1">
        <v>43188</v>
      </c>
      <c r="H181" s="6">
        <f t="shared" si="4"/>
        <v>2018</v>
      </c>
      <c r="I181">
        <v>9907</v>
      </c>
      <c r="J181" s="11">
        <f t="shared" si="5"/>
        <v>19.615860000000001</v>
      </c>
      <c r="K181" t="s">
        <v>21</v>
      </c>
      <c r="L181" s="6" t="s">
        <v>10</v>
      </c>
      <c r="N181" s="7"/>
    </row>
    <row r="182" spans="1:14">
      <c r="A182" s="2" t="s">
        <v>1216</v>
      </c>
      <c r="B182" t="s">
        <v>20</v>
      </c>
      <c r="C182">
        <v>8</v>
      </c>
      <c r="D182" t="s">
        <v>1375</v>
      </c>
      <c r="E182" t="s">
        <v>1556</v>
      </c>
      <c r="F182" t="s">
        <v>1556</v>
      </c>
      <c r="G182" s="1">
        <v>43189</v>
      </c>
      <c r="H182" s="6">
        <f t="shared" si="4"/>
        <v>2018</v>
      </c>
      <c r="I182">
        <v>8769</v>
      </c>
      <c r="J182" s="11">
        <f t="shared" si="5"/>
        <v>17.36262</v>
      </c>
      <c r="K182" t="s">
        <v>21</v>
      </c>
      <c r="L182" s="6" t="s">
        <v>10</v>
      </c>
      <c r="N182" s="7"/>
    </row>
    <row r="183" spans="1:14">
      <c r="A183" s="2" t="s">
        <v>1216</v>
      </c>
      <c r="B183" t="s">
        <v>20</v>
      </c>
      <c r="C183">
        <v>8</v>
      </c>
      <c r="D183" t="s">
        <v>1375</v>
      </c>
      <c r="E183" t="s">
        <v>1557</v>
      </c>
      <c r="F183" t="s">
        <v>1557</v>
      </c>
      <c r="G183" s="1">
        <v>43190</v>
      </c>
      <c r="H183" s="6">
        <f t="shared" si="4"/>
        <v>2018</v>
      </c>
      <c r="I183">
        <v>8561</v>
      </c>
      <c r="J183" s="11">
        <f t="shared" si="5"/>
        <v>16.950779999999998</v>
      </c>
      <c r="K183" t="s">
        <v>21</v>
      </c>
      <c r="L183" s="6" t="s">
        <v>10</v>
      </c>
      <c r="N183" s="7"/>
    </row>
    <row r="184" spans="1:14">
      <c r="A184" s="2" t="s">
        <v>1216</v>
      </c>
      <c r="B184" t="s">
        <v>20</v>
      </c>
      <c r="C184">
        <v>8</v>
      </c>
      <c r="D184" t="s">
        <v>1375</v>
      </c>
      <c r="E184" t="s">
        <v>1558</v>
      </c>
      <c r="F184" t="s">
        <v>1558</v>
      </c>
      <c r="G184" s="1">
        <v>43191</v>
      </c>
      <c r="H184" s="6">
        <f t="shared" si="4"/>
        <v>2018</v>
      </c>
      <c r="I184">
        <v>8212</v>
      </c>
      <c r="J184" s="11">
        <f t="shared" si="5"/>
        <v>16.25976</v>
      </c>
      <c r="K184" t="s">
        <v>21</v>
      </c>
      <c r="L184" s="6" t="s">
        <v>10</v>
      </c>
      <c r="N184" s="7"/>
    </row>
    <row r="185" spans="1:14">
      <c r="A185" s="2" t="s">
        <v>1216</v>
      </c>
      <c r="B185" t="s">
        <v>20</v>
      </c>
      <c r="C185">
        <v>8</v>
      </c>
      <c r="D185" t="s">
        <v>1375</v>
      </c>
      <c r="E185" t="s">
        <v>1559</v>
      </c>
      <c r="F185" t="s">
        <v>1559</v>
      </c>
      <c r="G185" s="1">
        <v>43192</v>
      </c>
      <c r="H185" s="6">
        <f t="shared" si="4"/>
        <v>2018</v>
      </c>
      <c r="I185">
        <v>8127</v>
      </c>
      <c r="J185" s="11">
        <f t="shared" si="5"/>
        <v>16.091460000000001</v>
      </c>
      <c r="K185" t="s">
        <v>21</v>
      </c>
      <c r="L185" s="6" t="s">
        <v>10</v>
      </c>
      <c r="N185" s="7"/>
    </row>
    <row r="186" spans="1:14">
      <c r="A186" s="2" t="s">
        <v>1216</v>
      </c>
      <c r="B186" t="s">
        <v>20</v>
      </c>
      <c r="C186">
        <v>8</v>
      </c>
      <c r="D186" t="s">
        <v>1375</v>
      </c>
      <c r="E186" t="s">
        <v>1560</v>
      </c>
      <c r="F186" t="s">
        <v>1560</v>
      </c>
      <c r="G186" s="1">
        <v>43193</v>
      </c>
      <c r="H186" s="6">
        <f t="shared" si="4"/>
        <v>2018</v>
      </c>
      <c r="I186">
        <v>6955</v>
      </c>
      <c r="J186" s="11">
        <f t="shared" si="5"/>
        <v>13.770899999999999</v>
      </c>
      <c r="K186" t="s">
        <v>21</v>
      </c>
      <c r="L186" s="6" t="s">
        <v>10</v>
      </c>
      <c r="N186" s="7"/>
    </row>
    <row r="187" spans="1:14">
      <c r="A187" s="2" t="s">
        <v>1216</v>
      </c>
      <c r="B187" t="s">
        <v>20</v>
      </c>
      <c r="C187">
        <v>8</v>
      </c>
      <c r="D187" t="s">
        <v>1375</v>
      </c>
      <c r="E187" t="s">
        <v>1561</v>
      </c>
      <c r="F187" t="s">
        <v>1561</v>
      </c>
      <c r="G187" s="1">
        <v>43194</v>
      </c>
      <c r="H187" s="6">
        <f t="shared" si="4"/>
        <v>2018</v>
      </c>
      <c r="I187">
        <v>7159</v>
      </c>
      <c r="J187" s="11">
        <f t="shared" si="5"/>
        <v>14.17482</v>
      </c>
      <c r="K187" t="s">
        <v>21</v>
      </c>
      <c r="L187" s="6" t="s">
        <v>10</v>
      </c>
      <c r="N187" s="7"/>
    </row>
    <row r="188" spans="1:14">
      <c r="A188" s="2" t="s">
        <v>1216</v>
      </c>
      <c r="B188" t="s">
        <v>20</v>
      </c>
      <c r="C188">
        <v>8</v>
      </c>
      <c r="D188" t="s">
        <v>1375</v>
      </c>
      <c r="E188" t="s">
        <v>1562</v>
      </c>
      <c r="F188" t="s">
        <v>1562</v>
      </c>
      <c r="G188" s="1">
        <v>43195</v>
      </c>
      <c r="H188" s="6">
        <f t="shared" si="4"/>
        <v>2018</v>
      </c>
      <c r="I188">
        <v>7603</v>
      </c>
      <c r="J188" s="11">
        <f t="shared" si="5"/>
        <v>15.053940000000001</v>
      </c>
      <c r="K188" t="s">
        <v>21</v>
      </c>
      <c r="L188" s="6" t="s">
        <v>10</v>
      </c>
      <c r="N188" s="7"/>
    </row>
    <row r="189" spans="1:14">
      <c r="A189" s="2" t="s">
        <v>1216</v>
      </c>
      <c r="B189" t="s">
        <v>20</v>
      </c>
      <c r="C189">
        <v>8</v>
      </c>
      <c r="D189" t="s">
        <v>1375</v>
      </c>
      <c r="E189" t="s">
        <v>1563</v>
      </c>
      <c r="F189" t="s">
        <v>1563</v>
      </c>
      <c r="G189" s="1">
        <v>43196</v>
      </c>
      <c r="H189" s="6">
        <f t="shared" si="4"/>
        <v>2018</v>
      </c>
      <c r="I189">
        <v>12359</v>
      </c>
      <c r="J189" s="11">
        <f t="shared" si="5"/>
        <v>24.47082</v>
      </c>
      <c r="K189" t="s">
        <v>21</v>
      </c>
      <c r="L189" s="6" t="s">
        <v>10</v>
      </c>
      <c r="N189" s="7"/>
    </row>
    <row r="190" spans="1:14">
      <c r="A190" s="2" t="s">
        <v>1216</v>
      </c>
      <c r="B190" t="s">
        <v>20</v>
      </c>
      <c r="C190">
        <v>8</v>
      </c>
      <c r="D190" t="s">
        <v>1375</v>
      </c>
      <c r="E190" t="s">
        <v>1564</v>
      </c>
      <c r="F190" t="s">
        <v>1564</v>
      </c>
      <c r="G190" s="1">
        <v>43197</v>
      </c>
      <c r="H190" s="6">
        <f t="shared" si="4"/>
        <v>2018</v>
      </c>
      <c r="I190">
        <v>20491</v>
      </c>
      <c r="J190" s="11">
        <f t="shared" si="5"/>
        <v>40.572180000000003</v>
      </c>
      <c r="K190" t="s">
        <v>21</v>
      </c>
      <c r="L190" s="6" t="s">
        <v>10</v>
      </c>
      <c r="N190" s="7"/>
    </row>
    <row r="191" spans="1:14">
      <c r="A191" s="2" t="s">
        <v>1216</v>
      </c>
      <c r="B191" t="s">
        <v>20</v>
      </c>
      <c r="C191">
        <v>8</v>
      </c>
      <c r="D191" t="s">
        <v>1375</v>
      </c>
      <c r="E191" t="s">
        <v>1565</v>
      </c>
      <c r="F191" t="s">
        <v>1565</v>
      </c>
      <c r="G191" s="1">
        <v>43198</v>
      </c>
      <c r="H191" s="6">
        <f t="shared" si="4"/>
        <v>2018</v>
      </c>
      <c r="I191">
        <v>14626</v>
      </c>
      <c r="J191" s="11">
        <f t="shared" si="5"/>
        <v>28.959479999999999</v>
      </c>
      <c r="K191" t="s">
        <v>21</v>
      </c>
      <c r="L191" s="6" t="s">
        <v>10</v>
      </c>
      <c r="N191" s="7"/>
    </row>
    <row r="192" spans="1:14">
      <c r="A192" s="2" t="s">
        <v>1216</v>
      </c>
      <c r="B192" t="s">
        <v>20</v>
      </c>
      <c r="C192">
        <v>8</v>
      </c>
      <c r="D192" t="s">
        <v>1375</v>
      </c>
      <c r="E192" t="s">
        <v>1566</v>
      </c>
      <c r="F192" t="s">
        <v>1566</v>
      </c>
      <c r="G192" s="1">
        <v>43199</v>
      </c>
      <c r="H192" s="6">
        <f t="shared" si="4"/>
        <v>2018</v>
      </c>
      <c r="I192">
        <v>13004</v>
      </c>
      <c r="J192" s="11">
        <f t="shared" si="5"/>
        <v>25.747920000000001</v>
      </c>
      <c r="K192" t="s">
        <v>21</v>
      </c>
      <c r="L192" s="6" t="s">
        <v>10</v>
      </c>
      <c r="N192" s="7"/>
    </row>
    <row r="193" spans="1:14">
      <c r="A193" s="2" t="s">
        <v>1216</v>
      </c>
      <c r="B193" t="s">
        <v>20</v>
      </c>
      <c r="C193">
        <v>8</v>
      </c>
      <c r="D193" t="s">
        <v>1375</v>
      </c>
      <c r="E193" t="s">
        <v>1567</v>
      </c>
      <c r="F193" t="s">
        <v>1567</v>
      </c>
      <c r="G193" s="1">
        <v>43200</v>
      </c>
      <c r="H193" s="6">
        <f t="shared" si="4"/>
        <v>2018</v>
      </c>
      <c r="I193">
        <v>12504</v>
      </c>
      <c r="J193" s="11">
        <f t="shared" si="5"/>
        <v>24.757919999999999</v>
      </c>
      <c r="K193" t="s">
        <v>21</v>
      </c>
      <c r="L193" s="6" t="s">
        <v>10</v>
      </c>
      <c r="N193" s="7"/>
    </row>
    <row r="194" spans="1:14">
      <c r="A194" s="2" t="s">
        <v>1216</v>
      </c>
      <c r="B194" t="s">
        <v>20</v>
      </c>
      <c r="C194">
        <v>8</v>
      </c>
      <c r="D194" t="s">
        <v>1375</v>
      </c>
      <c r="E194" t="s">
        <v>1568</v>
      </c>
      <c r="F194" t="s">
        <v>1568</v>
      </c>
      <c r="G194" s="1">
        <v>43201</v>
      </c>
      <c r="H194" s="6">
        <f t="shared" si="4"/>
        <v>2018</v>
      </c>
      <c r="I194">
        <v>11669</v>
      </c>
      <c r="J194" s="11">
        <f t="shared" si="5"/>
        <v>23.104620000000001</v>
      </c>
      <c r="K194" t="s">
        <v>21</v>
      </c>
      <c r="L194" s="6" t="s">
        <v>10</v>
      </c>
      <c r="N194" s="7"/>
    </row>
    <row r="195" spans="1:14">
      <c r="A195" s="2" t="s">
        <v>1216</v>
      </c>
      <c r="B195" t="s">
        <v>20</v>
      </c>
      <c r="C195">
        <v>8</v>
      </c>
      <c r="D195" t="s">
        <v>1375</v>
      </c>
      <c r="E195" t="s">
        <v>1569</v>
      </c>
      <c r="F195" t="s">
        <v>1569</v>
      </c>
      <c r="G195" s="1">
        <v>43202</v>
      </c>
      <c r="H195" s="6">
        <f t="shared" ref="H195:H258" si="6">IF(MONTH(G195)&gt;9, YEAR(G195)+1,YEAR(G195))</f>
        <v>2018</v>
      </c>
      <c r="I195">
        <v>11171</v>
      </c>
      <c r="J195" s="11">
        <f t="shared" ref="J195:J258" si="7">I195*0.00198</f>
        <v>22.118580000000001</v>
      </c>
      <c r="K195" t="s">
        <v>21</v>
      </c>
      <c r="L195" s="6" t="s">
        <v>10</v>
      </c>
      <c r="N195" s="7"/>
    </row>
    <row r="196" spans="1:14">
      <c r="A196" s="2" t="s">
        <v>1216</v>
      </c>
      <c r="B196" t="s">
        <v>20</v>
      </c>
      <c r="C196">
        <v>8</v>
      </c>
      <c r="D196" t="s">
        <v>1375</v>
      </c>
      <c r="E196" t="s">
        <v>1570</v>
      </c>
      <c r="F196" t="s">
        <v>1570</v>
      </c>
      <c r="G196" s="1">
        <v>43203</v>
      </c>
      <c r="H196" s="6">
        <f t="shared" si="6"/>
        <v>2018</v>
      </c>
      <c r="I196">
        <v>9966</v>
      </c>
      <c r="J196" s="11">
        <f t="shared" si="7"/>
        <v>19.732679999999998</v>
      </c>
      <c r="K196" t="s">
        <v>21</v>
      </c>
      <c r="L196" s="6" t="s">
        <v>10</v>
      </c>
      <c r="N196" s="7"/>
    </row>
    <row r="197" spans="1:14">
      <c r="A197" s="2" t="s">
        <v>1216</v>
      </c>
      <c r="B197" t="s">
        <v>20</v>
      </c>
      <c r="C197">
        <v>8</v>
      </c>
      <c r="D197" t="s">
        <v>1375</v>
      </c>
      <c r="E197" t="s">
        <v>1571</v>
      </c>
      <c r="F197" t="s">
        <v>1571</v>
      </c>
      <c r="G197" s="1">
        <v>43204</v>
      </c>
      <c r="H197" s="6">
        <f t="shared" si="6"/>
        <v>2018</v>
      </c>
      <c r="I197">
        <v>8813</v>
      </c>
      <c r="J197" s="11">
        <f t="shared" si="7"/>
        <v>17.449739999999998</v>
      </c>
      <c r="K197" t="s">
        <v>21</v>
      </c>
      <c r="L197" s="6" t="s">
        <v>10</v>
      </c>
      <c r="N197" s="7"/>
    </row>
    <row r="198" spans="1:14">
      <c r="A198" s="2" t="s">
        <v>1216</v>
      </c>
      <c r="B198" t="s">
        <v>20</v>
      </c>
      <c r="C198">
        <v>8</v>
      </c>
      <c r="D198" t="s">
        <v>1375</v>
      </c>
      <c r="E198" t="s">
        <v>1572</v>
      </c>
      <c r="F198" t="s">
        <v>1572</v>
      </c>
      <c r="G198" s="1">
        <v>43205</v>
      </c>
      <c r="H198" s="6">
        <f t="shared" si="6"/>
        <v>2018</v>
      </c>
      <c r="I198">
        <v>9582</v>
      </c>
      <c r="J198" s="11">
        <f t="shared" si="7"/>
        <v>18.972359999999998</v>
      </c>
      <c r="K198" t="s">
        <v>21</v>
      </c>
      <c r="L198" s="6" t="s">
        <v>10</v>
      </c>
      <c r="N198" s="7"/>
    </row>
    <row r="199" spans="1:14">
      <c r="A199" s="2" t="s">
        <v>1216</v>
      </c>
      <c r="B199" t="s">
        <v>20</v>
      </c>
      <c r="C199">
        <v>8</v>
      </c>
      <c r="D199" t="s">
        <v>1375</v>
      </c>
      <c r="E199" t="s">
        <v>1573</v>
      </c>
      <c r="F199" t="s">
        <v>1573</v>
      </c>
      <c r="G199" s="1">
        <v>43206</v>
      </c>
      <c r="H199" s="6">
        <f t="shared" si="6"/>
        <v>2018</v>
      </c>
      <c r="I199">
        <v>8929</v>
      </c>
      <c r="J199" s="11">
        <f t="shared" si="7"/>
        <v>17.67942</v>
      </c>
      <c r="K199" t="s">
        <v>21</v>
      </c>
      <c r="L199" s="6" t="s">
        <v>10</v>
      </c>
      <c r="N199" s="7"/>
    </row>
    <row r="200" spans="1:14">
      <c r="A200" s="2" t="s">
        <v>1216</v>
      </c>
      <c r="B200" t="s">
        <v>20</v>
      </c>
      <c r="C200">
        <v>8</v>
      </c>
      <c r="D200" t="s">
        <v>1375</v>
      </c>
      <c r="E200" t="s">
        <v>1574</v>
      </c>
      <c r="F200" t="s">
        <v>1574</v>
      </c>
      <c r="G200" s="1">
        <v>43207</v>
      </c>
      <c r="H200" s="6">
        <f t="shared" si="6"/>
        <v>2018</v>
      </c>
      <c r="I200">
        <v>8443</v>
      </c>
      <c r="J200" s="11">
        <f t="shared" si="7"/>
        <v>16.717140000000001</v>
      </c>
      <c r="K200" t="s">
        <v>21</v>
      </c>
      <c r="L200" s="6" t="s">
        <v>10</v>
      </c>
      <c r="N200" s="7"/>
    </row>
    <row r="201" spans="1:14">
      <c r="A201" s="2" t="s">
        <v>1216</v>
      </c>
      <c r="B201" t="s">
        <v>20</v>
      </c>
      <c r="C201">
        <v>8</v>
      </c>
      <c r="D201" t="s">
        <v>1375</v>
      </c>
      <c r="E201" t="s">
        <v>1575</v>
      </c>
      <c r="F201" t="s">
        <v>1575</v>
      </c>
      <c r="G201" s="1">
        <v>43208</v>
      </c>
      <c r="H201" s="6">
        <f t="shared" si="6"/>
        <v>2018</v>
      </c>
      <c r="I201">
        <v>8350</v>
      </c>
      <c r="J201" s="11">
        <f t="shared" si="7"/>
        <v>16.533000000000001</v>
      </c>
      <c r="K201" t="s">
        <v>21</v>
      </c>
      <c r="L201" s="6" t="s">
        <v>10</v>
      </c>
      <c r="N201" s="7"/>
    </row>
    <row r="202" spans="1:14">
      <c r="A202" s="2" t="s">
        <v>1216</v>
      </c>
      <c r="B202" t="s">
        <v>20</v>
      </c>
      <c r="C202">
        <v>8</v>
      </c>
      <c r="D202" t="s">
        <v>1375</v>
      </c>
      <c r="E202" t="s">
        <v>1576</v>
      </c>
      <c r="F202" t="s">
        <v>1576</v>
      </c>
      <c r="G202" s="1">
        <v>43209</v>
      </c>
      <c r="H202" s="6">
        <f t="shared" si="6"/>
        <v>2018</v>
      </c>
      <c r="I202">
        <v>7754</v>
      </c>
      <c r="J202" s="11">
        <f t="shared" si="7"/>
        <v>15.352919999999999</v>
      </c>
      <c r="K202" t="s">
        <v>1213</v>
      </c>
      <c r="L202" s="6" t="s">
        <v>10</v>
      </c>
      <c r="N202" s="7"/>
    </row>
    <row r="203" spans="1:14">
      <c r="A203" s="2" t="s">
        <v>1216</v>
      </c>
      <c r="B203" t="s">
        <v>20</v>
      </c>
      <c r="C203">
        <v>8</v>
      </c>
      <c r="D203" t="s">
        <v>1375</v>
      </c>
      <c r="E203" t="s">
        <v>1577</v>
      </c>
      <c r="F203" t="s">
        <v>1577</v>
      </c>
      <c r="G203" s="1">
        <v>43210</v>
      </c>
      <c r="H203" s="6">
        <f t="shared" si="6"/>
        <v>2018</v>
      </c>
      <c r="I203">
        <v>3517</v>
      </c>
      <c r="J203" s="11">
        <f t="shared" si="7"/>
        <v>6.96366</v>
      </c>
      <c r="K203" t="s">
        <v>21</v>
      </c>
      <c r="L203" s="6" t="s">
        <v>10</v>
      </c>
      <c r="N203" s="7"/>
    </row>
    <row r="204" spans="1:14">
      <c r="A204" s="2" t="s">
        <v>1216</v>
      </c>
      <c r="B204" t="s">
        <v>20</v>
      </c>
      <c r="C204">
        <v>8</v>
      </c>
      <c r="D204" t="s">
        <v>1375</v>
      </c>
      <c r="E204" t="s">
        <v>1578</v>
      </c>
      <c r="F204" t="s">
        <v>1578</v>
      </c>
      <c r="G204" s="1">
        <v>43211</v>
      </c>
      <c r="H204" s="6">
        <f t="shared" si="6"/>
        <v>2018</v>
      </c>
      <c r="I204">
        <v>7377</v>
      </c>
      <c r="J204" s="11">
        <f t="shared" si="7"/>
        <v>14.60646</v>
      </c>
      <c r="K204" t="s">
        <v>21</v>
      </c>
      <c r="L204" s="6" t="s">
        <v>10</v>
      </c>
      <c r="N204" s="7"/>
    </row>
    <row r="205" spans="1:14">
      <c r="A205" s="2" t="s">
        <v>1216</v>
      </c>
      <c r="B205" t="s">
        <v>20</v>
      </c>
      <c r="C205">
        <v>8</v>
      </c>
      <c r="D205" t="s">
        <v>1375</v>
      </c>
      <c r="E205" t="s">
        <v>1579</v>
      </c>
      <c r="F205" t="s">
        <v>1579</v>
      </c>
      <c r="G205" s="1">
        <v>43212</v>
      </c>
      <c r="H205" s="6">
        <f t="shared" si="6"/>
        <v>2018</v>
      </c>
      <c r="I205">
        <v>7280</v>
      </c>
      <c r="J205" s="11">
        <f t="shared" si="7"/>
        <v>14.414400000000001</v>
      </c>
      <c r="K205" t="s">
        <v>21</v>
      </c>
      <c r="L205" s="6" t="s">
        <v>10</v>
      </c>
      <c r="N205" s="7"/>
    </row>
    <row r="206" spans="1:14">
      <c r="A206" s="2" t="s">
        <v>1216</v>
      </c>
      <c r="B206" t="s">
        <v>20</v>
      </c>
      <c r="C206">
        <v>8</v>
      </c>
      <c r="D206" t="s">
        <v>1375</v>
      </c>
      <c r="E206" t="s">
        <v>1580</v>
      </c>
      <c r="F206" t="s">
        <v>1580</v>
      </c>
      <c r="G206" s="1">
        <v>43213</v>
      </c>
      <c r="H206" s="6">
        <f t="shared" si="6"/>
        <v>2018</v>
      </c>
      <c r="I206">
        <v>6816</v>
      </c>
      <c r="J206" s="11">
        <f t="shared" si="7"/>
        <v>13.49568</v>
      </c>
      <c r="K206" t="s">
        <v>21</v>
      </c>
      <c r="L206" s="6" t="s">
        <v>10</v>
      </c>
      <c r="N206" s="7"/>
    </row>
    <row r="207" spans="1:14">
      <c r="A207" s="2" t="s">
        <v>1216</v>
      </c>
      <c r="B207" t="s">
        <v>20</v>
      </c>
      <c r="C207">
        <v>8</v>
      </c>
      <c r="D207" t="s">
        <v>1375</v>
      </c>
      <c r="E207" t="s">
        <v>1581</v>
      </c>
      <c r="F207" t="s">
        <v>1581</v>
      </c>
      <c r="G207" s="1">
        <v>43214</v>
      </c>
      <c r="H207" s="6">
        <f t="shared" si="6"/>
        <v>2018</v>
      </c>
      <c r="I207">
        <v>5964</v>
      </c>
      <c r="J207" s="11">
        <f t="shared" si="7"/>
        <v>11.808719999999999</v>
      </c>
      <c r="K207" t="s">
        <v>21</v>
      </c>
      <c r="L207" s="6" t="s">
        <v>10</v>
      </c>
      <c r="N207" s="7"/>
    </row>
    <row r="208" spans="1:14">
      <c r="A208" s="2" t="s">
        <v>1216</v>
      </c>
      <c r="B208" t="s">
        <v>20</v>
      </c>
      <c r="C208">
        <v>8</v>
      </c>
      <c r="D208" t="s">
        <v>1375</v>
      </c>
      <c r="E208" t="s">
        <v>1582</v>
      </c>
      <c r="F208" t="s">
        <v>1582</v>
      </c>
      <c r="G208" s="1">
        <v>43215</v>
      </c>
      <c r="H208" s="6">
        <f t="shared" si="6"/>
        <v>2018</v>
      </c>
      <c r="I208">
        <v>6688</v>
      </c>
      <c r="J208" s="11">
        <f t="shared" si="7"/>
        <v>13.242240000000001</v>
      </c>
      <c r="K208" t="s">
        <v>21</v>
      </c>
      <c r="L208" s="6" t="s">
        <v>10</v>
      </c>
      <c r="N208" s="7"/>
    </row>
    <row r="209" spans="1:14">
      <c r="A209" s="2" t="s">
        <v>1216</v>
      </c>
      <c r="B209" t="s">
        <v>20</v>
      </c>
      <c r="C209">
        <v>8</v>
      </c>
      <c r="D209" t="s">
        <v>1375</v>
      </c>
      <c r="E209" t="s">
        <v>1583</v>
      </c>
      <c r="F209" t="s">
        <v>1583</v>
      </c>
      <c r="G209" s="1">
        <v>43216</v>
      </c>
      <c r="H209" s="6">
        <f t="shared" si="6"/>
        <v>2018</v>
      </c>
      <c r="I209">
        <v>6122</v>
      </c>
      <c r="J209" s="11">
        <f t="shared" si="7"/>
        <v>12.121560000000001</v>
      </c>
      <c r="K209" t="s">
        <v>21</v>
      </c>
      <c r="L209" s="6" t="s">
        <v>10</v>
      </c>
      <c r="N209" s="7"/>
    </row>
    <row r="210" spans="1:14">
      <c r="A210" s="2" t="s">
        <v>1216</v>
      </c>
      <c r="B210" t="s">
        <v>20</v>
      </c>
      <c r="C210">
        <v>8</v>
      </c>
      <c r="D210" t="s">
        <v>1375</v>
      </c>
      <c r="E210" t="s">
        <v>1584</v>
      </c>
      <c r="F210" t="s">
        <v>1584</v>
      </c>
      <c r="G210" s="1">
        <v>43217</v>
      </c>
      <c r="H210" s="6">
        <f t="shared" si="6"/>
        <v>2018</v>
      </c>
      <c r="I210">
        <v>6332</v>
      </c>
      <c r="J210" s="11">
        <f t="shared" si="7"/>
        <v>12.53736</v>
      </c>
      <c r="K210" t="s">
        <v>21</v>
      </c>
      <c r="L210" s="6" t="s">
        <v>10</v>
      </c>
      <c r="N210" s="7"/>
    </row>
    <row r="211" spans="1:14">
      <c r="A211" s="2" t="s">
        <v>1216</v>
      </c>
      <c r="B211" t="s">
        <v>20</v>
      </c>
      <c r="C211">
        <v>8</v>
      </c>
      <c r="D211" t="s">
        <v>1375</v>
      </c>
      <c r="E211" t="s">
        <v>1585</v>
      </c>
      <c r="F211" t="s">
        <v>1585</v>
      </c>
      <c r="G211" s="1">
        <v>43218</v>
      </c>
      <c r="H211" s="6">
        <f t="shared" si="6"/>
        <v>2018</v>
      </c>
      <c r="I211">
        <v>7067</v>
      </c>
      <c r="J211" s="11">
        <f t="shared" si="7"/>
        <v>13.992660000000001</v>
      </c>
      <c r="K211" t="s">
        <v>21</v>
      </c>
      <c r="L211" s="6" t="s">
        <v>10</v>
      </c>
      <c r="N211" s="7"/>
    </row>
    <row r="212" spans="1:14">
      <c r="A212" s="2" t="s">
        <v>1216</v>
      </c>
      <c r="B212" t="s">
        <v>20</v>
      </c>
      <c r="C212">
        <v>8</v>
      </c>
      <c r="D212" t="s">
        <v>1375</v>
      </c>
      <c r="E212" t="s">
        <v>1586</v>
      </c>
      <c r="F212" t="s">
        <v>1586</v>
      </c>
      <c r="G212" s="1">
        <v>43219</v>
      </c>
      <c r="H212" s="6">
        <f t="shared" si="6"/>
        <v>2018</v>
      </c>
      <c r="I212">
        <v>5882</v>
      </c>
      <c r="J212" s="11">
        <f t="shared" si="7"/>
        <v>11.64636</v>
      </c>
      <c r="K212" t="s">
        <v>21</v>
      </c>
      <c r="L212" s="6" t="s">
        <v>10</v>
      </c>
      <c r="N212" s="7"/>
    </row>
    <row r="213" spans="1:14">
      <c r="A213" s="2" t="s">
        <v>1216</v>
      </c>
      <c r="B213" t="s">
        <v>20</v>
      </c>
      <c r="C213">
        <v>8</v>
      </c>
      <c r="D213" t="s">
        <v>1375</v>
      </c>
      <c r="E213" t="s">
        <v>1587</v>
      </c>
      <c r="F213" t="s">
        <v>1587</v>
      </c>
      <c r="G213" s="1">
        <v>43220</v>
      </c>
      <c r="H213" s="6">
        <f t="shared" si="6"/>
        <v>2018</v>
      </c>
      <c r="I213">
        <v>5957</v>
      </c>
      <c r="J213" s="11">
        <f t="shared" si="7"/>
        <v>11.79486</v>
      </c>
      <c r="K213" t="s">
        <v>21</v>
      </c>
      <c r="L213" s="6" t="s">
        <v>10</v>
      </c>
      <c r="N213" s="7"/>
    </row>
    <row r="214" spans="1:14">
      <c r="A214" s="2" t="s">
        <v>1216</v>
      </c>
      <c r="B214" t="s">
        <v>20</v>
      </c>
      <c r="C214">
        <v>8</v>
      </c>
      <c r="D214" t="s">
        <v>1375</v>
      </c>
      <c r="E214" t="s">
        <v>1588</v>
      </c>
      <c r="F214" t="s">
        <v>1588</v>
      </c>
      <c r="G214" s="1">
        <v>43221</v>
      </c>
      <c r="H214" s="6">
        <f t="shared" si="6"/>
        <v>2018</v>
      </c>
      <c r="I214">
        <v>5622</v>
      </c>
      <c r="J214" s="11">
        <f t="shared" si="7"/>
        <v>11.13156</v>
      </c>
      <c r="K214" t="s">
        <v>21</v>
      </c>
      <c r="L214" s="6" t="s">
        <v>10</v>
      </c>
      <c r="N214" s="7"/>
    </row>
    <row r="215" spans="1:14">
      <c r="A215" s="2" t="s">
        <v>1216</v>
      </c>
      <c r="B215" t="s">
        <v>20</v>
      </c>
      <c r="C215">
        <v>8</v>
      </c>
      <c r="D215" t="s">
        <v>1375</v>
      </c>
      <c r="E215" t="s">
        <v>1589</v>
      </c>
      <c r="F215" t="s">
        <v>1589</v>
      </c>
      <c r="G215" s="1">
        <v>43222</v>
      </c>
      <c r="H215" s="6">
        <f t="shared" si="6"/>
        <v>2018</v>
      </c>
      <c r="I215">
        <v>5715</v>
      </c>
      <c r="J215" s="11">
        <f t="shared" si="7"/>
        <v>11.3157</v>
      </c>
      <c r="K215" t="s">
        <v>21</v>
      </c>
      <c r="L215" s="6" t="s">
        <v>10</v>
      </c>
      <c r="N215" s="7"/>
    </row>
    <row r="216" spans="1:14">
      <c r="A216" s="2" t="s">
        <v>1216</v>
      </c>
      <c r="B216" t="s">
        <v>20</v>
      </c>
      <c r="C216">
        <v>8</v>
      </c>
      <c r="D216" t="s">
        <v>1375</v>
      </c>
      <c r="E216" t="s">
        <v>1590</v>
      </c>
      <c r="F216" t="s">
        <v>1590</v>
      </c>
      <c r="G216" s="1">
        <v>43223</v>
      </c>
      <c r="H216" s="6">
        <f t="shared" si="6"/>
        <v>2018</v>
      </c>
      <c r="I216">
        <v>5713</v>
      </c>
      <c r="J216" s="11">
        <f t="shared" si="7"/>
        <v>11.31174</v>
      </c>
      <c r="K216" t="s">
        <v>21</v>
      </c>
      <c r="L216" s="6" t="s">
        <v>10</v>
      </c>
      <c r="N216" s="7"/>
    </row>
    <row r="217" spans="1:14">
      <c r="A217" s="2" t="s">
        <v>1216</v>
      </c>
      <c r="B217" t="s">
        <v>20</v>
      </c>
      <c r="C217">
        <v>8</v>
      </c>
      <c r="D217" t="s">
        <v>1375</v>
      </c>
      <c r="E217" t="s">
        <v>1591</v>
      </c>
      <c r="F217" t="s">
        <v>1591</v>
      </c>
      <c r="G217" s="1">
        <v>43224</v>
      </c>
      <c r="H217" s="6">
        <f t="shared" si="6"/>
        <v>2018</v>
      </c>
      <c r="I217">
        <v>5885</v>
      </c>
      <c r="J217" s="11">
        <f t="shared" si="7"/>
        <v>11.6523</v>
      </c>
      <c r="K217" t="s">
        <v>21</v>
      </c>
      <c r="L217" s="6" t="s">
        <v>10</v>
      </c>
      <c r="N217" s="7"/>
    </row>
    <row r="218" spans="1:14">
      <c r="A218" s="2" t="s">
        <v>1216</v>
      </c>
      <c r="B218" t="s">
        <v>20</v>
      </c>
      <c r="C218">
        <v>8</v>
      </c>
      <c r="D218" t="s">
        <v>1375</v>
      </c>
      <c r="E218" t="s">
        <v>1592</v>
      </c>
      <c r="F218" t="s">
        <v>1592</v>
      </c>
      <c r="G218" s="1">
        <v>43225</v>
      </c>
      <c r="H218" s="6">
        <f t="shared" si="6"/>
        <v>2018</v>
      </c>
      <c r="I218">
        <v>5562</v>
      </c>
      <c r="J218" s="11">
        <f t="shared" si="7"/>
        <v>11.01276</v>
      </c>
      <c r="K218" t="s">
        <v>21</v>
      </c>
      <c r="L218" s="6" t="s">
        <v>10</v>
      </c>
      <c r="N218" s="7"/>
    </row>
    <row r="219" spans="1:14">
      <c r="A219" s="2" t="s">
        <v>1216</v>
      </c>
      <c r="B219" t="s">
        <v>20</v>
      </c>
      <c r="C219">
        <v>8</v>
      </c>
      <c r="D219" t="s">
        <v>1375</v>
      </c>
      <c r="E219" t="s">
        <v>1593</v>
      </c>
      <c r="F219" t="s">
        <v>1593</v>
      </c>
      <c r="G219" s="1">
        <v>43226</v>
      </c>
      <c r="H219" s="6">
        <f t="shared" si="6"/>
        <v>2018</v>
      </c>
      <c r="I219">
        <v>5159</v>
      </c>
      <c r="J219" s="11">
        <f t="shared" si="7"/>
        <v>10.21482</v>
      </c>
      <c r="K219" t="s">
        <v>21</v>
      </c>
      <c r="L219" s="6" t="s">
        <v>10</v>
      </c>
      <c r="N219" s="7"/>
    </row>
    <row r="220" spans="1:14">
      <c r="A220" s="2" t="s">
        <v>1216</v>
      </c>
      <c r="B220" t="s">
        <v>20</v>
      </c>
      <c r="C220">
        <v>8</v>
      </c>
      <c r="D220" t="s">
        <v>1375</v>
      </c>
      <c r="E220" t="s">
        <v>1594</v>
      </c>
      <c r="F220" t="s">
        <v>1594</v>
      </c>
      <c r="G220" s="1">
        <v>43227</v>
      </c>
      <c r="H220" s="6">
        <f t="shared" si="6"/>
        <v>2018</v>
      </c>
      <c r="I220">
        <v>5158</v>
      </c>
      <c r="J220" s="11">
        <f t="shared" si="7"/>
        <v>10.21284</v>
      </c>
      <c r="K220" t="s">
        <v>21</v>
      </c>
      <c r="L220" s="6" t="s">
        <v>10</v>
      </c>
      <c r="N220" s="7"/>
    </row>
    <row r="221" spans="1:14">
      <c r="A221" s="2" t="s">
        <v>1216</v>
      </c>
      <c r="B221" t="s">
        <v>20</v>
      </c>
      <c r="C221">
        <v>8</v>
      </c>
      <c r="D221" t="s">
        <v>1375</v>
      </c>
      <c r="E221" t="s">
        <v>1595</v>
      </c>
      <c r="F221" t="s">
        <v>1595</v>
      </c>
      <c r="G221" s="1">
        <v>43228</v>
      </c>
      <c r="H221" s="6">
        <f t="shared" si="6"/>
        <v>2018</v>
      </c>
      <c r="I221">
        <v>5126</v>
      </c>
      <c r="J221" s="11">
        <f t="shared" si="7"/>
        <v>10.149480000000001</v>
      </c>
      <c r="K221" t="s">
        <v>21</v>
      </c>
      <c r="L221" s="6" t="s">
        <v>10</v>
      </c>
      <c r="N221" s="7"/>
    </row>
    <row r="222" spans="1:14">
      <c r="A222" s="2" t="s">
        <v>1216</v>
      </c>
      <c r="B222" t="s">
        <v>20</v>
      </c>
      <c r="C222">
        <v>8</v>
      </c>
      <c r="D222" t="s">
        <v>1375</v>
      </c>
      <c r="E222" t="s">
        <v>1596</v>
      </c>
      <c r="F222" t="s">
        <v>1596</v>
      </c>
      <c r="G222" s="1">
        <v>43229</v>
      </c>
      <c r="H222" s="6">
        <f t="shared" si="6"/>
        <v>2018</v>
      </c>
      <c r="I222">
        <v>5199</v>
      </c>
      <c r="J222" s="11">
        <f t="shared" si="7"/>
        <v>10.29402</v>
      </c>
      <c r="K222" t="s">
        <v>21</v>
      </c>
      <c r="L222" s="6" t="s">
        <v>10</v>
      </c>
      <c r="N222" s="7"/>
    </row>
    <row r="223" spans="1:14">
      <c r="A223" s="2" t="s">
        <v>1216</v>
      </c>
      <c r="B223" t="s">
        <v>20</v>
      </c>
      <c r="C223">
        <v>8</v>
      </c>
      <c r="D223" t="s">
        <v>1375</v>
      </c>
      <c r="E223" t="s">
        <v>1597</v>
      </c>
      <c r="F223" t="s">
        <v>1597</v>
      </c>
      <c r="G223" s="1">
        <v>43230</v>
      </c>
      <c r="H223" s="6">
        <f t="shared" si="6"/>
        <v>2018</v>
      </c>
      <c r="I223">
        <v>4577</v>
      </c>
      <c r="J223" s="11">
        <f t="shared" si="7"/>
        <v>9.0624599999999997</v>
      </c>
      <c r="K223" t="s">
        <v>21</v>
      </c>
      <c r="L223" s="6" t="s">
        <v>10</v>
      </c>
      <c r="N223" s="7"/>
    </row>
    <row r="224" spans="1:14">
      <c r="A224" s="2" t="s">
        <v>1216</v>
      </c>
      <c r="B224" t="s">
        <v>20</v>
      </c>
      <c r="C224">
        <v>8</v>
      </c>
      <c r="D224" t="s">
        <v>1375</v>
      </c>
      <c r="E224" t="s">
        <v>1598</v>
      </c>
      <c r="F224" t="s">
        <v>1598</v>
      </c>
      <c r="G224" s="1">
        <v>43231</v>
      </c>
      <c r="H224" s="6">
        <f t="shared" si="6"/>
        <v>2018</v>
      </c>
      <c r="I224">
        <v>4374</v>
      </c>
      <c r="J224" s="11">
        <f t="shared" si="7"/>
        <v>8.66052</v>
      </c>
      <c r="K224" t="s">
        <v>21</v>
      </c>
      <c r="L224" s="6" t="s">
        <v>10</v>
      </c>
      <c r="N224" s="7"/>
    </row>
    <row r="225" spans="1:14">
      <c r="A225" s="2" t="s">
        <v>1216</v>
      </c>
      <c r="B225" t="s">
        <v>20</v>
      </c>
      <c r="C225">
        <v>8</v>
      </c>
      <c r="D225" t="s">
        <v>1375</v>
      </c>
      <c r="E225" t="s">
        <v>1599</v>
      </c>
      <c r="F225" t="s">
        <v>1599</v>
      </c>
      <c r="G225" s="1">
        <v>43232</v>
      </c>
      <c r="H225" s="6">
        <f t="shared" si="6"/>
        <v>2018</v>
      </c>
      <c r="I225">
        <v>4348</v>
      </c>
      <c r="J225" s="11">
        <f t="shared" si="7"/>
        <v>8.6090400000000002</v>
      </c>
      <c r="K225" t="s">
        <v>21</v>
      </c>
      <c r="L225" s="6" t="s">
        <v>10</v>
      </c>
      <c r="N225" s="7"/>
    </row>
    <row r="226" spans="1:14">
      <c r="A226" s="2" t="s">
        <v>1216</v>
      </c>
      <c r="B226" t="s">
        <v>20</v>
      </c>
      <c r="C226">
        <v>8</v>
      </c>
      <c r="D226" t="s">
        <v>1375</v>
      </c>
      <c r="E226" t="s">
        <v>1600</v>
      </c>
      <c r="F226" t="s">
        <v>1600</v>
      </c>
      <c r="G226" s="1">
        <v>43233</v>
      </c>
      <c r="H226" s="6">
        <f t="shared" si="6"/>
        <v>2018</v>
      </c>
      <c r="I226">
        <v>4743</v>
      </c>
      <c r="J226" s="11">
        <f t="shared" si="7"/>
        <v>9.39114</v>
      </c>
      <c r="K226" t="s">
        <v>21</v>
      </c>
      <c r="L226" s="6" t="s">
        <v>10</v>
      </c>
      <c r="N226" s="7"/>
    </row>
    <row r="227" spans="1:14">
      <c r="A227" s="2" t="s">
        <v>1216</v>
      </c>
      <c r="B227" t="s">
        <v>20</v>
      </c>
      <c r="C227">
        <v>8</v>
      </c>
      <c r="D227" t="s">
        <v>1375</v>
      </c>
      <c r="E227" t="s">
        <v>1601</v>
      </c>
      <c r="F227" t="s">
        <v>1601</v>
      </c>
      <c r="G227" s="1">
        <v>43234</v>
      </c>
      <c r="H227" s="6">
        <f t="shared" si="6"/>
        <v>2018</v>
      </c>
      <c r="I227">
        <v>4137</v>
      </c>
      <c r="J227" s="11">
        <f t="shared" si="7"/>
        <v>8.1912599999999998</v>
      </c>
      <c r="K227" t="s">
        <v>21</v>
      </c>
      <c r="L227" s="6" t="s">
        <v>10</v>
      </c>
      <c r="N227" s="7"/>
    </row>
    <row r="228" spans="1:14">
      <c r="A228" s="2" t="s">
        <v>1216</v>
      </c>
      <c r="B228" t="s">
        <v>20</v>
      </c>
      <c r="C228">
        <v>8</v>
      </c>
      <c r="D228" t="s">
        <v>1375</v>
      </c>
      <c r="E228" t="s">
        <v>1602</v>
      </c>
      <c r="F228" t="s">
        <v>1602</v>
      </c>
      <c r="G228" s="1">
        <v>43235</v>
      </c>
      <c r="H228" s="6">
        <f t="shared" si="6"/>
        <v>2018</v>
      </c>
      <c r="I228">
        <v>4059</v>
      </c>
      <c r="J228" s="11">
        <f t="shared" si="7"/>
        <v>8.0368200000000005</v>
      </c>
      <c r="K228" t="s">
        <v>21</v>
      </c>
      <c r="L228" s="6" t="s">
        <v>10</v>
      </c>
      <c r="N228" s="7"/>
    </row>
    <row r="229" spans="1:14">
      <c r="A229" s="2" t="s">
        <v>1216</v>
      </c>
      <c r="B229" t="s">
        <v>20</v>
      </c>
      <c r="C229">
        <v>8</v>
      </c>
      <c r="D229" t="s">
        <v>1375</v>
      </c>
      <c r="E229" t="s">
        <v>1603</v>
      </c>
      <c r="F229" t="s">
        <v>1603</v>
      </c>
      <c r="G229" s="1">
        <v>43236</v>
      </c>
      <c r="H229" s="6">
        <f t="shared" si="6"/>
        <v>2018</v>
      </c>
      <c r="I229">
        <v>5594</v>
      </c>
      <c r="J229" s="11">
        <f t="shared" si="7"/>
        <v>11.07612</v>
      </c>
      <c r="K229" t="s">
        <v>21</v>
      </c>
      <c r="L229" s="6" t="s">
        <v>10</v>
      </c>
      <c r="N229" s="7"/>
    </row>
    <row r="230" spans="1:14">
      <c r="A230" s="2" t="s">
        <v>1216</v>
      </c>
      <c r="B230" t="s">
        <v>20</v>
      </c>
      <c r="C230">
        <v>8</v>
      </c>
      <c r="D230" t="s">
        <v>1375</v>
      </c>
      <c r="E230" t="s">
        <v>1604</v>
      </c>
      <c r="F230" t="s">
        <v>1604</v>
      </c>
      <c r="G230" s="1">
        <v>43237</v>
      </c>
      <c r="H230" s="6">
        <f t="shared" si="6"/>
        <v>2018</v>
      </c>
      <c r="I230">
        <v>4444</v>
      </c>
      <c r="J230" s="11">
        <f t="shared" si="7"/>
        <v>8.7991200000000003</v>
      </c>
      <c r="K230" t="s">
        <v>21</v>
      </c>
      <c r="L230" s="6" t="s">
        <v>10</v>
      </c>
      <c r="N230" s="7"/>
    </row>
    <row r="231" spans="1:14">
      <c r="A231" s="2" t="s">
        <v>1216</v>
      </c>
      <c r="B231" t="s">
        <v>20</v>
      </c>
      <c r="C231">
        <v>8</v>
      </c>
      <c r="D231" t="s">
        <v>1375</v>
      </c>
      <c r="E231" t="s">
        <v>1605</v>
      </c>
      <c r="F231" t="s">
        <v>1605</v>
      </c>
      <c r="G231" s="1">
        <v>43238</v>
      </c>
      <c r="H231" s="6">
        <f t="shared" si="6"/>
        <v>2018</v>
      </c>
      <c r="I231">
        <v>4491</v>
      </c>
      <c r="J231" s="11">
        <f t="shared" si="7"/>
        <v>8.8921799999999998</v>
      </c>
      <c r="K231" t="s">
        <v>21</v>
      </c>
      <c r="L231" s="6" t="s">
        <v>10</v>
      </c>
      <c r="N231" s="7"/>
    </row>
    <row r="232" spans="1:14">
      <c r="A232" s="2" t="s">
        <v>1216</v>
      </c>
      <c r="B232" t="s">
        <v>20</v>
      </c>
      <c r="C232">
        <v>8</v>
      </c>
      <c r="D232" t="s">
        <v>1375</v>
      </c>
      <c r="E232" t="s">
        <v>1606</v>
      </c>
      <c r="F232" t="s">
        <v>1606</v>
      </c>
      <c r="G232" s="1">
        <v>43239</v>
      </c>
      <c r="H232" s="6">
        <f t="shared" si="6"/>
        <v>2018</v>
      </c>
      <c r="I232">
        <v>4541</v>
      </c>
      <c r="J232" s="11">
        <f t="shared" si="7"/>
        <v>8.9911799999999999</v>
      </c>
      <c r="K232" t="s">
        <v>21</v>
      </c>
      <c r="L232" s="6" t="s">
        <v>10</v>
      </c>
      <c r="N232" s="7"/>
    </row>
    <row r="233" spans="1:14">
      <c r="A233" s="2" t="s">
        <v>1216</v>
      </c>
      <c r="B233" t="s">
        <v>20</v>
      </c>
      <c r="C233">
        <v>8</v>
      </c>
      <c r="D233" t="s">
        <v>1375</v>
      </c>
      <c r="E233" t="s">
        <v>1607</v>
      </c>
      <c r="F233" t="s">
        <v>1607</v>
      </c>
      <c r="G233" s="1">
        <v>43240</v>
      </c>
      <c r="H233" s="6">
        <f t="shared" si="6"/>
        <v>2018</v>
      </c>
      <c r="I233">
        <v>4145</v>
      </c>
      <c r="J233" s="11">
        <f t="shared" si="7"/>
        <v>8.2071000000000005</v>
      </c>
      <c r="K233" t="s">
        <v>21</v>
      </c>
      <c r="L233" s="6" t="s">
        <v>10</v>
      </c>
      <c r="N233" s="7"/>
    </row>
    <row r="234" spans="1:14">
      <c r="A234" s="2" t="s">
        <v>1216</v>
      </c>
      <c r="B234" t="s">
        <v>20</v>
      </c>
      <c r="C234">
        <v>8</v>
      </c>
      <c r="D234" t="s">
        <v>1375</v>
      </c>
      <c r="E234" t="s">
        <v>1608</v>
      </c>
      <c r="F234" t="s">
        <v>1608</v>
      </c>
      <c r="G234" s="1">
        <v>43241</v>
      </c>
      <c r="H234" s="6">
        <f t="shared" si="6"/>
        <v>2018</v>
      </c>
      <c r="I234">
        <v>3928</v>
      </c>
      <c r="J234" s="11">
        <f t="shared" si="7"/>
        <v>7.7774400000000004</v>
      </c>
      <c r="K234" t="s">
        <v>21</v>
      </c>
      <c r="L234" s="6" t="s">
        <v>10</v>
      </c>
      <c r="N234" s="7"/>
    </row>
    <row r="235" spans="1:14">
      <c r="A235" s="2" t="s">
        <v>1216</v>
      </c>
      <c r="B235" t="s">
        <v>20</v>
      </c>
      <c r="C235">
        <v>8</v>
      </c>
      <c r="D235" t="s">
        <v>1375</v>
      </c>
      <c r="E235" t="s">
        <v>1609</v>
      </c>
      <c r="F235" t="s">
        <v>1609</v>
      </c>
      <c r="G235" s="1">
        <v>43242</v>
      </c>
      <c r="H235" s="6">
        <f t="shared" si="6"/>
        <v>2018</v>
      </c>
      <c r="I235">
        <v>4474</v>
      </c>
      <c r="J235" s="11">
        <f t="shared" si="7"/>
        <v>8.8585200000000004</v>
      </c>
      <c r="K235" t="s">
        <v>21</v>
      </c>
      <c r="L235" s="6" t="s">
        <v>10</v>
      </c>
      <c r="N235" s="7"/>
    </row>
    <row r="236" spans="1:14">
      <c r="A236" s="2" t="s">
        <v>1216</v>
      </c>
      <c r="B236" t="s">
        <v>20</v>
      </c>
      <c r="C236">
        <v>8</v>
      </c>
      <c r="D236" t="s">
        <v>1375</v>
      </c>
      <c r="E236" t="s">
        <v>1610</v>
      </c>
      <c r="F236" t="s">
        <v>1610</v>
      </c>
      <c r="G236" s="1">
        <v>43243</v>
      </c>
      <c r="H236" s="6">
        <f t="shared" si="6"/>
        <v>2018</v>
      </c>
      <c r="I236">
        <v>7675</v>
      </c>
      <c r="J236" s="11">
        <f t="shared" si="7"/>
        <v>15.1965</v>
      </c>
      <c r="K236" t="s">
        <v>21</v>
      </c>
      <c r="L236" s="6" t="s">
        <v>10</v>
      </c>
      <c r="N236" s="7"/>
    </row>
    <row r="237" spans="1:14">
      <c r="A237" s="2" t="s">
        <v>1216</v>
      </c>
      <c r="B237" t="s">
        <v>20</v>
      </c>
      <c r="C237">
        <v>8</v>
      </c>
      <c r="D237" t="s">
        <v>1375</v>
      </c>
      <c r="E237" t="s">
        <v>1611</v>
      </c>
      <c r="F237" t="s">
        <v>1611</v>
      </c>
      <c r="G237" s="1">
        <v>43244</v>
      </c>
      <c r="H237" s="6">
        <f t="shared" si="6"/>
        <v>2018</v>
      </c>
      <c r="I237">
        <v>4336</v>
      </c>
      <c r="J237" s="11">
        <f t="shared" si="7"/>
        <v>8.5852799999999991</v>
      </c>
      <c r="K237" t="s">
        <v>21</v>
      </c>
      <c r="L237" s="6" t="s">
        <v>10</v>
      </c>
      <c r="N237" s="7"/>
    </row>
    <row r="238" spans="1:14">
      <c r="A238" s="2" t="s">
        <v>1216</v>
      </c>
      <c r="B238" t="s">
        <v>20</v>
      </c>
      <c r="C238">
        <v>8</v>
      </c>
      <c r="D238" t="s">
        <v>1375</v>
      </c>
      <c r="E238" t="s">
        <v>1612</v>
      </c>
      <c r="F238" t="s">
        <v>1612</v>
      </c>
      <c r="G238" s="1">
        <v>43245</v>
      </c>
      <c r="H238" s="6">
        <f t="shared" si="6"/>
        <v>2018</v>
      </c>
      <c r="I238">
        <v>5558</v>
      </c>
      <c r="J238" s="11">
        <f t="shared" si="7"/>
        <v>11.00484</v>
      </c>
      <c r="K238" t="s">
        <v>21</v>
      </c>
      <c r="L238" s="6" t="s">
        <v>10</v>
      </c>
      <c r="N238" s="7"/>
    </row>
    <row r="239" spans="1:14">
      <c r="A239" s="2" t="s">
        <v>1216</v>
      </c>
      <c r="B239" t="s">
        <v>20</v>
      </c>
      <c r="C239">
        <v>8</v>
      </c>
      <c r="D239" t="s">
        <v>1375</v>
      </c>
      <c r="E239" t="s">
        <v>1613</v>
      </c>
      <c r="F239" t="s">
        <v>1613</v>
      </c>
      <c r="G239" s="1">
        <v>43246</v>
      </c>
      <c r="H239" s="6">
        <f t="shared" si="6"/>
        <v>2018</v>
      </c>
      <c r="I239">
        <v>4658</v>
      </c>
      <c r="J239" s="11">
        <f t="shared" si="7"/>
        <v>9.2228399999999997</v>
      </c>
      <c r="K239" t="s">
        <v>21</v>
      </c>
      <c r="L239" s="6" t="s">
        <v>10</v>
      </c>
      <c r="N239" s="7"/>
    </row>
    <row r="240" spans="1:14">
      <c r="A240" s="2" t="s">
        <v>1216</v>
      </c>
      <c r="B240" t="s">
        <v>20</v>
      </c>
      <c r="C240">
        <v>8</v>
      </c>
      <c r="D240" t="s">
        <v>1375</v>
      </c>
      <c r="E240" t="s">
        <v>1614</v>
      </c>
      <c r="F240" t="s">
        <v>1614</v>
      </c>
      <c r="G240" s="1">
        <v>43247</v>
      </c>
      <c r="H240" s="6">
        <f t="shared" si="6"/>
        <v>2018</v>
      </c>
      <c r="I240">
        <v>4671</v>
      </c>
      <c r="J240" s="11">
        <f t="shared" si="7"/>
        <v>9.2485800000000005</v>
      </c>
      <c r="K240" t="s">
        <v>21</v>
      </c>
      <c r="L240" s="6" t="s">
        <v>10</v>
      </c>
      <c r="N240" s="7"/>
    </row>
    <row r="241" spans="1:14">
      <c r="A241" s="2" t="s">
        <v>1216</v>
      </c>
      <c r="B241" t="s">
        <v>20</v>
      </c>
      <c r="C241">
        <v>8</v>
      </c>
      <c r="D241" t="s">
        <v>1375</v>
      </c>
      <c r="E241" t="s">
        <v>1615</v>
      </c>
      <c r="F241" t="s">
        <v>1615</v>
      </c>
      <c r="G241" s="1">
        <v>43248</v>
      </c>
      <c r="H241" s="6">
        <f t="shared" si="6"/>
        <v>2018</v>
      </c>
      <c r="I241">
        <v>4791</v>
      </c>
      <c r="J241" s="11">
        <f t="shared" si="7"/>
        <v>9.4861799999999992</v>
      </c>
      <c r="K241" t="s">
        <v>21</v>
      </c>
      <c r="L241" s="6" t="s">
        <v>10</v>
      </c>
      <c r="N241" s="7"/>
    </row>
    <row r="242" spans="1:14">
      <c r="A242" s="2" t="s">
        <v>1216</v>
      </c>
      <c r="B242" t="s">
        <v>20</v>
      </c>
      <c r="C242">
        <v>8</v>
      </c>
      <c r="D242" t="s">
        <v>1375</v>
      </c>
      <c r="E242" t="s">
        <v>1616</v>
      </c>
      <c r="F242" t="s">
        <v>1616</v>
      </c>
      <c r="G242" s="1">
        <v>43249</v>
      </c>
      <c r="H242" s="6">
        <f t="shared" si="6"/>
        <v>2018</v>
      </c>
      <c r="I242">
        <v>4970</v>
      </c>
      <c r="J242" s="11">
        <f t="shared" si="7"/>
        <v>9.8406000000000002</v>
      </c>
      <c r="K242" t="s">
        <v>21</v>
      </c>
      <c r="L242" s="6" t="s">
        <v>10</v>
      </c>
      <c r="N242" s="7"/>
    </row>
    <row r="243" spans="1:14">
      <c r="A243" s="2" t="s">
        <v>1216</v>
      </c>
      <c r="B243" t="s">
        <v>20</v>
      </c>
      <c r="C243">
        <v>8</v>
      </c>
      <c r="D243" t="s">
        <v>1375</v>
      </c>
      <c r="E243" t="s">
        <v>1617</v>
      </c>
      <c r="F243" t="s">
        <v>1617</v>
      </c>
      <c r="G243" s="1">
        <v>43250</v>
      </c>
      <c r="H243" s="6">
        <f t="shared" si="6"/>
        <v>2018</v>
      </c>
      <c r="I243">
        <v>5265</v>
      </c>
      <c r="J243" s="11">
        <f t="shared" si="7"/>
        <v>10.4247</v>
      </c>
      <c r="K243" t="s">
        <v>21</v>
      </c>
      <c r="L243" s="6" t="s">
        <v>10</v>
      </c>
      <c r="N243" s="7"/>
    </row>
    <row r="244" spans="1:14">
      <c r="A244" s="2" t="s">
        <v>1216</v>
      </c>
      <c r="B244" t="s">
        <v>20</v>
      </c>
      <c r="C244">
        <v>8</v>
      </c>
      <c r="D244" t="s">
        <v>1375</v>
      </c>
      <c r="E244" t="s">
        <v>1618</v>
      </c>
      <c r="F244" t="s">
        <v>1618</v>
      </c>
      <c r="G244" s="1">
        <v>43251</v>
      </c>
      <c r="H244" s="6">
        <f t="shared" si="6"/>
        <v>2018</v>
      </c>
      <c r="I244">
        <v>5440</v>
      </c>
      <c r="J244" s="11">
        <f t="shared" si="7"/>
        <v>10.7712</v>
      </c>
      <c r="K244" t="s">
        <v>21</v>
      </c>
      <c r="L244" s="6" t="s">
        <v>10</v>
      </c>
      <c r="N244" s="7"/>
    </row>
    <row r="245" spans="1:14">
      <c r="A245" s="2" t="s">
        <v>1216</v>
      </c>
      <c r="B245" t="s">
        <v>20</v>
      </c>
      <c r="C245">
        <v>8</v>
      </c>
      <c r="D245" t="s">
        <v>1375</v>
      </c>
      <c r="E245" t="s">
        <v>1619</v>
      </c>
      <c r="F245" t="s">
        <v>1619</v>
      </c>
      <c r="G245" s="1">
        <v>43252</v>
      </c>
      <c r="H245" s="6">
        <f t="shared" si="6"/>
        <v>2018</v>
      </c>
      <c r="I245">
        <v>5280</v>
      </c>
      <c r="J245" s="11">
        <f t="shared" si="7"/>
        <v>10.4544</v>
      </c>
      <c r="K245" t="s">
        <v>21</v>
      </c>
      <c r="L245" s="6" t="s">
        <v>10</v>
      </c>
      <c r="N245" s="7"/>
    </row>
    <row r="246" spans="1:14">
      <c r="A246" s="2" t="s">
        <v>1216</v>
      </c>
      <c r="B246" t="s">
        <v>20</v>
      </c>
      <c r="C246">
        <v>8</v>
      </c>
      <c r="D246" t="s">
        <v>1375</v>
      </c>
      <c r="E246" t="s">
        <v>1620</v>
      </c>
      <c r="F246" t="s">
        <v>1620</v>
      </c>
      <c r="G246" s="1">
        <v>43253</v>
      </c>
      <c r="H246" s="6">
        <f t="shared" si="6"/>
        <v>2018</v>
      </c>
      <c r="I246">
        <v>5320</v>
      </c>
      <c r="J246" s="11">
        <f t="shared" si="7"/>
        <v>10.5336</v>
      </c>
      <c r="K246" t="s">
        <v>21</v>
      </c>
      <c r="L246" s="6" t="s">
        <v>10</v>
      </c>
      <c r="N246" s="7"/>
    </row>
    <row r="247" spans="1:14">
      <c r="A247" s="2" t="s">
        <v>1216</v>
      </c>
      <c r="B247" t="s">
        <v>20</v>
      </c>
      <c r="C247">
        <v>8</v>
      </c>
      <c r="D247" t="s">
        <v>1375</v>
      </c>
      <c r="E247" t="s">
        <v>1621</v>
      </c>
      <c r="F247" t="s">
        <v>1621</v>
      </c>
      <c r="G247" s="1">
        <v>43254</v>
      </c>
      <c r="H247" s="6">
        <f t="shared" si="6"/>
        <v>2018</v>
      </c>
      <c r="I247">
        <v>5217</v>
      </c>
      <c r="J247" s="11">
        <f t="shared" si="7"/>
        <v>10.329660000000001</v>
      </c>
      <c r="K247" t="s">
        <v>21</v>
      </c>
      <c r="L247" s="6" t="s">
        <v>10</v>
      </c>
      <c r="N247" s="7"/>
    </row>
    <row r="248" spans="1:14">
      <c r="A248" s="2" t="s">
        <v>1216</v>
      </c>
      <c r="B248" t="s">
        <v>20</v>
      </c>
      <c r="C248">
        <v>8</v>
      </c>
      <c r="D248" t="s">
        <v>1375</v>
      </c>
      <c r="E248" t="s">
        <v>1622</v>
      </c>
      <c r="F248" t="s">
        <v>1622</v>
      </c>
      <c r="G248" s="1">
        <v>43255</v>
      </c>
      <c r="H248" s="6">
        <f t="shared" si="6"/>
        <v>2018</v>
      </c>
      <c r="I248">
        <v>3980</v>
      </c>
      <c r="J248" s="11">
        <f t="shared" si="7"/>
        <v>7.8803999999999998</v>
      </c>
      <c r="K248" t="s">
        <v>21</v>
      </c>
      <c r="L248" s="6" t="s">
        <v>10</v>
      </c>
      <c r="N248" s="7"/>
    </row>
    <row r="249" spans="1:14">
      <c r="A249" s="2" t="s">
        <v>1216</v>
      </c>
      <c r="B249" t="s">
        <v>20</v>
      </c>
      <c r="C249">
        <v>8</v>
      </c>
      <c r="D249" t="s">
        <v>1375</v>
      </c>
      <c r="E249" t="s">
        <v>1623</v>
      </c>
      <c r="F249" t="s">
        <v>1623</v>
      </c>
      <c r="G249" s="1">
        <v>43256</v>
      </c>
      <c r="H249" s="6">
        <f t="shared" si="6"/>
        <v>2018</v>
      </c>
      <c r="I249">
        <v>4601</v>
      </c>
      <c r="J249" s="11">
        <f t="shared" si="7"/>
        <v>9.1099800000000002</v>
      </c>
      <c r="K249" t="s">
        <v>21</v>
      </c>
      <c r="L249" s="6" t="s">
        <v>10</v>
      </c>
      <c r="N249" s="7"/>
    </row>
    <row r="250" spans="1:14">
      <c r="A250" s="2" t="s">
        <v>1216</v>
      </c>
      <c r="B250" t="s">
        <v>20</v>
      </c>
      <c r="C250">
        <v>8</v>
      </c>
      <c r="D250" t="s">
        <v>1375</v>
      </c>
      <c r="E250" t="s">
        <v>1624</v>
      </c>
      <c r="F250" t="s">
        <v>1624</v>
      </c>
      <c r="G250" s="1">
        <v>43257</v>
      </c>
      <c r="H250" s="6">
        <f t="shared" si="6"/>
        <v>2018</v>
      </c>
      <c r="I250">
        <v>4000</v>
      </c>
      <c r="J250" s="11">
        <f t="shared" si="7"/>
        <v>7.92</v>
      </c>
      <c r="K250" t="s">
        <v>21</v>
      </c>
      <c r="L250" s="6" t="s">
        <v>10</v>
      </c>
      <c r="N250" s="7"/>
    </row>
    <row r="251" spans="1:14">
      <c r="A251" s="2" t="s">
        <v>1216</v>
      </c>
      <c r="B251" t="s">
        <v>20</v>
      </c>
      <c r="C251">
        <v>8</v>
      </c>
      <c r="D251" t="s">
        <v>1375</v>
      </c>
      <c r="E251" t="s">
        <v>1625</v>
      </c>
      <c r="F251" t="s">
        <v>1625</v>
      </c>
      <c r="G251" s="1">
        <v>43258</v>
      </c>
      <c r="H251" s="6">
        <f t="shared" si="6"/>
        <v>2018</v>
      </c>
      <c r="I251">
        <v>3452</v>
      </c>
      <c r="J251" s="11">
        <f t="shared" si="7"/>
        <v>6.8349599999999997</v>
      </c>
      <c r="K251" t="s">
        <v>21</v>
      </c>
      <c r="L251" s="6" t="s">
        <v>10</v>
      </c>
      <c r="N251" s="7"/>
    </row>
    <row r="252" spans="1:14">
      <c r="A252" s="2" t="s">
        <v>1216</v>
      </c>
      <c r="B252" t="s">
        <v>20</v>
      </c>
      <c r="C252">
        <v>8</v>
      </c>
      <c r="D252" t="s">
        <v>1375</v>
      </c>
      <c r="E252" t="s">
        <v>1626</v>
      </c>
      <c r="F252" t="s">
        <v>1626</v>
      </c>
      <c r="G252" s="1">
        <v>43259</v>
      </c>
      <c r="H252" s="6">
        <f t="shared" si="6"/>
        <v>2018</v>
      </c>
      <c r="I252">
        <v>4301</v>
      </c>
      <c r="J252" s="11">
        <f t="shared" si="7"/>
        <v>8.5159800000000008</v>
      </c>
      <c r="K252" t="s">
        <v>21</v>
      </c>
      <c r="L252" s="6" t="s">
        <v>10</v>
      </c>
      <c r="N252" s="7"/>
    </row>
    <row r="253" spans="1:14">
      <c r="A253" s="2" t="s">
        <v>1216</v>
      </c>
      <c r="B253" t="s">
        <v>20</v>
      </c>
      <c r="C253">
        <v>8</v>
      </c>
      <c r="D253" t="s">
        <v>1375</v>
      </c>
      <c r="E253" t="s">
        <v>1627</v>
      </c>
      <c r="F253" t="s">
        <v>1627</v>
      </c>
      <c r="G253" s="1">
        <v>43260</v>
      </c>
      <c r="H253" s="6">
        <f t="shared" si="6"/>
        <v>2018</v>
      </c>
      <c r="I253">
        <v>3057</v>
      </c>
      <c r="J253" s="11">
        <f t="shared" si="7"/>
        <v>6.0528599999999999</v>
      </c>
      <c r="K253" t="s">
        <v>21</v>
      </c>
      <c r="L253" s="6" t="s">
        <v>10</v>
      </c>
      <c r="N253" s="7"/>
    </row>
    <row r="254" spans="1:14">
      <c r="A254" s="2" t="s">
        <v>1216</v>
      </c>
      <c r="B254" t="s">
        <v>20</v>
      </c>
      <c r="C254">
        <v>8</v>
      </c>
      <c r="D254" t="s">
        <v>1375</v>
      </c>
      <c r="E254" t="s">
        <v>1628</v>
      </c>
      <c r="F254" t="s">
        <v>1628</v>
      </c>
      <c r="G254" s="1">
        <v>43261</v>
      </c>
      <c r="H254" s="6">
        <f t="shared" si="6"/>
        <v>2018</v>
      </c>
      <c r="I254">
        <v>3693</v>
      </c>
      <c r="J254" s="11">
        <f t="shared" si="7"/>
        <v>7.3121400000000003</v>
      </c>
      <c r="K254" t="s">
        <v>21</v>
      </c>
      <c r="L254" s="6" t="s">
        <v>10</v>
      </c>
      <c r="N254" s="7"/>
    </row>
    <row r="255" spans="1:14">
      <c r="A255" s="2" t="s">
        <v>1216</v>
      </c>
      <c r="B255" t="s">
        <v>20</v>
      </c>
      <c r="C255">
        <v>8</v>
      </c>
      <c r="D255" t="s">
        <v>1375</v>
      </c>
      <c r="E255" t="s">
        <v>1629</v>
      </c>
      <c r="F255" t="s">
        <v>1629</v>
      </c>
      <c r="G255" s="1">
        <v>43262</v>
      </c>
      <c r="H255" s="6">
        <f t="shared" si="6"/>
        <v>2018</v>
      </c>
      <c r="I255">
        <v>3815</v>
      </c>
      <c r="J255" s="11">
        <f t="shared" si="7"/>
        <v>7.5537000000000001</v>
      </c>
      <c r="K255" t="s">
        <v>21</v>
      </c>
      <c r="L255" s="6" t="s">
        <v>10</v>
      </c>
      <c r="N255" s="7"/>
    </row>
    <row r="256" spans="1:14">
      <c r="A256" s="2" t="s">
        <v>1216</v>
      </c>
      <c r="B256" t="s">
        <v>20</v>
      </c>
      <c r="C256">
        <v>8</v>
      </c>
      <c r="D256" t="s">
        <v>1375</v>
      </c>
      <c r="E256" t="s">
        <v>1630</v>
      </c>
      <c r="F256" t="s">
        <v>1630</v>
      </c>
      <c r="G256" s="1">
        <v>43263</v>
      </c>
      <c r="H256" s="6">
        <f t="shared" si="6"/>
        <v>2018</v>
      </c>
      <c r="I256">
        <v>3661</v>
      </c>
      <c r="J256" s="11">
        <f t="shared" si="7"/>
        <v>7.24878</v>
      </c>
      <c r="K256" t="s">
        <v>21</v>
      </c>
      <c r="L256" s="6" t="s">
        <v>10</v>
      </c>
      <c r="N256" s="7"/>
    </row>
    <row r="257" spans="1:14">
      <c r="A257" s="2" t="s">
        <v>1216</v>
      </c>
      <c r="B257" t="s">
        <v>20</v>
      </c>
      <c r="C257">
        <v>8</v>
      </c>
      <c r="D257" t="s">
        <v>1375</v>
      </c>
      <c r="E257" t="s">
        <v>1631</v>
      </c>
      <c r="F257" t="s">
        <v>1631</v>
      </c>
      <c r="G257" s="1">
        <v>43264</v>
      </c>
      <c r="H257" s="6">
        <f t="shared" si="6"/>
        <v>2018</v>
      </c>
      <c r="I257">
        <v>5961</v>
      </c>
      <c r="J257" s="11">
        <f t="shared" si="7"/>
        <v>11.80278</v>
      </c>
      <c r="K257" t="s">
        <v>21</v>
      </c>
      <c r="L257" s="6" t="s">
        <v>10</v>
      </c>
      <c r="N257" s="7"/>
    </row>
    <row r="258" spans="1:14">
      <c r="A258" s="2" t="s">
        <v>1216</v>
      </c>
      <c r="B258" t="s">
        <v>20</v>
      </c>
      <c r="C258">
        <v>8</v>
      </c>
      <c r="D258" t="s">
        <v>1375</v>
      </c>
      <c r="E258" t="s">
        <v>1632</v>
      </c>
      <c r="F258" t="s">
        <v>1632</v>
      </c>
      <c r="G258" s="1">
        <v>43265</v>
      </c>
      <c r="H258" s="6">
        <f t="shared" si="6"/>
        <v>2018</v>
      </c>
      <c r="I258">
        <v>3943</v>
      </c>
      <c r="J258" s="11">
        <f t="shared" si="7"/>
        <v>7.8071399999999995</v>
      </c>
      <c r="K258" t="s">
        <v>21</v>
      </c>
      <c r="L258" s="6" t="s">
        <v>10</v>
      </c>
      <c r="N258" s="7"/>
    </row>
    <row r="259" spans="1:14">
      <c r="A259" s="2" t="s">
        <v>1216</v>
      </c>
      <c r="B259" t="s">
        <v>20</v>
      </c>
      <c r="C259">
        <v>8</v>
      </c>
      <c r="D259" t="s">
        <v>1375</v>
      </c>
      <c r="E259" t="s">
        <v>1633</v>
      </c>
      <c r="F259" t="s">
        <v>1633</v>
      </c>
      <c r="G259" s="1">
        <v>43266</v>
      </c>
      <c r="H259" s="6">
        <f t="shared" ref="H259:H322" si="8">IF(MONTH(G259)&gt;9, YEAR(G259)+1,YEAR(G259))</f>
        <v>2018</v>
      </c>
      <c r="I259">
        <v>3553</v>
      </c>
      <c r="J259" s="11">
        <f t="shared" ref="J259:J322" si="9">I259*0.00198</f>
        <v>7.0349399999999997</v>
      </c>
      <c r="K259" t="s">
        <v>21</v>
      </c>
      <c r="L259" s="6" t="s">
        <v>10</v>
      </c>
      <c r="N259" s="7"/>
    </row>
    <row r="260" spans="1:14">
      <c r="A260" s="2" t="s">
        <v>1216</v>
      </c>
      <c r="B260" t="s">
        <v>20</v>
      </c>
      <c r="C260">
        <v>8</v>
      </c>
      <c r="D260" t="s">
        <v>1375</v>
      </c>
      <c r="E260" t="s">
        <v>1634</v>
      </c>
      <c r="F260" t="s">
        <v>1634</v>
      </c>
      <c r="G260" s="1">
        <v>43267</v>
      </c>
      <c r="H260" s="6">
        <f t="shared" si="8"/>
        <v>2018</v>
      </c>
      <c r="I260">
        <v>3734</v>
      </c>
      <c r="J260" s="11">
        <f t="shared" si="9"/>
        <v>7.3933200000000001</v>
      </c>
      <c r="K260" t="s">
        <v>21</v>
      </c>
      <c r="L260" s="6" t="s">
        <v>10</v>
      </c>
      <c r="N260" s="7"/>
    </row>
    <row r="261" spans="1:14">
      <c r="A261" s="2" t="s">
        <v>1216</v>
      </c>
      <c r="B261" t="s">
        <v>20</v>
      </c>
      <c r="C261">
        <v>8</v>
      </c>
      <c r="D261" t="s">
        <v>1375</v>
      </c>
      <c r="E261" t="s">
        <v>1635</v>
      </c>
      <c r="F261" t="s">
        <v>1635</v>
      </c>
      <c r="G261" s="1">
        <v>43268</v>
      </c>
      <c r="H261" s="6">
        <f t="shared" si="8"/>
        <v>2018</v>
      </c>
      <c r="I261">
        <v>3453</v>
      </c>
      <c r="J261" s="11">
        <f t="shared" si="9"/>
        <v>6.8369400000000002</v>
      </c>
      <c r="K261" t="s">
        <v>21</v>
      </c>
      <c r="L261" s="6" t="s">
        <v>10</v>
      </c>
      <c r="N261" s="7"/>
    </row>
    <row r="262" spans="1:14">
      <c r="A262" s="2" t="s">
        <v>1216</v>
      </c>
      <c r="B262" t="s">
        <v>20</v>
      </c>
      <c r="C262">
        <v>8</v>
      </c>
      <c r="D262" t="s">
        <v>1375</v>
      </c>
      <c r="E262" t="s">
        <v>1636</v>
      </c>
      <c r="F262" t="s">
        <v>1636</v>
      </c>
      <c r="G262" s="1">
        <v>43269</v>
      </c>
      <c r="H262" s="6">
        <f t="shared" si="8"/>
        <v>2018</v>
      </c>
      <c r="I262">
        <v>3475</v>
      </c>
      <c r="J262" s="11">
        <f t="shared" si="9"/>
        <v>6.8804999999999996</v>
      </c>
      <c r="K262" t="s">
        <v>21</v>
      </c>
      <c r="L262" s="6" t="s">
        <v>10</v>
      </c>
      <c r="N262" s="7"/>
    </row>
    <row r="263" spans="1:14">
      <c r="A263" s="2" t="s">
        <v>1216</v>
      </c>
      <c r="B263" t="s">
        <v>20</v>
      </c>
      <c r="C263">
        <v>8</v>
      </c>
      <c r="D263" t="s">
        <v>1375</v>
      </c>
      <c r="E263" t="s">
        <v>1637</v>
      </c>
      <c r="F263" t="s">
        <v>1637</v>
      </c>
      <c r="G263" s="1">
        <v>43270</v>
      </c>
      <c r="H263" s="6">
        <f t="shared" si="8"/>
        <v>2018</v>
      </c>
      <c r="I263">
        <v>3778</v>
      </c>
      <c r="J263" s="11">
        <f t="shared" si="9"/>
        <v>7.4804399999999998</v>
      </c>
      <c r="K263" t="s">
        <v>21</v>
      </c>
      <c r="L263" s="6" t="s">
        <v>10</v>
      </c>
      <c r="N263" s="7"/>
    </row>
    <row r="264" spans="1:14">
      <c r="A264" s="2" t="s">
        <v>1216</v>
      </c>
      <c r="B264" t="s">
        <v>20</v>
      </c>
      <c r="C264">
        <v>8</v>
      </c>
      <c r="D264" t="s">
        <v>1375</v>
      </c>
      <c r="E264" t="s">
        <v>1638</v>
      </c>
      <c r="F264" t="s">
        <v>1638</v>
      </c>
      <c r="G264" s="1">
        <v>43271</v>
      </c>
      <c r="H264" s="6">
        <f t="shared" si="8"/>
        <v>2018</v>
      </c>
      <c r="I264">
        <v>3344</v>
      </c>
      <c r="J264" s="11">
        <f t="shared" si="9"/>
        <v>6.6211200000000003</v>
      </c>
      <c r="K264" t="s">
        <v>21</v>
      </c>
      <c r="L264" s="6" t="s">
        <v>10</v>
      </c>
      <c r="N264" s="7"/>
    </row>
    <row r="265" spans="1:14">
      <c r="A265" s="2" t="s">
        <v>1216</v>
      </c>
      <c r="B265" t="s">
        <v>20</v>
      </c>
      <c r="C265">
        <v>8</v>
      </c>
      <c r="D265" t="s">
        <v>1375</v>
      </c>
      <c r="E265" t="s">
        <v>1639</v>
      </c>
      <c r="F265" t="s">
        <v>1639</v>
      </c>
      <c r="G265" s="1">
        <v>43272</v>
      </c>
      <c r="H265" s="6">
        <f t="shared" si="8"/>
        <v>2018</v>
      </c>
      <c r="I265">
        <v>3409</v>
      </c>
      <c r="J265" s="11">
        <f t="shared" si="9"/>
        <v>6.7498199999999997</v>
      </c>
      <c r="K265" t="s">
        <v>21</v>
      </c>
      <c r="L265" s="6" t="s">
        <v>10</v>
      </c>
      <c r="N265" s="7"/>
    </row>
    <row r="266" spans="1:14">
      <c r="A266" s="2" t="s">
        <v>1216</v>
      </c>
      <c r="B266" t="s">
        <v>20</v>
      </c>
      <c r="C266">
        <v>8</v>
      </c>
      <c r="D266" t="s">
        <v>1375</v>
      </c>
      <c r="E266" t="s">
        <v>1640</v>
      </c>
      <c r="F266" t="s">
        <v>1640</v>
      </c>
      <c r="G266" s="1">
        <v>43273</v>
      </c>
      <c r="H266" s="6">
        <f t="shared" si="8"/>
        <v>2018</v>
      </c>
      <c r="I266">
        <v>3630</v>
      </c>
      <c r="J266" s="11">
        <f t="shared" si="9"/>
        <v>7.1874000000000002</v>
      </c>
      <c r="K266" t="s">
        <v>21</v>
      </c>
      <c r="L266" s="6" t="s">
        <v>10</v>
      </c>
      <c r="N266" s="7"/>
    </row>
    <row r="267" spans="1:14">
      <c r="A267" s="2" t="s">
        <v>1216</v>
      </c>
      <c r="B267" t="s">
        <v>20</v>
      </c>
      <c r="C267">
        <v>8</v>
      </c>
      <c r="D267" t="s">
        <v>1375</v>
      </c>
      <c r="E267" t="s">
        <v>1641</v>
      </c>
      <c r="F267" t="s">
        <v>1641</v>
      </c>
      <c r="G267" s="1">
        <v>43274</v>
      </c>
      <c r="H267" s="6">
        <f t="shared" si="8"/>
        <v>2018</v>
      </c>
      <c r="I267">
        <v>3047</v>
      </c>
      <c r="J267" s="11">
        <f t="shared" si="9"/>
        <v>6.0330599999999999</v>
      </c>
      <c r="K267" t="s">
        <v>21</v>
      </c>
      <c r="L267" s="6" t="s">
        <v>10</v>
      </c>
      <c r="N267" s="7"/>
    </row>
    <row r="268" spans="1:14">
      <c r="A268" s="2" t="s">
        <v>1216</v>
      </c>
      <c r="B268" t="s">
        <v>20</v>
      </c>
      <c r="C268">
        <v>8</v>
      </c>
      <c r="D268" t="s">
        <v>1375</v>
      </c>
      <c r="E268" t="s">
        <v>1642</v>
      </c>
      <c r="F268" t="s">
        <v>1642</v>
      </c>
      <c r="G268" s="1">
        <v>43275</v>
      </c>
      <c r="H268" s="6">
        <f t="shared" si="8"/>
        <v>2018</v>
      </c>
      <c r="I268">
        <v>3524</v>
      </c>
      <c r="J268" s="11">
        <f t="shared" si="9"/>
        <v>6.9775200000000002</v>
      </c>
      <c r="K268" t="s">
        <v>21</v>
      </c>
      <c r="L268" s="6" t="s">
        <v>10</v>
      </c>
      <c r="N268" s="7"/>
    </row>
    <row r="269" spans="1:14">
      <c r="A269" s="2" t="s">
        <v>1216</v>
      </c>
      <c r="B269" t="s">
        <v>20</v>
      </c>
      <c r="C269">
        <v>8</v>
      </c>
      <c r="D269" t="s">
        <v>1375</v>
      </c>
      <c r="E269" t="s">
        <v>1643</v>
      </c>
      <c r="F269" t="s">
        <v>1643</v>
      </c>
      <c r="G269" s="1">
        <v>43276</v>
      </c>
      <c r="H269" s="6">
        <f t="shared" si="8"/>
        <v>2018</v>
      </c>
      <c r="I269">
        <v>2045</v>
      </c>
      <c r="J269" s="11">
        <f t="shared" si="9"/>
        <v>4.0491000000000001</v>
      </c>
      <c r="K269" t="s">
        <v>21</v>
      </c>
      <c r="L269" s="6" t="s">
        <v>10</v>
      </c>
      <c r="N269" s="7"/>
    </row>
    <row r="270" spans="1:14">
      <c r="A270" s="2" t="s">
        <v>1216</v>
      </c>
      <c r="B270" t="s">
        <v>20</v>
      </c>
      <c r="C270">
        <v>8</v>
      </c>
      <c r="D270" t="s">
        <v>1375</v>
      </c>
      <c r="E270" t="s">
        <v>1644</v>
      </c>
      <c r="F270" t="s">
        <v>1644</v>
      </c>
      <c r="G270" s="1">
        <v>43277</v>
      </c>
      <c r="H270" s="6">
        <f t="shared" si="8"/>
        <v>2018</v>
      </c>
      <c r="I270">
        <v>3510</v>
      </c>
      <c r="J270" s="11">
        <f t="shared" si="9"/>
        <v>6.9497999999999998</v>
      </c>
      <c r="K270" t="s">
        <v>21</v>
      </c>
      <c r="L270" s="6" t="s">
        <v>10</v>
      </c>
      <c r="N270" s="7"/>
    </row>
    <row r="271" spans="1:14">
      <c r="A271" s="2" t="s">
        <v>1216</v>
      </c>
      <c r="B271" t="s">
        <v>20</v>
      </c>
      <c r="C271">
        <v>8</v>
      </c>
      <c r="D271" t="s">
        <v>1375</v>
      </c>
      <c r="E271" t="s">
        <v>1645</v>
      </c>
      <c r="F271" t="s">
        <v>1645</v>
      </c>
      <c r="G271" s="1">
        <v>43278</v>
      </c>
      <c r="H271" s="6">
        <f t="shared" si="8"/>
        <v>2018</v>
      </c>
      <c r="I271">
        <v>3416</v>
      </c>
      <c r="J271" s="11">
        <f t="shared" si="9"/>
        <v>6.7636799999999999</v>
      </c>
      <c r="K271" t="s">
        <v>21</v>
      </c>
      <c r="L271" s="6" t="s">
        <v>10</v>
      </c>
      <c r="N271" s="7"/>
    </row>
    <row r="272" spans="1:14">
      <c r="A272" s="2" t="s">
        <v>1216</v>
      </c>
      <c r="B272" t="s">
        <v>20</v>
      </c>
      <c r="C272">
        <v>8</v>
      </c>
      <c r="D272" t="s">
        <v>1375</v>
      </c>
      <c r="E272" t="s">
        <v>1646</v>
      </c>
      <c r="F272" t="s">
        <v>1646</v>
      </c>
      <c r="G272" s="1">
        <v>43279</v>
      </c>
      <c r="H272" s="6">
        <f t="shared" si="8"/>
        <v>2018</v>
      </c>
      <c r="I272">
        <v>3167</v>
      </c>
      <c r="J272" s="11">
        <f t="shared" si="9"/>
        <v>6.2706600000000003</v>
      </c>
      <c r="K272" t="s">
        <v>21</v>
      </c>
      <c r="L272" s="6" t="s">
        <v>10</v>
      </c>
      <c r="N272" s="7"/>
    </row>
    <row r="273" spans="1:14">
      <c r="A273" s="2" t="s">
        <v>1216</v>
      </c>
      <c r="B273" t="s">
        <v>20</v>
      </c>
      <c r="C273">
        <v>8</v>
      </c>
      <c r="D273" t="s">
        <v>1375</v>
      </c>
      <c r="E273" t="s">
        <v>1647</v>
      </c>
      <c r="F273" t="s">
        <v>1647</v>
      </c>
      <c r="G273" s="1">
        <v>43280</v>
      </c>
      <c r="H273" s="6">
        <f t="shared" si="8"/>
        <v>2018</v>
      </c>
      <c r="I273">
        <v>3860</v>
      </c>
      <c r="J273" s="11">
        <f t="shared" si="9"/>
        <v>7.6428000000000003</v>
      </c>
      <c r="K273" t="s">
        <v>21</v>
      </c>
      <c r="L273" s="6" t="s">
        <v>10</v>
      </c>
      <c r="N273" s="7"/>
    </row>
    <row r="274" spans="1:14">
      <c r="A274" s="2" t="s">
        <v>1216</v>
      </c>
      <c r="B274" t="s">
        <v>20</v>
      </c>
      <c r="C274">
        <v>8</v>
      </c>
      <c r="D274" t="s">
        <v>1375</v>
      </c>
      <c r="E274" t="s">
        <v>1648</v>
      </c>
      <c r="F274" t="s">
        <v>1648</v>
      </c>
      <c r="G274" s="1">
        <v>43281</v>
      </c>
      <c r="H274" s="6">
        <f t="shared" si="8"/>
        <v>2018</v>
      </c>
      <c r="I274">
        <v>3526</v>
      </c>
      <c r="J274" s="11">
        <f t="shared" si="9"/>
        <v>6.9814800000000004</v>
      </c>
      <c r="K274" t="s">
        <v>21</v>
      </c>
      <c r="L274" s="6" t="s">
        <v>10</v>
      </c>
      <c r="N274" s="7"/>
    </row>
    <row r="275" spans="1:14">
      <c r="A275" s="2" t="s">
        <v>1216</v>
      </c>
      <c r="B275" t="s">
        <v>20</v>
      </c>
      <c r="C275">
        <v>8</v>
      </c>
      <c r="D275" t="s">
        <v>1375</v>
      </c>
      <c r="E275" t="s">
        <v>1649</v>
      </c>
      <c r="F275" t="s">
        <v>1649</v>
      </c>
      <c r="G275" s="1">
        <v>43282</v>
      </c>
      <c r="H275" s="6">
        <f t="shared" si="8"/>
        <v>2018</v>
      </c>
      <c r="I275">
        <v>1836</v>
      </c>
      <c r="J275" s="11">
        <f t="shared" si="9"/>
        <v>3.6352799999999998</v>
      </c>
      <c r="K275" t="s">
        <v>21</v>
      </c>
      <c r="L275" s="6" t="s">
        <v>10</v>
      </c>
      <c r="N275" s="7"/>
    </row>
    <row r="276" spans="1:14">
      <c r="A276" s="2" t="s">
        <v>1216</v>
      </c>
      <c r="B276" t="s">
        <v>20</v>
      </c>
      <c r="C276">
        <v>8</v>
      </c>
      <c r="D276" t="s">
        <v>1375</v>
      </c>
      <c r="E276" t="s">
        <v>1650</v>
      </c>
      <c r="F276" t="s">
        <v>1650</v>
      </c>
      <c r="G276" s="1">
        <v>43283</v>
      </c>
      <c r="H276" s="6">
        <f t="shared" si="8"/>
        <v>2018</v>
      </c>
      <c r="I276">
        <v>2815</v>
      </c>
      <c r="J276" s="11">
        <f t="shared" si="9"/>
        <v>5.5736999999999997</v>
      </c>
      <c r="K276" t="s">
        <v>21</v>
      </c>
      <c r="L276" s="6" t="s">
        <v>10</v>
      </c>
      <c r="N276" s="7"/>
    </row>
    <row r="277" spans="1:14">
      <c r="A277" s="2" t="s">
        <v>1216</v>
      </c>
      <c r="B277" t="s">
        <v>20</v>
      </c>
      <c r="C277">
        <v>8</v>
      </c>
      <c r="D277" t="s">
        <v>1375</v>
      </c>
      <c r="E277" t="s">
        <v>1651</v>
      </c>
      <c r="F277" t="s">
        <v>1651</v>
      </c>
      <c r="G277" s="1">
        <v>43284</v>
      </c>
      <c r="H277" s="6">
        <f t="shared" si="8"/>
        <v>2018</v>
      </c>
      <c r="I277">
        <v>3443</v>
      </c>
      <c r="J277" s="11">
        <f t="shared" si="9"/>
        <v>6.8171400000000002</v>
      </c>
      <c r="K277" t="s">
        <v>21</v>
      </c>
      <c r="L277" s="6" t="s">
        <v>10</v>
      </c>
      <c r="N277" s="7"/>
    </row>
    <row r="278" spans="1:14">
      <c r="A278" s="2" t="s">
        <v>1216</v>
      </c>
      <c r="B278" t="s">
        <v>20</v>
      </c>
      <c r="C278">
        <v>8</v>
      </c>
      <c r="D278" t="s">
        <v>1375</v>
      </c>
      <c r="E278" t="s">
        <v>1652</v>
      </c>
      <c r="F278" t="s">
        <v>1652</v>
      </c>
      <c r="G278" s="1">
        <v>43285</v>
      </c>
      <c r="H278" s="6">
        <f t="shared" si="8"/>
        <v>2018</v>
      </c>
      <c r="I278">
        <v>3360</v>
      </c>
      <c r="J278" s="11">
        <f t="shared" si="9"/>
        <v>6.6528</v>
      </c>
      <c r="K278" t="s">
        <v>21</v>
      </c>
      <c r="L278" s="6" t="s">
        <v>10</v>
      </c>
      <c r="N278" s="7"/>
    </row>
    <row r="279" spans="1:14">
      <c r="A279" s="2" t="s">
        <v>1216</v>
      </c>
      <c r="B279" t="s">
        <v>20</v>
      </c>
      <c r="C279">
        <v>8</v>
      </c>
      <c r="D279" t="s">
        <v>1375</v>
      </c>
      <c r="E279" t="s">
        <v>1653</v>
      </c>
      <c r="F279" t="s">
        <v>1653</v>
      </c>
      <c r="G279" s="1">
        <v>43286</v>
      </c>
      <c r="H279" s="6">
        <f t="shared" si="8"/>
        <v>2018</v>
      </c>
      <c r="I279">
        <v>3139</v>
      </c>
      <c r="J279" s="11">
        <f t="shared" si="9"/>
        <v>6.2152199999999995</v>
      </c>
      <c r="K279" t="s">
        <v>21</v>
      </c>
      <c r="L279" s="6" t="s">
        <v>10</v>
      </c>
      <c r="N279" s="7"/>
    </row>
    <row r="280" spans="1:14">
      <c r="A280" s="2" t="s">
        <v>1216</v>
      </c>
      <c r="B280" t="s">
        <v>20</v>
      </c>
      <c r="C280">
        <v>8</v>
      </c>
      <c r="D280" t="s">
        <v>1375</v>
      </c>
      <c r="E280" t="s">
        <v>1654</v>
      </c>
      <c r="F280" t="s">
        <v>1654</v>
      </c>
      <c r="G280" s="1">
        <v>43287</v>
      </c>
      <c r="H280" s="6">
        <f t="shared" si="8"/>
        <v>2018</v>
      </c>
      <c r="I280">
        <v>3099</v>
      </c>
      <c r="J280" s="11">
        <f t="shared" si="9"/>
        <v>6.1360200000000003</v>
      </c>
      <c r="K280" t="s">
        <v>21</v>
      </c>
      <c r="L280" s="6" t="s">
        <v>10</v>
      </c>
      <c r="N280" s="7"/>
    </row>
    <row r="281" spans="1:14">
      <c r="A281" s="2" t="s">
        <v>1216</v>
      </c>
      <c r="B281" t="s">
        <v>20</v>
      </c>
      <c r="C281">
        <v>8</v>
      </c>
      <c r="D281" t="s">
        <v>1375</v>
      </c>
      <c r="E281" t="s">
        <v>1655</v>
      </c>
      <c r="F281" t="s">
        <v>1655</v>
      </c>
      <c r="G281" s="1">
        <v>43288</v>
      </c>
      <c r="H281" s="6">
        <f t="shared" si="8"/>
        <v>2018</v>
      </c>
      <c r="I281">
        <v>3157</v>
      </c>
      <c r="J281" s="11">
        <f t="shared" si="9"/>
        <v>6.2508600000000003</v>
      </c>
      <c r="K281" t="s">
        <v>21</v>
      </c>
      <c r="L281" s="6" t="s">
        <v>10</v>
      </c>
      <c r="N281" s="7"/>
    </row>
    <row r="282" spans="1:14">
      <c r="A282" s="2" t="s">
        <v>1216</v>
      </c>
      <c r="B282" t="s">
        <v>20</v>
      </c>
      <c r="C282">
        <v>8</v>
      </c>
      <c r="D282" t="s">
        <v>1375</v>
      </c>
      <c r="E282" t="s">
        <v>1656</v>
      </c>
      <c r="F282" t="s">
        <v>1656</v>
      </c>
      <c r="G282" s="1">
        <v>43289</v>
      </c>
      <c r="H282" s="6">
        <f t="shared" si="8"/>
        <v>2018</v>
      </c>
      <c r="I282">
        <v>3191</v>
      </c>
      <c r="J282" s="11">
        <f t="shared" si="9"/>
        <v>6.3181799999999999</v>
      </c>
      <c r="K282" t="s">
        <v>21</v>
      </c>
      <c r="L282" s="6" t="s">
        <v>10</v>
      </c>
      <c r="N282" s="7"/>
    </row>
    <row r="283" spans="1:14">
      <c r="A283" s="2" t="s">
        <v>1216</v>
      </c>
      <c r="B283" t="s">
        <v>20</v>
      </c>
      <c r="C283">
        <v>8</v>
      </c>
      <c r="D283" t="s">
        <v>1375</v>
      </c>
      <c r="E283" t="s">
        <v>1657</v>
      </c>
      <c r="F283" t="s">
        <v>1657</v>
      </c>
      <c r="G283" s="1">
        <v>43290</v>
      </c>
      <c r="H283" s="6">
        <f t="shared" si="8"/>
        <v>2018</v>
      </c>
      <c r="I283">
        <v>2598</v>
      </c>
      <c r="J283" s="11">
        <f t="shared" si="9"/>
        <v>5.1440400000000004</v>
      </c>
      <c r="K283" t="s">
        <v>21</v>
      </c>
      <c r="L283" s="6" t="s">
        <v>10</v>
      </c>
      <c r="N283" s="7"/>
    </row>
    <row r="284" spans="1:14">
      <c r="A284" s="2" t="s">
        <v>1216</v>
      </c>
      <c r="B284" t="s">
        <v>20</v>
      </c>
      <c r="C284">
        <v>8</v>
      </c>
      <c r="D284" t="s">
        <v>1375</v>
      </c>
      <c r="E284" t="s">
        <v>1658</v>
      </c>
      <c r="F284" t="s">
        <v>1658</v>
      </c>
      <c r="G284" s="1">
        <v>43291</v>
      </c>
      <c r="H284" s="6">
        <f t="shared" si="8"/>
        <v>2018</v>
      </c>
      <c r="I284">
        <v>3227</v>
      </c>
      <c r="J284" s="11">
        <f t="shared" si="9"/>
        <v>6.3894599999999997</v>
      </c>
      <c r="K284" t="s">
        <v>21</v>
      </c>
      <c r="L284" s="6" t="s">
        <v>10</v>
      </c>
      <c r="N284" s="7"/>
    </row>
    <row r="285" spans="1:14">
      <c r="A285" s="2" t="s">
        <v>1216</v>
      </c>
      <c r="B285" t="s">
        <v>20</v>
      </c>
      <c r="C285">
        <v>8</v>
      </c>
      <c r="D285" t="s">
        <v>1375</v>
      </c>
      <c r="E285" t="s">
        <v>1659</v>
      </c>
      <c r="F285" t="s">
        <v>1659</v>
      </c>
      <c r="G285" s="1">
        <v>43292</v>
      </c>
      <c r="H285" s="6">
        <f t="shared" si="8"/>
        <v>2018</v>
      </c>
      <c r="I285">
        <v>3040</v>
      </c>
      <c r="J285" s="11">
        <f t="shared" si="9"/>
        <v>6.0191999999999997</v>
      </c>
      <c r="K285" t="s">
        <v>21</v>
      </c>
      <c r="L285" s="6" t="s">
        <v>10</v>
      </c>
      <c r="N285" s="7"/>
    </row>
    <row r="286" spans="1:14">
      <c r="A286" s="2" t="s">
        <v>1216</v>
      </c>
      <c r="B286" t="s">
        <v>20</v>
      </c>
      <c r="C286">
        <v>8</v>
      </c>
      <c r="D286" t="s">
        <v>1375</v>
      </c>
      <c r="E286" t="s">
        <v>1660</v>
      </c>
      <c r="F286" t="s">
        <v>1660</v>
      </c>
      <c r="G286" s="1">
        <v>43293</v>
      </c>
      <c r="H286" s="6">
        <f t="shared" si="8"/>
        <v>2018</v>
      </c>
      <c r="I286">
        <v>2858</v>
      </c>
      <c r="J286" s="11">
        <f t="shared" si="9"/>
        <v>5.6588399999999996</v>
      </c>
      <c r="K286" t="s">
        <v>21</v>
      </c>
      <c r="L286" s="6" t="s">
        <v>10</v>
      </c>
      <c r="N286" s="7"/>
    </row>
    <row r="287" spans="1:14">
      <c r="A287" s="2" t="s">
        <v>1216</v>
      </c>
      <c r="B287" t="s">
        <v>20</v>
      </c>
      <c r="C287">
        <v>8</v>
      </c>
      <c r="D287" t="s">
        <v>1375</v>
      </c>
      <c r="E287" t="s">
        <v>1661</v>
      </c>
      <c r="F287" t="s">
        <v>1661</v>
      </c>
      <c r="G287" s="1">
        <v>43294</v>
      </c>
      <c r="H287" s="6">
        <f t="shared" si="8"/>
        <v>2018</v>
      </c>
      <c r="I287">
        <v>3661</v>
      </c>
      <c r="J287" s="11">
        <f t="shared" si="9"/>
        <v>7.24878</v>
      </c>
      <c r="K287" t="s">
        <v>21</v>
      </c>
      <c r="L287" s="6" t="s">
        <v>10</v>
      </c>
      <c r="N287" s="7"/>
    </row>
    <row r="288" spans="1:14">
      <c r="A288" s="2" t="s">
        <v>1216</v>
      </c>
      <c r="B288" t="s">
        <v>20</v>
      </c>
      <c r="C288">
        <v>8</v>
      </c>
      <c r="D288" t="s">
        <v>1375</v>
      </c>
      <c r="E288" t="s">
        <v>1662</v>
      </c>
      <c r="F288" t="s">
        <v>1662</v>
      </c>
      <c r="G288" s="1">
        <v>43295</v>
      </c>
      <c r="H288" s="6">
        <f t="shared" si="8"/>
        <v>2018</v>
      </c>
      <c r="I288">
        <v>3131</v>
      </c>
      <c r="J288" s="11">
        <f t="shared" si="9"/>
        <v>6.1993799999999997</v>
      </c>
      <c r="K288" t="s">
        <v>21</v>
      </c>
      <c r="L288" s="6" t="s">
        <v>10</v>
      </c>
      <c r="N288" s="7"/>
    </row>
    <row r="289" spans="1:14">
      <c r="A289" s="2" t="s">
        <v>1216</v>
      </c>
      <c r="B289" t="s">
        <v>20</v>
      </c>
      <c r="C289">
        <v>8</v>
      </c>
      <c r="D289" t="s">
        <v>1375</v>
      </c>
      <c r="E289" t="s">
        <v>1663</v>
      </c>
      <c r="F289" t="s">
        <v>1663</v>
      </c>
      <c r="G289" s="1">
        <v>43296</v>
      </c>
      <c r="H289" s="6">
        <f t="shared" si="8"/>
        <v>2018</v>
      </c>
      <c r="I289">
        <v>3185</v>
      </c>
      <c r="J289" s="11">
        <f t="shared" si="9"/>
        <v>6.3063000000000002</v>
      </c>
      <c r="K289" t="s">
        <v>21</v>
      </c>
      <c r="L289" s="6" t="s">
        <v>10</v>
      </c>
      <c r="N289" s="7"/>
    </row>
    <row r="290" spans="1:14">
      <c r="A290" s="2" t="s">
        <v>1216</v>
      </c>
      <c r="B290" t="s">
        <v>20</v>
      </c>
      <c r="C290">
        <v>8</v>
      </c>
      <c r="D290" t="s">
        <v>1375</v>
      </c>
      <c r="E290" t="s">
        <v>1664</v>
      </c>
      <c r="F290" t="s">
        <v>1664</v>
      </c>
      <c r="G290" s="1">
        <v>43297</v>
      </c>
      <c r="H290" s="6">
        <f t="shared" si="8"/>
        <v>2018</v>
      </c>
      <c r="I290">
        <v>2668</v>
      </c>
      <c r="J290" s="11">
        <f t="shared" si="9"/>
        <v>5.2826399999999998</v>
      </c>
      <c r="K290" t="s">
        <v>21</v>
      </c>
      <c r="L290" s="6" t="s">
        <v>10</v>
      </c>
      <c r="N290" s="7"/>
    </row>
    <row r="291" spans="1:14">
      <c r="A291" s="2" t="s">
        <v>1216</v>
      </c>
      <c r="B291" t="s">
        <v>20</v>
      </c>
      <c r="C291">
        <v>8</v>
      </c>
      <c r="D291" t="s">
        <v>1375</v>
      </c>
      <c r="E291" t="s">
        <v>1665</v>
      </c>
      <c r="F291" t="s">
        <v>1665</v>
      </c>
      <c r="G291" s="1">
        <v>43298</v>
      </c>
      <c r="H291" s="6">
        <f t="shared" si="8"/>
        <v>2018</v>
      </c>
      <c r="I291">
        <v>3210</v>
      </c>
      <c r="J291" s="11">
        <f t="shared" si="9"/>
        <v>6.3558000000000003</v>
      </c>
      <c r="K291" t="s">
        <v>21</v>
      </c>
      <c r="L291" s="6" t="s">
        <v>10</v>
      </c>
      <c r="N291" s="7"/>
    </row>
    <row r="292" spans="1:14">
      <c r="A292" s="2" t="s">
        <v>1216</v>
      </c>
      <c r="B292" t="s">
        <v>20</v>
      </c>
      <c r="C292">
        <v>8</v>
      </c>
      <c r="D292" t="s">
        <v>1375</v>
      </c>
      <c r="E292" t="s">
        <v>1666</v>
      </c>
      <c r="F292" t="s">
        <v>1666</v>
      </c>
      <c r="G292" s="1">
        <v>43299</v>
      </c>
      <c r="H292" s="6">
        <f t="shared" si="8"/>
        <v>2018</v>
      </c>
      <c r="I292">
        <v>2886</v>
      </c>
      <c r="J292" s="11">
        <f t="shared" si="9"/>
        <v>5.7142799999999996</v>
      </c>
      <c r="K292" t="s">
        <v>21</v>
      </c>
      <c r="L292" s="6" t="s">
        <v>10</v>
      </c>
      <c r="N292" s="7"/>
    </row>
    <row r="293" spans="1:14">
      <c r="A293" s="2" t="s">
        <v>1216</v>
      </c>
      <c r="B293" t="s">
        <v>20</v>
      </c>
      <c r="C293">
        <v>8</v>
      </c>
      <c r="D293" t="s">
        <v>1375</v>
      </c>
      <c r="E293" t="s">
        <v>1667</v>
      </c>
      <c r="F293" t="s">
        <v>1667</v>
      </c>
      <c r="G293" s="1">
        <v>43300</v>
      </c>
      <c r="H293" s="6">
        <f t="shared" si="8"/>
        <v>2018</v>
      </c>
      <c r="I293">
        <v>2764</v>
      </c>
      <c r="J293" s="11">
        <f t="shared" si="9"/>
        <v>5.4727199999999998</v>
      </c>
      <c r="K293" t="s">
        <v>21</v>
      </c>
      <c r="L293" s="6" t="s">
        <v>10</v>
      </c>
      <c r="N293" s="7"/>
    </row>
    <row r="294" spans="1:14">
      <c r="A294" s="2" t="s">
        <v>1216</v>
      </c>
      <c r="B294" t="s">
        <v>20</v>
      </c>
      <c r="C294">
        <v>8</v>
      </c>
      <c r="D294" t="s">
        <v>1375</v>
      </c>
      <c r="E294" t="s">
        <v>1668</v>
      </c>
      <c r="F294" t="s">
        <v>1668</v>
      </c>
      <c r="G294" s="1">
        <v>43301</v>
      </c>
      <c r="H294" s="6">
        <f t="shared" si="8"/>
        <v>2018</v>
      </c>
      <c r="I294">
        <v>2988</v>
      </c>
      <c r="J294" s="11">
        <f t="shared" si="9"/>
        <v>5.9162400000000002</v>
      </c>
      <c r="K294" t="s">
        <v>21</v>
      </c>
      <c r="L294" s="6" t="s">
        <v>10</v>
      </c>
      <c r="N294" s="7"/>
    </row>
    <row r="295" spans="1:14">
      <c r="A295" s="2" t="s">
        <v>1216</v>
      </c>
      <c r="B295" t="s">
        <v>20</v>
      </c>
      <c r="C295">
        <v>8</v>
      </c>
      <c r="D295" t="s">
        <v>1375</v>
      </c>
      <c r="E295" t="s">
        <v>1669</v>
      </c>
      <c r="F295" t="s">
        <v>1669</v>
      </c>
      <c r="G295" s="1">
        <v>43302</v>
      </c>
      <c r="H295" s="6">
        <f t="shared" si="8"/>
        <v>2018</v>
      </c>
      <c r="I295">
        <v>2946</v>
      </c>
      <c r="J295" s="11">
        <f t="shared" si="9"/>
        <v>5.8330799999999998</v>
      </c>
      <c r="K295" t="s">
        <v>21</v>
      </c>
      <c r="L295" s="6" t="s">
        <v>10</v>
      </c>
      <c r="N295" s="7"/>
    </row>
    <row r="296" spans="1:14">
      <c r="A296" s="2" t="s">
        <v>1216</v>
      </c>
      <c r="B296" t="s">
        <v>20</v>
      </c>
      <c r="C296">
        <v>8</v>
      </c>
      <c r="D296" t="s">
        <v>1375</v>
      </c>
      <c r="E296" t="s">
        <v>1670</v>
      </c>
      <c r="F296" t="s">
        <v>1670</v>
      </c>
      <c r="G296" s="1">
        <v>43303</v>
      </c>
      <c r="H296" s="6">
        <f t="shared" si="8"/>
        <v>2018</v>
      </c>
      <c r="I296">
        <v>3218</v>
      </c>
      <c r="J296" s="11">
        <f t="shared" si="9"/>
        <v>6.3716400000000002</v>
      </c>
      <c r="K296" t="s">
        <v>21</v>
      </c>
      <c r="L296" s="6" t="s">
        <v>10</v>
      </c>
      <c r="N296" s="7"/>
    </row>
    <row r="297" spans="1:14">
      <c r="A297" s="2" t="s">
        <v>1216</v>
      </c>
      <c r="B297" t="s">
        <v>20</v>
      </c>
      <c r="C297">
        <v>8</v>
      </c>
      <c r="D297" t="s">
        <v>1375</v>
      </c>
      <c r="E297" t="s">
        <v>1671</v>
      </c>
      <c r="F297" t="s">
        <v>1671</v>
      </c>
      <c r="G297" s="1">
        <v>43304</v>
      </c>
      <c r="H297" s="6">
        <f t="shared" si="8"/>
        <v>2018</v>
      </c>
      <c r="I297">
        <v>2857</v>
      </c>
      <c r="J297" s="11">
        <f t="shared" si="9"/>
        <v>5.65686</v>
      </c>
      <c r="K297" t="s">
        <v>21</v>
      </c>
      <c r="L297" s="6" t="s">
        <v>10</v>
      </c>
      <c r="N297" s="7"/>
    </row>
    <row r="298" spans="1:14">
      <c r="A298" s="2" t="s">
        <v>1216</v>
      </c>
      <c r="B298" t="s">
        <v>20</v>
      </c>
      <c r="C298">
        <v>8</v>
      </c>
      <c r="D298" t="s">
        <v>1375</v>
      </c>
      <c r="E298" t="s">
        <v>1672</v>
      </c>
      <c r="F298" t="s">
        <v>1672</v>
      </c>
      <c r="G298" s="1">
        <v>43305</v>
      </c>
      <c r="H298" s="6">
        <f t="shared" si="8"/>
        <v>2018</v>
      </c>
      <c r="I298">
        <v>2728</v>
      </c>
      <c r="J298" s="11">
        <f t="shared" si="9"/>
        <v>5.40144</v>
      </c>
      <c r="K298" t="s">
        <v>21</v>
      </c>
      <c r="L298" s="6" t="s">
        <v>10</v>
      </c>
      <c r="N298" s="7"/>
    </row>
    <row r="299" spans="1:14">
      <c r="A299" s="2" t="s">
        <v>1216</v>
      </c>
      <c r="B299" t="s">
        <v>20</v>
      </c>
      <c r="C299">
        <v>8</v>
      </c>
      <c r="D299" t="s">
        <v>1375</v>
      </c>
      <c r="E299" t="s">
        <v>1673</v>
      </c>
      <c r="F299" t="s">
        <v>1673</v>
      </c>
      <c r="G299" s="1">
        <v>43306</v>
      </c>
      <c r="H299" s="6">
        <f t="shared" si="8"/>
        <v>2018</v>
      </c>
      <c r="I299">
        <v>2793</v>
      </c>
      <c r="J299" s="11">
        <f t="shared" si="9"/>
        <v>5.5301400000000003</v>
      </c>
      <c r="K299" t="s">
        <v>21</v>
      </c>
      <c r="L299" s="6" t="s">
        <v>10</v>
      </c>
      <c r="N299" s="7"/>
    </row>
    <row r="300" spans="1:14">
      <c r="A300" s="2" t="s">
        <v>1216</v>
      </c>
      <c r="B300" t="s">
        <v>20</v>
      </c>
      <c r="C300">
        <v>8</v>
      </c>
      <c r="D300" t="s">
        <v>1375</v>
      </c>
      <c r="E300" t="s">
        <v>1674</v>
      </c>
      <c r="F300" t="s">
        <v>1674</v>
      </c>
      <c r="G300" s="1">
        <v>43307</v>
      </c>
      <c r="H300" s="6">
        <f t="shared" si="8"/>
        <v>2018</v>
      </c>
      <c r="I300">
        <v>2393</v>
      </c>
      <c r="J300" s="11">
        <f t="shared" si="9"/>
        <v>4.7381399999999996</v>
      </c>
      <c r="K300" t="s">
        <v>1212</v>
      </c>
      <c r="L300" s="6" t="s">
        <v>10</v>
      </c>
      <c r="N300" s="7"/>
    </row>
    <row r="301" spans="1:14">
      <c r="A301" s="2" t="s">
        <v>1216</v>
      </c>
      <c r="B301" t="s">
        <v>20</v>
      </c>
      <c r="C301">
        <v>8</v>
      </c>
      <c r="D301" t="s">
        <v>1375</v>
      </c>
      <c r="E301" t="s">
        <v>1675</v>
      </c>
      <c r="F301" t="s">
        <v>1675</v>
      </c>
      <c r="G301" s="1">
        <v>43308</v>
      </c>
      <c r="H301" s="6">
        <f t="shared" si="8"/>
        <v>2018</v>
      </c>
      <c r="I301">
        <v>3439</v>
      </c>
      <c r="J301" s="11">
        <f t="shared" si="9"/>
        <v>6.8092199999999998</v>
      </c>
      <c r="K301" t="s">
        <v>1212</v>
      </c>
      <c r="L301" s="6" t="s">
        <v>10</v>
      </c>
      <c r="N301" s="7"/>
    </row>
    <row r="302" spans="1:14">
      <c r="A302" s="2" t="s">
        <v>1216</v>
      </c>
      <c r="B302" t="s">
        <v>20</v>
      </c>
      <c r="C302">
        <v>8</v>
      </c>
      <c r="D302" t="s">
        <v>1375</v>
      </c>
      <c r="E302" t="s">
        <v>1676</v>
      </c>
      <c r="F302" t="s">
        <v>1676</v>
      </c>
      <c r="G302" s="1">
        <v>43309</v>
      </c>
      <c r="H302" s="6">
        <f t="shared" si="8"/>
        <v>2018</v>
      </c>
      <c r="I302">
        <v>3166</v>
      </c>
      <c r="J302" s="11">
        <f t="shared" si="9"/>
        <v>6.2686799999999998</v>
      </c>
      <c r="K302" t="s">
        <v>1212</v>
      </c>
      <c r="L302" s="6" t="s">
        <v>10</v>
      </c>
      <c r="N302" s="7"/>
    </row>
    <row r="303" spans="1:14">
      <c r="A303" s="2" t="s">
        <v>1216</v>
      </c>
      <c r="B303" t="s">
        <v>20</v>
      </c>
      <c r="C303">
        <v>8</v>
      </c>
      <c r="D303" t="s">
        <v>1375</v>
      </c>
      <c r="E303" t="s">
        <v>1677</v>
      </c>
      <c r="F303" t="s">
        <v>1677</v>
      </c>
      <c r="G303" s="1">
        <v>43310</v>
      </c>
      <c r="H303" s="6">
        <f t="shared" si="8"/>
        <v>2018</v>
      </c>
      <c r="I303">
        <v>2796</v>
      </c>
      <c r="J303" s="11">
        <f t="shared" si="9"/>
        <v>5.5360800000000001</v>
      </c>
      <c r="K303" t="s">
        <v>1212</v>
      </c>
      <c r="L303" s="6" t="s">
        <v>10</v>
      </c>
      <c r="N303" s="7"/>
    </row>
    <row r="304" spans="1:14">
      <c r="A304" s="2" t="s">
        <v>1216</v>
      </c>
      <c r="B304" t="s">
        <v>20</v>
      </c>
      <c r="C304">
        <v>8</v>
      </c>
      <c r="D304" t="s">
        <v>1375</v>
      </c>
      <c r="E304" t="s">
        <v>1678</v>
      </c>
      <c r="F304" t="s">
        <v>1678</v>
      </c>
      <c r="G304" s="1">
        <v>43311</v>
      </c>
      <c r="H304" s="6">
        <f t="shared" si="8"/>
        <v>2018</v>
      </c>
      <c r="I304">
        <v>2959</v>
      </c>
      <c r="J304" s="11">
        <f t="shared" si="9"/>
        <v>5.8588199999999997</v>
      </c>
      <c r="K304" t="s">
        <v>1212</v>
      </c>
      <c r="L304" s="6" t="s">
        <v>10</v>
      </c>
      <c r="N304" s="7"/>
    </row>
    <row r="305" spans="1:14">
      <c r="A305" s="2" t="s">
        <v>1216</v>
      </c>
      <c r="B305" t="s">
        <v>20</v>
      </c>
      <c r="C305">
        <v>8</v>
      </c>
      <c r="D305" t="s">
        <v>1375</v>
      </c>
      <c r="E305" t="s">
        <v>845</v>
      </c>
      <c r="F305" t="s">
        <v>845</v>
      </c>
      <c r="G305" s="1">
        <v>43312</v>
      </c>
      <c r="H305" s="6">
        <f t="shared" si="8"/>
        <v>2018</v>
      </c>
      <c r="I305">
        <v>2573</v>
      </c>
      <c r="J305" s="11">
        <f t="shared" si="9"/>
        <v>5.0945400000000003</v>
      </c>
      <c r="K305" t="s">
        <v>1212</v>
      </c>
      <c r="L305" s="6" t="s">
        <v>10</v>
      </c>
      <c r="N305" s="7"/>
    </row>
    <row r="306" spans="1:14">
      <c r="A306" s="2" t="s">
        <v>1216</v>
      </c>
      <c r="B306" t="s">
        <v>20</v>
      </c>
      <c r="C306">
        <v>8</v>
      </c>
      <c r="D306" t="s">
        <v>1375</v>
      </c>
      <c r="E306" t="s">
        <v>480</v>
      </c>
      <c r="F306" t="s">
        <v>480</v>
      </c>
      <c r="G306" s="1">
        <v>43313</v>
      </c>
      <c r="H306" s="6">
        <f t="shared" si="8"/>
        <v>2018</v>
      </c>
      <c r="I306">
        <v>2920</v>
      </c>
      <c r="J306" s="11">
        <f t="shared" si="9"/>
        <v>5.7816000000000001</v>
      </c>
      <c r="K306" t="s">
        <v>21</v>
      </c>
      <c r="L306" s="6" t="s">
        <v>10</v>
      </c>
      <c r="N306" s="7"/>
    </row>
    <row r="307" spans="1:14">
      <c r="A307" s="2" t="s">
        <v>1216</v>
      </c>
      <c r="B307" t="s">
        <v>20</v>
      </c>
      <c r="C307">
        <v>8</v>
      </c>
      <c r="D307" t="s">
        <v>1375</v>
      </c>
      <c r="E307" t="s">
        <v>481</v>
      </c>
      <c r="F307" t="s">
        <v>481</v>
      </c>
      <c r="G307" s="1">
        <v>43314</v>
      </c>
      <c r="H307" s="6">
        <f t="shared" si="8"/>
        <v>2018</v>
      </c>
      <c r="I307">
        <v>2699</v>
      </c>
      <c r="J307" s="11">
        <f t="shared" si="9"/>
        <v>5.3440199999999995</v>
      </c>
      <c r="K307" t="s">
        <v>21</v>
      </c>
      <c r="L307" s="6" t="s">
        <v>10</v>
      </c>
      <c r="N307" s="7"/>
    </row>
    <row r="308" spans="1:14">
      <c r="A308" s="2" t="s">
        <v>1216</v>
      </c>
      <c r="B308" t="s">
        <v>20</v>
      </c>
      <c r="C308">
        <v>8</v>
      </c>
      <c r="D308" t="s">
        <v>1375</v>
      </c>
      <c r="E308" t="s">
        <v>482</v>
      </c>
      <c r="F308" t="s">
        <v>482</v>
      </c>
      <c r="G308" s="1">
        <v>43315</v>
      </c>
      <c r="H308" s="6">
        <f t="shared" si="8"/>
        <v>2018</v>
      </c>
      <c r="I308">
        <v>2405</v>
      </c>
      <c r="J308" s="11">
        <f t="shared" si="9"/>
        <v>4.7618999999999998</v>
      </c>
      <c r="K308" t="s">
        <v>21</v>
      </c>
      <c r="L308" s="6" t="s">
        <v>10</v>
      </c>
      <c r="N308" s="7"/>
    </row>
    <row r="309" spans="1:14">
      <c r="A309" s="2" t="s">
        <v>1216</v>
      </c>
      <c r="B309" t="s">
        <v>20</v>
      </c>
      <c r="C309">
        <v>8</v>
      </c>
      <c r="D309" t="s">
        <v>1375</v>
      </c>
      <c r="E309" t="s">
        <v>483</v>
      </c>
      <c r="F309" t="s">
        <v>483</v>
      </c>
      <c r="G309" s="1">
        <v>43316</v>
      </c>
      <c r="H309" s="6">
        <f t="shared" si="8"/>
        <v>2018</v>
      </c>
      <c r="I309">
        <v>2770</v>
      </c>
      <c r="J309" s="11">
        <f t="shared" si="9"/>
        <v>5.4846000000000004</v>
      </c>
      <c r="K309" t="s">
        <v>21</v>
      </c>
      <c r="L309" s="6" t="s">
        <v>10</v>
      </c>
      <c r="N309" s="7"/>
    </row>
    <row r="310" spans="1:14">
      <c r="A310" s="2" t="s">
        <v>1216</v>
      </c>
      <c r="B310" t="s">
        <v>20</v>
      </c>
      <c r="C310">
        <v>8</v>
      </c>
      <c r="D310" t="s">
        <v>1375</v>
      </c>
      <c r="E310" t="s">
        <v>484</v>
      </c>
      <c r="F310" t="s">
        <v>484</v>
      </c>
      <c r="G310" s="1">
        <v>43317</v>
      </c>
      <c r="H310" s="6">
        <f t="shared" si="8"/>
        <v>2018</v>
      </c>
      <c r="I310">
        <v>2780</v>
      </c>
      <c r="J310" s="11">
        <f t="shared" si="9"/>
        <v>5.5044000000000004</v>
      </c>
      <c r="K310" t="s">
        <v>21</v>
      </c>
      <c r="L310" s="6" t="s">
        <v>10</v>
      </c>
      <c r="N310" s="7"/>
    </row>
    <row r="311" spans="1:14">
      <c r="A311" s="2" t="s">
        <v>1216</v>
      </c>
      <c r="B311" t="s">
        <v>20</v>
      </c>
      <c r="C311">
        <v>8</v>
      </c>
      <c r="D311" t="s">
        <v>1375</v>
      </c>
      <c r="E311" t="s">
        <v>485</v>
      </c>
      <c r="F311" t="s">
        <v>485</v>
      </c>
      <c r="G311" s="1">
        <v>43318</v>
      </c>
      <c r="H311" s="6">
        <f t="shared" si="8"/>
        <v>2018</v>
      </c>
      <c r="I311">
        <v>2628</v>
      </c>
      <c r="J311" s="11">
        <f t="shared" si="9"/>
        <v>5.2034399999999996</v>
      </c>
      <c r="K311" t="s">
        <v>21</v>
      </c>
      <c r="L311" s="6" t="s">
        <v>10</v>
      </c>
      <c r="N311" s="7"/>
    </row>
    <row r="312" spans="1:14">
      <c r="A312" s="2" t="s">
        <v>1216</v>
      </c>
      <c r="B312" t="s">
        <v>20</v>
      </c>
      <c r="C312">
        <v>8</v>
      </c>
      <c r="D312" t="s">
        <v>1375</v>
      </c>
      <c r="E312" t="s">
        <v>486</v>
      </c>
      <c r="F312" t="s">
        <v>486</v>
      </c>
      <c r="G312" s="1">
        <v>43319</v>
      </c>
      <c r="H312" s="6">
        <f t="shared" si="8"/>
        <v>2018</v>
      </c>
      <c r="I312">
        <v>2405</v>
      </c>
      <c r="J312" s="11">
        <f t="shared" si="9"/>
        <v>4.7618999999999998</v>
      </c>
      <c r="K312" t="s">
        <v>21</v>
      </c>
      <c r="L312" s="6" t="s">
        <v>10</v>
      </c>
      <c r="N312" s="7"/>
    </row>
    <row r="313" spans="1:14">
      <c r="A313" s="2" t="s">
        <v>1216</v>
      </c>
      <c r="B313" t="s">
        <v>20</v>
      </c>
      <c r="C313">
        <v>8</v>
      </c>
      <c r="D313" t="s">
        <v>1375</v>
      </c>
      <c r="E313" t="s">
        <v>487</v>
      </c>
      <c r="F313" t="s">
        <v>487</v>
      </c>
      <c r="G313" s="1">
        <v>43320</v>
      </c>
      <c r="H313" s="6">
        <f t="shared" si="8"/>
        <v>2018</v>
      </c>
      <c r="I313">
        <v>2793</v>
      </c>
      <c r="J313" s="11">
        <f t="shared" si="9"/>
        <v>5.5301400000000003</v>
      </c>
      <c r="K313" t="s">
        <v>21</v>
      </c>
      <c r="L313" s="6" t="s">
        <v>10</v>
      </c>
      <c r="N313" s="7"/>
    </row>
    <row r="314" spans="1:14">
      <c r="A314" s="2" t="s">
        <v>1216</v>
      </c>
      <c r="B314" t="s">
        <v>20</v>
      </c>
      <c r="C314">
        <v>8</v>
      </c>
      <c r="D314" t="s">
        <v>1375</v>
      </c>
      <c r="E314" t="s">
        <v>488</v>
      </c>
      <c r="F314" t="s">
        <v>488</v>
      </c>
      <c r="G314" s="1">
        <v>43321</v>
      </c>
      <c r="H314" s="6">
        <f t="shared" si="8"/>
        <v>2018</v>
      </c>
      <c r="I314">
        <v>2299</v>
      </c>
      <c r="J314" s="11">
        <f t="shared" si="9"/>
        <v>4.5520199999999997</v>
      </c>
      <c r="K314" t="s">
        <v>21</v>
      </c>
      <c r="L314" s="6" t="s">
        <v>10</v>
      </c>
      <c r="N314" s="7"/>
    </row>
    <row r="315" spans="1:14">
      <c r="A315" s="2" t="s">
        <v>1216</v>
      </c>
      <c r="B315" t="s">
        <v>20</v>
      </c>
      <c r="C315">
        <v>8</v>
      </c>
      <c r="D315" t="s">
        <v>1375</v>
      </c>
      <c r="E315" t="s">
        <v>489</v>
      </c>
      <c r="F315" t="s">
        <v>489</v>
      </c>
      <c r="G315" s="1">
        <v>43322</v>
      </c>
      <c r="H315" s="6">
        <f t="shared" si="8"/>
        <v>2018</v>
      </c>
      <c r="I315">
        <v>2823</v>
      </c>
      <c r="J315" s="11">
        <f t="shared" si="9"/>
        <v>5.5895400000000004</v>
      </c>
      <c r="K315" t="s">
        <v>21</v>
      </c>
      <c r="L315" s="6" t="s">
        <v>10</v>
      </c>
      <c r="N315" s="7"/>
    </row>
    <row r="316" spans="1:14">
      <c r="A316" s="2" t="s">
        <v>1216</v>
      </c>
      <c r="B316" t="s">
        <v>20</v>
      </c>
      <c r="C316">
        <v>8</v>
      </c>
      <c r="D316" t="s">
        <v>1375</v>
      </c>
      <c r="E316" t="s">
        <v>490</v>
      </c>
      <c r="F316" t="s">
        <v>490</v>
      </c>
      <c r="G316" s="1">
        <v>43323</v>
      </c>
      <c r="H316" s="6">
        <f t="shared" si="8"/>
        <v>2018</v>
      </c>
      <c r="I316">
        <v>2588</v>
      </c>
      <c r="J316" s="11">
        <f t="shared" si="9"/>
        <v>5.1242400000000004</v>
      </c>
      <c r="K316" t="s">
        <v>21</v>
      </c>
      <c r="L316" s="6" t="s">
        <v>10</v>
      </c>
      <c r="N316" s="7"/>
    </row>
    <row r="317" spans="1:14">
      <c r="A317" s="2" t="s">
        <v>1216</v>
      </c>
      <c r="B317" t="s">
        <v>20</v>
      </c>
      <c r="C317">
        <v>8</v>
      </c>
      <c r="D317" t="s">
        <v>1375</v>
      </c>
      <c r="E317" t="s">
        <v>491</v>
      </c>
      <c r="F317" t="s">
        <v>491</v>
      </c>
      <c r="G317" s="1">
        <v>43324</v>
      </c>
      <c r="H317" s="6">
        <f t="shared" si="8"/>
        <v>2018</v>
      </c>
      <c r="I317">
        <v>2624</v>
      </c>
      <c r="J317" s="11">
        <f t="shared" si="9"/>
        <v>5.1955200000000001</v>
      </c>
      <c r="K317" t="s">
        <v>21</v>
      </c>
      <c r="L317" s="6" t="s">
        <v>10</v>
      </c>
      <c r="N317" s="7"/>
    </row>
    <row r="318" spans="1:14">
      <c r="A318" s="2" t="s">
        <v>1216</v>
      </c>
      <c r="B318" t="s">
        <v>20</v>
      </c>
      <c r="C318">
        <v>8</v>
      </c>
      <c r="D318" t="s">
        <v>1375</v>
      </c>
      <c r="E318" t="s">
        <v>492</v>
      </c>
      <c r="F318" t="s">
        <v>492</v>
      </c>
      <c r="G318" s="1">
        <v>43325</v>
      </c>
      <c r="H318" s="6">
        <f t="shared" si="8"/>
        <v>2018</v>
      </c>
      <c r="I318">
        <v>2686</v>
      </c>
      <c r="J318" s="11">
        <f t="shared" si="9"/>
        <v>5.3182799999999997</v>
      </c>
      <c r="K318" t="s">
        <v>21</v>
      </c>
      <c r="L318" s="6" t="s">
        <v>10</v>
      </c>
      <c r="N318" s="7"/>
    </row>
    <row r="319" spans="1:14">
      <c r="A319" s="2" t="s">
        <v>1216</v>
      </c>
      <c r="B319" t="s">
        <v>20</v>
      </c>
      <c r="C319">
        <v>8</v>
      </c>
      <c r="D319" t="s">
        <v>1375</v>
      </c>
      <c r="E319" t="s">
        <v>493</v>
      </c>
      <c r="F319" t="s">
        <v>493</v>
      </c>
      <c r="G319" s="1">
        <v>43326</v>
      </c>
      <c r="H319" s="6">
        <f t="shared" si="8"/>
        <v>2018</v>
      </c>
      <c r="I319">
        <v>2567</v>
      </c>
      <c r="J319" s="11">
        <f t="shared" si="9"/>
        <v>5.0826599999999997</v>
      </c>
      <c r="K319" t="s">
        <v>21</v>
      </c>
      <c r="L319" s="6" t="s">
        <v>10</v>
      </c>
      <c r="N319" s="7"/>
    </row>
    <row r="320" spans="1:14">
      <c r="A320" s="2" t="s">
        <v>1216</v>
      </c>
      <c r="B320" t="s">
        <v>20</v>
      </c>
      <c r="C320">
        <v>8</v>
      </c>
      <c r="D320" t="s">
        <v>1375</v>
      </c>
      <c r="E320" t="s">
        <v>494</v>
      </c>
      <c r="F320" t="s">
        <v>494</v>
      </c>
      <c r="G320" s="1">
        <v>43327</v>
      </c>
      <c r="H320" s="6">
        <f t="shared" si="8"/>
        <v>2018</v>
      </c>
      <c r="I320">
        <v>2420</v>
      </c>
      <c r="J320" s="11">
        <f t="shared" si="9"/>
        <v>4.7915999999999999</v>
      </c>
      <c r="K320" t="s">
        <v>21</v>
      </c>
      <c r="L320" s="6" t="s">
        <v>10</v>
      </c>
      <c r="N320" s="7"/>
    </row>
    <row r="321" spans="1:14">
      <c r="A321" s="2" t="s">
        <v>1216</v>
      </c>
      <c r="B321" t="s">
        <v>20</v>
      </c>
      <c r="C321">
        <v>8</v>
      </c>
      <c r="D321" t="s">
        <v>1375</v>
      </c>
      <c r="E321" t="s">
        <v>495</v>
      </c>
      <c r="F321" t="s">
        <v>495</v>
      </c>
      <c r="G321" s="1">
        <v>43328</v>
      </c>
      <c r="H321" s="6">
        <f t="shared" si="8"/>
        <v>2018</v>
      </c>
      <c r="I321">
        <v>2884</v>
      </c>
      <c r="J321" s="11">
        <f t="shared" si="9"/>
        <v>5.7103200000000003</v>
      </c>
      <c r="K321" t="s">
        <v>21</v>
      </c>
      <c r="L321" s="6" t="s">
        <v>10</v>
      </c>
      <c r="N321" s="7"/>
    </row>
    <row r="322" spans="1:14">
      <c r="A322" s="2" t="s">
        <v>1216</v>
      </c>
      <c r="B322" t="s">
        <v>20</v>
      </c>
      <c r="C322">
        <v>8</v>
      </c>
      <c r="D322" t="s">
        <v>1375</v>
      </c>
      <c r="E322" t="s">
        <v>496</v>
      </c>
      <c r="F322" t="s">
        <v>496</v>
      </c>
      <c r="G322" s="1">
        <v>43329</v>
      </c>
      <c r="H322" s="6">
        <f t="shared" si="8"/>
        <v>2018</v>
      </c>
      <c r="I322">
        <v>2507</v>
      </c>
      <c r="J322" s="11">
        <f t="shared" si="9"/>
        <v>4.9638600000000004</v>
      </c>
      <c r="K322" t="s">
        <v>21</v>
      </c>
      <c r="L322" s="6" t="s">
        <v>10</v>
      </c>
      <c r="N322" s="7"/>
    </row>
    <row r="323" spans="1:14">
      <c r="A323" s="2" t="s">
        <v>1216</v>
      </c>
      <c r="B323" t="s">
        <v>20</v>
      </c>
      <c r="C323">
        <v>8</v>
      </c>
      <c r="D323" t="s">
        <v>1375</v>
      </c>
      <c r="E323" t="s">
        <v>497</v>
      </c>
      <c r="F323" t="s">
        <v>497</v>
      </c>
      <c r="G323" s="1">
        <v>43330</v>
      </c>
      <c r="H323" s="6">
        <f t="shared" ref="H323:H386" si="10">IF(MONTH(G323)&gt;9, YEAR(G323)+1,YEAR(G323))</f>
        <v>2018</v>
      </c>
      <c r="I323">
        <v>2647</v>
      </c>
      <c r="J323" s="11">
        <f t="shared" ref="J323:J386" si="11">I323*0.00198</f>
        <v>5.2410600000000001</v>
      </c>
      <c r="K323" t="s">
        <v>21</v>
      </c>
      <c r="L323" s="6" t="s">
        <v>10</v>
      </c>
      <c r="N323" s="7"/>
    </row>
    <row r="324" spans="1:14">
      <c r="A324" s="2" t="s">
        <v>1216</v>
      </c>
      <c r="B324" t="s">
        <v>20</v>
      </c>
      <c r="C324">
        <v>8</v>
      </c>
      <c r="D324" t="s">
        <v>1375</v>
      </c>
      <c r="E324" t="s">
        <v>498</v>
      </c>
      <c r="F324" t="s">
        <v>498</v>
      </c>
      <c r="G324" s="1">
        <v>43331</v>
      </c>
      <c r="H324" s="6">
        <f t="shared" si="10"/>
        <v>2018</v>
      </c>
      <c r="I324">
        <v>2485</v>
      </c>
      <c r="J324" s="11">
        <f t="shared" si="11"/>
        <v>4.9203000000000001</v>
      </c>
      <c r="K324" t="s">
        <v>21</v>
      </c>
      <c r="L324" s="6" t="s">
        <v>10</v>
      </c>
      <c r="N324" s="7"/>
    </row>
    <row r="325" spans="1:14">
      <c r="A325" s="2" t="s">
        <v>1216</v>
      </c>
      <c r="B325" t="s">
        <v>20</v>
      </c>
      <c r="C325">
        <v>8</v>
      </c>
      <c r="D325" t="s">
        <v>1375</v>
      </c>
      <c r="E325" t="s">
        <v>499</v>
      </c>
      <c r="F325" t="s">
        <v>499</v>
      </c>
      <c r="G325" s="1">
        <v>43332</v>
      </c>
      <c r="H325" s="6">
        <f t="shared" si="10"/>
        <v>2018</v>
      </c>
      <c r="I325">
        <v>2483</v>
      </c>
      <c r="J325" s="11">
        <f t="shared" si="11"/>
        <v>4.9163399999999999</v>
      </c>
      <c r="K325" t="s">
        <v>21</v>
      </c>
      <c r="L325" s="6" t="s">
        <v>10</v>
      </c>
      <c r="N325" s="7"/>
    </row>
    <row r="326" spans="1:14">
      <c r="A326" s="2" t="s">
        <v>1216</v>
      </c>
      <c r="B326" t="s">
        <v>20</v>
      </c>
      <c r="C326">
        <v>8</v>
      </c>
      <c r="D326" t="s">
        <v>1375</v>
      </c>
      <c r="E326" t="s">
        <v>500</v>
      </c>
      <c r="F326" t="s">
        <v>500</v>
      </c>
      <c r="G326" s="1">
        <v>43333</v>
      </c>
      <c r="H326" s="6">
        <f t="shared" si="10"/>
        <v>2018</v>
      </c>
      <c r="I326">
        <v>2285</v>
      </c>
      <c r="J326" s="11">
        <f t="shared" si="11"/>
        <v>4.5243000000000002</v>
      </c>
      <c r="K326" t="s">
        <v>21</v>
      </c>
      <c r="L326" s="6" t="s">
        <v>10</v>
      </c>
      <c r="N326" s="7"/>
    </row>
    <row r="327" spans="1:14">
      <c r="A327" s="2" t="s">
        <v>1216</v>
      </c>
      <c r="B327" t="s">
        <v>20</v>
      </c>
      <c r="C327">
        <v>8</v>
      </c>
      <c r="D327" t="s">
        <v>1375</v>
      </c>
      <c r="E327" t="s">
        <v>501</v>
      </c>
      <c r="F327" t="s">
        <v>501</v>
      </c>
      <c r="G327" s="1">
        <v>43334</v>
      </c>
      <c r="H327" s="6">
        <f t="shared" si="10"/>
        <v>2018</v>
      </c>
      <c r="I327">
        <v>2652</v>
      </c>
      <c r="J327" s="11">
        <f t="shared" si="11"/>
        <v>5.2509600000000001</v>
      </c>
      <c r="K327" t="s">
        <v>21</v>
      </c>
      <c r="L327" s="6" t="s">
        <v>10</v>
      </c>
      <c r="N327" s="7"/>
    </row>
    <row r="328" spans="1:14">
      <c r="A328" s="2" t="s">
        <v>1216</v>
      </c>
      <c r="B328" t="s">
        <v>20</v>
      </c>
      <c r="C328">
        <v>8</v>
      </c>
      <c r="D328" t="s">
        <v>1375</v>
      </c>
      <c r="E328" t="s">
        <v>502</v>
      </c>
      <c r="F328" t="s">
        <v>502</v>
      </c>
      <c r="G328" s="1">
        <v>43335</v>
      </c>
      <c r="H328" s="6">
        <f t="shared" si="10"/>
        <v>2018</v>
      </c>
      <c r="I328">
        <v>2329</v>
      </c>
      <c r="J328" s="11">
        <f t="shared" si="11"/>
        <v>4.6114199999999999</v>
      </c>
      <c r="K328" t="s">
        <v>21</v>
      </c>
      <c r="L328" s="6" t="s">
        <v>10</v>
      </c>
      <c r="N328" s="7"/>
    </row>
    <row r="329" spans="1:14">
      <c r="A329" s="2" t="s">
        <v>1216</v>
      </c>
      <c r="B329" t="s">
        <v>20</v>
      </c>
      <c r="C329">
        <v>8</v>
      </c>
      <c r="D329" t="s">
        <v>1375</v>
      </c>
      <c r="E329" t="s">
        <v>503</v>
      </c>
      <c r="F329" t="s">
        <v>503</v>
      </c>
      <c r="G329" s="1">
        <v>43336</v>
      </c>
      <c r="H329" s="6">
        <f t="shared" si="10"/>
        <v>2018</v>
      </c>
      <c r="I329">
        <v>2318</v>
      </c>
      <c r="J329" s="11">
        <f t="shared" si="11"/>
        <v>4.5896400000000002</v>
      </c>
      <c r="K329" t="s">
        <v>1213</v>
      </c>
      <c r="L329" s="6" t="s">
        <v>10</v>
      </c>
      <c r="N329" s="7"/>
    </row>
    <row r="330" spans="1:14">
      <c r="A330" s="2" t="s">
        <v>1216</v>
      </c>
      <c r="B330" t="s">
        <v>20</v>
      </c>
      <c r="C330">
        <v>8</v>
      </c>
      <c r="D330" t="s">
        <v>1375</v>
      </c>
      <c r="E330" t="s">
        <v>504</v>
      </c>
      <c r="F330" t="s">
        <v>504</v>
      </c>
      <c r="G330" s="1">
        <v>43337</v>
      </c>
      <c r="H330" s="6">
        <f t="shared" si="10"/>
        <v>2018</v>
      </c>
      <c r="I330">
        <v>2448</v>
      </c>
      <c r="J330" s="11">
        <f t="shared" si="11"/>
        <v>4.8470399999999998</v>
      </c>
      <c r="K330" t="s">
        <v>21</v>
      </c>
      <c r="L330" s="6" t="s">
        <v>10</v>
      </c>
      <c r="N330" s="7"/>
    </row>
    <row r="331" spans="1:14">
      <c r="A331" s="2" t="s">
        <v>1216</v>
      </c>
      <c r="B331" t="s">
        <v>20</v>
      </c>
      <c r="C331">
        <v>8</v>
      </c>
      <c r="D331" t="s">
        <v>1375</v>
      </c>
      <c r="E331" t="s">
        <v>505</v>
      </c>
      <c r="F331" t="s">
        <v>505</v>
      </c>
      <c r="G331" s="1">
        <v>43338</v>
      </c>
      <c r="H331" s="6">
        <f t="shared" si="10"/>
        <v>2018</v>
      </c>
      <c r="I331">
        <v>2870</v>
      </c>
      <c r="J331" s="11">
        <f t="shared" si="11"/>
        <v>5.6825999999999999</v>
      </c>
      <c r="K331" t="s">
        <v>21</v>
      </c>
      <c r="L331" s="6" t="s">
        <v>10</v>
      </c>
      <c r="N331" s="7"/>
    </row>
    <row r="332" spans="1:14">
      <c r="A332" s="2" t="s">
        <v>1216</v>
      </c>
      <c r="B332" t="s">
        <v>20</v>
      </c>
      <c r="C332">
        <v>8</v>
      </c>
      <c r="D332" t="s">
        <v>1375</v>
      </c>
      <c r="E332" t="s">
        <v>506</v>
      </c>
      <c r="F332" t="s">
        <v>506</v>
      </c>
      <c r="G332" s="1">
        <v>43339</v>
      </c>
      <c r="H332" s="6">
        <f t="shared" si="10"/>
        <v>2018</v>
      </c>
      <c r="I332">
        <v>2465</v>
      </c>
      <c r="J332" s="11">
        <f t="shared" si="11"/>
        <v>4.8807</v>
      </c>
      <c r="K332" t="s">
        <v>21</v>
      </c>
      <c r="L332" s="6" t="s">
        <v>10</v>
      </c>
      <c r="N332" s="7"/>
    </row>
    <row r="333" spans="1:14">
      <c r="A333" s="2" t="s">
        <v>1216</v>
      </c>
      <c r="B333" t="s">
        <v>20</v>
      </c>
      <c r="C333">
        <v>8</v>
      </c>
      <c r="D333" t="s">
        <v>1375</v>
      </c>
      <c r="E333" t="s">
        <v>507</v>
      </c>
      <c r="F333" t="s">
        <v>507</v>
      </c>
      <c r="G333" s="1">
        <v>43340</v>
      </c>
      <c r="H333" s="6">
        <f t="shared" si="10"/>
        <v>2018</v>
      </c>
      <c r="I333">
        <v>2600</v>
      </c>
      <c r="J333" s="11">
        <f t="shared" si="11"/>
        <v>5.1479999999999997</v>
      </c>
      <c r="K333" t="s">
        <v>21</v>
      </c>
      <c r="L333" s="6" t="s">
        <v>10</v>
      </c>
      <c r="N333" s="7"/>
    </row>
    <row r="334" spans="1:14">
      <c r="A334" s="2" t="s">
        <v>1216</v>
      </c>
      <c r="B334" t="s">
        <v>20</v>
      </c>
      <c r="C334">
        <v>8</v>
      </c>
      <c r="D334" t="s">
        <v>1375</v>
      </c>
      <c r="E334" t="s">
        <v>508</v>
      </c>
      <c r="F334" t="s">
        <v>508</v>
      </c>
      <c r="G334" s="1">
        <v>43341</v>
      </c>
      <c r="H334" s="6">
        <f t="shared" si="10"/>
        <v>2018</v>
      </c>
      <c r="I334">
        <v>2743</v>
      </c>
      <c r="J334" s="11">
        <f t="shared" si="11"/>
        <v>5.4311400000000001</v>
      </c>
      <c r="K334" t="s">
        <v>21</v>
      </c>
      <c r="L334" s="6" t="s">
        <v>10</v>
      </c>
      <c r="N334" s="7"/>
    </row>
    <row r="335" spans="1:14">
      <c r="A335" s="2" t="s">
        <v>1216</v>
      </c>
      <c r="B335" t="s">
        <v>20</v>
      </c>
      <c r="C335">
        <v>8</v>
      </c>
      <c r="D335" t="s">
        <v>1375</v>
      </c>
      <c r="E335" t="s">
        <v>509</v>
      </c>
      <c r="F335" t="s">
        <v>509</v>
      </c>
      <c r="G335" s="1">
        <v>43342</v>
      </c>
      <c r="H335" s="6">
        <f t="shared" si="10"/>
        <v>2018</v>
      </c>
      <c r="I335">
        <v>2488</v>
      </c>
      <c r="J335" s="11">
        <f t="shared" si="11"/>
        <v>4.92624</v>
      </c>
      <c r="K335" t="s">
        <v>21</v>
      </c>
      <c r="L335" s="6" t="s">
        <v>10</v>
      </c>
      <c r="N335" s="7"/>
    </row>
    <row r="336" spans="1:14">
      <c r="A336" s="2" t="s">
        <v>1216</v>
      </c>
      <c r="B336" t="s">
        <v>20</v>
      </c>
      <c r="C336">
        <v>8</v>
      </c>
      <c r="D336" t="s">
        <v>1375</v>
      </c>
      <c r="E336" t="s">
        <v>510</v>
      </c>
      <c r="F336" t="s">
        <v>510</v>
      </c>
      <c r="G336" s="1">
        <v>43343</v>
      </c>
      <c r="H336" s="6">
        <f t="shared" si="10"/>
        <v>2018</v>
      </c>
      <c r="I336">
        <v>2801</v>
      </c>
      <c r="J336" s="11">
        <f t="shared" si="11"/>
        <v>5.5459800000000001</v>
      </c>
      <c r="K336" t="s">
        <v>21</v>
      </c>
      <c r="L336" s="6" t="s">
        <v>10</v>
      </c>
      <c r="N336" s="7"/>
    </row>
    <row r="337" spans="1:14">
      <c r="A337" s="2" t="s">
        <v>1216</v>
      </c>
      <c r="B337" t="s">
        <v>20</v>
      </c>
      <c r="C337">
        <v>8</v>
      </c>
      <c r="D337" t="s">
        <v>1375</v>
      </c>
      <c r="E337" t="s">
        <v>511</v>
      </c>
      <c r="F337" t="s">
        <v>511</v>
      </c>
      <c r="G337" s="1">
        <v>43344</v>
      </c>
      <c r="H337" s="6">
        <f t="shared" si="10"/>
        <v>2018</v>
      </c>
      <c r="I337">
        <v>2673</v>
      </c>
      <c r="J337" s="11">
        <f t="shared" si="11"/>
        <v>5.2925399999999998</v>
      </c>
      <c r="K337" t="s">
        <v>21</v>
      </c>
      <c r="L337" s="6" t="s">
        <v>10</v>
      </c>
      <c r="N337" s="7"/>
    </row>
    <row r="338" spans="1:14">
      <c r="A338" s="2" t="s">
        <v>1216</v>
      </c>
      <c r="B338" t="s">
        <v>20</v>
      </c>
      <c r="C338">
        <v>8</v>
      </c>
      <c r="D338" t="s">
        <v>1375</v>
      </c>
      <c r="E338" t="s">
        <v>512</v>
      </c>
      <c r="F338" t="s">
        <v>512</v>
      </c>
      <c r="G338" s="1">
        <v>43345</v>
      </c>
      <c r="H338" s="6">
        <f t="shared" si="10"/>
        <v>2018</v>
      </c>
      <c r="I338">
        <v>2385</v>
      </c>
      <c r="J338" s="11">
        <f t="shared" si="11"/>
        <v>4.7222999999999997</v>
      </c>
      <c r="K338" t="s">
        <v>21</v>
      </c>
      <c r="L338" s="6" t="s">
        <v>10</v>
      </c>
      <c r="N338" s="7"/>
    </row>
    <row r="339" spans="1:14">
      <c r="A339" s="2" t="s">
        <v>1216</v>
      </c>
      <c r="B339" t="s">
        <v>20</v>
      </c>
      <c r="C339">
        <v>8</v>
      </c>
      <c r="D339" t="s">
        <v>1375</v>
      </c>
      <c r="E339" t="s">
        <v>513</v>
      </c>
      <c r="F339" t="s">
        <v>513</v>
      </c>
      <c r="G339" s="1">
        <v>43346</v>
      </c>
      <c r="H339" s="6">
        <f t="shared" si="10"/>
        <v>2018</v>
      </c>
      <c r="I339">
        <v>2818</v>
      </c>
      <c r="J339" s="11">
        <f t="shared" si="11"/>
        <v>5.5796400000000004</v>
      </c>
      <c r="K339" t="s">
        <v>21</v>
      </c>
      <c r="L339" s="6" t="s">
        <v>10</v>
      </c>
      <c r="N339" s="7"/>
    </row>
    <row r="340" spans="1:14">
      <c r="A340" s="2" t="s">
        <v>1216</v>
      </c>
      <c r="B340" t="s">
        <v>20</v>
      </c>
      <c r="C340">
        <v>8</v>
      </c>
      <c r="D340" t="s">
        <v>1375</v>
      </c>
      <c r="E340" t="s">
        <v>514</v>
      </c>
      <c r="F340" t="s">
        <v>514</v>
      </c>
      <c r="G340" s="1">
        <v>43347</v>
      </c>
      <c r="H340" s="6">
        <f t="shared" si="10"/>
        <v>2018</v>
      </c>
      <c r="I340">
        <v>2775</v>
      </c>
      <c r="J340" s="11">
        <f t="shared" si="11"/>
        <v>5.4945000000000004</v>
      </c>
      <c r="K340" t="s">
        <v>21</v>
      </c>
      <c r="L340" s="6" t="s">
        <v>10</v>
      </c>
      <c r="N340" s="7"/>
    </row>
    <row r="341" spans="1:14">
      <c r="A341" s="2" t="s">
        <v>1216</v>
      </c>
      <c r="B341" t="s">
        <v>20</v>
      </c>
      <c r="C341">
        <v>8</v>
      </c>
      <c r="D341" t="s">
        <v>1375</v>
      </c>
      <c r="E341" t="s">
        <v>515</v>
      </c>
      <c r="F341" t="s">
        <v>515</v>
      </c>
      <c r="G341" s="1">
        <v>43348</v>
      </c>
      <c r="H341" s="6">
        <f t="shared" si="10"/>
        <v>2018</v>
      </c>
      <c r="I341">
        <v>2389</v>
      </c>
      <c r="J341" s="11">
        <f t="shared" si="11"/>
        <v>4.7302200000000001</v>
      </c>
      <c r="K341" t="s">
        <v>21</v>
      </c>
      <c r="L341" s="6" t="s">
        <v>10</v>
      </c>
      <c r="N341" s="7"/>
    </row>
    <row r="342" spans="1:14">
      <c r="A342" s="2" t="s">
        <v>1216</v>
      </c>
      <c r="B342" t="s">
        <v>20</v>
      </c>
      <c r="C342">
        <v>8</v>
      </c>
      <c r="D342" t="s">
        <v>1375</v>
      </c>
      <c r="E342" t="s">
        <v>516</v>
      </c>
      <c r="F342" t="s">
        <v>516</v>
      </c>
      <c r="G342" s="1">
        <v>43349</v>
      </c>
      <c r="H342" s="6">
        <f t="shared" si="10"/>
        <v>2018</v>
      </c>
      <c r="I342">
        <v>3763</v>
      </c>
      <c r="J342" s="11">
        <f t="shared" si="11"/>
        <v>7.4507399999999997</v>
      </c>
      <c r="K342" t="s">
        <v>21</v>
      </c>
      <c r="L342" s="6" t="s">
        <v>10</v>
      </c>
      <c r="N342" s="7"/>
    </row>
    <row r="343" spans="1:14">
      <c r="A343" s="2" t="s">
        <v>1216</v>
      </c>
      <c r="B343" t="s">
        <v>20</v>
      </c>
      <c r="C343">
        <v>8</v>
      </c>
      <c r="D343" t="s">
        <v>1375</v>
      </c>
      <c r="E343" t="s">
        <v>517</v>
      </c>
      <c r="F343" t="s">
        <v>517</v>
      </c>
      <c r="G343" s="1">
        <v>43350</v>
      </c>
      <c r="H343" s="6">
        <f t="shared" si="10"/>
        <v>2018</v>
      </c>
      <c r="I343">
        <v>1088</v>
      </c>
      <c r="J343" s="11">
        <f t="shared" si="11"/>
        <v>2.1542400000000002</v>
      </c>
      <c r="K343" t="s">
        <v>21</v>
      </c>
      <c r="L343" s="6" t="s">
        <v>10</v>
      </c>
      <c r="N343" s="7"/>
    </row>
    <row r="344" spans="1:14">
      <c r="A344" s="2" t="s">
        <v>1216</v>
      </c>
      <c r="B344" t="s">
        <v>20</v>
      </c>
      <c r="C344">
        <v>8</v>
      </c>
      <c r="D344" t="s">
        <v>1375</v>
      </c>
      <c r="E344" t="s">
        <v>518</v>
      </c>
      <c r="F344" t="s">
        <v>518</v>
      </c>
      <c r="G344" s="1">
        <v>43351</v>
      </c>
      <c r="H344" s="6">
        <f t="shared" si="10"/>
        <v>2018</v>
      </c>
      <c r="I344">
        <v>2847</v>
      </c>
      <c r="J344" s="11">
        <f t="shared" si="11"/>
        <v>5.63706</v>
      </c>
      <c r="K344" t="s">
        <v>21</v>
      </c>
      <c r="L344" s="6" t="s">
        <v>10</v>
      </c>
      <c r="N344" s="7"/>
    </row>
    <row r="345" spans="1:14">
      <c r="A345" s="2" t="s">
        <v>1216</v>
      </c>
      <c r="B345" t="s">
        <v>20</v>
      </c>
      <c r="C345">
        <v>8</v>
      </c>
      <c r="D345" t="s">
        <v>1375</v>
      </c>
      <c r="E345" t="s">
        <v>519</v>
      </c>
      <c r="F345" t="s">
        <v>519</v>
      </c>
      <c r="G345" s="1">
        <v>43352</v>
      </c>
      <c r="H345" s="6">
        <f t="shared" si="10"/>
        <v>2018</v>
      </c>
      <c r="I345">
        <v>2708</v>
      </c>
      <c r="J345" s="11">
        <f t="shared" si="11"/>
        <v>5.3618399999999999</v>
      </c>
      <c r="K345" t="s">
        <v>21</v>
      </c>
      <c r="L345" s="6" t="s">
        <v>10</v>
      </c>
      <c r="N345" s="7"/>
    </row>
    <row r="346" spans="1:14">
      <c r="A346" s="2" t="s">
        <v>1216</v>
      </c>
      <c r="B346" t="s">
        <v>20</v>
      </c>
      <c r="C346">
        <v>8</v>
      </c>
      <c r="D346" t="s">
        <v>1375</v>
      </c>
      <c r="E346" t="s">
        <v>520</v>
      </c>
      <c r="F346" t="s">
        <v>520</v>
      </c>
      <c r="G346" s="1">
        <v>43353</v>
      </c>
      <c r="H346" s="6">
        <f t="shared" si="10"/>
        <v>2018</v>
      </c>
      <c r="I346">
        <v>2296</v>
      </c>
      <c r="J346" s="11">
        <f t="shared" si="11"/>
        <v>4.5460799999999999</v>
      </c>
      <c r="K346" t="s">
        <v>21</v>
      </c>
      <c r="L346" s="6" t="s">
        <v>10</v>
      </c>
      <c r="N346" s="7"/>
    </row>
    <row r="347" spans="1:14">
      <c r="A347" s="2" t="s">
        <v>1216</v>
      </c>
      <c r="B347" t="s">
        <v>20</v>
      </c>
      <c r="C347">
        <v>8</v>
      </c>
      <c r="D347" t="s">
        <v>1375</v>
      </c>
      <c r="E347" t="s">
        <v>521</v>
      </c>
      <c r="F347" t="s">
        <v>521</v>
      </c>
      <c r="G347" s="1">
        <v>43354</v>
      </c>
      <c r="H347" s="6">
        <f t="shared" si="10"/>
        <v>2018</v>
      </c>
      <c r="I347">
        <v>2638</v>
      </c>
      <c r="J347" s="11">
        <f t="shared" si="11"/>
        <v>5.2232399999999997</v>
      </c>
      <c r="K347" t="s">
        <v>21</v>
      </c>
      <c r="L347" s="6" t="s">
        <v>10</v>
      </c>
      <c r="N347" s="7"/>
    </row>
    <row r="348" spans="1:14">
      <c r="A348" s="2" t="s">
        <v>1216</v>
      </c>
      <c r="B348" t="s">
        <v>20</v>
      </c>
      <c r="C348">
        <v>8</v>
      </c>
      <c r="D348" t="s">
        <v>1375</v>
      </c>
      <c r="E348" t="s">
        <v>522</v>
      </c>
      <c r="F348" t="s">
        <v>522</v>
      </c>
      <c r="G348" s="1">
        <v>43355</v>
      </c>
      <c r="H348" s="6">
        <f t="shared" si="10"/>
        <v>2018</v>
      </c>
      <c r="I348">
        <v>2526</v>
      </c>
      <c r="J348" s="11">
        <f t="shared" si="11"/>
        <v>5.0014799999999999</v>
      </c>
      <c r="K348" t="s">
        <v>21</v>
      </c>
      <c r="L348" s="6" t="s">
        <v>10</v>
      </c>
      <c r="N348" s="7"/>
    </row>
    <row r="349" spans="1:14">
      <c r="A349" s="2" t="s">
        <v>1216</v>
      </c>
      <c r="B349" t="s">
        <v>20</v>
      </c>
      <c r="C349">
        <v>8</v>
      </c>
      <c r="D349" t="s">
        <v>1375</v>
      </c>
      <c r="E349" t="s">
        <v>523</v>
      </c>
      <c r="F349" t="s">
        <v>523</v>
      </c>
      <c r="G349" s="1">
        <v>43356</v>
      </c>
      <c r="H349" s="6">
        <f t="shared" si="10"/>
        <v>2018</v>
      </c>
      <c r="I349">
        <v>2602</v>
      </c>
      <c r="J349" s="11">
        <f t="shared" si="11"/>
        <v>5.1519599999999999</v>
      </c>
      <c r="K349" t="s">
        <v>21</v>
      </c>
      <c r="L349" s="6" t="s">
        <v>10</v>
      </c>
      <c r="N349" s="7"/>
    </row>
    <row r="350" spans="1:14">
      <c r="A350" s="2" t="s">
        <v>1216</v>
      </c>
      <c r="B350" t="s">
        <v>20</v>
      </c>
      <c r="C350">
        <v>8</v>
      </c>
      <c r="D350" t="s">
        <v>1375</v>
      </c>
      <c r="E350" t="s">
        <v>524</v>
      </c>
      <c r="F350" t="s">
        <v>524</v>
      </c>
      <c r="G350" s="1">
        <v>43357</v>
      </c>
      <c r="H350" s="6">
        <f t="shared" si="10"/>
        <v>2018</v>
      </c>
      <c r="I350">
        <v>2464</v>
      </c>
      <c r="J350" s="11">
        <f t="shared" si="11"/>
        <v>4.8787200000000004</v>
      </c>
      <c r="K350" t="s">
        <v>21</v>
      </c>
      <c r="L350" s="6" t="s">
        <v>10</v>
      </c>
      <c r="N350" s="7"/>
    </row>
    <row r="351" spans="1:14">
      <c r="A351" s="2" t="s">
        <v>1216</v>
      </c>
      <c r="B351" t="s">
        <v>20</v>
      </c>
      <c r="C351">
        <v>8</v>
      </c>
      <c r="D351" t="s">
        <v>1375</v>
      </c>
      <c r="E351" t="s">
        <v>525</v>
      </c>
      <c r="F351" t="s">
        <v>525</v>
      </c>
      <c r="G351" s="1">
        <v>43358</v>
      </c>
      <c r="H351" s="6">
        <f t="shared" si="10"/>
        <v>2018</v>
      </c>
      <c r="I351">
        <v>2459</v>
      </c>
      <c r="J351" s="11">
        <f t="shared" si="11"/>
        <v>4.8688200000000004</v>
      </c>
      <c r="K351" t="s">
        <v>21</v>
      </c>
      <c r="L351" s="6" t="s">
        <v>10</v>
      </c>
      <c r="N351" s="7"/>
    </row>
    <row r="352" spans="1:14">
      <c r="A352" s="2" t="s">
        <v>1216</v>
      </c>
      <c r="B352" t="s">
        <v>20</v>
      </c>
      <c r="C352">
        <v>8</v>
      </c>
      <c r="D352" t="s">
        <v>1375</v>
      </c>
      <c r="E352" t="s">
        <v>526</v>
      </c>
      <c r="F352" t="s">
        <v>526</v>
      </c>
      <c r="G352" s="1">
        <v>43359</v>
      </c>
      <c r="H352" s="6">
        <f t="shared" si="10"/>
        <v>2018</v>
      </c>
      <c r="I352">
        <v>2948</v>
      </c>
      <c r="J352" s="11">
        <f t="shared" si="11"/>
        <v>5.83704</v>
      </c>
      <c r="K352" t="s">
        <v>21</v>
      </c>
      <c r="L352" s="6" t="s">
        <v>10</v>
      </c>
      <c r="N352" s="7"/>
    </row>
    <row r="353" spans="1:14">
      <c r="A353" s="2" t="s">
        <v>1216</v>
      </c>
      <c r="B353" t="s">
        <v>20</v>
      </c>
      <c r="C353">
        <v>8</v>
      </c>
      <c r="D353" t="s">
        <v>1375</v>
      </c>
      <c r="E353" t="s">
        <v>527</v>
      </c>
      <c r="F353" t="s">
        <v>527</v>
      </c>
      <c r="G353" s="1">
        <v>43360</v>
      </c>
      <c r="H353" s="6">
        <f t="shared" si="10"/>
        <v>2018</v>
      </c>
      <c r="I353">
        <v>2770</v>
      </c>
      <c r="J353" s="11">
        <f t="shared" si="11"/>
        <v>5.4846000000000004</v>
      </c>
      <c r="K353" t="s">
        <v>21</v>
      </c>
      <c r="L353" s="6" t="s">
        <v>10</v>
      </c>
      <c r="N353" s="7"/>
    </row>
    <row r="354" spans="1:14">
      <c r="A354" s="2" t="s">
        <v>1216</v>
      </c>
      <c r="B354" t="s">
        <v>20</v>
      </c>
      <c r="C354">
        <v>8</v>
      </c>
      <c r="D354" t="s">
        <v>1375</v>
      </c>
      <c r="E354" t="s">
        <v>528</v>
      </c>
      <c r="F354" t="s">
        <v>528</v>
      </c>
      <c r="G354" s="1">
        <v>43361</v>
      </c>
      <c r="H354" s="6">
        <f t="shared" si="10"/>
        <v>2018</v>
      </c>
      <c r="I354">
        <v>2792</v>
      </c>
      <c r="J354" s="11">
        <f t="shared" si="11"/>
        <v>5.5281599999999997</v>
      </c>
      <c r="K354" t="s">
        <v>21</v>
      </c>
      <c r="L354" s="6" t="s">
        <v>10</v>
      </c>
      <c r="N354" s="7"/>
    </row>
    <row r="355" spans="1:14">
      <c r="A355" s="2" t="s">
        <v>1216</v>
      </c>
      <c r="B355" t="s">
        <v>20</v>
      </c>
      <c r="C355">
        <v>8</v>
      </c>
      <c r="D355" t="s">
        <v>1375</v>
      </c>
      <c r="E355" t="s">
        <v>529</v>
      </c>
      <c r="F355" t="s">
        <v>529</v>
      </c>
      <c r="G355" s="1">
        <v>43362</v>
      </c>
      <c r="H355" s="6">
        <f t="shared" si="10"/>
        <v>2018</v>
      </c>
      <c r="I355">
        <v>2493</v>
      </c>
      <c r="J355" s="11">
        <f t="shared" si="11"/>
        <v>4.93614</v>
      </c>
      <c r="K355" t="s">
        <v>21</v>
      </c>
      <c r="L355" s="6" t="s">
        <v>10</v>
      </c>
      <c r="N355" s="7"/>
    </row>
    <row r="356" spans="1:14">
      <c r="A356" s="2" t="s">
        <v>1216</v>
      </c>
      <c r="B356" t="s">
        <v>20</v>
      </c>
      <c r="C356">
        <v>8</v>
      </c>
      <c r="D356" t="s">
        <v>1375</v>
      </c>
      <c r="E356" t="s">
        <v>530</v>
      </c>
      <c r="F356" t="s">
        <v>530</v>
      </c>
      <c r="G356" s="1">
        <v>43363</v>
      </c>
      <c r="H356" s="6">
        <f t="shared" si="10"/>
        <v>2018</v>
      </c>
      <c r="I356">
        <v>2979</v>
      </c>
      <c r="J356" s="11">
        <f t="shared" si="11"/>
        <v>5.8984199999999998</v>
      </c>
      <c r="K356" t="s">
        <v>21</v>
      </c>
      <c r="L356" s="6" t="s">
        <v>10</v>
      </c>
      <c r="N356" s="7"/>
    </row>
    <row r="357" spans="1:14">
      <c r="A357" s="2" t="s">
        <v>1216</v>
      </c>
      <c r="B357" t="s">
        <v>20</v>
      </c>
      <c r="C357">
        <v>8</v>
      </c>
      <c r="D357" t="s">
        <v>1375</v>
      </c>
      <c r="E357" t="s">
        <v>531</v>
      </c>
      <c r="F357" t="s">
        <v>531</v>
      </c>
      <c r="G357" s="1">
        <v>43364</v>
      </c>
      <c r="H357" s="6">
        <f t="shared" si="10"/>
        <v>2018</v>
      </c>
      <c r="I357">
        <v>2693</v>
      </c>
      <c r="J357" s="11">
        <f t="shared" si="11"/>
        <v>5.3321399999999999</v>
      </c>
      <c r="K357" t="s">
        <v>21</v>
      </c>
      <c r="L357" s="6" t="s">
        <v>10</v>
      </c>
      <c r="N357" s="7"/>
    </row>
    <row r="358" spans="1:14">
      <c r="A358" s="2" t="s">
        <v>1216</v>
      </c>
      <c r="B358" t="s">
        <v>20</v>
      </c>
      <c r="C358">
        <v>8</v>
      </c>
      <c r="D358" t="s">
        <v>1375</v>
      </c>
      <c r="E358" t="s">
        <v>532</v>
      </c>
      <c r="F358" t="s">
        <v>532</v>
      </c>
      <c r="G358" s="1">
        <v>43365</v>
      </c>
      <c r="H358" s="6">
        <f t="shared" si="10"/>
        <v>2018</v>
      </c>
      <c r="I358">
        <v>2917</v>
      </c>
      <c r="J358" s="11">
        <f t="shared" si="11"/>
        <v>5.7756600000000002</v>
      </c>
      <c r="K358" t="s">
        <v>21</v>
      </c>
      <c r="L358" s="6" t="s">
        <v>10</v>
      </c>
      <c r="N358" s="7"/>
    </row>
    <row r="359" spans="1:14">
      <c r="A359" s="2" t="s">
        <v>1216</v>
      </c>
      <c r="B359" t="s">
        <v>20</v>
      </c>
      <c r="C359">
        <v>8</v>
      </c>
      <c r="D359" t="s">
        <v>1375</v>
      </c>
      <c r="E359" t="s">
        <v>533</v>
      </c>
      <c r="F359" t="s">
        <v>533</v>
      </c>
      <c r="G359" s="1">
        <v>43366</v>
      </c>
      <c r="H359" s="6">
        <f t="shared" si="10"/>
        <v>2018</v>
      </c>
      <c r="I359">
        <v>2774</v>
      </c>
      <c r="J359" s="11">
        <f t="shared" si="11"/>
        <v>5.4925199999999998</v>
      </c>
      <c r="K359" t="s">
        <v>21</v>
      </c>
      <c r="L359" s="6" t="s">
        <v>10</v>
      </c>
      <c r="N359" s="7"/>
    </row>
    <row r="360" spans="1:14">
      <c r="A360" s="2" t="s">
        <v>1216</v>
      </c>
      <c r="B360" t="s">
        <v>20</v>
      </c>
      <c r="C360">
        <v>8</v>
      </c>
      <c r="D360" t="s">
        <v>1375</v>
      </c>
      <c r="E360" t="s">
        <v>534</v>
      </c>
      <c r="F360" t="s">
        <v>534</v>
      </c>
      <c r="G360" s="1">
        <v>43367</v>
      </c>
      <c r="H360" s="6">
        <f t="shared" si="10"/>
        <v>2018</v>
      </c>
      <c r="I360">
        <v>2922</v>
      </c>
      <c r="J360" s="11">
        <f t="shared" si="11"/>
        <v>5.7855600000000003</v>
      </c>
      <c r="K360" t="s">
        <v>21</v>
      </c>
      <c r="L360" s="6" t="s">
        <v>10</v>
      </c>
      <c r="N360" s="7"/>
    </row>
    <row r="361" spans="1:14">
      <c r="A361" s="2" t="s">
        <v>1216</v>
      </c>
      <c r="B361" t="s">
        <v>20</v>
      </c>
      <c r="C361">
        <v>8</v>
      </c>
      <c r="D361" t="s">
        <v>1375</v>
      </c>
      <c r="E361" t="s">
        <v>535</v>
      </c>
      <c r="F361" t="s">
        <v>535</v>
      </c>
      <c r="G361" s="1">
        <v>43368</v>
      </c>
      <c r="H361" s="6">
        <f t="shared" si="10"/>
        <v>2018</v>
      </c>
      <c r="I361">
        <v>2835</v>
      </c>
      <c r="J361" s="11">
        <f t="shared" si="11"/>
        <v>5.6132999999999997</v>
      </c>
      <c r="K361" t="s">
        <v>21</v>
      </c>
      <c r="L361" s="6" t="s">
        <v>10</v>
      </c>
      <c r="N361" s="7"/>
    </row>
    <row r="362" spans="1:14">
      <c r="A362" s="2" t="s">
        <v>1216</v>
      </c>
      <c r="B362" t="s">
        <v>20</v>
      </c>
      <c r="C362">
        <v>8</v>
      </c>
      <c r="D362" t="s">
        <v>1375</v>
      </c>
      <c r="E362" t="s">
        <v>536</v>
      </c>
      <c r="F362" t="s">
        <v>536</v>
      </c>
      <c r="G362" s="1">
        <v>43369</v>
      </c>
      <c r="H362" s="6">
        <f t="shared" si="10"/>
        <v>2018</v>
      </c>
      <c r="I362">
        <v>2666</v>
      </c>
      <c r="J362" s="11">
        <f t="shared" si="11"/>
        <v>5.2786799999999996</v>
      </c>
      <c r="K362" t="s">
        <v>21</v>
      </c>
      <c r="L362" s="6" t="s">
        <v>10</v>
      </c>
      <c r="N362" s="7"/>
    </row>
    <row r="363" spans="1:14">
      <c r="A363" s="2" t="s">
        <v>1216</v>
      </c>
      <c r="B363" t="s">
        <v>20</v>
      </c>
      <c r="C363">
        <v>8</v>
      </c>
      <c r="D363" t="s">
        <v>1375</v>
      </c>
      <c r="E363" t="s">
        <v>537</v>
      </c>
      <c r="F363" t="s">
        <v>537</v>
      </c>
      <c r="G363" s="1">
        <v>43370</v>
      </c>
      <c r="H363" s="6">
        <f t="shared" si="10"/>
        <v>2018</v>
      </c>
      <c r="I363">
        <v>2718</v>
      </c>
      <c r="J363" s="11">
        <f t="shared" si="11"/>
        <v>5.38164</v>
      </c>
      <c r="K363" t="s">
        <v>21</v>
      </c>
      <c r="L363" s="6" t="s">
        <v>10</v>
      </c>
      <c r="N363" s="7"/>
    </row>
    <row r="364" spans="1:14">
      <c r="A364" s="2" t="s">
        <v>1216</v>
      </c>
      <c r="B364" t="s">
        <v>20</v>
      </c>
      <c r="C364">
        <v>8</v>
      </c>
      <c r="D364" t="s">
        <v>1375</v>
      </c>
      <c r="E364" t="s">
        <v>538</v>
      </c>
      <c r="F364" t="s">
        <v>538</v>
      </c>
      <c r="G364" s="1">
        <v>43371</v>
      </c>
      <c r="H364" s="6">
        <f t="shared" si="10"/>
        <v>2018</v>
      </c>
      <c r="I364">
        <v>2442</v>
      </c>
      <c r="J364" s="11">
        <f t="shared" si="11"/>
        <v>4.8351600000000001</v>
      </c>
      <c r="K364" t="s">
        <v>21</v>
      </c>
      <c r="L364" s="6" t="s">
        <v>10</v>
      </c>
      <c r="N364" s="7"/>
    </row>
    <row r="365" spans="1:14">
      <c r="A365" s="2" t="s">
        <v>1216</v>
      </c>
      <c r="B365" t="s">
        <v>20</v>
      </c>
      <c r="C365">
        <v>8</v>
      </c>
      <c r="D365" t="s">
        <v>1375</v>
      </c>
      <c r="E365" t="s">
        <v>539</v>
      </c>
      <c r="F365" t="s">
        <v>539</v>
      </c>
      <c r="G365" s="1">
        <v>43372</v>
      </c>
      <c r="H365" s="6">
        <f t="shared" si="10"/>
        <v>2018</v>
      </c>
      <c r="I365">
        <v>3140</v>
      </c>
      <c r="J365" s="11">
        <f t="shared" si="11"/>
        <v>6.2172000000000001</v>
      </c>
      <c r="K365" t="s">
        <v>21</v>
      </c>
      <c r="L365" s="6" t="s">
        <v>10</v>
      </c>
      <c r="N365" s="7"/>
    </row>
    <row r="366" spans="1:14">
      <c r="A366" s="2" t="s">
        <v>1216</v>
      </c>
      <c r="B366" t="s">
        <v>20</v>
      </c>
      <c r="C366">
        <v>8</v>
      </c>
      <c r="D366" t="s">
        <v>1375</v>
      </c>
      <c r="E366" t="s">
        <v>540</v>
      </c>
      <c r="F366" t="s">
        <v>540</v>
      </c>
      <c r="G366" s="1">
        <v>43373</v>
      </c>
      <c r="H366" s="6">
        <f t="shared" si="10"/>
        <v>2018</v>
      </c>
      <c r="I366">
        <v>3222</v>
      </c>
      <c r="J366" s="11">
        <f t="shared" si="11"/>
        <v>6.3795599999999997</v>
      </c>
      <c r="K366" t="s">
        <v>21</v>
      </c>
      <c r="L366" s="6" t="s">
        <v>10</v>
      </c>
      <c r="N366" s="7"/>
    </row>
    <row r="367" spans="1:14">
      <c r="A367" s="2" t="s">
        <v>1216</v>
      </c>
      <c r="B367" t="s">
        <v>20</v>
      </c>
      <c r="C367">
        <v>8</v>
      </c>
      <c r="D367" t="s">
        <v>1375</v>
      </c>
      <c r="E367" t="s">
        <v>541</v>
      </c>
      <c r="F367" t="s">
        <v>541</v>
      </c>
      <c r="G367" s="1">
        <v>43374</v>
      </c>
      <c r="H367" s="6">
        <f t="shared" si="10"/>
        <v>2019</v>
      </c>
      <c r="I367">
        <v>2897</v>
      </c>
      <c r="J367" s="11">
        <f t="shared" si="11"/>
        <v>5.7360600000000002</v>
      </c>
      <c r="K367" t="s">
        <v>21</v>
      </c>
      <c r="L367" s="6" t="s">
        <v>10</v>
      </c>
      <c r="N367" s="7"/>
    </row>
    <row r="368" spans="1:14">
      <c r="A368" s="2" t="s">
        <v>1216</v>
      </c>
      <c r="B368" t="s">
        <v>20</v>
      </c>
      <c r="C368">
        <v>8</v>
      </c>
      <c r="D368" t="s">
        <v>1375</v>
      </c>
      <c r="E368" t="s">
        <v>542</v>
      </c>
      <c r="F368" t="s">
        <v>542</v>
      </c>
      <c r="G368" s="1">
        <v>43375</v>
      </c>
      <c r="H368" s="6">
        <f t="shared" si="10"/>
        <v>2019</v>
      </c>
      <c r="I368">
        <v>3008</v>
      </c>
      <c r="J368" s="11">
        <f t="shared" si="11"/>
        <v>5.9558400000000002</v>
      </c>
      <c r="K368" t="s">
        <v>21</v>
      </c>
      <c r="L368" s="1" t="s">
        <v>10</v>
      </c>
      <c r="N368" s="7"/>
    </row>
    <row r="369" spans="1:14">
      <c r="A369" s="2" t="s">
        <v>1216</v>
      </c>
      <c r="B369" t="s">
        <v>20</v>
      </c>
      <c r="C369">
        <v>8</v>
      </c>
      <c r="D369" t="s">
        <v>1375</v>
      </c>
      <c r="E369" t="s">
        <v>543</v>
      </c>
      <c r="F369" t="s">
        <v>543</v>
      </c>
      <c r="G369" s="1">
        <v>43376</v>
      </c>
      <c r="H369" s="6">
        <f t="shared" si="10"/>
        <v>2019</v>
      </c>
      <c r="I369">
        <v>3483</v>
      </c>
      <c r="J369" s="11">
        <f t="shared" si="11"/>
        <v>6.8963400000000004</v>
      </c>
      <c r="K369" t="s">
        <v>21</v>
      </c>
      <c r="L369" s="1" t="s">
        <v>10</v>
      </c>
      <c r="N369" s="7"/>
    </row>
    <row r="370" spans="1:14">
      <c r="A370" s="2" t="s">
        <v>1216</v>
      </c>
      <c r="B370" t="s">
        <v>20</v>
      </c>
      <c r="C370">
        <v>8</v>
      </c>
      <c r="D370" t="s">
        <v>1375</v>
      </c>
      <c r="E370" t="s">
        <v>544</v>
      </c>
      <c r="F370" t="s">
        <v>544</v>
      </c>
      <c r="G370" s="1">
        <v>43377</v>
      </c>
      <c r="H370" s="6">
        <f t="shared" si="10"/>
        <v>2019</v>
      </c>
      <c r="I370">
        <v>3605</v>
      </c>
      <c r="J370" s="11">
        <f t="shared" si="11"/>
        <v>7.1379000000000001</v>
      </c>
      <c r="K370" t="s">
        <v>21</v>
      </c>
      <c r="L370" s="1" t="s">
        <v>10</v>
      </c>
      <c r="N370" s="7"/>
    </row>
    <row r="371" spans="1:14">
      <c r="A371" s="2" t="s">
        <v>1216</v>
      </c>
      <c r="B371" t="s">
        <v>20</v>
      </c>
      <c r="C371">
        <v>8</v>
      </c>
      <c r="D371" t="s">
        <v>1375</v>
      </c>
      <c r="E371" t="s">
        <v>545</v>
      </c>
      <c r="F371" t="s">
        <v>545</v>
      </c>
      <c r="G371" s="1">
        <v>43378</v>
      </c>
      <c r="H371" s="6">
        <f t="shared" si="10"/>
        <v>2019</v>
      </c>
      <c r="I371">
        <v>2884</v>
      </c>
      <c r="J371" s="11">
        <f t="shared" si="11"/>
        <v>5.7103200000000003</v>
      </c>
      <c r="K371" t="s">
        <v>21</v>
      </c>
      <c r="L371" s="1" t="s">
        <v>10</v>
      </c>
      <c r="N371" s="7"/>
    </row>
    <row r="372" spans="1:14">
      <c r="A372" s="2" t="s">
        <v>1216</v>
      </c>
      <c r="B372" t="s">
        <v>20</v>
      </c>
      <c r="C372">
        <v>8</v>
      </c>
      <c r="D372" t="s">
        <v>1375</v>
      </c>
      <c r="E372" t="s">
        <v>546</v>
      </c>
      <c r="F372" t="s">
        <v>546</v>
      </c>
      <c r="G372" s="1">
        <v>43379</v>
      </c>
      <c r="H372" s="6">
        <f t="shared" si="10"/>
        <v>2019</v>
      </c>
      <c r="I372">
        <v>3052</v>
      </c>
      <c r="J372" s="11">
        <f t="shared" si="11"/>
        <v>6.0429599999999999</v>
      </c>
      <c r="K372" t="s">
        <v>21</v>
      </c>
      <c r="L372" s="1" t="s">
        <v>10</v>
      </c>
      <c r="N372" s="7"/>
    </row>
    <row r="373" spans="1:14">
      <c r="A373" s="2" t="s">
        <v>1216</v>
      </c>
      <c r="B373" t="s">
        <v>20</v>
      </c>
      <c r="C373">
        <v>8</v>
      </c>
      <c r="D373" t="s">
        <v>1375</v>
      </c>
      <c r="E373" t="s">
        <v>547</v>
      </c>
      <c r="F373" t="s">
        <v>547</v>
      </c>
      <c r="G373" s="1">
        <v>43380</v>
      </c>
      <c r="H373" s="6">
        <f t="shared" si="10"/>
        <v>2019</v>
      </c>
      <c r="I373">
        <v>3386</v>
      </c>
      <c r="J373" s="11">
        <f t="shared" si="11"/>
        <v>6.7042799999999998</v>
      </c>
      <c r="K373" t="s">
        <v>21</v>
      </c>
      <c r="L373" s="1" t="s">
        <v>10</v>
      </c>
      <c r="N373" s="7"/>
    </row>
    <row r="374" spans="1:14">
      <c r="A374" s="2" t="s">
        <v>1216</v>
      </c>
      <c r="B374" t="s">
        <v>20</v>
      </c>
      <c r="C374">
        <v>8</v>
      </c>
      <c r="D374" t="s">
        <v>1375</v>
      </c>
      <c r="E374" t="s">
        <v>548</v>
      </c>
      <c r="F374" t="s">
        <v>548</v>
      </c>
      <c r="G374" s="1">
        <v>43381</v>
      </c>
      <c r="H374" s="6">
        <f t="shared" si="10"/>
        <v>2019</v>
      </c>
      <c r="I374">
        <v>2865</v>
      </c>
      <c r="J374" s="11">
        <f t="shared" si="11"/>
        <v>5.6726999999999999</v>
      </c>
      <c r="K374" t="s">
        <v>21</v>
      </c>
      <c r="L374" s="1" t="s">
        <v>10</v>
      </c>
      <c r="N374" s="7"/>
    </row>
    <row r="375" spans="1:14">
      <c r="A375" s="2" t="s">
        <v>1216</v>
      </c>
      <c r="B375" t="s">
        <v>20</v>
      </c>
      <c r="C375">
        <v>8</v>
      </c>
      <c r="D375" t="s">
        <v>1375</v>
      </c>
      <c r="E375" t="s">
        <v>549</v>
      </c>
      <c r="F375" t="s">
        <v>549</v>
      </c>
      <c r="G375" s="1">
        <v>43382</v>
      </c>
      <c r="H375" s="6">
        <f t="shared" si="10"/>
        <v>2019</v>
      </c>
      <c r="I375">
        <v>2640</v>
      </c>
      <c r="J375" s="11">
        <f t="shared" si="11"/>
        <v>5.2271999999999998</v>
      </c>
      <c r="K375" t="s">
        <v>21</v>
      </c>
      <c r="L375" s="1" t="s">
        <v>10</v>
      </c>
      <c r="N375" s="7"/>
    </row>
    <row r="376" spans="1:14">
      <c r="A376" s="2" t="s">
        <v>1216</v>
      </c>
      <c r="B376" t="s">
        <v>20</v>
      </c>
      <c r="C376">
        <v>8</v>
      </c>
      <c r="D376" t="s">
        <v>1375</v>
      </c>
      <c r="E376" t="s">
        <v>550</v>
      </c>
      <c r="F376" t="s">
        <v>550</v>
      </c>
      <c r="G376" s="1">
        <v>43383</v>
      </c>
      <c r="H376" s="6">
        <f t="shared" si="10"/>
        <v>2019</v>
      </c>
      <c r="I376">
        <v>3140</v>
      </c>
      <c r="J376" s="11">
        <f t="shared" si="11"/>
        <v>6.2172000000000001</v>
      </c>
      <c r="K376" t="s">
        <v>21</v>
      </c>
      <c r="L376" s="1" t="s">
        <v>10</v>
      </c>
      <c r="N376" s="7"/>
    </row>
    <row r="377" spans="1:14">
      <c r="A377" s="2" t="s">
        <v>1216</v>
      </c>
      <c r="B377" t="s">
        <v>20</v>
      </c>
      <c r="C377">
        <v>8</v>
      </c>
      <c r="D377" t="s">
        <v>1375</v>
      </c>
      <c r="E377" t="s">
        <v>551</v>
      </c>
      <c r="F377" t="s">
        <v>551</v>
      </c>
      <c r="G377" s="1">
        <v>43384</v>
      </c>
      <c r="H377" s="6">
        <f t="shared" si="10"/>
        <v>2019</v>
      </c>
      <c r="I377">
        <v>2976</v>
      </c>
      <c r="J377" s="11">
        <f t="shared" si="11"/>
        <v>5.8924799999999999</v>
      </c>
      <c r="K377" t="s">
        <v>21</v>
      </c>
      <c r="L377" s="1" t="s">
        <v>10</v>
      </c>
      <c r="N377" s="7"/>
    </row>
    <row r="378" spans="1:14">
      <c r="A378" s="2" t="s">
        <v>1216</v>
      </c>
      <c r="B378" t="s">
        <v>20</v>
      </c>
      <c r="C378">
        <v>8</v>
      </c>
      <c r="D378" t="s">
        <v>1375</v>
      </c>
      <c r="E378" t="s">
        <v>552</v>
      </c>
      <c r="F378" t="s">
        <v>552</v>
      </c>
      <c r="G378" s="1">
        <v>43385</v>
      </c>
      <c r="H378" s="6">
        <f t="shared" si="10"/>
        <v>2019</v>
      </c>
      <c r="I378">
        <v>2846</v>
      </c>
      <c r="J378" s="11">
        <f t="shared" si="11"/>
        <v>5.6350800000000003</v>
      </c>
      <c r="K378" t="s">
        <v>21</v>
      </c>
      <c r="L378" s="1" t="s">
        <v>10</v>
      </c>
      <c r="N378" s="7"/>
    </row>
    <row r="379" spans="1:14">
      <c r="A379" s="2" t="s">
        <v>1216</v>
      </c>
      <c r="B379" t="s">
        <v>20</v>
      </c>
      <c r="C379">
        <v>8</v>
      </c>
      <c r="D379" t="s">
        <v>1375</v>
      </c>
      <c r="E379" t="s">
        <v>553</v>
      </c>
      <c r="F379" t="s">
        <v>553</v>
      </c>
      <c r="G379" s="1">
        <v>43386</v>
      </c>
      <c r="H379" s="6">
        <f t="shared" si="10"/>
        <v>2019</v>
      </c>
      <c r="I379">
        <v>2686</v>
      </c>
      <c r="J379" s="11">
        <f t="shared" si="11"/>
        <v>5.3182799999999997</v>
      </c>
      <c r="K379" t="s">
        <v>21</v>
      </c>
      <c r="L379" s="1" t="s">
        <v>10</v>
      </c>
      <c r="N379" s="7"/>
    </row>
    <row r="380" spans="1:14">
      <c r="A380" s="2" t="s">
        <v>1216</v>
      </c>
      <c r="B380" t="s">
        <v>20</v>
      </c>
      <c r="C380">
        <v>8</v>
      </c>
      <c r="D380" t="s">
        <v>1375</v>
      </c>
      <c r="E380" t="s">
        <v>554</v>
      </c>
      <c r="F380" t="s">
        <v>554</v>
      </c>
      <c r="G380" s="1">
        <v>43387</v>
      </c>
      <c r="H380" s="6">
        <f t="shared" si="10"/>
        <v>2019</v>
      </c>
      <c r="I380">
        <v>3149</v>
      </c>
      <c r="J380" s="11">
        <f t="shared" si="11"/>
        <v>6.2350199999999996</v>
      </c>
      <c r="K380" t="s">
        <v>21</v>
      </c>
      <c r="L380" s="1" t="s">
        <v>10</v>
      </c>
      <c r="N380" s="7"/>
    </row>
    <row r="381" spans="1:14">
      <c r="A381" s="2" t="s">
        <v>1216</v>
      </c>
      <c r="B381" t="s">
        <v>20</v>
      </c>
      <c r="C381">
        <v>8</v>
      </c>
      <c r="D381" t="s">
        <v>1375</v>
      </c>
      <c r="E381" t="s">
        <v>555</v>
      </c>
      <c r="F381" t="s">
        <v>555</v>
      </c>
      <c r="G381" s="1">
        <v>43388</v>
      </c>
      <c r="H381" s="6">
        <f t="shared" si="10"/>
        <v>2019</v>
      </c>
      <c r="I381">
        <v>3101</v>
      </c>
      <c r="J381" s="11">
        <f t="shared" si="11"/>
        <v>6.1399799999999995</v>
      </c>
      <c r="K381" t="s">
        <v>21</v>
      </c>
      <c r="L381" s="1" t="s">
        <v>10</v>
      </c>
      <c r="N381" s="7"/>
    </row>
    <row r="382" spans="1:14">
      <c r="A382" s="2" t="s">
        <v>1216</v>
      </c>
      <c r="B382" t="s">
        <v>20</v>
      </c>
      <c r="C382">
        <v>8</v>
      </c>
      <c r="D382" t="s">
        <v>1375</v>
      </c>
      <c r="E382" t="s">
        <v>556</v>
      </c>
      <c r="F382" t="s">
        <v>556</v>
      </c>
      <c r="G382" s="1">
        <v>43389</v>
      </c>
      <c r="H382" s="6">
        <f t="shared" si="10"/>
        <v>2019</v>
      </c>
      <c r="I382">
        <v>2815</v>
      </c>
      <c r="J382" s="11">
        <f t="shared" si="11"/>
        <v>5.5736999999999997</v>
      </c>
      <c r="K382" t="s">
        <v>21</v>
      </c>
      <c r="L382" s="1" t="s">
        <v>10</v>
      </c>
      <c r="N382" s="7"/>
    </row>
    <row r="383" spans="1:14">
      <c r="A383" s="2" t="s">
        <v>1216</v>
      </c>
      <c r="B383" t="s">
        <v>20</v>
      </c>
      <c r="C383">
        <v>8</v>
      </c>
      <c r="D383" t="s">
        <v>1375</v>
      </c>
      <c r="E383" t="s">
        <v>557</v>
      </c>
      <c r="F383" t="s">
        <v>557</v>
      </c>
      <c r="G383" s="1">
        <v>43390</v>
      </c>
      <c r="H383" s="6">
        <f t="shared" si="10"/>
        <v>2019</v>
      </c>
      <c r="I383">
        <v>2920</v>
      </c>
      <c r="J383" s="11">
        <f t="shared" si="11"/>
        <v>5.7816000000000001</v>
      </c>
      <c r="K383" t="s">
        <v>21</v>
      </c>
      <c r="L383" s="1" t="s">
        <v>10</v>
      </c>
      <c r="N383" s="7"/>
    </row>
    <row r="384" spans="1:14">
      <c r="A384" s="2" t="s">
        <v>1216</v>
      </c>
      <c r="B384" t="s">
        <v>20</v>
      </c>
      <c r="C384">
        <v>8</v>
      </c>
      <c r="D384" t="s">
        <v>1375</v>
      </c>
      <c r="E384" t="s">
        <v>558</v>
      </c>
      <c r="F384" t="s">
        <v>558</v>
      </c>
      <c r="G384" s="1">
        <v>43391</v>
      </c>
      <c r="H384" s="6">
        <f t="shared" si="10"/>
        <v>2019</v>
      </c>
      <c r="I384">
        <v>3845</v>
      </c>
      <c r="J384" s="11">
        <f t="shared" si="11"/>
        <v>7.6131000000000002</v>
      </c>
      <c r="K384" t="s">
        <v>21</v>
      </c>
      <c r="L384" s="1" t="s">
        <v>10</v>
      </c>
      <c r="N384" s="7"/>
    </row>
    <row r="385" spans="1:14">
      <c r="A385" s="2" t="s">
        <v>1216</v>
      </c>
      <c r="B385" t="s">
        <v>20</v>
      </c>
      <c r="C385">
        <v>8</v>
      </c>
      <c r="D385" t="s">
        <v>1375</v>
      </c>
      <c r="E385" t="s">
        <v>559</v>
      </c>
      <c r="F385" t="s">
        <v>559</v>
      </c>
      <c r="G385" s="1">
        <v>43392</v>
      </c>
      <c r="H385" s="6">
        <f t="shared" si="10"/>
        <v>2019</v>
      </c>
      <c r="I385">
        <v>2069</v>
      </c>
      <c r="J385" s="11">
        <f t="shared" si="11"/>
        <v>4.0966199999999997</v>
      </c>
      <c r="K385" t="s">
        <v>21</v>
      </c>
      <c r="L385" s="1" t="s">
        <v>10</v>
      </c>
      <c r="N385" s="7"/>
    </row>
    <row r="386" spans="1:14">
      <c r="A386" s="2" t="s">
        <v>1216</v>
      </c>
      <c r="B386" t="s">
        <v>20</v>
      </c>
      <c r="C386">
        <v>8</v>
      </c>
      <c r="D386" t="s">
        <v>1375</v>
      </c>
      <c r="E386" t="s">
        <v>560</v>
      </c>
      <c r="F386" t="s">
        <v>560</v>
      </c>
      <c r="G386" s="1">
        <v>43393</v>
      </c>
      <c r="H386" s="6">
        <f t="shared" si="10"/>
        <v>2019</v>
      </c>
      <c r="I386">
        <v>3091</v>
      </c>
      <c r="J386" s="11">
        <f t="shared" si="11"/>
        <v>6.1201800000000004</v>
      </c>
      <c r="K386" t="s">
        <v>21</v>
      </c>
      <c r="L386" s="1" t="s">
        <v>10</v>
      </c>
      <c r="N386" s="7"/>
    </row>
    <row r="387" spans="1:14">
      <c r="A387" s="2" t="s">
        <v>1216</v>
      </c>
      <c r="B387" t="s">
        <v>20</v>
      </c>
      <c r="C387">
        <v>8</v>
      </c>
      <c r="D387" t="s">
        <v>1375</v>
      </c>
      <c r="E387" t="s">
        <v>561</v>
      </c>
      <c r="F387" t="s">
        <v>561</v>
      </c>
      <c r="G387" s="1">
        <v>43394</v>
      </c>
      <c r="H387" s="6">
        <f t="shared" ref="H387:H450" si="12">IF(MONTH(G387)&gt;9, YEAR(G387)+1,YEAR(G387))</f>
        <v>2019</v>
      </c>
      <c r="I387">
        <v>2956</v>
      </c>
      <c r="J387" s="11">
        <f t="shared" ref="J387:J450" si="13">I387*0.00198</f>
        <v>5.8528799999999999</v>
      </c>
      <c r="K387" t="s">
        <v>21</v>
      </c>
      <c r="L387" s="1" t="s">
        <v>10</v>
      </c>
      <c r="N387" s="7"/>
    </row>
    <row r="388" spans="1:14">
      <c r="A388" s="2" t="s">
        <v>1216</v>
      </c>
      <c r="B388" t="s">
        <v>20</v>
      </c>
      <c r="C388">
        <v>8</v>
      </c>
      <c r="D388" t="s">
        <v>1375</v>
      </c>
      <c r="E388" t="s">
        <v>562</v>
      </c>
      <c r="F388" t="s">
        <v>562</v>
      </c>
      <c r="G388" s="1">
        <v>43395</v>
      </c>
      <c r="H388" s="6">
        <f t="shared" si="12"/>
        <v>2019</v>
      </c>
      <c r="I388">
        <v>3122</v>
      </c>
      <c r="J388" s="11">
        <f t="shared" si="13"/>
        <v>6.1815600000000002</v>
      </c>
      <c r="K388" t="s">
        <v>21</v>
      </c>
      <c r="L388" s="1" t="s">
        <v>10</v>
      </c>
      <c r="N388" s="7"/>
    </row>
    <row r="389" spans="1:14">
      <c r="A389" s="2" t="s">
        <v>1216</v>
      </c>
      <c r="B389" t="s">
        <v>20</v>
      </c>
      <c r="C389">
        <v>8</v>
      </c>
      <c r="D389" t="s">
        <v>1375</v>
      </c>
      <c r="E389" t="s">
        <v>563</v>
      </c>
      <c r="F389" t="s">
        <v>563</v>
      </c>
      <c r="G389" s="1">
        <v>43396</v>
      </c>
      <c r="H389" s="6">
        <f t="shared" si="12"/>
        <v>2019</v>
      </c>
      <c r="I389">
        <v>3248</v>
      </c>
      <c r="J389" s="11">
        <f t="shared" si="13"/>
        <v>6.4310400000000003</v>
      </c>
      <c r="K389" t="s">
        <v>21</v>
      </c>
      <c r="L389" s="1" t="s">
        <v>10</v>
      </c>
      <c r="N389" s="7"/>
    </row>
    <row r="390" spans="1:14">
      <c r="A390" s="2" t="s">
        <v>1216</v>
      </c>
      <c r="B390" t="s">
        <v>20</v>
      </c>
      <c r="C390">
        <v>8</v>
      </c>
      <c r="D390" t="s">
        <v>1375</v>
      </c>
      <c r="E390" t="s">
        <v>564</v>
      </c>
      <c r="F390" t="s">
        <v>564</v>
      </c>
      <c r="G390" s="1">
        <v>43397</v>
      </c>
      <c r="H390" s="6">
        <f t="shared" si="12"/>
        <v>2019</v>
      </c>
      <c r="I390">
        <v>3050</v>
      </c>
      <c r="J390" s="11">
        <f t="shared" si="13"/>
        <v>6.0389999999999997</v>
      </c>
      <c r="K390" t="s">
        <v>21</v>
      </c>
      <c r="L390" s="1" t="s">
        <v>10</v>
      </c>
      <c r="N390" s="7"/>
    </row>
    <row r="391" spans="1:14">
      <c r="A391" s="2" t="s">
        <v>1216</v>
      </c>
      <c r="B391" t="s">
        <v>20</v>
      </c>
      <c r="C391">
        <v>8</v>
      </c>
      <c r="D391" t="s">
        <v>1375</v>
      </c>
      <c r="E391" t="s">
        <v>565</v>
      </c>
      <c r="F391" t="s">
        <v>565</v>
      </c>
      <c r="G391" s="1">
        <v>43398</v>
      </c>
      <c r="H391" s="6">
        <f t="shared" si="12"/>
        <v>2019</v>
      </c>
      <c r="I391">
        <v>3069</v>
      </c>
      <c r="J391" s="11">
        <f t="shared" si="13"/>
        <v>6.0766200000000001</v>
      </c>
      <c r="K391" t="s">
        <v>21</v>
      </c>
      <c r="L391" s="1" t="s">
        <v>10</v>
      </c>
      <c r="N391" s="7"/>
    </row>
    <row r="392" spans="1:14">
      <c r="A392" s="2" t="s">
        <v>1216</v>
      </c>
      <c r="B392" t="s">
        <v>20</v>
      </c>
      <c r="C392">
        <v>8</v>
      </c>
      <c r="D392" t="s">
        <v>1375</v>
      </c>
      <c r="E392" t="s">
        <v>566</v>
      </c>
      <c r="F392" t="s">
        <v>566</v>
      </c>
      <c r="G392" s="1">
        <v>43399</v>
      </c>
      <c r="H392" s="6">
        <f t="shared" si="12"/>
        <v>2019</v>
      </c>
      <c r="I392">
        <v>2885</v>
      </c>
      <c r="J392" s="11">
        <f t="shared" si="13"/>
        <v>5.7122999999999999</v>
      </c>
      <c r="K392" t="s">
        <v>21</v>
      </c>
      <c r="L392" s="1" t="s">
        <v>10</v>
      </c>
      <c r="N392" s="7"/>
    </row>
    <row r="393" spans="1:14">
      <c r="A393" s="2" t="s">
        <v>1216</v>
      </c>
      <c r="B393" t="s">
        <v>20</v>
      </c>
      <c r="C393">
        <v>8</v>
      </c>
      <c r="D393" t="s">
        <v>1375</v>
      </c>
      <c r="E393" t="s">
        <v>567</v>
      </c>
      <c r="F393" t="s">
        <v>567</v>
      </c>
      <c r="G393" s="1">
        <v>43400</v>
      </c>
      <c r="H393" s="6">
        <f t="shared" si="12"/>
        <v>2019</v>
      </c>
      <c r="I393">
        <v>2927</v>
      </c>
      <c r="J393" s="11">
        <f t="shared" si="13"/>
        <v>5.7954600000000003</v>
      </c>
      <c r="K393" t="s">
        <v>21</v>
      </c>
      <c r="L393" s="1" t="s">
        <v>10</v>
      </c>
      <c r="N393" s="7"/>
    </row>
    <row r="394" spans="1:14">
      <c r="A394" s="2" t="s">
        <v>1216</v>
      </c>
      <c r="B394" t="s">
        <v>20</v>
      </c>
      <c r="C394">
        <v>8</v>
      </c>
      <c r="D394" t="s">
        <v>1375</v>
      </c>
      <c r="E394" t="s">
        <v>568</v>
      </c>
      <c r="F394" t="s">
        <v>568</v>
      </c>
      <c r="G394" s="1">
        <v>43401</v>
      </c>
      <c r="H394" s="6">
        <f t="shared" si="12"/>
        <v>2019</v>
      </c>
      <c r="I394">
        <v>2930</v>
      </c>
      <c r="J394" s="11">
        <f t="shared" si="13"/>
        <v>5.8014000000000001</v>
      </c>
      <c r="K394" t="s">
        <v>21</v>
      </c>
      <c r="L394" s="1" t="s">
        <v>10</v>
      </c>
      <c r="N394" s="7"/>
    </row>
    <row r="395" spans="1:14">
      <c r="A395" s="2" t="s">
        <v>1216</v>
      </c>
      <c r="B395" t="s">
        <v>20</v>
      </c>
      <c r="C395">
        <v>8</v>
      </c>
      <c r="D395" t="s">
        <v>1375</v>
      </c>
      <c r="E395" t="s">
        <v>569</v>
      </c>
      <c r="F395" t="s">
        <v>569</v>
      </c>
      <c r="G395" s="1">
        <v>43402</v>
      </c>
      <c r="H395" s="6">
        <f t="shared" si="12"/>
        <v>2019</v>
      </c>
      <c r="I395">
        <v>3261</v>
      </c>
      <c r="J395" s="11">
        <f t="shared" si="13"/>
        <v>6.4567800000000002</v>
      </c>
      <c r="K395" t="s">
        <v>21</v>
      </c>
      <c r="L395" s="1" t="s">
        <v>10</v>
      </c>
      <c r="N395" s="7"/>
    </row>
    <row r="396" spans="1:14">
      <c r="A396" s="2" t="s">
        <v>1216</v>
      </c>
      <c r="B396" t="s">
        <v>20</v>
      </c>
      <c r="C396">
        <v>8</v>
      </c>
      <c r="D396" t="s">
        <v>1375</v>
      </c>
      <c r="E396" t="s">
        <v>570</v>
      </c>
      <c r="F396" t="s">
        <v>570</v>
      </c>
      <c r="G396" s="1">
        <v>43403</v>
      </c>
      <c r="H396" s="6">
        <f t="shared" si="12"/>
        <v>2019</v>
      </c>
      <c r="I396">
        <v>2872</v>
      </c>
      <c r="J396" s="11">
        <f t="shared" si="13"/>
        <v>5.6865600000000001</v>
      </c>
      <c r="K396" t="s">
        <v>21</v>
      </c>
      <c r="L396" s="1" t="s">
        <v>10</v>
      </c>
      <c r="N396" s="7"/>
    </row>
    <row r="397" spans="1:14">
      <c r="A397" s="2" t="s">
        <v>1216</v>
      </c>
      <c r="B397" t="s">
        <v>20</v>
      </c>
      <c r="C397">
        <v>8</v>
      </c>
      <c r="D397" t="s">
        <v>1375</v>
      </c>
      <c r="E397" t="s">
        <v>571</v>
      </c>
      <c r="F397" t="s">
        <v>571</v>
      </c>
      <c r="G397" s="1">
        <v>43404</v>
      </c>
      <c r="H397" s="6">
        <f t="shared" si="12"/>
        <v>2019</v>
      </c>
      <c r="I397">
        <v>3098</v>
      </c>
      <c r="J397" s="11">
        <f t="shared" si="13"/>
        <v>6.1340399999999997</v>
      </c>
      <c r="K397" t="s">
        <v>21</v>
      </c>
      <c r="L397" s="1" t="s">
        <v>10</v>
      </c>
      <c r="N397" s="7"/>
    </row>
    <row r="398" spans="1:14">
      <c r="A398" s="2" t="s">
        <v>1216</v>
      </c>
      <c r="B398" t="s">
        <v>20</v>
      </c>
      <c r="C398">
        <v>8</v>
      </c>
      <c r="D398" t="s">
        <v>1375</v>
      </c>
      <c r="E398" t="s">
        <v>572</v>
      </c>
      <c r="F398" t="s">
        <v>572</v>
      </c>
      <c r="G398" s="1">
        <v>43405</v>
      </c>
      <c r="H398" s="6">
        <f t="shared" si="12"/>
        <v>2019</v>
      </c>
      <c r="I398">
        <v>1540</v>
      </c>
      <c r="J398" s="11">
        <f t="shared" si="13"/>
        <v>3.0491999999999999</v>
      </c>
      <c r="K398" t="s">
        <v>21</v>
      </c>
      <c r="L398" s="1" t="s">
        <v>10</v>
      </c>
      <c r="N398" s="7"/>
    </row>
    <row r="399" spans="1:14">
      <c r="A399" s="2" t="s">
        <v>1216</v>
      </c>
      <c r="B399" t="s">
        <v>20</v>
      </c>
      <c r="C399">
        <v>8</v>
      </c>
      <c r="D399" t="s">
        <v>1375</v>
      </c>
      <c r="E399" t="s">
        <v>573</v>
      </c>
      <c r="F399" t="s">
        <v>573</v>
      </c>
      <c r="G399" s="1">
        <v>43406</v>
      </c>
      <c r="H399" s="6">
        <f t="shared" si="12"/>
        <v>2019</v>
      </c>
      <c r="I399">
        <v>3035</v>
      </c>
      <c r="J399" s="11">
        <f t="shared" si="13"/>
        <v>6.0092999999999996</v>
      </c>
      <c r="K399" t="s">
        <v>21</v>
      </c>
      <c r="L399" t="s">
        <v>10</v>
      </c>
    </row>
    <row r="400" spans="1:14">
      <c r="A400" s="2" t="s">
        <v>1216</v>
      </c>
      <c r="B400" t="s">
        <v>20</v>
      </c>
      <c r="C400">
        <v>8</v>
      </c>
      <c r="D400" t="s">
        <v>1375</v>
      </c>
      <c r="E400" t="s">
        <v>574</v>
      </c>
      <c r="F400" t="s">
        <v>574</v>
      </c>
      <c r="G400" s="1">
        <v>43407</v>
      </c>
      <c r="H400" s="6">
        <f t="shared" si="12"/>
        <v>2019</v>
      </c>
      <c r="I400">
        <v>2869</v>
      </c>
      <c r="J400" s="11">
        <f t="shared" si="13"/>
        <v>5.6806200000000002</v>
      </c>
      <c r="K400" t="s">
        <v>21</v>
      </c>
      <c r="L400" t="s">
        <v>10</v>
      </c>
    </row>
    <row r="401" spans="1:12">
      <c r="A401" s="2" t="s">
        <v>1216</v>
      </c>
      <c r="B401" t="s">
        <v>20</v>
      </c>
      <c r="C401">
        <v>8</v>
      </c>
      <c r="D401" t="s">
        <v>1375</v>
      </c>
      <c r="E401" t="s">
        <v>575</v>
      </c>
      <c r="F401" t="s">
        <v>575</v>
      </c>
      <c r="G401" s="1">
        <v>43408</v>
      </c>
      <c r="H401" s="6">
        <f t="shared" si="12"/>
        <v>2019</v>
      </c>
      <c r="I401">
        <v>3201</v>
      </c>
      <c r="J401" s="11">
        <f t="shared" si="13"/>
        <v>6.3379799999999999</v>
      </c>
      <c r="K401" t="s">
        <v>21</v>
      </c>
      <c r="L401" t="s">
        <v>10</v>
      </c>
    </row>
    <row r="402" spans="1:12">
      <c r="A402" s="2" t="s">
        <v>1216</v>
      </c>
      <c r="B402" t="s">
        <v>20</v>
      </c>
      <c r="C402">
        <v>8</v>
      </c>
      <c r="D402" t="s">
        <v>1375</v>
      </c>
      <c r="E402" t="s">
        <v>576</v>
      </c>
      <c r="F402" t="s">
        <v>576</v>
      </c>
      <c r="G402" s="1">
        <v>43409</v>
      </c>
      <c r="H402" s="6">
        <f t="shared" si="12"/>
        <v>2019</v>
      </c>
      <c r="I402">
        <v>2812</v>
      </c>
      <c r="J402" s="11">
        <f t="shared" si="13"/>
        <v>5.5677599999999998</v>
      </c>
      <c r="K402" t="s">
        <v>21</v>
      </c>
      <c r="L402" t="s">
        <v>10</v>
      </c>
    </row>
    <row r="403" spans="1:12">
      <c r="A403" s="2" t="s">
        <v>1216</v>
      </c>
      <c r="B403" t="s">
        <v>20</v>
      </c>
      <c r="C403">
        <v>8</v>
      </c>
      <c r="D403" t="s">
        <v>1375</v>
      </c>
      <c r="E403" t="s">
        <v>577</v>
      </c>
      <c r="F403" t="s">
        <v>577</v>
      </c>
      <c r="G403" s="1">
        <v>43410</v>
      </c>
      <c r="H403" s="6">
        <f t="shared" si="12"/>
        <v>2019</v>
      </c>
      <c r="I403">
        <v>3151</v>
      </c>
      <c r="J403" s="11">
        <f t="shared" si="13"/>
        <v>6.2389799999999997</v>
      </c>
      <c r="K403" t="s">
        <v>21</v>
      </c>
      <c r="L403" t="s">
        <v>10</v>
      </c>
    </row>
    <row r="404" spans="1:12">
      <c r="A404" s="2" t="s">
        <v>1216</v>
      </c>
      <c r="B404" t="s">
        <v>20</v>
      </c>
      <c r="C404">
        <v>8</v>
      </c>
      <c r="D404" t="s">
        <v>1375</v>
      </c>
      <c r="E404" t="s">
        <v>578</v>
      </c>
      <c r="F404" t="s">
        <v>578</v>
      </c>
      <c r="G404" s="1">
        <v>43411</v>
      </c>
      <c r="H404" s="6">
        <f t="shared" si="12"/>
        <v>2019</v>
      </c>
      <c r="I404">
        <v>2988</v>
      </c>
      <c r="J404" s="11">
        <f t="shared" si="13"/>
        <v>5.9162400000000002</v>
      </c>
      <c r="K404" t="s">
        <v>21</v>
      </c>
      <c r="L404" t="s">
        <v>10</v>
      </c>
    </row>
    <row r="405" spans="1:12">
      <c r="A405" s="2" t="s">
        <v>1216</v>
      </c>
      <c r="B405" t="s">
        <v>20</v>
      </c>
      <c r="C405">
        <v>8</v>
      </c>
      <c r="D405" t="s">
        <v>1375</v>
      </c>
      <c r="E405" t="s">
        <v>579</v>
      </c>
      <c r="F405" t="s">
        <v>579</v>
      </c>
      <c r="G405" s="1">
        <v>43412</v>
      </c>
      <c r="H405" s="6">
        <f t="shared" si="12"/>
        <v>2019</v>
      </c>
      <c r="I405">
        <v>2906</v>
      </c>
      <c r="J405" s="11">
        <f t="shared" si="13"/>
        <v>5.7538799999999997</v>
      </c>
      <c r="K405" t="s">
        <v>21</v>
      </c>
      <c r="L405" t="s">
        <v>10</v>
      </c>
    </row>
    <row r="406" spans="1:12">
      <c r="A406" s="2" t="s">
        <v>1216</v>
      </c>
      <c r="B406" t="s">
        <v>20</v>
      </c>
      <c r="C406">
        <v>8</v>
      </c>
      <c r="D406" t="s">
        <v>1375</v>
      </c>
      <c r="E406" t="s">
        <v>580</v>
      </c>
      <c r="F406" t="s">
        <v>580</v>
      </c>
      <c r="G406" s="1">
        <v>43413</v>
      </c>
      <c r="H406" s="6">
        <f t="shared" si="12"/>
        <v>2019</v>
      </c>
      <c r="I406">
        <v>2824</v>
      </c>
      <c r="J406" s="11">
        <f t="shared" si="13"/>
        <v>5.59152</v>
      </c>
      <c r="K406" t="s">
        <v>21</v>
      </c>
      <c r="L406" t="s">
        <v>10</v>
      </c>
    </row>
    <row r="407" spans="1:12">
      <c r="A407" s="2" t="s">
        <v>1216</v>
      </c>
      <c r="B407" t="s">
        <v>20</v>
      </c>
      <c r="C407">
        <v>8</v>
      </c>
      <c r="D407" t="s">
        <v>1375</v>
      </c>
      <c r="E407" t="s">
        <v>581</v>
      </c>
      <c r="F407" t="s">
        <v>581</v>
      </c>
      <c r="G407" s="1">
        <v>43414</v>
      </c>
      <c r="H407" s="6">
        <f t="shared" si="12"/>
        <v>2019</v>
      </c>
      <c r="I407">
        <v>3090</v>
      </c>
      <c r="J407" s="11">
        <f t="shared" si="13"/>
        <v>6.1181999999999999</v>
      </c>
      <c r="K407" t="s">
        <v>21</v>
      </c>
      <c r="L407" t="s">
        <v>10</v>
      </c>
    </row>
    <row r="408" spans="1:12">
      <c r="A408" s="2" t="s">
        <v>1216</v>
      </c>
      <c r="B408" t="s">
        <v>20</v>
      </c>
      <c r="C408">
        <v>8</v>
      </c>
      <c r="D408" t="s">
        <v>1375</v>
      </c>
      <c r="E408" t="s">
        <v>582</v>
      </c>
      <c r="F408" t="s">
        <v>582</v>
      </c>
      <c r="G408" s="1">
        <v>43415</v>
      </c>
      <c r="H408" s="6">
        <f t="shared" si="12"/>
        <v>2019</v>
      </c>
      <c r="I408">
        <v>2767</v>
      </c>
      <c r="J408" s="11">
        <f t="shared" si="13"/>
        <v>5.4786599999999996</v>
      </c>
      <c r="K408" t="s">
        <v>21</v>
      </c>
      <c r="L408" t="s">
        <v>10</v>
      </c>
    </row>
    <row r="409" spans="1:12">
      <c r="A409" s="2" t="s">
        <v>1216</v>
      </c>
      <c r="B409" t="s">
        <v>20</v>
      </c>
      <c r="C409">
        <v>8</v>
      </c>
      <c r="D409" t="s">
        <v>1375</v>
      </c>
      <c r="E409" t="s">
        <v>583</v>
      </c>
      <c r="F409" t="s">
        <v>583</v>
      </c>
      <c r="G409" s="1">
        <v>43416</v>
      </c>
      <c r="H409" s="6">
        <f t="shared" si="12"/>
        <v>2019</v>
      </c>
      <c r="I409">
        <v>3068</v>
      </c>
      <c r="J409" s="11">
        <f t="shared" si="13"/>
        <v>6.0746399999999996</v>
      </c>
      <c r="K409" t="s">
        <v>21</v>
      </c>
      <c r="L409" t="s">
        <v>10</v>
      </c>
    </row>
    <row r="410" spans="1:12">
      <c r="A410" s="2" t="s">
        <v>1216</v>
      </c>
      <c r="B410" t="s">
        <v>20</v>
      </c>
      <c r="C410">
        <v>8</v>
      </c>
      <c r="D410" t="s">
        <v>1375</v>
      </c>
      <c r="E410" t="s">
        <v>584</v>
      </c>
      <c r="F410" t="s">
        <v>584</v>
      </c>
      <c r="G410" s="1">
        <v>43417</v>
      </c>
      <c r="H410" s="6">
        <f t="shared" si="12"/>
        <v>2019</v>
      </c>
      <c r="I410">
        <v>3199</v>
      </c>
      <c r="J410" s="11">
        <f t="shared" si="13"/>
        <v>6.3340199999999998</v>
      </c>
      <c r="K410" t="s">
        <v>21</v>
      </c>
      <c r="L410" t="s">
        <v>10</v>
      </c>
    </row>
    <row r="411" spans="1:12">
      <c r="A411" s="2" t="s">
        <v>1216</v>
      </c>
      <c r="B411" t="s">
        <v>20</v>
      </c>
      <c r="C411">
        <v>8</v>
      </c>
      <c r="D411" t="s">
        <v>1375</v>
      </c>
      <c r="E411" t="s">
        <v>585</v>
      </c>
      <c r="F411" t="s">
        <v>585</v>
      </c>
      <c r="G411" s="1">
        <v>43418</v>
      </c>
      <c r="H411" s="6">
        <f t="shared" si="12"/>
        <v>2019</v>
      </c>
      <c r="I411">
        <v>2889</v>
      </c>
      <c r="J411" s="11">
        <f t="shared" si="13"/>
        <v>5.7202200000000003</v>
      </c>
      <c r="K411" t="s">
        <v>21</v>
      </c>
      <c r="L411" t="s">
        <v>10</v>
      </c>
    </row>
    <row r="412" spans="1:12">
      <c r="A412" s="2" t="s">
        <v>1216</v>
      </c>
      <c r="B412" t="s">
        <v>20</v>
      </c>
      <c r="C412">
        <v>8</v>
      </c>
      <c r="D412" t="s">
        <v>1375</v>
      </c>
      <c r="E412" t="s">
        <v>586</v>
      </c>
      <c r="F412" t="s">
        <v>586</v>
      </c>
      <c r="G412" s="1">
        <v>43419</v>
      </c>
      <c r="H412" s="6">
        <f t="shared" si="12"/>
        <v>2019</v>
      </c>
      <c r="I412">
        <v>3211</v>
      </c>
      <c r="J412" s="11">
        <f t="shared" si="13"/>
        <v>6.35778</v>
      </c>
      <c r="K412" t="s">
        <v>21</v>
      </c>
      <c r="L412" t="s">
        <v>10</v>
      </c>
    </row>
    <row r="413" spans="1:12">
      <c r="A413" s="2" t="s">
        <v>1216</v>
      </c>
      <c r="B413" t="s">
        <v>20</v>
      </c>
      <c r="C413">
        <v>8</v>
      </c>
      <c r="D413" t="s">
        <v>1375</v>
      </c>
      <c r="E413" t="s">
        <v>587</v>
      </c>
      <c r="F413" t="s">
        <v>587</v>
      </c>
      <c r="G413" s="1">
        <v>43420</v>
      </c>
      <c r="H413" s="6">
        <f t="shared" si="12"/>
        <v>2019</v>
      </c>
      <c r="I413">
        <v>2848</v>
      </c>
      <c r="J413" s="11">
        <f t="shared" si="13"/>
        <v>5.6390399999999996</v>
      </c>
      <c r="K413" t="s">
        <v>21</v>
      </c>
      <c r="L413" t="s">
        <v>10</v>
      </c>
    </row>
    <row r="414" spans="1:12">
      <c r="A414" s="2" t="s">
        <v>1216</v>
      </c>
      <c r="B414" t="s">
        <v>20</v>
      </c>
      <c r="C414">
        <v>8</v>
      </c>
      <c r="D414" t="s">
        <v>1375</v>
      </c>
      <c r="E414" t="s">
        <v>588</v>
      </c>
      <c r="F414" t="s">
        <v>588</v>
      </c>
      <c r="G414" s="1">
        <v>43421</v>
      </c>
      <c r="H414" s="6">
        <f t="shared" si="12"/>
        <v>2019</v>
      </c>
      <c r="I414">
        <v>3312</v>
      </c>
      <c r="J414" s="11">
        <f t="shared" si="13"/>
        <v>6.55776</v>
      </c>
      <c r="K414" t="s">
        <v>21</v>
      </c>
      <c r="L414" t="s">
        <v>10</v>
      </c>
    </row>
    <row r="415" spans="1:12">
      <c r="A415" s="2" t="s">
        <v>1216</v>
      </c>
      <c r="B415" t="s">
        <v>20</v>
      </c>
      <c r="C415">
        <v>8</v>
      </c>
      <c r="D415" t="s">
        <v>1375</v>
      </c>
      <c r="E415" t="s">
        <v>589</v>
      </c>
      <c r="F415" t="s">
        <v>589</v>
      </c>
      <c r="G415" s="1">
        <v>43422</v>
      </c>
      <c r="H415" s="6">
        <f t="shared" si="12"/>
        <v>2019</v>
      </c>
      <c r="I415">
        <v>2875</v>
      </c>
      <c r="J415" s="11">
        <f t="shared" si="13"/>
        <v>5.6924999999999999</v>
      </c>
      <c r="K415" t="s">
        <v>21</v>
      </c>
      <c r="L415" t="s">
        <v>10</v>
      </c>
    </row>
    <row r="416" spans="1:12">
      <c r="A416" s="2" t="s">
        <v>1216</v>
      </c>
      <c r="B416" t="s">
        <v>20</v>
      </c>
      <c r="C416">
        <v>8</v>
      </c>
      <c r="D416" t="s">
        <v>1375</v>
      </c>
      <c r="E416" t="s">
        <v>590</v>
      </c>
      <c r="F416" t="s">
        <v>590</v>
      </c>
      <c r="G416" s="1">
        <v>43423</v>
      </c>
      <c r="H416" s="6">
        <f t="shared" si="12"/>
        <v>2019</v>
      </c>
      <c r="I416">
        <v>3313</v>
      </c>
      <c r="J416" s="11">
        <f t="shared" si="13"/>
        <v>6.5597399999999997</v>
      </c>
      <c r="K416" t="s">
        <v>21</v>
      </c>
      <c r="L416" t="s">
        <v>10</v>
      </c>
    </row>
    <row r="417" spans="1:12">
      <c r="A417" s="2" t="s">
        <v>1216</v>
      </c>
      <c r="B417" t="s">
        <v>20</v>
      </c>
      <c r="C417">
        <v>8</v>
      </c>
      <c r="D417" t="s">
        <v>1375</v>
      </c>
      <c r="E417" t="s">
        <v>591</v>
      </c>
      <c r="F417" t="s">
        <v>591</v>
      </c>
      <c r="G417" s="1">
        <v>43424</v>
      </c>
      <c r="H417" s="6">
        <f t="shared" si="12"/>
        <v>2019</v>
      </c>
      <c r="I417">
        <v>2922</v>
      </c>
      <c r="J417" s="11">
        <f t="shared" si="13"/>
        <v>5.7855600000000003</v>
      </c>
      <c r="K417" t="s">
        <v>21</v>
      </c>
      <c r="L417" t="s">
        <v>10</v>
      </c>
    </row>
    <row r="418" spans="1:12">
      <c r="A418" s="2" t="s">
        <v>1216</v>
      </c>
      <c r="B418" t="s">
        <v>20</v>
      </c>
      <c r="C418">
        <v>8</v>
      </c>
      <c r="D418" t="s">
        <v>1375</v>
      </c>
      <c r="E418" t="s">
        <v>592</v>
      </c>
      <c r="F418" t="s">
        <v>592</v>
      </c>
      <c r="G418" s="1">
        <v>43425</v>
      </c>
      <c r="H418" s="6">
        <f t="shared" si="12"/>
        <v>2019</v>
      </c>
      <c r="I418">
        <v>4245</v>
      </c>
      <c r="J418" s="11">
        <f t="shared" si="13"/>
        <v>8.4050999999999991</v>
      </c>
      <c r="K418" t="s">
        <v>21</v>
      </c>
      <c r="L418" t="s">
        <v>10</v>
      </c>
    </row>
    <row r="419" spans="1:12">
      <c r="A419" s="2" t="s">
        <v>1216</v>
      </c>
      <c r="B419" t="s">
        <v>20</v>
      </c>
      <c r="C419">
        <v>8</v>
      </c>
      <c r="D419" t="s">
        <v>1375</v>
      </c>
      <c r="E419" t="s">
        <v>593</v>
      </c>
      <c r="F419" t="s">
        <v>593</v>
      </c>
      <c r="G419" s="1">
        <v>43426</v>
      </c>
      <c r="H419" s="6">
        <f t="shared" si="12"/>
        <v>2019</v>
      </c>
      <c r="I419">
        <v>5861</v>
      </c>
      <c r="J419" s="11">
        <f t="shared" si="13"/>
        <v>11.60478</v>
      </c>
      <c r="K419" t="s">
        <v>21</v>
      </c>
      <c r="L419" t="s">
        <v>10</v>
      </c>
    </row>
    <row r="420" spans="1:12">
      <c r="A420" s="2" t="s">
        <v>1216</v>
      </c>
      <c r="B420" t="s">
        <v>20</v>
      </c>
      <c r="C420">
        <v>8</v>
      </c>
      <c r="D420" t="s">
        <v>1375</v>
      </c>
      <c r="E420" t="s">
        <v>594</v>
      </c>
      <c r="F420" t="s">
        <v>594</v>
      </c>
      <c r="G420" s="1">
        <v>43427</v>
      </c>
      <c r="H420" s="6">
        <f t="shared" si="12"/>
        <v>2019</v>
      </c>
      <c r="I420">
        <v>6595</v>
      </c>
      <c r="J420" s="11">
        <f t="shared" si="13"/>
        <v>13.0581</v>
      </c>
      <c r="K420" t="s">
        <v>21</v>
      </c>
      <c r="L420" t="s">
        <v>10</v>
      </c>
    </row>
    <row r="421" spans="1:12">
      <c r="A421" s="2" t="s">
        <v>1216</v>
      </c>
      <c r="B421" t="s">
        <v>20</v>
      </c>
      <c r="C421">
        <v>8</v>
      </c>
      <c r="D421" t="s">
        <v>1375</v>
      </c>
      <c r="E421" t="s">
        <v>595</v>
      </c>
      <c r="F421" t="s">
        <v>595</v>
      </c>
      <c r="G421" s="1">
        <v>43428</v>
      </c>
      <c r="H421" s="6">
        <f t="shared" si="12"/>
        <v>2019</v>
      </c>
      <c r="I421">
        <v>4139</v>
      </c>
      <c r="J421" s="11">
        <f t="shared" si="13"/>
        <v>8.1952200000000008</v>
      </c>
      <c r="K421" t="s">
        <v>21</v>
      </c>
      <c r="L421" t="s">
        <v>10</v>
      </c>
    </row>
    <row r="422" spans="1:12">
      <c r="A422" s="2" t="s">
        <v>1216</v>
      </c>
      <c r="B422" t="s">
        <v>20</v>
      </c>
      <c r="C422">
        <v>8</v>
      </c>
      <c r="D422" t="s">
        <v>1375</v>
      </c>
      <c r="E422" t="s">
        <v>596</v>
      </c>
      <c r="F422" t="s">
        <v>596</v>
      </c>
      <c r="G422" s="1">
        <v>43429</v>
      </c>
      <c r="H422" s="6">
        <f t="shared" si="12"/>
        <v>2019</v>
      </c>
      <c r="I422">
        <v>3511</v>
      </c>
      <c r="J422" s="11">
        <f t="shared" si="13"/>
        <v>6.9517800000000003</v>
      </c>
      <c r="K422" t="s">
        <v>21</v>
      </c>
      <c r="L422" t="s">
        <v>10</v>
      </c>
    </row>
    <row r="423" spans="1:12">
      <c r="A423" s="2" t="s">
        <v>1216</v>
      </c>
      <c r="B423" t="s">
        <v>20</v>
      </c>
      <c r="C423">
        <v>8</v>
      </c>
      <c r="D423" t="s">
        <v>1375</v>
      </c>
      <c r="E423" t="s">
        <v>597</v>
      </c>
      <c r="F423" t="s">
        <v>597</v>
      </c>
      <c r="G423" s="1">
        <v>43430</v>
      </c>
      <c r="H423" s="6">
        <f t="shared" si="12"/>
        <v>2019</v>
      </c>
      <c r="I423">
        <v>3426</v>
      </c>
      <c r="J423" s="11">
        <f t="shared" si="13"/>
        <v>6.78348</v>
      </c>
      <c r="K423" t="s">
        <v>21</v>
      </c>
      <c r="L423" t="s">
        <v>10</v>
      </c>
    </row>
    <row r="424" spans="1:12">
      <c r="A424" s="2" t="s">
        <v>1216</v>
      </c>
      <c r="B424" t="s">
        <v>20</v>
      </c>
      <c r="C424">
        <v>8</v>
      </c>
      <c r="D424" t="s">
        <v>1375</v>
      </c>
      <c r="E424" t="s">
        <v>598</v>
      </c>
      <c r="F424" t="s">
        <v>598</v>
      </c>
      <c r="G424" s="1">
        <v>43431</v>
      </c>
      <c r="H424" s="6">
        <f t="shared" si="12"/>
        <v>2019</v>
      </c>
      <c r="I424">
        <v>5819</v>
      </c>
      <c r="J424" s="11">
        <f t="shared" si="13"/>
        <v>11.52162</v>
      </c>
      <c r="K424" t="s">
        <v>21</v>
      </c>
      <c r="L424" t="s">
        <v>10</v>
      </c>
    </row>
    <row r="425" spans="1:12">
      <c r="A425" s="2" t="s">
        <v>1216</v>
      </c>
      <c r="B425" t="s">
        <v>20</v>
      </c>
      <c r="C425">
        <v>8</v>
      </c>
      <c r="D425" t="s">
        <v>1375</v>
      </c>
      <c r="E425" t="s">
        <v>599</v>
      </c>
      <c r="F425" t="s">
        <v>599</v>
      </c>
      <c r="G425" s="1">
        <v>43432</v>
      </c>
      <c r="H425" s="6">
        <f t="shared" si="12"/>
        <v>2019</v>
      </c>
      <c r="I425">
        <v>4765</v>
      </c>
      <c r="J425" s="11">
        <f t="shared" si="13"/>
        <v>9.4346999999999994</v>
      </c>
      <c r="K425" t="s">
        <v>21</v>
      </c>
      <c r="L425" t="s">
        <v>10</v>
      </c>
    </row>
    <row r="426" spans="1:12">
      <c r="A426" s="2" t="s">
        <v>1216</v>
      </c>
      <c r="B426" t="s">
        <v>20</v>
      </c>
      <c r="C426">
        <v>8</v>
      </c>
      <c r="D426" t="s">
        <v>1375</v>
      </c>
      <c r="E426" t="s">
        <v>600</v>
      </c>
      <c r="F426" t="s">
        <v>600</v>
      </c>
      <c r="G426" s="1">
        <v>43433</v>
      </c>
      <c r="H426" s="6">
        <f t="shared" si="12"/>
        <v>2019</v>
      </c>
      <c r="I426">
        <v>9548</v>
      </c>
      <c r="J426" s="11">
        <f t="shared" si="13"/>
        <v>18.90504</v>
      </c>
      <c r="K426" t="s">
        <v>21</v>
      </c>
      <c r="L426" t="s">
        <v>10</v>
      </c>
    </row>
    <row r="427" spans="1:12">
      <c r="A427" s="2" t="s">
        <v>1216</v>
      </c>
      <c r="B427" t="s">
        <v>20</v>
      </c>
      <c r="C427">
        <v>8</v>
      </c>
      <c r="D427" t="s">
        <v>1375</v>
      </c>
      <c r="E427" t="s">
        <v>601</v>
      </c>
      <c r="F427" t="s">
        <v>601</v>
      </c>
      <c r="G427" s="1">
        <v>43434</v>
      </c>
      <c r="H427" s="6">
        <f t="shared" si="12"/>
        <v>2019</v>
      </c>
      <c r="I427">
        <v>5184</v>
      </c>
      <c r="J427" s="11">
        <f t="shared" si="13"/>
        <v>10.26432</v>
      </c>
      <c r="K427" t="s">
        <v>21</v>
      </c>
      <c r="L427" t="s">
        <v>10</v>
      </c>
    </row>
    <row r="428" spans="1:12">
      <c r="A428" s="2" t="s">
        <v>1216</v>
      </c>
      <c r="B428" t="s">
        <v>20</v>
      </c>
      <c r="C428">
        <v>8</v>
      </c>
      <c r="D428" t="s">
        <v>1375</v>
      </c>
      <c r="E428" t="s">
        <v>602</v>
      </c>
      <c r="F428" t="s">
        <v>602</v>
      </c>
      <c r="G428" s="1">
        <v>43435</v>
      </c>
      <c r="H428" s="6">
        <f t="shared" si="12"/>
        <v>2019</v>
      </c>
      <c r="I428">
        <v>3605</v>
      </c>
      <c r="J428" s="11">
        <f t="shared" si="13"/>
        <v>7.1379000000000001</v>
      </c>
      <c r="K428" t="s">
        <v>21</v>
      </c>
      <c r="L428" t="s">
        <v>10</v>
      </c>
    </row>
    <row r="429" spans="1:12">
      <c r="A429" s="2" t="s">
        <v>1216</v>
      </c>
      <c r="B429" t="s">
        <v>20</v>
      </c>
      <c r="C429">
        <v>8</v>
      </c>
      <c r="D429" t="s">
        <v>1375</v>
      </c>
      <c r="E429" t="s">
        <v>603</v>
      </c>
      <c r="F429" t="s">
        <v>603</v>
      </c>
      <c r="G429" s="1">
        <v>43436</v>
      </c>
      <c r="H429" s="6">
        <f t="shared" si="12"/>
        <v>2019</v>
      </c>
      <c r="I429">
        <v>4761</v>
      </c>
      <c r="J429" s="11">
        <f t="shared" si="13"/>
        <v>9.4267800000000008</v>
      </c>
      <c r="K429" t="s">
        <v>21</v>
      </c>
      <c r="L429" t="s">
        <v>10</v>
      </c>
    </row>
    <row r="430" spans="1:12">
      <c r="A430" s="2" t="s">
        <v>1216</v>
      </c>
      <c r="B430" t="s">
        <v>20</v>
      </c>
      <c r="C430">
        <v>8</v>
      </c>
      <c r="D430" t="s">
        <v>1375</v>
      </c>
      <c r="E430" t="s">
        <v>604</v>
      </c>
      <c r="F430" t="s">
        <v>604</v>
      </c>
      <c r="G430" s="1">
        <v>43437</v>
      </c>
      <c r="H430" s="6">
        <f t="shared" si="12"/>
        <v>2019</v>
      </c>
      <c r="I430">
        <v>3496</v>
      </c>
      <c r="J430" s="11">
        <f t="shared" si="13"/>
        <v>6.9220800000000002</v>
      </c>
      <c r="K430" t="s">
        <v>21</v>
      </c>
      <c r="L430" t="s">
        <v>10</v>
      </c>
    </row>
    <row r="431" spans="1:12">
      <c r="A431" s="2" t="s">
        <v>1216</v>
      </c>
      <c r="B431" t="s">
        <v>20</v>
      </c>
      <c r="C431">
        <v>8</v>
      </c>
      <c r="D431" t="s">
        <v>1375</v>
      </c>
      <c r="E431" t="s">
        <v>605</v>
      </c>
      <c r="F431" t="s">
        <v>605</v>
      </c>
      <c r="G431" s="1">
        <v>43438</v>
      </c>
      <c r="H431" s="6">
        <f t="shared" si="12"/>
        <v>2019</v>
      </c>
      <c r="I431">
        <v>3766</v>
      </c>
      <c r="J431" s="11">
        <f t="shared" si="13"/>
        <v>7.4566799999999995</v>
      </c>
      <c r="K431" t="s">
        <v>21</v>
      </c>
      <c r="L431" t="s">
        <v>10</v>
      </c>
    </row>
    <row r="432" spans="1:12">
      <c r="A432" s="2" t="s">
        <v>1216</v>
      </c>
      <c r="B432" t="s">
        <v>20</v>
      </c>
      <c r="C432">
        <v>8</v>
      </c>
      <c r="D432" t="s">
        <v>1375</v>
      </c>
      <c r="E432" t="s">
        <v>606</v>
      </c>
      <c r="F432" t="s">
        <v>606</v>
      </c>
      <c r="G432" s="1">
        <v>43439</v>
      </c>
      <c r="H432" s="6">
        <f t="shared" si="12"/>
        <v>2019</v>
      </c>
      <c r="I432">
        <v>3774</v>
      </c>
      <c r="J432" s="11">
        <f t="shared" si="13"/>
        <v>7.4725200000000003</v>
      </c>
      <c r="K432" t="s">
        <v>21</v>
      </c>
      <c r="L432" t="s">
        <v>10</v>
      </c>
    </row>
    <row r="433" spans="1:12">
      <c r="A433" s="2" t="s">
        <v>1216</v>
      </c>
      <c r="B433" t="s">
        <v>20</v>
      </c>
      <c r="C433">
        <v>8</v>
      </c>
      <c r="D433" t="s">
        <v>1375</v>
      </c>
      <c r="E433" t="s">
        <v>607</v>
      </c>
      <c r="F433" t="s">
        <v>607</v>
      </c>
      <c r="G433" s="1">
        <v>43440</v>
      </c>
      <c r="H433" s="6">
        <f t="shared" si="12"/>
        <v>2019</v>
      </c>
      <c r="I433">
        <v>3584</v>
      </c>
      <c r="J433" s="11">
        <f t="shared" si="13"/>
        <v>7.0963200000000004</v>
      </c>
      <c r="K433" t="s">
        <v>21</v>
      </c>
      <c r="L433" t="s">
        <v>10</v>
      </c>
    </row>
    <row r="434" spans="1:12">
      <c r="A434" s="2" t="s">
        <v>1216</v>
      </c>
      <c r="B434" t="s">
        <v>20</v>
      </c>
      <c r="C434">
        <v>8</v>
      </c>
      <c r="D434" t="s">
        <v>1375</v>
      </c>
      <c r="E434" t="s">
        <v>608</v>
      </c>
      <c r="F434" t="s">
        <v>608</v>
      </c>
      <c r="G434" s="1">
        <v>43441</v>
      </c>
      <c r="H434" s="6">
        <f t="shared" si="12"/>
        <v>2019</v>
      </c>
      <c r="I434">
        <v>3218</v>
      </c>
      <c r="J434" s="11">
        <f t="shared" si="13"/>
        <v>6.3716400000000002</v>
      </c>
      <c r="K434" t="s">
        <v>21</v>
      </c>
      <c r="L434" t="s">
        <v>10</v>
      </c>
    </row>
    <row r="435" spans="1:12">
      <c r="A435" s="2" t="s">
        <v>1216</v>
      </c>
      <c r="B435" t="s">
        <v>20</v>
      </c>
      <c r="C435">
        <v>8</v>
      </c>
      <c r="D435" t="s">
        <v>1375</v>
      </c>
      <c r="E435" t="s">
        <v>609</v>
      </c>
      <c r="F435" t="s">
        <v>609</v>
      </c>
      <c r="G435" s="1">
        <v>43442</v>
      </c>
      <c r="H435" s="6">
        <f t="shared" si="12"/>
        <v>2019</v>
      </c>
      <c r="I435">
        <v>3463</v>
      </c>
      <c r="J435" s="11">
        <f t="shared" si="13"/>
        <v>6.8567400000000003</v>
      </c>
      <c r="K435" t="s">
        <v>21</v>
      </c>
      <c r="L435" t="s">
        <v>10</v>
      </c>
    </row>
    <row r="436" spans="1:12">
      <c r="A436" s="2" t="s">
        <v>1216</v>
      </c>
      <c r="B436" t="s">
        <v>20</v>
      </c>
      <c r="C436">
        <v>8</v>
      </c>
      <c r="D436" t="s">
        <v>1375</v>
      </c>
      <c r="E436" t="s">
        <v>610</v>
      </c>
      <c r="F436" t="s">
        <v>610</v>
      </c>
      <c r="G436" s="1">
        <v>43443</v>
      </c>
      <c r="H436" s="6">
        <f t="shared" si="12"/>
        <v>2019</v>
      </c>
      <c r="I436">
        <v>3328</v>
      </c>
      <c r="J436" s="11">
        <f t="shared" si="13"/>
        <v>6.5894399999999997</v>
      </c>
      <c r="K436" t="s">
        <v>21</v>
      </c>
      <c r="L436" t="s">
        <v>10</v>
      </c>
    </row>
    <row r="437" spans="1:12">
      <c r="A437" s="2" t="s">
        <v>1216</v>
      </c>
      <c r="B437" t="s">
        <v>20</v>
      </c>
      <c r="C437">
        <v>8</v>
      </c>
      <c r="D437" t="s">
        <v>1375</v>
      </c>
      <c r="E437" t="s">
        <v>611</v>
      </c>
      <c r="F437" t="s">
        <v>611</v>
      </c>
      <c r="G437" s="1">
        <v>43444</v>
      </c>
      <c r="H437" s="6">
        <f t="shared" si="12"/>
        <v>2019</v>
      </c>
      <c r="I437">
        <v>3527</v>
      </c>
      <c r="J437" s="11">
        <f t="shared" si="13"/>
        <v>6.98346</v>
      </c>
      <c r="K437" t="s">
        <v>21</v>
      </c>
      <c r="L437" t="s">
        <v>10</v>
      </c>
    </row>
    <row r="438" spans="1:12">
      <c r="A438" s="2" t="s">
        <v>1216</v>
      </c>
      <c r="B438" t="s">
        <v>20</v>
      </c>
      <c r="C438">
        <v>8</v>
      </c>
      <c r="D438" t="s">
        <v>1375</v>
      </c>
      <c r="E438" t="s">
        <v>612</v>
      </c>
      <c r="F438" t="s">
        <v>612</v>
      </c>
      <c r="G438" s="1">
        <v>43445</v>
      </c>
      <c r="H438" s="6">
        <f t="shared" si="12"/>
        <v>2019</v>
      </c>
      <c r="I438">
        <v>3607</v>
      </c>
      <c r="J438" s="11">
        <f t="shared" si="13"/>
        <v>7.1418600000000003</v>
      </c>
      <c r="K438" t="s">
        <v>21</v>
      </c>
      <c r="L438" t="s">
        <v>10</v>
      </c>
    </row>
    <row r="439" spans="1:12">
      <c r="A439" s="2" t="s">
        <v>1216</v>
      </c>
      <c r="B439" t="s">
        <v>20</v>
      </c>
      <c r="C439">
        <v>8</v>
      </c>
      <c r="D439" t="s">
        <v>1375</v>
      </c>
      <c r="E439" t="s">
        <v>613</v>
      </c>
      <c r="F439" t="s">
        <v>613</v>
      </c>
      <c r="G439" s="1">
        <v>43446</v>
      </c>
      <c r="H439" s="6">
        <f t="shared" si="12"/>
        <v>2019</v>
      </c>
      <c r="I439">
        <v>3443</v>
      </c>
      <c r="J439" s="11">
        <f t="shared" si="13"/>
        <v>6.8171400000000002</v>
      </c>
      <c r="K439" t="s">
        <v>21</v>
      </c>
      <c r="L439" t="s">
        <v>10</v>
      </c>
    </row>
    <row r="440" spans="1:12">
      <c r="A440" s="2" t="s">
        <v>1216</v>
      </c>
      <c r="B440" t="s">
        <v>20</v>
      </c>
      <c r="C440">
        <v>8</v>
      </c>
      <c r="D440" t="s">
        <v>1375</v>
      </c>
      <c r="E440" t="s">
        <v>614</v>
      </c>
      <c r="F440" t="s">
        <v>614</v>
      </c>
      <c r="G440" s="1">
        <v>43447</v>
      </c>
      <c r="H440" s="6">
        <f t="shared" si="12"/>
        <v>2019</v>
      </c>
      <c r="I440">
        <v>3160</v>
      </c>
      <c r="J440" s="11">
        <f t="shared" si="13"/>
        <v>6.2568000000000001</v>
      </c>
      <c r="K440" t="s">
        <v>21</v>
      </c>
      <c r="L440" t="s">
        <v>10</v>
      </c>
    </row>
    <row r="441" spans="1:12">
      <c r="A441" s="2" t="s">
        <v>1216</v>
      </c>
      <c r="B441" t="s">
        <v>20</v>
      </c>
      <c r="C441">
        <v>8</v>
      </c>
      <c r="D441" t="s">
        <v>1375</v>
      </c>
      <c r="E441" t="s">
        <v>615</v>
      </c>
      <c r="F441" t="s">
        <v>615</v>
      </c>
      <c r="G441" s="1">
        <v>43448</v>
      </c>
      <c r="H441" s="6">
        <f t="shared" si="12"/>
        <v>2019</v>
      </c>
      <c r="I441">
        <v>3940</v>
      </c>
      <c r="J441" s="11">
        <f t="shared" si="13"/>
        <v>7.8011999999999997</v>
      </c>
      <c r="K441" t="s">
        <v>21</v>
      </c>
      <c r="L441" t="s">
        <v>10</v>
      </c>
    </row>
    <row r="442" spans="1:12">
      <c r="A442" s="2" t="s">
        <v>1216</v>
      </c>
      <c r="B442" t="s">
        <v>20</v>
      </c>
      <c r="C442">
        <v>8</v>
      </c>
      <c r="D442" t="s">
        <v>1375</v>
      </c>
      <c r="E442" t="s">
        <v>616</v>
      </c>
      <c r="F442" t="s">
        <v>616</v>
      </c>
      <c r="G442" s="1">
        <v>43449</v>
      </c>
      <c r="H442" s="6">
        <f t="shared" si="12"/>
        <v>2019</v>
      </c>
      <c r="I442">
        <v>3823</v>
      </c>
      <c r="J442" s="11">
        <f t="shared" si="13"/>
        <v>7.5695399999999999</v>
      </c>
      <c r="K442" t="s">
        <v>21</v>
      </c>
      <c r="L442" t="s">
        <v>10</v>
      </c>
    </row>
    <row r="443" spans="1:12">
      <c r="A443" s="2" t="s">
        <v>1216</v>
      </c>
      <c r="B443" t="s">
        <v>20</v>
      </c>
      <c r="C443">
        <v>8</v>
      </c>
      <c r="D443" t="s">
        <v>1375</v>
      </c>
      <c r="E443" t="s">
        <v>617</v>
      </c>
      <c r="F443" t="s">
        <v>617</v>
      </c>
      <c r="G443" s="1">
        <v>43450</v>
      </c>
      <c r="H443" s="6">
        <f t="shared" si="12"/>
        <v>2019</v>
      </c>
      <c r="I443">
        <v>11156</v>
      </c>
      <c r="J443" s="11">
        <f t="shared" si="13"/>
        <v>22.08888</v>
      </c>
      <c r="K443" t="s">
        <v>21</v>
      </c>
      <c r="L443" t="s">
        <v>10</v>
      </c>
    </row>
    <row r="444" spans="1:12">
      <c r="A444" s="2" t="s">
        <v>1216</v>
      </c>
      <c r="B444" t="s">
        <v>20</v>
      </c>
      <c r="C444">
        <v>8</v>
      </c>
      <c r="D444" t="s">
        <v>1375</v>
      </c>
      <c r="E444" t="s">
        <v>618</v>
      </c>
      <c r="F444" t="s">
        <v>618</v>
      </c>
      <c r="G444" s="1">
        <v>43451</v>
      </c>
      <c r="H444" s="6">
        <f t="shared" si="12"/>
        <v>2019</v>
      </c>
      <c r="I444">
        <v>9856</v>
      </c>
      <c r="J444" s="11">
        <f t="shared" si="13"/>
        <v>19.514880000000002</v>
      </c>
      <c r="K444" t="s">
        <v>21</v>
      </c>
      <c r="L444" t="s">
        <v>10</v>
      </c>
    </row>
    <row r="445" spans="1:12">
      <c r="A445" s="2" t="s">
        <v>1216</v>
      </c>
      <c r="B445" t="s">
        <v>20</v>
      </c>
      <c r="C445">
        <v>8</v>
      </c>
      <c r="D445" t="s">
        <v>1375</v>
      </c>
      <c r="E445" t="s">
        <v>619</v>
      </c>
      <c r="F445" t="s">
        <v>619</v>
      </c>
      <c r="G445" s="1">
        <v>43452</v>
      </c>
      <c r="H445" s="6">
        <f t="shared" si="12"/>
        <v>2019</v>
      </c>
      <c r="I445">
        <v>7077</v>
      </c>
      <c r="J445" s="11">
        <f t="shared" si="13"/>
        <v>14.012460000000001</v>
      </c>
      <c r="K445" t="s">
        <v>21</v>
      </c>
      <c r="L445" t="s">
        <v>10</v>
      </c>
    </row>
    <row r="446" spans="1:12">
      <c r="A446" s="2" t="s">
        <v>1216</v>
      </c>
      <c r="B446" t="s">
        <v>20</v>
      </c>
      <c r="C446">
        <v>8</v>
      </c>
      <c r="D446" t="s">
        <v>1375</v>
      </c>
      <c r="E446" t="s">
        <v>620</v>
      </c>
      <c r="F446" t="s">
        <v>620</v>
      </c>
      <c r="G446" s="1">
        <v>43453</v>
      </c>
      <c r="H446" s="6">
        <f t="shared" si="12"/>
        <v>2019</v>
      </c>
      <c r="I446">
        <v>6284</v>
      </c>
      <c r="J446" s="11">
        <f t="shared" si="13"/>
        <v>12.44232</v>
      </c>
      <c r="K446" t="s">
        <v>21</v>
      </c>
      <c r="L446" t="s">
        <v>10</v>
      </c>
    </row>
    <row r="447" spans="1:12">
      <c r="A447" s="2" t="s">
        <v>1216</v>
      </c>
      <c r="B447" t="s">
        <v>20</v>
      </c>
      <c r="C447">
        <v>8</v>
      </c>
      <c r="D447" t="s">
        <v>1375</v>
      </c>
      <c r="E447" t="s">
        <v>621</v>
      </c>
      <c r="F447" t="s">
        <v>621</v>
      </c>
      <c r="G447" s="1">
        <v>43454</v>
      </c>
      <c r="H447" s="6">
        <f t="shared" si="12"/>
        <v>2019</v>
      </c>
      <c r="I447">
        <v>6015</v>
      </c>
      <c r="J447" s="11">
        <f t="shared" si="13"/>
        <v>11.909699999999999</v>
      </c>
      <c r="K447" t="s">
        <v>21</v>
      </c>
      <c r="L447" t="s">
        <v>10</v>
      </c>
    </row>
    <row r="448" spans="1:12">
      <c r="A448" s="2" t="s">
        <v>1216</v>
      </c>
      <c r="B448" t="s">
        <v>20</v>
      </c>
      <c r="C448">
        <v>8</v>
      </c>
      <c r="D448" t="s">
        <v>1375</v>
      </c>
      <c r="E448" t="s">
        <v>622</v>
      </c>
      <c r="F448" t="s">
        <v>622</v>
      </c>
      <c r="G448" s="1">
        <v>43455</v>
      </c>
      <c r="H448" s="6">
        <f t="shared" si="12"/>
        <v>2019</v>
      </c>
      <c r="I448">
        <v>5639</v>
      </c>
      <c r="J448" s="11">
        <f t="shared" si="13"/>
        <v>11.16522</v>
      </c>
      <c r="K448" t="s">
        <v>21</v>
      </c>
      <c r="L448" t="s">
        <v>10</v>
      </c>
    </row>
    <row r="449" spans="1:12">
      <c r="A449" s="2" t="s">
        <v>1216</v>
      </c>
      <c r="B449" t="s">
        <v>20</v>
      </c>
      <c r="C449">
        <v>8</v>
      </c>
      <c r="D449" t="s">
        <v>1375</v>
      </c>
      <c r="E449" t="s">
        <v>623</v>
      </c>
      <c r="F449" t="s">
        <v>623</v>
      </c>
      <c r="G449" s="1">
        <v>43456</v>
      </c>
      <c r="H449" s="6">
        <f t="shared" si="12"/>
        <v>2019</v>
      </c>
      <c r="I449">
        <v>4769</v>
      </c>
      <c r="J449" s="11">
        <f t="shared" si="13"/>
        <v>9.4426199999999998</v>
      </c>
      <c r="K449" t="s">
        <v>21</v>
      </c>
      <c r="L449" t="s">
        <v>10</v>
      </c>
    </row>
    <row r="450" spans="1:12">
      <c r="A450" s="2" t="s">
        <v>1216</v>
      </c>
      <c r="B450" t="s">
        <v>20</v>
      </c>
      <c r="C450">
        <v>8</v>
      </c>
      <c r="D450" t="s">
        <v>1375</v>
      </c>
      <c r="E450" t="s">
        <v>624</v>
      </c>
      <c r="F450" t="s">
        <v>624</v>
      </c>
      <c r="G450" s="1">
        <v>43457</v>
      </c>
      <c r="H450" s="6">
        <f t="shared" si="12"/>
        <v>2019</v>
      </c>
      <c r="I450">
        <v>4746</v>
      </c>
      <c r="J450" s="11">
        <f t="shared" si="13"/>
        <v>9.3970800000000008</v>
      </c>
      <c r="K450" t="s">
        <v>21</v>
      </c>
      <c r="L450" t="s">
        <v>10</v>
      </c>
    </row>
    <row r="451" spans="1:12">
      <c r="A451" s="2" t="s">
        <v>1216</v>
      </c>
      <c r="B451" t="s">
        <v>20</v>
      </c>
      <c r="C451">
        <v>8</v>
      </c>
      <c r="D451" t="s">
        <v>1375</v>
      </c>
      <c r="E451" t="s">
        <v>625</v>
      </c>
      <c r="F451" t="s">
        <v>625</v>
      </c>
      <c r="G451" s="1">
        <v>43458</v>
      </c>
      <c r="H451" s="6">
        <f t="shared" ref="H451:H514" si="14">IF(MONTH(G451)&gt;9, YEAR(G451)+1,YEAR(G451))</f>
        <v>2019</v>
      </c>
      <c r="I451">
        <v>6797</v>
      </c>
      <c r="J451" s="11">
        <f t="shared" ref="J451:J514" si="15">I451*0.00198</f>
        <v>13.45806</v>
      </c>
      <c r="K451" t="s">
        <v>21</v>
      </c>
      <c r="L451" t="s">
        <v>10</v>
      </c>
    </row>
    <row r="452" spans="1:12">
      <c r="A452" s="2" t="s">
        <v>1216</v>
      </c>
      <c r="B452" t="s">
        <v>20</v>
      </c>
      <c r="C452">
        <v>8</v>
      </c>
      <c r="D452" t="s">
        <v>1375</v>
      </c>
      <c r="E452" t="s">
        <v>626</v>
      </c>
      <c r="F452" t="s">
        <v>626</v>
      </c>
      <c r="G452" s="1">
        <v>43459</v>
      </c>
      <c r="H452" s="6">
        <f t="shared" si="14"/>
        <v>2019</v>
      </c>
      <c r="I452">
        <v>6656</v>
      </c>
      <c r="J452" s="11">
        <f t="shared" si="15"/>
        <v>13.178879999999999</v>
      </c>
      <c r="K452" t="s">
        <v>21</v>
      </c>
      <c r="L452" t="s">
        <v>10</v>
      </c>
    </row>
    <row r="453" spans="1:12">
      <c r="A453" s="2" t="s">
        <v>1216</v>
      </c>
      <c r="B453" t="s">
        <v>20</v>
      </c>
      <c r="C453">
        <v>8</v>
      </c>
      <c r="D453" t="s">
        <v>1375</v>
      </c>
      <c r="E453" t="s">
        <v>627</v>
      </c>
      <c r="F453" t="s">
        <v>627</v>
      </c>
      <c r="G453" s="1">
        <v>43460</v>
      </c>
      <c r="H453" s="6">
        <f t="shared" si="14"/>
        <v>2019</v>
      </c>
      <c r="I453">
        <v>5326</v>
      </c>
      <c r="J453" s="11">
        <f t="shared" si="15"/>
        <v>10.54548</v>
      </c>
      <c r="K453" t="s">
        <v>21</v>
      </c>
      <c r="L453" t="s">
        <v>10</v>
      </c>
    </row>
    <row r="454" spans="1:12">
      <c r="A454" s="2" t="s">
        <v>1216</v>
      </c>
      <c r="B454" t="s">
        <v>20</v>
      </c>
      <c r="C454">
        <v>8</v>
      </c>
      <c r="D454" t="s">
        <v>1375</v>
      </c>
      <c r="E454" t="s">
        <v>628</v>
      </c>
      <c r="F454" t="s">
        <v>628</v>
      </c>
      <c r="G454" s="1">
        <v>43461</v>
      </c>
      <c r="H454" s="6">
        <f t="shared" si="14"/>
        <v>2019</v>
      </c>
      <c r="I454">
        <v>4724</v>
      </c>
      <c r="J454" s="11">
        <f t="shared" si="15"/>
        <v>9.3535199999999996</v>
      </c>
      <c r="K454" t="s">
        <v>21</v>
      </c>
      <c r="L454" t="s">
        <v>10</v>
      </c>
    </row>
    <row r="455" spans="1:12">
      <c r="A455" s="2" t="s">
        <v>1216</v>
      </c>
      <c r="B455" t="s">
        <v>20</v>
      </c>
      <c r="C455">
        <v>8</v>
      </c>
      <c r="D455" t="s">
        <v>1375</v>
      </c>
      <c r="E455" t="s">
        <v>629</v>
      </c>
      <c r="F455" t="s">
        <v>629</v>
      </c>
      <c r="G455" s="1">
        <v>43462</v>
      </c>
      <c r="H455" s="6">
        <f t="shared" si="14"/>
        <v>2019</v>
      </c>
      <c r="I455">
        <v>4608</v>
      </c>
      <c r="J455" s="11">
        <f t="shared" si="15"/>
        <v>9.1238399999999995</v>
      </c>
      <c r="K455" t="s">
        <v>21</v>
      </c>
      <c r="L455" t="s">
        <v>10</v>
      </c>
    </row>
    <row r="456" spans="1:12">
      <c r="A456" s="2" t="s">
        <v>1216</v>
      </c>
      <c r="B456" t="s">
        <v>20</v>
      </c>
      <c r="C456">
        <v>8</v>
      </c>
      <c r="D456" t="s">
        <v>1375</v>
      </c>
      <c r="E456" t="s">
        <v>630</v>
      </c>
      <c r="F456" t="s">
        <v>630</v>
      </c>
      <c r="G456" s="1">
        <v>43463</v>
      </c>
      <c r="H456" s="6">
        <f t="shared" si="14"/>
        <v>2019</v>
      </c>
      <c r="I456">
        <v>4528</v>
      </c>
      <c r="J456" s="11">
        <f t="shared" si="15"/>
        <v>8.9654399999999992</v>
      </c>
      <c r="K456" t="s">
        <v>21</v>
      </c>
      <c r="L456" t="s">
        <v>10</v>
      </c>
    </row>
    <row r="457" spans="1:12">
      <c r="A457" s="2" t="s">
        <v>1216</v>
      </c>
      <c r="B457" t="s">
        <v>20</v>
      </c>
      <c r="C457">
        <v>8</v>
      </c>
      <c r="D457" t="s">
        <v>1375</v>
      </c>
      <c r="E457" t="s">
        <v>631</v>
      </c>
      <c r="F457" t="s">
        <v>631</v>
      </c>
      <c r="G457" s="1">
        <v>43464</v>
      </c>
      <c r="H457" s="6">
        <f t="shared" si="14"/>
        <v>2019</v>
      </c>
      <c r="I457">
        <v>3742</v>
      </c>
      <c r="J457" s="11">
        <f t="shared" si="15"/>
        <v>7.40916</v>
      </c>
      <c r="K457" t="s">
        <v>21</v>
      </c>
      <c r="L457" t="s">
        <v>10</v>
      </c>
    </row>
    <row r="458" spans="1:12">
      <c r="A458" s="2" t="s">
        <v>1216</v>
      </c>
      <c r="B458" t="s">
        <v>20</v>
      </c>
      <c r="C458">
        <v>8</v>
      </c>
      <c r="D458" t="s">
        <v>1375</v>
      </c>
      <c r="E458" t="s">
        <v>632</v>
      </c>
      <c r="F458" t="s">
        <v>632</v>
      </c>
      <c r="G458" s="1">
        <v>43465</v>
      </c>
      <c r="H458" s="6">
        <f t="shared" si="14"/>
        <v>2019</v>
      </c>
      <c r="I458">
        <v>4390</v>
      </c>
      <c r="J458" s="11">
        <f t="shared" si="15"/>
        <v>8.6921999999999997</v>
      </c>
      <c r="K458" t="s">
        <v>21</v>
      </c>
      <c r="L458" t="s">
        <v>10</v>
      </c>
    </row>
    <row r="459" spans="1:12">
      <c r="A459" s="2" t="s">
        <v>1216</v>
      </c>
      <c r="B459" t="s">
        <v>20</v>
      </c>
      <c r="C459">
        <v>8</v>
      </c>
      <c r="D459" t="s">
        <v>1375</v>
      </c>
      <c r="E459" t="s">
        <v>633</v>
      </c>
      <c r="F459" t="s">
        <v>633</v>
      </c>
      <c r="G459" s="1">
        <v>43466</v>
      </c>
      <c r="H459" s="6">
        <f t="shared" si="14"/>
        <v>2019</v>
      </c>
      <c r="I459">
        <v>3906</v>
      </c>
      <c r="J459" s="11">
        <f t="shared" si="15"/>
        <v>7.7338800000000001</v>
      </c>
      <c r="K459" t="s">
        <v>21</v>
      </c>
      <c r="L459" t="s">
        <v>10</v>
      </c>
    </row>
    <row r="460" spans="1:12">
      <c r="A460" s="2" t="s">
        <v>1216</v>
      </c>
      <c r="B460" t="s">
        <v>20</v>
      </c>
      <c r="C460">
        <v>8</v>
      </c>
      <c r="D460" t="s">
        <v>1375</v>
      </c>
      <c r="E460" t="s">
        <v>634</v>
      </c>
      <c r="F460" t="s">
        <v>634</v>
      </c>
      <c r="G460" s="1">
        <v>43467</v>
      </c>
      <c r="H460" s="6">
        <f t="shared" si="14"/>
        <v>2019</v>
      </c>
      <c r="I460">
        <v>3850</v>
      </c>
      <c r="J460" s="11">
        <f t="shared" si="15"/>
        <v>7.6230000000000002</v>
      </c>
      <c r="K460" t="s">
        <v>21</v>
      </c>
      <c r="L460" t="s">
        <v>10</v>
      </c>
    </row>
    <row r="461" spans="1:12">
      <c r="A461" s="2" t="s">
        <v>1216</v>
      </c>
      <c r="B461" t="s">
        <v>20</v>
      </c>
      <c r="C461">
        <v>8</v>
      </c>
      <c r="D461" t="s">
        <v>1375</v>
      </c>
      <c r="E461" t="s">
        <v>635</v>
      </c>
      <c r="F461" t="s">
        <v>635</v>
      </c>
      <c r="G461" s="1">
        <v>43468</v>
      </c>
      <c r="H461" s="6">
        <f t="shared" si="14"/>
        <v>2019</v>
      </c>
      <c r="I461">
        <v>4273</v>
      </c>
      <c r="J461" s="11">
        <f t="shared" si="15"/>
        <v>8.4605399999999999</v>
      </c>
      <c r="K461" t="s">
        <v>21</v>
      </c>
      <c r="L461" t="s">
        <v>10</v>
      </c>
    </row>
    <row r="462" spans="1:12">
      <c r="A462" s="2" t="s">
        <v>1216</v>
      </c>
      <c r="B462" t="s">
        <v>20</v>
      </c>
      <c r="C462">
        <v>8</v>
      </c>
      <c r="D462" t="s">
        <v>1375</v>
      </c>
      <c r="E462" t="s">
        <v>636</v>
      </c>
      <c r="F462" t="s">
        <v>636</v>
      </c>
      <c r="G462" s="1">
        <v>43469</v>
      </c>
      <c r="H462" s="6">
        <f t="shared" si="14"/>
        <v>2019</v>
      </c>
      <c r="I462">
        <v>3396</v>
      </c>
      <c r="J462" s="11">
        <f t="shared" si="15"/>
        <v>6.7240799999999998</v>
      </c>
      <c r="K462" t="s">
        <v>21</v>
      </c>
      <c r="L462" t="s">
        <v>10</v>
      </c>
    </row>
    <row r="463" spans="1:12">
      <c r="A463" s="2" t="s">
        <v>1216</v>
      </c>
      <c r="B463" t="s">
        <v>20</v>
      </c>
      <c r="C463">
        <v>8</v>
      </c>
      <c r="D463" t="s">
        <v>1375</v>
      </c>
      <c r="E463" t="s">
        <v>637</v>
      </c>
      <c r="F463" t="s">
        <v>637</v>
      </c>
      <c r="G463" s="1">
        <v>43470</v>
      </c>
      <c r="H463" s="6">
        <f t="shared" si="14"/>
        <v>2019</v>
      </c>
      <c r="I463">
        <v>5322</v>
      </c>
      <c r="J463" s="11">
        <f t="shared" si="15"/>
        <v>10.537559999999999</v>
      </c>
      <c r="K463" t="s">
        <v>21</v>
      </c>
      <c r="L463" t="s">
        <v>10</v>
      </c>
    </row>
    <row r="464" spans="1:12">
      <c r="A464" s="2" t="s">
        <v>1216</v>
      </c>
      <c r="B464" t="s">
        <v>20</v>
      </c>
      <c r="C464">
        <v>8</v>
      </c>
      <c r="D464" t="s">
        <v>1375</v>
      </c>
      <c r="E464" t="s">
        <v>638</v>
      </c>
      <c r="F464" t="s">
        <v>638</v>
      </c>
      <c r="G464" s="1">
        <v>43471</v>
      </c>
      <c r="H464" s="6">
        <f t="shared" si="14"/>
        <v>2019</v>
      </c>
      <c r="I464">
        <v>9259</v>
      </c>
      <c r="J464" s="11">
        <f t="shared" si="15"/>
        <v>18.332820000000002</v>
      </c>
      <c r="K464" t="s">
        <v>21</v>
      </c>
      <c r="L464" t="s">
        <v>10</v>
      </c>
    </row>
    <row r="465" spans="1:12">
      <c r="A465" s="2" t="s">
        <v>1216</v>
      </c>
      <c r="B465" t="s">
        <v>20</v>
      </c>
      <c r="C465">
        <v>8</v>
      </c>
      <c r="D465" t="s">
        <v>1375</v>
      </c>
      <c r="E465" t="s">
        <v>639</v>
      </c>
      <c r="F465" t="s">
        <v>639</v>
      </c>
      <c r="G465" s="1">
        <v>43472</v>
      </c>
      <c r="H465" s="6">
        <f t="shared" si="14"/>
        <v>2019</v>
      </c>
      <c r="I465">
        <v>7402</v>
      </c>
      <c r="J465" s="11">
        <f t="shared" si="15"/>
        <v>14.65596</v>
      </c>
      <c r="K465" t="s">
        <v>21</v>
      </c>
      <c r="L465" t="s">
        <v>10</v>
      </c>
    </row>
    <row r="466" spans="1:12">
      <c r="A466" s="2" t="s">
        <v>1216</v>
      </c>
      <c r="B466" t="s">
        <v>20</v>
      </c>
      <c r="C466">
        <v>8</v>
      </c>
      <c r="D466" t="s">
        <v>1375</v>
      </c>
      <c r="E466" t="s">
        <v>640</v>
      </c>
      <c r="F466" t="s">
        <v>640</v>
      </c>
      <c r="G466" s="1">
        <v>43473</v>
      </c>
      <c r="H466" s="6">
        <f t="shared" si="14"/>
        <v>2019</v>
      </c>
      <c r="I466">
        <v>8457</v>
      </c>
      <c r="J466" s="11">
        <f t="shared" si="15"/>
        <v>16.744859999999999</v>
      </c>
      <c r="K466" t="s">
        <v>21</v>
      </c>
      <c r="L466" t="s">
        <v>10</v>
      </c>
    </row>
    <row r="467" spans="1:12">
      <c r="A467" s="2" t="s">
        <v>1216</v>
      </c>
      <c r="B467" t="s">
        <v>20</v>
      </c>
      <c r="C467">
        <v>8</v>
      </c>
      <c r="D467" t="s">
        <v>1375</v>
      </c>
      <c r="E467" t="s">
        <v>641</v>
      </c>
      <c r="F467" t="s">
        <v>641</v>
      </c>
      <c r="G467" s="1">
        <v>43474</v>
      </c>
      <c r="H467" s="6">
        <f t="shared" si="14"/>
        <v>2019</v>
      </c>
      <c r="I467">
        <v>29223</v>
      </c>
      <c r="J467" s="11">
        <f t="shared" si="15"/>
        <v>57.861539999999998</v>
      </c>
      <c r="K467" t="s">
        <v>21</v>
      </c>
      <c r="L467" t="s">
        <v>10</v>
      </c>
    </row>
    <row r="468" spans="1:12">
      <c r="A468" s="2" t="s">
        <v>1216</v>
      </c>
      <c r="B468" t="s">
        <v>20</v>
      </c>
      <c r="C468">
        <v>8</v>
      </c>
      <c r="D468" t="s">
        <v>1375</v>
      </c>
      <c r="E468" t="s">
        <v>642</v>
      </c>
      <c r="F468" t="s">
        <v>642</v>
      </c>
      <c r="G468" s="1">
        <v>43475</v>
      </c>
      <c r="H468" s="6">
        <f t="shared" si="14"/>
        <v>2019</v>
      </c>
      <c r="I468">
        <v>22532</v>
      </c>
      <c r="J468" s="11">
        <f t="shared" si="15"/>
        <v>44.61336</v>
      </c>
      <c r="K468" t="s">
        <v>21</v>
      </c>
      <c r="L468" t="s">
        <v>10</v>
      </c>
    </row>
    <row r="469" spans="1:12">
      <c r="A469" s="2" t="s">
        <v>1216</v>
      </c>
      <c r="B469" t="s">
        <v>20</v>
      </c>
      <c r="C469">
        <v>8</v>
      </c>
      <c r="D469" t="s">
        <v>1375</v>
      </c>
      <c r="E469" t="s">
        <v>643</v>
      </c>
      <c r="F469" t="s">
        <v>643</v>
      </c>
      <c r="G469" s="1">
        <v>43476</v>
      </c>
      <c r="H469" s="6">
        <f t="shared" si="14"/>
        <v>2019</v>
      </c>
      <c r="I469">
        <v>12891</v>
      </c>
      <c r="J469" s="11">
        <f t="shared" si="15"/>
        <v>25.524180000000001</v>
      </c>
      <c r="K469" t="s">
        <v>21</v>
      </c>
      <c r="L469" t="s">
        <v>10</v>
      </c>
    </row>
    <row r="470" spans="1:12">
      <c r="A470" s="2" t="s">
        <v>1216</v>
      </c>
      <c r="B470" t="s">
        <v>20</v>
      </c>
      <c r="C470">
        <v>8</v>
      </c>
      <c r="D470" t="s">
        <v>1375</v>
      </c>
      <c r="E470" t="s">
        <v>644</v>
      </c>
      <c r="F470" t="s">
        <v>644</v>
      </c>
      <c r="G470" s="1">
        <v>43477</v>
      </c>
      <c r="H470" s="6">
        <f t="shared" si="14"/>
        <v>2019</v>
      </c>
      <c r="I470">
        <v>9308</v>
      </c>
      <c r="J470" s="11">
        <f t="shared" si="15"/>
        <v>18.429839999999999</v>
      </c>
      <c r="K470" t="s">
        <v>21</v>
      </c>
      <c r="L470" t="s">
        <v>10</v>
      </c>
    </row>
    <row r="471" spans="1:12">
      <c r="A471" s="2" t="s">
        <v>1216</v>
      </c>
      <c r="B471" t="s">
        <v>20</v>
      </c>
      <c r="C471">
        <v>8</v>
      </c>
      <c r="D471" t="s">
        <v>1375</v>
      </c>
      <c r="E471" t="s">
        <v>645</v>
      </c>
      <c r="F471" t="s">
        <v>645</v>
      </c>
      <c r="G471" s="1">
        <v>43478</v>
      </c>
      <c r="H471" s="6">
        <f t="shared" si="14"/>
        <v>2019</v>
      </c>
      <c r="I471">
        <v>7572</v>
      </c>
      <c r="J471" s="11">
        <f t="shared" si="15"/>
        <v>14.992559999999999</v>
      </c>
      <c r="K471" t="s">
        <v>21</v>
      </c>
      <c r="L471" t="s">
        <v>10</v>
      </c>
    </row>
    <row r="472" spans="1:12">
      <c r="A472" s="2" t="s">
        <v>1216</v>
      </c>
      <c r="B472" t="s">
        <v>20</v>
      </c>
      <c r="C472">
        <v>8</v>
      </c>
      <c r="D472" t="s">
        <v>1375</v>
      </c>
      <c r="E472" t="s">
        <v>646</v>
      </c>
      <c r="F472" t="s">
        <v>646</v>
      </c>
      <c r="G472" s="1">
        <v>43479</v>
      </c>
      <c r="H472" s="6">
        <f t="shared" si="14"/>
        <v>2019</v>
      </c>
      <c r="I472">
        <v>6442</v>
      </c>
      <c r="J472" s="11">
        <f t="shared" si="15"/>
        <v>12.75516</v>
      </c>
      <c r="K472" t="s">
        <v>21</v>
      </c>
      <c r="L472" t="s">
        <v>10</v>
      </c>
    </row>
    <row r="473" spans="1:12">
      <c r="A473" s="2" t="s">
        <v>1216</v>
      </c>
      <c r="B473" t="s">
        <v>20</v>
      </c>
      <c r="C473">
        <v>8</v>
      </c>
      <c r="D473" t="s">
        <v>1375</v>
      </c>
      <c r="E473" t="s">
        <v>647</v>
      </c>
      <c r="F473" t="s">
        <v>647</v>
      </c>
      <c r="G473" s="1">
        <v>43480</v>
      </c>
      <c r="H473" s="6">
        <f t="shared" si="14"/>
        <v>2019</v>
      </c>
      <c r="I473">
        <v>7881</v>
      </c>
      <c r="J473" s="11">
        <f t="shared" si="15"/>
        <v>15.604379999999999</v>
      </c>
      <c r="K473" t="s">
        <v>21</v>
      </c>
      <c r="L473" t="s">
        <v>10</v>
      </c>
    </row>
    <row r="474" spans="1:12">
      <c r="A474" s="2" t="s">
        <v>1216</v>
      </c>
      <c r="B474" t="s">
        <v>20</v>
      </c>
      <c r="C474">
        <v>8</v>
      </c>
      <c r="D474" t="s">
        <v>1375</v>
      </c>
      <c r="E474" t="s">
        <v>648</v>
      </c>
      <c r="F474" t="s">
        <v>648</v>
      </c>
      <c r="G474" s="1">
        <v>43481</v>
      </c>
      <c r="H474" s="6">
        <f t="shared" si="14"/>
        <v>2019</v>
      </c>
      <c r="I474">
        <v>25014</v>
      </c>
      <c r="J474" s="11">
        <f t="shared" si="15"/>
        <v>49.527720000000002</v>
      </c>
      <c r="K474" t="s">
        <v>21</v>
      </c>
      <c r="L474" t="s">
        <v>10</v>
      </c>
    </row>
    <row r="475" spans="1:12">
      <c r="A475" s="2" t="s">
        <v>1216</v>
      </c>
      <c r="B475" t="s">
        <v>20</v>
      </c>
      <c r="C475">
        <v>8</v>
      </c>
      <c r="D475" t="s">
        <v>1375</v>
      </c>
      <c r="E475" t="s">
        <v>649</v>
      </c>
      <c r="F475" t="s">
        <v>649</v>
      </c>
      <c r="G475" s="1">
        <v>43482</v>
      </c>
      <c r="H475" s="6">
        <f t="shared" si="14"/>
        <v>2019</v>
      </c>
      <c r="I475">
        <v>36632</v>
      </c>
      <c r="J475" s="11">
        <f t="shared" si="15"/>
        <v>72.531360000000006</v>
      </c>
      <c r="K475" t="s">
        <v>21</v>
      </c>
      <c r="L475" t="s">
        <v>10</v>
      </c>
    </row>
    <row r="476" spans="1:12">
      <c r="A476" s="2" t="s">
        <v>1216</v>
      </c>
      <c r="B476" t="s">
        <v>20</v>
      </c>
      <c r="C476">
        <v>8</v>
      </c>
      <c r="D476" t="s">
        <v>1375</v>
      </c>
      <c r="E476" t="s">
        <v>650</v>
      </c>
      <c r="F476" t="s">
        <v>650</v>
      </c>
      <c r="G476" s="1">
        <v>43483</v>
      </c>
      <c r="H476" s="6">
        <f t="shared" si="14"/>
        <v>2019</v>
      </c>
      <c r="I476">
        <v>21920</v>
      </c>
      <c r="J476" s="11">
        <f t="shared" si="15"/>
        <v>43.401600000000002</v>
      </c>
      <c r="K476" t="s">
        <v>21</v>
      </c>
      <c r="L476" t="s">
        <v>10</v>
      </c>
    </row>
    <row r="477" spans="1:12">
      <c r="A477" s="2" t="s">
        <v>1216</v>
      </c>
      <c r="B477" t="s">
        <v>20</v>
      </c>
      <c r="C477">
        <v>8</v>
      </c>
      <c r="D477" t="s">
        <v>1375</v>
      </c>
      <c r="E477" t="s">
        <v>651</v>
      </c>
      <c r="F477" t="s">
        <v>651</v>
      </c>
      <c r="G477" s="1">
        <v>43484</v>
      </c>
      <c r="H477" s="6">
        <f t="shared" si="14"/>
        <v>2019</v>
      </c>
      <c r="I477">
        <v>20324</v>
      </c>
      <c r="J477" s="11">
        <f t="shared" si="15"/>
        <v>40.241520000000001</v>
      </c>
      <c r="K477" t="s">
        <v>21</v>
      </c>
      <c r="L477" t="s">
        <v>10</v>
      </c>
    </row>
    <row r="478" spans="1:12">
      <c r="A478" s="2" t="s">
        <v>1216</v>
      </c>
      <c r="B478" t="s">
        <v>20</v>
      </c>
      <c r="C478">
        <v>8</v>
      </c>
      <c r="D478" t="s">
        <v>1375</v>
      </c>
      <c r="E478" t="s">
        <v>652</v>
      </c>
      <c r="F478" t="s">
        <v>652</v>
      </c>
      <c r="G478" s="1">
        <v>43485</v>
      </c>
      <c r="H478" s="6">
        <f t="shared" si="14"/>
        <v>2019</v>
      </c>
      <c r="I478">
        <v>28923</v>
      </c>
      <c r="J478" s="11">
        <f t="shared" si="15"/>
        <v>57.267539999999997</v>
      </c>
      <c r="K478" t="s">
        <v>21</v>
      </c>
      <c r="L478" t="s">
        <v>10</v>
      </c>
    </row>
    <row r="479" spans="1:12">
      <c r="A479" s="2" t="s">
        <v>1216</v>
      </c>
      <c r="B479" t="s">
        <v>20</v>
      </c>
      <c r="C479">
        <v>8</v>
      </c>
      <c r="D479" t="s">
        <v>1375</v>
      </c>
      <c r="E479" t="s">
        <v>653</v>
      </c>
      <c r="F479" t="s">
        <v>653</v>
      </c>
      <c r="G479" s="1">
        <v>43486</v>
      </c>
      <c r="H479" s="6">
        <f t="shared" si="14"/>
        <v>2019</v>
      </c>
      <c r="I479">
        <v>22204</v>
      </c>
      <c r="J479" s="11">
        <f t="shared" si="15"/>
        <v>43.963920000000002</v>
      </c>
      <c r="K479" t="s">
        <v>21</v>
      </c>
      <c r="L479" t="s">
        <v>10</v>
      </c>
    </row>
    <row r="480" spans="1:12">
      <c r="A480" s="2" t="s">
        <v>1216</v>
      </c>
      <c r="B480" t="s">
        <v>20</v>
      </c>
      <c r="C480">
        <v>8</v>
      </c>
      <c r="D480" t="s">
        <v>1375</v>
      </c>
      <c r="E480" t="s">
        <v>654</v>
      </c>
      <c r="F480" t="s">
        <v>654</v>
      </c>
      <c r="G480" s="1">
        <v>43487</v>
      </c>
      <c r="H480" s="6">
        <f t="shared" si="14"/>
        <v>2019</v>
      </c>
      <c r="I480">
        <v>16131</v>
      </c>
      <c r="J480" s="11">
        <f t="shared" si="15"/>
        <v>31.93938</v>
      </c>
      <c r="K480" t="s">
        <v>21</v>
      </c>
      <c r="L480" t="s">
        <v>10</v>
      </c>
    </row>
    <row r="481" spans="1:12">
      <c r="A481" s="2" t="s">
        <v>1216</v>
      </c>
      <c r="B481" t="s">
        <v>20</v>
      </c>
      <c r="C481">
        <v>8</v>
      </c>
      <c r="D481" t="s">
        <v>1375</v>
      </c>
      <c r="E481" t="s">
        <v>655</v>
      </c>
      <c r="F481" t="s">
        <v>655</v>
      </c>
      <c r="G481" s="1">
        <v>43488</v>
      </c>
      <c r="H481" s="6">
        <f t="shared" si="14"/>
        <v>2019</v>
      </c>
      <c r="I481">
        <v>13591</v>
      </c>
      <c r="J481" s="11">
        <f t="shared" si="15"/>
        <v>26.91018</v>
      </c>
      <c r="K481" t="s">
        <v>21</v>
      </c>
      <c r="L481" t="s">
        <v>10</v>
      </c>
    </row>
    <row r="482" spans="1:12">
      <c r="A482" s="2" t="s">
        <v>1216</v>
      </c>
      <c r="B482" t="s">
        <v>20</v>
      </c>
      <c r="C482">
        <v>8</v>
      </c>
      <c r="D482" t="s">
        <v>1375</v>
      </c>
      <c r="E482" t="s">
        <v>656</v>
      </c>
      <c r="F482" t="s">
        <v>656</v>
      </c>
      <c r="G482" s="1">
        <v>43489</v>
      </c>
      <c r="H482" s="6">
        <f t="shared" si="14"/>
        <v>2019</v>
      </c>
      <c r="I482">
        <v>12832</v>
      </c>
      <c r="J482" s="11">
        <f t="shared" si="15"/>
        <v>25.407360000000001</v>
      </c>
      <c r="K482" t="s">
        <v>21</v>
      </c>
      <c r="L482" t="s">
        <v>10</v>
      </c>
    </row>
    <row r="483" spans="1:12">
      <c r="A483" s="2" t="s">
        <v>1216</v>
      </c>
      <c r="B483" t="s">
        <v>20</v>
      </c>
      <c r="C483">
        <v>8</v>
      </c>
      <c r="D483" t="s">
        <v>1375</v>
      </c>
      <c r="E483" t="s">
        <v>657</v>
      </c>
      <c r="F483" t="s">
        <v>657</v>
      </c>
      <c r="G483" s="1">
        <v>43490</v>
      </c>
      <c r="H483" s="6">
        <f t="shared" si="14"/>
        <v>2019</v>
      </c>
      <c r="I483">
        <v>9909</v>
      </c>
      <c r="J483" s="11">
        <f t="shared" si="15"/>
        <v>19.619820000000001</v>
      </c>
      <c r="K483" t="s">
        <v>21</v>
      </c>
      <c r="L483" t="s">
        <v>10</v>
      </c>
    </row>
    <row r="484" spans="1:12">
      <c r="A484" s="2" t="s">
        <v>1216</v>
      </c>
      <c r="B484" t="s">
        <v>20</v>
      </c>
      <c r="C484">
        <v>8</v>
      </c>
      <c r="D484" t="s">
        <v>1375</v>
      </c>
      <c r="E484" t="s">
        <v>658</v>
      </c>
      <c r="F484" t="s">
        <v>658</v>
      </c>
      <c r="G484" s="1">
        <v>43491</v>
      </c>
      <c r="H484" s="6">
        <f t="shared" si="14"/>
        <v>2019</v>
      </c>
      <c r="I484">
        <v>8748</v>
      </c>
      <c r="J484" s="11">
        <f t="shared" si="15"/>
        <v>17.32104</v>
      </c>
      <c r="K484" t="s">
        <v>21</v>
      </c>
      <c r="L484" t="s">
        <v>10</v>
      </c>
    </row>
    <row r="485" spans="1:12">
      <c r="A485" s="2" t="s">
        <v>1216</v>
      </c>
      <c r="B485" t="s">
        <v>20</v>
      </c>
      <c r="C485">
        <v>8</v>
      </c>
      <c r="D485" t="s">
        <v>1375</v>
      </c>
      <c r="E485" t="s">
        <v>659</v>
      </c>
      <c r="F485" t="s">
        <v>659</v>
      </c>
      <c r="G485" s="1">
        <v>43492</v>
      </c>
      <c r="H485" s="6">
        <f t="shared" si="14"/>
        <v>2019</v>
      </c>
      <c r="I485">
        <v>8659</v>
      </c>
      <c r="J485" s="11">
        <f t="shared" si="15"/>
        <v>17.144819999999999</v>
      </c>
      <c r="K485" t="s">
        <v>21</v>
      </c>
      <c r="L485" t="s">
        <v>10</v>
      </c>
    </row>
    <row r="486" spans="1:12">
      <c r="A486" s="2" t="s">
        <v>1216</v>
      </c>
      <c r="B486" t="s">
        <v>20</v>
      </c>
      <c r="C486">
        <v>8</v>
      </c>
      <c r="D486" t="s">
        <v>1375</v>
      </c>
      <c r="E486" t="s">
        <v>660</v>
      </c>
      <c r="F486" t="s">
        <v>660</v>
      </c>
      <c r="G486" s="1">
        <v>43493</v>
      </c>
      <c r="H486" s="6">
        <f t="shared" si="14"/>
        <v>2019</v>
      </c>
      <c r="I486">
        <v>7379</v>
      </c>
      <c r="J486" s="11">
        <f t="shared" si="15"/>
        <v>14.61042</v>
      </c>
      <c r="K486" t="s">
        <v>21</v>
      </c>
      <c r="L486" t="s">
        <v>10</v>
      </c>
    </row>
    <row r="487" spans="1:12">
      <c r="A487" s="2" t="s">
        <v>1216</v>
      </c>
      <c r="B487" t="s">
        <v>20</v>
      </c>
      <c r="C487">
        <v>8</v>
      </c>
      <c r="D487" t="s">
        <v>1375</v>
      </c>
      <c r="E487" t="s">
        <v>661</v>
      </c>
      <c r="F487" t="s">
        <v>661</v>
      </c>
      <c r="G487" s="1">
        <v>43494</v>
      </c>
      <c r="H487" s="6">
        <f t="shared" si="14"/>
        <v>2019</v>
      </c>
      <c r="I487">
        <v>7305</v>
      </c>
      <c r="J487" s="11">
        <f t="shared" si="15"/>
        <v>14.463900000000001</v>
      </c>
      <c r="K487" t="s">
        <v>21</v>
      </c>
      <c r="L487" t="s">
        <v>10</v>
      </c>
    </row>
    <row r="488" spans="1:12">
      <c r="A488" s="2" t="s">
        <v>1216</v>
      </c>
      <c r="B488" t="s">
        <v>20</v>
      </c>
      <c r="C488">
        <v>8</v>
      </c>
      <c r="D488" t="s">
        <v>1375</v>
      </c>
      <c r="E488" t="s">
        <v>662</v>
      </c>
      <c r="F488" t="s">
        <v>662</v>
      </c>
      <c r="G488" s="1">
        <v>43495</v>
      </c>
      <c r="H488" s="6">
        <f t="shared" si="14"/>
        <v>2019</v>
      </c>
      <c r="I488">
        <v>6962</v>
      </c>
      <c r="J488" s="11">
        <f t="shared" si="15"/>
        <v>13.78476</v>
      </c>
      <c r="K488" t="s">
        <v>21</v>
      </c>
      <c r="L488" t="s">
        <v>10</v>
      </c>
    </row>
    <row r="489" spans="1:12">
      <c r="A489" s="2" t="s">
        <v>1216</v>
      </c>
      <c r="B489" t="s">
        <v>20</v>
      </c>
      <c r="C489">
        <v>8</v>
      </c>
      <c r="D489" t="s">
        <v>1375</v>
      </c>
      <c r="E489" t="s">
        <v>663</v>
      </c>
      <c r="F489" t="s">
        <v>663</v>
      </c>
      <c r="G489" s="1">
        <v>43496</v>
      </c>
      <c r="H489" s="6">
        <f t="shared" si="14"/>
        <v>2019</v>
      </c>
      <c r="I489">
        <v>7121</v>
      </c>
      <c r="J489" s="11">
        <f t="shared" si="15"/>
        <v>14.09958</v>
      </c>
      <c r="K489" t="s">
        <v>21</v>
      </c>
      <c r="L489" t="s">
        <v>10</v>
      </c>
    </row>
    <row r="490" spans="1:12">
      <c r="A490" s="2" t="s">
        <v>1216</v>
      </c>
      <c r="B490" t="s">
        <v>20</v>
      </c>
      <c r="C490">
        <v>8</v>
      </c>
      <c r="D490" t="s">
        <v>1375</v>
      </c>
      <c r="E490" t="s">
        <v>664</v>
      </c>
      <c r="F490" t="s">
        <v>664</v>
      </c>
      <c r="G490" s="1">
        <v>43497</v>
      </c>
      <c r="H490" s="6">
        <f t="shared" si="14"/>
        <v>2019</v>
      </c>
      <c r="I490">
        <v>8069</v>
      </c>
      <c r="J490" s="11">
        <f t="shared" si="15"/>
        <v>15.97662</v>
      </c>
      <c r="K490" t="s">
        <v>21</v>
      </c>
      <c r="L490" t="s">
        <v>10</v>
      </c>
    </row>
    <row r="491" spans="1:12">
      <c r="A491" s="2" t="s">
        <v>1216</v>
      </c>
      <c r="B491" t="s">
        <v>20</v>
      </c>
      <c r="C491">
        <v>8</v>
      </c>
      <c r="D491" t="s">
        <v>1375</v>
      </c>
      <c r="E491" t="s">
        <v>665</v>
      </c>
      <c r="F491" t="s">
        <v>665</v>
      </c>
      <c r="G491" s="1">
        <v>43498</v>
      </c>
      <c r="H491" s="6">
        <f t="shared" si="14"/>
        <v>2019</v>
      </c>
      <c r="I491">
        <v>15024</v>
      </c>
      <c r="J491" s="11">
        <f t="shared" si="15"/>
        <v>29.747520000000002</v>
      </c>
      <c r="K491" t="s">
        <v>21</v>
      </c>
      <c r="L491" t="s">
        <v>10</v>
      </c>
    </row>
    <row r="492" spans="1:12">
      <c r="A492" s="2" t="s">
        <v>1216</v>
      </c>
      <c r="B492" t="s">
        <v>20</v>
      </c>
      <c r="C492">
        <v>8</v>
      </c>
      <c r="D492" t="s">
        <v>1375</v>
      </c>
      <c r="E492" t="s">
        <v>666</v>
      </c>
      <c r="F492" t="s">
        <v>666</v>
      </c>
      <c r="G492" s="1">
        <v>43499</v>
      </c>
      <c r="H492" s="6">
        <f t="shared" si="14"/>
        <v>2019</v>
      </c>
      <c r="I492">
        <v>15192</v>
      </c>
      <c r="J492" s="11">
        <f t="shared" si="15"/>
        <v>30.080159999999999</v>
      </c>
      <c r="K492" t="s">
        <v>21</v>
      </c>
      <c r="L492" t="s">
        <v>10</v>
      </c>
    </row>
    <row r="493" spans="1:12">
      <c r="A493" s="2" t="s">
        <v>1216</v>
      </c>
      <c r="B493" t="s">
        <v>20</v>
      </c>
      <c r="C493">
        <v>8</v>
      </c>
      <c r="D493" t="s">
        <v>1375</v>
      </c>
      <c r="E493" t="s">
        <v>667</v>
      </c>
      <c r="F493" t="s">
        <v>667</v>
      </c>
      <c r="G493" s="1">
        <v>43500</v>
      </c>
      <c r="H493" s="6">
        <f t="shared" si="14"/>
        <v>2019</v>
      </c>
      <c r="I493">
        <v>16718</v>
      </c>
      <c r="J493" s="11">
        <f t="shared" si="15"/>
        <v>33.101640000000003</v>
      </c>
      <c r="K493" t="s">
        <v>21</v>
      </c>
      <c r="L493" t="s">
        <v>10</v>
      </c>
    </row>
    <row r="494" spans="1:12">
      <c r="A494" s="2" t="s">
        <v>1216</v>
      </c>
      <c r="B494" t="s">
        <v>20</v>
      </c>
      <c r="C494">
        <v>8</v>
      </c>
      <c r="D494" t="s">
        <v>1375</v>
      </c>
      <c r="E494" t="s">
        <v>668</v>
      </c>
      <c r="F494" t="s">
        <v>668</v>
      </c>
      <c r="G494" s="1">
        <v>43501</v>
      </c>
      <c r="H494" s="6">
        <f t="shared" si="14"/>
        <v>2019</v>
      </c>
      <c r="I494">
        <v>14164</v>
      </c>
      <c r="J494" s="11">
        <f t="shared" si="15"/>
        <v>28.044719999999998</v>
      </c>
      <c r="K494" t="s">
        <v>21</v>
      </c>
      <c r="L494" t="s">
        <v>10</v>
      </c>
    </row>
    <row r="495" spans="1:12">
      <c r="A495" s="2" t="s">
        <v>1216</v>
      </c>
      <c r="B495" t="s">
        <v>20</v>
      </c>
      <c r="C495">
        <v>8</v>
      </c>
      <c r="D495" t="s">
        <v>1375</v>
      </c>
      <c r="E495" t="s">
        <v>669</v>
      </c>
      <c r="F495" t="s">
        <v>669</v>
      </c>
      <c r="G495" s="1">
        <v>43502</v>
      </c>
      <c r="H495" s="6">
        <f t="shared" si="14"/>
        <v>2019</v>
      </c>
      <c r="I495">
        <v>11946</v>
      </c>
      <c r="J495" s="11">
        <f t="shared" si="15"/>
        <v>23.653079999999999</v>
      </c>
      <c r="K495" t="s">
        <v>21</v>
      </c>
      <c r="L495" t="s">
        <v>10</v>
      </c>
    </row>
    <row r="496" spans="1:12">
      <c r="A496" s="2" t="s">
        <v>1216</v>
      </c>
      <c r="B496" t="s">
        <v>20</v>
      </c>
      <c r="C496">
        <v>8</v>
      </c>
      <c r="D496" t="s">
        <v>1375</v>
      </c>
      <c r="E496" t="s">
        <v>670</v>
      </c>
      <c r="F496" t="s">
        <v>670</v>
      </c>
      <c r="G496" s="1">
        <v>43503</v>
      </c>
      <c r="H496" s="6">
        <f t="shared" si="14"/>
        <v>2019</v>
      </c>
      <c r="I496">
        <v>10426</v>
      </c>
      <c r="J496" s="11">
        <f t="shared" si="15"/>
        <v>20.64348</v>
      </c>
      <c r="K496" t="s">
        <v>21</v>
      </c>
      <c r="L496" t="s">
        <v>10</v>
      </c>
    </row>
    <row r="497" spans="1:12">
      <c r="A497" s="2" t="s">
        <v>1216</v>
      </c>
      <c r="B497" t="s">
        <v>20</v>
      </c>
      <c r="C497">
        <v>8</v>
      </c>
      <c r="D497" t="s">
        <v>1375</v>
      </c>
      <c r="E497" t="s">
        <v>671</v>
      </c>
      <c r="F497" t="s">
        <v>671</v>
      </c>
      <c r="G497" s="1">
        <v>43504</v>
      </c>
      <c r="H497" s="6">
        <f t="shared" si="14"/>
        <v>2019</v>
      </c>
      <c r="I497">
        <v>9397</v>
      </c>
      <c r="J497" s="11">
        <f t="shared" si="15"/>
        <v>18.606059999999999</v>
      </c>
      <c r="K497" t="s">
        <v>21</v>
      </c>
      <c r="L497" t="s">
        <v>10</v>
      </c>
    </row>
    <row r="498" spans="1:12">
      <c r="A498" s="2" t="s">
        <v>1216</v>
      </c>
      <c r="B498" t="s">
        <v>20</v>
      </c>
      <c r="C498">
        <v>8</v>
      </c>
      <c r="D498" t="s">
        <v>1375</v>
      </c>
      <c r="E498" t="s">
        <v>672</v>
      </c>
      <c r="F498" t="s">
        <v>672</v>
      </c>
      <c r="G498" s="1">
        <v>43505</v>
      </c>
      <c r="H498" s="6">
        <f t="shared" si="14"/>
        <v>2019</v>
      </c>
      <c r="I498">
        <v>10137</v>
      </c>
      <c r="J498" s="11">
        <f t="shared" si="15"/>
        <v>20.071259999999999</v>
      </c>
      <c r="K498" t="s">
        <v>21</v>
      </c>
      <c r="L498" t="s">
        <v>10</v>
      </c>
    </row>
    <row r="499" spans="1:12">
      <c r="A499" s="2" t="s">
        <v>1216</v>
      </c>
      <c r="B499" t="s">
        <v>20</v>
      </c>
      <c r="C499">
        <v>8</v>
      </c>
      <c r="D499" t="s">
        <v>1375</v>
      </c>
      <c r="E499" t="s">
        <v>673</v>
      </c>
      <c r="F499" t="s">
        <v>673</v>
      </c>
      <c r="G499" s="1">
        <v>43506</v>
      </c>
      <c r="H499" s="6">
        <f t="shared" si="14"/>
        <v>2019</v>
      </c>
      <c r="I499">
        <v>8760</v>
      </c>
      <c r="J499" s="11">
        <f t="shared" si="15"/>
        <v>17.344799999999999</v>
      </c>
      <c r="K499" t="s">
        <v>21</v>
      </c>
      <c r="L499" t="s">
        <v>10</v>
      </c>
    </row>
    <row r="500" spans="1:12">
      <c r="A500" s="2" t="s">
        <v>1216</v>
      </c>
      <c r="B500" t="s">
        <v>20</v>
      </c>
      <c r="C500">
        <v>8</v>
      </c>
      <c r="D500" t="s">
        <v>1375</v>
      </c>
      <c r="E500" t="s">
        <v>674</v>
      </c>
      <c r="F500" t="s">
        <v>674</v>
      </c>
      <c r="G500" s="1">
        <v>43507</v>
      </c>
      <c r="H500" s="6">
        <f t="shared" si="14"/>
        <v>2019</v>
      </c>
      <c r="I500">
        <v>8133</v>
      </c>
      <c r="J500" s="11">
        <f t="shared" si="15"/>
        <v>16.103339999999999</v>
      </c>
      <c r="K500" t="s">
        <v>21</v>
      </c>
      <c r="L500" t="s">
        <v>10</v>
      </c>
    </row>
    <row r="501" spans="1:12">
      <c r="A501" s="2" t="s">
        <v>1216</v>
      </c>
      <c r="B501" t="s">
        <v>20</v>
      </c>
      <c r="C501">
        <v>8</v>
      </c>
      <c r="D501" t="s">
        <v>1375</v>
      </c>
      <c r="E501" t="s">
        <v>675</v>
      </c>
      <c r="F501" t="s">
        <v>675</v>
      </c>
      <c r="G501" s="1">
        <v>43508</v>
      </c>
      <c r="H501" s="6">
        <f t="shared" si="14"/>
        <v>2019</v>
      </c>
      <c r="I501">
        <v>9451</v>
      </c>
      <c r="J501" s="11">
        <f t="shared" si="15"/>
        <v>18.712979999999998</v>
      </c>
      <c r="K501" t="s">
        <v>21</v>
      </c>
      <c r="L501" t="s">
        <v>10</v>
      </c>
    </row>
    <row r="502" spans="1:12">
      <c r="A502" s="2" t="s">
        <v>1216</v>
      </c>
      <c r="B502" t="s">
        <v>20</v>
      </c>
      <c r="C502">
        <v>8</v>
      </c>
      <c r="D502" t="s">
        <v>1375</v>
      </c>
      <c r="E502" t="s">
        <v>676</v>
      </c>
      <c r="F502" t="s">
        <v>676</v>
      </c>
      <c r="G502" s="1">
        <v>43509</v>
      </c>
      <c r="H502" s="6">
        <f t="shared" si="14"/>
        <v>2019</v>
      </c>
      <c r="I502">
        <v>12854</v>
      </c>
      <c r="J502" s="11">
        <f t="shared" si="15"/>
        <v>25.45092</v>
      </c>
      <c r="K502" t="s">
        <v>21</v>
      </c>
      <c r="L502" t="s">
        <v>10</v>
      </c>
    </row>
    <row r="503" spans="1:12">
      <c r="A503" s="2" t="s">
        <v>1216</v>
      </c>
      <c r="B503" t="s">
        <v>20</v>
      </c>
      <c r="C503">
        <v>8</v>
      </c>
      <c r="D503" t="s">
        <v>1375</v>
      </c>
      <c r="E503" t="s">
        <v>677</v>
      </c>
      <c r="F503" t="s">
        <v>677</v>
      </c>
      <c r="G503" s="1">
        <v>43510</v>
      </c>
      <c r="H503" s="6">
        <f t="shared" si="14"/>
        <v>2019</v>
      </c>
      <c r="I503">
        <v>28785</v>
      </c>
      <c r="J503" s="11">
        <f t="shared" si="15"/>
        <v>56.994300000000003</v>
      </c>
      <c r="K503" t="s">
        <v>21</v>
      </c>
      <c r="L503" t="s">
        <v>10</v>
      </c>
    </row>
    <row r="504" spans="1:12">
      <c r="A504" s="2" t="s">
        <v>1216</v>
      </c>
      <c r="B504" t="s">
        <v>20</v>
      </c>
      <c r="C504">
        <v>8</v>
      </c>
      <c r="D504" t="s">
        <v>1375</v>
      </c>
      <c r="E504" t="s">
        <v>678</v>
      </c>
      <c r="F504" t="s">
        <v>678</v>
      </c>
      <c r="G504" s="1">
        <v>43511</v>
      </c>
      <c r="H504" s="6">
        <f t="shared" si="14"/>
        <v>2019</v>
      </c>
      <c r="I504">
        <v>26033</v>
      </c>
      <c r="J504" s="11">
        <f t="shared" si="15"/>
        <v>51.545340000000003</v>
      </c>
      <c r="K504" t="s">
        <v>21</v>
      </c>
      <c r="L504" t="s">
        <v>10</v>
      </c>
    </row>
    <row r="505" spans="1:12">
      <c r="A505" s="2" t="s">
        <v>1216</v>
      </c>
      <c r="B505" t="s">
        <v>20</v>
      </c>
      <c r="C505">
        <v>8</v>
      </c>
      <c r="D505" t="s">
        <v>1375</v>
      </c>
      <c r="E505" t="s">
        <v>679</v>
      </c>
      <c r="F505" t="s">
        <v>679</v>
      </c>
      <c r="G505" s="1">
        <v>43512</v>
      </c>
      <c r="H505" s="6">
        <f t="shared" si="14"/>
        <v>2019</v>
      </c>
      <c r="I505">
        <v>21876</v>
      </c>
      <c r="J505" s="11">
        <f t="shared" si="15"/>
        <v>43.314480000000003</v>
      </c>
      <c r="K505" t="s">
        <v>21</v>
      </c>
      <c r="L505" t="s">
        <v>10</v>
      </c>
    </row>
    <row r="506" spans="1:12">
      <c r="A506" s="2" t="s">
        <v>1216</v>
      </c>
      <c r="B506" t="s">
        <v>20</v>
      </c>
      <c r="C506">
        <v>8</v>
      </c>
      <c r="D506" t="s">
        <v>1375</v>
      </c>
      <c r="E506" t="s">
        <v>680</v>
      </c>
      <c r="F506" t="s">
        <v>680</v>
      </c>
      <c r="G506" s="1">
        <v>43513</v>
      </c>
      <c r="H506" s="6">
        <f t="shared" si="14"/>
        <v>2019</v>
      </c>
      <c r="I506">
        <v>19306</v>
      </c>
      <c r="J506" s="11">
        <f t="shared" si="15"/>
        <v>38.225879999999997</v>
      </c>
      <c r="K506" t="s">
        <v>21</v>
      </c>
      <c r="L506" t="s">
        <v>10</v>
      </c>
    </row>
    <row r="507" spans="1:12">
      <c r="A507" s="2" t="s">
        <v>1216</v>
      </c>
      <c r="B507" t="s">
        <v>20</v>
      </c>
      <c r="C507">
        <v>8</v>
      </c>
      <c r="D507" t="s">
        <v>1375</v>
      </c>
      <c r="E507" t="s">
        <v>681</v>
      </c>
      <c r="F507" t="s">
        <v>681</v>
      </c>
      <c r="G507" s="1">
        <v>43514</v>
      </c>
      <c r="H507" s="6">
        <f t="shared" si="14"/>
        <v>2019</v>
      </c>
      <c r="I507">
        <v>16617</v>
      </c>
      <c r="J507" s="11">
        <f t="shared" si="15"/>
        <v>32.90166</v>
      </c>
      <c r="K507" t="s">
        <v>21</v>
      </c>
      <c r="L507" t="s">
        <v>10</v>
      </c>
    </row>
    <row r="508" spans="1:12">
      <c r="A508" s="2" t="s">
        <v>1216</v>
      </c>
      <c r="B508" t="s">
        <v>20</v>
      </c>
      <c r="C508">
        <v>8</v>
      </c>
      <c r="D508" t="s">
        <v>1375</v>
      </c>
      <c r="E508" t="s">
        <v>682</v>
      </c>
      <c r="F508" t="s">
        <v>682</v>
      </c>
      <c r="G508" s="1">
        <v>43515</v>
      </c>
      <c r="H508" s="6">
        <f t="shared" si="14"/>
        <v>2019</v>
      </c>
      <c r="I508">
        <v>15361</v>
      </c>
      <c r="J508" s="11">
        <f t="shared" si="15"/>
        <v>30.41478</v>
      </c>
      <c r="K508" t="s">
        <v>21</v>
      </c>
      <c r="L508" t="s">
        <v>10</v>
      </c>
    </row>
    <row r="509" spans="1:12">
      <c r="A509" s="2" t="s">
        <v>1216</v>
      </c>
      <c r="B509" t="s">
        <v>20</v>
      </c>
      <c r="C509">
        <v>8</v>
      </c>
      <c r="D509" t="s">
        <v>1375</v>
      </c>
      <c r="E509" t="s">
        <v>683</v>
      </c>
      <c r="F509" t="s">
        <v>683</v>
      </c>
      <c r="G509" s="1">
        <v>43516</v>
      </c>
      <c r="H509" s="6">
        <f t="shared" si="14"/>
        <v>2019</v>
      </c>
      <c r="I509">
        <v>13987</v>
      </c>
      <c r="J509" s="11">
        <f t="shared" si="15"/>
        <v>27.69426</v>
      </c>
      <c r="K509" t="s">
        <v>21</v>
      </c>
      <c r="L509" t="s">
        <v>10</v>
      </c>
    </row>
    <row r="510" spans="1:12">
      <c r="A510" s="2" t="s">
        <v>1216</v>
      </c>
      <c r="B510" t="s">
        <v>20</v>
      </c>
      <c r="C510">
        <v>8</v>
      </c>
      <c r="D510" t="s">
        <v>1375</v>
      </c>
      <c r="E510" t="s">
        <v>684</v>
      </c>
      <c r="F510" t="s">
        <v>684</v>
      </c>
      <c r="G510" s="1">
        <v>43517</v>
      </c>
      <c r="H510" s="6">
        <f t="shared" si="14"/>
        <v>2019</v>
      </c>
      <c r="I510">
        <v>17862</v>
      </c>
      <c r="J510" s="11">
        <f t="shared" si="15"/>
        <v>35.366759999999999</v>
      </c>
      <c r="K510" t="s">
        <v>21</v>
      </c>
      <c r="L510" t="s">
        <v>10</v>
      </c>
    </row>
    <row r="511" spans="1:12">
      <c r="A511" s="2" t="s">
        <v>1216</v>
      </c>
      <c r="B511" t="s">
        <v>20</v>
      </c>
      <c r="C511">
        <v>8</v>
      </c>
      <c r="D511" t="s">
        <v>1375</v>
      </c>
      <c r="E511" t="s">
        <v>685</v>
      </c>
      <c r="F511" t="s">
        <v>685</v>
      </c>
      <c r="G511" s="1">
        <v>43518</v>
      </c>
      <c r="H511" s="6">
        <f t="shared" si="14"/>
        <v>2019</v>
      </c>
      <c r="I511">
        <v>10725</v>
      </c>
      <c r="J511" s="11">
        <f t="shared" si="15"/>
        <v>21.235499999999998</v>
      </c>
      <c r="K511" t="s">
        <v>21</v>
      </c>
      <c r="L511" t="s">
        <v>10</v>
      </c>
    </row>
    <row r="512" spans="1:12">
      <c r="A512" s="2" t="s">
        <v>1216</v>
      </c>
      <c r="B512" t="s">
        <v>20</v>
      </c>
      <c r="C512">
        <v>8</v>
      </c>
      <c r="D512" t="s">
        <v>1375</v>
      </c>
      <c r="E512" t="s">
        <v>686</v>
      </c>
      <c r="F512" t="s">
        <v>686</v>
      </c>
      <c r="G512" s="1">
        <v>43519</v>
      </c>
      <c r="H512" s="6">
        <f t="shared" si="14"/>
        <v>2019</v>
      </c>
      <c r="I512">
        <v>10230</v>
      </c>
      <c r="J512" s="11">
        <f t="shared" si="15"/>
        <v>20.255400000000002</v>
      </c>
      <c r="K512" t="s">
        <v>21</v>
      </c>
      <c r="L512" t="s">
        <v>10</v>
      </c>
    </row>
    <row r="513" spans="1:12">
      <c r="A513" s="2" t="s">
        <v>1216</v>
      </c>
      <c r="B513" t="s">
        <v>20</v>
      </c>
      <c r="C513">
        <v>8</v>
      </c>
      <c r="D513" t="s">
        <v>1375</v>
      </c>
      <c r="E513" t="s">
        <v>687</v>
      </c>
      <c r="F513" t="s">
        <v>687</v>
      </c>
      <c r="G513" s="1">
        <v>43520</v>
      </c>
      <c r="H513" s="6">
        <f t="shared" si="14"/>
        <v>2019</v>
      </c>
      <c r="I513">
        <v>10630</v>
      </c>
      <c r="J513" s="11">
        <f t="shared" si="15"/>
        <v>21.0474</v>
      </c>
      <c r="K513" t="s">
        <v>21</v>
      </c>
      <c r="L513" t="s">
        <v>10</v>
      </c>
    </row>
    <row r="514" spans="1:12">
      <c r="A514" s="2" t="s">
        <v>1216</v>
      </c>
      <c r="B514" t="s">
        <v>20</v>
      </c>
      <c r="C514">
        <v>8</v>
      </c>
      <c r="D514" t="s">
        <v>1375</v>
      </c>
      <c r="E514" t="s">
        <v>688</v>
      </c>
      <c r="F514" t="s">
        <v>688</v>
      </c>
      <c r="G514" s="1">
        <v>43521</v>
      </c>
      <c r="H514" s="6">
        <f t="shared" si="14"/>
        <v>2019</v>
      </c>
      <c r="I514">
        <v>29811</v>
      </c>
      <c r="J514" s="11">
        <f t="shared" si="15"/>
        <v>59.025779999999997</v>
      </c>
      <c r="K514" t="s">
        <v>21</v>
      </c>
      <c r="L514" t="s">
        <v>10</v>
      </c>
    </row>
    <row r="515" spans="1:12">
      <c r="A515" s="2" t="s">
        <v>1216</v>
      </c>
      <c r="B515" t="s">
        <v>20</v>
      </c>
      <c r="C515">
        <v>8</v>
      </c>
      <c r="D515" t="s">
        <v>1375</v>
      </c>
      <c r="E515" t="s">
        <v>689</v>
      </c>
      <c r="F515" t="s">
        <v>689</v>
      </c>
      <c r="G515" s="1">
        <v>43522</v>
      </c>
      <c r="H515" s="6">
        <f t="shared" ref="H515:H578" si="16">IF(MONTH(G515)&gt;9, YEAR(G515)+1,YEAR(G515))</f>
        <v>2019</v>
      </c>
      <c r="I515">
        <v>73618</v>
      </c>
      <c r="J515" s="11">
        <f t="shared" ref="J515:J578" si="17">I515*0.00198</f>
        <v>145.76364000000001</v>
      </c>
      <c r="K515" t="s">
        <v>21</v>
      </c>
      <c r="L515" t="s">
        <v>10</v>
      </c>
    </row>
    <row r="516" spans="1:12">
      <c r="A516" s="2" t="s">
        <v>1216</v>
      </c>
      <c r="B516" t="s">
        <v>20</v>
      </c>
      <c r="C516">
        <v>8</v>
      </c>
      <c r="D516" t="s">
        <v>1375</v>
      </c>
      <c r="E516" t="s">
        <v>690</v>
      </c>
      <c r="F516" t="s">
        <v>690</v>
      </c>
      <c r="G516" s="1">
        <v>43523</v>
      </c>
      <c r="H516" s="6">
        <f t="shared" si="16"/>
        <v>2019</v>
      </c>
      <c r="I516">
        <v>90894</v>
      </c>
      <c r="J516" s="11">
        <f t="shared" si="17"/>
        <v>179.97012000000001</v>
      </c>
      <c r="K516" t="s">
        <v>21</v>
      </c>
      <c r="L516" t="s">
        <v>10</v>
      </c>
    </row>
    <row r="517" spans="1:12">
      <c r="A517" s="2" t="s">
        <v>1216</v>
      </c>
      <c r="B517" t="s">
        <v>20</v>
      </c>
      <c r="C517">
        <v>8</v>
      </c>
      <c r="D517" t="s">
        <v>1375</v>
      </c>
      <c r="E517" t="s">
        <v>691</v>
      </c>
      <c r="F517" t="s">
        <v>691</v>
      </c>
      <c r="G517" s="1">
        <v>43524</v>
      </c>
      <c r="H517" s="6">
        <f t="shared" si="16"/>
        <v>2019</v>
      </c>
      <c r="I517">
        <v>50171</v>
      </c>
      <c r="J517" s="11">
        <f t="shared" si="17"/>
        <v>99.338579999999993</v>
      </c>
      <c r="K517" t="s">
        <v>21</v>
      </c>
      <c r="L517" t="s">
        <v>10</v>
      </c>
    </row>
    <row r="518" spans="1:12">
      <c r="A518" s="2" t="s">
        <v>1216</v>
      </c>
      <c r="B518" t="s">
        <v>20</v>
      </c>
      <c r="C518">
        <v>8</v>
      </c>
      <c r="D518" t="s">
        <v>1375</v>
      </c>
      <c r="E518" t="s">
        <v>692</v>
      </c>
      <c r="F518" t="s">
        <v>692</v>
      </c>
      <c r="G518" s="1">
        <v>43525</v>
      </c>
      <c r="H518" s="6">
        <f t="shared" si="16"/>
        <v>2019</v>
      </c>
      <c r="I518">
        <v>32304</v>
      </c>
      <c r="J518" s="11">
        <f t="shared" si="17"/>
        <v>63.961919999999999</v>
      </c>
      <c r="K518" t="s">
        <v>21</v>
      </c>
      <c r="L518" t="s">
        <v>10</v>
      </c>
    </row>
    <row r="519" spans="1:12">
      <c r="A519" s="2" t="s">
        <v>1216</v>
      </c>
      <c r="B519" t="s">
        <v>20</v>
      </c>
      <c r="C519">
        <v>8</v>
      </c>
      <c r="D519" t="s">
        <v>1375</v>
      </c>
      <c r="E519" t="s">
        <v>693</v>
      </c>
      <c r="F519" t="s">
        <v>693</v>
      </c>
      <c r="G519" s="1">
        <v>43526</v>
      </c>
      <c r="H519" s="6">
        <f t="shared" si="16"/>
        <v>2019</v>
      </c>
      <c r="I519">
        <v>26773</v>
      </c>
      <c r="J519" s="11">
        <f t="shared" si="17"/>
        <v>53.010539999999999</v>
      </c>
      <c r="K519" t="s">
        <v>21</v>
      </c>
      <c r="L519" t="s">
        <v>10</v>
      </c>
    </row>
    <row r="520" spans="1:12">
      <c r="A520" s="2" t="s">
        <v>1216</v>
      </c>
      <c r="B520" t="s">
        <v>20</v>
      </c>
      <c r="C520">
        <v>8</v>
      </c>
      <c r="D520" t="s">
        <v>1375</v>
      </c>
      <c r="E520" t="s">
        <v>694</v>
      </c>
      <c r="F520" t="s">
        <v>694</v>
      </c>
      <c r="G520" s="1">
        <v>43527</v>
      </c>
      <c r="H520" s="6">
        <f t="shared" si="16"/>
        <v>2019</v>
      </c>
      <c r="I520">
        <v>24183</v>
      </c>
      <c r="J520" s="11">
        <f t="shared" si="17"/>
        <v>47.882339999999999</v>
      </c>
      <c r="K520" t="s">
        <v>21</v>
      </c>
      <c r="L520" t="s">
        <v>10</v>
      </c>
    </row>
    <row r="521" spans="1:12">
      <c r="A521" s="2" t="s">
        <v>1216</v>
      </c>
      <c r="B521" t="s">
        <v>20</v>
      </c>
      <c r="C521">
        <v>8</v>
      </c>
      <c r="D521" t="s">
        <v>1375</v>
      </c>
      <c r="E521" t="s">
        <v>695</v>
      </c>
      <c r="F521" t="s">
        <v>695</v>
      </c>
      <c r="G521" s="1">
        <v>43528</v>
      </c>
      <c r="H521" s="6">
        <f t="shared" si="16"/>
        <v>2019</v>
      </c>
      <c r="I521">
        <v>24153</v>
      </c>
      <c r="J521" s="11">
        <f t="shared" si="17"/>
        <v>47.822940000000003</v>
      </c>
      <c r="K521" t="s">
        <v>21</v>
      </c>
      <c r="L521" t="s">
        <v>10</v>
      </c>
    </row>
    <row r="522" spans="1:12">
      <c r="A522" s="2" t="s">
        <v>1216</v>
      </c>
      <c r="B522" t="s">
        <v>20</v>
      </c>
      <c r="C522">
        <v>8</v>
      </c>
      <c r="D522" t="s">
        <v>1375</v>
      </c>
      <c r="E522" t="s">
        <v>696</v>
      </c>
      <c r="F522" t="s">
        <v>696</v>
      </c>
      <c r="G522" s="1">
        <v>43529</v>
      </c>
      <c r="H522" s="6">
        <f t="shared" si="16"/>
        <v>2019</v>
      </c>
      <c r="I522">
        <v>23255</v>
      </c>
      <c r="J522" s="11">
        <f t="shared" si="17"/>
        <v>46.044899999999998</v>
      </c>
      <c r="K522" t="s">
        <v>21</v>
      </c>
      <c r="L522" t="s">
        <v>10</v>
      </c>
    </row>
    <row r="523" spans="1:12">
      <c r="A523" s="2" t="s">
        <v>1216</v>
      </c>
      <c r="B523" t="s">
        <v>20</v>
      </c>
      <c r="C523">
        <v>8</v>
      </c>
      <c r="D523" t="s">
        <v>1375</v>
      </c>
      <c r="E523" t="s">
        <v>697</v>
      </c>
      <c r="F523" t="s">
        <v>697</v>
      </c>
      <c r="G523" s="1">
        <v>43530</v>
      </c>
      <c r="H523" s="6">
        <f t="shared" si="16"/>
        <v>2019</v>
      </c>
      <c r="I523">
        <v>50144</v>
      </c>
      <c r="J523" s="11">
        <f t="shared" si="17"/>
        <v>99.285120000000006</v>
      </c>
      <c r="K523" t="s">
        <v>21</v>
      </c>
      <c r="L523" t="s">
        <v>10</v>
      </c>
    </row>
    <row r="524" spans="1:12">
      <c r="A524" s="2" t="s">
        <v>1216</v>
      </c>
      <c r="B524" t="s">
        <v>20</v>
      </c>
      <c r="C524">
        <v>8</v>
      </c>
      <c r="D524" t="s">
        <v>1375</v>
      </c>
      <c r="E524" t="s">
        <v>698</v>
      </c>
      <c r="F524" t="s">
        <v>698</v>
      </c>
      <c r="G524" s="1">
        <v>43531</v>
      </c>
      <c r="H524" s="6">
        <f t="shared" si="16"/>
        <v>2019</v>
      </c>
      <c r="I524">
        <v>51797</v>
      </c>
      <c r="J524" s="11">
        <f t="shared" si="17"/>
        <v>102.55806</v>
      </c>
      <c r="K524" t="s">
        <v>21</v>
      </c>
      <c r="L524" t="s">
        <v>10</v>
      </c>
    </row>
    <row r="525" spans="1:12">
      <c r="A525" s="2" t="s">
        <v>1216</v>
      </c>
      <c r="B525" t="s">
        <v>20</v>
      </c>
      <c r="C525">
        <v>8</v>
      </c>
      <c r="D525" t="s">
        <v>1375</v>
      </c>
      <c r="E525" t="s">
        <v>699</v>
      </c>
      <c r="F525" t="s">
        <v>699</v>
      </c>
      <c r="G525" s="1">
        <v>43532</v>
      </c>
      <c r="H525" s="6">
        <f t="shared" si="16"/>
        <v>2019</v>
      </c>
      <c r="I525">
        <v>36635</v>
      </c>
      <c r="J525" s="11">
        <f t="shared" si="17"/>
        <v>72.537300000000002</v>
      </c>
      <c r="K525" t="s">
        <v>21</v>
      </c>
      <c r="L525" t="s">
        <v>10</v>
      </c>
    </row>
    <row r="526" spans="1:12">
      <c r="A526" s="2" t="s">
        <v>1216</v>
      </c>
      <c r="B526" t="s">
        <v>20</v>
      </c>
      <c r="C526">
        <v>8</v>
      </c>
      <c r="D526" t="s">
        <v>1375</v>
      </c>
      <c r="E526" t="s">
        <v>700</v>
      </c>
      <c r="F526" t="s">
        <v>700</v>
      </c>
      <c r="G526" s="1">
        <v>43533</v>
      </c>
      <c r="H526" s="6">
        <f t="shared" si="16"/>
        <v>2019</v>
      </c>
      <c r="I526">
        <v>30196</v>
      </c>
      <c r="J526" s="11">
        <f t="shared" si="17"/>
        <v>59.788080000000001</v>
      </c>
      <c r="K526" t="s">
        <v>21</v>
      </c>
      <c r="L526" t="s">
        <v>10</v>
      </c>
    </row>
    <row r="527" spans="1:12">
      <c r="A527" s="2" t="s">
        <v>1216</v>
      </c>
      <c r="B527" t="s">
        <v>20</v>
      </c>
      <c r="C527">
        <v>8</v>
      </c>
      <c r="D527" t="s">
        <v>1375</v>
      </c>
      <c r="E527" t="s">
        <v>701</v>
      </c>
      <c r="F527" t="s">
        <v>701</v>
      </c>
      <c r="G527" s="1">
        <v>43534</v>
      </c>
      <c r="H527" s="6">
        <f t="shared" si="16"/>
        <v>2019</v>
      </c>
      <c r="I527">
        <v>21524</v>
      </c>
      <c r="J527" s="11">
        <f t="shared" si="17"/>
        <v>42.617519999999999</v>
      </c>
      <c r="K527" t="s">
        <v>21</v>
      </c>
      <c r="L527" t="s">
        <v>10</v>
      </c>
    </row>
    <row r="528" spans="1:12">
      <c r="A528" s="2" t="s">
        <v>1216</v>
      </c>
      <c r="B528" t="s">
        <v>20</v>
      </c>
      <c r="C528">
        <v>8</v>
      </c>
      <c r="D528" t="s">
        <v>1375</v>
      </c>
      <c r="E528" t="s">
        <v>702</v>
      </c>
      <c r="F528" t="s">
        <v>702</v>
      </c>
      <c r="G528" s="1">
        <v>43535</v>
      </c>
      <c r="H528" s="6">
        <f t="shared" si="16"/>
        <v>2019</v>
      </c>
      <c r="I528">
        <v>27005</v>
      </c>
      <c r="J528" s="11">
        <f t="shared" si="17"/>
        <v>53.469900000000003</v>
      </c>
      <c r="K528" t="s">
        <v>21</v>
      </c>
      <c r="L528" t="s">
        <v>10</v>
      </c>
    </row>
    <row r="529" spans="1:12">
      <c r="A529" s="2" t="s">
        <v>1216</v>
      </c>
      <c r="B529" t="s">
        <v>20</v>
      </c>
      <c r="C529">
        <v>8</v>
      </c>
      <c r="D529" t="s">
        <v>1375</v>
      </c>
      <c r="E529" t="s">
        <v>703</v>
      </c>
      <c r="F529" t="s">
        <v>703</v>
      </c>
      <c r="G529" s="1">
        <v>43536</v>
      </c>
      <c r="H529" s="6">
        <f t="shared" si="16"/>
        <v>2019</v>
      </c>
      <c r="I529">
        <v>19634</v>
      </c>
      <c r="J529" s="11">
        <f t="shared" si="17"/>
        <v>38.875320000000002</v>
      </c>
      <c r="K529" t="s">
        <v>21</v>
      </c>
      <c r="L529" t="s">
        <v>10</v>
      </c>
    </row>
    <row r="530" spans="1:12">
      <c r="A530" s="2" t="s">
        <v>1216</v>
      </c>
      <c r="B530" t="s">
        <v>20</v>
      </c>
      <c r="C530">
        <v>8</v>
      </c>
      <c r="D530" t="s">
        <v>1375</v>
      </c>
      <c r="E530" t="s">
        <v>704</v>
      </c>
      <c r="F530" t="s">
        <v>704</v>
      </c>
      <c r="G530" s="1">
        <v>43537</v>
      </c>
      <c r="H530" s="6">
        <f t="shared" si="16"/>
        <v>2019</v>
      </c>
      <c r="I530">
        <v>17678</v>
      </c>
      <c r="J530" s="11">
        <f t="shared" si="17"/>
        <v>35.00244</v>
      </c>
      <c r="K530" t="s">
        <v>21</v>
      </c>
      <c r="L530" t="s">
        <v>10</v>
      </c>
    </row>
    <row r="531" spans="1:12">
      <c r="A531" s="2" t="s">
        <v>1216</v>
      </c>
      <c r="B531" t="s">
        <v>20</v>
      </c>
      <c r="C531">
        <v>8</v>
      </c>
      <c r="D531" t="s">
        <v>1375</v>
      </c>
      <c r="E531" t="s">
        <v>705</v>
      </c>
      <c r="F531" t="s">
        <v>705</v>
      </c>
      <c r="G531" s="1">
        <v>43538</v>
      </c>
      <c r="H531" s="6">
        <f t="shared" si="16"/>
        <v>2019</v>
      </c>
      <c r="I531">
        <v>15651</v>
      </c>
      <c r="J531" s="11">
        <f t="shared" si="17"/>
        <v>30.988980000000002</v>
      </c>
      <c r="K531" t="s">
        <v>21</v>
      </c>
      <c r="L531" t="s">
        <v>10</v>
      </c>
    </row>
    <row r="532" spans="1:12">
      <c r="A532" s="2" t="s">
        <v>1216</v>
      </c>
      <c r="B532" t="s">
        <v>20</v>
      </c>
      <c r="C532">
        <v>8</v>
      </c>
      <c r="D532" t="s">
        <v>1375</v>
      </c>
      <c r="E532" t="s">
        <v>706</v>
      </c>
      <c r="F532" t="s">
        <v>706</v>
      </c>
      <c r="G532" s="1">
        <v>43539</v>
      </c>
      <c r="H532" s="6">
        <f t="shared" si="16"/>
        <v>2019</v>
      </c>
      <c r="I532">
        <v>14250</v>
      </c>
      <c r="J532" s="11">
        <f t="shared" si="17"/>
        <v>28.215</v>
      </c>
      <c r="K532" t="s">
        <v>21</v>
      </c>
      <c r="L532" t="s">
        <v>10</v>
      </c>
    </row>
    <row r="533" spans="1:12">
      <c r="A533" s="2" t="s">
        <v>1216</v>
      </c>
      <c r="B533" t="s">
        <v>20</v>
      </c>
      <c r="C533">
        <v>8</v>
      </c>
      <c r="D533" t="s">
        <v>1375</v>
      </c>
      <c r="E533" t="s">
        <v>707</v>
      </c>
      <c r="F533" t="s">
        <v>707</v>
      </c>
      <c r="G533" s="1">
        <v>43540</v>
      </c>
      <c r="H533" s="6">
        <f t="shared" si="16"/>
        <v>2019</v>
      </c>
      <c r="I533">
        <v>13231</v>
      </c>
      <c r="J533" s="11">
        <f t="shared" si="17"/>
        <v>26.197379999999999</v>
      </c>
      <c r="K533" t="s">
        <v>21</v>
      </c>
      <c r="L533" t="s">
        <v>10</v>
      </c>
    </row>
    <row r="534" spans="1:12">
      <c r="A534" s="2" t="s">
        <v>1216</v>
      </c>
      <c r="B534" t="s">
        <v>20</v>
      </c>
      <c r="C534">
        <v>8</v>
      </c>
      <c r="D534" t="s">
        <v>1375</v>
      </c>
      <c r="E534" t="s">
        <v>708</v>
      </c>
      <c r="F534" t="s">
        <v>708</v>
      </c>
      <c r="G534" s="1">
        <v>43541</v>
      </c>
      <c r="H534" s="6">
        <f t="shared" si="16"/>
        <v>2019</v>
      </c>
      <c r="I534">
        <v>12546</v>
      </c>
      <c r="J534" s="11">
        <f t="shared" si="17"/>
        <v>24.841080000000002</v>
      </c>
      <c r="K534" t="s">
        <v>21</v>
      </c>
      <c r="L534" t="s">
        <v>10</v>
      </c>
    </row>
    <row r="535" spans="1:12">
      <c r="A535" s="2" t="s">
        <v>1216</v>
      </c>
      <c r="B535" t="s">
        <v>20</v>
      </c>
      <c r="C535">
        <v>8</v>
      </c>
      <c r="D535" t="s">
        <v>1375</v>
      </c>
      <c r="E535" t="s">
        <v>709</v>
      </c>
      <c r="F535" t="s">
        <v>709</v>
      </c>
      <c r="G535" s="1">
        <v>43542</v>
      </c>
      <c r="H535" s="6">
        <f t="shared" si="16"/>
        <v>2019</v>
      </c>
      <c r="I535">
        <v>12431</v>
      </c>
      <c r="J535" s="11">
        <f t="shared" si="17"/>
        <v>24.613379999999999</v>
      </c>
      <c r="K535" t="s">
        <v>21</v>
      </c>
      <c r="L535" t="s">
        <v>10</v>
      </c>
    </row>
    <row r="536" spans="1:12">
      <c r="A536" s="2" t="s">
        <v>1216</v>
      </c>
      <c r="B536" t="s">
        <v>20</v>
      </c>
      <c r="C536">
        <v>8</v>
      </c>
      <c r="D536" t="s">
        <v>1375</v>
      </c>
      <c r="E536" t="s">
        <v>710</v>
      </c>
      <c r="F536" t="s">
        <v>710</v>
      </c>
      <c r="G536" s="1">
        <v>43543</v>
      </c>
      <c r="H536" s="6">
        <f t="shared" si="16"/>
        <v>2019</v>
      </c>
      <c r="I536">
        <v>12347</v>
      </c>
      <c r="J536" s="11">
        <f t="shared" si="17"/>
        <v>24.44706</v>
      </c>
      <c r="K536" t="s">
        <v>21</v>
      </c>
      <c r="L536" t="s">
        <v>10</v>
      </c>
    </row>
    <row r="537" spans="1:12">
      <c r="A537" s="2" t="s">
        <v>1216</v>
      </c>
      <c r="B537" t="s">
        <v>20</v>
      </c>
      <c r="C537">
        <v>8</v>
      </c>
      <c r="D537" t="s">
        <v>1375</v>
      </c>
      <c r="E537" t="s">
        <v>711</v>
      </c>
      <c r="F537" t="s">
        <v>711</v>
      </c>
      <c r="G537" s="1">
        <v>43544</v>
      </c>
      <c r="H537" s="6">
        <f t="shared" si="16"/>
        <v>2019</v>
      </c>
      <c r="I537">
        <v>14540</v>
      </c>
      <c r="J537" s="11">
        <f t="shared" si="17"/>
        <v>28.789200000000001</v>
      </c>
      <c r="K537" t="s">
        <v>21</v>
      </c>
      <c r="L537" t="s">
        <v>10</v>
      </c>
    </row>
    <row r="538" spans="1:12">
      <c r="A538" s="2" t="s">
        <v>1216</v>
      </c>
      <c r="B538" t="s">
        <v>20</v>
      </c>
      <c r="C538">
        <v>8</v>
      </c>
      <c r="D538" t="s">
        <v>1375</v>
      </c>
      <c r="E538" t="s">
        <v>712</v>
      </c>
      <c r="F538" t="s">
        <v>712</v>
      </c>
      <c r="G538" s="1">
        <v>43545</v>
      </c>
      <c r="H538" s="6">
        <f t="shared" si="16"/>
        <v>2019</v>
      </c>
      <c r="I538">
        <v>14309</v>
      </c>
      <c r="J538" s="11">
        <f t="shared" si="17"/>
        <v>28.33182</v>
      </c>
      <c r="K538" t="s">
        <v>21</v>
      </c>
      <c r="L538" t="s">
        <v>10</v>
      </c>
    </row>
    <row r="539" spans="1:12">
      <c r="A539" s="2" t="s">
        <v>1216</v>
      </c>
      <c r="B539" t="s">
        <v>20</v>
      </c>
      <c r="C539">
        <v>8</v>
      </c>
      <c r="D539" t="s">
        <v>1375</v>
      </c>
      <c r="E539" t="s">
        <v>713</v>
      </c>
      <c r="F539" t="s">
        <v>713</v>
      </c>
      <c r="G539" s="1">
        <v>43546</v>
      </c>
      <c r="H539" s="6">
        <f t="shared" si="16"/>
        <v>2019</v>
      </c>
      <c r="I539">
        <v>15060</v>
      </c>
      <c r="J539" s="11">
        <f t="shared" si="17"/>
        <v>29.8188</v>
      </c>
      <c r="K539" t="s">
        <v>21</v>
      </c>
      <c r="L539" t="s">
        <v>10</v>
      </c>
    </row>
    <row r="540" spans="1:12">
      <c r="A540" s="2" t="s">
        <v>1216</v>
      </c>
      <c r="B540" t="s">
        <v>20</v>
      </c>
      <c r="C540">
        <v>8</v>
      </c>
      <c r="D540" t="s">
        <v>1375</v>
      </c>
      <c r="E540" t="s">
        <v>714</v>
      </c>
      <c r="F540" t="s">
        <v>714</v>
      </c>
      <c r="G540" s="1">
        <v>43547</v>
      </c>
      <c r="H540" s="6">
        <f t="shared" si="16"/>
        <v>2019</v>
      </c>
      <c r="I540">
        <v>15841</v>
      </c>
      <c r="J540" s="11">
        <f t="shared" si="17"/>
        <v>31.365179999999999</v>
      </c>
      <c r="K540" t="s">
        <v>21</v>
      </c>
      <c r="L540" t="s">
        <v>10</v>
      </c>
    </row>
    <row r="541" spans="1:12">
      <c r="A541" s="2" t="s">
        <v>1216</v>
      </c>
      <c r="B541" t="s">
        <v>20</v>
      </c>
      <c r="C541">
        <v>8</v>
      </c>
      <c r="D541" t="s">
        <v>1375</v>
      </c>
      <c r="E541" t="s">
        <v>715</v>
      </c>
      <c r="F541" t="s">
        <v>715</v>
      </c>
      <c r="G541" s="1">
        <v>43548</v>
      </c>
      <c r="H541" s="6">
        <f t="shared" si="16"/>
        <v>2019</v>
      </c>
      <c r="I541">
        <v>14696</v>
      </c>
      <c r="J541" s="11">
        <f t="shared" si="17"/>
        <v>29.09808</v>
      </c>
      <c r="K541" t="s">
        <v>21</v>
      </c>
      <c r="L541" t="s">
        <v>10</v>
      </c>
    </row>
    <row r="542" spans="1:12">
      <c r="A542" s="2" t="s">
        <v>1216</v>
      </c>
      <c r="B542" t="s">
        <v>20</v>
      </c>
      <c r="C542">
        <v>8</v>
      </c>
      <c r="D542" t="s">
        <v>1375</v>
      </c>
      <c r="E542" t="s">
        <v>716</v>
      </c>
      <c r="F542" t="s">
        <v>716</v>
      </c>
      <c r="G542" s="1">
        <v>43549</v>
      </c>
      <c r="H542" s="6">
        <f t="shared" si="16"/>
        <v>2019</v>
      </c>
      <c r="I542">
        <v>17720</v>
      </c>
      <c r="J542" s="11">
        <f t="shared" si="17"/>
        <v>35.085599999999999</v>
      </c>
      <c r="K542" t="s">
        <v>21</v>
      </c>
      <c r="L542" t="s">
        <v>10</v>
      </c>
    </row>
    <row r="543" spans="1:12">
      <c r="A543" s="2" t="s">
        <v>1216</v>
      </c>
      <c r="B543" t="s">
        <v>20</v>
      </c>
      <c r="C543">
        <v>8</v>
      </c>
      <c r="D543" t="s">
        <v>1375</v>
      </c>
      <c r="E543" t="s">
        <v>717</v>
      </c>
      <c r="F543" t="s">
        <v>717</v>
      </c>
      <c r="G543" s="1">
        <v>43550</v>
      </c>
      <c r="H543" s="6">
        <f t="shared" si="16"/>
        <v>2019</v>
      </c>
      <c r="I543">
        <v>18819</v>
      </c>
      <c r="J543" s="11">
        <f t="shared" si="17"/>
        <v>37.261620000000001</v>
      </c>
      <c r="K543" t="s">
        <v>21</v>
      </c>
      <c r="L543" t="s">
        <v>10</v>
      </c>
    </row>
    <row r="544" spans="1:12">
      <c r="A544" s="2" t="s">
        <v>1216</v>
      </c>
      <c r="B544" t="s">
        <v>20</v>
      </c>
      <c r="C544">
        <v>8</v>
      </c>
      <c r="D544" t="s">
        <v>1375</v>
      </c>
      <c r="E544" t="s">
        <v>718</v>
      </c>
      <c r="F544" t="s">
        <v>718</v>
      </c>
      <c r="G544" s="1">
        <v>43551</v>
      </c>
      <c r="H544" s="6">
        <f t="shared" si="16"/>
        <v>2019</v>
      </c>
      <c r="I544">
        <v>29512</v>
      </c>
      <c r="J544" s="11">
        <f t="shared" si="17"/>
        <v>58.433759999999999</v>
      </c>
      <c r="K544" t="s">
        <v>21</v>
      </c>
      <c r="L544" t="s">
        <v>10</v>
      </c>
    </row>
    <row r="545" spans="1:12">
      <c r="A545" s="2" t="s">
        <v>1216</v>
      </c>
      <c r="B545" t="s">
        <v>20</v>
      </c>
      <c r="C545">
        <v>8</v>
      </c>
      <c r="D545" t="s">
        <v>1375</v>
      </c>
      <c r="E545" t="s">
        <v>719</v>
      </c>
      <c r="F545" t="s">
        <v>719</v>
      </c>
      <c r="G545" s="1">
        <v>43552</v>
      </c>
      <c r="H545" s="6">
        <f t="shared" si="16"/>
        <v>2019</v>
      </c>
      <c r="I545">
        <v>32137</v>
      </c>
      <c r="J545" s="11">
        <f t="shared" si="17"/>
        <v>63.631259999999997</v>
      </c>
      <c r="K545" t="s">
        <v>21</v>
      </c>
      <c r="L545" t="s">
        <v>10</v>
      </c>
    </row>
    <row r="546" spans="1:12">
      <c r="A546" s="2" t="s">
        <v>1216</v>
      </c>
      <c r="B546" t="s">
        <v>20</v>
      </c>
      <c r="C546">
        <v>8</v>
      </c>
      <c r="D546" t="s">
        <v>1375</v>
      </c>
      <c r="E546" t="s">
        <v>720</v>
      </c>
      <c r="F546" t="s">
        <v>720</v>
      </c>
      <c r="G546" s="1">
        <v>43553</v>
      </c>
      <c r="H546" s="6">
        <f t="shared" si="16"/>
        <v>2019</v>
      </c>
      <c r="I546">
        <v>32022</v>
      </c>
      <c r="J546" s="11">
        <f t="shared" si="17"/>
        <v>63.403559999999999</v>
      </c>
      <c r="K546" t="s">
        <v>21</v>
      </c>
      <c r="L546" t="s">
        <v>10</v>
      </c>
    </row>
    <row r="547" spans="1:12">
      <c r="A547" s="2" t="s">
        <v>1216</v>
      </c>
      <c r="B547" t="s">
        <v>20</v>
      </c>
      <c r="C547">
        <v>8</v>
      </c>
      <c r="D547" t="s">
        <v>1375</v>
      </c>
      <c r="E547" t="s">
        <v>721</v>
      </c>
      <c r="F547" t="s">
        <v>721</v>
      </c>
      <c r="G547" s="1">
        <v>43554</v>
      </c>
      <c r="H547" s="6">
        <f t="shared" si="16"/>
        <v>2019</v>
      </c>
      <c r="I547">
        <v>25534</v>
      </c>
      <c r="J547" s="11">
        <f t="shared" si="17"/>
        <v>50.557319999999997</v>
      </c>
      <c r="K547" t="s">
        <v>21</v>
      </c>
      <c r="L547" t="s">
        <v>10</v>
      </c>
    </row>
    <row r="548" spans="1:12">
      <c r="A548" s="2" t="s">
        <v>1216</v>
      </c>
      <c r="B548" t="s">
        <v>20</v>
      </c>
      <c r="C548">
        <v>8</v>
      </c>
      <c r="D548" t="s">
        <v>1375</v>
      </c>
      <c r="E548" t="s">
        <v>722</v>
      </c>
      <c r="F548" t="s">
        <v>722</v>
      </c>
      <c r="G548" s="1">
        <v>43555</v>
      </c>
      <c r="H548" s="6">
        <f t="shared" si="16"/>
        <v>2019</v>
      </c>
      <c r="I548">
        <v>21134</v>
      </c>
      <c r="J548" s="11">
        <f t="shared" si="17"/>
        <v>41.845320000000001</v>
      </c>
      <c r="K548" t="s">
        <v>21</v>
      </c>
      <c r="L548" t="s">
        <v>10</v>
      </c>
    </row>
    <row r="549" spans="1:12">
      <c r="A549" s="2" t="s">
        <v>1216</v>
      </c>
      <c r="B549" t="s">
        <v>20</v>
      </c>
      <c r="C549">
        <v>8</v>
      </c>
      <c r="D549" t="s">
        <v>1375</v>
      </c>
      <c r="E549" t="s">
        <v>723</v>
      </c>
      <c r="F549" t="s">
        <v>723</v>
      </c>
      <c r="G549" s="1">
        <v>43556</v>
      </c>
      <c r="H549" s="6">
        <f t="shared" si="16"/>
        <v>2019</v>
      </c>
      <c r="I549">
        <v>19543</v>
      </c>
      <c r="J549" s="11">
        <f t="shared" si="17"/>
        <v>38.695140000000002</v>
      </c>
      <c r="K549" t="s">
        <v>21</v>
      </c>
      <c r="L549" t="s">
        <v>10</v>
      </c>
    </row>
    <row r="550" spans="1:12">
      <c r="A550" s="2" t="s">
        <v>1216</v>
      </c>
      <c r="B550" t="s">
        <v>20</v>
      </c>
      <c r="C550">
        <v>8</v>
      </c>
      <c r="D550" t="s">
        <v>1375</v>
      </c>
      <c r="E550" t="s">
        <v>724</v>
      </c>
      <c r="F550" t="s">
        <v>724</v>
      </c>
      <c r="G550" s="1">
        <v>43557</v>
      </c>
      <c r="H550" s="6">
        <f t="shared" si="16"/>
        <v>2019</v>
      </c>
      <c r="I550">
        <v>26371</v>
      </c>
      <c r="J550" s="11">
        <f t="shared" si="17"/>
        <v>52.214579999999998</v>
      </c>
      <c r="K550" t="s">
        <v>21</v>
      </c>
      <c r="L550" t="s">
        <v>10</v>
      </c>
    </row>
    <row r="551" spans="1:12">
      <c r="A551" s="2" t="s">
        <v>1216</v>
      </c>
      <c r="B551" t="s">
        <v>20</v>
      </c>
      <c r="C551">
        <v>8</v>
      </c>
      <c r="D551" t="s">
        <v>1375</v>
      </c>
      <c r="E551" t="s">
        <v>725</v>
      </c>
      <c r="F551" t="s">
        <v>725</v>
      </c>
      <c r="G551" s="1">
        <v>43558</v>
      </c>
      <c r="H551" s="6">
        <f t="shared" si="16"/>
        <v>2019</v>
      </c>
      <c r="I551">
        <v>21661</v>
      </c>
      <c r="J551" s="11">
        <f t="shared" si="17"/>
        <v>42.888779999999997</v>
      </c>
      <c r="K551" t="s">
        <v>21</v>
      </c>
      <c r="L551" t="s">
        <v>10</v>
      </c>
    </row>
    <row r="552" spans="1:12">
      <c r="A552" s="2" t="s">
        <v>1216</v>
      </c>
      <c r="B552" t="s">
        <v>20</v>
      </c>
      <c r="C552">
        <v>8</v>
      </c>
      <c r="D552" t="s">
        <v>1375</v>
      </c>
      <c r="E552" t="s">
        <v>726</v>
      </c>
      <c r="F552" t="s">
        <v>726</v>
      </c>
      <c r="G552" s="1">
        <v>43559</v>
      </c>
      <c r="H552" s="6">
        <f t="shared" si="16"/>
        <v>2019</v>
      </c>
      <c r="I552">
        <v>20652</v>
      </c>
      <c r="J552" s="11">
        <f t="shared" si="17"/>
        <v>40.89096</v>
      </c>
      <c r="K552" t="s">
        <v>21</v>
      </c>
      <c r="L552" t="s">
        <v>10</v>
      </c>
    </row>
    <row r="553" spans="1:12">
      <c r="A553" s="2" t="s">
        <v>1216</v>
      </c>
      <c r="B553" t="s">
        <v>20</v>
      </c>
      <c r="C553">
        <v>8</v>
      </c>
      <c r="D553" t="s">
        <v>1375</v>
      </c>
      <c r="E553" t="s">
        <v>727</v>
      </c>
      <c r="F553" t="s">
        <v>727</v>
      </c>
      <c r="G553" s="1">
        <v>43560</v>
      </c>
      <c r="H553" s="6">
        <f t="shared" si="16"/>
        <v>2019</v>
      </c>
      <c r="I553">
        <v>29266</v>
      </c>
      <c r="J553" s="11">
        <f t="shared" si="17"/>
        <v>57.946680000000001</v>
      </c>
      <c r="K553" t="s">
        <v>21</v>
      </c>
      <c r="L553" t="s">
        <v>10</v>
      </c>
    </row>
    <row r="554" spans="1:12">
      <c r="A554" s="2" t="s">
        <v>1216</v>
      </c>
      <c r="B554" t="s">
        <v>20</v>
      </c>
      <c r="C554">
        <v>8</v>
      </c>
      <c r="D554" t="s">
        <v>1375</v>
      </c>
      <c r="E554" t="s">
        <v>728</v>
      </c>
      <c r="F554" t="s">
        <v>728</v>
      </c>
      <c r="G554" s="1">
        <v>43561</v>
      </c>
      <c r="H554" s="6">
        <f t="shared" si="16"/>
        <v>2019</v>
      </c>
      <c r="I554">
        <v>32782</v>
      </c>
      <c r="J554" s="11">
        <f t="shared" si="17"/>
        <v>64.908360000000002</v>
      </c>
      <c r="K554" t="s">
        <v>21</v>
      </c>
      <c r="L554" t="s">
        <v>10</v>
      </c>
    </row>
    <row r="555" spans="1:12">
      <c r="A555" s="2" t="s">
        <v>1216</v>
      </c>
      <c r="B555" t="s">
        <v>20</v>
      </c>
      <c r="C555">
        <v>8</v>
      </c>
      <c r="D555" t="s">
        <v>1375</v>
      </c>
      <c r="E555" t="s">
        <v>729</v>
      </c>
      <c r="F555" t="s">
        <v>729</v>
      </c>
      <c r="G555" s="1">
        <v>43562</v>
      </c>
      <c r="H555" s="6">
        <f t="shared" si="16"/>
        <v>2019</v>
      </c>
      <c r="I555">
        <v>38772</v>
      </c>
      <c r="J555" s="11">
        <f t="shared" si="17"/>
        <v>76.768559999999994</v>
      </c>
      <c r="K555" t="s">
        <v>21</v>
      </c>
      <c r="L555" t="s">
        <v>10</v>
      </c>
    </row>
    <row r="556" spans="1:12">
      <c r="A556" s="2" t="s">
        <v>1216</v>
      </c>
      <c r="B556" t="s">
        <v>20</v>
      </c>
      <c r="C556">
        <v>8</v>
      </c>
      <c r="D556" t="s">
        <v>1375</v>
      </c>
      <c r="E556" t="s">
        <v>730</v>
      </c>
      <c r="F556" t="s">
        <v>730</v>
      </c>
      <c r="G556" s="1">
        <v>43563</v>
      </c>
      <c r="H556" s="6">
        <f t="shared" si="16"/>
        <v>2019</v>
      </c>
      <c r="I556">
        <v>50334</v>
      </c>
      <c r="J556" s="11">
        <f t="shared" si="17"/>
        <v>99.661320000000003</v>
      </c>
      <c r="K556" t="s">
        <v>21</v>
      </c>
      <c r="L556" t="s">
        <v>10</v>
      </c>
    </row>
    <row r="557" spans="1:12">
      <c r="A557" s="2" t="s">
        <v>1216</v>
      </c>
      <c r="B557" t="s">
        <v>20</v>
      </c>
      <c r="C557">
        <v>8</v>
      </c>
      <c r="D557" t="s">
        <v>1375</v>
      </c>
      <c r="E557" t="s">
        <v>731</v>
      </c>
      <c r="F557" t="s">
        <v>731</v>
      </c>
      <c r="G557" s="1">
        <v>43564</v>
      </c>
      <c r="H557" s="6">
        <f t="shared" si="16"/>
        <v>2019</v>
      </c>
      <c r="I557">
        <v>48025</v>
      </c>
      <c r="J557" s="11">
        <f t="shared" si="17"/>
        <v>95.089500000000001</v>
      </c>
      <c r="K557" t="s">
        <v>21</v>
      </c>
      <c r="L557" t="s">
        <v>10</v>
      </c>
    </row>
    <row r="558" spans="1:12">
      <c r="A558" s="2" t="s">
        <v>1216</v>
      </c>
      <c r="B558" t="s">
        <v>20</v>
      </c>
      <c r="C558">
        <v>8</v>
      </c>
      <c r="D558" t="s">
        <v>1375</v>
      </c>
      <c r="E558" t="s">
        <v>732</v>
      </c>
      <c r="F558" t="s">
        <v>732</v>
      </c>
      <c r="G558" s="1">
        <v>43565</v>
      </c>
      <c r="H558" s="6">
        <f t="shared" si="16"/>
        <v>2019</v>
      </c>
      <c r="I558">
        <v>36278</v>
      </c>
      <c r="J558" s="11">
        <f t="shared" si="17"/>
        <v>71.830439999999996</v>
      </c>
      <c r="K558" t="s">
        <v>21</v>
      </c>
      <c r="L558" t="s">
        <v>10</v>
      </c>
    </row>
    <row r="559" spans="1:12">
      <c r="A559" s="2" t="s">
        <v>1216</v>
      </c>
      <c r="B559" t="s">
        <v>20</v>
      </c>
      <c r="C559">
        <v>8</v>
      </c>
      <c r="D559" t="s">
        <v>1375</v>
      </c>
      <c r="E559" t="s">
        <v>733</v>
      </c>
      <c r="F559" t="s">
        <v>733</v>
      </c>
      <c r="G559" s="1">
        <v>43566</v>
      </c>
      <c r="H559" s="6">
        <f t="shared" si="16"/>
        <v>2019</v>
      </c>
      <c r="I559">
        <v>31363</v>
      </c>
      <c r="J559" s="11">
        <f t="shared" si="17"/>
        <v>62.098739999999999</v>
      </c>
      <c r="K559" t="s">
        <v>21</v>
      </c>
      <c r="L559" t="s">
        <v>10</v>
      </c>
    </row>
    <row r="560" spans="1:12">
      <c r="A560" s="2" t="s">
        <v>1216</v>
      </c>
      <c r="B560" t="s">
        <v>20</v>
      </c>
      <c r="C560">
        <v>8</v>
      </c>
      <c r="D560" t="s">
        <v>1375</v>
      </c>
      <c r="E560" t="s">
        <v>734</v>
      </c>
      <c r="F560" t="s">
        <v>734</v>
      </c>
      <c r="G560" s="1">
        <v>43567</v>
      </c>
      <c r="H560" s="6">
        <f t="shared" si="16"/>
        <v>2019</v>
      </c>
      <c r="I560">
        <v>27708</v>
      </c>
      <c r="J560" s="11">
        <f t="shared" si="17"/>
        <v>54.861840000000001</v>
      </c>
      <c r="K560" t="s">
        <v>21</v>
      </c>
      <c r="L560" t="s">
        <v>10</v>
      </c>
    </row>
    <row r="561" spans="1:12">
      <c r="A561" s="2" t="s">
        <v>1216</v>
      </c>
      <c r="B561" t="s">
        <v>20</v>
      </c>
      <c r="C561">
        <v>8</v>
      </c>
      <c r="D561" t="s">
        <v>1375</v>
      </c>
      <c r="E561" t="s">
        <v>735</v>
      </c>
      <c r="F561" t="s">
        <v>735</v>
      </c>
      <c r="G561" s="1">
        <v>43568</v>
      </c>
      <c r="H561" s="6">
        <f t="shared" si="16"/>
        <v>2019</v>
      </c>
      <c r="I561">
        <v>23990</v>
      </c>
      <c r="J561" s="11">
        <f t="shared" si="17"/>
        <v>47.5002</v>
      </c>
      <c r="K561" t="s">
        <v>21</v>
      </c>
      <c r="L561" t="s">
        <v>10</v>
      </c>
    </row>
    <row r="562" spans="1:12">
      <c r="A562" s="2" t="s">
        <v>1216</v>
      </c>
      <c r="B562" t="s">
        <v>20</v>
      </c>
      <c r="C562">
        <v>8</v>
      </c>
      <c r="D562" t="s">
        <v>1375</v>
      </c>
      <c r="E562" t="s">
        <v>736</v>
      </c>
      <c r="F562" t="s">
        <v>736</v>
      </c>
      <c r="G562" s="1">
        <v>43569</v>
      </c>
      <c r="H562" s="6">
        <f t="shared" si="16"/>
        <v>2019</v>
      </c>
      <c r="I562">
        <v>22069</v>
      </c>
      <c r="J562" s="11">
        <f t="shared" si="17"/>
        <v>43.696620000000003</v>
      </c>
      <c r="K562" t="s">
        <v>21</v>
      </c>
      <c r="L562" t="s">
        <v>10</v>
      </c>
    </row>
    <row r="563" spans="1:12">
      <c r="A563" s="2" t="s">
        <v>1216</v>
      </c>
      <c r="B563" t="s">
        <v>20</v>
      </c>
      <c r="C563">
        <v>8</v>
      </c>
      <c r="D563" t="s">
        <v>1375</v>
      </c>
      <c r="E563" t="s">
        <v>737</v>
      </c>
      <c r="F563" t="s">
        <v>737</v>
      </c>
      <c r="G563" s="1">
        <v>43570</v>
      </c>
      <c r="H563" s="6">
        <f t="shared" si="16"/>
        <v>2019</v>
      </c>
      <c r="I563">
        <v>22976</v>
      </c>
      <c r="J563" s="11">
        <f t="shared" si="17"/>
        <v>45.49248</v>
      </c>
      <c r="K563" t="s">
        <v>21</v>
      </c>
      <c r="L563" t="s">
        <v>10</v>
      </c>
    </row>
    <row r="564" spans="1:12">
      <c r="A564" s="2" t="s">
        <v>1216</v>
      </c>
      <c r="B564" t="s">
        <v>20</v>
      </c>
      <c r="C564">
        <v>8</v>
      </c>
      <c r="D564" t="s">
        <v>1375</v>
      </c>
      <c r="E564" t="s">
        <v>738</v>
      </c>
      <c r="F564" t="s">
        <v>738</v>
      </c>
      <c r="G564" s="1">
        <v>43571</v>
      </c>
      <c r="H564" s="6">
        <f t="shared" si="16"/>
        <v>2019</v>
      </c>
      <c r="I564">
        <v>18886</v>
      </c>
      <c r="J564" s="11">
        <f t="shared" si="17"/>
        <v>37.394280000000002</v>
      </c>
      <c r="K564" t="s">
        <v>21</v>
      </c>
      <c r="L564" t="s">
        <v>10</v>
      </c>
    </row>
    <row r="565" spans="1:12">
      <c r="A565" s="2" t="s">
        <v>1216</v>
      </c>
      <c r="B565" t="s">
        <v>20</v>
      </c>
      <c r="C565">
        <v>8</v>
      </c>
      <c r="D565" t="s">
        <v>1375</v>
      </c>
      <c r="E565" t="s">
        <v>739</v>
      </c>
      <c r="F565" t="s">
        <v>739</v>
      </c>
      <c r="G565" s="1">
        <v>43572</v>
      </c>
      <c r="H565" s="6">
        <f t="shared" si="16"/>
        <v>2019</v>
      </c>
      <c r="I565">
        <v>16955</v>
      </c>
      <c r="J565" s="11">
        <f t="shared" si="17"/>
        <v>33.570900000000002</v>
      </c>
      <c r="K565" t="s">
        <v>21</v>
      </c>
      <c r="L565" t="s">
        <v>10</v>
      </c>
    </row>
    <row r="566" spans="1:12">
      <c r="A566" s="2" t="s">
        <v>1216</v>
      </c>
      <c r="B566" t="s">
        <v>20</v>
      </c>
      <c r="C566">
        <v>8</v>
      </c>
      <c r="D566" t="s">
        <v>1375</v>
      </c>
      <c r="E566" t="s">
        <v>740</v>
      </c>
      <c r="F566" t="s">
        <v>740</v>
      </c>
      <c r="G566" s="1">
        <v>43573</v>
      </c>
      <c r="H566" s="6">
        <f t="shared" si="16"/>
        <v>2019</v>
      </c>
      <c r="I566">
        <v>16481</v>
      </c>
      <c r="J566" s="11">
        <f t="shared" si="17"/>
        <v>32.632379999999998</v>
      </c>
      <c r="K566" t="s">
        <v>21</v>
      </c>
      <c r="L566" t="s">
        <v>10</v>
      </c>
    </row>
    <row r="567" spans="1:12">
      <c r="A567" s="2" t="s">
        <v>1216</v>
      </c>
      <c r="B567" t="s">
        <v>20</v>
      </c>
      <c r="C567">
        <v>8</v>
      </c>
      <c r="D567" t="s">
        <v>1375</v>
      </c>
      <c r="E567" t="s">
        <v>741</v>
      </c>
      <c r="F567" t="s">
        <v>741</v>
      </c>
      <c r="G567" s="1">
        <v>43574</v>
      </c>
      <c r="H567" s="6">
        <f t="shared" si="16"/>
        <v>2019</v>
      </c>
      <c r="I567">
        <v>16768</v>
      </c>
      <c r="J567" s="11">
        <f t="shared" si="17"/>
        <v>33.20064</v>
      </c>
      <c r="K567" t="s">
        <v>21</v>
      </c>
      <c r="L567" t="s">
        <v>10</v>
      </c>
    </row>
    <row r="568" spans="1:12">
      <c r="A568" s="2" t="s">
        <v>1216</v>
      </c>
      <c r="B568" t="s">
        <v>20</v>
      </c>
      <c r="C568">
        <v>8</v>
      </c>
      <c r="D568" t="s">
        <v>1375</v>
      </c>
      <c r="E568" t="s">
        <v>742</v>
      </c>
      <c r="F568" t="s">
        <v>742</v>
      </c>
      <c r="G568" s="1">
        <v>43575</v>
      </c>
      <c r="H568" s="6">
        <f t="shared" si="16"/>
        <v>2019</v>
      </c>
      <c r="I568">
        <v>16679</v>
      </c>
      <c r="J568" s="11">
        <f t="shared" si="17"/>
        <v>33.024419999999999</v>
      </c>
      <c r="K568" t="s">
        <v>21</v>
      </c>
      <c r="L568" t="s">
        <v>10</v>
      </c>
    </row>
    <row r="569" spans="1:12">
      <c r="A569" s="2" t="s">
        <v>1216</v>
      </c>
      <c r="B569" t="s">
        <v>20</v>
      </c>
      <c r="C569">
        <v>8</v>
      </c>
      <c r="D569" t="s">
        <v>1375</v>
      </c>
      <c r="E569" t="s">
        <v>743</v>
      </c>
      <c r="F569" t="s">
        <v>743</v>
      </c>
      <c r="G569" s="1">
        <v>43576</v>
      </c>
      <c r="H569" s="6">
        <f t="shared" si="16"/>
        <v>2019</v>
      </c>
      <c r="I569">
        <v>15866</v>
      </c>
      <c r="J569" s="11">
        <f t="shared" si="17"/>
        <v>31.414680000000001</v>
      </c>
      <c r="K569" t="s">
        <v>21</v>
      </c>
      <c r="L569" t="s">
        <v>10</v>
      </c>
    </row>
    <row r="570" spans="1:12">
      <c r="A570" s="2" t="s">
        <v>1216</v>
      </c>
      <c r="B570" t="s">
        <v>20</v>
      </c>
      <c r="C570">
        <v>8</v>
      </c>
      <c r="D570" t="s">
        <v>1375</v>
      </c>
      <c r="E570" t="s">
        <v>744</v>
      </c>
      <c r="F570" t="s">
        <v>744</v>
      </c>
      <c r="G570" s="1">
        <v>43577</v>
      </c>
      <c r="H570" s="6">
        <f t="shared" si="16"/>
        <v>2019</v>
      </c>
      <c r="I570">
        <v>15642</v>
      </c>
      <c r="J570" s="11">
        <f t="shared" si="17"/>
        <v>30.971160000000001</v>
      </c>
      <c r="K570" t="s">
        <v>21</v>
      </c>
      <c r="L570" t="s">
        <v>10</v>
      </c>
    </row>
    <row r="571" spans="1:12">
      <c r="A571" s="2" t="s">
        <v>1216</v>
      </c>
      <c r="B571" t="s">
        <v>20</v>
      </c>
      <c r="C571">
        <v>8</v>
      </c>
      <c r="D571" t="s">
        <v>1375</v>
      </c>
      <c r="E571" t="s">
        <v>745</v>
      </c>
      <c r="F571" t="s">
        <v>745</v>
      </c>
      <c r="G571" s="1">
        <v>43578</v>
      </c>
      <c r="H571" s="6">
        <f t="shared" si="16"/>
        <v>2019</v>
      </c>
      <c r="I571">
        <v>15403</v>
      </c>
      <c r="J571" s="11">
        <f t="shared" si="17"/>
        <v>30.49794</v>
      </c>
      <c r="K571" t="s">
        <v>21</v>
      </c>
      <c r="L571" t="s">
        <v>10</v>
      </c>
    </row>
    <row r="572" spans="1:12">
      <c r="A572" s="2" t="s">
        <v>1216</v>
      </c>
      <c r="B572" t="s">
        <v>20</v>
      </c>
      <c r="C572">
        <v>8</v>
      </c>
      <c r="D572" t="s">
        <v>1375</v>
      </c>
      <c r="E572" t="s">
        <v>746</v>
      </c>
      <c r="F572" t="s">
        <v>746</v>
      </c>
      <c r="G572" s="1">
        <v>43579</v>
      </c>
      <c r="H572" s="6">
        <f t="shared" si="16"/>
        <v>2019</v>
      </c>
      <c r="I572">
        <v>15854</v>
      </c>
      <c r="J572" s="11">
        <f t="shared" si="17"/>
        <v>31.390920000000001</v>
      </c>
      <c r="K572" t="s">
        <v>21</v>
      </c>
      <c r="L572" t="s">
        <v>10</v>
      </c>
    </row>
    <row r="573" spans="1:12">
      <c r="A573" s="2" t="s">
        <v>1216</v>
      </c>
      <c r="B573" t="s">
        <v>20</v>
      </c>
      <c r="C573">
        <v>8</v>
      </c>
      <c r="D573" t="s">
        <v>1375</v>
      </c>
      <c r="E573" t="s">
        <v>747</v>
      </c>
      <c r="F573" t="s">
        <v>747</v>
      </c>
      <c r="G573" s="1">
        <v>43580</v>
      </c>
      <c r="H573" s="6">
        <f t="shared" si="16"/>
        <v>2019</v>
      </c>
      <c r="I573">
        <v>15762</v>
      </c>
      <c r="J573" s="11">
        <f t="shared" si="17"/>
        <v>31.208759999999998</v>
      </c>
      <c r="K573" t="s">
        <v>21</v>
      </c>
      <c r="L573" t="s">
        <v>10</v>
      </c>
    </row>
    <row r="574" spans="1:12">
      <c r="A574" s="2" t="s">
        <v>1216</v>
      </c>
      <c r="B574" t="s">
        <v>20</v>
      </c>
      <c r="C574">
        <v>8</v>
      </c>
      <c r="D574" t="s">
        <v>1375</v>
      </c>
      <c r="E574" t="s">
        <v>748</v>
      </c>
      <c r="F574" t="s">
        <v>748</v>
      </c>
      <c r="G574" s="1">
        <v>43581</v>
      </c>
      <c r="H574" s="6">
        <f t="shared" si="16"/>
        <v>2019</v>
      </c>
      <c r="I574">
        <v>15427</v>
      </c>
      <c r="J574" s="11">
        <f t="shared" si="17"/>
        <v>30.545459999999999</v>
      </c>
      <c r="K574" t="s">
        <v>21</v>
      </c>
      <c r="L574" t="s">
        <v>10</v>
      </c>
    </row>
    <row r="575" spans="1:12">
      <c r="A575" s="2" t="s">
        <v>1216</v>
      </c>
      <c r="B575" t="s">
        <v>20</v>
      </c>
      <c r="C575">
        <v>8</v>
      </c>
      <c r="D575" t="s">
        <v>1375</v>
      </c>
      <c r="E575" t="s">
        <v>749</v>
      </c>
      <c r="F575" t="s">
        <v>749</v>
      </c>
      <c r="G575" s="1">
        <v>43582</v>
      </c>
      <c r="H575" s="6">
        <f t="shared" si="16"/>
        <v>2019</v>
      </c>
      <c r="I575">
        <v>14774</v>
      </c>
      <c r="J575" s="11">
        <f t="shared" si="17"/>
        <v>29.252520000000001</v>
      </c>
      <c r="K575" t="s">
        <v>21</v>
      </c>
      <c r="L575" t="s">
        <v>10</v>
      </c>
    </row>
    <row r="576" spans="1:12">
      <c r="A576" s="2" t="s">
        <v>1216</v>
      </c>
      <c r="B576" t="s">
        <v>20</v>
      </c>
      <c r="C576">
        <v>8</v>
      </c>
      <c r="D576" t="s">
        <v>1375</v>
      </c>
      <c r="E576" t="s">
        <v>750</v>
      </c>
      <c r="F576" t="s">
        <v>750</v>
      </c>
      <c r="G576" s="1">
        <v>43583</v>
      </c>
      <c r="H576" s="6">
        <f t="shared" si="16"/>
        <v>2019</v>
      </c>
      <c r="I576">
        <v>13563</v>
      </c>
      <c r="J576" s="11">
        <f t="shared" si="17"/>
        <v>26.85474</v>
      </c>
      <c r="K576" t="s">
        <v>21</v>
      </c>
      <c r="L576" t="s">
        <v>10</v>
      </c>
    </row>
    <row r="577" spans="1:12">
      <c r="A577" s="2" t="s">
        <v>1216</v>
      </c>
      <c r="B577" t="s">
        <v>20</v>
      </c>
      <c r="C577">
        <v>8</v>
      </c>
      <c r="D577" t="s">
        <v>1375</v>
      </c>
      <c r="E577" t="s">
        <v>751</v>
      </c>
      <c r="F577" t="s">
        <v>751</v>
      </c>
      <c r="G577" s="1">
        <v>43584</v>
      </c>
      <c r="H577" s="6">
        <f t="shared" si="16"/>
        <v>2019</v>
      </c>
      <c r="I577">
        <v>12559</v>
      </c>
      <c r="J577" s="11">
        <f t="shared" si="17"/>
        <v>24.866820000000001</v>
      </c>
      <c r="K577" t="s">
        <v>21</v>
      </c>
      <c r="L577" t="s">
        <v>10</v>
      </c>
    </row>
    <row r="578" spans="1:12">
      <c r="A578" s="2" t="s">
        <v>1216</v>
      </c>
      <c r="B578" t="s">
        <v>20</v>
      </c>
      <c r="C578">
        <v>8</v>
      </c>
      <c r="D578" t="s">
        <v>1375</v>
      </c>
      <c r="E578" t="s">
        <v>752</v>
      </c>
      <c r="F578" t="s">
        <v>752</v>
      </c>
      <c r="G578" s="1">
        <v>43585</v>
      </c>
      <c r="H578" s="6">
        <f t="shared" si="16"/>
        <v>2019</v>
      </c>
      <c r="I578">
        <v>12341</v>
      </c>
      <c r="J578" s="11">
        <f t="shared" si="17"/>
        <v>24.435179999999999</v>
      </c>
      <c r="K578" t="s">
        <v>21</v>
      </c>
      <c r="L578" t="s">
        <v>10</v>
      </c>
    </row>
    <row r="579" spans="1:12">
      <c r="A579" s="2" t="s">
        <v>1216</v>
      </c>
      <c r="B579" t="s">
        <v>20</v>
      </c>
      <c r="C579">
        <v>8</v>
      </c>
      <c r="D579" t="s">
        <v>1375</v>
      </c>
      <c r="E579" t="s">
        <v>753</v>
      </c>
      <c r="F579" t="s">
        <v>753</v>
      </c>
      <c r="G579" s="1">
        <v>43586</v>
      </c>
      <c r="H579" s="6">
        <f t="shared" ref="H579:H642" si="18">IF(MONTH(G579)&gt;9, YEAR(G579)+1,YEAR(G579))</f>
        <v>2019</v>
      </c>
      <c r="I579">
        <v>11422</v>
      </c>
      <c r="J579" s="11">
        <f t="shared" ref="J579:J642" si="19">I579*0.00198</f>
        <v>22.615559999999999</v>
      </c>
      <c r="K579" t="s">
        <v>21</v>
      </c>
      <c r="L579" t="s">
        <v>10</v>
      </c>
    </row>
    <row r="580" spans="1:12">
      <c r="A580" s="2" t="s">
        <v>1216</v>
      </c>
      <c r="B580" t="s">
        <v>20</v>
      </c>
      <c r="C580">
        <v>8</v>
      </c>
      <c r="D580" t="s">
        <v>1375</v>
      </c>
      <c r="E580" t="s">
        <v>754</v>
      </c>
      <c r="F580" t="s">
        <v>754</v>
      </c>
      <c r="G580" s="1">
        <v>43587</v>
      </c>
      <c r="H580" s="6">
        <f t="shared" si="18"/>
        <v>2019</v>
      </c>
      <c r="I580">
        <v>10477</v>
      </c>
      <c r="J580" s="11">
        <f t="shared" si="19"/>
        <v>20.74446</v>
      </c>
      <c r="K580" t="s">
        <v>21</v>
      </c>
      <c r="L580" t="s">
        <v>10</v>
      </c>
    </row>
    <row r="581" spans="1:12">
      <c r="A581" s="2" t="s">
        <v>1216</v>
      </c>
      <c r="B581" t="s">
        <v>20</v>
      </c>
      <c r="C581">
        <v>8</v>
      </c>
      <c r="D581" t="s">
        <v>1375</v>
      </c>
      <c r="E581" t="s">
        <v>755</v>
      </c>
      <c r="F581" t="s">
        <v>755</v>
      </c>
      <c r="G581" s="1">
        <v>43588</v>
      </c>
      <c r="H581" s="6">
        <f t="shared" si="18"/>
        <v>2019</v>
      </c>
      <c r="I581">
        <v>10446</v>
      </c>
      <c r="J581" s="11">
        <f t="shared" si="19"/>
        <v>20.68308</v>
      </c>
      <c r="K581" t="s">
        <v>21</v>
      </c>
      <c r="L581" t="s">
        <v>10</v>
      </c>
    </row>
    <row r="582" spans="1:12">
      <c r="A582" s="2" t="s">
        <v>1216</v>
      </c>
      <c r="B582" t="s">
        <v>20</v>
      </c>
      <c r="C582">
        <v>8</v>
      </c>
      <c r="D582" t="s">
        <v>1375</v>
      </c>
      <c r="E582" t="s">
        <v>756</v>
      </c>
      <c r="F582" t="s">
        <v>756</v>
      </c>
      <c r="G582" s="1">
        <v>43589</v>
      </c>
      <c r="H582" s="6">
        <f t="shared" si="18"/>
        <v>2019</v>
      </c>
      <c r="I582">
        <v>10107</v>
      </c>
      <c r="J582" s="11">
        <f t="shared" si="19"/>
        <v>20.011859999999999</v>
      </c>
      <c r="K582" t="s">
        <v>21</v>
      </c>
      <c r="L582" t="s">
        <v>10</v>
      </c>
    </row>
    <row r="583" spans="1:12">
      <c r="A583" s="2" t="s">
        <v>1216</v>
      </c>
      <c r="B583" t="s">
        <v>20</v>
      </c>
      <c r="C583">
        <v>8</v>
      </c>
      <c r="D583" t="s">
        <v>1375</v>
      </c>
      <c r="E583" t="s">
        <v>757</v>
      </c>
      <c r="F583" t="s">
        <v>757</v>
      </c>
      <c r="G583" s="1">
        <v>43590</v>
      </c>
      <c r="H583" s="6">
        <f t="shared" si="18"/>
        <v>2019</v>
      </c>
      <c r="I583">
        <v>8974</v>
      </c>
      <c r="J583" s="11">
        <f t="shared" si="19"/>
        <v>17.768519999999999</v>
      </c>
      <c r="K583" t="s">
        <v>21</v>
      </c>
      <c r="L583" t="s">
        <v>10</v>
      </c>
    </row>
    <row r="584" spans="1:12">
      <c r="A584" s="2" t="s">
        <v>1216</v>
      </c>
      <c r="B584" t="s">
        <v>20</v>
      </c>
      <c r="C584">
        <v>8</v>
      </c>
      <c r="D584" t="s">
        <v>1375</v>
      </c>
      <c r="E584" t="s">
        <v>758</v>
      </c>
      <c r="F584" t="s">
        <v>758</v>
      </c>
      <c r="G584" s="1">
        <v>43591</v>
      </c>
      <c r="H584" s="6">
        <f t="shared" si="18"/>
        <v>2019</v>
      </c>
      <c r="I584">
        <v>9514</v>
      </c>
      <c r="J584" s="11">
        <f t="shared" si="19"/>
        <v>18.837720000000001</v>
      </c>
      <c r="K584" t="s">
        <v>21</v>
      </c>
      <c r="L584" t="s">
        <v>10</v>
      </c>
    </row>
    <row r="585" spans="1:12">
      <c r="A585" s="2" t="s">
        <v>1216</v>
      </c>
      <c r="B585" t="s">
        <v>20</v>
      </c>
      <c r="C585">
        <v>8</v>
      </c>
      <c r="D585" t="s">
        <v>1375</v>
      </c>
      <c r="E585" t="s">
        <v>759</v>
      </c>
      <c r="F585" t="s">
        <v>759</v>
      </c>
      <c r="G585" s="1">
        <v>43592</v>
      </c>
      <c r="H585" s="6">
        <f t="shared" si="18"/>
        <v>2019</v>
      </c>
      <c r="I585">
        <v>9854</v>
      </c>
      <c r="J585" s="11">
        <f t="shared" si="19"/>
        <v>19.510919999999999</v>
      </c>
      <c r="K585" t="s">
        <v>21</v>
      </c>
      <c r="L585" t="s">
        <v>10</v>
      </c>
    </row>
    <row r="586" spans="1:12">
      <c r="A586" s="2" t="s">
        <v>1216</v>
      </c>
      <c r="B586" t="s">
        <v>20</v>
      </c>
      <c r="C586">
        <v>8</v>
      </c>
      <c r="D586" t="s">
        <v>1375</v>
      </c>
      <c r="E586" t="s">
        <v>760</v>
      </c>
      <c r="F586" t="s">
        <v>760</v>
      </c>
      <c r="G586" s="1">
        <v>43593</v>
      </c>
      <c r="H586" s="6">
        <f t="shared" si="18"/>
        <v>2019</v>
      </c>
      <c r="I586">
        <v>10024</v>
      </c>
      <c r="J586" s="11">
        <f t="shared" si="19"/>
        <v>19.847519999999999</v>
      </c>
      <c r="K586" t="s">
        <v>21</v>
      </c>
      <c r="L586" t="s">
        <v>10</v>
      </c>
    </row>
    <row r="587" spans="1:12">
      <c r="A587" s="2" t="s">
        <v>1216</v>
      </c>
      <c r="B587" t="s">
        <v>20</v>
      </c>
      <c r="C587">
        <v>8</v>
      </c>
      <c r="D587" t="s">
        <v>1375</v>
      </c>
      <c r="E587" t="s">
        <v>761</v>
      </c>
      <c r="F587" t="s">
        <v>761</v>
      </c>
      <c r="G587" s="1">
        <v>43594</v>
      </c>
      <c r="H587" s="6">
        <f t="shared" si="18"/>
        <v>2019</v>
      </c>
      <c r="I587">
        <v>9948</v>
      </c>
      <c r="J587" s="11">
        <f t="shared" si="19"/>
        <v>19.697040000000001</v>
      </c>
      <c r="K587" t="s">
        <v>21</v>
      </c>
      <c r="L587" t="s">
        <v>10</v>
      </c>
    </row>
    <row r="588" spans="1:12">
      <c r="A588" s="2" t="s">
        <v>1216</v>
      </c>
      <c r="B588" t="s">
        <v>20</v>
      </c>
      <c r="C588">
        <v>8</v>
      </c>
      <c r="D588" t="s">
        <v>1375</v>
      </c>
      <c r="E588" t="s">
        <v>762</v>
      </c>
      <c r="F588" t="s">
        <v>762</v>
      </c>
      <c r="G588" s="1">
        <v>43595</v>
      </c>
      <c r="H588" s="6">
        <f t="shared" si="18"/>
        <v>2019</v>
      </c>
      <c r="I588">
        <v>9959</v>
      </c>
      <c r="J588" s="11">
        <f t="shared" si="19"/>
        <v>19.718820000000001</v>
      </c>
      <c r="K588" t="s">
        <v>21</v>
      </c>
      <c r="L588" t="s">
        <v>10</v>
      </c>
    </row>
    <row r="589" spans="1:12">
      <c r="A589" s="2" t="s">
        <v>1216</v>
      </c>
      <c r="B589" t="s">
        <v>20</v>
      </c>
      <c r="C589">
        <v>8</v>
      </c>
      <c r="D589" t="s">
        <v>1375</v>
      </c>
      <c r="E589" t="s">
        <v>763</v>
      </c>
      <c r="F589" t="s">
        <v>763</v>
      </c>
      <c r="G589" s="1">
        <v>43596</v>
      </c>
      <c r="H589" s="6">
        <f t="shared" si="18"/>
        <v>2019</v>
      </c>
      <c r="I589">
        <v>9205</v>
      </c>
      <c r="J589" s="11">
        <f t="shared" si="19"/>
        <v>18.225899999999999</v>
      </c>
      <c r="K589" t="s">
        <v>21</v>
      </c>
      <c r="L589" t="s">
        <v>10</v>
      </c>
    </row>
    <row r="590" spans="1:12">
      <c r="A590" s="2" t="s">
        <v>1216</v>
      </c>
      <c r="B590" t="s">
        <v>20</v>
      </c>
      <c r="C590">
        <v>8</v>
      </c>
      <c r="D590" t="s">
        <v>1375</v>
      </c>
      <c r="E590" t="s">
        <v>764</v>
      </c>
      <c r="F590" t="s">
        <v>764</v>
      </c>
      <c r="G590" s="1">
        <v>43597</v>
      </c>
      <c r="H590" s="6">
        <f t="shared" si="18"/>
        <v>2019</v>
      </c>
      <c r="I590">
        <v>8585</v>
      </c>
      <c r="J590" s="11">
        <f t="shared" si="19"/>
        <v>16.9983</v>
      </c>
      <c r="K590" t="s">
        <v>21</v>
      </c>
      <c r="L590" t="s">
        <v>10</v>
      </c>
    </row>
    <row r="591" spans="1:12">
      <c r="A591" s="2" t="s">
        <v>1216</v>
      </c>
      <c r="B591" t="s">
        <v>20</v>
      </c>
      <c r="C591">
        <v>8</v>
      </c>
      <c r="D591" t="s">
        <v>1375</v>
      </c>
      <c r="E591" t="s">
        <v>765</v>
      </c>
      <c r="F591" t="s">
        <v>765</v>
      </c>
      <c r="G591" s="1">
        <v>43598</v>
      </c>
      <c r="H591" s="6">
        <f t="shared" si="18"/>
        <v>2019</v>
      </c>
      <c r="I591">
        <v>8050</v>
      </c>
      <c r="J591" s="11">
        <f t="shared" si="19"/>
        <v>15.939</v>
      </c>
      <c r="K591" t="s">
        <v>21</v>
      </c>
      <c r="L591" t="s">
        <v>10</v>
      </c>
    </row>
    <row r="592" spans="1:12">
      <c r="A592" s="2" t="s">
        <v>1216</v>
      </c>
      <c r="B592" t="s">
        <v>20</v>
      </c>
      <c r="C592">
        <v>8</v>
      </c>
      <c r="D592" t="s">
        <v>1375</v>
      </c>
      <c r="E592" t="s">
        <v>766</v>
      </c>
      <c r="F592" t="s">
        <v>766</v>
      </c>
      <c r="G592" s="1">
        <v>43599</v>
      </c>
      <c r="H592" s="6">
        <f t="shared" si="18"/>
        <v>2019</v>
      </c>
      <c r="I592">
        <v>8283</v>
      </c>
      <c r="J592" s="11">
        <f t="shared" si="19"/>
        <v>16.40034</v>
      </c>
      <c r="K592" t="s">
        <v>21</v>
      </c>
      <c r="L592" t="s">
        <v>10</v>
      </c>
    </row>
    <row r="593" spans="1:12">
      <c r="A593" s="2" t="s">
        <v>1216</v>
      </c>
      <c r="B593" t="s">
        <v>20</v>
      </c>
      <c r="C593">
        <v>8</v>
      </c>
      <c r="D593" t="s">
        <v>1375</v>
      </c>
      <c r="E593" t="s">
        <v>767</v>
      </c>
      <c r="F593" t="s">
        <v>767</v>
      </c>
      <c r="G593" s="1">
        <v>43600</v>
      </c>
      <c r="H593" s="6">
        <f t="shared" si="18"/>
        <v>2019</v>
      </c>
      <c r="I593">
        <v>12170</v>
      </c>
      <c r="J593" s="11">
        <f t="shared" si="19"/>
        <v>24.096599999999999</v>
      </c>
      <c r="K593" t="s">
        <v>21</v>
      </c>
      <c r="L593" t="s">
        <v>10</v>
      </c>
    </row>
    <row r="594" spans="1:12">
      <c r="A594" s="2" t="s">
        <v>1216</v>
      </c>
      <c r="B594" t="s">
        <v>20</v>
      </c>
      <c r="C594">
        <v>8</v>
      </c>
      <c r="D594" t="s">
        <v>1375</v>
      </c>
      <c r="E594" t="s">
        <v>768</v>
      </c>
      <c r="F594" t="s">
        <v>768</v>
      </c>
      <c r="G594" s="1">
        <v>43601</v>
      </c>
      <c r="H594" s="6">
        <f t="shared" si="18"/>
        <v>2019</v>
      </c>
      <c r="I594">
        <v>18937</v>
      </c>
      <c r="J594" s="11">
        <f t="shared" si="19"/>
        <v>37.495260000000002</v>
      </c>
      <c r="K594" t="s">
        <v>21</v>
      </c>
      <c r="L594" t="s">
        <v>10</v>
      </c>
    </row>
    <row r="595" spans="1:12">
      <c r="A595" s="2" t="s">
        <v>1216</v>
      </c>
      <c r="B595" t="s">
        <v>20</v>
      </c>
      <c r="C595">
        <v>8</v>
      </c>
      <c r="D595" t="s">
        <v>1375</v>
      </c>
      <c r="E595" t="s">
        <v>769</v>
      </c>
      <c r="F595" t="s">
        <v>769</v>
      </c>
      <c r="G595" s="1">
        <v>43602</v>
      </c>
      <c r="H595" s="6">
        <f t="shared" si="18"/>
        <v>2019</v>
      </c>
      <c r="I595">
        <v>13814</v>
      </c>
      <c r="J595" s="11">
        <f t="shared" si="19"/>
        <v>27.35172</v>
      </c>
      <c r="K595" t="s">
        <v>21</v>
      </c>
      <c r="L595" t="s">
        <v>10</v>
      </c>
    </row>
    <row r="596" spans="1:12">
      <c r="A596" s="2" t="s">
        <v>1216</v>
      </c>
      <c r="B596" t="s">
        <v>20</v>
      </c>
      <c r="C596">
        <v>8</v>
      </c>
      <c r="D596" t="s">
        <v>1375</v>
      </c>
      <c r="E596" t="s">
        <v>770</v>
      </c>
      <c r="F596" t="s">
        <v>770</v>
      </c>
      <c r="G596" s="1">
        <v>43603</v>
      </c>
      <c r="H596" s="6">
        <f t="shared" si="18"/>
        <v>2019</v>
      </c>
      <c r="I596">
        <v>13992</v>
      </c>
      <c r="J596" s="11">
        <f t="shared" si="19"/>
        <v>27.704159999999998</v>
      </c>
      <c r="K596" t="s">
        <v>21</v>
      </c>
      <c r="L596" t="s">
        <v>10</v>
      </c>
    </row>
    <row r="597" spans="1:12">
      <c r="A597" s="2" t="s">
        <v>1216</v>
      </c>
      <c r="B597" t="s">
        <v>20</v>
      </c>
      <c r="C597">
        <v>8</v>
      </c>
      <c r="D597" t="s">
        <v>1375</v>
      </c>
      <c r="E597" t="s">
        <v>771</v>
      </c>
      <c r="F597" t="s">
        <v>771</v>
      </c>
      <c r="G597" s="1">
        <v>43604</v>
      </c>
      <c r="H597" s="6">
        <f t="shared" si="18"/>
        <v>2019</v>
      </c>
      <c r="I597">
        <v>16085</v>
      </c>
      <c r="J597" s="11">
        <f t="shared" si="19"/>
        <v>31.848299999999998</v>
      </c>
      <c r="K597" t="s">
        <v>21</v>
      </c>
      <c r="L597" t="s">
        <v>10</v>
      </c>
    </row>
    <row r="598" spans="1:12">
      <c r="A598" s="2" t="s">
        <v>1216</v>
      </c>
      <c r="B598" t="s">
        <v>20</v>
      </c>
      <c r="C598">
        <v>8</v>
      </c>
      <c r="D598" t="s">
        <v>1375</v>
      </c>
      <c r="E598" t="s">
        <v>772</v>
      </c>
      <c r="F598" t="s">
        <v>772</v>
      </c>
      <c r="G598" s="1">
        <v>43605</v>
      </c>
      <c r="H598" s="6">
        <f t="shared" si="18"/>
        <v>2019</v>
      </c>
      <c r="I598">
        <v>13263</v>
      </c>
      <c r="J598" s="11">
        <f t="shared" si="19"/>
        <v>26.260739999999998</v>
      </c>
      <c r="K598" t="s">
        <v>21</v>
      </c>
      <c r="L598" t="s">
        <v>10</v>
      </c>
    </row>
    <row r="599" spans="1:12">
      <c r="A599" s="2" t="s">
        <v>1216</v>
      </c>
      <c r="B599" t="s">
        <v>20</v>
      </c>
      <c r="C599">
        <v>8</v>
      </c>
      <c r="D599" t="s">
        <v>1375</v>
      </c>
      <c r="E599" t="s">
        <v>773</v>
      </c>
      <c r="F599" t="s">
        <v>773</v>
      </c>
      <c r="G599" s="1">
        <v>43606</v>
      </c>
      <c r="H599" s="6">
        <f t="shared" si="18"/>
        <v>2019</v>
      </c>
      <c r="I599">
        <v>12716</v>
      </c>
      <c r="J599" s="11">
        <f t="shared" si="19"/>
        <v>25.177679999999999</v>
      </c>
      <c r="K599" t="s">
        <v>21</v>
      </c>
      <c r="L599" t="s">
        <v>10</v>
      </c>
    </row>
    <row r="600" spans="1:12">
      <c r="A600" s="2" t="s">
        <v>1216</v>
      </c>
      <c r="B600" t="s">
        <v>20</v>
      </c>
      <c r="C600">
        <v>8</v>
      </c>
      <c r="D600" t="s">
        <v>1375</v>
      </c>
      <c r="E600" t="s">
        <v>774</v>
      </c>
      <c r="F600" t="s">
        <v>774</v>
      </c>
      <c r="G600" s="1">
        <v>43607</v>
      </c>
      <c r="H600" s="6">
        <f t="shared" si="18"/>
        <v>2019</v>
      </c>
      <c r="I600">
        <v>13009</v>
      </c>
      <c r="J600" s="11">
        <f t="shared" si="19"/>
        <v>25.757819999999999</v>
      </c>
      <c r="K600" t="s">
        <v>21</v>
      </c>
      <c r="L600" t="s">
        <v>10</v>
      </c>
    </row>
    <row r="601" spans="1:12">
      <c r="A601" s="2" t="s">
        <v>1216</v>
      </c>
      <c r="B601" t="s">
        <v>20</v>
      </c>
      <c r="C601">
        <v>8</v>
      </c>
      <c r="D601" t="s">
        <v>1375</v>
      </c>
      <c r="E601" t="s">
        <v>775</v>
      </c>
      <c r="F601" t="s">
        <v>775</v>
      </c>
      <c r="G601" s="1">
        <v>43608</v>
      </c>
      <c r="H601" s="6">
        <f t="shared" si="18"/>
        <v>2019</v>
      </c>
      <c r="I601">
        <v>11346</v>
      </c>
      <c r="J601" s="11">
        <f t="shared" si="19"/>
        <v>22.46508</v>
      </c>
      <c r="K601" t="s">
        <v>21</v>
      </c>
      <c r="L601" t="s">
        <v>10</v>
      </c>
    </row>
    <row r="602" spans="1:12">
      <c r="A602" s="2" t="s">
        <v>1216</v>
      </c>
      <c r="B602" t="s">
        <v>20</v>
      </c>
      <c r="C602">
        <v>8</v>
      </c>
      <c r="D602" t="s">
        <v>1375</v>
      </c>
      <c r="E602" t="s">
        <v>776</v>
      </c>
      <c r="F602" t="s">
        <v>776</v>
      </c>
      <c r="G602" s="1">
        <v>43609</v>
      </c>
      <c r="H602" s="6">
        <f t="shared" si="18"/>
        <v>2019</v>
      </c>
      <c r="I602">
        <v>11342</v>
      </c>
      <c r="J602" s="11">
        <f t="shared" si="19"/>
        <v>22.457159999999998</v>
      </c>
      <c r="K602" t="s">
        <v>21</v>
      </c>
      <c r="L602" t="s">
        <v>10</v>
      </c>
    </row>
    <row r="603" spans="1:12">
      <c r="A603" s="2" t="s">
        <v>1216</v>
      </c>
      <c r="B603" t="s">
        <v>20</v>
      </c>
      <c r="C603">
        <v>8</v>
      </c>
      <c r="D603" t="s">
        <v>1375</v>
      </c>
      <c r="E603" t="s">
        <v>777</v>
      </c>
      <c r="F603" t="s">
        <v>777</v>
      </c>
      <c r="G603" s="1">
        <v>43610</v>
      </c>
      <c r="H603" s="6">
        <f t="shared" si="18"/>
        <v>2019</v>
      </c>
      <c r="I603">
        <v>11177</v>
      </c>
      <c r="J603" s="11">
        <f t="shared" si="19"/>
        <v>22.130459999999999</v>
      </c>
      <c r="K603" t="s">
        <v>21</v>
      </c>
      <c r="L603" t="s">
        <v>10</v>
      </c>
    </row>
    <row r="604" spans="1:12">
      <c r="A604" s="2" t="s">
        <v>1216</v>
      </c>
      <c r="B604" t="s">
        <v>20</v>
      </c>
      <c r="C604">
        <v>8</v>
      </c>
      <c r="D604" t="s">
        <v>1375</v>
      </c>
      <c r="E604" t="s">
        <v>778</v>
      </c>
      <c r="F604" t="s">
        <v>778</v>
      </c>
      <c r="G604" s="1">
        <v>43611</v>
      </c>
      <c r="H604" s="6">
        <f t="shared" si="18"/>
        <v>2019</v>
      </c>
      <c r="I604">
        <v>11800</v>
      </c>
      <c r="J604" s="11">
        <f t="shared" si="19"/>
        <v>23.364000000000001</v>
      </c>
      <c r="K604" t="s">
        <v>21</v>
      </c>
      <c r="L604" t="s">
        <v>10</v>
      </c>
    </row>
    <row r="605" spans="1:12">
      <c r="A605" s="2" t="s">
        <v>1216</v>
      </c>
      <c r="B605" t="s">
        <v>20</v>
      </c>
      <c r="C605">
        <v>8</v>
      </c>
      <c r="D605" t="s">
        <v>1375</v>
      </c>
      <c r="E605" t="s">
        <v>779</v>
      </c>
      <c r="F605" t="s">
        <v>779</v>
      </c>
      <c r="G605" s="1">
        <v>43612</v>
      </c>
      <c r="H605" s="6">
        <f t="shared" si="18"/>
        <v>2019</v>
      </c>
      <c r="I605">
        <v>11009</v>
      </c>
      <c r="J605" s="11">
        <f t="shared" si="19"/>
        <v>21.797820000000002</v>
      </c>
      <c r="K605" t="s">
        <v>21</v>
      </c>
      <c r="L605" t="s">
        <v>10</v>
      </c>
    </row>
    <row r="606" spans="1:12">
      <c r="A606" s="2" t="s">
        <v>1216</v>
      </c>
      <c r="B606" t="s">
        <v>20</v>
      </c>
      <c r="C606">
        <v>8</v>
      </c>
      <c r="D606" t="s">
        <v>1375</v>
      </c>
      <c r="E606" t="s">
        <v>780</v>
      </c>
      <c r="F606" t="s">
        <v>780</v>
      </c>
      <c r="G606" s="1">
        <v>43613</v>
      </c>
      <c r="H606" s="6">
        <f t="shared" si="18"/>
        <v>2019</v>
      </c>
      <c r="I606">
        <v>11166</v>
      </c>
      <c r="J606" s="11">
        <f t="shared" si="19"/>
        <v>22.10868</v>
      </c>
      <c r="K606" t="s">
        <v>21</v>
      </c>
      <c r="L606" t="s">
        <v>10</v>
      </c>
    </row>
    <row r="607" spans="1:12">
      <c r="A607" s="2" t="s">
        <v>1216</v>
      </c>
      <c r="B607" t="s">
        <v>20</v>
      </c>
      <c r="C607">
        <v>8</v>
      </c>
      <c r="D607" t="s">
        <v>1375</v>
      </c>
      <c r="E607" t="s">
        <v>781</v>
      </c>
      <c r="F607" t="s">
        <v>781</v>
      </c>
      <c r="G607" s="1">
        <v>43614</v>
      </c>
      <c r="H607" s="6">
        <f t="shared" si="18"/>
        <v>2019</v>
      </c>
      <c r="I607">
        <v>10085</v>
      </c>
      <c r="J607" s="11">
        <f t="shared" si="19"/>
        <v>19.968299999999999</v>
      </c>
      <c r="K607" t="s">
        <v>21</v>
      </c>
      <c r="L607" t="s">
        <v>10</v>
      </c>
    </row>
    <row r="608" spans="1:12">
      <c r="A608" s="2" t="s">
        <v>1216</v>
      </c>
      <c r="B608" t="s">
        <v>20</v>
      </c>
      <c r="C608">
        <v>8</v>
      </c>
      <c r="D608" t="s">
        <v>1375</v>
      </c>
      <c r="E608" t="s">
        <v>782</v>
      </c>
      <c r="F608" t="s">
        <v>782</v>
      </c>
      <c r="G608" s="1">
        <v>43615</v>
      </c>
      <c r="H608" s="6">
        <f t="shared" si="18"/>
        <v>2019</v>
      </c>
      <c r="I608">
        <v>11840</v>
      </c>
      <c r="J608" s="11">
        <f t="shared" si="19"/>
        <v>23.443200000000001</v>
      </c>
      <c r="K608" t="s">
        <v>21</v>
      </c>
      <c r="L608" t="s">
        <v>10</v>
      </c>
    </row>
    <row r="609" spans="1:12">
      <c r="A609" s="2" t="s">
        <v>1216</v>
      </c>
      <c r="B609" t="s">
        <v>20</v>
      </c>
      <c r="C609">
        <v>8</v>
      </c>
      <c r="D609" t="s">
        <v>1375</v>
      </c>
      <c r="E609" t="s">
        <v>783</v>
      </c>
      <c r="F609" t="s">
        <v>783</v>
      </c>
      <c r="G609" s="1">
        <v>43616</v>
      </c>
      <c r="H609" s="6">
        <f t="shared" si="18"/>
        <v>2019</v>
      </c>
      <c r="I609">
        <v>10303</v>
      </c>
      <c r="J609" s="11">
        <f t="shared" si="19"/>
        <v>20.399940000000001</v>
      </c>
      <c r="K609" t="s">
        <v>21</v>
      </c>
      <c r="L609" t="s">
        <v>10</v>
      </c>
    </row>
    <row r="610" spans="1:12">
      <c r="A610" s="2" t="s">
        <v>1216</v>
      </c>
      <c r="B610" t="s">
        <v>20</v>
      </c>
      <c r="C610">
        <v>8</v>
      </c>
      <c r="D610" t="s">
        <v>1375</v>
      </c>
      <c r="E610" t="s">
        <v>784</v>
      </c>
      <c r="F610" t="s">
        <v>784</v>
      </c>
      <c r="G610" s="1">
        <v>43617</v>
      </c>
      <c r="H610" s="6">
        <f t="shared" si="18"/>
        <v>2019</v>
      </c>
      <c r="I610">
        <v>9958</v>
      </c>
      <c r="J610" s="11">
        <f t="shared" si="19"/>
        <v>19.716840000000001</v>
      </c>
      <c r="K610" t="s">
        <v>21</v>
      </c>
      <c r="L610" t="s">
        <v>10</v>
      </c>
    </row>
    <row r="611" spans="1:12">
      <c r="A611" s="2" t="s">
        <v>1216</v>
      </c>
      <c r="B611" t="s">
        <v>20</v>
      </c>
      <c r="C611">
        <v>8</v>
      </c>
      <c r="D611" t="s">
        <v>1375</v>
      </c>
      <c r="E611" t="s">
        <v>785</v>
      </c>
      <c r="F611" t="s">
        <v>785</v>
      </c>
      <c r="G611" s="1">
        <v>43618</v>
      </c>
      <c r="H611" s="6">
        <f t="shared" si="18"/>
        <v>2019</v>
      </c>
      <c r="I611">
        <v>8783</v>
      </c>
      <c r="J611" s="11">
        <f t="shared" si="19"/>
        <v>17.390339999999998</v>
      </c>
      <c r="K611" t="s">
        <v>21</v>
      </c>
      <c r="L611" t="s">
        <v>10</v>
      </c>
    </row>
    <row r="612" spans="1:12">
      <c r="A612" s="2" t="s">
        <v>1216</v>
      </c>
      <c r="B612" t="s">
        <v>20</v>
      </c>
      <c r="C612">
        <v>8</v>
      </c>
      <c r="D612" t="s">
        <v>1375</v>
      </c>
      <c r="E612" t="s">
        <v>786</v>
      </c>
      <c r="F612" t="s">
        <v>786</v>
      </c>
      <c r="G612" s="1">
        <v>43619</v>
      </c>
      <c r="H612" s="6">
        <f t="shared" si="18"/>
        <v>2019</v>
      </c>
      <c r="I612">
        <v>9020</v>
      </c>
      <c r="J612" s="11">
        <f t="shared" si="19"/>
        <v>17.8596</v>
      </c>
      <c r="K612" t="s">
        <v>21</v>
      </c>
      <c r="L612" t="s">
        <v>10</v>
      </c>
    </row>
    <row r="613" spans="1:12">
      <c r="A613" s="2" t="s">
        <v>1216</v>
      </c>
      <c r="B613" t="s">
        <v>20</v>
      </c>
      <c r="C613">
        <v>8</v>
      </c>
      <c r="D613" t="s">
        <v>1375</v>
      </c>
      <c r="E613" t="s">
        <v>787</v>
      </c>
      <c r="F613" t="s">
        <v>787</v>
      </c>
      <c r="G613" s="1">
        <v>43620</v>
      </c>
      <c r="H613" s="6">
        <f t="shared" si="18"/>
        <v>2019</v>
      </c>
      <c r="I613">
        <v>8889</v>
      </c>
      <c r="J613" s="11">
        <f t="shared" si="19"/>
        <v>17.60022</v>
      </c>
      <c r="K613" t="s">
        <v>21</v>
      </c>
      <c r="L613" t="s">
        <v>10</v>
      </c>
    </row>
    <row r="614" spans="1:12">
      <c r="A614" s="2" t="s">
        <v>1216</v>
      </c>
      <c r="B614" t="s">
        <v>20</v>
      </c>
      <c r="C614">
        <v>8</v>
      </c>
      <c r="D614" t="s">
        <v>1375</v>
      </c>
      <c r="E614" t="s">
        <v>788</v>
      </c>
      <c r="F614" t="s">
        <v>788</v>
      </c>
      <c r="G614" s="1">
        <v>43621</v>
      </c>
      <c r="H614" s="6">
        <f t="shared" si="18"/>
        <v>2019</v>
      </c>
      <c r="I614">
        <v>8451</v>
      </c>
      <c r="J614" s="11">
        <f t="shared" si="19"/>
        <v>16.732980000000001</v>
      </c>
      <c r="K614" t="s">
        <v>21</v>
      </c>
      <c r="L614" t="s">
        <v>10</v>
      </c>
    </row>
    <row r="615" spans="1:12">
      <c r="A615" s="2" t="s">
        <v>1216</v>
      </c>
      <c r="B615" t="s">
        <v>20</v>
      </c>
      <c r="C615">
        <v>8</v>
      </c>
      <c r="D615" t="s">
        <v>1375</v>
      </c>
      <c r="E615" t="s">
        <v>789</v>
      </c>
      <c r="F615" t="s">
        <v>789</v>
      </c>
      <c r="G615" s="1">
        <v>43622</v>
      </c>
      <c r="H615" s="6">
        <f t="shared" si="18"/>
        <v>2019</v>
      </c>
      <c r="I615">
        <v>8143</v>
      </c>
      <c r="J615" s="11">
        <f t="shared" si="19"/>
        <v>16.123139999999999</v>
      </c>
      <c r="K615" t="s">
        <v>21</v>
      </c>
      <c r="L615" t="s">
        <v>10</v>
      </c>
    </row>
    <row r="616" spans="1:12">
      <c r="A616" s="2" t="s">
        <v>1216</v>
      </c>
      <c r="B616" t="s">
        <v>20</v>
      </c>
      <c r="C616">
        <v>8</v>
      </c>
      <c r="D616" t="s">
        <v>1375</v>
      </c>
      <c r="E616" t="s">
        <v>790</v>
      </c>
      <c r="F616" t="s">
        <v>790</v>
      </c>
      <c r="G616" s="1">
        <v>43623</v>
      </c>
      <c r="H616" s="6">
        <f t="shared" si="18"/>
        <v>2019</v>
      </c>
      <c r="I616">
        <v>7708</v>
      </c>
      <c r="J616" s="11">
        <f t="shared" si="19"/>
        <v>15.261839999999999</v>
      </c>
      <c r="K616" t="s">
        <v>21</v>
      </c>
      <c r="L616" t="s">
        <v>10</v>
      </c>
    </row>
    <row r="617" spans="1:12">
      <c r="A617" s="2" t="s">
        <v>1216</v>
      </c>
      <c r="B617" t="s">
        <v>20</v>
      </c>
      <c r="C617">
        <v>8</v>
      </c>
      <c r="D617" t="s">
        <v>1375</v>
      </c>
      <c r="E617" t="s">
        <v>791</v>
      </c>
      <c r="F617" t="s">
        <v>791</v>
      </c>
      <c r="G617" s="1">
        <v>43624</v>
      </c>
      <c r="H617" s="6">
        <f t="shared" si="18"/>
        <v>2019</v>
      </c>
      <c r="I617">
        <v>7393</v>
      </c>
      <c r="J617" s="11">
        <f t="shared" si="19"/>
        <v>14.63814</v>
      </c>
      <c r="K617" t="s">
        <v>21</v>
      </c>
      <c r="L617" t="s">
        <v>10</v>
      </c>
    </row>
    <row r="618" spans="1:12">
      <c r="A618" s="2" t="s">
        <v>1216</v>
      </c>
      <c r="B618" t="s">
        <v>20</v>
      </c>
      <c r="C618">
        <v>8</v>
      </c>
      <c r="D618" t="s">
        <v>1375</v>
      </c>
      <c r="E618" t="s">
        <v>792</v>
      </c>
      <c r="F618" t="s">
        <v>792</v>
      </c>
      <c r="G618" s="1">
        <v>43625</v>
      </c>
      <c r="H618" s="6">
        <f t="shared" si="18"/>
        <v>2019</v>
      </c>
      <c r="I618">
        <v>6427</v>
      </c>
      <c r="J618" s="11">
        <f t="shared" si="19"/>
        <v>12.72546</v>
      </c>
      <c r="K618" t="s">
        <v>21</v>
      </c>
      <c r="L618" t="s">
        <v>10</v>
      </c>
    </row>
    <row r="619" spans="1:12">
      <c r="A619" s="2" t="s">
        <v>1216</v>
      </c>
      <c r="B619" t="s">
        <v>20</v>
      </c>
      <c r="C619">
        <v>8</v>
      </c>
      <c r="D619" t="s">
        <v>1375</v>
      </c>
      <c r="E619" t="s">
        <v>793</v>
      </c>
      <c r="F619" t="s">
        <v>793</v>
      </c>
      <c r="G619" s="1">
        <v>43626</v>
      </c>
      <c r="H619" s="6">
        <f t="shared" si="18"/>
        <v>2019</v>
      </c>
      <c r="I619">
        <v>7159</v>
      </c>
      <c r="J619" s="11">
        <f t="shared" si="19"/>
        <v>14.17482</v>
      </c>
      <c r="K619" t="s">
        <v>21</v>
      </c>
      <c r="L619" t="s">
        <v>10</v>
      </c>
    </row>
    <row r="620" spans="1:12">
      <c r="A620" s="2" t="s">
        <v>1216</v>
      </c>
      <c r="B620" t="s">
        <v>20</v>
      </c>
      <c r="C620">
        <v>8</v>
      </c>
      <c r="D620" t="s">
        <v>1375</v>
      </c>
      <c r="E620" t="s">
        <v>794</v>
      </c>
      <c r="F620" t="s">
        <v>794</v>
      </c>
      <c r="G620" s="1">
        <v>43627</v>
      </c>
      <c r="H620" s="6">
        <f t="shared" si="18"/>
        <v>2019</v>
      </c>
      <c r="I620">
        <v>6452</v>
      </c>
      <c r="J620" s="11">
        <f t="shared" si="19"/>
        <v>12.77496</v>
      </c>
      <c r="K620" t="s">
        <v>21</v>
      </c>
      <c r="L620" t="s">
        <v>10</v>
      </c>
    </row>
    <row r="621" spans="1:12">
      <c r="A621" s="2" t="s">
        <v>1216</v>
      </c>
      <c r="B621" t="s">
        <v>20</v>
      </c>
      <c r="C621">
        <v>8</v>
      </c>
      <c r="D621" t="s">
        <v>1375</v>
      </c>
      <c r="E621" t="s">
        <v>795</v>
      </c>
      <c r="F621" t="s">
        <v>795</v>
      </c>
      <c r="G621" s="1">
        <v>43628</v>
      </c>
      <c r="H621" s="6">
        <f t="shared" si="18"/>
        <v>2019</v>
      </c>
      <c r="I621">
        <v>7551</v>
      </c>
      <c r="J621" s="11">
        <f t="shared" si="19"/>
        <v>14.950979999999999</v>
      </c>
      <c r="K621" t="s">
        <v>21</v>
      </c>
      <c r="L621" t="s">
        <v>10</v>
      </c>
    </row>
    <row r="622" spans="1:12">
      <c r="A622" s="2" t="s">
        <v>1216</v>
      </c>
      <c r="B622" t="s">
        <v>20</v>
      </c>
      <c r="C622">
        <v>8</v>
      </c>
      <c r="D622" t="s">
        <v>1375</v>
      </c>
      <c r="E622" t="s">
        <v>796</v>
      </c>
      <c r="F622" t="s">
        <v>796</v>
      </c>
      <c r="G622" s="1">
        <v>43629</v>
      </c>
      <c r="H622" s="6">
        <f t="shared" si="18"/>
        <v>2019</v>
      </c>
      <c r="I622">
        <v>6405</v>
      </c>
      <c r="J622" s="11">
        <f t="shared" si="19"/>
        <v>12.681900000000001</v>
      </c>
      <c r="K622" t="s">
        <v>21</v>
      </c>
      <c r="L622" t="s">
        <v>10</v>
      </c>
    </row>
    <row r="623" spans="1:12">
      <c r="A623" s="2" t="s">
        <v>1216</v>
      </c>
      <c r="B623" t="s">
        <v>20</v>
      </c>
      <c r="C623">
        <v>8</v>
      </c>
      <c r="D623" t="s">
        <v>1375</v>
      </c>
      <c r="E623" t="s">
        <v>797</v>
      </c>
      <c r="F623" t="s">
        <v>797</v>
      </c>
      <c r="G623" s="1">
        <v>43630</v>
      </c>
      <c r="H623" s="6">
        <f t="shared" si="18"/>
        <v>2019</v>
      </c>
      <c r="I623">
        <v>6033</v>
      </c>
      <c r="J623" s="11">
        <f t="shared" si="19"/>
        <v>11.94534</v>
      </c>
      <c r="K623" t="s">
        <v>21</v>
      </c>
      <c r="L623" t="s">
        <v>10</v>
      </c>
    </row>
    <row r="624" spans="1:12">
      <c r="A624" s="2" t="s">
        <v>1216</v>
      </c>
      <c r="B624" t="s">
        <v>20</v>
      </c>
      <c r="C624">
        <v>8</v>
      </c>
      <c r="D624" t="s">
        <v>1375</v>
      </c>
      <c r="E624" t="s">
        <v>798</v>
      </c>
      <c r="F624" t="s">
        <v>798</v>
      </c>
      <c r="G624" s="1">
        <v>43631</v>
      </c>
      <c r="H624" s="6">
        <f t="shared" si="18"/>
        <v>2019</v>
      </c>
      <c r="I624">
        <v>5238</v>
      </c>
      <c r="J624" s="11">
        <f t="shared" si="19"/>
        <v>10.37124</v>
      </c>
      <c r="K624" t="s">
        <v>21</v>
      </c>
      <c r="L624" t="s">
        <v>10</v>
      </c>
    </row>
    <row r="625" spans="1:12">
      <c r="A625" s="2" t="s">
        <v>1216</v>
      </c>
      <c r="B625" t="s">
        <v>20</v>
      </c>
      <c r="C625">
        <v>8</v>
      </c>
      <c r="D625" t="s">
        <v>1375</v>
      </c>
      <c r="E625" t="s">
        <v>799</v>
      </c>
      <c r="F625" t="s">
        <v>799</v>
      </c>
      <c r="G625" s="1">
        <v>43632</v>
      </c>
      <c r="H625" s="6">
        <f t="shared" si="18"/>
        <v>2019</v>
      </c>
      <c r="I625">
        <v>5340</v>
      </c>
      <c r="J625" s="11">
        <f t="shared" si="19"/>
        <v>10.5732</v>
      </c>
      <c r="K625" t="s">
        <v>21</v>
      </c>
      <c r="L625" t="s">
        <v>10</v>
      </c>
    </row>
    <row r="626" spans="1:12">
      <c r="A626" s="2" t="s">
        <v>1216</v>
      </c>
      <c r="B626" t="s">
        <v>20</v>
      </c>
      <c r="C626">
        <v>8</v>
      </c>
      <c r="D626" t="s">
        <v>1375</v>
      </c>
      <c r="E626" t="s">
        <v>800</v>
      </c>
      <c r="F626" t="s">
        <v>800</v>
      </c>
      <c r="G626" s="1">
        <v>43633</v>
      </c>
      <c r="H626" s="6">
        <f t="shared" si="18"/>
        <v>2019</v>
      </c>
      <c r="I626">
        <v>7321</v>
      </c>
      <c r="J626" s="11">
        <f t="shared" si="19"/>
        <v>14.49558</v>
      </c>
      <c r="K626" t="s">
        <v>21</v>
      </c>
      <c r="L626" t="s">
        <v>10</v>
      </c>
    </row>
    <row r="627" spans="1:12">
      <c r="A627" s="2" t="s">
        <v>1216</v>
      </c>
      <c r="B627" t="s">
        <v>20</v>
      </c>
      <c r="C627">
        <v>8</v>
      </c>
      <c r="D627" t="s">
        <v>1375</v>
      </c>
      <c r="E627" t="s">
        <v>801</v>
      </c>
      <c r="F627" t="s">
        <v>801</v>
      </c>
      <c r="G627" s="1">
        <v>43634</v>
      </c>
      <c r="H627" s="6">
        <f t="shared" si="18"/>
        <v>2019</v>
      </c>
      <c r="I627">
        <v>11564</v>
      </c>
      <c r="J627" s="11">
        <f t="shared" si="19"/>
        <v>22.896719999999998</v>
      </c>
      <c r="K627" t="s">
        <v>21</v>
      </c>
      <c r="L627" t="s">
        <v>10</v>
      </c>
    </row>
    <row r="628" spans="1:12">
      <c r="A628" s="2" t="s">
        <v>1216</v>
      </c>
      <c r="B628" t="s">
        <v>20</v>
      </c>
      <c r="C628">
        <v>8</v>
      </c>
      <c r="D628" t="s">
        <v>1375</v>
      </c>
      <c r="E628" t="s">
        <v>802</v>
      </c>
      <c r="F628" t="s">
        <v>802</v>
      </c>
      <c r="G628" s="1">
        <v>43635</v>
      </c>
      <c r="H628" s="6">
        <f t="shared" si="18"/>
        <v>2019</v>
      </c>
      <c r="I628">
        <v>5475</v>
      </c>
      <c r="J628" s="11">
        <f t="shared" si="19"/>
        <v>10.8405</v>
      </c>
      <c r="K628" t="s">
        <v>21</v>
      </c>
      <c r="L628" t="s">
        <v>10</v>
      </c>
    </row>
    <row r="629" spans="1:12">
      <c r="A629" s="2" t="s">
        <v>1216</v>
      </c>
      <c r="B629" t="s">
        <v>20</v>
      </c>
      <c r="C629">
        <v>8</v>
      </c>
      <c r="D629" t="s">
        <v>1375</v>
      </c>
      <c r="E629" t="s">
        <v>803</v>
      </c>
      <c r="F629" t="s">
        <v>803</v>
      </c>
      <c r="G629" s="1">
        <v>43636</v>
      </c>
      <c r="H629" s="6">
        <f t="shared" si="18"/>
        <v>2019</v>
      </c>
      <c r="I629">
        <v>5191</v>
      </c>
      <c r="J629" s="11">
        <f t="shared" si="19"/>
        <v>10.278180000000001</v>
      </c>
      <c r="K629" t="s">
        <v>21</v>
      </c>
      <c r="L629" t="s">
        <v>10</v>
      </c>
    </row>
    <row r="630" spans="1:12">
      <c r="A630" s="2" t="s">
        <v>1216</v>
      </c>
      <c r="B630" t="s">
        <v>20</v>
      </c>
      <c r="C630">
        <v>8</v>
      </c>
      <c r="D630" t="s">
        <v>1375</v>
      </c>
      <c r="E630" t="s">
        <v>804</v>
      </c>
      <c r="F630" t="s">
        <v>804</v>
      </c>
      <c r="G630" s="1">
        <v>43637</v>
      </c>
      <c r="H630" s="6">
        <f t="shared" si="18"/>
        <v>2019</v>
      </c>
      <c r="I630">
        <v>5723</v>
      </c>
      <c r="J630" s="11">
        <f t="shared" si="19"/>
        <v>11.33154</v>
      </c>
      <c r="K630" t="s">
        <v>21</v>
      </c>
      <c r="L630" t="s">
        <v>10</v>
      </c>
    </row>
    <row r="631" spans="1:12">
      <c r="A631" s="2" t="s">
        <v>1216</v>
      </c>
      <c r="B631" t="s">
        <v>20</v>
      </c>
      <c r="C631">
        <v>8</v>
      </c>
      <c r="D631" t="s">
        <v>1375</v>
      </c>
      <c r="E631" t="s">
        <v>805</v>
      </c>
      <c r="F631" t="s">
        <v>805</v>
      </c>
      <c r="G631" s="1">
        <v>43638</v>
      </c>
      <c r="H631" s="6">
        <f t="shared" si="18"/>
        <v>2019</v>
      </c>
      <c r="I631">
        <v>5456</v>
      </c>
      <c r="J631" s="11">
        <f t="shared" si="19"/>
        <v>10.80288</v>
      </c>
      <c r="K631" t="s">
        <v>21</v>
      </c>
      <c r="L631" t="s">
        <v>10</v>
      </c>
    </row>
    <row r="632" spans="1:12">
      <c r="A632" s="2" t="s">
        <v>1216</v>
      </c>
      <c r="B632" t="s">
        <v>20</v>
      </c>
      <c r="C632">
        <v>8</v>
      </c>
      <c r="D632" t="s">
        <v>1375</v>
      </c>
      <c r="E632" t="s">
        <v>806</v>
      </c>
      <c r="F632" t="s">
        <v>806</v>
      </c>
      <c r="G632" s="1">
        <v>43639</v>
      </c>
      <c r="H632" s="6">
        <f t="shared" si="18"/>
        <v>2019</v>
      </c>
      <c r="I632">
        <v>5083</v>
      </c>
      <c r="J632" s="11">
        <f t="shared" si="19"/>
        <v>10.06434</v>
      </c>
      <c r="K632" t="s">
        <v>21</v>
      </c>
      <c r="L632" t="s">
        <v>10</v>
      </c>
    </row>
    <row r="633" spans="1:12">
      <c r="A633" s="2" t="s">
        <v>1216</v>
      </c>
      <c r="B633" t="s">
        <v>20</v>
      </c>
      <c r="C633">
        <v>8</v>
      </c>
      <c r="D633" t="s">
        <v>1375</v>
      </c>
      <c r="E633" t="s">
        <v>807</v>
      </c>
      <c r="F633" t="s">
        <v>807</v>
      </c>
      <c r="G633" s="1">
        <v>43640</v>
      </c>
      <c r="H633" s="6">
        <f t="shared" si="18"/>
        <v>2019</v>
      </c>
      <c r="I633">
        <v>4199</v>
      </c>
      <c r="J633" s="11">
        <f t="shared" si="19"/>
        <v>8.3140199999999993</v>
      </c>
      <c r="K633" t="s">
        <v>21</v>
      </c>
      <c r="L633" t="s">
        <v>10</v>
      </c>
    </row>
    <row r="634" spans="1:12">
      <c r="A634" s="2" t="s">
        <v>1216</v>
      </c>
      <c r="B634" t="s">
        <v>20</v>
      </c>
      <c r="C634">
        <v>8</v>
      </c>
      <c r="D634" t="s">
        <v>1375</v>
      </c>
      <c r="E634" t="s">
        <v>808</v>
      </c>
      <c r="F634" t="s">
        <v>808</v>
      </c>
      <c r="G634" s="1">
        <v>43641</v>
      </c>
      <c r="H634" s="6">
        <f t="shared" si="18"/>
        <v>2019</v>
      </c>
      <c r="I634">
        <v>5031</v>
      </c>
      <c r="J634" s="11">
        <f t="shared" si="19"/>
        <v>9.9613800000000001</v>
      </c>
      <c r="K634" t="s">
        <v>21</v>
      </c>
      <c r="L634" t="s">
        <v>10</v>
      </c>
    </row>
    <row r="635" spans="1:12">
      <c r="A635" s="2" t="s">
        <v>1216</v>
      </c>
      <c r="B635" t="s">
        <v>20</v>
      </c>
      <c r="C635">
        <v>8</v>
      </c>
      <c r="D635" t="s">
        <v>1375</v>
      </c>
      <c r="E635" t="s">
        <v>809</v>
      </c>
      <c r="F635" t="s">
        <v>809</v>
      </c>
      <c r="G635" s="1">
        <v>43642</v>
      </c>
      <c r="H635" s="6">
        <f t="shared" si="18"/>
        <v>2019</v>
      </c>
      <c r="I635">
        <v>5113</v>
      </c>
      <c r="J635" s="11">
        <f t="shared" si="19"/>
        <v>10.12374</v>
      </c>
      <c r="K635" t="s">
        <v>21</v>
      </c>
      <c r="L635" t="s">
        <v>10</v>
      </c>
    </row>
    <row r="636" spans="1:12">
      <c r="A636" s="2" t="s">
        <v>1216</v>
      </c>
      <c r="B636" t="s">
        <v>20</v>
      </c>
      <c r="C636">
        <v>8</v>
      </c>
      <c r="D636" t="s">
        <v>1375</v>
      </c>
      <c r="E636" t="s">
        <v>810</v>
      </c>
      <c r="F636" t="s">
        <v>810</v>
      </c>
      <c r="G636" s="1">
        <v>43643</v>
      </c>
      <c r="H636" s="6">
        <f t="shared" si="18"/>
        <v>2019</v>
      </c>
      <c r="I636">
        <v>5008</v>
      </c>
      <c r="J636" s="11">
        <f t="shared" si="19"/>
        <v>9.9158399999999993</v>
      </c>
      <c r="K636" t="s">
        <v>21</v>
      </c>
      <c r="L636" t="s">
        <v>10</v>
      </c>
    </row>
    <row r="637" spans="1:12">
      <c r="A637" s="2" t="s">
        <v>1216</v>
      </c>
      <c r="B637" t="s">
        <v>20</v>
      </c>
      <c r="C637">
        <v>8</v>
      </c>
      <c r="D637" t="s">
        <v>1375</v>
      </c>
      <c r="E637" t="s">
        <v>811</v>
      </c>
      <c r="F637" t="s">
        <v>811</v>
      </c>
      <c r="G637" s="1">
        <v>43644</v>
      </c>
      <c r="H637" s="6">
        <f t="shared" si="18"/>
        <v>2019</v>
      </c>
      <c r="I637">
        <v>5032</v>
      </c>
      <c r="J637" s="11">
        <f t="shared" si="19"/>
        <v>9.9633599999999998</v>
      </c>
      <c r="K637" t="s">
        <v>21</v>
      </c>
      <c r="L637" t="s">
        <v>10</v>
      </c>
    </row>
    <row r="638" spans="1:12">
      <c r="A638" s="2" t="s">
        <v>1216</v>
      </c>
      <c r="B638" t="s">
        <v>20</v>
      </c>
      <c r="C638">
        <v>8</v>
      </c>
      <c r="D638" t="s">
        <v>1375</v>
      </c>
      <c r="E638" t="s">
        <v>812</v>
      </c>
      <c r="F638" t="s">
        <v>812</v>
      </c>
      <c r="G638" s="1">
        <v>43645</v>
      </c>
      <c r="H638" s="6">
        <f t="shared" si="18"/>
        <v>2019</v>
      </c>
      <c r="I638">
        <v>4713</v>
      </c>
      <c r="J638" s="11">
        <f t="shared" si="19"/>
        <v>9.3317399999999999</v>
      </c>
      <c r="K638" t="s">
        <v>21</v>
      </c>
      <c r="L638" t="s">
        <v>10</v>
      </c>
    </row>
    <row r="639" spans="1:12">
      <c r="A639" s="2" t="s">
        <v>1216</v>
      </c>
      <c r="B639" t="s">
        <v>20</v>
      </c>
      <c r="C639">
        <v>8</v>
      </c>
      <c r="D639" t="s">
        <v>1375</v>
      </c>
      <c r="E639" t="s">
        <v>813</v>
      </c>
      <c r="F639" t="s">
        <v>813</v>
      </c>
      <c r="G639" s="1">
        <v>43646</v>
      </c>
      <c r="H639" s="6">
        <f t="shared" si="18"/>
        <v>2019</v>
      </c>
      <c r="I639">
        <v>4883</v>
      </c>
      <c r="J639" s="11">
        <f t="shared" si="19"/>
        <v>9.6683400000000006</v>
      </c>
      <c r="K639" t="s">
        <v>21</v>
      </c>
      <c r="L639" t="s">
        <v>10</v>
      </c>
    </row>
    <row r="640" spans="1:12">
      <c r="A640" s="2" t="s">
        <v>1216</v>
      </c>
      <c r="B640" t="s">
        <v>20</v>
      </c>
      <c r="C640">
        <v>8</v>
      </c>
      <c r="D640" t="s">
        <v>1375</v>
      </c>
      <c r="E640" t="s">
        <v>814</v>
      </c>
      <c r="F640" t="s">
        <v>814</v>
      </c>
      <c r="G640" s="1">
        <v>43647</v>
      </c>
      <c r="H640" s="6">
        <f t="shared" si="18"/>
        <v>2019</v>
      </c>
      <c r="I640">
        <v>4444</v>
      </c>
      <c r="J640" s="11">
        <f t="shared" si="19"/>
        <v>8.7991200000000003</v>
      </c>
      <c r="K640" t="s">
        <v>21</v>
      </c>
      <c r="L640" t="s">
        <v>10</v>
      </c>
    </row>
    <row r="641" spans="1:12">
      <c r="A641" s="2" t="s">
        <v>1216</v>
      </c>
      <c r="B641" t="s">
        <v>20</v>
      </c>
      <c r="C641">
        <v>8</v>
      </c>
      <c r="D641" t="s">
        <v>1375</v>
      </c>
      <c r="E641" t="s">
        <v>815</v>
      </c>
      <c r="F641" t="s">
        <v>815</v>
      </c>
      <c r="G641" s="1">
        <v>43648</v>
      </c>
      <c r="H641" s="6">
        <f t="shared" si="18"/>
        <v>2019</v>
      </c>
      <c r="I641">
        <v>4738</v>
      </c>
      <c r="J641" s="11">
        <f t="shared" si="19"/>
        <v>9.38124</v>
      </c>
      <c r="K641" t="s">
        <v>21</v>
      </c>
      <c r="L641" t="s">
        <v>10</v>
      </c>
    </row>
    <row r="642" spans="1:12">
      <c r="A642" s="2" t="s">
        <v>1216</v>
      </c>
      <c r="B642" t="s">
        <v>20</v>
      </c>
      <c r="C642">
        <v>8</v>
      </c>
      <c r="D642" t="s">
        <v>1375</v>
      </c>
      <c r="E642" t="s">
        <v>816</v>
      </c>
      <c r="F642" t="s">
        <v>816</v>
      </c>
      <c r="G642" s="1">
        <v>43649</v>
      </c>
      <c r="H642" s="6">
        <f t="shared" si="18"/>
        <v>2019</v>
      </c>
      <c r="I642">
        <v>4486</v>
      </c>
      <c r="J642" s="11">
        <f t="shared" si="19"/>
        <v>8.8822799999999997</v>
      </c>
      <c r="K642" t="s">
        <v>21</v>
      </c>
      <c r="L642" t="s">
        <v>10</v>
      </c>
    </row>
    <row r="643" spans="1:12">
      <c r="A643" s="2" t="s">
        <v>1216</v>
      </c>
      <c r="B643" t="s">
        <v>20</v>
      </c>
      <c r="C643">
        <v>8</v>
      </c>
      <c r="D643" t="s">
        <v>1375</v>
      </c>
      <c r="E643" t="s">
        <v>817</v>
      </c>
      <c r="F643" t="s">
        <v>817</v>
      </c>
      <c r="G643" s="1">
        <v>43650</v>
      </c>
      <c r="H643" s="6">
        <f t="shared" ref="H643:H706" si="20">IF(MONTH(G643)&gt;9, YEAR(G643)+1,YEAR(G643))</f>
        <v>2019</v>
      </c>
      <c r="I643">
        <v>4718</v>
      </c>
      <c r="J643" s="11">
        <f t="shared" ref="J643:J706" si="21">I643*0.00198</f>
        <v>9.3416399999999999</v>
      </c>
      <c r="K643" t="s">
        <v>21</v>
      </c>
      <c r="L643" t="s">
        <v>10</v>
      </c>
    </row>
    <row r="644" spans="1:12">
      <c r="A644" s="2" t="s">
        <v>1216</v>
      </c>
      <c r="B644" t="s">
        <v>20</v>
      </c>
      <c r="C644">
        <v>8</v>
      </c>
      <c r="D644" t="s">
        <v>1375</v>
      </c>
      <c r="E644" t="s">
        <v>818</v>
      </c>
      <c r="F644" t="s">
        <v>818</v>
      </c>
      <c r="G644" s="1">
        <v>43651</v>
      </c>
      <c r="H644" s="6">
        <f t="shared" si="20"/>
        <v>2019</v>
      </c>
      <c r="I644">
        <v>4322</v>
      </c>
      <c r="J644" s="11">
        <f t="shared" si="21"/>
        <v>8.5575600000000005</v>
      </c>
      <c r="K644" t="s">
        <v>21</v>
      </c>
      <c r="L644" t="s">
        <v>10</v>
      </c>
    </row>
    <row r="645" spans="1:12">
      <c r="A645" s="2" t="s">
        <v>1216</v>
      </c>
      <c r="B645" t="s">
        <v>20</v>
      </c>
      <c r="C645">
        <v>8</v>
      </c>
      <c r="D645" t="s">
        <v>1375</v>
      </c>
      <c r="E645" t="s">
        <v>819</v>
      </c>
      <c r="F645" t="s">
        <v>819</v>
      </c>
      <c r="G645" s="1">
        <v>43652</v>
      </c>
      <c r="H645" s="6">
        <f t="shared" si="20"/>
        <v>2019</v>
      </c>
      <c r="I645">
        <v>4090</v>
      </c>
      <c r="J645" s="11">
        <f t="shared" si="21"/>
        <v>8.0982000000000003</v>
      </c>
      <c r="K645" t="s">
        <v>21</v>
      </c>
      <c r="L645" t="s">
        <v>10</v>
      </c>
    </row>
    <row r="646" spans="1:12">
      <c r="A646" s="2" t="s">
        <v>1216</v>
      </c>
      <c r="B646" t="s">
        <v>20</v>
      </c>
      <c r="C646">
        <v>8</v>
      </c>
      <c r="D646" t="s">
        <v>1375</v>
      </c>
      <c r="E646" t="s">
        <v>820</v>
      </c>
      <c r="F646" t="s">
        <v>820</v>
      </c>
      <c r="G646" s="1">
        <v>43653</v>
      </c>
      <c r="H646" s="6">
        <f t="shared" si="20"/>
        <v>2019</v>
      </c>
      <c r="I646">
        <v>4566</v>
      </c>
      <c r="J646" s="11">
        <f t="shared" si="21"/>
        <v>9.04068</v>
      </c>
      <c r="K646" t="s">
        <v>21</v>
      </c>
      <c r="L646" t="s">
        <v>10</v>
      </c>
    </row>
    <row r="647" spans="1:12">
      <c r="A647" s="2" t="s">
        <v>1216</v>
      </c>
      <c r="B647" t="s">
        <v>20</v>
      </c>
      <c r="C647">
        <v>8</v>
      </c>
      <c r="D647" t="s">
        <v>1375</v>
      </c>
      <c r="E647" t="s">
        <v>821</v>
      </c>
      <c r="F647" t="s">
        <v>821</v>
      </c>
      <c r="G647" s="1">
        <v>43654</v>
      </c>
      <c r="H647" s="6">
        <f t="shared" si="20"/>
        <v>2019</v>
      </c>
      <c r="I647">
        <v>4667</v>
      </c>
      <c r="J647" s="11">
        <f t="shared" si="21"/>
        <v>9.2406600000000001</v>
      </c>
      <c r="K647" t="s">
        <v>21</v>
      </c>
      <c r="L647" t="s">
        <v>10</v>
      </c>
    </row>
    <row r="648" spans="1:12">
      <c r="A648" s="2" t="s">
        <v>1216</v>
      </c>
      <c r="B648" t="s">
        <v>20</v>
      </c>
      <c r="C648">
        <v>8</v>
      </c>
      <c r="D648" t="s">
        <v>1375</v>
      </c>
      <c r="E648" t="s">
        <v>822</v>
      </c>
      <c r="F648" t="s">
        <v>822</v>
      </c>
      <c r="G648" s="1">
        <v>43655</v>
      </c>
      <c r="H648" s="6">
        <f t="shared" si="20"/>
        <v>2019</v>
      </c>
      <c r="I648">
        <v>4300</v>
      </c>
      <c r="J648" s="11">
        <f t="shared" si="21"/>
        <v>8.5139999999999993</v>
      </c>
      <c r="K648" t="s">
        <v>1213</v>
      </c>
      <c r="L648" t="s">
        <v>10</v>
      </c>
    </row>
    <row r="649" spans="1:12">
      <c r="A649" s="2" t="s">
        <v>1216</v>
      </c>
      <c r="B649" t="s">
        <v>20</v>
      </c>
      <c r="C649">
        <v>8</v>
      </c>
      <c r="D649" t="s">
        <v>1375</v>
      </c>
      <c r="E649" t="s">
        <v>823</v>
      </c>
      <c r="F649" t="s">
        <v>823</v>
      </c>
      <c r="G649" s="1">
        <v>43656</v>
      </c>
      <c r="H649" s="6">
        <f t="shared" si="20"/>
        <v>2019</v>
      </c>
      <c r="I649">
        <v>4122</v>
      </c>
      <c r="J649" s="11">
        <f t="shared" si="21"/>
        <v>8.1615599999999997</v>
      </c>
      <c r="K649" t="s">
        <v>21</v>
      </c>
      <c r="L649" t="s">
        <v>10</v>
      </c>
    </row>
    <row r="650" spans="1:12">
      <c r="A650" s="2" t="s">
        <v>1216</v>
      </c>
      <c r="B650" t="s">
        <v>20</v>
      </c>
      <c r="C650">
        <v>8</v>
      </c>
      <c r="D650" t="s">
        <v>1375</v>
      </c>
      <c r="E650" t="s">
        <v>824</v>
      </c>
      <c r="F650" t="s">
        <v>824</v>
      </c>
      <c r="G650" s="1">
        <v>43657</v>
      </c>
      <c r="H650" s="6">
        <f t="shared" si="20"/>
        <v>2019</v>
      </c>
      <c r="I650">
        <v>4489</v>
      </c>
      <c r="J650" s="11">
        <f t="shared" si="21"/>
        <v>8.8882200000000005</v>
      </c>
      <c r="K650" t="s">
        <v>21</v>
      </c>
      <c r="L650" t="s">
        <v>10</v>
      </c>
    </row>
    <row r="651" spans="1:12">
      <c r="A651" s="2" t="s">
        <v>1216</v>
      </c>
      <c r="B651" t="s">
        <v>20</v>
      </c>
      <c r="C651">
        <v>8</v>
      </c>
      <c r="D651" t="s">
        <v>1375</v>
      </c>
      <c r="E651" t="s">
        <v>825</v>
      </c>
      <c r="F651" t="s">
        <v>825</v>
      </c>
      <c r="G651" s="1">
        <v>43658</v>
      </c>
      <c r="H651" s="6">
        <f t="shared" si="20"/>
        <v>2019</v>
      </c>
      <c r="I651">
        <v>4279</v>
      </c>
      <c r="J651" s="11">
        <f t="shared" si="21"/>
        <v>8.4724199999999996</v>
      </c>
      <c r="K651" t="s">
        <v>21</v>
      </c>
      <c r="L651" t="s">
        <v>10</v>
      </c>
    </row>
    <row r="652" spans="1:12">
      <c r="A652" s="2" t="s">
        <v>1216</v>
      </c>
      <c r="B652" t="s">
        <v>20</v>
      </c>
      <c r="C652">
        <v>8</v>
      </c>
      <c r="D652" t="s">
        <v>1375</v>
      </c>
      <c r="E652" t="s">
        <v>826</v>
      </c>
      <c r="F652" t="s">
        <v>826</v>
      </c>
      <c r="G652" s="1">
        <v>43659</v>
      </c>
      <c r="H652" s="6">
        <f t="shared" si="20"/>
        <v>2019</v>
      </c>
      <c r="I652">
        <v>4620</v>
      </c>
      <c r="J652" s="11">
        <f t="shared" si="21"/>
        <v>9.1476000000000006</v>
      </c>
      <c r="K652" t="s">
        <v>21</v>
      </c>
      <c r="L652" t="s">
        <v>10</v>
      </c>
    </row>
    <row r="653" spans="1:12">
      <c r="A653" s="2" t="s">
        <v>1216</v>
      </c>
      <c r="B653" t="s">
        <v>20</v>
      </c>
      <c r="C653">
        <v>8</v>
      </c>
      <c r="D653" t="s">
        <v>1375</v>
      </c>
      <c r="E653" t="s">
        <v>827</v>
      </c>
      <c r="F653" t="s">
        <v>827</v>
      </c>
      <c r="G653" s="1">
        <v>43660</v>
      </c>
      <c r="H653" s="6">
        <f t="shared" si="20"/>
        <v>2019</v>
      </c>
      <c r="I653">
        <v>3818</v>
      </c>
      <c r="J653" s="11">
        <f t="shared" si="21"/>
        <v>7.5596399999999999</v>
      </c>
      <c r="K653" t="s">
        <v>21</v>
      </c>
      <c r="L653" t="s">
        <v>10</v>
      </c>
    </row>
    <row r="654" spans="1:12">
      <c r="A654" s="2" t="s">
        <v>1216</v>
      </c>
      <c r="B654" t="s">
        <v>20</v>
      </c>
      <c r="C654">
        <v>8</v>
      </c>
      <c r="D654" t="s">
        <v>1375</v>
      </c>
      <c r="E654" t="s">
        <v>828</v>
      </c>
      <c r="F654" t="s">
        <v>828</v>
      </c>
      <c r="G654" s="1">
        <v>43661</v>
      </c>
      <c r="H654" s="6">
        <f t="shared" si="20"/>
        <v>2019</v>
      </c>
      <c r="I654">
        <v>3509</v>
      </c>
      <c r="J654" s="11">
        <f t="shared" si="21"/>
        <v>6.9478200000000001</v>
      </c>
      <c r="K654" t="s">
        <v>21</v>
      </c>
      <c r="L654" t="s">
        <v>10</v>
      </c>
    </row>
    <row r="655" spans="1:12">
      <c r="A655" s="2" t="s">
        <v>1216</v>
      </c>
      <c r="B655" t="s">
        <v>20</v>
      </c>
      <c r="C655">
        <v>8</v>
      </c>
      <c r="D655" t="s">
        <v>1375</v>
      </c>
      <c r="E655" t="s">
        <v>829</v>
      </c>
      <c r="F655" t="s">
        <v>829</v>
      </c>
      <c r="G655" s="1">
        <v>43662</v>
      </c>
      <c r="H655" s="6">
        <f t="shared" si="20"/>
        <v>2019</v>
      </c>
      <c r="I655">
        <v>4343</v>
      </c>
      <c r="J655" s="11">
        <f t="shared" si="21"/>
        <v>8.5991400000000002</v>
      </c>
      <c r="K655" t="s">
        <v>21</v>
      </c>
      <c r="L655" t="s">
        <v>10</v>
      </c>
    </row>
    <row r="656" spans="1:12">
      <c r="A656" s="2" t="s">
        <v>1216</v>
      </c>
      <c r="B656" t="s">
        <v>20</v>
      </c>
      <c r="C656">
        <v>8</v>
      </c>
      <c r="D656" t="s">
        <v>1375</v>
      </c>
      <c r="E656" t="s">
        <v>830</v>
      </c>
      <c r="F656" t="s">
        <v>830</v>
      </c>
      <c r="G656" s="1">
        <v>43663</v>
      </c>
      <c r="H656" s="6">
        <f t="shared" si="20"/>
        <v>2019</v>
      </c>
      <c r="I656">
        <v>4027</v>
      </c>
      <c r="J656" s="11">
        <f t="shared" si="21"/>
        <v>7.9734600000000002</v>
      </c>
      <c r="K656" t="s">
        <v>21</v>
      </c>
      <c r="L656" t="s">
        <v>10</v>
      </c>
    </row>
    <row r="657" spans="1:12">
      <c r="A657" s="2" t="s">
        <v>1216</v>
      </c>
      <c r="B657" t="s">
        <v>20</v>
      </c>
      <c r="C657">
        <v>8</v>
      </c>
      <c r="D657" t="s">
        <v>1375</v>
      </c>
      <c r="E657" t="s">
        <v>831</v>
      </c>
      <c r="F657" t="s">
        <v>831</v>
      </c>
      <c r="G657" s="1">
        <v>43664</v>
      </c>
      <c r="H657" s="6">
        <f t="shared" si="20"/>
        <v>2019</v>
      </c>
      <c r="I657">
        <v>4499</v>
      </c>
      <c r="J657" s="11">
        <f t="shared" si="21"/>
        <v>8.9080200000000005</v>
      </c>
      <c r="K657" t="s">
        <v>21</v>
      </c>
      <c r="L657" t="s">
        <v>10</v>
      </c>
    </row>
    <row r="658" spans="1:12">
      <c r="A658" s="2" t="s">
        <v>1216</v>
      </c>
      <c r="B658" t="s">
        <v>20</v>
      </c>
      <c r="C658">
        <v>8</v>
      </c>
      <c r="D658" t="s">
        <v>1375</v>
      </c>
      <c r="E658" t="s">
        <v>832</v>
      </c>
      <c r="F658" t="s">
        <v>832</v>
      </c>
      <c r="G658" s="1">
        <v>43665</v>
      </c>
      <c r="H658" s="6">
        <f t="shared" si="20"/>
        <v>2019</v>
      </c>
      <c r="I658">
        <v>4214</v>
      </c>
      <c r="J658" s="11">
        <f t="shared" si="21"/>
        <v>8.3437199999999994</v>
      </c>
      <c r="K658" t="s">
        <v>21</v>
      </c>
      <c r="L658" t="s">
        <v>10</v>
      </c>
    </row>
    <row r="659" spans="1:12">
      <c r="A659" s="2" t="s">
        <v>1216</v>
      </c>
      <c r="B659" t="s">
        <v>20</v>
      </c>
      <c r="C659">
        <v>8</v>
      </c>
      <c r="D659" t="s">
        <v>1375</v>
      </c>
      <c r="E659" t="s">
        <v>833</v>
      </c>
      <c r="F659" t="s">
        <v>833</v>
      </c>
      <c r="G659" s="1">
        <v>43666</v>
      </c>
      <c r="H659" s="6">
        <f t="shared" si="20"/>
        <v>2019</v>
      </c>
      <c r="I659">
        <v>4137</v>
      </c>
      <c r="J659" s="11">
        <f t="shared" si="21"/>
        <v>8.1912599999999998</v>
      </c>
      <c r="K659" t="s">
        <v>21</v>
      </c>
      <c r="L659" t="s">
        <v>10</v>
      </c>
    </row>
    <row r="660" spans="1:12">
      <c r="A660" s="2" t="s">
        <v>1216</v>
      </c>
      <c r="B660" t="s">
        <v>20</v>
      </c>
      <c r="C660">
        <v>8</v>
      </c>
      <c r="D660" t="s">
        <v>1375</v>
      </c>
      <c r="E660" t="s">
        <v>834</v>
      </c>
      <c r="F660" t="s">
        <v>834</v>
      </c>
      <c r="G660" s="1">
        <v>43667</v>
      </c>
      <c r="H660" s="6">
        <f t="shared" si="20"/>
        <v>2019</v>
      </c>
      <c r="I660">
        <v>4208</v>
      </c>
      <c r="J660" s="11">
        <f t="shared" si="21"/>
        <v>8.3318399999999997</v>
      </c>
      <c r="K660" t="s">
        <v>21</v>
      </c>
      <c r="L660" t="s">
        <v>10</v>
      </c>
    </row>
    <row r="661" spans="1:12">
      <c r="A661" s="2" t="s">
        <v>1216</v>
      </c>
      <c r="B661" t="s">
        <v>20</v>
      </c>
      <c r="C661">
        <v>8</v>
      </c>
      <c r="D661" t="s">
        <v>1375</v>
      </c>
      <c r="E661" t="s">
        <v>835</v>
      </c>
      <c r="F661" t="s">
        <v>835</v>
      </c>
      <c r="G661" s="1">
        <v>43668</v>
      </c>
      <c r="H661" s="6">
        <f t="shared" si="20"/>
        <v>2019</v>
      </c>
      <c r="I661">
        <v>4000</v>
      </c>
      <c r="J661" s="11">
        <f t="shared" si="21"/>
        <v>7.92</v>
      </c>
      <c r="K661" t="s">
        <v>21</v>
      </c>
      <c r="L661" t="s">
        <v>10</v>
      </c>
    </row>
    <row r="662" spans="1:12">
      <c r="A662" s="2" t="s">
        <v>1216</v>
      </c>
      <c r="B662" t="s">
        <v>20</v>
      </c>
      <c r="C662">
        <v>8</v>
      </c>
      <c r="D662" t="s">
        <v>1375</v>
      </c>
      <c r="E662" t="s">
        <v>836</v>
      </c>
      <c r="F662" t="s">
        <v>836</v>
      </c>
      <c r="G662" s="1">
        <v>43669</v>
      </c>
      <c r="H662" s="6">
        <f t="shared" si="20"/>
        <v>2019</v>
      </c>
      <c r="I662">
        <v>3888</v>
      </c>
      <c r="J662" s="11">
        <f t="shared" si="21"/>
        <v>7.6982400000000002</v>
      </c>
      <c r="K662" t="s">
        <v>21</v>
      </c>
      <c r="L662" t="s">
        <v>10</v>
      </c>
    </row>
    <row r="663" spans="1:12">
      <c r="A663" s="2" t="s">
        <v>1216</v>
      </c>
      <c r="B663" t="s">
        <v>20</v>
      </c>
      <c r="C663">
        <v>8</v>
      </c>
      <c r="D663" t="s">
        <v>1375</v>
      </c>
      <c r="E663" t="s">
        <v>837</v>
      </c>
      <c r="F663" t="s">
        <v>837</v>
      </c>
      <c r="G663" s="1">
        <v>43670</v>
      </c>
      <c r="H663" s="6">
        <f t="shared" si="20"/>
        <v>2019</v>
      </c>
      <c r="I663">
        <v>3983</v>
      </c>
      <c r="J663" s="11">
        <f t="shared" si="21"/>
        <v>7.8863399999999997</v>
      </c>
      <c r="K663" t="s">
        <v>21</v>
      </c>
      <c r="L663" t="s">
        <v>10</v>
      </c>
    </row>
    <row r="664" spans="1:12">
      <c r="A664" s="2" t="s">
        <v>1216</v>
      </c>
      <c r="B664" t="s">
        <v>20</v>
      </c>
      <c r="C664">
        <v>8</v>
      </c>
      <c r="D664" t="s">
        <v>1375</v>
      </c>
      <c r="E664" t="s">
        <v>838</v>
      </c>
      <c r="F664" t="s">
        <v>838</v>
      </c>
      <c r="G664" s="1">
        <v>43671</v>
      </c>
      <c r="H664" s="6">
        <f t="shared" si="20"/>
        <v>2019</v>
      </c>
      <c r="I664">
        <v>4134</v>
      </c>
      <c r="J664" s="11">
        <f t="shared" si="21"/>
        <v>8.1853200000000008</v>
      </c>
      <c r="K664" t="s">
        <v>21</v>
      </c>
      <c r="L664" t="s">
        <v>10</v>
      </c>
    </row>
    <row r="665" spans="1:12">
      <c r="A665" s="2" t="s">
        <v>1216</v>
      </c>
      <c r="B665" t="s">
        <v>20</v>
      </c>
      <c r="C665">
        <v>8</v>
      </c>
      <c r="D665" t="s">
        <v>1375</v>
      </c>
      <c r="E665" t="s">
        <v>839</v>
      </c>
      <c r="F665" t="s">
        <v>839</v>
      </c>
      <c r="G665" s="1">
        <v>43672</v>
      </c>
      <c r="H665" s="6">
        <f t="shared" si="20"/>
        <v>2019</v>
      </c>
      <c r="I665">
        <v>3720</v>
      </c>
      <c r="J665" s="11">
        <f t="shared" si="21"/>
        <v>7.3655999999999997</v>
      </c>
      <c r="K665" t="s">
        <v>21</v>
      </c>
      <c r="L665" t="s">
        <v>10</v>
      </c>
    </row>
    <row r="666" spans="1:12">
      <c r="A666" s="2" t="s">
        <v>1216</v>
      </c>
      <c r="B666" t="s">
        <v>20</v>
      </c>
      <c r="C666">
        <v>8</v>
      </c>
      <c r="D666" t="s">
        <v>1375</v>
      </c>
      <c r="E666" t="s">
        <v>840</v>
      </c>
      <c r="F666" t="s">
        <v>840</v>
      </c>
      <c r="G666" s="1">
        <v>43673</v>
      </c>
      <c r="H666" s="6">
        <f t="shared" si="20"/>
        <v>2019</v>
      </c>
      <c r="I666">
        <v>3999</v>
      </c>
      <c r="J666" s="11">
        <f t="shared" si="21"/>
        <v>7.9180200000000003</v>
      </c>
      <c r="K666" t="s">
        <v>21</v>
      </c>
      <c r="L666" t="s">
        <v>10</v>
      </c>
    </row>
    <row r="667" spans="1:12">
      <c r="A667" s="2" t="s">
        <v>1216</v>
      </c>
      <c r="B667" t="s">
        <v>20</v>
      </c>
      <c r="C667">
        <v>8</v>
      </c>
      <c r="D667" t="s">
        <v>1375</v>
      </c>
      <c r="E667" t="s">
        <v>841</v>
      </c>
      <c r="F667" t="s">
        <v>841</v>
      </c>
      <c r="G667" s="1">
        <v>43674</v>
      </c>
      <c r="H667" s="6">
        <f t="shared" si="20"/>
        <v>2019</v>
      </c>
      <c r="I667">
        <v>4188</v>
      </c>
      <c r="J667" s="11">
        <f t="shared" si="21"/>
        <v>8.2922399999999996</v>
      </c>
      <c r="K667" t="s">
        <v>21</v>
      </c>
      <c r="L667" t="s">
        <v>10</v>
      </c>
    </row>
    <row r="668" spans="1:12">
      <c r="A668" s="2" t="s">
        <v>1216</v>
      </c>
      <c r="B668" t="s">
        <v>20</v>
      </c>
      <c r="C668">
        <v>8</v>
      </c>
      <c r="D668" t="s">
        <v>1375</v>
      </c>
      <c r="E668" t="s">
        <v>842</v>
      </c>
      <c r="F668" t="s">
        <v>842</v>
      </c>
      <c r="G668" s="1">
        <v>43675</v>
      </c>
      <c r="H668" s="6">
        <f t="shared" si="20"/>
        <v>2019</v>
      </c>
      <c r="I668">
        <v>3803</v>
      </c>
      <c r="J668" s="11">
        <f t="shared" si="21"/>
        <v>7.5299399999999999</v>
      </c>
      <c r="K668" t="s">
        <v>21</v>
      </c>
      <c r="L668" t="s">
        <v>10</v>
      </c>
    </row>
    <row r="669" spans="1:12">
      <c r="A669" s="2" t="s">
        <v>1216</v>
      </c>
      <c r="B669" t="s">
        <v>20</v>
      </c>
      <c r="C669">
        <v>8</v>
      </c>
      <c r="D669" t="s">
        <v>1375</v>
      </c>
      <c r="E669" t="s">
        <v>843</v>
      </c>
      <c r="F669" t="s">
        <v>843</v>
      </c>
      <c r="G669" s="1">
        <v>43676</v>
      </c>
      <c r="H669" s="6">
        <f t="shared" si="20"/>
        <v>2019</v>
      </c>
      <c r="I669">
        <v>3804</v>
      </c>
      <c r="J669" s="11">
        <f t="shared" si="21"/>
        <v>7.5319200000000004</v>
      </c>
      <c r="K669" t="s">
        <v>21</v>
      </c>
      <c r="L669" t="s">
        <v>10</v>
      </c>
    </row>
    <row r="670" spans="1:12">
      <c r="A670" s="2" t="s">
        <v>1216</v>
      </c>
      <c r="B670" t="s">
        <v>20</v>
      </c>
      <c r="C670">
        <v>8</v>
      </c>
      <c r="D670" t="s">
        <v>1375</v>
      </c>
      <c r="E670" t="s">
        <v>25</v>
      </c>
      <c r="F670" t="s">
        <v>25</v>
      </c>
      <c r="G670" s="1">
        <v>43677</v>
      </c>
      <c r="H670" s="6">
        <f t="shared" si="20"/>
        <v>2019</v>
      </c>
      <c r="I670">
        <v>3733</v>
      </c>
      <c r="J670" s="11">
        <f t="shared" si="21"/>
        <v>7.3913399999999996</v>
      </c>
      <c r="K670" t="s">
        <v>21</v>
      </c>
      <c r="L670" t="s">
        <v>10</v>
      </c>
    </row>
    <row r="671" spans="1:12">
      <c r="A671" s="2" t="s">
        <v>1216</v>
      </c>
      <c r="B671" t="s">
        <v>20</v>
      </c>
      <c r="C671">
        <v>8</v>
      </c>
      <c r="D671" t="s">
        <v>1375</v>
      </c>
      <c r="E671" t="s">
        <v>26</v>
      </c>
      <c r="F671" t="s">
        <v>26</v>
      </c>
      <c r="G671" s="1">
        <v>43678</v>
      </c>
      <c r="H671" s="6">
        <f t="shared" si="20"/>
        <v>2019</v>
      </c>
      <c r="I671">
        <v>3903</v>
      </c>
      <c r="J671" s="11">
        <f t="shared" si="21"/>
        <v>7.7279400000000003</v>
      </c>
      <c r="K671" t="s">
        <v>21</v>
      </c>
      <c r="L671" t="s">
        <v>10</v>
      </c>
    </row>
    <row r="672" spans="1:12">
      <c r="A672" s="2" t="s">
        <v>1216</v>
      </c>
      <c r="B672" t="s">
        <v>20</v>
      </c>
      <c r="C672">
        <v>8</v>
      </c>
      <c r="D672" t="s">
        <v>1375</v>
      </c>
      <c r="E672" t="s">
        <v>28</v>
      </c>
      <c r="F672" t="s">
        <v>28</v>
      </c>
      <c r="G672" s="1">
        <v>43679</v>
      </c>
      <c r="H672" s="6">
        <f t="shared" si="20"/>
        <v>2019</v>
      </c>
      <c r="I672">
        <v>3709</v>
      </c>
      <c r="J672" s="11">
        <f t="shared" si="21"/>
        <v>7.34382</v>
      </c>
      <c r="K672" t="s">
        <v>21</v>
      </c>
      <c r="L672" t="s">
        <v>10</v>
      </c>
    </row>
    <row r="673" spans="1:12">
      <c r="A673" s="2" t="s">
        <v>1216</v>
      </c>
      <c r="B673" t="s">
        <v>20</v>
      </c>
      <c r="C673">
        <v>8</v>
      </c>
      <c r="D673" t="s">
        <v>1375</v>
      </c>
      <c r="E673" t="s">
        <v>43</v>
      </c>
      <c r="F673" t="s">
        <v>43</v>
      </c>
      <c r="G673" s="1">
        <v>43680</v>
      </c>
      <c r="H673" s="6">
        <f t="shared" si="20"/>
        <v>2019</v>
      </c>
      <c r="I673">
        <v>3702</v>
      </c>
      <c r="J673" s="11">
        <f t="shared" si="21"/>
        <v>7.3299599999999998</v>
      </c>
      <c r="K673" t="s">
        <v>21</v>
      </c>
      <c r="L673" t="s">
        <v>10</v>
      </c>
    </row>
    <row r="674" spans="1:12">
      <c r="A674" s="2" t="s">
        <v>1216</v>
      </c>
      <c r="B674" t="s">
        <v>20</v>
      </c>
      <c r="C674">
        <v>8</v>
      </c>
      <c r="D674" t="s">
        <v>1375</v>
      </c>
      <c r="E674" t="s">
        <v>44</v>
      </c>
      <c r="F674" t="s">
        <v>44</v>
      </c>
      <c r="G674" s="1">
        <v>43681</v>
      </c>
      <c r="H674" s="6">
        <f t="shared" si="20"/>
        <v>2019</v>
      </c>
      <c r="I674">
        <v>3816</v>
      </c>
      <c r="J674" s="11">
        <f t="shared" si="21"/>
        <v>7.5556799999999997</v>
      </c>
      <c r="K674" t="s">
        <v>21</v>
      </c>
      <c r="L674" t="s">
        <v>10</v>
      </c>
    </row>
    <row r="675" spans="1:12">
      <c r="A675" s="2" t="s">
        <v>1216</v>
      </c>
      <c r="B675" t="s">
        <v>20</v>
      </c>
      <c r="C675">
        <v>8</v>
      </c>
      <c r="D675" t="s">
        <v>1375</v>
      </c>
      <c r="E675" t="s">
        <v>45</v>
      </c>
      <c r="F675" t="s">
        <v>45</v>
      </c>
      <c r="G675" s="1">
        <v>43682</v>
      </c>
      <c r="H675" s="6">
        <f t="shared" si="20"/>
        <v>2019</v>
      </c>
      <c r="I675">
        <v>5071</v>
      </c>
      <c r="J675" s="11">
        <f t="shared" si="21"/>
        <v>10.04058</v>
      </c>
      <c r="K675" t="s">
        <v>21</v>
      </c>
      <c r="L675" t="s">
        <v>10</v>
      </c>
    </row>
    <row r="676" spans="1:12">
      <c r="A676" s="2" t="s">
        <v>1216</v>
      </c>
      <c r="B676" t="s">
        <v>20</v>
      </c>
      <c r="C676">
        <v>8</v>
      </c>
      <c r="D676" t="s">
        <v>1375</v>
      </c>
      <c r="E676" t="s">
        <v>46</v>
      </c>
      <c r="F676" t="s">
        <v>46</v>
      </c>
      <c r="G676" s="1">
        <v>43683</v>
      </c>
      <c r="H676" s="6">
        <f t="shared" si="20"/>
        <v>2019</v>
      </c>
      <c r="I676">
        <v>2943</v>
      </c>
      <c r="J676" s="11">
        <f t="shared" si="21"/>
        <v>5.82714</v>
      </c>
      <c r="K676" t="s">
        <v>21</v>
      </c>
      <c r="L676" t="s">
        <v>10</v>
      </c>
    </row>
    <row r="677" spans="1:12">
      <c r="A677" s="2" t="s">
        <v>1216</v>
      </c>
      <c r="B677" t="s">
        <v>20</v>
      </c>
      <c r="C677">
        <v>8</v>
      </c>
      <c r="D677" t="s">
        <v>1375</v>
      </c>
      <c r="E677" t="s">
        <v>47</v>
      </c>
      <c r="F677" t="s">
        <v>47</v>
      </c>
      <c r="G677" s="1">
        <v>43684</v>
      </c>
      <c r="H677" s="6">
        <f t="shared" si="20"/>
        <v>2019</v>
      </c>
      <c r="I677">
        <v>2905</v>
      </c>
      <c r="J677" s="11">
        <f t="shared" si="21"/>
        <v>5.7519</v>
      </c>
      <c r="K677" t="s">
        <v>21</v>
      </c>
      <c r="L677" t="s">
        <v>10</v>
      </c>
    </row>
    <row r="678" spans="1:12">
      <c r="A678" s="2" t="s">
        <v>1216</v>
      </c>
      <c r="B678" t="s">
        <v>20</v>
      </c>
      <c r="C678">
        <v>8</v>
      </c>
      <c r="D678" t="s">
        <v>1375</v>
      </c>
      <c r="E678" t="s">
        <v>48</v>
      </c>
      <c r="F678" t="s">
        <v>48</v>
      </c>
      <c r="G678" s="1">
        <v>43685</v>
      </c>
      <c r="H678" s="6">
        <f t="shared" si="20"/>
        <v>2019</v>
      </c>
      <c r="I678">
        <v>3947</v>
      </c>
      <c r="J678" s="11">
        <f t="shared" si="21"/>
        <v>7.8150599999999999</v>
      </c>
      <c r="K678" t="s">
        <v>21</v>
      </c>
      <c r="L678" t="s">
        <v>10</v>
      </c>
    </row>
    <row r="679" spans="1:12">
      <c r="A679" s="2" t="s">
        <v>1216</v>
      </c>
      <c r="B679" t="s">
        <v>20</v>
      </c>
      <c r="C679">
        <v>8</v>
      </c>
      <c r="D679" t="s">
        <v>1375</v>
      </c>
      <c r="E679" t="s">
        <v>49</v>
      </c>
      <c r="F679" t="s">
        <v>49</v>
      </c>
      <c r="G679" s="1">
        <v>43686</v>
      </c>
      <c r="H679" s="6">
        <f t="shared" si="20"/>
        <v>2019</v>
      </c>
      <c r="I679">
        <v>3280</v>
      </c>
      <c r="J679" s="11">
        <f t="shared" si="21"/>
        <v>6.4943999999999997</v>
      </c>
      <c r="K679" t="s">
        <v>21</v>
      </c>
      <c r="L679" t="s">
        <v>10</v>
      </c>
    </row>
    <row r="680" spans="1:12">
      <c r="A680" s="2" t="s">
        <v>1216</v>
      </c>
      <c r="B680" t="s">
        <v>20</v>
      </c>
      <c r="C680">
        <v>8</v>
      </c>
      <c r="D680" t="s">
        <v>1375</v>
      </c>
      <c r="E680" t="s">
        <v>50</v>
      </c>
      <c r="F680" t="s">
        <v>50</v>
      </c>
      <c r="G680" s="1">
        <v>43687</v>
      </c>
      <c r="H680" s="6">
        <f t="shared" si="20"/>
        <v>2019</v>
      </c>
      <c r="I680">
        <v>4851</v>
      </c>
      <c r="J680" s="11">
        <f t="shared" si="21"/>
        <v>9.6049799999999994</v>
      </c>
      <c r="K680" t="s">
        <v>21</v>
      </c>
      <c r="L680" t="s">
        <v>10</v>
      </c>
    </row>
    <row r="681" spans="1:12">
      <c r="A681" s="2" t="s">
        <v>1216</v>
      </c>
      <c r="B681" t="s">
        <v>20</v>
      </c>
      <c r="C681">
        <v>8</v>
      </c>
      <c r="D681" t="s">
        <v>1375</v>
      </c>
      <c r="E681" t="s">
        <v>51</v>
      </c>
      <c r="F681" t="s">
        <v>51</v>
      </c>
      <c r="G681" s="1">
        <v>43688</v>
      </c>
      <c r="H681" s="6">
        <f t="shared" si="20"/>
        <v>2019</v>
      </c>
      <c r="I681">
        <v>4178</v>
      </c>
      <c r="J681" s="11">
        <f t="shared" si="21"/>
        <v>8.2724399999999996</v>
      </c>
      <c r="K681" t="s">
        <v>21</v>
      </c>
      <c r="L681" t="s">
        <v>10</v>
      </c>
    </row>
    <row r="682" spans="1:12">
      <c r="A682" s="2" t="s">
        <v>1216</v>
      </c>
      <c r="B682" t="s">
        <v>20</v>
      </c>
      <c r="C682">
        <v>8</v>
      </c>
      <c r="D682" t="s">
        <v>1375</v>
      </c>
      <c r="E682" t="s">
        <v>52</v>
      </c>
      <c r="F682" t="s">
        <v>52</v>
      </c>
      <c r="G682" s="1">
        <v>43689</v>
      </c>
      <c r="H682" s="6">
        <f t="shared" si="20"/>
        <v>2019</v>
      </c>
      <c r="I682">
        <v>3754</v>
      </c>
      <c r="J682" s="11">
        <f t="shared" si="21"/>
        <v>7.4329200000000002</v>
      </c>
      <c r="K682" t="s">
        <v>21</v>
      </c>
      <c r="L682" t="s">
        <v>10</v>
      </c>
    </row>
    <row r="683" spans="1:12">
      <c r="A683" s="2" t="s">
        <v>1216</v>
      </c>
      <c r="B683" t="s">
        <v>20</v>
      </c>
      <c r="C683">
        <v>8</v>
      </c>
      <c r="D683" t="s">
        <v>1375</v>
      </c>
      <c r="E683" t="s">
        <v>53</v>
      </c>
      <c r="F683" t="s">
        <v>53</v>
      </c>
      <c r="G683" s="1">
        <v>43690</v>
      </c>
      <c r="H683" s="6">
        <f t="shared" si="20"/>
        <v>2019</v>
      </c>
      <c r="I683">
        <v>3910</v>
      </c>
      <c r="J683" s="11">
        <f t="shared" si="21"/>
        <v>7.7417999999999996</v>
      </c>
      <c r="K683" t="s">
        <v>21</v>
      </c>
      <c r="L683" t="s">
        <v>10</v>
      </c>
    </row>
    <row r="684" spans="1:12">
      <c r="A684" s="2" t="s">
        <v>1216</v>
      </c>
      <c r="B684" t="s">
        <v>20</v>
      </c>
      <c r="C684">
        <v>8</v>
      </c>
      <c r="D684" t="s">
        <v>1375</v>
      </c>
      <c r="E684" t="s">
        <v>54</v>
      </c>
      <c r="F684" t="s">
        <v>54</v>
      </c>
      <c r="G684" s="1">
        <v>43691</v>
      </c>
      <c r="H684" s="6">
        <f t="shared" si="20"/>
        <v>2019</v>
      </c>
      <c r="I684">
        <v>-3317</v>
      </c>
      <c r="J684" s="11">
        <f t="shared" si="21"/>
        <v>-6.5676600000000001</v>
      </c>
      <c r="K684" t="s">
        <v>21</v>
      </c>
      <c r="L684" t="s">
        <v>10</v>
      </c>
    </row>
    <row r="685" spans="1:12">
      <c r="A685" s="2" t="s">
        <v>1216</v>
      </c>
      <c r="B685" t="s">
        <v>20</v>
      </c>
      <c r="C685">
        <v>8</v>
      </c>
      <c r="D685" t="s">
        <v>1375</v>
      </c>
      <c r="E685" t="s">
        <v>55</v>
      </c>
      <c r="F685" t="s">
        <v>55</v>
      </c>
      <c r="G685" s="1">
        <v>43692</v>
      </c>
      <c r="H685" s="6">
        <f t="shared" si="20"/>
        <v>2019</v>
      </c>
      <c r="I685">
        <v>3496</v>
      </c>
      <c r="J685" s="11">
        <f t="shared" si="21"/>
        <v>6.9220800000000002</v>
      </c>
      <c r="K685" t="s">
        <v>21</v>
      </c>
      <c r="L685" t="s">
        <v>10</v>
      </c>
    </row>
    <row r="686" spans="1:12">
      <c r="A686" s="2" t="s">
        <v>1216</v>
      </c>
      <c r="B686" t="s">
        <v>20</v>
      </c>
      <c r="C686">
        <v>8</v>
      </c>
      <c r="D686" t="s">
        <v>1375</v>
      </c>
      <c r="E686" t="s">
        <v>56</v>
      </c>
      <c r="F686" t="s">
        <v>56</v>
      </c>
      <c r="G686" s="1">
        <v>43693</v>
      </c>
      <c r="H686" s="6">
        <f t="shared" si="20"/>
        <v>2019</v>
      </c>
      <c r="I686">
        <v>3741</v>
      </c>
      <c r="J686" s="11">
        <f t="shared" si="21"/>
        <v>7.4071800000000003</v>
      </c>
      <c r="K686" t="s">
        <v>21</v>
      </c>
      <c r="L686" t="s">
        <v>10</v>
      </c>
    </row>
    <row r="687" spans="1:12">
      <c r="A687" s="2" t="s">
        <v>1216</v>
      </c>
      <c r="B687" t="s">
        <v>20</v>
      </c>
      <c r="C687">
        <v>8</v>
      </c>
      <c r="D687" t="s">
        <v>1375</v>
      </c>
      <c r="E687" t="s">
        <v>57</v>
      </c>
      <c r="F687" t="s">
        <v>57</v>
      </c>
      <c r="G687" s="1">
        <v>43694</v>
      </c>
      <c r="H687" s="6">
        <f t="shared" si="20"/>
        <v>2019</v>
      </c>
      <c r="I687">
        <v>3640</v>
      </c>
      <c r="J687" s="11">
        <f t="shared" si="21"/>
        <v>7.2072000000000003</v>
      </c>
      <c r="K687" t="s">
        <v>21</v>
      </c>
      <c r="L687" t="s">
        <v>10</v>
      </c>
    </row>
    <row r="688" spans="1:12">
      <c r="A688" s="2" t="s">
        <v>1216</v>
      </c>
      <c r="B688" t="s">
        <v>20</v>
      </c>
      <c r="C688">
        <v>8</v>
      </c>
      <c r="D688" t="s">
        <v>1375</v>
      </c>
      <c r="E688" t="s">
        <v>58</v>
      </c>
      <c r="F688" t="s">
        <v>58</v>
      </c>
      <c r="G688" s="1">
        <v>43695</v>
      </c>
      <c r="H688" s="6">
        <f t="shared" si="20"/>
        <v>2019</v>
      </c>
      <c r="I688">
        <v>3964</v>
      </c>
      <c r="J688" s="11">
        <f t="shared" si="21"/>
        <v>7.8487200000000001</v>
      </c>
      <c r="K688" t="s">
        <v>21</v>
      </c>
      <c r="L688" t="s">
        <v>10</v>
      </c>
    </row>
    <row r="689" spans="1:12">
      <c r="A689" s="2" t="s">
        <v>1216</v>
      </c>
      <c r="B689" t="s">
        <v>20</v>
      </c>
      <c r="C689">
        <v>8</v>
      </c>
      <c r="D689" t="s">
        <v>1375</v>
      </c>
      <c r="E689" t="s">
        <v>59</v>
      </c>
      <c r="F689" t="s">
        <v>59</v>
      </c>
      <c r="G689" s="1">
        <v>43696</v>
      </c>
      <c r="H689" s="6">
        <f t="shared" si="20"/>
        <v>2019</v>
      </c>
      <c r="I689">
        <v>3665</v>
      </c>
      <c r="J689" s="11">
        <f t="shared" si="21"/>
        <v>7.2567000000000004</v>
      </c>
      <c r="K689" t="s">
        <v>21</v>
      </c>
      <c r="L689" t="s">
        <v>10</v>
      </c>
    </row>
    <row r="690" spans="1:12">
      <c r="A690" s="2" t="s">
        <v>1216</v>
      </c>
      <c r="B690" t="s">
        <v>20</v>
      </c>
      <c r="C690">
        <v>8</v>
      </c>
      <c r="D690" t="s">
        <v>1375</v>
      </c>
      <c r="E690" t="s">
        <v>60</v>
      </c>
      <c r="F690" t="s">
        <v>60</v>
      </c>
      <c r="G690" s="1">
        <v>43697</v>
      </c>
      <c r="H690" s="6">
        <f t="shared" si="20"/>
        <v>2019</v>
      </c>
      <c r="I690">
        <v>3649</v>
      </c>
      <c r="J690" s="11">
        <f t="shared" si="21"/>
        <v>7.2250199999999998</v>
      </c>
      <c r="K690" t="s">
        <v>21</v>
      </c>
      <c r="L690" t="s">
        <v>10</v>
      </c>
    </row>
    <row r="691" spans="1:12">
      <c r="A691" s="2" t="s">
        <v>1216</v>
      </c>
      <c r="B691" t="s">
        <v>20</v>
      </c>
      <c r="C691">
        <v>8</v>
      </c>
      <c r="D691" t="s">
        <v>1375</v>
      </c>
      <c r="E691" t="s">
        <v>61</v>
      </c>
      <c r="F691" t="s">
        <v>61</v>
      </c>
      <c r="G691" s="1">
        <v>43698</v>
      </c>
      <c r="H691" s="6">
        <f t="shared" si="20"/>
        <v>2019</v>
      </c>
      <c r="I691">
        <v>3523</v>
      </c>
      <c r="J691" s="11">
        <f t="shared" si="21"/>
        <v>6.9755399999999996</v>
      </c>
      <c r="K691" t="s">
        <v>21</v>
      </c>
      <c r="L691" t="s">
        <v>10</v>
      </c>
    </row>
    <row r="692" spans="1:12">
      <c r="A692" s="2" t="s">
        <v>1216</v>
      </c>
      <c r="B692" t="s">
        <v>20</v>
      </c>
      <c r="C692">
        <v>8</v>
      </c>
      <c r="D692" t="s">
        <v>1375</v>
      </c>
      <c r="E692" t="s">
        <v>62</v>
      </c>
      <c r="F692" t="s">
        <v>62</v>
      </c>
      <c r="G692" s="1">
        <v>43699</v>
      </c>
      <c r="H692" s="6">
        <f t="shared" si="20"/>
        <v>2019</v>
      </c>
      <c r="I692">
        <v>3641</v>
      </c>
      <c r="J692" s="11">
        <f t="shared" si="21"/>
        <v>7.2091799999999999</v>
      </c>
      <c r="K692" t="s">
        <v>21</v>
      </c>
      <c r="L692" t="s">
        <v>10</v>
      </c>
    </row>
    <row r="693" spans="1:12">
      <c r="A693" s="2" t="s">
        <v>1216</v>
      </c>
      <c r="B693" t="s">
        <v>20</v>
      </c>
      <c r="C693">
        <v>8</v>
      </c>
      <c r="D693" t="s">
        <v>1375</v>
      </c>
      <c r="E693" t="s">
        <v>63</v>
      </c>
      <c r="F693" t="s">
        <v>63</v>
      </c>
      <c r="G693" s="1">
        <v>43700</v>
      </c>
      <c r="H693" s="6">
        <f t="shared" si="20"/>
        <v>2019</v>
      </c>
      <c r="I693">
        <v>3913</v>
      </c>
      <c r="J693" s="11">
        <f t="shared" si="21"/>
        <v>7.7477400000000003</v>
      </c>
      <c r="K693" t="s">
        <v>21</v>
      </c>
      <c r="L693" t="s">
        <v>10</v>
      </c>
    </row>
    <row r="694" spans="1:12">
      <c r="A694" s="2" t="s">
        <v>1216</v>
      </c>
      <c r="B694" t="s">
        <v>20</v>
      </c>
      <c r="C694">
        <v>8</v>
      </c>
      <c r="D694" t="s">
        <v>1375</v>
      </c>
      <c r="E694" t="s">
        <v>64</v>
      </c>
      <c r="F694" t="s">
        <v>64</v>
      </c>
      <c r="G694" s="1">
        <v>43701</v>
      </c>
      <c r="H694" s="6">
        <f t="shared" si="20"/>
        <v>2019</v>
      </c>
      <c r="I694">
        <v>2923</v>
      </c>
      <c r="J694" s="11">
        <f t="shared" si="21"/>
        <v>5.7875399999999999</v>
      </c>
      <c r="K694" t="s">
        <v>21</v>
      </c>
      <c r="L694" t="s">
        <v>10</v>
      </c>
    </row>
    <row r="695" spans="1:12">
      <c r="A695" s="2" t="s">
        <v>1216</v>
      </c>
      <c r="B695" t="s">
        <v>20</v>
      </c>
      <c r="C695">
        <v>8</v>
      </c>
      <c r="D695" t="s">
        <v>1375</v>
      </c>
      <c r="E695" t="s">
        <v>65</v>
      </c>
      <c r="F695" t="s">
        <v>65</v>
      </c>
      <c r="G695" s="1">
        <v>43702</v>
      </c>
      <c r="H695" s="6">
        <f t="shared" si="20"/>
        <v>2019</v>
      </c>
      <c r="I695">
        <v>3667</v>
      </c>
      <c r="J695" s="11">
        <f t="shared" si="21"/>
        <v>7.2606599999999997</v>
      </c>
      <c r="K695" t="s">
        <v>21</v>
      </c>
      <c r="L695" t="s">
        <v>10</v>
      </c>
    </row>
    <row r="696" spans="1:12">
      <c r="A696" s="2" t="s">
        <v>1216</v>
      </c>
      <c r="B696" t="s">
        <v>20</v>
      </c>
      <c r="C696">
        <v>8</v>
      </c>
      <c r="D696" t="s">
        <v>1375</v>
      </c>
      <c r="E696" t="s">
        <v>66</v>
      </c>
      <c r="F696" t="s">
        <v>66</v>
      </c>
      <c r="G696" s="1">
        <v>43703</v>
      </c>
      <c r="H696" s="6">
        <f t="shared" si="20"/>
        <v>2019</v>
      </c>
      <c r="I696">
        <v>3464</v>
      </c>
      <c r="J696" s="11">
        <f t="shared" si="21"/>
        <v>6.8587199999999999</v>
      </c>
      <c r="K696" t="s">
        <v>21</v>
      </c>
      <c r="L696" t="s">
        <v>10</v>
      </c>
    </row>
    <row r="697" spans="1:12">
      <c r="A697" s="2" t="s">
        <v>1216</v>
      </c>
      <c r="B697" t="s">
        <v>20</v>
      </c>
      <c r="C697">
        <v>8</v>
      </c>
      <c r="D697" t="s">
        <v>1375</v>
      </c>
      <c r="E697" t="s">
        <v>67</v>
      </c>
      <c r="F697" t="s">
        <v>67</v>
      </c>
      <c r="G697" s="1">
        <v>43704</v>
      </c>
      <c r="H697" s="6">
        <f t="shared" si="20"/>
        <v>2019</v>
      </c>
      <c r="I697">
        <v>3827</v>
      </c>
      <c r="J697" s="11">
        <f t="shared" si="21"/>
        <v>7.5774600000000003</v>
      </c>
      <c r="K697" t="s">
        <v>21</v>
      </c>
      <c r="L697" t="s">
        <v>10</v>
      </c>
    </row>
    <row r="698" spans="1:12">
      <c r="A698" s="2" t="s">
        <v>1216</v>
      </c>
      <c r="B698" t="s">
        <v>20</v>
      </c>
      <c r="C698">
        <v>8</v>
      </c>
      <c r="D698" t="s">
        <v>1375</v>
      </c>
      <c r="E698" t="s">
        <v>68</v>
      </c>
      <c r="F698" t="s">
        <v>68</v>
      </c>
      <c r="G698" s="1">
        <v>43705</v>
      </c>
      <c r="H698" s="6">
        <f t="shared" si="20"/>
        <v>2019</v>
      </c>
      <c r="I698">
        <v>3605</v>
      </c>
      <c r="J698" s="11">
        <f t="shared" si="21"/>
        <v>7.1379000000000001</v>
      </c>
      <c r="K698" t="s">
        <v>21</v>
      </c>
      <c r="L698" t="s">
        <v>10</v>
      </c>
    </row>
    <row r="699" spans="1:12">
      <c r="A699" s="2" t="s">
        <v>1216</v>
      </c>
      <c r="B699" t="s">
        <v>20</v>
      </c>
      <c r="C699">
        <v>8</v>
      </c>
      <c r="D699" t="s">
        <v>1375</v>
      </c>
      <c r="E699" t="s">
        <v>69</v>
      </c>
      <c r="F699" t="s">
        <v>69</v>
      </c>
      <c r="G699" s="1">
        <v>43706</v>
      </c>
      <c r="H699" s="6">
        <f t="shared" si="20"/>
        <v>2019</v>
      </c>
      <c r="I699">
        <v>3447</v>
      </c>
      <c r="J699" s="11">
        <f t="shared" si="21"/>
        <v>6.8250599999999997</v>
      </c>
      <c r="K699" t="s">
        <v>21</v>
      </c>
      <c r="L699" t="s">
        <v>10</v>
      </c>
    </row>
    <row r="700" spans="1:12">
      <c r="A700" s="2" t="s">
        <v>1216</v>
      </c>
      <c r="B700" t="s">
        <v>20</v>
      </c>
      <c r="C700">
        <v>8</v>
      </c>
      <c r="D700" t="s">
        <v>1375</v>
      </c>
      <c r="E700" t="s">
        <v>70</v>
      </c>
      <c r="F700" t="s">
        <v>70</v>
      </c>
      <c r="G700" s="1">
        <v>43707</v>
      </c>
      <c r="H700" s="6">
        <f t="shared" si="20"/>
        <v>2019</v>
      </c>
      <c r="I700">
        <v>3602</v>
      </c>
      <c r="J700" s="11">
        <f t="shared" si="21"/>
        <v>7.1319600000000003</v>
      </c>
      <c r="K700" t="s">
        <v>21</v>
      </c>
      <c r="L700" t="s">
        <v>10</v>
      </c>
    </row>
    <row r="701" spans="1:12">
      <c r="A701" s="2" t="s">
        <v>1216</v>
      </c>
      <c r="B701" t="s">
        <v>20</v>
      </c>
      <c r="C701">
        <v>8</v>
      </c>
      <c r="D701" t="s">
        <v>1375</v>
      </c>
      <c r="E701" t="s">
        <v>71</v>
      </c>
      <c r="F701" t="s">
        <v>71</v>
      </c>
      <c r="G701" s="1">
        <v>43708</v>
      </c>
      <c r="H701" s="6">
        <f t="shared" si="20"/>
        <v>2019</v>
      </c>
      <c r="I701">
        <v>3605</v>
      </c>
      <c r="J701" s="11">
        <f t="shared" si="21"/>
        <v>7.1379000000000001</v>
      </c>
      <c r="K701" t="s">
        <v>21</v>
      </c>
      <c r="L701" t="s">
        <v>10</v>
      </c>
    </row>
    <row r="702" spans="1:12">
      <c r="A702" s="2" t="s">
        <v>1216</v>
      </c>
      <c r="B702" t="s">
        <v>20</v>
      </c>
      <c r="C702">
        <v>8</v>
      </c>
      <c r="D702" t="s">
        <v>1375</v>
      </c>
      <c r="E702" t="s">
        <v>72</v>
      </c>
      <c r="F702" t="s">
        <v>72</v>
      </c>
      <c r="G702" s="1">
        <v>43709</v>
      </c>
      <c r="H702" s="6">
        <f t="shared" si="20"/>
        <v>2019</v>
      </c>
      <c r="I702">
        <v>3965</v>
      </c>
      <c r="J702" s="11">
        <f t="shared" si="21"/>
        <v>7.8506999999999998</v>
      </c>
      <c r="K702" t="s">
        <v>21</v>
      </c>
      <c r="L702" t="s">
        <v>10</v>
      </c>
    </row>
    <row r="703" spans="1:12">
      <c r="A703" s="2" t="s">
        <v>1216</v>
      </c>
      <c r="B703" t="s">
        <v>20</v>
      </c>
      <c r="C703">
        <v>8</v>
      </c>
      <c r="D703" t="s">
        <v>1375</v>
      </c>
      <c r="E703" t="s">
        <v>73</v>
      </c>
      <c r="F703" t="s">
        <v>73</v>
      </c>
      <c r="G703" s="1">
        <v>43710</v>
      </c>
      <c r="H703" s="6">
        <f t="shared" si="20"/>
        <v>2019</v>
      </c>
      <c r="I703">
        <v>3212</v>
      </c>
      <c r="J703" s="11">
        <f t="shared" si="21"/>
        <v>6.3597599999999996</v>
      </c>
      <c r="K703" t="s">
        <v>21</v>
      </c>
      <c r="L703" t="s">
        <v>10</v>
      </c>
    </row>
    <row r="704" spans="1:12">
      <c r="A704" s="2" t="s">
        <v>1216</v>
      </c>
      <c r="B704" t="s">
        <v>20</v>
      </c>
      <c r="C704">
        <v>8</v>
      </c>
      <c r="D704" t="s">
        <v>1375</v>
      </c>
      <c r="E704" t="s">
        <v>74</v>
      </c>
      <c r="F704" t="s">
        <v>74</v>
      </c>
      <c r="G704" s="1">
        <v>43711</v>
      </c>
      <c r="H704" s="6">
        <f t="shared" si="20"/>
        <v>2019</v>
      </c>
      <c r="I704">
        <v>3361</v>
      </c>
      <c r="J704" s="11">
        <f t="shared" si="21"/>
        <v>6.6547799999999997</v>
      </c>
      <c r="K704" t="s">
        <v>21</v>
      </c>
      <c r="L704" t="s">
        <v>10</v>
      </c>
    </row>
    <row r="705" spans="1:12">
      <c r="A705" s="2" t="s">
        <v>1216</v>
      </c>
      <c r="B705" t="s">
        <v>20</v>
      </c>
      <c r="C705">
        <v>8</v>
      </c>
      <c r="D705" t="s">
        <v>1375</v>
      </c>
      <c r="E705" t="s">
        <v>75</v>
      </c>
      <c r="F705" t="s">
        <v>75</v>
      </c>
      <c r="G705" s="1">
        <v>43712</v>
      </c>
      <c r="H705" s="6">
        <f t="shared" si="20"/>
        <v>2019</v>
      </c>
      <c r="I705">
        <v>2749</v>
      </c>
      <c r="J705" s="11">
        <f t="shared" si="21"/>
        <v>5.4430199999999997</v>
      </c>
      <c r="K705" t="s">
        <v>21</v>
      </c>
      <c r="L705" t="s">
        <v>10</v>
      </c>
    </row>
    <row r="706" spans="1:12">
      <c r="A706" s="2" t="s">
        <v>1216</v>
      </c>
      <c r="B706" t="s">
        <v>20</v>
      </c>
      <c r="C706">
        <v>8</v>
      </c>
      <c r="D706" t="s">
        <v>1375</v>
      </c>
      <c r="E706" t="s">
        <v>76</v>
      </c>
      <c r="F706" t="s">
        <v>76</v>
      </c>
      <c r="G706" s="1">
        <v>43713</v>
      </c>
      <c r="H706" s="6">
        <f t="shared" si="20"/>
        <v>2019</v>
      </c>
      <c r="I706">
        <v>3122</v>
      </c>
      <c r="J706" s="11">
        <f t="shared" si="21"/>
        <v>6.1815600000000002</v>
      </c>
      <c r="K706" t="s">
        <v>21</v>
      </c>
      <c r="L706" t="s">
        <v>10</v>
      </c>
    </row>
    <row r="707" spans="1:12">
      <c r="A707" s="2" t="s">
        <v>1216</v>
      </c>
      <c r="B707" t="s">
        <v>20</v>
      </c>
      <c r="C707">
        <v>8</v>
      </c>
      <c r="D707" t="s">
        <v>1375</v>
      </c>
      <c r="E707" t="s">
        <v>77</v>
      </c>
      <c r="F707" t="s">
        <v>77</v>
      </c>
      <c r="G707" s="1">
        <v>43714</v>
      </c>
      <c r="H707" s="6">
        <f t="shared" ref="H707:H770" si="22">IF(MONTH(G707)&gt;9, YEAR(G707)+1,YEAR(G707))</f>
        <v>2019</v>
      </c>
      <c r="I707">
        <v>3251</v>
      </c>
      <c r="J707" s="11">
        <f t="shared" ref="J707:J770" si="23">I707*0.00198</f>
        <v>6.4369800000000001</v>
      </c>
      <c r="K707" t="s">
        <v>21</v>
      </c>
      <c r="L707" t="s">
        <v>10</v>
      </c>
    </row>
    <row r="708" spans="1:12">
      <c r="A708" s="2" t="s">
        <v>1216</v>
      </c>
      <c r="B708" t="s">
        <v>20</v>
      </c>
      <c r="C708">
        <v>8</v>
      </c>
      <c r="D708" t="s">
        <v>1375</v>
      </c>
      <c r="E708" t="s">
        <v>78</v>
      </c>
      <c r="F708" t="s">
        <v>78</v>
      </c>
      <c r="G708" s="1">
        <v>43715</v>
      </c>
      <c r="H708" s="6">
        <f t="shared" si="22"/>
        <v>2019</v>
      </c>
      <c r="I708">
        <v>3425</v>
      </c>
      <c r="J708" s="11">
        <f t="shared" si="23"/>
        <v>6.7815000000000003</v>
      </c>
      <c r="K708" t="s">
        <v>21</v>
      </c>
      <c r="L708" t="s">
        <v>10</v>
      </c>
    </row>
    <row r="709" spans="1:12">
      <c r="A709" s="2" t="s">
        <v>1216</v>
      </c>
      <c r="B709" t="s">
        <v>20</v>
      </c>
      <c r="C709">
        <v>8</v>
      </c>
      <c r="D709" t="s">
        <v>1375</v>
      </c>
      <c r="E709" t="s">
        <v>79</v>
      </c>
      <c r="F709" t="s">
        <v>79</v>
      </c>
      <c r="G709" s="1">
        <v>43716</v>
      </c>
      <c r="H709" s="6">
        <f t="shared" si="22"/>
        <v>2019</v>
      </c>
      <c r="I709">
        <v>4039</v>
      </c>
      <c r="J709" s="11">
        <f t="shared" si="23"/>
        <v>7.9972199999999996</v>
      </c>
      <c r="K709" t="s">
        <v>21</v>
      </c>
      <c r="L709" t="s">
        <v>10</v>
      </c>
    </row>
    <row r="710" spans="1:12">
      <c r="A710" s="2" t="s">
        <v>1216</v>
      </c>
      <c r="B710" t="s">
        <v>20</v>
      </c>
      <c r="C710">
        <v>8</v>
      </c>
      <c r="D710" t="s">
        <v>1375</v>
      </c>
      <c r="E710" t="s">
        <v>80</v>
      </c>
      <c r="F710" t="s">
        <v>80</v>
      </c>
      <c r="G710" s="1">
        <v>43717</v>
      </c>
      <c r="H710" s="6">
        <f t="shared" si="22"/>
        <v>2019</v>
      </c>
      <c r="I710">
        <v>2783</v>
      </c>
      <c r="J710" s="11">
        <f t="shared" si="23"/>
        <v>5.5103400000000002</v>
      </c>
      <c r="K710" t="s">
        <v>21</v>
      </c>
      <c r="L710" t="s">
        <v>10</v>
      </c>
    </row>
    <row r="711" spans="1:12">
      <c r="A711" s="2" t="s">
        <v>1216</v>
      </c>
      <c r="B711" t="s">
        <v>20</v>
      </c>
      <c r="C711">
        <v>8</v>
      </c>
      <c r="D711" t="s">
        <v>1375</v>
      </c>
      <c r="E711" t="s">
        <v>81</v>
      </c>
      <c r="F711" t="s">
        <v>81</v>
      </c>
      <c r="G711" s="1">
        <v>43718</v>
      </c>
      <c r="H711" s="6">
        <f t="shared" si="22"/>
        <v>2019</v>
      </c>
      <c r="I711">
        <v>3181</v>
      </c>
      <c r="J711" s="11">
        <f t="shared" si="23"/>
        <v>6.2983799999999999</v>
      </c>
      <c r="K711" t="s">
        <v>21</v>
      </c>
      <c r="L711" t="s">
        <v>10</v>
      </c>
    </row>
    <row r="712" spans="1:12">
      <c r="A712" s="2" t="s">
        <v>1216</v>
      </c>
      <c r="B712" t="s">
        <v>20</v>
      </c>
      <c r="C712">
        <v>8</v>
      </c>
      <c r="D712" t="s">
        <v>1375</v>
      </c>
      <c r="E712" t="s">
        <v>82</v>
      </c>
      <c r="F712" t="s">
        <v>82</v>
      </c>
      <c r="G712" s="1">
        <v>43719</v>
      </c>
      <c r="H712" s="6">
        <f t="shared" si="22"/>
        <v>2019</v>
      </c>
      <c r="I712">
        <v>3885</v>
      </c>
      <c r="J712" s="11">
        <f t="shared" si="23"/>
        <v>7.6923000000000004</v>
      </c>
      <c r="K712" t="s">
        <v>21</v>
      </c>
      <c r="L712" t="s">
        <v>10</v>
      </c>
    </row>
    <row r="713" spans="1:12">
      <c r="A713" s="2" t="s">
        <v>1216</v>
      </c>
      <c r="B713" t="s">
        <v>20</v>
      </c>
      <c r="C713">
        <v>8</v>
      </c>
      <c r="D713" t="s">
        <v>1375</v>
      </c>
      <c r="E713" t="s">
        <v>83</v>
      </c>
      <c r="F713" t="s">
        <v>83</v>
      </c>
      <c r="G713" s="1">
        <v>43720</v>
      </c>
      <c r="H713" s="6">
        <f t="shared" si="22"/>
        <v>2019</v>
      </c>
      <c r="I713">
        <v>2917</v>
      </c>
      <c r="J713" s="11">
        <f t="shared" si="23"/>
        <v>5.7756600000000002</v>
      </c>
      <c r="K713" t="s">
        <v>21</v>
      </c>
      <c r="L713" t="s">
        <v>10</v>
      </c>
    </row>
    <row r="714" spans="1:12">
      <c r="A714" s="2" t="s">
        <v>1216</v>
      </c>
      <c r="B714" t="s">
        <v>20</v>
      </c>
      <c r="C714">
        <v>8</v>
      </c>
      <c r="D714" t="s">
        <v>1375</v>
      </c>
      <c r="E714" t="s">
        <v>84</v>
      </c>
      <c r="F714" t="s">
        <v>84</v>
      </c>
      <c r="G714" s="1">
        <v>43721</v>
      </c>
      <c r="H714" s="6">
        <f t="shared" si="22"/>
        <v>2019</v>
      </c>
      <c r="I714">
        <v>4178</v>
      </c>
      <c r="J714" s="11">
        <f t="shared" si="23"/>
        <v>8.2724399999999996</v>
      </c>
      <c r="K714" t="s">
        <v>21</v>
      </c>
      <c r="L714" t="s">
        <v>10</v>
      </c>
    </row>
    <row r="715" spans="1:12">
      <c r="A715" s="2" t="s">
        <v>1216</v>
      </c>
      <c r="B715" t="s">
        <v>20</v>
      </c>
      <c r="C715">
        <v>8</v>
      </c>
      <c r="D715" t="s">
        <v>1375</v>
      </c>
      <c r="E715" t="s">
        <v>85</v>
      </c>
      <c r="F715" t="s">
        <v>85</v>
      </c>
      <c r="G715" s="1">
        <v>43722</v>
      </c>
      <c r="H715" s="6">
        <f t="shared" si="22"/>
        <v>2019</v>
      </c>
      <c r="I715">
        <v>3261</v>
      </c>
      <c r="J715" s="11">
        <f t="shared" si="23"/>
        <v>6.4567800000000002</v>
      </c>
      <c r="K715" t="s">
        <v>21</v>
      </c>
      <c r="L715" t="s">
        <v>10</v>
      </c>
    </row>
    <row r="716" spans="1:12">
      <c r="A716" s="2" t="s">
        <v>1216</v>
      </c>
      <c r="B716" t="s">
        <v>20</v>
      </c>
      <c r="C716">
        <v>8</v>
      </c>
      <c r="D716" t="s">
        <v>1375</v>
      </c>
      <c r="E716" t="s">
        <v>86</v>
      </c>
      <c r="F716" t="s">
        <v>86</v>
      </c>
      <c r="G716" s="1">
        <v>43723</v>
      </c>
      <c r="H716" s="6">
        <f t="shared" si="22"/>
        <v>2019</v>
      </c>
      <c r="I716">
        <v>3449</v>
      </c>
      <c r="J716" s="11">
        <f t="shared" si="23"/>
        <v>6.8290199999999999</v>
      </c>
      <c r="K716" t="s">
        <v>21</v>
      </c>
      <c r="L716" t="s">
        <v>10</v>
      </c>
    </row>
    <row r="717" spans="1:12">
      <c r="A717" s="2" t="s">
        <v>1216</v>
      </c>
      <c r="B717" t="s">
        <v>20</v>
      </c>
      <c r="C717">
        <v>8</v>
      </c>
      <c r="D717" t="s">
        <v>1375</v>
      </c>
      <c r="E717" t="s">
        <v>87</v>
      </c>
      <c r="F717" t="s">
        <v>87</v>
      </c>
      <c r="G717" s="1">
        <v>43724</v>
      </c>
      <c r="H717" s="6">
        <f t="shared" si="22"/>
        <v>2019</v>
      </c>
      <c r="I717">
        <v>3576</v>
      </c>
      <c r="J717" s="11">
        <f t="shared" si="23"/>
        <v>7.0804799999999997</v>
      </c>
      <c r="K717" t="s">
        <v>21</v>
      </c>
      <c r="L717" t="s">
        <v>10</v>
      </c>
    </row>
    <row r="718" spans="1:12">
      <c r="A718" s="2" t="s">
        <v>1216</v>
      </c>
      <c r="B718" t="s">
        <v>20</v>
      </c>
      <c r="C718">
        <v>8</v>
      </c>
      <c r="D718" t="s">
        <v>1375</v>
      </c>
      <c r="E718" t="s">
        <v>88</v>
      </c>
      <c r="F718" t="s">
        <v>88</v>
      </c>
      <c r="G718" s="1">
        <v>43725</v>
      </c>
      <c r="H718" s="6">
        <f t="shared" si="22"/>
        <v>2019</v>
      </c>
      <c r="I718">
        <v>2974</v>
      </c>
      <c r="J718" s="11">
        <f t="shared" si="23"/>
        <v>5.8885199999999998</v>
      </c>
      <c r="K718" t="s">
        <v>21</v>
      </c>
      <c r="L718" t="s">
        <v>10</v>
      </c>
    </row>
    <row r="719" spans="1:12">
      <c r="A719" s="2" t="s">
        <v>1216</v>
      </c>
      <c r="B719" t="s">
        <v>20</v>
      </c>
      <c r="C719">
        <v>8</v>
      </c>
      <c r="D719" t="s">
        <v>1375</v>
      </c>
      <c r="E719" t="s">
        <v>89</v>
      </c>
      <c r="F719" t="s">
        <v>89</v>
      </c>
      <c r="G719" s="1">
        <v>43726</v>
      </c>
      <c r="H719" s="6">
        <f t="shared" si="22"/>
        <v>2019</v>
      </c>
      <c r="I719">
        <v>5017</v>
      </c>
      <c r="J719" s="11">
        <f t="shared" si="23"/>
        <v>9.9336599999999997</v>
      </c>
      <c r="K719" t="s">
        <v>21</v>
      </c>
      <c r="L719" t="s">
        <v>10</v>
      </c>
    </row>
    <row r="720" spans="1:12">
      <c r="A720" s="2" t="s">
        <v>1216</v>
      </c>
      <c r="B720" t="s">
        <v>20</v>
      </c>
      <c r="C720">
        <v>8</v>
      </c>
      <c r="D720" t="s">
        <v>1375</v>
      </c>
      <c r="E720" t="s">
        <v>90</v>
      </c>
      <c r="F720" t="s">
        <v>90</v>
      </c>
      <c r="G720" s="1">
        <v>43727</v>
      </c>
      <c r="H720" s="6">
        <f t="shared" si="22"/>
        <v>2019</v>
      </c>
      <c r="I720">
        <v>4488</v>
      </c>
      <c r="J720" s="11">
        <f t="shared" si="23"/>
        <v>8.8862400000000008</v>
      </c>
      <c r="K720" t="s">
        <v>21</v>
      </c>
      <c r="L720" t="s">
        <v>10</v>
      </c>
    </row>
    <row r="721" spans="1:12">
      <c r="A721" s="2" t="s">
        <v>1216</v>
      </c>
      <c r="B721" t="s">
        <v>20</v>
      </c>
      <c r="C721">
        <v>8</v>
      </c>
      <c r="D721" t="s">
        <v>1375</v>
      </c>
      <c r="E721" t="s">
        <v>91</v>
      </c>
      <c r="F721" t="s">
        <v>91</v>
      </c>
      <c r="G721" s="1">
        <v>43728</v>
      </c>
      <c r="H721" s="6">
        <f t="shared" si="22"/>
        <v>2019</v>
      </c>
      <c r="I721">
        <v>1889</v>
      </c>
      <c r="J721" s="11">
        <f t="shared" si="23"/>
        <v>3.7402199999999999</v>
      </c>
      <c r="K721" t="s">
        <v>21</v>
      </c>
      <c r="L721" t="s">
        <v>10</v>
      </c>
    </row>
    <row r="722" spans="1:12">
      <c r="A722" s="2" t="s">
        <v>1216</v>
      </c>
      <c r="B722" t="s">
        <v>20</v>
      </c>
      <c r="C722">
        <v>8</v>
      </c>
      <c r="D722" t="s">
        <v>1375</v>
      </c>
      <c r="E722" t="s">
        <v>92</v>
      </c>
      <c r="F722" t="s">
        <v>92</v>
      </c>
      <c r="G722" s="1">
        <v>43729</v>
      </c>
      <c r="H722" s="6">
        <f t="shared" si="22"/>
        <v>2019</v>
      </c>
      <c r="I722">
        <v>4252</v>
      </c>
      <c r="J722" s="11">
        <f t="shared" si="23"/>
        <v>8.4189600000000002</v>
      </c>
      <c r="K722" t="s">
        <v>21</v>
      </c>
      <c r="L722" t="s">
        <v>10</v>
      </c>
    </row>
    <row r="723" spans="1:12">
      <c r="A723" s="2" t="s">
        <v>1216</v>
      </c>
      <c r="B723" t="s">
        <v>20</v>
      </c>
      <c r="C723">
        <v>8</v>
      </c>
      <c r="D723" t="s">
        <v>1375</v>
      </c>
      <c r="E723" t="s">
        <v>93</v>
      </c>
      <c r="F723" t="s">
        <v>93</v>
      </c>
      <c r="G723" s="1">
        <v>43730</v>
      </c>
      <c r="H723" s="6">
        <f t="shared" si="22"/>
        <v>2019</v>
      </c>
      <c r="I723">
        <v>3517</v>
      </c>
      <c r="J723" s="11">
        <f t="shared" si="23"/>
        <v>6.96366</v>
      </c>
      <c r="K723" t="s">
        <v>21</v>
      </c>
      <c r="L723" t="s">
        <v>10</v>
      </c>
    </row>
    <row r="724" spans="1:12">
      <c r="A724" s="2" t="s">
        <v>1216</v>
      </c>
      <c r="B724" t="s">
        <v>20</v>
      </c>
      <c r="C724">
        <v>8</v>
      </c>
      <c r="D724" t="s">
        <v>1375</v>
      </c>
      <c r="E724" t="s">
        <v>94</v>
      </c>
      <c r="F724" t="s">
        <v>94</v>
      </c>
      <c r="G724" s="1">
        <v>43731</v>
      </c>
      <c r="H724" s="6">
        <f t="shared" si="22"/>
        <v>2019</v>
      </c>
      <c r="I724">
        <v>3274</v>
      </c>
      <c r="J724" s="11">
        <f t="shared" si="23"/>
        <v>6.4825200000000001</v>
      </c>
      <c r="K724" t="s">
        <v>21</v>
      </c>
      <c r="L724" t="s">
        <v>10</v>
      </c>
    </row>
    <row r="725" spans="1:12">
      <c r="A725" s="2" t="s">
        <v>1216</v>
      </c>
      <c r="B725" t="s">
        <v>20</v>
      </c>
      <c r="C725">
        <v>8</v>
      </c>
      <c r="D725" t="s">
        <v>1375</v>
      </c>
      <c r="E725" t="s">
        <v>95</v>
      </c>
      <c r="F725" t="s">
        <v>95</v>
      </c>
      <c r="G725" s="1">
        <v>43732</v>
      </c>
      <c r="H725" s="6">
        <f t="shared" si="22"/>
        <v>2019</v>
      </c>
      <c r="I725">
        <v>3654</v>
      </c>
      <c r="J725" s="11">
        <f t="shared" si="23"/>
        <v>7.2349199999999998</v>
      </c>
      <c r="K725" t="s">
        <v>21</v>
      </c>
      <c r="L725" t="s">
        <v>10</v>
      </c>
    </row>
    <row r="726" spans="1:12">
      <c r="A726" s="2" t="s">
        <v>1216</v>
      </c>
      <c r="B726" t="s">
        <v>20</v>
      </c>
      <c r="C726">
        <v>8</v>
      </c>
      <c r="D726" t="s">
        <v>1375</v>
      </c>
      <c r="E726" t="s">
        <v>96</v>
      </c>
      <c r="F726" t="s">
        <v>96</v>
      </c>
      <c r="G726" s="1">
        <v>43733</v>
      </c>
      <c r="H726" s="6">
        <f t="shared" si="22"/>
        <v>2019</v>
      </c>
      <c r="I726">
        <v>3550</v>
      </c>
      <c r="J726" s="11">
        <f t="shared" si="23"/>
        <v>7.0289999999999999</v>
      </c>
      <c r="K726" t="s">
        <v>21</v>
      </c>
      <c r="L726" t="s">
        <v>10</v>
      </c>
    </row>
    <row r="727" spans="1:12">
      <c r="A727" s="2" t="s">
        <v>1216</v>
      </c>
      <c r="B727" t="s">
        <v>20</v>
      </c>
      <c r="C727">
        <v>8</v>
      </c>
      <c r="D727" t="s">
        <v>1375</v>
      </c>
      <c r="E727" t="s">
        <v>97</v>
      </c>
      <c r="F727" t="s">
        <v>97</v>
      </c>
      <c r="G727" s="1">
        <v>43734</v>
      </c>
      <c r="H727" s="6">
        <f t="shared" si="22"/>
        <v>2019</v>
      </c>
      <c r="I727">
        <v>3201</v>
      </c>
      <c r="J727" s="11">
        <f t="shared" si="23"/>
        <v>6.3379799999999999</v>
      </c>
      <c r="K727" t="s">
        <v>21</v>
      </c>
      <c r="L727" t="s">
        <v>10</v>
      </c>
    </row>
    <row r="728" spans="1:12">
      <c r="A728" s="2" t="s">
        <v>1216</v>
      </c>
      <c r="B728" t="s">
        <v>20</v>
      </c>
      <c r="C728">
        <v>8</v>
      </c>
      <c r="D728" t="s">
        <v>1375</v>
      </c>
      <c r="E728" t="s">
        <v>98</v>
      </c>
      <c r="F728" t="s">
        <v>98</v>
      </c>
      <c r="G728" s="1">
        <v>43735</v>
      </c>
      <c r="H728" s="6">
        <f t="shared" si="22"/>
        <v>2019</v>
      </c>
      <c r="I728">
        <v>3661</v>
      </c>
      <c r="J728" s="11">
        <f t="shared" si="23"/>
        <v>7.24878</v>
      </c>
      <c r="K728" t="s">
        <v>21</v>
      </c>
      <c r="L728" t="s">
        <v>10</v>
      </c>
    </row>
    <row r="729" spans="1:12">
      <c r="A729" s="2" t="s">
        <v>1216</v>
      </c>
      <c r="B729" t="s">
        <v>20</v>
      </c>
      <c r="C729">
        <v>8</v>
      </c>
      <c r="D729" t="s">
        <v>1375</v>
      </c>
      <c r="E729" t="s">
        <v>99</v>
      </c>
      <c r="F729" t="s">
        <v>99</v>
      </c>
      <c r="G729" s="1">
        <v>43736</v>
      </c>
      <c r="H729" s="6">
        <f t="shared" si="22"/>
        <v>2019</v>
      </c>
      <c r="I729">
        <v>3605</v>
      </c>
      <c r="J729" s="11">
        <f t="shared" si="23"/>
        <v>7.1379000000000001</v>
      </c>
      <c r="K729" t="s">
        <v>21</v>
      </c>
      <c r="L729" t="s">
        <v>10</v>
      </c>
    </row>
    <row r="730" spans="1:12">
      <c r="A730" s="2" t="s">
        <v>1216</v>
      </c>
      <c r="B730" t="s">
        <v>20</v>
      </c>
      <c r="C730">
        <v>8</v>
      </c>
      <c r="D730" t="s">
        <v>1375</v>
      </c>
      <c r="E730" t="s">
        <v>100</v>
      </c>
      <c r="F730" t="s">
        <v>100</v>
      </c>
      <c r="G730" s="1">
        <v>43737</v>
      </c>
      <c r="H730" s="6">
        <f t="shared" si="22"/>
        <v>2019</v>
      </c>
      <c r="I730">
        <v>3782</v>
      </c>
      <c r="J730" s="11">
        <f t="shared" si="23"/>
        <v>7.4883600000000001</v>
      </c>
      <c r="K730" t="s">
        <v>21</v>
      </c>
      <c r="L730" t="s">
        <v>10</v>
      </c>
    </row>
    <row r="731" spans="1:12">
      <c r="A731" s="2" t="s">
        <v>1216</v>
      </c>
      <c r="B731" t="s">
        <v>20</v>
      </c>
      <c r="C731">
        <v>8</v>
      </c>
      <c r="D731" t="s">
        <v>1375</v>
      </c>
      <c r="E731" t="s">
        <v>101</v>
      </c>
      <c r="F731" t="s">
        <v>101</v>
      </c>
      <c r="G731" s="1">
        <v>43738</v>
      </c>
      <c r="H731" s="6">
        <f t="shared" si="22"/>
        <v>2019</v>
      </c>
      <c r="I731">
        <v>2738</v>
      </c>
      <c r="J731" s="11">
        <f t="shared" si="23"/>
        <v>5.4212400000000001</v>
      </c>
      <c r="K731" t="s">
        <v>21</v>
      </c>
      <c r="L731" t="s">
        <v>10</v>
      </c>
    </row>
    <row r="732" spans="1:12">
      <c r="A732" s="2" t="s">
        <v>1216</v>
      </c>
      <c r="B732" t="s">
        <v>20</v>
      </c>
      <c r="C732">
        <v>8</v>
      </c>
      <c r="D732" t="s">
        <v>1375</v>
      </c>
      <c r="E732" t="s">
        <v>102</v>
      </c>
      <c r="F732" t="s">
        <v>102</v>
      </c>
      <c r="G732" s="1">
        <v>43739</v>
      </c>
      <c r="H732" s="6">
        <f t="shared" si="22"/>
        <v>2020</v>
      </c>
      <c r="I732">
        <v>3755</v>
      </c>
      <c r="J732" s="11">
        <f t="shared" si="23"/>
        <v>7.4348999999999998</v>
      </c>
      <c r="K732" t="s">
        <v>21</v>
      </c>
      <c r="L732" t="s">
        <v>10</v>
      </c>
    </row>
    <row r="733" spans="1:12">
      <c r="A733" s="2" t="s">
        <v>1216</v>
      </c>
      <c r="B733" t="s">
        <v>20</v>
      </c>
      <c r="C733">
        <v>8</v>
      </c>
      <c r="D733" t="s">
        <v>1375</v>
      </c>
      <c r="E733" t="s">
        <v>103</v>
      </c>
      <c r="F733" t="s">
        <v>103</v>
      </c>
      <c r="G733" s="1">
        <v>43740</v>
      </c>
      <c r="H733" s="6">
        <f t="shared" si="22"/>
        <v>2020</v>
      </c>
      <c r="I733">
        <v>2302</v>
      </c>
      <c r="J733" s="11">
        <f t="shared" si="23"/>
        <v>4.5579599999999996</v>
      </c>
      <c r="K733" t="s">
        <v>21</v>
      </c>
      <c r="L733" t="s">
        <v>10</v>
      </c>
    </row>
    <row r="734" spans="1:12">
      <c r="A734" s="2" t="s">
        <v>1216</v>
      </c>
      <c r="B734" t="s">
        <v>20</v>
      </c>
      <c r="C734">
        <v>8</v>
      </c>
      <c r="D734" t="s">
        <v>1375</v>
      </c>
      <c r="E734" t="s">
        <v>104</v>
      </c>
      <c r="F734" t="s">
        <v>104</v>
      </c>
      <c r="G734" s="1">
        <v>43741</v>
      </c>
      <c r="H734" s="6">
        <f t="shared" si="22"/>
        <v>2020</v>
      </c>
      <c r="I734">
        <v>2589</v>
      </c>
      <c r="J734" s="11">
        <f t="shared" si="23"/>
        <v>5.12622</v>
      </c>
      <c r="K734" t="s">
        <v>21</v>
      </c>
      <c r="L734" t="s">
        <v>10</v>
      </c>
    </row>
    <row r="735" spans="1:12">
      <c r="A735" s="2" t="s">
        <v>1216</v>
      </c>
      <c r="B735" t="s">
        <v>20</v>
      </c>
      <c r="C735">
        <v>8</v>
      </c>
      <c r="D735" t="s">
        <v>1375</v>
      </c>
      <c r="E735" t="s">
        <v>105</v>
      </c>
      <c r="F735" t="s">
        <v>105</v>
      </c>
      <c r="G735" s="1">
        <v>43742</v>
      </c>
      <c r="H735" s="6">
        <f t="shared" si="22"/>
        <v>2020</v>
      </c>
      <c r="I735">
        <v>3276</v>
      </c>
      <c r="J735" s="11">
        <f t="shared" si="23"/>
        <v>6.4864800000000002</v>
      </c>
      <c r="K735" t="s">
        <v>21</v>
      </c>
      <c r="L735" t="s">
        <v>10</v>
      </c>
    </row>
    <row r="736" spans="1:12">
      <c r="A736" s="2" t="s">
        <v>1216</v>
      </c>
      <c r="B736" t="s">
        <v>20</v>
      </c>
      <c r="C736">
        <v>8</v>
      </c>
      <c r="D736" t="s">
        <v>1375</v>
      </c>
      <c r="E736" t="s">
        <v>106</v>
      </c>
      <c r="F736" t="s">
        <v>106</v>
      </c>
      <c r="G736" s="1">
        <v>43743</v>
      </c>
      <c r="H736" s="6">
        <f t="shared" si="22"/>
        <v>2020</v>
      </c>
      <c r="I736">
        <v>2486</v>
      </c>
      <c r="J736" s="11">
        <f t="shared" si="23"/>
        <v>4.9222799999999998</v>
      </c>
      <c r="K736" t="s">
        <v>21</v>
      </c>
      <c r="L736" t="s">
        <v>10</v>
      </c>
    </row>
    <row r="737" spans="1:12">
      <c r="A737" s="2" t="s">
        <v>1216</v>
      </c>
      <c r="B737" t="s">
        <v>20</v>
      </c>
      <c r="C737">
        <v>8</v>
      </c>
      <c r="D737" t="s">
        <v>1375</v>
      </c>
      <c r="E737" t="s">
        <v>107</v>
      </c>
      <c r="F737" t="s">
        <v>107</v>
      </c>
      <c r="G737" s="1">
        <v>43744</v>
      </c>
      <c r="H737" s="6">
        <f t="shared" si="22"/>
        <v>2020</v>
      </c>
      <c r="I737">
        <v>6798</v>
      </c>
      <c r="J737" s="11">
        <f t="shared" si="23"/>
        <v>13.460039999999999</v>
      </c>
      <c r="K737" t="s">
        <v>21</v>
      </c>
      <c r="L737" t="s">
        <v>10</v>
      </c>
    </row>
    <row r="738" spans="1:12">
      <c r="A738" s="2" t="s">
        <v>1216</v>
      </c>
      <c r="B738" t="s">
        <v>20</v>
      </c>
      <c r="C738">
        <v>8</v>
      </c>
      <c r="D738" t="s">
        <v>1375</v>
      </c>
      <c r="E738" t="s">
        <v>108</v>
      </c>
      <c r="F738" t="s">
        <v>108</v>
      </c>
      <c r="G738" s="1">
        <v>43745</v>
      </c>
      <c r="H738" s="6">
        <f t="shared" si="22"/>
        <v>2020</v>
      </c>
      <c r="I738">
        <v>3345</v>
      </c>
      <c r="J738" s="11">
        <f t="shared" si="23"/>
        <v>6.6231</v>
      </c>
      <c r="K738" t="s">
        <v>21</v>
      </c>
      <c r="L738" t="s">
        <v>10</v>
      </c>
    </row>
    <row r="739" spans="1:12">
      <c r="A739" s="2" t="s">
        <v>1216</v>
      </c>
      <c r="B739" t="s">
        <v>20</v>
      </c>
      <c r="C739">
        <v>8</v>
      </c>
      <c r="D739" t="s">
        <v>1375</v>
      </c>
      <c r="E739" t="s">
        <v>109</v>
      </c>
      <c r="F739" t="s">
        <v>109</v>
      </c>
      <c r="G739" s="1">
        <v>43746</v>
      </c>
      <c r="H739" s="6">
        <f t="shared" si="22"/>
        <v>2020</v>
      </c>
      <c r="I739">
        <v>3421</v>
      </c>
      <c r="J739" s="11">
        <f t="shared" si="23"/>
        <v>6.7735799999999999</v>
      </c>
      <c r="K739" t="s">
        <v>21</v>
      </c>
      <c r="L739" t="s">
        <v>10</v>
      </c>
    </row>
    <row r="740" spans="1:12">
      <c r="A740" s="2" t="s">
        <v>1216</v>
      </c>
      <c r="B740" t="s">
        <v>20</v>
      </c>
      <c r="C740">
        <v>8</v>
      </c>
      <c r="D740" t="s">
        <v>1375</v>
      </c>
      <c r="E740" t="s">
        <v>110</v>
      </c>
      <c r="F740" t="s">
        <v>110</v>
      </c>
      <c r="G740" s="1">
        <v>43747</v>
      </c>
      <c r="H740" s="6">
        <f t="shared" si="22"/>
        <v>2020</v>
      </c>
      <c r="I740">
        <v>3501</v>
      </c>
      <c r="J740" s="11">
        <f t="shared" si="23"/>
        <v>6.9319800000000003</v>
      </c>
      <c r="K740" t="s">
        <v>21</v>
      </c>
      <c r="L740" t="s">
        <v>10</v>
      </c>
    </row>
    <row r="741" spans="1:12">
      <c r="A741" s="2" t="s">
        <v>1216</v>
      </c>
      <c r="B741" t="s">
        <v>20</v>
      </c>
      <c r="C741">
        <v>8</v>
      </c>
      <c r="D741" t="s">
        <v>1375</v>
      </c>
      <c r="E741" t="s">
        <v>111</v>
      </c>
      <c r="F741" t="s">
        <v>111</v>
      </c>
      <c r="G741" s="1">
        <v>43748</v>
      </c>
      <c r="H741" s="6">
        <f t="shared" si="22"/>
        <v>2020</v>
      </c>
      <c r="I741">
        <v>2941</v>
      </c>
      <c r="J741" s="11">
        <f t="shared" si="23"/>
        <v>5.8231799999999998</v>
      </c>
      <c r="K741" t="s">
        <v>21</v>
      </c>
      <c r="L741" t="s">
        <v>10</v>
      </c>
    </row>
    <row r="742" spans="1:12">
      <c r="A742" s="2" t="s">
        <v>1216</v>
      </c>
      <c r="B742" t="s">
        <v>20</v>
      </c>
      <c r="C742">
        <v>8</v>
      </c>
      <c r="D742" t="s">
        <v>1375</v>
      </c>
      <c r="E742" t="s">
        <v>112</v>
      </c>
      <c r="F742" t="s">
        <v>112</v>
      </c>
      <c r="G742" s="1">
        <v>43749</v>
      </c>
      <c r="H742" s="6">
        <f t="shared" si="22"/>
        <v>2020</v>
      </c>
      <c r="I742">
        <v>4863</v>
      </c>
      <c r="J742" s="11">
        <f t="shared" si="23"/>
        <v>9.6287400000000005</v>
      </c>
      <c r="K742" t="s">
        <v>21</v>
      </c>
      <c r="L742" t="s">
        <v>10</v>
      </c>
    </row>
    <row r="743" spans="1:12">
      <c r="A743" s="2" t="s">
        <v>1216</v>
      </c>
      <c r="B743" t="s">
        <v>20</v>
      </c>
      <c r="C743">
        <v>8</v>
      </c>
      <c r="D743" t="s">
        <v>1375</v>
      </c>
      <c r="E743" t="s">
        <v>113</v>
      </c>
      <c r="F743" t="s">
        <v>113</v>
      </c>
      <c r="G743" s="1">
        <v>43750</v>
      </c>
      <c r="H743" s="6">
        <f t="shared" si="22"/>
        <v>2020</v>
      </c>
      <c r="I743">
        <v>1258</v>
      </c>
      <c r="J743" s="11">
        <f t="shared" si="23"/>
        <v>2.4908399999999999</v>
      </c>
      <c r="K743" t="s">
        <v>21</v>
      </c>
      <c r="L743" t="s">
        <v>10</v>
      </c>
    </row>
    <row r="744" spans="1:12">
      <c r="A744" s="2" t="s">
        <v>1216</v>
      </c>
      <c r="B744" t="s">
        <v>20</v>
      </c>
      <c r="C744">
        <v>8</v>
      </c>
      <c r="D744" t="s">
        <v>1375</v>
      </c>
      <c r="E744" t="s">
        <v>114</v>
      </c>
      <c r="F744" t="s">
        <v>114</v>
      </c>
      <c r="G744" s="1">
        <v>43751</v>
      </c>
      <c r="H744" s="6">
        <f t="shared" si="22"/>
        <v>2020</v>
      </c>
      <c r="I744">
        <v>3944</v>
      </c>
      <c r="J744" s="11">
        <f t="shared" si="23"/>
        <v>7.8091200000000001</v>
      </c>
      <c r="K744" t="s">
        <v>21</v>
      </c>
      <c r="L744" t="s">
        <v>10</v>
      </c>
    </row>
    <row r="745" spans="1:12">
      <c r="A745" s="2" t="s">
        <v>1216</v>
      </c>
      <c r="B745" t="s">
        <v>20</v>
      </c>
      <c r="C745">
        <v>8</v>
      </c>
      <c r="D745" t="s">
        <v>1375</v>
      </c>
      <c r="E745" t="s">
        <v>115</v>
      </c>
      <c r="F745" t="s">
        <v>115</v>
      </c>
      <c r="G745" s="1">
        <v>43752</v>
      </c>
      <c r="H745" s="6">
        <f t="shared" si="22"/>
        <v>2020</v>
      </c>
      <c r="I745">
        <v>6022</v>
      </c>
      <c r="J745" s="11">
        <f t="shared" si="23"/>
        <v>11.92356</v>
      </c>
      <c r="K745" t="s">
        <v>21</v>
      </c>
      <c r="L745" t="s">
        <v>10</v>
      </c>
    </row>
    <row r="746" spans="1:12">
      <c r="A746" s="2" t="s">
        <v>1216</v>
      </c>
      <c r="B746" t="s">
        <v>20</v>
      </c>
      <c r="C746">
        <v>8</v>
      </c>
      <c r="D746" t="s">
        <v>1375</v>
      </c>
      <c r="E746" t="s">
        <v>116</v>
      </c>
      <c r="F746" t="s">
        <v>116</v>
      </c>
      <c r="G746" s="1">
        <v>43753</v>
      </c>
      <c r="H746" s="6">
        <f t="shared" si="22"/>
        <v>2020</v>
      </c>
      <c r="I746">
        <v>3646</v>
      </c>
      <c r="J746" s="11">
        <f t="shared" si="23"/>
        <v>7.2190799999999999</v>
      </c>
      <c r="K746" t="s">
        <v>21</v>
      </c>
      <c r="L746" t="s">
        <v>10</v>
      </c>
    </row>
    <row r="747" spans="1:12">
      <c r="A747" s="2" t="s">
        <v>1216</v>
      </c>
      <c r="B747" t="s">
        <v>20</v>
      </c>
      <c r="C747">
        <v>8</v>
      </c>
      <c r="D747" t="s">
        <v>1375</v>
      </c>
      <c r="E747" t="s">
        <v>117</v>
      </c>
      <c r="F747" t="s">
        <v>117</v>
      </c>
      <c r="G747" s="1">
        <v>43754</v>
      </c>
      <c r="H747" s="6">
        <f t="shared" si="22"/>
        <v>2020</v>
      </c>
      <c r="I747">
        <v>4412</v>
      </c>
      <c r="J747" s="11">
        <f t="shared" si="23"/>
        <v>8.7357599999999991</v>
      </c>
      <c r="K747" t="s">
        <v>1213</v>
      </c>
      <c r="L747" t="s">
        <v>10</v>
      </c>
    </row>
    <row r="748" spans="1:12">
      <c r="A748" s="2" t="s">
        <v>1216</v>
      </c>
      <c r="B748" t="s">
        <v>20</v>
      </c>
      <c r="C748">
        <v>8</v>
      </c>
      <c r="D748" t="s">
        <v>1375</v>
      </c>
      <c r="E748" t="s">
        <v>118</v>
      </c>
      <c r="F748" t="s">
        <v>118</v>
      </c>
      <c r="G748" s="1">
        <v>43755</v>
      </c>
      <c r="H748" s="6">
        <f t="shared" si="22"/>
        <v>2020</v>
      </c>
      <c r="I748">
        <v>3842</v>
      </c>
      <c r="J748" s="11">
        <f t="shared" si="23"/>
        <v>7.6071600000000004</v>
      </c>
      <c r="K748" t="s">
        <v>21</v>
      </c>
      <c r="L748" t="s">
        <v>10</v>
      </c>
    </row>
    <row r="749" spans="1:12">
      <c r="A749" s="2" t="s">
        <v>1216</v>
      </c>
      <c r="B749" t="s">
        <v>20</v>
      </c>
      <c r="C749">
        <v>8</v>
      </c>
      <c r="D749" t="s">
        <v>1375</v>
      </c>
      <c r="E749" t="s">
        <v>119</v>
      </c>
      <c r="F749" t="s">
        <v>119</v>
      </c>
      <c r="G749" s="1">
        <v>43756</v>
      </c>
      <c r="H749" s="6">
        <f t="shared" si="22"/>
        <v>2020</v>
      </c>
      <c r="I749">
        <v>6350</v>
      </c>
      <c r="J749" s="11">
        <f t="shared" si="23"/>
        <v>12.573</v>
      </c>
      <c r="K749" t="s">
        <v>21</v>
      </c>
      <c r="L749" t="s">
        <v>10</v>
      </c>
    </row>
    <row r="750" spans="1:12">
      <c r="A750" s="2" t="s">
        <v>1216</v>
      </c>
      <c r="B750" t="s">
        <v>20</v>
      </c>
      <c r="C750">
        <v>8</v>
      </c>
      <c r="D750" t="s">
        <v>1375</v>
      </c>
      <c r="E750" t="s">
        <v>120</v>
      </c>
      <c r="F750" t="s">
        <v>120</v>
      </c>
      <c r="G750" s="1">
        <v>43757</v>
      </c>
      <c r="H750" s="6">
        <f t="shared" si="22"/>
        <v>2020</v>
      </c>
      <c r="I750">
        <v>7356</v>
      </c>
      <c r="J750" s="11">
        <f t="shared" si="23"/>
        <v>14.56488</v>
      </c>
      <c r="K750" t="s">
        <v>21</v>
      </c>
      <c r="L750" t="s">
        <v>10</v>
      </c>
    </row>
    <row r="751" spans="1:12">
      <c r="A751" s="2" t="s">
        <v>1216</v>
      </c>
      <c r="B751" t="s">
        <v>20</v>
      </c>
      <c r="C751">
        <v>8</v>
      </c>
      <c r="D751" t="s">
        <v>1375</v>
      </c>
      <c r="E751" t="s">
        <v>121</v>
      </c>
      <c r="F751" t="s">
        <v>121</v>
      </c>
      <c r="G751" s="1">
        <v>43758</v>
      </c>
      <c r="H751" s="6">
        <f t="shared" si="22"/>
        <v>2020</v>
      </c>
      <c r="I751">
        <v>7126</v>
      </c>
      <c r="J751" s="11">
        <f t="shared" si="23"/>
        <v>14.10948</v>
      </c>
      <c r="K751" t="s">
        <v>21</v>
      </c>
      <c r="L751" t="s">
        <v>10</v>
      </c>
    </row>
    <row r="752" spans="1:12">
      <c r="A752" s="2" t="s">
        <v>1216</v>
      </c>
      <c r="B752" t="s">
        <v>20</v>
      </c>
      <c r="C752">
        <v>8</v>
      </c>
      <c r="D752" t="s">
        <v>1375</v>
      </c>
      <c r="E752" t="s">
        <v>122</v>
      </c>
      <c r="F752" t="s">
        <v>122</v>
      </c>
      <c r="G752" s="1">
        <v>43759</v>
      </c>
      <c r="H752" s="6">
        <f t="shared" si="22"/>
        <v>2020</v>
      </c>
      <c r="I752">
        <v>4153</v>
      </c>
      <c r="J752" s="11">
        <f t="shared" si="23"/>
        <v>8.2229399999999995</v>
      </c>
      <c r="K752" t="s">
        <v>21</v>
      </c>
      <c r="L752" t="s">
        <v>10</v>
      </c>
    </row>
    <row r="753" spans="1:12">
      <c r="A753" s="2" t="s">
        <v>1216</v>
      </c>
      <c r="B753" t="s">
        <v>20</v>
      </c>
      <c r="C753">
        <v>8</v>
      </c>
      <c r="D753" t="s">
        <v>1375</v>
      </c>
      <c r="E753" t="s">
        <v>123</v>
      </c>
      <c r="F753" t="s">
        <v>123</v>
      </c>
      <c r="G753" s="1">
        <v>43760</v>
      </c>
      <c r="H753" s="6">
        <f t="shared" si="22"/>
        <v>2020</v>
      </c>
      <c r="I753">
        <v>2544</v>
      </c>
      <c r="J753" s="11">
        <f t="shared" si="23"/>
        <v>5.0371199999999998</v>
      </c>
      <c r="K753" t="s">
        <v>21</v>
      </c>
      <c r="L753" t="s">
        <v>10</v>
      </c>
    </row>
    <row r="754" spans="1:12">
      <c r="A754" s="2" t="s">
        <v>1216</v>
      </c>
      <c r="B754" t="s">
        <v>20</v>
      </c>
      <c r="C754">
        <v>8</v>
      </c>
      <c r="D754" t="s">
        <v>1375</v>
      </c>
      <c r="E754" t="s">
        <v>124</v>
      </c>
      <c r="F754" t="s">
        <v>124</v>
      </c>
      <c r="G754" s="1">
        <v>43761</v>
      </c>
      <c r="H754" s="6">
        <f t="shared" si="22"/>
        <v>2020</v>
      </c>
      <c r="I754">
        <v>3402</v>
      </c>
      <c r="J754" s="11">
        <f t="shared" si="23"/>
        <v>6.7359600000000004</v>
      </c>
      <c r="K754" t="s">
        <v>21</v>
      </c>
      <c r="L754" t="s">
        <v>10</v>
      </c>
    </row>
    <row r="755" spans="1:12">
      <c r="A755" s="2" t="s">
        <v>1216</v>
      </c>
      <c r="B755" t="s">
        <v>20</v>
      </c>
      <c r="C755">
        <v>8</v>
      </c>
      <c r="D755" t="s">
        <v>1375</v>
      </c>
      <c r="E755" t="s">
        <v>125</v>
      </c>
      <c r="F755" t="s">
        <v>125</v>
      </c>
      <c r="G755" s="1">
        <v>43762</v>
      </c>
      <c r="H755" s="6">
        <f t="shared" si="22"/>
        <v>2020</v>
      </c>
      <c r="I755">
        <v>2831</v>
      </c>
      <c r="J755" s="11">
        <f t="shared" si="23"/>
        <v>5.6053800000000003</v>
      </c>
      <c r="K755" t="s">
        <v>21</v>
      </c>
      <c r="L755" t="s">
        <v>10</v>
      </c>
    </row>
    <row r="756" spans="1:12">
      <c r="A756" s="2" t="s">
        <v>1216</v>
      </c>
      <c r="B756" t="s">
        <v>20</v>
      </c>
      <c r="C756">
        <v>8</v>
      </c>
      <c r="D756" t="s">
        <v>1375</v>
      </c>
      <c r="E756" t="s">
        <v>126</v>
      </c>
      <c r="F756" t="s">
        <v>126</v>
      </c>
      <c r="G756" s="1">
        <v>43763</v>
      </c>
      <c r="H756" s="6">
        <f t="shared" si="22"/>
        <v>2020</v>
      </c>
      <c r="I756">
        <v>3789</v>
      </c>
      <c r="J756" s="11">
        <f t="shared" si="23"/>
        <v>7.5022200000000003</v>
      </c>
      <c r="K756" t="s">
        <v>21</v>
      </c>
      <c r="L756" t="s">
        <v>10</v>
      </c>
    </row>
    <row r="757" spans="1:12">
      <c r="A757" s="2" t="s">
        <v>1216</v>
      </c>
      <c r="B757" t="s">
        <v>20</v>
      </c>
      <c r="C757">
        <v>8</v>
      </c>
      <c r="D757" t="s">
        <v>1375</v>
      </c>
      <c r="E757" t="s">
        <v>127</v>
      </c>
      <c r="F757" t="s">
        <v>127</v>
      </c>
      <c r="G757" s="1">
        <v>43764</v>
      </c>
      <c r="H757" s="6">
        <f t="shared" si="22"/>
        <v>2020</v>
      </c>
      <c r="I757">
        <v>3607</v>
      </c>
      <c r="J757" s="11">
        <f t="shared" si="23"/>
        <v>7.1418600000000003</v>
      </c>
      <c r="K757" t="s">
        <v>21</v>
      </c>
      <c r="L757" t="s">
        <v>10</v>
      </c>
    </row>
    <row r="758" spans="1:12">
      <c r="A758" s="2" t="s">
        <v>1216</v>
      </c>
      <c r="B758" t="s">
        <v>20</v>
      </c>
      <c r="C758">
        <v>8</v>
      </c>
      <c r="D758" t="s">
        <v>1375</v>
      </c>
      <c r="E758" t="s">
        <v>128</v>
      </c>
      <c r="F758" t="s">
        <v>128</v>
      </c>
      <c r="G758" s="1">
        <v>43765</v>
      </c>
      <c r="H758" s="6">
        <f t="shared" si="22"/>
        <v>2020</v>
      </c>
      <c r="I758">
        <v>2593</v>
      </c>
      <c r="J758" s="11">
        <f t="shared" si="23"/>
        <v>5.1341400000000004</v>
      </c>
      <c r="K758" t="s">
        <v>21</v>
      </c>
      <c r="L758" t="s">
        <v>10</v>
      </c>
    </row>
    <row r="759" spans="1:12">
      <c r="A759" s="2" t="s">
        <v>1216</v>
      </c>
      <c r="B759" t="s">
        <v>20</v>
      </c>
      <c r="C759">
        <v>8</v>
      </c>
      <c r="D759" t="s">
        <v>1375</v>
      </c>
      <c r="E759" t="s">
        <v>129</v>
      </c>
      <c r="F759" t="s">
        <v>129</v>
      </c>
      <c r="G759" s="1">
        <v>43766</v>
      </c>
      <c r="H759" s="6">
        <f t="shared" si="22"/>
        <v>2020</v>
      </c>
      <c r="I759">
        <v>2268</v>
      </c>
      <c r="J759" s="11">
        <f t="shared" si="23"/>
        <v>4.49064</v>
      </c>
      <c r="K759" t="s">
        <v>21</v>
      </c>
      <c r="L759" t="s">
        <v>10</v>
      </c>
    </row>
    <row r="760" spans="1:12">
      <c r="A760" s="2" t="s">
        <v>1216</v>
      </c>
      <c r="B760" t="s">
        <v>20</v>
      </c>
      <c r="C760">
        <v>8</v>
      </c>
      <c r="D760" t="s">
        <v>1375</v>
      </c>
      <c r="E760" t="s">
        <v>130</v>
      </c>
      <c r="F760" t="s">
        <v>130</v>
      </c>
      <c r="G760" s="1">
        <v>43767</v>
      </c>
      <c r="H760" s="6">
        <f t="shared" si="22"/>
        <v>2020</v>
      </c>
      <c r="I760">
        <v>5399</v>
      </c>
      <c r="J760" s="11">
        <f t="shared" si="23"/>
        <v>10.690020000000001</v>
      </c>
      <c r="K760" t="s">
        <v>21</v>
      </c>
      <c r="L760" t="s">
        <v>10</v>
      </c>
    </row>
    <row r="761" spans="1:12">
      <c r="A761" s="2" t="s">
        <v>1216</v>
      </c>
      <c r="B761" t="s">
        <v>20</v>
      </c>
      <c r="C761">
        <v>8</v>
      </c>
      <c r="D761" t="s">
        <v>1375</v>
      </c>
      <c r="E761" t="s">
        <v>131</v>
      </c>
      <c r="F761" t="s">
        <v>131</v>
      </c>
      <c r="G761" s="1">
        <v>43768</v>
      </c>
      <c r="H761" s="6">
        <f t="shared" si="22"/>
        <v>2020</v>
      </c>
      <c r="I761">
        <v>3721</v>
      </c>
      <c r="J761" s="11">
        <f t="shared" si="23"/>
        <v>7.3675800000000002</v>
      </c>
      <c r="K761" t="s">
        <v>21</v>
      </c>
      <c r="L761" t="s">
        <v>10</v>
      </c>
    </row>
    <row r="762" spans="1:12">
      <c r="A762" s="2" t="s">
        <v>1216</v>
      </c>
      <c r="B762" t="s">
        <v>20</v>
      </c>
      <c r="C762">
        <v>8</v>
      </c>
      <c r="D762" t="s">
        <v>1375</v>
      </c>
      <c r="E762" t="s">
        <v>132</v>
      </c>
      <c r="F762" t="s">
        <v>132</v>
      </c>
      <c r="G762" s="1">
        <v>43769</v>
      </c>
      <c r="H762" s="6">
        <f t="shared" si="22"/>
        <v>2020</v>
      </c>
      <c r="I762">
        <v>-1281</v>
      </c>
      <c r="J762" s="11">
        <f t="shared" si="23"/>
        <v>-2.5363799999999999</v>
      </c>
      <c r="K762" t="s">
        <v>21</v>
      </c>
      <c r="L762" t="s">
        <v>10</v>
      </c>
    </row>
    <row r="763" spans="1:12">
      <c r="A763" s="2" t="s">
        <v>1216</v>
      </c>
      <c r="B763" t="s">
        <v>20</v>
      </c>
      <c r="C763">
        <v>8</v>
      </c>
      <c r="D763" t="s">
        <v>1375</v>
      </c>
      <c r="E763" t="s">
        <v>133</v>
      </c>
      <c r="F763" t="s">
        <v>133</v>
      </c>
      <c r="G763" s="1">
        <v>43770</v>
      </c>
      <c r="H763" s="6">
        <f t="shared" si="22"/>
        <v>2020</v>
      </c>
      <c r="I763">
        <v>5260</v>
      </c>
      <c r="J763" s="11">
        <f t="shared" si="23"/>
        <v>10.4148</v>
      </c>
      <c r="K763" t="s">
        <v>21</v>
      </c>
      <c r="L763" t="s">
        <v>10</v>
      </c>
    </row>
    <row r="764" spans="1:12">
      <c r="A764" s="2" t="s">
        <v>1216</v>
      </c>
      <c r="B764" t="s">
        <v>20</v>
      </c>
      <c r="C764">
        <v>8</v>
      </c>
      <c r="D764" t="s">
        <v>1375</v>
      </c>
      <c r="E764" t="s">
        <v>134</v>
      </c>
      <c r="F764" t="s">
        <v>134</v>
      </c>
      <c r="G764" s="1">
        <v>43771</v>
      </c>
      <c r="H764" s="6">
        <f t="shared" si="22"/>
        <v>2020</v>
      </c>
      <c r="I764">
        <v>3891</v>
      </c>
      <c r="J764" s="11">
        <f t="shared" si="23"/>
        <v>7.70418</v>
      </c>
      <c r="K764" t="s">
        <v>21</v>
      </c>
      <c r="L764" t="s">
        <v>10</v>
      </c>
    </row>
    <row r="765" spans="1:12">
      <c r="A765" s="2" t="s">
        <v>1216</v>
      </c>
      <c r="B765" t="s">
        <v>20</v>
      </c>
      <c r="C765">
        <v>8</v>
      </c>
      <c r="D765" t="s">
        <v>1375</v>
      </c>
      <c r="E765" t="s">
        <v>135</v>
      </c>
      <c r="F765" t="s">
        <v>135</v>
      </c>
      <c r="G765" s="1">
        <v>43772</v>
      </c>
      <c r="H765" s="6">
        <f t="shared" si="22"/>
        <v>2020</v>
      </c>
      <c r="I765">
        <v>4608</v>
      </c>
      <c r="J765" s="11">
        <f t="shared" si="23"/>
        <v>9.1238399999999995</v>
      </c>
      <c r="K765" t="s">
        <v>21</v>
      </c>
      <c r="L765" t="s">
        <v>10</v>
      </c>
    </row>
    <row r="766" spans="1:12">
      <c r="A766" s="2" t="s">
        <v>1216</v>
      </c>
      <c r="B766" t="s">
        <v>20</v>
      </c>
      <c r="C766">
        <v>8</v>
      </c>
      <c r="D766" t="s">
        <v>1375</v>
      </c>
      <c r="E766" t="s">
        <v>136</v>
      </c>
      <c r="F766" t="s">
        <v>136</v>
      </c>
      <c r="G766" s="1">
        <v>43773</v>
      </c>
      <c r="H766" s="6">
        <f t="shared" si="22"/>
        <v>2020</v>
      </c>
      <c r="I766">
        <v>3441</v>
      </c>
      <c r="J766" s="11">
        <f t="shared" si="23"/>
        <v>6.81318</v>
      </c>
      <c r="K766" t="s">
        <v>21</v>
      </c>
      <c r="L766" t="s">
        <v>10</v>
      </c>
    </row>
    <row r="767" spans="1:12">
      <c r="A767" s="2" t="s">
        <v>1216</v>
      </c>
      <c r="B767" t="s">
        <v>20</v>
      </c>
      <c r="C767">
        <v>8</v>
      </c>
      <c r="D767" t="s">
        <v>1375</v>
      </c>
      <c r="E767" t="s">
        <v>137</v>
      </c>
      <c r="F767" t="s">
        <v>137</v>
      </c>
      <c r="G767" s="1">
        <v>43774</v>
      </c>
      <c r="H767" s="6">
        <f t="shared" si="22"/>
        <v>2020</v>
      </c>
      <c r="I767">
        <v>3418</v>
      </c>
      <c r="J767" s="11">
        <f t="shared" si="23"/>
        <v>6.7676400000000001</v>
      </c>
      <c r="K767" t="s">
        <v>21</v>
      </c>
      <c r="L767" t="s">
        <v>10</v>
      </c>
    </row>
    <row r="768" spans="1:12">
      <c r="A768" s="2" t="s">
        <v>1216</v>
      </c>
      <c r="B768" t="s">
        <v>20</v>
      </c>
      <c r="C768">
        <v>8</v>
      </c>
      <c r="D768" t="s">
        <v>1375</v>
      </c>
      <c r="E768" t="s">
        <v>138</v>
      </c>
      <c r="F768" t="s">
        <v>138</v>
      </c>
      <c r="G768" s="1">
        <v>43775</v>
      </c>
      <c r="H768" s="6">
        <f t="shared" si="22"/>
        <v>2020</v>
      </c>
      <c r="I768">
        <v>4504</v>
      </c>
      <c r="J768" s="11">
        <f t="shared" si="23"/>
        <v>8.9179200000000005</v>
      </c>
      <c r="K768" t="s">
        <v>21</v>
      </c>
      <c r="L768" t="s">
        <v>10</v>
      </c>
    </row>
    <row r="769" spans="1:12">
      <c r="A769" s="2" t="s">
        <v>1216</v>
      </c>
      <c r="B769" t="s">
        <v>20</v>
      </c>
      <c r="C769">
        <v>8</v>
      </c>
      <c r="D769" t="s">
        <v>1375</v>
      </c>
      <c r="E769" t="s">
        <v>139</v>
      </c>
      <c r="F769" t="s">
        <v>139</v>
      </c>
      <c r="G769" s="1">
        <v>43776</v>
      </c>
      <c r="H769" s="6">
        <f t="shared" si="22"/>
        <v>2020</v>
      </c>
      <c r="I769">
        <v>2572</v>
      </c>
      <c r="J769" s="11">
        <f t="shared" si="23"/>
        <v>5.0925599999999998</v>
      </c>
      <c r="K769" t="s">
        <v>21</v>
      </c>
      <c r="L769" t="s">
        <v>10</v>
      </c>
    </row>
    <row r="770" spans="1:12">
      <c r="A770" s="2" t="s">
        <v>1216</v>
      </c>
      <c r="B770" t="s">
        <v>20</v>
      </c>
      <c r="C770">
        <v>8</v>
      </c>
      <c r="D770" t="s">
        <v>1375</v>
      </c>
      <c r="E770" t="s">
        <v>140</v>
      </c>
      <c r="F770" t="s">
        <v>140</v>
      </c>
      <c r="G770" s="1">
        <v>43777</v>
      </c>
      <c r="H770" s="6">
        <f t="shared" si="22"/>
        <v>2020</v>
      </c>
      <c r="I770">
        <v>3197</v>
      </c>
      <c r="J770" s="11">
        <f t="shared" si="23"/>
        <v>6.3300599999999996</v>
      </c>
      <c r="K770" t="s">
        <v>21</v>
      </c>
      <c r="L770" t="s">
        <v>10</v>
      </c>
    </row>
    <row r="771" spans="1:12">
      <c r="A771" s="2" t="s">
        <v>1216</v>
      </c>
      <c r="B771" t="s">
        <v>20</v>
      </c>
      <c r="C771">
        <v>8</v>
      </c>
      <c r="D771" t="s">
        <v>1375</v>
      </c>
      <c r="E771" t="s">
        <v>141</v>
      </c>
      <c r="F771" t="s">
        <v>141</v>
      </c>
      <c r="G771" s="1">
        <v>43778</v>
      </c>
      <c r="H771" s="6">
        <f t="shared" ref="H771:H834" si="24">IF(MONTH(G771)&gt;9, YEAR(G771)+1,YEAR(G771))</f>
        <v>2020</v>
      </c>
      <c r="I771">
        <v>3733</v>
      </c>
      <c r="J771" s="11">
        <f t="shared" ref="J771:J834" si="25">I771*0.00198</f>
        <v>7.3913399999999996</v>
      </c>
      <c r="K771" t="s">
        <v>21</v>
      </c>
      <c r="L771" t="s">
        <v>10</v>
      </c>
    </row>
    <row r="772" spans="1:12">
      <c r="A772" s="2" t="s">
        <v>1216</v>
      </c>
      <c r="B772" t="s">
        <v>20</v>
      </c>
      <c r="C772">
        <v>8</v>
      </c>
      <c r="D772" t="s">
        <v>1375</v>
      </c>
      <c r="E772" t="s">
        <v>142</v>
      </c>
      <c r="F772" t="s">
        <v>142</v>
      </c>
      <c r="G772" s="1">
        <v>43779</v>
      </c>
      <c r="H772" s="6">
        <f t="shared" si="24"/>
        <v>2020</v>
      </c>
      <c r="I772">
        <v>3360</v>
      </c>
      <c r="J772" s="11">
        <f t="shared" si="25"/>
        <v>6.6528</v>
      </c>
      <c r="K772" t="s">
        <v>21</v>
      </c>
      <c r="L772" t="s">
        <v>10</v>
      </c>
    </row>
    <row r="773" spans="1:12">
      <c r="A773" s="2" t="s">
        <v>1216</v>
      </c>
      <c r="B773" t="s">
        <v>20</v>
      </c>
      <c r="C773">
        <v>8</v>
      </c>
      <c r="D773" t="s">
        <v>1375</v>
      </c>
      <c r="E773" t="s">
        <v>143</v>
      </c>
      <c r="F773" t="s">
        <v>143</v>
      </c>
      <c r="G773" s="1">
        <v>43780</v>
      </c>
      <c r="H773" s="6">
        <f t="shared" si="24"/>
        <v>2020</v>
      </c>
      <c r="I773">
        <v>3848</v>
      </c>
      <c r="J773" s="11">
        <f t="shared" si="25"/>
        <v>7.61904</v>
      </c>
      <c r="K773" t="s">
        <v>21</v>
      </c>
      <c r="L773" t="s">
        <v>10</v>
      </c>
    </row>
    <row r="774" spans="1:12">
      <c r="A774" s="2" t="s">
        <v>1216</v>
      </c>
      <c r="B774" t="s">
        <v>20</v>
      </c>
      <c r="C774">
        <v>8</v>
      </c>
      <c r="D774" t="s">
        <v>1375</v>
      </c>
      <c r="E774" t="s">
        <v>144</v>
      </c>
      <c r="F774" t="s">
        <v>144</v>
      </c>
      <c r="G774" s="1">
        <v>43781</v>
      </c>
      <c r="H774" s="6">
        <f t="shared" si="24"/>
        <v>2020</v>
      </c>
      <c r="I774">
        <v>3378</v>
      </c>
      <c r="J774" s="11">
        <f t="shared" si="25"/>
        <v>6.6884399999999999</v>
      </c>
      <c r="K774" t="s">
        <v>21</v>
      </c>
      <c r="L774" t="s">
        <v>10</v>
      </c>
    </row>
    <row r="775" spans="1:12">
      <c r="A775" s="2" t="s">
        <v>1216</v>
      </c>
      <c r="B775" t="s">
        <v>20</v>
      </c>
      <c r="C775">
        <v>8</v>
      </c>
      <c r="D775" t="s">
        <v>1375</v>
      </c>
      <c r="E775" t="s">
        <v>145</v>
      </c>
      <c r="F775" t="s">
        <v>145</v>
      </c>
      <c r="G775" s="1">
        <v>43782</v>
      </c>
      <c r="H775" s="6">
        <f t="shared" si="24"/>
        <v>2020</v>
      </c>
      <c r="I775">
        <v>3465</v>
      </c>
      <c r="J775" s="11">
        <f t="shared" si="25"/>
        <v>6.8606999999999996</v>
      </c>
      <c r="K775" t="s">
        <v>21</v>
      </c>
      <c r="L775" t="s">
        <v>10</v>
      </c>
    </row>
    <row r="776" spans="1:12">
      <c r="A776" s="2" t="s">
        <v>1216</v>
      </c>
      <c r="B776" t="s">
        <v>20</v>
      </c>
      <c r="C776">
        <v>8</v>
      </c>
      <c r="D776" t="s">
        <v>1375</v>
      </c>
      <c r="E776" t="s">
        <v>146</v>
      </c>
      <c r="F776" t="s">
        <v>146</v>
      </c>
      <c r="G776" s="1">
        <v>43783</v>
      </c>
      <c r="H776" s="6">
        <f t="shared" si="24"/>
        <v>2020</v>
      </c>
      <c r="I776">
        <v>3730</v>
      </c>
      <c r="J776" s="11">
        <f t="shared" si="25"/>
        <v>7.3853999999999997</v>
      </c>
      <c r="K776" t="s">
        <v>21</v>
      </c>
      <c r="L776" t="s">
        <v>10</v>
      </c>
    </row>
    <row r="777" spans="1:12">
      <c r="A777" s="2" t="s">
        <v>1216</v>
      </c>
      <c r="B777" t="s">
        <v>20</v>
      </c>
      <c r="C777">
        <v>8</v>
      </c>
      <c r="D777" t="s">
        <v>1375</v>
      </c>
      <c r="E777" t="s">
        <v>147</v>
      </c>
      <c r="F777" t="s">
        <v>147</v>
      </c>
      <c r="G777" s="1">
        <v>43784</v>
      </c>
      <c r="H777" s="6">
        <f t="shared" si="24"/>
        <v>2020</v>
      </c>
      <c r="I777">
        <v>3493</v>
      </c>
      <c r="J777" s="11">
        <f t="shared" si="25"/>
        <v>6.9161400000000004</v>
      </c>
      <c r="K777" t="s">
        <v>21</v>
      </c>
      <c r="L777" t="s">
        <v>10</v>
      </c>
    </row>
    <row r="778" spans="1:12">
      <c r="A778" s="2" t="s">
        <v>1216</v>
      </c>
      <c r="B778" t="s">
        <v>20</v>
      </c>
      <c r="C778">
        <v>8</v>
      </c>
      <c r="D778" t="s">
        <v>1375</v>
      </c>
      <c r="E778" t="s">
        <v>148</v>
      </c>
      <c r="F778" t="s">
        <v>148</v>
      </c>
      <c r="G778" s="1">
        <v>43785</v>
      </c>
      <c r="H778" s="6">
        <f t="shared" si="24"/>
        <v>2020</v>
      </c>
      <c r="I778">
        <v>3439</v>
      </c>
      <c r="J778" s="11">
        <f t="shared" si="25"/>
        <v>6.8092199999999998</v>
      </c>
      <c r="K778" t="s">
        <v>21</v>
      </c>
      <c r="L778" t="s">
        <v>10</v>
      </c>
    </row>
    <row r="779" spans="1:12">
      <c r="A779" s="2" t="s">
        <v>1216</v>
      </c>
      <c r="B779" t="s">
        <v>20</v>
      </c>
      <c r="C779">
        <v>8</v>
      </c>
      <c r="D779" t="s">
        <v>1375</v>
      </c>
      <c r="E779" t="s">
        <v>149</v>
      </c>
      <c r="F779" t="s">
        <v>149</v>
      </c>
      <c r="G779" s="1">
        <v>43786</v>
      </c>
      <c r="H779" s="6">
        <f t="shared" si="24"/>
        <v>2020</v>
      </c>
      <c r="I779">
        <v>3695</v>
      </c>
      <c r="J779" s="11">
        <f t="shared" si="25"/>
        <v>7.3160999999999996</v>
      </c>
      <c r="K779" t="s">
        <v>21</v>
      </c>
      <c r="L779" t="s">
        <v>10</v>
      </c>
    </row>
    <row r="780" spans="1:12">
      <c r="A780" s="2" t="s">
        <v>1216</v>
      </c>
      <c r="B780" t="s">
        <v>20</v>
      </c>
      <c r="C780">
        <v>8</v>
      </c>
      <c r="D780" t="s">
        <v>1375</v>
      </c>
      <c r="E780" t="s">
        <v>150</v>
      </c>
      <c r="F780" t="s">
        <v>150</v>
      </c>
      <c r="G780" s="1">
        <v>43787</v>
      </c>
      <c r="H780" s="6">
        <f t="shared" si="24"/>
        <v>2020</v>
      </c>
      <c r="I780">
        <v>3321</v>
      </c>
      <c r="J780" s="11">
        <f t="shared" si="25"/>
        <v>6.5755799999999995</v>
      </c>
      <c r="K780" t="s">
        <v>21</v>
      </c>
      <c r="L780" t="s">
        <v>10</v>
      </c>
    </row>
    <row r="781" spans="1:12">
      <c r="A781" s="2" t="s">
        <v>1216</v>
      </c>
      <c r="B781" t="s">
        <v>20</v>
      </c>
      <c r="C781">
        <v>8</v>
      </c>
      <c r="D781" t="s">
        <v>1375</v>
      </c>
      <c r="E781" t="s">
        <v>151</v>
      </c>
      <c r="F781" t="s">
        <v>151</v>
      </c>
      <c r="G781" s="1">
        <v>43788</v>
      </c>
      <c r="H781" s="6">
        <f t="shared" si="24"/>
        <v>2020</v>
      </c>
      <c r="I781">
        <v>3623</v>
      </c>
      <c r="J781" s="11">
        <f t="shared" si="25"/>
        <v>7.17354</v>
      </c>
      <c r="K781" t="s">
        <v>21</v>
      </c>
      <c r="L781" t="s">
        <v>10</v>
      </c>
    </row>
    <row r="782" spans="1:12">
      <c r="A782" s="2" t="s">
        <v>1216</v>
      </c>
      <c r="B782" t="s">
        <v>20</v>
      </c>
      <c r="C782">
        <v>8</v>
      </c>
      <c r="D782" t="s">
        <v>1375</v>
      </c>
      <c r="E782" t="s">
        <v>152</v>
      </c>
      <c r="F782" t="s">
        <v>152</v>
      </c>
      <c r="G782" s="1">
        <v>43789</v>
      </c>
      <c r="H782" s="6">
        <f t="shared" si="24"/>
        <v>2020</v>
      </c>
      <c r="I782">
        <v>3110</v>
      </c>
      <c r="J782" s="11">
        <f t="shared" si="25"/>
        <v>6.1577999999999999</v>
      </c>
      <c r="K782" t="s">
        <v>21</v>
      </c>
      <c r="L782" t="s">
        <v>10</v>
      </c>
    </row>
    <row r="783" spans="1:12">
      <c r="A783" s="2" t="s">
        <v>1216</v>
      </c>
      <c r="B783" t="s">
        <v>20</v>
      </c>
      <c r="C783">
        <v>8</v>
      </c>
      <c r="D783" t="s">
        <v>1375</v>
      </c>
      <c r="E783" t="s">
        <v>153</v>
      </c>
      <c r="F783" t="s">
        <v>153</v>
      </c>
      <c r="G783" s="1">
        <v>43790</v>
      </c>
      <c r="H783" s="6">
        <f t="shared" si="24"/>
        <v>2020</v>
      </c>
      <c r="I783">
        <v>3449</v>
      </c>
      <c r="J783" s="11">
        <f t="shared" si="25"/>
        <v>6.8290199999999999</v>
      </c>
      <c r="K783" t="s">
        <v>21</v>
      </c>
      <c r="L783" t="s">
        <v>10</v>
      </c>
    </row>
    <row r="784" spans="1:12">
      <c r="A784" s="2" t="s">
        <v>1216</v>
      </c>
      <c r="B784" t="s">
        <v>20</v>
      </c>
      <c r="C784">
        <v>8</v>
      </c>
      <c r="D784" t="s">
        <v>1375</v>
      </c>
      <c r="E784" t="s">
        <v>154</v>
      </c>
      <c r="F784" t="s">
        <v>154</v>
      </c>
      <c r="G784" s="1">
        <v>43791</v>
      </c>
      <c r="H784" s="6">
        <f t="shared" si="24"/>
        <v>2020</v>
      </c>
      <c r="I784">
        <v>3217</v>
      </c>
      <c r="J784" s="11">
        <f t="shared" si="25"/>
        <v>6.3696599999999997</v>
      </c>
      <c r="K784" t="s">
        <v>21</v>
      </c>
      <c r="L784" t="s">
        <v>10</v>
      </c>
    </row>
    <row r="785" spans="1:12">
      <c r="A785" s="2" t="s">
        <v>1216</v>
      </c>
      <c r="B785" t="s">
        <v>20</v>
      </c>
      <c r="C785">
        <v>8</v>
      </c>
      <c r="D785" t="s">
        <v>1375</v>
      </c>
      <c r="E785" t="s">
        <v>155</v>
      </c>
      <c r="F785" t="s">
        <v>155</v>
      </c>
      <c r="G785" s="1">
        <v>43792</v>
      </c>
      <c r="H785" s="6">
        <f t="shared" si="24"/>
        <v>2020</v>
      </c>
      <c r="I785">
        <v>3798</v>
      </c>
      <c r="J785" s="11">
        <f t="shared" si="25"/>
        <v>7.5200399999999998</v>
      </c>
      <c r="K785" t="s">
        <v>21</v>
      </c>
      <c r="L785" t="s">
        <v>10</v>
      </c>
    </row>
    <row r="786" spans="1:12">
      <c r="A786" s="2" t="s">
        <v>1216</v>
      </c>
      <c r="B786" t="s">
        <v>20</v>
      </c>
      <c r="C786">
        <v>8</v>
      </c>
      <c r="D786" t="s">
        <v>1375</v>
      </c>
      <c r="E786" t="s">
        <v>156</v>
      </c>
      <c r="F786" t="s">
        <v>156</v>
      </c>
      <c r="G786" s="1">
        <v>43793</v>
      </c>
      <c r="H786" s="6">
        <f t="shared" si="24"/>
        <v>2020</v>
      </c>
      <c r="I786">
        <v>3220</v>
      </c>
      <c r="J786" s="11">
        <f t="shared" si="25"/>
        <v>6.3756000000000004</v>
      </c>
      <c r="K786" t="s">
        <v>21</v>
      </c>
      <c r="L786" t="s">
        <v>10</v>
      </c>
    </row>
    <row r="787" spans="1:12">
      <c r="A787" s="2" t="s">
        <v>1216</v>
      </c>
      <c r="B787" t="s">
        <v>20</v>
      </c>
      <c r="C787">
        <v>8</v>
      </c>
      <c r="D787" t="s">
        <v>1375</v>
      </c>
      <c r="E787" t="s">
        <v>157</v>
      </c>
      <c r="F787" t="s">
        <v>157</v>
      </c>
      <c r="G787" s="1">
        <v>43794</v>
      </c>
      <c r="H787" s="6">
        <f t="shared" si="24"/>
        <v>2020</v>
      </c>
      <c r="I787">
        <v>3379</v>
      </c>
      <c r="J787" s="11">
        <f t="shared" si="25"/>
        <v>6.6904199999999996</v>
      </c>
      <c r="K787" t="s">
        <v>21</v>
      </c>
      <c r="L787" t="s">
        <v>10</v>
      </c>
    </row>
    <row r="788" spans="1:12">
      <c r="A788" s="2" t="s">
        <v>1216</v>
      </c>
      <c r="B788" t="s">
        <v>20</v>
      </c>
      <c r="C788">
        <v>8</v>
      </c>
      <c r="D788" t="s">
        <v>1375</v>
      </c>
      <c r="E788" t="s">
        <v>158</v>
      </c>
      <c r="F788" t="s">
        <v>158</v>
      </c>
      <c r="G788" s="1">
        <v>43795</v>
      </c>
      <c r="H788" s="6">
        <f t="shared" si="24"/>
        <v>2020</v>
      </c>
      <c r="I788">
        <v>5414</v>
      </c>
      <c r="J788" s="11">
        <f t="shared" si="25"/>
        <v>10.719720000000001</v>
      </c>
      <c r="K788" t="s">
        <v>21</v>
      </c>
      <c r="L788" t="s">
        <v>10</v>
      </c>
    </row>
    <row r="789" spans="1:12">
      <c r="A789" s="2" t="s">
        <v>1216</v>
      </c>
      <c r="B789" t="s">
        <v>20</v>
      </c>
      <c r="C789">
        <v>8</v>
      </c>
      <c r="D789" t="s">
        <v>1375</v>
      </c>
      <c r="E789" t="s">
        <v>159</v>
      </c>
      <c r="F789" t="s">
        <v>159</v>
      </c>
      <c r="G789" s="1">
        <v>43796</v>
      </c>
      <c r="H789" s="6">
        <f t="shared" si="24"/>
        <v>2020</v>
      </c>
      <c r="I789">
        <v>5610</v>
      </c>
      <c r="J789" s="11">
        <f t="shared" si="25"/>
        <v>11.107799999999999</v>
      </c>
      <c r="K789" t="s">
        <v>21</v>
      </c>
      <c r="L789" t="s">
        <v>10</v>
      </c>
    </row>
    <row r="790" spans="1:12">
      <c r="A790" s="2" t="s">
        <v>1216</v>
      </c>
      <c r="B790" t="s">
        <v>20</v>
      </c>
      <c r="C790">
        <v>8</v>
      </c>
      <c r="D790" t="s">
        <v>1375</v>
      </c>
      <c r="E790" t="s">
        <v>160</v>
      </c>
      <c r="F790" t="s">
        <v>160</v>
      </c>
      <c r="G790" s="1">
        <v>43797</v>
      </c>
      <c r="H790" s="6">
        <f t="shared" si="24"/>
        <v>2020</v>
      </c>
      <c r="I790">
        <v>4232</v>
      </c>
      <c r="J790" s="11">
        <f t="shared" si="25"/>
        <v>8.3793600000000001</v>
      </c>
      <c r="K790" t="s">
        <v>21</v>
      </c>
      <c r="L790" t="s">
        <v>10</v>
      </c>
    </row>
    <row r="791" spans="1:12">
      <c r="A791" s="2" t="s">
        <v>1216</v>
      </c>
      <c r="B791" t="s">
        <v>20</v>
      </c>
      <c r="C791">
        <v>8</v>
      </c>
      <c r="D791" t="s">
        <v>1375</v>
      </c>
      <c r="E791" t="s">
        <v>161</v>
      </c>
      <c r="F791" t="s">
        <v>161</v>
      </c>
      <c r="G791" s="1">
        <v>43798</v>
      </c>
      <c r="H791" s="6">
        <f t="shared" si="24"/>
        <v>2020</v>
      </c>
      <c r="I791">
        <v>3829</v>
      </c>
      <c r="J791" s="11">
        <f t="shared" si="25"/>
        <v>7.5814199999999996</v>
      </c>
      <c r="K791" t="s">
        <v>21</v>
      </c>
      <c r="L791" t="s">
        <v>10</v>
      </c>
    </row>
    <row r="792" spans="1:12">
      <c r="A792" s="2" t="s">
        <v>1216</v>
      </c>
      <c r="B792" t="s">
        <v>20</v>
      </c>
      <c r="C792">
        <v>8</v>
      </c>
      <c r="D792" t="s">
        <v>1375</v>
      </c>
      <c r="E792" t="s">
        <v>162</v>
      </c>
      <c r="F792" t="s">
        <v>162</v>
      </c>
      <c r="G792" s="1">
        <v>43799</v>
      </c>
      <c r="H792" s="6">
        <f t="shared" si="24"/>
        <v>2020</v>
      </c>
      <c r="I792">
        <v>3545</v>
      </c>
      <c r="J792" s="11">
        <f t="shared" si="25"/>
        <v>7.0190999999999999</v>
      </c>
      <c r="K792" t="s">
        <v>21</v>
      </c>
      <c r="L792" t="s">
        <v>10</v>
      </c>
    </row>
    <row r="793" spans="1:12">
      <c r="A793" s="2" t="s">
        <v>1216</v>
      </c>
      <c r="B793" t="s">
        <v>20</v>
      </c>
      <c r="C793">
        <v>8</v>
      </c>
      <c r="D793" t="s">
        <v>1375</v>
      </c>
      <c r="E793" t="s">
        <v>163</v>
      </c>
      <c r="F793" t="s">
        <v>163</v>
      </c>
      <c r="G793" s="1">
        <v>43800</v>
      </c>
      <c r="H793" s="6">
        <f t="shared" si="24"/>
        <v>2020</v>
      </c>
      <c r="I793">
        <v>6485</v>
      </c>
      <c r="J793" s="11">
        <f t="shared" si="25"/>
        <v>12.840299999999999</v>
      </c>
      <c r="K793" t="s">
        <v>21</v>
      </c>
      <c r="L793" t="s">
        <v>10</v>
      </c>
    </row>
    <row r="794" spans="1:12">
      <c r="A794" s="2" t="s">
        <v>1216</v>
      </c>
      <c r="B794" t="s">
        <v>20</v>
      </c>
      <c r="C794">
        <v>8</v>
      </c>
      <c r="D794" t="s">
        <v>1375</v>
      </c>
      <c r="E794" t="s">
        <v>164</v>
      </c>
      <c r="F794" t="s">
        <v>164</v>
      </c>
      <c r="G794" s="1">
        <v>43801</v>
      </c>
      <c r="H794" s="6">
        <f t="shared" si="24"/>
        <v>2020</v>
      </c>
      <c r="I794">
        <v>4529</v>
      </c>
      <c r="J794" s="11">
        <f t="shared" si="25"/>
        <v>8.9674200000000006</v>
      </c>
      <c r="K794" t="s">
        <v>21</v>
      </c>
      <c r="L794" t="s">
        <v>10</v>
      </c>
    </row>
    <row r="795" spans="1:12">
      <c r="A795" s="2" t="s">
        <v>1216</v>
      </c>
      <c r="B795" t="s">
        <v>20</v>
      </c>
      <c r="C795">
        <v>8</v>
      </c>
      <c r="D795" t="s">
        <v>1375</v>
      </c>
      <c r="E795" t="s">
        <v>165</v>
      </c>
      <c r="F795" t="s">
        <v>165</v>
      </c>
      <c r="G795" s="1">
        <v>43802</v>
      </c>
      <c r="H795" s="6">
        <f t="shared" si="24"/>
        <v>2020</v>
      </c>
      <c r="I795">
        <v>4281</v>
      </c>
      <c r="J795" s="11">
        <f t="shared" si="25"/>
        <v>8.4763800000000007</v>
      </c>
      <c r="K795" t="s">
        <v>21</v>
      </c>
      <c r="L795" t="s">
        <v>10</v>
      </c>
    </row>
    <row r="796" spans="1:12">
      <c r="A796" s="2" t="s">
        <v>1216</v>
      </c>
      <c r="B796" t="s">
        <v>20</v>
      </c>
      <c r="C796">
        <v>8</v>
      </c>
      <c r="D796" t="s">
        <v>1375</v>
      </c>
      <c r="E796" t="s">
        <v>166</v>
      </c>
      <c r="F796" t="s">
        <v>166</v>
      </c>
      <c r="G796" s="1">
        <v>43803</v>
      </c>
      <c r="H796" s="6">
        <f t="shared" si="24"/>
        <v>2020</v>
      </c>
      <c r="I796">
        <v>3586</v>
      </c>
      <c r="J796" s="11">
        <f t="shared" si="25"/>
        <v>7.1002799999999997</v>
      </c>
      <c r="K796" t="s">
        <v>21</v>
      </c>
      <c r="L796" t="s">
        <v>10</v>
      </c>
    </row>
    <row r="797" spans="1:12">
      <c r="A797" s="2" t="s">
        <v>1216</v>
      </c>
      <c r="B797" t="s">
        <v>20</v>
      </c>
      <c r="C797">
        <v>8</v>
      </c>
      <c r="D797" t="s">
        <v>1375</v>
      </c>
      <c r="E797" t="s">
        <v>167</v>
      </c>
      <c r="F797" t="s">
        <v>167</v>
      </c>
      <c r="G797" s="1">
        <v>43804</v>
      </c>
      <c r="H797" s="6">
        <f t="shared" si="24"/>
        <v>2020</v>
      </c>
      <c r="I797">
        <v>4253</v>
      </c>
      <c r="J797" s="11">
        <f t="shared" si="25"/>
        <v>8.4209399999999999</v>
      </c>
      <c r="K797" t="s">
        <v>21</v>
      </c>
      <c r="L797" t="s">
        <v>10</v>
      </c>
    </row>
    <row r="798" spans="1:12">
      <c r="A798" s="2" t="s">
        <v>1216</v>
      </c>
      <c r="B798" t="s">
        <v>20</v>
      </c>
      <c r="C798">
        <v>8</v>
      </c>
      <c r="D798" t="s">
        <v>1375</v>
      </c>
      <c r="E798" t="s">
        <v>168</v>
      </c>
      <c r="F798" t="s">
        <v>168</v>
      </c>
      <c r="G798" s="1">
        <v>43805</v>
      </c>
      <c r="H798" s="6">
        <f t="shared" si="24"/>
        <v>2020</v>
      </c>
      <c r="I798">
        <v>5398</v>
      </c>
      <c r="J798" s="11">
        <f t="shared" si="25"/>
        <v>10.688039999999999</v>
      </c>
      <c r="K798" t="s">
        <v>21</v>
      </c>
      <c r="L798" t="s">
        <v>10</v>
      </c>
    </row>
    <row r="799" spans="1:12">
      <c r="A799" s="2" t="s">
        <v>1216</v>
      </c>
      <c r="B799" t="s">
        <v>20</v>
      </c>
      <c r="C799">
        <v>8</v>
      </c>
      <c r="D799" t="s">
        <v>1375</v>
      </c>
      <c r="E799" t="s">
        <v>169</v>
      </c>
      <c r="F799" t="s">
        <v>169</v>
      </c>
      <c r="G799" s="1">
        <v>43806</v>
      </c>
      <c r="H799" s="6">
        <f t="shared" si="24"/>
        <v>2020</v>
      </c>
      <c r="I799">
        <v>21688</v>
      </c>
      <c r="J799" s="11">
        <f t="shared" si="25"/>
        <v>42.942239999999998</v>
      </c>
      <c r="K799" t="s">
        <v>21</v>
      </c>
      <c r="L799" t="s">
        <v>10</v>
      </c>
    </row>
    <row r="800" spans="1:12">
      <c r="A800" s="2" t="s">
        <v>1216</v>
      </c>
      <c r="B800" t="s">
        <v>20</v>
      </c>
      <c r="C800">
        <v>8</v>
      </c>
      <c r="D800" t="s">
        <v>1375</v>
      </c>
      <c r="E800" t="s">
        <v>170</v>
      </c>
      <c r="F800" t="s">
        <v>170</v>
      </c>
      <c r="G800" s="1">
        <v>43807</v>
      </c>
      <c r="H800" s="6">
        <f t="shared" si="24"/>
        <v>2020</v>
      </c>
      <c r="I800">
        <v>13841</v>
      </c>
      <c r="J800" s="11">
        <f t="shared" si="25"/>
        <v>27.405180000000001</v>
      </c>
      <c r="K800" t="s">
        <v>21</v>
      </c>
      <c r="L800" t="s">
        <v>10</v>
      </c>
    </row>
    <row r="801" spans="1:12">
      <c r="A801" s="2" t="s">
        <v>1216</v>
      </c>
      <c r="B801" t="s">
        <v>20</v>
      </c>
      <c r="C801">
        <v>8</v>
      </c>
      <c r="D801" t="s">
        <v>1375</v>
      </c>
      <c r="E801" t="s">
        <v>171</v>
      </c>
      <c r="F801" t="s">
        <v>171</v>
      </c>
      <c r="G801" s="1">
        <v>43808</v>
      </c>
      <c r="H801" s="6">
        <f t="shared" si="24"/>
        <v>2020</v>
      </c>
      <c r="I801">
        <v>6330</v>
      </c>
      <c r="J801" s="11">
        <f t="shared" si="25"/>
        <v>12.5334</v>
      </c>
      <c r="K801" t="s">
        <v>21</v>
      </c>
      <c r="L801" t="s">
        <v>10</v>
      </c>
    </row>
    <row r="802" spans="1:12">
      <c r="A802" s="2" t="s">
        <v>1216</v>
      </c>
      <c r="B802" t="s">
        <v>20</v>
      </c>
      <c r="C802">
        <v>8</v>
      </c>
      <c r="D802" t="s">
        <v>1375</v>
      </c>
      <c r="E802" t="s">
        <v>172</v>
      </c>
      <c r="F802" t="s">
        <v>172</v>
      </c>
      <c r="G802" s="1">
        <v>43809</v>
      </c>
      <c r="H802" s="6">
        <f t="shared" si="24"/>
        <v>2020</v>
      </c>
      <c r="I802">
        <v>5974</v>
      </c>
      <c r="J802" s="11">
        <f t="shared" si="25"/>
        <v>11.828519999999999</v>
      </c>
      <c r="K802" t="s">
        <v>21</v>
      </c>
      <c r="L802" t="s">
        <v>10</v>
      </c>
    </row>
    <row r="803" spans="1:12">
      <c r="A803" s="2" t="s">
        <v>1216</v>
      </c>
      <c r="B803" t="s">
        <v>20</v>
      </c>
      <c r="C803">
        <v>8</v>
      </c>
      <c r="D803" t="s">
        <v>1375</v>
      </c>
      <c r="E803" t="s">
        <v>173</v>
      </c>
      <c r="F803" t="s">
        <v>173</v>
      </c>
      <c r="G803" s="1">
        <v>43810</v>
      </c>
      <c r="H803" s="6">
        <f t="shared" si="24"/>
        <v>2020</v>
      </c>
      <c r="I803">
        <v>5570</v>
      </c>
      <c r="J803" s="11">
        <f t="shared" si="25"/>
        <v>11.028599999999999</v>
      </c>
      <c r="K803" t="s">
        <v>21</v>
      </c>
      <c r="L803" t="s">
        <v>10</v>
      </c>
    </row>
    <row r="804" spans="1:12">
      <c r="A804" s="2" t="s">
        <v>1216</v>
      </c>
      <c r="B804" t="s">
        <v>20</v>
      </c>
      <c r="C804">
        <v>8</v>
      </c>
      <c r="D804" t="s">
        <v>1375</v>
      </c>
      <c r="E804" t="s">
        <v>174</v>
      </c>
      <c r="F804" t="s">
        <v>174</v>
      </c>
      <c r="G804" s="1">
        <v>43811</v>
      </c>
      <c r="H804" s="6">
        <f t="shared" si="24"/>
        <v>2020</v>
      </c>
      <c r="I804">
        <v>7180</v>
      </c>
      <c r="J804" s="11">
        <f t="shared" si="25"/>
        <v>14.2164</v>
      </c>
      <c r="K804" t="s">
        <v>21</v>
      </c>
      <c r="L804" t="s">
        <v>10</v>
      </c>
    </row>
    <row r="805" spans="1:12">
      <c r="A805" s="2" t="s">
        <v>1216</v>
      </c>
      <c r="B805" t="s">
        <v>20</v>
      </c>
      <c r="C805">
        <v>8</v>
      </c>
      <c r="D805" t="s">
        <v>1375</v>
      </c>
      <c r="E805" t="s">
        <v>175</v>
      </c>
      <c r="F805" t="s">
        <v>175</v>
      </c>
      <c r="G805" s="1">
        <v>43812</v>
      </c>
      <c r="H805" s="6">
        <f t="shared" si="24"/>
        <v>2020</v>
      </c>
      <c r="I805">
        <v>9321</v>
      </c>
      <c r="J805" s="11">
        <f t="shared" si="25"/>
        <v>18.455580000000001</v>
      </c>
      <c r="K805" t="s">
        <v>21</v>
      </c>
      <c r="L805" t="s">
        <v>10</v>
      </c>
    </row>
    <row r="806" spans="1:12">
      <c r="A806" s="2" t="s">
        <v>1216</v>
      </c>
      <c r="B806" t="s">
        <v>20</v>
      </c>
      <c r="C806">
        <v>8</v>
      </c>
      <c r="D806" t="s">
        <v>1375</v>
      </c>
      <c r="E806" t="s">
        <v>176</v>
      </c>
      <c r="F806" t="s">
        <v>176</v>
      </c>
      <c r="G806" s="1">
        <v>43813</v>
      </c>
      <c r="H806" s="6">
        <f t="shared" si="24"/>
        <v>2020</v>
      </c>
      <c r="I806">
        <v>6122</v>
      </c>
      <c r="J806" s="11">
        <f t="shared" si="25"/>
        <v>12.121560000000001</v>
      </c>
      <c r="K806" t="s">
        <v>21</v>
      </c>
      <c r="L806" t="s">
        <v>10</v>
      </c>
    </row>
    <row r="807" spans="1:12">
      <c r="A807" s="2" t="s">
        <v>1216</v>
      </c>
      <c r="B807" t="s">
        <v>20</v>
      </c>
      <c r="C807">
        <v>8</v>
      </c>
      <c r="D807" t="s">
        <v>1375</v>
      </c>
      <c r="E807" t="s">
        <v>177</v>
      </c>
      <c r="F807" t="s">
        <v>177</v>
      </c>
      <c r="G807" s="1">
        <v>43814</v>
      </c>
      <c r="H807" s="6">
        <f t="shared" si="24"/>
        <v>2020</v>
      </c>
      <c r="I807">
        <v>5694</v>
      </c>
      <c r="J807" s="11">
        <f t="shared" si="25"/>
        <v>11.27412</v>
      </c>
      <c r="K807" t="s">
        <v>21</v>
      </c>
      <c r="L807" t="s">
        <v>10</v>
      </c>
    </row>
    <row r="808" spans="1:12">
      <c r="A808" s="2" t="s">
        <v>1216</v>
      </c>
      <c r="B808" t="s">
        <v>20</v>
      </c>
      <c r="C808">
        <v>8</v>
      </c>
      <c r="D808" t="s">
        <v>1375</v>
      </c>
      <c r="E808" t="s">
        <v>178</v>
      </c>
      <c r="F808" t="s">
        <v>178</v>
      </c>
      <c r="G808" s="1">
        <v>43815</v>
      </c>
      <c r="H808" s="6">
        <f t="shared" si="24"/>
        <v>2020</v>
      </c>
      <c r="I808">
        <v>5869</v>
      </c>
      <c r="J808" s="11">
        <f t="shared" si="25"/>
        <v>11.620620000000001</v>
      </c>
      <c r="K808" t="s">
        <v>21</v>
      </c>
      <c r="L808" t="s">
        <v>10</v>
      </c>
    </row>
    <row r="809" spans="1:12">
      <c r="A809" s="2" t="s">
        <v>1216</v>
      </c>
      <c r="B809" t="s">
        <v>20</v>
      </c>
      <c r="C809">
        <v>8</v>
      </c>
      <c r="D809" t="s">
        <v>1375</v>
      </c>
      <c r="E809" t="s">
        <v>179</v>
      </c>
      <c r="F809" t="s">
        <v>179</v>
      </c>
      <c r="G809" s="1">
        <v>43816</v>
      </c>
      <c r="H809" s="6">
        <f t="shared" si="24"/>
        <v>2020</v>
      </c>
      <c r="I809">
        <v>4719</v>
      </c>
      <c r="J809" s="11">
        <f t="shared" si="25"/>
        <v>9.3436199999999996</v>
      </c>
      <c r="K809" t="s">
        <v>21</v>
      </c>
      <c r="L809" t="s">
        <v>10</v>
      </c>
    </row>
    <row r="810" spans="1:12">
      <c r="A810" s="2" t="s">
        <v>1216</v>
      </c>
      <c r="B810" t="s">
        <v>20</v>
      </c>
      <c r="C810">
        <v>8</v>
      </c>
      <c r="D810" t="s">
        <v>1375</v>
      </c>
      <c r="E810" t="s">
        <v>180</v>
      </c>
      <c r="F810" t="s">
        <v>180</v>
      </c>
      <c r="G810" s="1">
        <v>43817</v>
      </c>
      <c r="H810" s="6">
        <f t="shared" si="24"/>
        <v>2020</v>
      </c>
      <c r="I810">
        <v>4943</v>
      </c>
      <c r="J810" s="11">
        <f t="shared" si="25"/>
        <v>9.7871399999999991</v>
      </c>
      <c r="K810" t="s">
        <v>21</v>
      </c>
      <c r="L810" t="s">
        <v>10</v>
      </c>
    </row>
    <row r="811" spans="1:12">
      <c r="A811" s="2" t="s">
        <v>1216</v>
      </c>
      <c r="B811" t="s">
        <v>20</v>
      </c>
      <c r="C811">
        <v>8</v>
      </c>
      <c r="D811" t="s">
        <v>1375</v>
      </c>
      <c r="E811" t="s">
        <v>181</v>
      </c>
      <c r="F811" t="s">
        <v>181</v>
      </c>
      <c r="G811" s="1">
        <v>43818</v>
      </c>
      <c r="H811" s="6">
        <f t="shared" si="24"/>
        <v>2020</v>
      </c>
      <c r="I811">
        <v>6279</v>
      </c>
      <c r="J811" s="11">
        <f t="shared" si="25"/>
        <v>12.43242</v>
      </c>
      <c r="K811" t="s">
        <v>21</v>
      </c>
      <c r="L811" t="s">
        <v>10</v>
      </c>
    </row>
    <row r="812" spans="1:12">
      <c r="A812" s="2" t="s">
        <v>1216</v>
      </c>
      <c r="B812" t="s">
        <v>20</v>
      </c>
      <c r="C812">
        <v>8</v>
      </c>
      <c r="D812" t="s">
        <v>1375</v>
      </c>
      <c r="E812" t="s">
        <v>182</v>
      </c>
      <c r="F812" t="s">
        <v>182</v>
      </c>
      <c r="G812" s="1">
        <v>43819</v>
      </c>
      <c r="H812" s="6">
        <f t="shared" si="24"/>
        <v>2020</v>
      </c>
      <c r="I812">
        <v>7089</v>
      </c>
      <c r="J812" s="11">
        <f t="shared" si="25"/>
        <v>14.03622</v>
      </c>
      <c r="K812" t="s">
        <v>21</v>
      </c>
      <c r="L812" t="s">
        <v>10</v>
      </c>
    </row>
    <row r="813" spans="1:12">
      <c r="A813" s="2" t="s">
        <v>1216</v>
      </c>
      <c r="B813" t="s">
        <v>20</v>
      </c>
      <c r="C813">
        <v>8</v>
      </c>
      <c r="D813" t="s">
        <v>1375</v>
      </c>
      <c r="E813" t="s">
        <v>183</v>
      </c>
      <c r="F813" t="s">
        <v>183</v>
      </c>
      <c r="G813" s="1">
        <v>43820</v>
      </c>
      <c r="H813" s="6">
        <f t="shared" si="24"/>
        <v>2020</v>
      </c>
      <c r="I813">
        <v>5731</v>
      </c>
      <c r="J813" s="11">
        <f t="shared" si="25"/>
        <v>11.347379999999999</v>
      </c>
      <c r="K813" t="s">
        <v>21</v>
      </c>
      <c r="L813" t="s">
        <v>10</v>
      </c>
    </row>
    <row r="814" spans="1:12">
      <c r="A814" s="2" t="s">
        <v>1216</v>
      </c>
      <c r="B814" t="s">
        <v>20</v>
      </c>
      <c r="C814">
        <v>8</v>
      </c>
      <c r="D814" t="s">
        <v>1375</v>
      </c>
      <c r="E814" t="s">
        <v>184</v>
      </c>
      <c r="F814" t="s">
        <v>184</v>
      </c>
      <c r="G814" s="1">
        <v>43821</v>
      </c>
      <c r="H814" s="6">
        <f t="shared" si="24"/>
        <v>2020</v>
      </c>
      <c r="I814">
        <v>8474</v>
      </c>
      <c r="J814" s="11">
        <f t="shared" si="25"/>
        <v>16.77852</v>
      </c>
      <c r="K814" t="s">
        <v>21</v>
      </c>
      <c r="L814" t="s">
        <v>10</v>
      </c>
    </row>
    <row r="815" spans="1:12">
      <c r="A815" s="2" t="s">
        <v>1216</v>
      </c>
      <c r="B815" t="s">
        <v>20</v>
      </c>
      <c r="C815">
        <v>8</v>
      </c>
      <c r="D815" t="s">
        <v>1375</v>
      </c>
      <c r="E815" t="s">
        <v>185</v>
      </c>
      <c r="F815" t="s">
        <v>185</v>
      </c>
      <c r="G815" s="1">
        <v>43822</v>
      </c>
      <c r="H815" s="6">
        <f t="shared" si="24"/>
        <v>2020</v>
      </c>
      <c r="I815">
        <v>6792</v>
      </c>
      <c r="J815" s="11">
        <f t="shared" si="25"/>
        <v>13.44816</v>
      </c>
      <c r="K815" t="s">
        <v>21</v>
      </c>
      <c r="L815" t="s">
        <v>10</v>
      </c>
    </row>
    <row r="816" spans="1:12">
      <c r="A816" s="2" t="s">
        <v>1216</v>
      </c>
      <c r="B816" t="s">
        <v>20</v>
      </c>
      <c r="C816">
        <v>8</v>
      </c>
      <c r="D816" t="s">
        <v>1375</v>
      </c>
      <c r="E816" t="s">
        <v>186</v>
      </c>
      <c r="F816" t="s">
        <v>186</v>
      </c>
      <c r="G816" s="1">
        <v>43823</v>
      </c>
      <c r="H816" s="6">
        <f t="shared" si="24"/>
        <v>2020</v>
      </c>
      <c r="I816">
        <v>6225</v>
      </c>
      <c r="J816" s="11">
        <f t="shared" si="25"/>
        <v>12.3255</v>
      </c>
      <c r="K816" t="s">
        <v>21</v>
      </c>
      <c r="L816" t="s">
        <v>10</v>
      </c>
    </row>
    <row r="817" spans="1:12">
      <c r="A817" s="2" t="s">
        <v>1216</v>
      </c>
      <c r="B817" t="s">
        <v>20</v>
      </c>
      <c r="C817">
        <v>8</v>
      </c>
      <c r="D817" t="s">
        <v>1375</v>
      </c>
      <c r="E817" t="s">
        <v>187</v>
      </c>
      <c r="F817" t="s">
        <v>187</v>
      </c>
      <c r="G817" s="1">
        <v>43824</v>
      </c>
      <c r="H817" s="6">
        <f t="shared" si="24"/>
        <v>2020</v>
      </c>
      <c r="I817">
        <v>6041</v>
      </c>
      <c r="J817" s="11">
        <f t="shared" si="25"/>
        <v>11.961180000000001</v>
      </c>
      <c r="K817" t="s">
        <v>21</v>
      </c>
      <c r="L817" t="s">
        <v>10</v>
      </c>
    </row>
    <row r="818" spans="1:12">
      <c r="A818" s="2" t="s">
        <v>1216</v>
      </c>
      <c r="B818" t="s">
        <v>20</v>
      </c>
      <c r="C818">
        <v>8</v>
      </c>
      <c r="D818" t="s">
        <v>1375</v>
      </c>
      <c r="E818" t="s">
        <v>188</v>
      </c>
      <c r="F818" t="s">
        <v>188</v>
      </c>
      <c r="G818" s="1">
        <v>43825</v>
      </c>
      <c r="H818" s="6">
        <f t="shared" si="24"/>
        <v>2020</v>
      </c>
      <c r="I818">
        <v>5036</v>
      </c>
      <c r="J818" s="11">
        <f t="shared" si="25"/>
        <v>9.9712800000000001</v>
      </c>
      <c r="K818" t="s">
        <v>21</v>
      </c>
      <c r="L818" t="s">
        <v>10</v>
      </c>
    </row>
    <row r="819" spans="1:12">
      <c r="A819" s="2" t="s">
        <v>1216</v>
      </c>
      <c r="B819" t="s">
        <v>20</v>
      </c>
      <c r="C819">
        <v>8</v>
      </c>
      <c r="D819" t="s">
        <v>1375</v>
      </c>
      <c r="E819" t="s">
        <v>189</v>
      </c>
      <c r="F819" t="s">
        <v>189</v>
      </c>
      <c r="G819" s="1">
        <v>43826</v>
      </c>
      <c r="H819" s="6">
        <f t="shared" si="24"/>
        <v>2020</v>
      </c>
      <c r="I819">
        <v>5352</v>
      </c>
      <c r="J819" s="11">
        <f t="shared" si="25"/>
        <v>10.596959999999999</v>
      </c>
      <c r="K819" t="s">
        <v>21</v>
      </c>
      <c r="L819" t="s">
        <v>10</v>
      </c>
    </row>
    <row r="820" spans="1:12">
      <c r="A820" s="2" t="s">
        <v>1216</v>
      </c>
      <c r="B820" t="s">
        <v>20</v>
      </c>
      <c r="C820">
        <v>8</v>
      </c>
      <c r="D820" t="s">
        <v>1375</v>
      </c>
      <c r="E820" t="s">
        <v>190</v>
      </c>
      <c r="F820" t="s">
        <v>190</v>
      </c>
      <c r="G820" s="1">
        <v>43827</v>
      </c>
      <c r="H820" s="6">
        <f t="shared" si="24"/>
        <v>2020</v>
      </c>
      <c r="I820">
        <v>4938</v>
      </c>
      <c r="J820" s="11">
        <f t="shared" si="25"/>
        <v>9.7772400000000008</v>
      </c>
      <c r="K820" t="s">
        <v>21</v>
      </c>
      <c r="L820" t="s">
        <v>10</v>
      </c>
    </row>
    <row r="821" spans="1:12">
      <c r="A821" s="2" t="s">
        <v>1216</v>
      </c>
      <c r="B821" t="s">
        <v>20</v>
      </c>
      <c r="C821">
        <v>8</v>
      </c>
      <c r="D821" t="s">
        <v>1375</v>
      </c>
      <c r="E821" t="s">
        <v>191</v>
      </c>
      <c r="F821" t="s">
        <v>191</v>
      </c>
      <c r="G821" s="1">
        <v>43828</v>
      </c>
      <c r="H821" s="6">
        <f t="shared" si="24"/>
        <v>2020</v>
      </c>
      <c r="I821">
        <v>5115</v>
      </c>
      <c r="J821" s="11">
        <f t="shared" si="25"/>
        <v>10.127700000000001</v>
      </c>
      <c r="K821" t="s">
        <v>21</v>
      </c>
      <c r="L821" t="s">
        <v>10</v>
      </c>
    </row>
    <row r="822" spans="1:12">
      <c r="A822" s="2" t="s">
        <v>1216</v>
      </c>
      <c r="B822" t="s">
        <v>20</v>
      </c>
      <c r="C822">
        <v>8</v>
      </c>
      <c r="D822" t="s">
        <v>1375</v>
      </c>
      <c r="E822" t="s">
        <v>192</v>
      </c>
      <c r="F822" t="s">
        <v>192</v>
      </c>
      <c r="G822" s="1">
        <v>43829</v>
      </c>
      <c r="H822" s="6">
        <f t="shared" si="24"/>
        <v>2020</v>
      </c>
      <c r="I822">
        <v>4356</v>
      </c>
      <c r="J822" s="11">
        <f t="shared" si="25"/>
        <v>8.6248799999999992</v>
      </c>
      <c r="K822" t="s">
        <v>21</v>
      </c>
      <c r="L822" t="s">
        <v>10</v>
      </c>
    </row>
    <row r="823" spans="1:12">
      <c r="A823" s="2" t="s">
        <v>1216</v>
      </c>
      <c r="B823" t="s">
        <v>20</v>
      </c>
      <c r="C823">
        <v>8</v>
      </c>
      <c r="D823" t="s">
        <v>1375</v>
      </c>
      <c r="E823" t="s">
        <v>193</v>
      </c>
      <c r="F823" t="s">
        <v>193</v>
      </c>
      <c r="G823" s="1">
        <v>43830</v>
      </c>
      <c r="H823" s="6">
        <f t="shared" si="24"/>
        <v>2020</v>
      </c>
      <c r="I823">
        <v>4781</v>
      </c>
      <c r="J823" s="11">
        <f t="shared" si="25"/>
        <v>9.4663799999999991</v>
      </c>
      <c r="K823" t="s">
        <v>21</v>
      </c>
      <c r="L823" t="s">
        <v>10</v>
      </c>
    </row>
    <row r="824" spans="1:12">
      <c r="A824" s="2" t="s">
        <v>1216</v>
      </c>
      <c r="B824" t="s">
        <v>20</v>
      </c>
      <c r="C824">
        <v>8</v>
      </c>
      <c r="D824" t="s">
        <v>1375</v>
      </c>
      <c r="E824" t="s">
        <v>471</v>
      </c>
      <c r="F824" t="s">
        <v>471</v>
      </c>
      <c r="G824" s="1">
        <v>43831</v>
      </c>
      <c r="H824" s="6">
        <f t="shared" si="24"/>
        <v>2020</v>
      </c>
      <c r="I824">
        <v>4578</v>
      </c>
      <c r="J824" s="11">
        <f t="shared" si="25"/>
        <v>9.0644399999999994</v>
      </c>
      <c r="K824" t="s">
        <v>21</v>
      </c>
      <c r="L824" t="s">
        <v>10</v>
      </c>
    </row>
    <row r="825" spans="1:12">
      <c r="A825" s="2" t="s">
        <v>1216</v>
      </c>
      <c r="B825" t="s">
        <v>20</v>
      </c>
      <c r="C825">
        <v>8</v>
      </c>
      <c r="D825" t="s">
        <v>1375</v>
      </c>
      <c r="E825" t="s">
        <v>194</v>
      </c>
      <c r="F825" t="s">
        <v>194</v>
      </c>
      <c r="G825" s="1">
        <v>43832</v>
      </c>
      <c r="H825" s="6">
        <f t="shared" si="24"/>
        <v>2020</v>
      </c>
      <c r="I825">
        <v>4922</v>
      </c>
      <c r="J825" s="11">
        <f t="shared" si="25"/>
        <v>9.7455599999999993</v>
      </c>
      <c r="K825" t="s">
        <v>21</v>
      </c>
      <c r="L825" t="s">
        <v>10</v>
      </c>
    </row>
    <row r="826" spans="1:12">
      <c r="A826" s="2" t="s">
        <v>1216</v>
      </c>
      <c r="B826" t="s">
        <v>20</v>
      </c>
      <c r="C826">
        <v>8</v>
      </c>
      <c r="D826" t="s">
        <v>1375</v>
      </c>
      <c r="E826" t="s">
        <v>195</v>
      </c>
      <c r="F826" t="s">
        <v>195</v>
      </c>
      <c r="G826" s="1">
        <v>43833</v>
      </c>
      <c r="H826" s="6">
        <f t="shared" si="24"/>
        <v>2020</v>
      </c>
      <c r="I826">
        <v>4131</v>
      </c>
      <c r="J826" s="11">
        <f t="shared" si="25"/>
        <v>8.1793800000000001</v>
      </c>
      <c r="K826" t="s">
        <v>21</v>
      </c>
      <c r="L826" t="s">
        <v>10</v>
      </c>
    </row>
    <row r="827" spans="1:12">
      <c r="A827" s="2" t="s">
        <v>1216</v>
      </c>
      <c r="B827" t="s">
        <v>20</v>
      </c>
      <c r="C827">
        <v>8</v>
      </c>
      <c r="D827" t="s">
        <v>1375</v>
      </c>
      <c r="E827" t="s">
        <v>196</v>
      </c>
      <c r="F827" t="s">
        <v>196</v>
      </c>
      <c r="G827" s="1">
        <v>43834</v>
      </c>
      <c r="H827" s="6">
        <f t="shared" si="24"/>
        <v>2020</v>
      </c>
      <c r="I827">
        <v>4618</v>
      </c>
      <c r="J827" s="11">
        <f t="shared" si="25"/>
        <v>9.1436399999999995</v>
      </c>
      <c r="K827" t="s">
        <v>21</v>
      </c>
      <c r="L827" t="s">
        <v>10</v>
      </c>
    </row>
    <row r="828" spans="1:12">
      <c r="A828" s="2" t="s">
        <v>1216</v>
      </c>
      <c r="B828" t="s">
        <v>20</v>
      </c>
      <c r="C828">
        <v>8</v>
      </c>
      <c r="D828" t="s">
        <v>1375</v>
      </c>
      <c r="E828" t="s">
        <v>197</v>
      </c>
      <c r="F828" t="s">
        <v>197</v>
      </c>
      <c r="G828" s="1">
        <v>43835</v>
      </c>
      <c r="H828" s="6">
        <f t="shared" si="24"/>
        <v>2020</v>
      </c>
      <c r="I828">
        <v>4694</v>
      </c>
      <c r="J828" s="11">
        <f t="shared" si="25"/>
        <v>9.2941199999999995</v>
      </c>
      <c r="K828" t="s">
        <v>21</v>
      </c>
      <c r="L828" t="s">
        <v>10</v>
      </c>
    </row>
    <row r="829" spans="1:12">
      <c r="A829" s="2" t="s">
        <v>1216</v>
      </c>
      <c r="B829" t="s">
        <v>20</v>
      </c>
      <c r="C829">
        <v>8</v>
      </c>
      <c r="D829" t="s">
        <v>1375</v>
      </c>
      <c r="E829" t="s">
        <v>198</v>
      </c>
      <c r="F829" t="s">
        <v>198</v>
      </c>
      <c r="G829" s="1">
        <v>43836</v>
      </c>
      <c r="H829" s="6">
        <f t="shared" si="24"/>
        <v>2020</v>
      </c>
      <c r="I829">
        <v>4120</v>
      </c>
      <c r="J829" s="11">
        <f t="shared" si="25"/>
        <v>8.1576000000000004</v>
      </c>
      <c r="K829" t="s">
        <v>21</v>
      </c>
      <c r="L829" t="s">
        <v>10</v>
      </c>
    </row>
    <row r="830" spans="1:12">
      <c r="A830" s="2" t="s">
        <v>1216</v>
      </c>
      <c r="B830" t="s">
        <v>20</v>
      </c>
      <c r="C830">
        <v>8</v>
      </c>
      <c r="D830" t="s">
        <v>1375</v>
      </c>
      <c r="E830" t="s">
        <v>199</v>
      </c>
      <c r="F830" t="s">
        <v>199</v>
      </c>
      <c r="G830" s="1">
        <v>43837</v>
      </c>
      <c r="H830" s="6">
        <f t="shared" si="24"/>
        <v>2020</v>
      </c>
      <c r="I830">
        <v>4092</v>
      </c>
      <c r="J830" s="11">
        <f t="shared" si="25"/>
        <v>8.1021599999999996</v>
      </c>
      <c r="K830" t="s">
        <v>21</v>
      </c>
      <c r="L830" t="s">
        <v>10</v>
      </c>
    </row>
    <row r="831" spans="1:12">
      <c r="A831" s="2" t="s">
        <v>1216</v>
      </c>
      <c r="B831" t="s">
        <v>20</v>
      </c>
      <c r="C831">
        <v>8</v>
      </c>
      <c r="D831" t="s">
        <v>1375</v>
      </c>
      <c r="E831" t="s">
        <v>200</v>
      </c>
      <c r="F831" t="s">
        <v>200</v>
      </c>
      <c r="G831" s="1">
        <v>43838</v>
      </c>
      <c r="H831" s="6">
        <f t="shared" si="24"/>
        <v>2020</v>
      </c>
      <c r="I831">
        <v>4271</v>
      </c>
      <c r="J831" s="11">
        <f t="shared" si="25"/>
        <v>8.4565800000000007</v>
      </c>
      <c r="K831" t="s">
        <v>21</v>
      </c>
      <c r="L831" t="s">
        <v>10</v>
      </c>
    </row>
    <row r="832" spans="1:12">
      <c r="A832" s="2" t="s">
        <v>1216</v>
      </c>
      <c r="B832" t="s">
        <v>20</v>
      </c>
      <c r="C832">
        <v>8</v>
      </c>
      <c r="D832" t="s">
        <v>1375</v>
      </c>
      <c r="E832" t="s">
        <v>201</v>
      </c>
      <c r="F832" t="s">
        <v>201</v>
      </c>
      <c r="G832" s="1">
        <v>43839</v>
      </c>
      <c r="H832" s="6">
        <f t="shared" si="24"/>
        <v>2020</v>
      </c>
      <c r="I832">
        <v>5512</v>
      </c>
      <c r="J832" s="11">
        <f t="shared" si="25"/>
        <v>10.91376</v>
      </c>
      <c r="K832" t="s">
        <v>21</v>
      </c>
      <c r="L832" t="s">
        <v>10</v>
      </c>
    </row>
    <row r="833" spans="1:12">
      <c r="A833" s="2" t="s">
        <v>1216</v>
      </c>
      <c r="B833" t="s">
        <v>20</v>
      </c>
      <c r="C833">
        <v>8</v>
      </c>
      <c r="D833" t="s">
        <v>1375</v>
      </c>
      <c r="E833" t="s">
        <v>202</v>
      </c>
      <c r="F833" t="s">
        <v>202</v>
      </c>
      <c r="G833" s="1">
        <v>43840</v>
      </c>
      <c r="H833" s="6">
        <f t="shared" si="24"/>
        <v>2020</v>
      </c>
      <c r="I833">
        <v>4430</v>
      </c>
      <c r="J833" s="11">
        <f t="shared" si="25"/>
        <v>8.7713999999999999</v>
      </c>
      <c r="K833" t="s">
        <v>21</v>
      </c>
      <c r="L833" t="s">
        <v>10</v>
      </c>
    </row>
    <row r="834" spans="1:12">
      <c r="A834" s="2" t="s">
        <v>1216</v>
      </c>
      <c r="B834" t="s">
        <v>20</v>
      </c>
      <c r="C834">
        <v>8</v>
      </c>
      <c r="D834" t="s">
        <v>1375</v>
      </c>
      <c r="E834" t="s">
        <v>203</v>
      </c>
      <c r="F834" t="s">
        <v>203</v>
      </c>
      <c r="G834" s="1">
        <v>43841</v>
      </c>
      <c r="H834" s="6">
        <f t="shared" si="24"/>
        <v>2020</v>
      </c>
      <c r="I834">
        <v>4349</v>
      </c>
      <c r="J834" s="11">
        <f t="shared" si="25"/>
        <v>8.6110199999999999</v>
      </c>
      <c r="K834" t="s">
        <v>21</v>
      </c>
      <c r="L834" t="s">
        <v>10</v>
      </c>
    </row>
    <row r="835" spans="1:12">
      <c r="A835" s="2" t="s">
        <v>1216</v>
      </c>
      <c r="B835" t="s">
        <v>20</v>
      </c>
      <c r="C835">
        <v>8</v>
      </c>
      <c r="D835" t="s">
        <v>1375</v>
      </c>
      <c r="E835" t="s">
        <v>204</v>
      </c>
      <c r="F835" t="s">
        <v>204</v>
      </c>
      <c r="G835" s="1">
        <v>43842</v>
      </c>
      <c r="H835" s="6">
        <f t="shared" ref="H835:H898" si="26">IF(MONTH(G835)&gt;9, YEAR(G835)+1,YEAR(G835))</f>
        <v>2020</v>
      </c>
      <c r="I835">
        <v>4747</v>
      </c>
      <c r="J835" s="11">
        <f t="shared" ref="J835:J898" si="27">I835*0.00198</f>
        <v>9.3990600000000004</v>
      </c>
      <c r="K835" t="s">
        <v>21</v>
      </c>
      <c r="L835" t="s">
        <v>10</v>
      </c>
    </row>
    <row r="836" spans="1:12">
      <c r="A836" s="2" t="s">
        <v>1216</v>
      </c>
      <c r="B836" t="s">
        <v>20</v>
      </c>
      <c r="C836">
        <v>8</v>
      </c>
      <c r="D836" t="s">
        <v>1375</v>
      </c>
      <c r="E836" t="s">
        <v>205</v>
      </c>
      <c r="F836" t="s">
        <v>205</v>
      </c>
      <c r="G836" s="1">
        <v>43843</v>
      </c>
      <c r="H836" s="6">
        <f t="shared" si="26"/>
        <v>2020</v>
      </c>
      <c r="I836">
        <v>5179</v>
      </c>
      <c r="J836" s="11">
        <f t="shared" si="27"/>
        <v>10.25442</v>
      </c>
      <c r="K836" t="s">
        <v>21</v>
      </c>
      <c r="L836" t="s">
        <v>10</v>
      </c>
    </row>
    <row r="837" spans="1:12">
      <c r="A837" s="2" t="s">
        <v>1216</v>
      </c>
      <c r="B837" t="s">
        <v>20</v>
      </c>
      <c r="C837">
        <v>8</v>
      </c>
      <c r="D837" t="s">
        <v>1375</v>
      </c>
      <c r="E837" t="s">
        <v>206</v>
      </c>
      <c r="F837" t="s">
        <v>206</v>
      </c>
      <c r="G837" s="1">
        <v>43844</v>
      </c>
      <c r="H837" s="6">
        <f t="shared" si="26"/>
        <v>2020</v>
      </c>
      <c r="I837">
        <v>5358</v>
      </c>
      <c r="J837" s="11">
        <f t="shared" si="27"/>
        <v>10.608840000000001</v>
      </c>
      <c r="K837" t="s">
        <v>21</v>
      </c>
      <c r="L837" t="s">
        <v>10</v>
      </c>
    </row>
    <row r="838" spans="1:12">
      <c r="A838" s="2" t="s">
        <v>1216</v>
      </c>
      <c r="B838" t="s">
        <v>20</v>
      </c>
      <c r="C838">
        <v>8</v>
      </c>
      <c r="D838" t="s">
        <v>1375</v>
      </c>
      <c r="E838" t="s">
        <v>207</v>
      </c>
      <c r="F838" t="s">
        <v>207</v>
      </c>
      <c r="G838" s="1">
        <v>43845</v>
      </c>
      <c r="H838" s="6">
        <f t="shared" si="26"/>
        <v>2020</v>
      </c>
      <c r="I838">
        <v>5118</v>
      </c>
      <c r="J838" s="11">
        <f t="shared" si="27"/>
        <v>10.13364</v>
      </c>
      <c r="K838" t="s">
        <v>21</v>
      </c>
      <c r="L838" t="s">
        <v>10</v>
      </c>
    </row>
    <row r="839" spans="1:12">
      <c r="A839" s="2" t="s">
        <v>1216</v>
      </c>
      <c r="B839" t="s">
        <v>20</v>
      </c>
      <c r="C839">
        <v>8</v>
      </c>
      <c r="D839" t="s">
        <v>1375</v>
      </c>
      <c r="E839" t="s">
        <v>208</v>
      </c>
      <c r="F839" t="s">
        <v>208</v>
      </c>
      <c r="G839" s="1">
        <v>43846</v>
      </c>
      <c r="H839" s="6">
        <f t="shared" si="26"/>
        <v>2020</v>
      </c>
      <c r="I839">
        <v>9023</v>
      </c>
      <c r="J839" s="11">
        <f t="shared" si="27"/>
        <v>17.865539999999999</v>
      </c>
      <c r="K839" t="s">
        <v>21</v>
      </c>
      <c r="L839" t="s">
        <v>10</v>
      </c>
    </row>
    <row r="840" spans="1:12">
      <c r="A840" s="2" t="s">
        <v>1216</v>
      </c>
      <c r="B840" t="s">
        <v>20</v>
      </c>
      <c r="C840">
        <v>8</v>
      </c>
      <c r="D840" t="s">
        <v>1375</v>
      </c>
      <c r="E840" t="s">
        <v>209</v>
      </c>
      <c r="F840" t="s">
        <v>209</v>
      </c>
      <c r="G840" s="1">
        <v>43847</v>
      </c>
      <c r="H840" s="6">
        <f t="shared" si="26"/>
        <v>2020</v>
      </c>
      <c r="I840">
        <v>6870</v>
      </c>
      <c r="J840" s="11">
        <f t="shared" si="27"/>
        <v>13.602600000000001</v>
      </c>
      <c r="K840" t="s">
        <v>21</v>
      </c>
      <c r="L840" t="s">
        <v>10</v>
      </c>
    </row>
    <row r="841" spans="1:12">
      <c r="A841" s="2" t="s">
        <v>1216</v>
      </c>
      <c r="B841" t="s">
        <v>20</v>
      </c>
      <c r="C841">
        <v>8</v>
      </c>
      <c r="D841" t="s">
        <v>1375</v>
      </c>
      <c r="E841" t="s">
        <v>210</v>
      </c>
      <c r="F841" t="s">
        <v>210</v>
      </c>
      <c r="G841" s="1">
        <v>43848</v>
      </c>
      <c r="H841" s="6">
        <f t="shared" si="26"/>
        <v>2020</v>
      </c>
      <c r="I841">
        <v>5389</v>
      </c>
      <c r="J841" s="11">
        <f t="shared" si="27"/>
        <v>10.67022</v>
      </c>
      <c r="K841" t="s">
        <v>21</v>
      </c>
      <c r="L841" t="s">
        <v>10</v>
      </c>
    </row>
    <row r="842" spans="1:12">
      <c r="A842" s="2" t="s">
        <v>1216</v>
      </c>
      <c r="B842" t="s">
        <v>20</v>
      </c>
      <c r="C842">
        <v>8</v>
      </c>
      <c r="D842" t="s">
        <v>1375</v>
      </c>
      <c r="E842" t="s">
        <v>211</v>
      </c>
      <c r="F842" t="s">
        <v>211</v>
      </c>
      <c r="G842" s="1">
        <v>43849</v>
      </c>
      <c r="H842" s="6">
        <f t="shared" si="26"/>
        <v>2020</v>
      </c>
      <c r="I842">
        <v>6424</v>
      </c>
      <c r="J842" s="11">
        <f t="shared" si="27"/>
        <v>12.719519999999999</v>
      </c>
      <c r="K842" t="s">
        <v>21</v>
      </c>
      <c r="L842" t="s">
        <v>10</v>
      </c>
    </row>
    <row r="843" spans="1:12">
      <c r="A843" s="2" t="s">
        <v>1216</v>
      </c>
      <c r="B843" t="s">
        <v>20</v>
      </c>
      <c r="C843">
        <v>8</v>
      </c>
      <c r="D843" t="s">
        <v>1375</v>
      </c>
      <c r="E843" t="s">
        <v>212</v>
      </c>
      <c r="F843" t="s">
        <v>212</v>
      </c>
      <c r="G843" s="1">
        <v>43850</v>
      </c>
      <c r="H843" s="6">
        <f t="shared" si="26"/>
        <v>2020</v>
      </c>
      <c r="I843">
        <v>5514</v>
      </c>
      <c r="J843" s="11">
        <f t="shared" si="27"/>
        <v>10.917719999999999</v>
      </c>
      <c r="K843" t="s">
        <v>21</v>
      </c>
      <c r="L843" t="s">
        <v>10</v>
      </c>
    </row>
    <row r="844" spans="1:12">
      <c r="A844" s="2" t="s">
        <v>1216</v>
      </c>
      <c r="B844" t="s">
        <v>20</v>
      </c>
      <c r="C844">
        <v>8</v>
      </c>
      <c r="D844" t="s">
        <v>1375</v>
      </c>
      <c r="E844" t="s">
        <v>213</v>
      </c>
      <c r="F844" t="s">
        <v>213</v>
      </c>
      <c r="G844" s="1">
        <v>43851</v>
      </c>
      <c r="H844" s="6">
        <f t="shared" si="26"/>
        <v>2020</v>
      </c>
      <c r="I844">
        <v>7429</v>
      </c>
      <c r="J844" s="11">
        <f t="shared" si="27"/>
        <v>14.70942</v>
      </c>
      <c r="K844" t="s">
        <v>21</v>
      </c>
      <c r="L844" t="s">
        <v>10</v>
      </c>
    </row>
    <row r="845" spans="1:12">
      <c r="A845" s="2" t="s">
        <v>1216</v>
      </c>
      <c r="B845" t="s">
        <v>20</v>
      </c>
      <c r="C845">
        <v>8</v>
      </c>
      <c r="D845" t="s">
        <v>1375</v>
      </c>
      <c r="E845" t="s">
        <v>214</v>
      </c>
      <c r="F845" t="s">
        <v>214</v>
      </c>
      <c r="G845" s="1">
        <v>43852</v>
      </c>
      <c r="H845" s="6">
        <f t="shared" si="26"/>
        <v>2020</v>
      </c>
      <c r="I845">
        <v>7403</v>
      </c>
      <c r="J845" s="11">
        <f t="shared" si="27"/>
        <v>14.65794</v>
      </c>
      <c r="K845" t="s">
        <v>21</v>
      </c>
      <c r="L845" t="s">
        <v>10</v>
      </c>
    </row>
    <row r="846" spans="1:12">
      <c r="A846" s="2" t="s">
        <v>1216</v>
      </c>
      <c r="B846" t="s">
        <v>20</v>
      </c>
      <c r="C846">
        <v>8</v>
      </c>
      <c r="D846" t="s">
        <v>1375</v>
      </c>
      <c r="E846" t="s">
        <v>215</v>
      </c>
      <c r="F846" t="s">
        <v>215</v>
      </c>
      <c r="G846" s="1">
        <v>43853</v>
      </c>
      <c r="H846" s="6">
        <f t="shared" si="26"/>
        <v>2020</v>
      </c>
      <c r="I846">
        <v>9142</v>
      </c>
      <c r="J846" s="11">
        <f t="shared" si="27"/>
        <v>18.10116</v>
      </c>
      <c r="K846" t="s">
        <v>21</v>
      </c>
      <c r="L846" t="s">
        <v>10</v>
      </c>
    </row>
    <row r="847" spans="1:12">
      <c r="A847" s="2" t="s">
        <v>1216</v>
      </c>
      <c r="B847" t="s">
        <v>20</v>
      </c>
      <c r="C847">
        <v>8</v>
      </c>
      <c r="D847" t="s">
        <v>1375</v>
      </c>
      <c r="E847" t="s">
        <v>216</v>
      </c>
      <c r="F847" t="s">
        <v>216</v>
      </c>
      <c r="G847" s="1">
        <v>43854</v>
      </c>
      <c r="H847" s="6">
        <f t="shared" si="26"/>
        <v>2020</v>
      </c>
      <c r="I847">
        <v>9066</v>
      </c>
      <c r="J847" s="11">
        <f t="shared" si="27"/>
        <v>17.950679999999998</v>
      </c>
      <c r="K847" t="s">
        <v>21</v>
      </c>
      <c r="L847" t="s">
        <v>10</v>
      </c>
    </row>
    <row r="848" spans="1:12">
      <c r="A848" s="2" t="s">
        <v>1216</v>
      </c>
      <c r="B848" t="s">
        <v>20</v>
      </c>
      <c r="C848">
        <v>8</v>
      </c>
      <c r="D848" t="s">
        <v>1375</v>
      </c>
      <c r="E848" t="s">
        <v>217</v>
      </c>
      <c r="F848" t="s">
        <v>217</v>
      </c>
      <c r="G848" s="1">
        <v>43855</v>
      </c>
      <c r="H848" s="6">
        <f t="shared" si="26"/>
        <v>2020</v>
      </c>
      <c r="I848">
        <v>10232</v>
      </c>
      <c r="J848" s="11">
        <f t="shared" si="27"/>
        <v>20.259360000000001</v>
      </c>
      <c r="K848" t="s">
        <v>21</v>
      </c>
      <c r="L848" t="s">
        <v>10</v>
      </c>
    </row>
    <row r="849" spans="1:12">
      <c r="A849" s="2" t="s">
        <v>1216</v>
      </c>
      <c r="B849" t="s">
        <v>20</v>
      </c>
      <c r="C849">
        <v>8</v>
      </c>
      <c r="D849" t="s">
        <v>1375</v>
      </c>
      <c r="E849" t="s">
        <v>218</v>
      </c>
      <c r="F849" t="s">
        <v>218</v>
      </c>
      <c r="G849" s="1">
        <v>43856</v>
      </c>
      <c r="H849" s="6">
        <f t="shared" si="26"/>
        <v>2020</v>
      </c>
      <c r="I849">
        <v>15990</v>
      </c>
      <c r="J849" s="11">
        <f t="shared" si="27"/>
        <v>31.6602</v>
      </c>
      <c r="K849" t="s">
        <v>21</v>
      </c>
      <c r="L849" t="s">
        <v>10</v>
      </c>
    </row>
    <row r="850" spans="1:12">
      <c r="A850" s="2" t="s">
        <v>1216</v>
      </c>
      <c r="B850" t="s">
        <v>20</v>
      </c>
      <c r="C850">
        <v>8</v>
      </c>
      <c r="D850" t="s">
        <v>1375</v>
      </c>
      <c r="E850" t="s">
        <v>219</v>
      </c>
      <c r="F850" t="s">
        <v>219</v>
      </c>
      <c r="G850" s="1">
        <v>43857</v>
      </c>
      <c r="H850" s="6">
        <f t="shared" si="26"/>
        <v>2020</v>
      </c>
      <c r="I850">
        <v>13225</v>
      </c>
      <c r="J850" s="11">
        <f t="shared" si="27"/>
        <v>26.185500000000001</v>
      </c>
      <c r="K850" t="s">
        <v>21</v>
      </c>
      <c r="L850" t="s">
        <v>10</v>
      </c>
    </row>
    <row r="851" spans="1:12">
      <c r="A851" s="2" t="s">
        <v>1216</v>
      </c>
      <c r="B851" t="s">
        <v>20</v>
      </c>
      <c r="C851">
        <v>8</v>
      </c>
      <c r="D851" t="s">
        <v>1375</v>
      </c>
      <c r="E851" t="s">
        <v>220</v>
      </c>
      <c r="F851" t="s">
        <v>220</v>
      </c>
      <c r="G851" s="1">
        <v>43858</v>
      </c>
      <c r="H851" s="6">
        <f t="shared" si="26"/>
        <v>2020</v>
      </c>
      <c r="I851">
        <v>12765</v>
      </c>
      <c r="J851" s="11">
        <f t="shared" si="27"/>
        <v>25.274699999999999</v>
      </c>
      <c r="K851" t="s">
        <v>21</v>
      </c>
      <c r="L851" t="s">
        <v>10</v>
      </c>
    </row>
    <row r="852" spans="1:12">
      <c r="A852" s="2" t="s">
        <v>1216</v>
      </c>
      <c r="B852" t="s">
        <v>20</v>
      </c>
      <c r="C852">
        <v>8</v>
      </c>
      <c r="D852" t="s">
        <v>1375</v>
      </c>
      <c r="E852" t="s">
        <v>221</v>
      </c>
      <c r="F852" t="s">
        <v>221</v>
      </c>
      <c r="G852" s="1">
        <v>43859</v>
      </c>
      <c r="H852" s="6">
        <f t="shared" si="26"/>
        <v>2020</v>
      </c>
      <c r="I852">
        <v>10888</v>
      </c>
      <c r="J852" s="11">
        <f t="shared" si="27"/>
        <v>21.558240000000001</v>
      </c>
      <c r="K852" t="s">
        <v>21</v>
      </c>
      <c r="L852" t="s">
        <v>10</v>
      </c>
    </row>
    <row r="853" spans="1:12">
      <c r="A853" s="2" t="s">
        <v>1216</v>
      </c>
      <c r="B853" t="s">
        <v>20</v>
      </c>
      <c r="C853">
        <v>8</v>
      </c>
      <c r="D853" t="s">
        <v>1375</v>
      </c>
      <c r="E853" t="s">
        <v>222</v>
      </c>
      <c r="F853" t="s">
        <v>222</v>
      </c>
      <c r="G853" s="1">
        <v>43860</v>
      </c>
      <c r="H853" s="6">
        <f t="shared" si="26"/>
        <v>2020</v>
      </c>
      <c r="I853">
        <v>10110</v>
      </c>
      <c r="J853" s="11">
        <f t="shared" si="27"/>
        <v>20.017800000000001</v>
      </c>
      <c r="K853" t="s">
        <v>21</v>
      </c>
      <c r="L853" t="s">
        <v>10</v>
      </c>
    </row>
    <row r="854" spans="1:12">
      <c r="A854" s="2" t="s">
        <v>1216</v>
      </c>
      <c r="B854" t="s">
        <v>20</v>
      </c>
      <c r="C854">
        <v>8</v>
      </c>
      <c r="D854" t="s">
        <v>1375</v>
      </c>
      <c r="E854" t="s">
        <v>223</v>
      </c>
      <c r="F854" t="s">
        <v>223</v>
      </c>
      <c r="G854" s="1">
        <v>43861</v>
      </c>
      <c r="H854" s="6">
        <f t="shared" si="26"/>
        <v>2020</v>
      </c>
      <c r="I854">
        <v>8524</v>
      </c>
      <c r="J854" s="11">
        <f t="shared" si="27"/>
        <v>16.877520000000001</v>
      </c>
      <c r="K854" t="s">
        <v>21</v>
      </c>
      <c r="L854" t="s">
        <v>10</v>
      </c>
    </row>
    <row r="855" spans="1:12">
      <c r="A855" s="2" t="s">
        <v>1216</v>
      </c>
      <c r="B855" t="s">
        <v>20</v>
      </c>
      <c r="C855">
        <v>8</v>
      </c>
      <c r="D855" t="s">
        <v>1375</v>
      </c>
      <c r="E855" t="s">
        <v>224</v>
      </c>
      <c r="F855" t="s">
        <v>224</v>
      </c>
      <c r="G855" s="1">
        <v>43862</v>
      </c>
      <c r="H855" s="6">
        <f t="shared" si="26"/>
        <v>2020</v>
      </c>
      <c r="I855">
        <v>7356</v>
      </c>
      <c r="J855" s="11">
        <f t="shared" si="27"/>
        <v>14.56488</v>
      </c>
      <c r="K855" t="s">
        <v>21</v>
      </c>
      <c r="L855" t="s">
        <v>10</v>
      </c>
    </row>
    <row r="856" spans="1:12">
      <c r="A856" s="2" t="s">
        <v>1216</v>
      </c>
      <c r="B856" t="s">
        <v>20</v>
      </c>
      <c r="C856">
        <v>8</v>
      </c>
      <c r="D856" t="s">
        <v>1375</v>
      </c>
      <c r="E856" t="s">
        <v>225</v>
      </c>
      <c r="F856" t="s">
        <v>225</v>
      </c>
      <c r="G856" s="1">
        <v>43863</v>
      </c>
      <c r="H856" s="6">
        <f t="shared" si="26"/>
        <v>2020</v>
      </c>
      <c r="I856">
        <v>7423</v>
      </c>
      <c r="J856" s="11">
        <f t="shared" si="27"/>
        <v>14.69754</v>
      </c>
      <c r="K856" t="s">
        <v>21</v>
      </c>
      <c r="L856" t="s">
        <v>10</v>
      </c>
    </row>
    <row r="857" spans="1:12">
      <c r="A857" s="2" t="s">
        <v>1216</v>
      </c>
      <c r="B857" t="s">
        <v>20</v>
      </c>
      <c r="C857">
        <v>8</v>
      </c>
      <c r="D857" t="s">
        <v>1375</v>
      </c>
      <c r="E857" t="s">
        <v>226</v>
      </c>
      <c r="F857" t="s">
        <v>226</v>
      </c>
      <c r="G857" s="1">
        <v>43864</v>
      </c>
      <c r="H857" s="6">
        <f t="shared" si="26"/>
        <v>2020</v>
      </c>
      <c r="I857">
        <v>6201</v>
      </c>
      <c r="J857" s="11">
        <f t="shared" si="27"/>
        <v>12.277979999999999</v>
      </c>
      <c r="K857" t="s">
        <v>21</v>
      </c>
      <c r="L857" t="s">
        <v>10</v>
      </c>
    </row>
    <row r="858" spans="1:12">
      <c r="A858" s="2" t="s">
        <v>1216</v>
      </c>
      <c r="B858" t="s">
        <v>20</v>
      </c>
      <c r="C858">
        <v>8</v>
      </c>
      <c r="D858" t="s">
        <v>1375</v>
      </c>
      <c r="E858" t="s">
        <v>227</v>
      </c>
      <c r="F858" t="s">
        <v>227</v>
      </c>
      <c r="G858" s="1">
        <v>43865</v>
      </c>
      <c r="H858" s="6">
        <f t="shared" si="26"/>
        <v>2020</v>
      </c>
      <c r="I858">
        <v>5648</v>
      </c>
      <c r="J858" s="11">
        <f t="shared" si="27"/>
        <v>11.18304</v>
      </c>
      <c r="K858" t="s">
        <v>21</v>
      </c>
      <c r="L858" t="s">
        <v>10</v>
      </c>
    </row>
    <row r="859" spans="1:12">
      <c r="A859" s="2" t="s">
        <v>1216</v>
      </c>
      <c r="B859" t="s">
        <v>20</v>
      </c>
      <c r="C859">
        <v>8</v>
      </c>
      <c r="D859" t="s">
        <v>1375</v>
      </c>
      <c r="E859" t="s">
        <v>228</v>
      </c>
      <c r="F859" t="s">
        <v>228</v>
      </c>
      <c r="G859" s="1">
        <v>43866</v>
      </c>
      <c r="H859" s="6">
        <f t="shared" si="26"/>
        <v>2020</v>
      </c>
      <c r="I859">
        <v>5622</v>
      </c>
      <c r="J859" s="11">
        <f t="shared" si="27"/>
        <v>11.13156</v>
      </c>
      <c r="K859" t="s">
        <v>21</v>
      </c>
      <c r="L859" t="s">
        <v>10</v>
      </c>
    </row>
    <row r="860" spans="1:12">
      <c r="A860" s="2" t="s">
        <v>1216</v>
      </c>
      <c r="B860" t="s">
        <v>20</v>
      </c>
      <c r="C860">
        <v>8</v>
      </c>
      <c r="D860" t="s">
        <v>1375</v>
      </c>
      <c r="E860" t="s">
        <v>229</v>
      </c>
      <c r="F860" t="s">
        <v>229</v>
      </c>
      <c r="G860" s="1">
        <v>43867</v>
      </c>
      <c r="H860" s="6">
        <f t="shared" si="26"/>
        <v>2020</v>
      </c>
      <c r="I860">
        <v>7668</v>
      </c>
      <c r="J860" s="11">
        <f t="shared" si="27"/>
        <v>15.182639999999999</v>
      </c>
      <c r="K860" t="s">
        <v>21</v>
      </c>
      <c r="L860" t="s">
        <v>10</v>
      </c>
    </row>
    <row r="861" spans="1:12">
      <c r="A861" s="2" t="s">
        <v>1216</v>
      </c>
      <c r="B861" t="s">
        <v>20</v>
      </c>
      <c r="C861">
        <v>8</v>
      </c>
      <c r="D861" t="s">
        <v>1375</v>
      </c>
      <c r="E861" t="s">
        <v>230</v>
      </c>
      <c r="F861" t="s">
        <v>230</v>
      </c>
      <c r="G861" s="1">
        <v>43868</v>
      </c>
      <c r="H861" s="6">
        <f t="shared" si="26"/>
        <v>2020</v>
      </c>
      <c r="I861">
        <v>5580</v>
      </c>
      <c r="J861" s="11">
        <f t="shared" si="27"/>
        <v>11.048399999999999</v>
      </c>
      <c r="K861" t="s">
        <v>21</v>
      </c>
      <c r="L861" t="s">
        <v>10</v>
      </c>
    </row>
    <row r="862" spans="1:12">
      <c r="A862" s="2" t="s">
        <v>1216</v>
      </c>
      <c r="B862" t="s">
        <v>20</v>
      </c>
      <c r="C862">
        <v>8</v>
      </c>
      <c r="D862" t="s">
        <v>1375</v>
      </c>
      <c r="E862" t="s">
        <v>231</v>
      </c>
      <c r="F862" t="s">
        <v>231</v>
      </c>
      <c r="G862" s="1">
        <v>43869</v>
      </c>
      <c r="H862" s="6">
        <f t="shared" si="26"/>
        <v>2020</v>
      </c>
      <c r="I862">
        <v>5211</v>
      </c>
      <c r="J862" s="11">
        <f t="shared" si="27"/>
        <v>10.317779999999999</v>
      </c>
      <c r="K862" t="s">
        <v>21</v>
      </c>
      <c r="L862" t="s">
        <v>10</v>
      </c>
    </row>
    <row r="863" spans="1:12">
      <c r="A863" s="2" t="s">
        <v>1216</v>
      </c>
      <c r="B863" t="s">
        <v>20</v>
      </c>
      <c r="C863">
        <v>8</v>
      </c>
      <c r="D863" t="s">
        <v>1375</v>
      </c>
      <c r="E863" t="s">
        <v>232</v>
      </c>
      <c r="F863" t="s">
        <v>232</v>
      </c>
      <c r="G863" s="1">
        <v>43870</v>
      </c>
      <c r="H863" s="6">
        <f t="shared" si="26"/>
        <v>2020</v>
      </c>
      <c r="I863">
        <v>5428</v>
      </c>
      <c r="J863" s="11">
        <f t="shared" si="27"/>
        <v>10.747439999999999</v>
      </c>
      <c r="K863" t="s">
        <v>21</v>
      </c>
      <c r="L863" t="s">
        <v>10</v>
      </c>
    </row>
    <row r="864" spans="1:12">
      <c r="A864" s="2" t="s">
        <v>1216</v>
      </c>
      <c r="B864" t="s">
        <v>20</v>
      </c>
      <c r="C864">
        <v>8</v>
      </c>
      <c r="D864" t="s">
        <v>1375</v>
      </c>
      <c r="E864" t="s">
        <v>233</v>
      </c>
      <c r="F864" t="s">
        <v>233</v>
      </c>
      <c r="G864" s="1">
        <v>43871</v>
      </c>
      <c r="H864" s="6">
        <f t="shared" si="26"/>
        <v>2020</v>
      </c>
      <c r="I864">
        <v>5248</v>
      </c>
      <c r="J864" s="11">
        <f t="shared" si="27"/>
        <v>10.39104</v>
      </c>
      <c r="K864" t="s">
        <v>21</v>
      </c>
      <c r="L864" t="s">
        <v>10</v>
      </c>
    </row>
    <row r="865" spans="1:12">
      <c r="A865" s="2" t="s">
        <v>1216</v>
      </c>
      <c r="B865" t="s">
        <v>20</v>
      </c>
      <c r="C865">
        <v>8</v>
      </c>
      <c r="D865" t="s">
        <v>1375</v>
      </c>
      <c r="E865" t="s">
        <v>234</v>
      </c>
      <c r="F865" t="s">
        <v>234</v>
      </c>
      <c r="G865" s="1">
        <v>43872</v>
      </c>
      <c r="H865" s="6">
        <f t="shared" si="26"/>
        <v>2020</v>
      </c>
      <c r="I865">
        <v>5135</v>
      </c>
      <c r="J865" s="11">
        <f t="shared" si="27"/>
        <v>10.167299999999999</v>
      </c>
      <c r="K865" t="s">
        <v>21</v>
      </c>
      <c r="L865" t="s">
        <v>10</v>
      </c>
    </row>
    <row r="866" spans="1:12">
      <c r="A866" s="2" t="s">
        <v>1216</v>
      </c>
      <c r="B866" t="s">
        <v>20</v>
      </c>
      <c r="C866">
        <v>8</v>
      </c>
      <c r="D866" t="s">
        <v>1375</v>
      </c>
      <c r="E866" t="s">
        <v>235</v>
      </c>
      <c r="F866" t="s">
        <v>235</v>
      </c>
      <c r="G866" s="1">
        <v>43873</v>
      </c>
      <c r="H866" s="6">
        <f t="shared" si="26"/>
        <v>2020</v>
      </c>
      <c r="I866">
        <v>5107</v>
      </c>
      <c r="J866" s="11">
        <f t="shared" si="27"/>
        <v>10.11186</v>
      </c>
      <c r="K866" t="s">
        <v>21</v>
      </c>
      <c r="L866" t="s">
        <v>10</v>
      </c>
    </row>
    <row r="867" spans="1:12">
      <c r="A867" s="2" t="s">
        <v>1216</v>
      </c>
      <c r="B867" t="s">
        <v>20</v>
      </c>
      <c r="C867">
        <v>8</v>
      </c>
      <c r="D867" t="s">
        <v>1375</v>
      </c>
      <c r="E867" t="s">
        <v>236</v>
      </c>
      <c r="F867" t="s">
        <v>236</v>
      </c>
      <c r="G867" s="1">
        <v>43874</v>
      </c>
      <c r="H867" s="6">
        <f t="shared" si="26"/>
        <v>2020</v>
      </c>
      <c r="I867">
        <v>5292</v>
      </c>
      <c r="J867" s="11">
        <f t="shared" si="27"/>
        <v>10.478160000000001</v>
      </c>
      <c r="K867" t="s">
        <v>21</v>
      </c>
      <c r="L867" t="s">
        <v>10</v>
      </c>
    </row>
    <row r="868" spans="1:12">
      <c r="A868" s="2" t="s">
        <v>1216</v>
      </c>
      <c r="B868" t="s">
        <v>20</v>
      </c>
      <c r="C868">
        <v>8</v>
      </c>
      <c r="D868" t="s">
        <v>1375</v>
      </c>
      <c r="E868" t="s">
        <v>237</v>
      </c>
      <c r="F868" t="s">
        <v>237</v>
      </c>
      <c r="G868" s="1">
        <v>43875</v>
      </c>
      <c r="H868" s="6">
        <f t="shared" si="26"/>
        <v>2020</v>
      </c>
      <c r="I868">
        <v>4064</v>
      </c>
      <c r="J868" s="11">
        <f t="shared" si="27"/>
        <v>8.0467200000000005</v>
      </c>
      <c r="K868" t="s">
        <v>21</v>
      </c>
      <c r="L868" t="s">
        <v>10</v>
      </c>
    </row>
    <row r="869" spans="1:12">
      <c r="A869" s="2" t="s">
        <v>1216</v>
      </c>
      <c r="B869" t="s">
        <v>20</v>
      </c>
      <c r="C869">
        <v>8</v>
      </c>
      <c r="D869" t="s">
        <v>1375</v>
      </c>
      <c r="E869" t="s">
        <v>238</v>
      </c>
      <c r="F869" t="s">
        <v>238</v>
      </c>
      <c r="G869" s="1">
        <v>43876</v>
      </c>
      <c r="H869" s="6">
        <f t="shared" si="26"/>
        <v>2020</v>
      </c>
      <c r="I869">
        <v>5561</v>
      </c>
      <c r="J869" s="11">
        <f t="shared" si="27"/>
        <v>11.01078</v>
      </c>
      <c r="K869" t="s">
        <v>21</v>
      </c>
      <c r="L869" t="s">
        <v>10</v>
      </c>
    </row>
    <row r="870" spans="1:12">
      <c r="A870" s="2" t="s">
        <v>1216</v>
      </c>
      <c r="B870" t="s">
        <v>20</v>
      </c>
      <c r="C870">
        <v>8</v>
      </c>
      <c r="D870" t="s">
        <v>1375</v>
      </c>
      <c r="E870" t="s">
        <v>239</v>
      </c>
      <c r="F870" t="s">
        <v>239</v>
      </c>
      <c r="G870" s="1">
        <v>43877</v>
      </c>
      <c r="H870" s="6">
        <f t="shared" si="26"/>
        <v>2020</v>
      </c>
      <c r="I870">
        <v>4677</v>
      </c>
      <c r="J870" s="11">
        <f t="shared" si="27"/>
        <v>9.2604600000000001</v>
      </c>
      <c r="K870" t="s">
        <v>21</v>
      </c>
      <c r="L870" t="s">
        <v>10</v>
      </c>
    </row>
    <row r="871" spans="1:12">
      <c r="A871" s="2" t="s">
        <v>1216</v>
      </c>
      <c r="B871" t="s">
        <v>20</v>
      </c>
      <c r="C871">
        <v>8</v>
      </c>
      <c r="D871" t="s">
        <v>1375</v>
      </c>
      <c r="E871" t="s">
        <v>240</v>
      </c>
      <c r="F871" t="s">
        <v>240</v>
      </c>
      <c r="G871" s="1">
        <v>43878</v>
      </c>
      <c r="H871" s="6">
        <f t="shared" si="26"/>
        <v>2020</v>
      </c>
      <c r="I871">
        <v>4804</v>
      </c>
      <c r="J871" s="11">
        <f t="shared" si="27"/>
        <v>9.5119199999999999</v>
      </c>
      <c r="K871" t="s">
        <v>21</v>
      </c>
      <c r="L871" t="s">
        <v>10</v>
      </c>
    </row>
    <row r="872" spans="1:12">
      <c r="A872" s="2" t="s">
        <v>1216</v>
      </c>
      <c r="B872" t="s">
        <v>20</v>
      </c>
      <c r="C872">
        <v>8</v>
      </c>
      <c r="D872" t="s">
        <v>1375</v>
      </c>
      <c r="E872" t="s">
        <v>241</v>
      </c>
      <c r="F872" t="s">
        <v>241</v>
      </c>
      <c r="G872" s="1">
        <v>43879</v>
      </c>
      <c r="H872" s="6">
        <f t="shared" si="26"/>
        <v>2020</v>
      </c>
      <c r="I872">
        <v>4387</v>
      </c>
      <c r="J872" s="11">
        <f t="shared" si="27"/>
        <v>8.6862600000000008</v>
      </c>
      <c r="K872" t="s">
        <v>21</v>
      </c>
      <c r="L872" t="s">
        <v>10</v>
      </c>
    </row>
    <row r="873" spans="1:12">
      <c r="A873" s="2" t="s">
        <v>1216</v>
      </c>
      <c r="B873" t="s">
        <v>20</v>
      </c>
      <c r="C873">
        <v>8</v>
      </c>
      <c r="D873" t="s">
        <v>1375</v>
      </c>
      <c r="E873" t="s">
        <v>242</v>
      </c>
      <c r="F873" t="s">
        <v>242</v>
      </c>
      <c r="G873" s="1">
        <v>43880</v>
      </c>
      <c r="H873" s="6">
        <f t="shared" si="26"/>
        <v>2020</v>
      </c>
      <c r="I873">
        <v>4586</v>
      </c>
      <c r="J873" s="11">
        <f t="shared" si="27"/>
        <v>9.0802800000000001</v>
      </c>
      <c r="K873" t="s">
        <v>21</v>
      </c>
      <c r="L873" t="s">
        <v>10</v>
      </c>
    </row>
    <row r="874" spans="1:12">
      <c r="A874" s="2" t="s">
        <v>1216</v>
      </c>
      <c r="B874" t="s">
        <v>20</v>
      </c>
      <c r="C874">
        <v>8</v>
      </c>
      <c r="D874" t="s">
        <v>1375</v>
      </c>
      <c r="E874" t="s">
        <v>243</v>
      </c>
      <c r="F874" t="s">
        <v>243</v>
      </c>
      <c r="G874" s="1">
        <v>43881</v>
      </c>
      <c r="H874" s="6">
        <f t="shared" si="26"/>
        <v>2020</v>
      </c>
      <c r="I874">
        <v>4723</v>
      </c>
      <c r="J874" s="11">
        <f t="shared" si="27"/>
        <v>9.35154</v>
      </c>
      <c r="K874" t="s">
        <v>21</v>
      </c>
      <c r="L874" t="s">
        <v>10</v>
      </c>
    </row>
    <row r="875" spans="1:12">
      <c r="A875" s="2" t="s">
        <v>1216</v>
      </c>
      <c r="B875" t="s">
        <v>20</v>
      </c>
      <c r="C875">
        <v>8</v>
      </c>
      <c r="D875" t="s">
        <v>1375</v>
      </c>
      <c r="E875" t="s">
        <v>244</v>
      </c>
      <c r="F875" t="s">
        <v>244</v>
      </c>
      <c r="G875" s="1">
        <v>43882</v>
      </c>
      <c r="H875" s="6">
        <f t="shared" si="26"/>
        <v>2020</v>
      </c>
      <c r="I875">
        <v>4585</v>
      </c>
      <c r="J875" s="11">
        <f t="shared" si="27"/>
        <v>9.0783000000000005</v>
      </c>
      <c r="K875" t="s">
        <v>21</v>
      </c>
      <c r="L875" t="s">
        <v>10</v>
      </c>
    </row>
    <row r="876" spans="1:12">
      <c r="A876" s="2" t="s">
        <v>1216</v>
      </c>
      <c r="B876" t="s">
        <v>20</v>
      </c>
      <c r="C876">
        <v>8</v>
      </c>
      <c r="D876" t="s">
        <v>1375</v>
      </c>
      <c r="E876" t="s">
        <v>245</v>
      </c>
      <c r="F876" t="s">
        <v>245</v>
      </c>
      <c r="G876" s="1">
        <v>43883</v>
      </c>
      <c r="H876" s="6">
        <f t="shared" si="26"/>
        <v>2020</v>
      </c>
      <c r="I876">
        <v>5051</v>
      </c>
      <c r="J876" s="11">
        <f t="shared" si="27"/>
        <v>10.00098</v>
      </c>
      <c r="K876" t="s">
        <v>21</v>
      </c>
      <c r="L876" t="s">
        <v>10</v>
      </c>
    </row>
    <row r="877" spans="1:12">
      <c r="A877" s="2" t="s">
        <v>1216</v>
      </c>
      <c r="B877" t="s">
        <v>20</v>
      </c>
      <c r="C877">
        <v>8</v>
      </c>
      <c r="D877" t="s">
        <v>1375</v>
      </c>
      <c r="E877" t="s">
        <v>246</v>
      </c>
      <c r="F877" t="s">
        <v>246</v>
      </c>
      <c r="G877" s="1">
        <v>43884</v>
      </c>
      <c r="H877" s="6">
        <f t="shared" si="26"/>
        <v>2020</v>
      </c>
      <c r="I877">
        <v>4107</v>
      </c>
      <c r="J877" s="11">
        <f t="shared" si="27"/>
        <v>8.1318599999999996</v>
      </c>
      <c r="K877" t="s">
        <v>21</v>
      </c>
      <c r="L877" t="s">
        <v>10</v>
      </c>
    </row>
    <row r="878" spans="1:12">
      <c r="A878" s="2" t="s">
        <v>1216</v>
      </c>
      <c r="B878" t="s">
        <v>20</v>
      </c>
      <c r="C878">
        <v>8</v>
      </c>
      <c r="D878" t="s">
        <v>1375</v>
      </c>
      <c r="E878" t="s">
        <v>247</v>
      </c>
      <c r="F878" t="s">
        <v>247</v>
      </c>
      <c r="G878" s="1">
        <v>43885</v>
      </c>
      <c r="H878" s="6">
        <f t="shared" si="26"/>
        <v>2020</v>
      </c>
      <c r="I878">
        <v>4510</v>
      </c>
      <c r="J878" s="11">
        <f t="shared" si="27"/>
        <v>8.9298000000000002</v>
      </c>
      <c r="K878" t="s">
        <v>21</v>
      </c>
      <c r="L878" t="s">
        <v>10</v>
      </c>
    </row>
    <row r="879" spans="1:12">
      <c r="A879" s="2" t="s">
        <v>1216</v>
      </c>
      <c r="B879" t="s">
        <v>20</v>
      </c>
      <c r="C879">
        <v>8</v>
      </c>
      <c r="D879" t="s">
        <v>1375</v>
      </c>
      <c r="E879" t="s">
        <v>248</v>
      </c>
      <c r="F879" t="s">
        <v>248</v>
      </c>
      <c r="G879" s="1">
        <v>43886</v>
      </c>
      <c r="H879" s="6">
        <f t="shared" si="26"/>
        <v>2020</v>
      </c>
      <c r="I879">
        <v>5809</v>
      </c>
      <c r="J879" s="11">
        <f t="shared" si="27"/>
        <v>11.50182</v>
      </c>
      <c r="K879" t="s">
        <v>21</v>
      </c>
      <c r="L879" t="s">
        <v>10</v>
      </c>
    </row>
    <row r="880" spans="1:12">
      <c r="A880" s="2" t="s">
        <v>1216</v>
      </c>
      <c r="B880" t="s">
        <v>20</v>
      </c>
      <c r="C880">
        <v>8</v>
      </c>
      <c r="D880" t="s">
        <v>1375</v>
      </c>
      <c r="E880" t="s">
        <v>249</v>
      </c>
      <c r="F880" t="s">
        <v>249</v>
      </c>
      <c r="G880" s="1">
        <v>43887</v>
      </c>
      <c r="H880" s="6">
        <f t="shared" si="26"/>
        <v>2020</v>
      </c>
      <c r="I880">
        <v>2936</v>
      </c>
      <c r="J880" s="11">
        <f t="shared" si="27"/>
        <v>5.8132799999999998</v>
      </c>
      <c r="K880" t="s">
        <v>21</v>
      </c>
      <c r="L880" t="s">
        <v>10</v>
      </c>
    </row>
    <row r="881" spans="1:12">
      <c r="A881" s="2" t="s">
        <v>1216</v>
      </c>
      <c r="B881" t="s">
        <v>20</v>
      </c>
      <c r="C881">
        <v>8</v>
      </c>
      <c r="D881" t="s">
        <v>1375</v>
      </c>
      <c r="E881" t="s">
        <v>250</v>
      </c>
      <c r="F881" t="s">
        <v>250</v>
      </c>
      <c r="G881" s="1">
        <v>43888</v>
      </c>
      <c r="H881" s="6">
        <f t="shared" si="26"/>
        <v>2020</v>
      </c>
      <c r="I881">
        <v>5004</v>
      </c>
      <c r="J881" s="11">
        <f t="shared" si="27"/>
        <v>9.9079200000000007</v>
      </c>
      <c r="K881" t="s">
        <v>21</v>
      </c>
      <c r="L881" t="s">
        <v>10</v>
      </c>
    </row>
    <row r="882" spans="1:12">
      <c r="A882" s="2" t="s">
        <v>1216</v>
      </c>
      <c r="B882" t="s">
        <v>20</v>
      </c>
      <c r="C882">
        <v>8</v>
      </c>
      <c r="D882" t="s">
        <v>1375</v>
      </c>
      <c r="E882" t="s">
        <v>251</v>
      </c>
      <c r="F882" t="s">
        <v>251</v>
      </c>
      <c r="G882" s="1">
        <v>43889</v>
      </c>
      <c r="H882" s="6">
        <f t="shared" si="26"/>
        <v>2020</v>
      </c>
      <c r="I882">
        <v>4475</v>
      </c>
      <c r="J882" s="11">
        <f t="shared" si="27"/>
        <v>8.8605</v>
      </c>
      <c r="K882" t="s">
        <v>21</v>
      </c>
      <c r="L882" t="s">
        <v>10</v>
      </c>
    </row>
    <row r="883" spans="1:12">
      <c r="A883" s="2" t="s">
        <v>1216</v>
      </c>
      <c r="B883" t="s">
        <v>20</v>
      </c>
      <c r="C883">
        <v>8</v>
      </c>
      <c r="D883" t="s">
        <v>1375</v>
      </c>
      <c r="E883" t="s">
        <v>252</v>
      </c>
      <c r="F883" t="s">
        <v>252</v>
      </c>
      <c r="G883" s="1">
        <v>43890</v>
      </c>
      <c r="H883" s="6">
        <f t="shared" si="26"/>
        <v>2020</v>
      </c>
      <c r="I883">
        <v>4285</v>
      </c>
      <c r="J883" s="11">
        <f t="shared" si="27"/>
        <v>8.4842999999999993</v>
      </c>
      <c r="K883" t="s">
        <v>21</v>
      </c>
      <c r="L883" t="s">
        <v>10</v>
      </c>
    </row>
    <row r="884" spans="1:12">
      <c r="A884" s="2" t="s">
        <v>1216</v>
      </c>
      <c r="B884" t="s">
        <v>20</v>
      </c>
      <c r="C884">
        <v>8</v>
      </c>
      <c r="D884" t="s">
        <v>1375</v>
      </c>
      <c r="E884" t="s">
        <v>253</v>
      </c>
      <c r="F884" t="s">
        <v>253</v>
      </c>
      <c r="G884" s="1">
        <v>43891</v>
      </c>
      <c r="H884" s="6">
        <f t="shared" si="26"/>
        <v>2020</v>
      </c>
      <c r="I884">
        <v>3615</v>
      </c>
      <c r="J884" s="11">
        <f t="shared" si="27"/>
        <v>7.1577000000000002</v>
      </c>
      <c r="K884" t="s">
        <v>21</v>
      </c>
      <c r="L884" t="s">
        <v>10</v>
      </c>
    </row>
    <row r="885" spans="1:12">
      <c r="A885" s="2" t="s">
        <v>1216</v>
      </c>
      <c r="B885" t="s">
        <v>20</v>
      </c>
      <c r="C885">
        <v>8</v>
      </c>
      <c r="D885" t="s">
        <v>1375</v>
      </c>
      <c r="E885" t="s">
        <v>254</v>
      </c>
      <c r="F885" t="s">
        <v>254</v>
      </c>
      <c r="G885" s="1">
        <v>43892</v>
      </c>
      <c r="H885" s="6">
        <f t="shared" si="26"/>
        <v>2020</v>
      </c>
      <c r="I885">
        <v>4696</v>
      </c>
      <c r="J885" s="11">
        <f t="shared" si="27"/>
        <v>9.2980800000000006</v>
      </c>
      <c r="K885" t="s">
        <v>21</v>
      </c>
      <c r="L885" t="s">
        <v>10</v>
      </c>
    </row>
    <row r="886" spans="1:12">
      <c r="A886" s="2" t="s">
        <v>1216</v>
      </c>
      <c r="B886" t="s">
        <v>20</v>
      </c>
      <c r="C886">
        <v>8</v>
      </c>
      <c r="D886" t="s">
        <v>1375</v>
      </c>
      <c r="E886" t="s">
        <v>255</v>
      </c>
      <c r="F886" t="s">
        <v>255</v>
      </c>
      <c r="G886" s="1">
        <v>43893</v>
      </c>
      <c r="H886" s="6">
        <f t="shared" si="26"/>
        <v>2020</v>
      </c>
      <c r="I886">
        <v>4042</v>
      </c>
      <c r="J886" s="11">
        <f t="shared" si="27"/>
        <v>8.0031599999999994</v>
      </c>
      <c r="K886" t="s">
        <v>21</v>
      </c>
      <c r="L886" t="s">
        <v>10</v>
      </c>
    </row>
    <row r="887" spans="1:12">
      <c r="A887" s="2" t="s">
        <v>1216</v>
      </c>
      <c r="B887" t="s">
        <v>20</v>
      </c>
      <c r="C887">
        <v>8</v>
      </c>
      <c r="D887" t="s">
        <v>1375</v>
      </c>
      <c r="E887" t="s">
        <v>256</v>
      </c>
      <c r="F887" t="s">
        <v>256</v>
      </c>
      <c r="G887" s="1">
        <v>43894</v>
      </c>
      <c r="H887" s="6">
        <f t="shared" si="26"/>
        <v>2020</v>
      </c>
      <c r="I887">
        <v>3778</v>
      </c>
      <c r="J887" s="11">
        <f t="shared" si="27"/>
        <v>7.4804399999999998</v>
      </c>
      <c r="K887" t="s">
        <v>21</v>
      </c>
      <c r="L887" t="s">
        <v>10</v>
      </c>
    </row>
    <row r="888" spans="1:12">
      <c r="A888" s="2" t="s">
        <v>1216</v>
      </c>
      <c r="B888" t="s">
        <v>20</v>
      </c>
      <c r="C888">
        <v>8</v>
      </c>
      <c r="D888" t="s">
        <v>1375</v>
      </c>
      <c r="E888" t="s">
        <v>257</v>
      </c>
      <c r="F888" t="s">
        <v>257</v>
      </c>
      <c r="G888" s="1">
        <v>43895</v>
      </c>
      <c r="H888" s="6">
        <f t="shared" si="26"/>
        <v>2020</v>
      </c>
      <c r="I888">
        <v>3379</v>
      </c>
      <c r="J888" s="11">
        <f t="shared" si="27"/>
        <v>6.6904199999999996</v>
      </c>
      <c r="K888" t="s">
        <v>21</v>
      </c>
      <c r="L888" t="s">
        <v>10</v>
      </c>
    </row>
    <row r="889" spans="1:12">
      <c r="A889" s="2" t="s">
        <v>1216</v>
      </c>
      <c r="B889" t="s">
        <v>20</v>
      </c>
      <c r="C889">
        <v>8</v>
      </c>
      <c r="D889" t="s">
        <v>1375</v>
      </c>
      <c r="E889" t="s">
        <v>258</v>
      </c>
      <c r="F889" t="s">
        <v>258</v>
      </c>
      <c r="G889" s="1">
        <v>43896</v>
      </c>
      <c r="H889" s="6">
        <f t="shared" si="26"/>
        <v>2020</v>
      </c>
      <c r="I889">
        <v>5072</v>
      </c>
      <c r="J889" s="11">
        <f t="shared" si="27"/>
        <v>10.04256</v>
      </c>
      <c r="K889" t="s">
        <v>21</v>
      </c>
      <c r="L889" t="s">
        <v>10</v>
      </c>
    </row>
    <row r="890" spans="1:12">
      <c r="A890" s="2" t="s">
        <v>1216</v>
      </c>
      <c r="B890" t="s">
        <v>20</v>
      </c>
      <c r="C890">
        <v>8</v>
      </c>
      <c r="D890" t="s">
        <v>1375</v>
      </c>
      <c r="E890" t="s">
        <v>259</v>
      </c>
      <c r="F890" t="s">
        <v>259</v>
      </c>
      <c r="G890" s="1">
        <v>43897</v>
      </c>
      <c r="H890" s="6">
        <f t="shared" si="26"/>
        <v>2020</v>
      </c>
      <c r="I890">
        <v>4546</v>
      </c>
      <c r="J890" s="11">
        <f t="shared" si="27"/>
        <v>9.00108</v>
      </c>
      <c r="K890" t="s">
        <v>21</v>
      </c>
      <c r="L890" t="s">
        <v>10</v>
      </c>
    </row>
    <row r="891" spans="1:12">
      <c r="A891" s="2" t="s">
        <v>1216</v>
      </c>
      <c r="B891" t="s">
        <v>20</v>
      </c>
      <c r="C891">
        <v>8</v>
      </c>
      <c r="D891" t="s">
        <v>1375</v>
      </c>
      <c r="E891" t="s">
        <v>260</v>
      </c>
      <c r="F891" t="s">
        <v>260</v>
      </c>
      <c r="G891" s="1">
        <v>43898</v>
      </c>
      <c r="H891" s="6">
        <f t="shared" si="26"/>
        <v>2020</v>
      </c>
      <c r="I891">
        <v>4069</v>
      </c>
      <c r="J891" s="11">
        <f t="shared" si="27"/>
        <v>8.0566200000000006</v>
      </c>
      <c r="K891" t="s">
        <v>21</v>
      </c>
      <c r="L891" t="s">
        <v>10</v>
      </c>
    </row>
    <row r="892" spans="1:12">
      <c r="A892" s="2" t="s">
        <v>1216</v>
      </c>
      <c r="B892" t="s">
        <v>20</v>
      </c>
      <c r="C892">
        <v>8</v>
      </c>
      <c r="D892" t="s">
        <v>1375</v>
      </c>
      <c r="E892" t="s">
        <v>261</v>
      </c>
      <c r="F892" t="s">
        <v>261</v>
      </c>
      <c r="G892" s="1">
        <v>43899</v>
      </c>
      <c r="H892" s="6">
        <f t="shared" si="26"/>
        <v>2020</v>
      </c>
      <c r="I892">
        <v>4034</v>
      </c>
      <c r="J892" s="11">
        <f t="shared" si="27"/>
        <v>7.9873199999999995</v>
      </c>
      <c r="K892" t="s">
        <v>21</v>
      </c>
      <c r="L892" t="s">
        <v>10</v>
      </c>
    </row>
    <row r="893" spans="1:12">
      <c r="A893" s="2" t="s">
        <v>1216</v>
      </c>
      <c r="B893" t="s">
        <v>20</v>
      </c>
      <c r="C893">
        <v>8</v>
      </c>
      <c r="D893" t="s">
        <v>1375</v>
      </c>
      <c r="E893" t="s">
        <v>262</v>
      </c>
      <c r="F893" t="s">
        <v>262</v>
      </c>
      <c r="G893" s="1">
        <v>43900</v>
      </c>
      <c r="H893" s="6">
        <f t="shared" si="26"/>
        <v>2020</v>
      </c>
      <c r="I893">
        <v>4914</v>
      </c>
      <c r="J893" s="11">
        <f t="shared" si="27"/>
        <v>9.7297200000000004</v>
      </c>
      <c r="K893" t="s">
        <v>21</v>
      </c>
      <c r="L893" t="s">
        <v>10</v>
      </c>
    </row>
    <row r="894" spans="1:12">
      <c r="A894" s="2" t="s">
        <v>1216</v>
      </c>
      <c r="B894" t="s">
        <v>20</v>
      </c>
      <c r="C894">
        <v>8</v>
      </c>
      <c r="D894" t="s">
        <v>1375</v>
      </c>
      <c r="E894" t="s">
        <v>263</v>
      </c>
      <c r="F894" t="s">
        <v>263</v>
      </c>
      <c r="G894" s="1">
        <v>43901</v>
      </c>
      <c r="H894" s="6">
        <f t="shared" si="26"/>
        <v>2020</v>
      </c>
      <c r="I894">
        <v>3834</v>
      </c>
      <c r="J894" s="11">
        <f t="shared" si="27"/>
        <v>7.5913199999999996</v>
      </c>
      <c r="K894" t="s">
        <v>21</v>
      </c>
      <c r="L894" t="s">
        <v>10</v>
      </c>
    </row>
    <row r="895" spans="1:12">
      <c r="A895" s="2" t="s">
        <v>1216</v>
      </c>
      <c r="B895" t="s">
        <v>20</v>
      </c>
      <c r="C895">
        <v>8</v>
      </c>
      <c r="D895" t="s">
        <v>1375</v>
      </c>
      <c r="E895" t="s">
        <v>264</v>
      </c>
      <c r="F895" t="s">
        <v>264</v>
      </c>
      <c r="G895" s="1">
        <v>43902</v>
      </c>
      <c r="H895" s="6">
        <f t="shared" si="26"/>
        <v>2020</v>
      </c>
      <c r="I895">
        <v>4207</v>
      </c>
      <c r="J895" s="11">
        <f t="shared" si="27"/>
        <v>8.32986</v>
      </c>
      <c r="K895" t="s">
        <v>21</v>
      </c>
      <c r="L895" t="s">
        <v>10</v>
      </c>
    </row>
    <row r="896" spans="1:12">
      <c r="A896" s="2" t="s">
        <v>1216</v>
      </c>
      <c r="B896" t="s">
        <v>20</v>
      </c>
      <c r="C896">
        <v>8</v>
      </c>
      <c r="D896" t="s">
        <v>1375</v>
      </c>
      <c r="E896" t="s">
        <v>265</v>
      </c>
      <c r="F896" t="s">
        <v>265</v>
      </c>
      <c r="G896" s="1">
        <v>43903</v>
      </c>
      <c r="H896" s="6">
        <f t="shared" si="26"/>
        <v>2020</v>
      </c>
      <c r="I896">
        <v>4626</v>
      </c>
      <c r="J896" s="11">
        <f t="shared" si="27"/>
        <v>9.1594800000000003</v>
      </c>
      <c r="K896" t="s">
        <v>21</v>
      </c>
      <c r="L896" t="s">
        <v>10</v>
      </c>
    </row>
    <row r="897" spans="1:12">
      <c r="A897" s="2" t="s">
        <v>1216</v>
      </c>
      <c r="B897" t="s">
        <v>20</v>
      </c>
      <c r="C897">
        <v>8</v>
      </c>
      <c r="D897" t="s">
        <v>1375</v>
      </c>
      <c r="E897" t="s">
        <v>266</v>
      </c>
      <c r="F897" t="s">
        <v>266</v>
      </c>
      <c r="G897" s="1">
        <v>43904</v>
      </c>
      <c r="H897" s="6">
        <f t="shared" si="26"/>
        <v>2020</v>
      </c>
      <c r="I897">
        <v>2789</v>
      </c>
      <c r="J897" s="11">
        <f t="shared" si="27"/>
        <v>5.5222199999999999</v>
      </c>
      <c r="K897" t="s">
        <v>21</v>
      </c>
      <c r="L897" t="s">
        <v>10</v>
      </c>
    </row>
    <row r="898" spans="1:12">
      <c r="A898" s="2" t="s">
        <v>1216</v>
      </c>
      <c r="B898" t="s">
        <v>20</v>
      </c>
      <c r="C898">
        <v>8</v>
      </c>
      <c r="D898" t="s">
        <v>1375</v>
      </c>
      <c r="E898" t="s">
        <v>267</v>
      </c>
      <c r="F898" t="s">
        <v>267</v>
      </c>
      <c r="G898" s="1">
        <v>43905</v>
      </c>
      <c r="H898" s="6">
        <f t="shared" si="26"/>
        <v>2020</v>
      </c>
      <c r="I898">
        <v>4783</v>
      </c>
      <c r="J898" s="11">
        <f t="shared" si="27"/>
        <v>9.4703400000000002</v>
      </c>
      <c r="K898" t="s">
        <v>21</v>
      </c>
      <c r="L898" t="s">
        <v>10</v>
      </c>
    </row>
    <row r="899" spans="1:12">
      <c r="A899" s="2" t="s">
        <v>1216</v>
      </c>
      <c r="B899" t="s">
        <v>20</v>
      </c>
      <c r="C899">
        <v>8</v>
      </c>
      <c r="D899" t="s">
        <v>1375</v>
      </c>
      <c r="E899" t="s">
        <v>268</v>
      </c>
      <c r="F899" t="s">
        <v>268</v>
      </c>
      <c r="G899" s="1">
        <v>43906</v>
      </c>
      <c r="H899" s="6">
        <f t="shared" ref="H899:H962" si="28">IF(MONTH(G899)&gt;9, YEAR(G899)+1,YEAR(G899))</f>
        <v>2020</v>
      </c>
      <c r="I899">
        <v>6404</v>
      </c>
      <c r="J899" s="11">
        <f t="shared" ref="J899:J962" si="29">I899*0.00198</f>
        <v>12.679919999999999</v>
      </c>
      <c r="K899" t="s">
        <v>21</v>
      </c>
      <c r="L899" t="s">
        <v>10</v>
      </c>
    </row>
    <row r="900" spans="1:12">
      <c r="A900" s="2" t="s">
        <v>1216</v>
      </c>
      <c r="B900" t="s">
        <v>20</v>
      </c>
      <c r="C900">
        <v>8</v>
      </c>
      <c r="D900" t="s">
        <v>1375</v>
      </c>
      <c r="E900" t="s">
        <v>269</v>
      </c>
      <c r="F900" t="s">
        <v>269</v>
      </c>
      <c r="G900" s="1">
        <v>43907</v>
      </c>
      <c r="H900" s="6">
        <f t="shared" si="28"/>
        <v>2020</v>
      </c>
      <c r="I900">
        <v>5710</v>
      </c>
      <c r="J900" s="11">
        <f t="shared" si="29"/>
        <v>11.3058</v>
      </c>
      <c r="K900" t="s">
        <v>21</v>
      </c>
      <c r="L900" t="s">
        <v>10</v>
      </c>
    </row>
    <row r="901" spans="1:12">
      <c r="A901" s="2" t="s">
        <v>1216</v>
      </c>
      <c r="B901" t="s">
        <v>20</v>
      </c>
      <c r="C901">
        <v>8</v>
      </c>
      <c r="D901" t="s">
        <v>1375</v>
      </c>
      <c r="E901" t="s">
        <v>270</v>
      </c>
      <c r="F901" t="s">
        <v>270</v>
      </c>
      <c r="G901" s="1">
        <v>43908</v>
      </c>
      <c r="H901" s="6">
        <f t="shared" si="28"/>
        <v>2020</v>
      </c>
      <c r="I901">
        <v>4909</v>
      </c>
      <c r="J901" s="11">
        <f t="shared" si="29"/>
        <v>9.7198200000000003</v>
      </c>
      <c r="K901" t="s">
        <v>21</v>
      </c>
      <c r="L901" t="s">
        <v>10</v>
      </c>
    </row>
    <row r="902" spans="1:12">
      <c r="A902" s="2" t="s">
        <v>1216</v>
      </c>
      <c r="B902" t="s">
        <v>20</v>
      </c>
      <c r="C902">
        <v>8</v>
      </c>
      <c r="D902" t="s">
        <v>1375</v>
      </c>
      <c r="E902" t="s">
        <v>271</v>
      </c>
      <c r="F902" t="s">
        <v>271</v>
      </c>
      <c r="G902" s="1">
        <v>43909</v>
      </c>
      <c r="H902" s="6">
        <f t="shared" si="28"/>
        <v>2020</v>
      </c>
      <c r="I902">
        <v>4964</v>
      </c>
      <c r="J902" s="11">
        <f t="shared" si="29"/>
        <v>9.8287200000000006</v>
      </c>
      <c r="K902" t="s">
        <v>21</v>
      </c>
      <c r="L902" t="s">
        <v>10</v>
      </c>
    </row>
    <row r="903" spans="1:12">
      <c r="A903" s="2" t="s">
        <v>1216</v>
      </c>
      <c r="B903" t="s">
        <v>20</v>
      </c>
      <c r="C903">
        <v>8</v>
      </c>
      <c r="D903" t="s">
        <v>1375</v>
      </c>
      <c r="E903" t="s">
        <v>272</v>
      </c>
      <c r="F903" t="s">
        <v>272</v>
      </c>
      <c r="G903" s="1">
        <v>43910</v>
      </c>
      <c r="H903" s="6">
        <f t="shared" si="28"/>
        <v>2020</v>
      </c>
      <c r="I903">
        <v>4577</v>
      </c>
      <c r="J903" s="11">
        <f t="shared" si="29"/>
        <v>9.0624599999999997</v>
      </c>
      <c r="K903" t="s">
        <v>21</v>
      </c>
      <c r="L903" t="s">
        <v>10</v>
      </c>
    </row>
    <row r="904" spans="1:12">
      <c r="A904" s="2" t="s">
        <v>1216</v>
      </c>
      <c r="B904" t="s">
        <v>20</v>
      </c>
      <c r="C904">
        <v>8</v>
      </c>
      <c r="D904" t="s">
        <v>1375</v>
      </c>
      <c r="E904" t="s">
        <v>273</v>
      </c>
      <c r="F904" t="s">
        <v>273</v>
      </c>
      <c r="G904" s="1">
        <v>43911</v>
      </c>
      <c r="H904" s="6">
        <f t="shared" si="28"/>
        <v>2020</v>
      </c>
      <c r="I904">
        <v>4812</v>
      </c>
      <c r="J904" s="11">
        <f t="shared" si="29"/>
        <v>9.5277600000000007</v>
      </c>
      <c r="K904" t="s">
        <v>21</v>
      </c>
      <c r="L904" t="s">
        <v>10</v>
      </c>
    </row>
    <row r="905" spans="1:12">
      <c r="A905" s="2" t="s">
        <v>1216</v>
      </c>
      <c r="B905" t="s">
        <v>20</v>
      </c>
      <c r="C905">
        <v>8</v>
      </c>
      <c r="D905" t="s">
        <v>1375</v>
      </c>
      <c r="E905" t="s">
        <v>274</v>
      </c>
      <c r="F905" t="s">
        <v>274</v>
      </c>
      <c r="G905" s="1">
        <v>43912</v>
      </c>
      <c r="H905" s="6">
        <f t="shared" si="28"/>
        <v>2020</v>
      </c>
      <c r="I905">
        <v>4344</v>
      </c>
      <c r="J905" s="11">
        <f t="shared" si="29"/>
        <v>8.6011199999999999</v>
      </c>
      <c r="K905" t="s">
        <v>21</v>
      </c>
      <c r="L905" t="s">
        <v>10</v>
      </c>
    </row>
    <row r="906" spans="1:12">
      <c r="A906" s="2" t="s">
        <v>1216</v>
      </c>
      <c r="B906" t="s">
        <v>20</v>
      </c>
      <c r="C906">
        <v>8</v>
      </c>
      <c r="D906" t="s">
        <v>1375</v>
      </c>
      <c r="E906" t="s">
        <v>275</v>
      </c>
      <c r="F906" t="s">
        <v>275</v>
      </c>
      <c r="G906" s="1">
        <v>43913</v>
      </c>
      <c r="H906" s="6">
        <f t="shared" si="28"/>
        <v>2020</v>
      </c>
      <c r="I906">
        <v>4460</v>
      </c>
      <c r="J906" s="11">
        <f t="shared" si="29"/>
        <v>8.8308</v>
      </c>
      <c r="K906" t="s">
        <v>21</v>
      </c>
      <c r="L906" t="s">
        <v>10</v>
      </c>
    </row>
    <row r="907" spans="1:12">
      <c r="A907" s="2" t="s">
        <v>1216</v>
      </c>
      <c r="B907" t="s">
        <v>20</v>
      </c>
      <c r="C907">
        <v>8</v>
      </c>
      <c r="D907" t="s">
        <v>1375</v>
      </c>
      <c r="E907" t="s">
        <v>276</v>
      </c>
      <c r="F907" t="s">
        <v>276</v>
      </c>
      <c r="G907" s="1">
        <v>43914</v>
      </c>
      <c r="H907" s="6">
        <f t="shared" si="28"/>
        <v>2020</v>
      </c>
      <c r="I907">
        <v>5135</v>
      </c>
      <c r="J907" s="11">
        <f t="shared" si="29"/>
        <v>10.167299999999999</v>
      </c>
      <c r="K907" t="s">
        <v>21</v>
      </c>
      <c r="L907" t="s">
        <v>10</v>
      </c>
    </row>
    <row r="908" spans="1:12">
      <c r="A908" s="2" t="s">
        <v>1216</v>
      </c>
      <c r="B908" t="s">
        <v>20</v>
      </c>
      <c r="C908">
        <v>8</v>
      </c>
      <c r="D908" t="s">
        <v>1375</v>
      </c>
      <c r="E908" t="s">
        <v>277</v>
      </c>
      <c r="F908" t="s">
        <v>277</v>
      </c>
      <c r="G908" s="1">
        <v>43915</v>
      </c>
      <c r="H908" s="6">
        <f t="shared" si="28"/>
        <v>2020</v>
      </c>
      <c r="I908">
        <v>5094</v>
      </c>
      <c r="J908" s="11">
        <f t="shared" si="29"/>
        <v>10.086119999999999</v>
      </c>
      <c r="K908" t="s">
        <v>21</v>
      </c>
      <c r="L908" t="s">
        <v>10</v>
      </c>
    </row>
    <row r="909" spans="1:12">
      <c r="A909" s="2" t="s">
        <v>1216</v>
      </c>
      <c r="B909" t="s">
        <v>20</v>
      </c>
      <c r="C909">
        <v>8</v>
      </c>
      <c r="D909" t="s">
        <v>1375</v>
      </c>
      <c r="E909" t="s">
        <v>278</v>
      </c>
      <c r="F909" t="s">
        <v>278</v>
      </c>
      <c r="G909" s="1">
        <v>43916</v>
      </c>
      <c r="H909" s="6">
        <f t="shared" si="28"/>
        <v>2020</v>
      </c>
      <c r="I909">
        <v>5371</v>
      </c>
      <c r="J909" s="11">
        <f t="shared" si="29"/>
        <v>10.63458</v>
      </c>
      <c r="K909" t="s">
        <v>21</v>
      </c>
      <c r="L909" t="s">
        <v>10</v>
      </c>
    </row>
    <row r="910" spans="1:12">
      <c r="A910" s="2" t="s">
        <v>1216</v>
      </c>
      <c r="B910" t="s">
        <v>20</v>
      </c>
      <c r="C910">
        <v>8</v>
      </c>
      <c r="D910" t="s">
        <v>1375</v>
      </c>
      <c r="E910" t="s">
        <v>279</v>
      </c>
      <c r="F910" t="s">
        <v>279</v>
      </c>
      <c r="G910" s="1">
        <v>43917</v>
      </c>
      <c r="H910" s="6">
        <f t="shared" si="28"/>
        <v>2020</v>
      </c>
      <c r="I910">
        <v>4490</v>
      </c>
      <c r="J910" s="11">
        <f t="shared" si="29"/>
        <v>8.8902000000000001</v>
      </c>
      <c r="K910" t="s">
        <v>21</v>
      </c>
      <c r="L910" t="s">
        <v>10</v>
      </c>
    </row>
    <row r="911" spans="1:12">
      <c r="A911" s="2" t="s">
        <v>1216</v>
      </c>
      <c r="B911" t="s">
        <v>20</v>
      </c>
      <c r="C911">
        <v>8</v>
      </c>
      <c r="D911" t="s">
        <v>1375</v>
      </c>
      <c r="E911" t="s">
        <v>280</v>
      </c>
      <c r="F911" t="s">
        <v>280</v>
      </c>
      <c r="G911" s="1">
        <v>43918</v>
      </c>
      <c r="H911" s="6">
        <f t="shared" si="28"/>
        <v>2020</v>
      </c>
      <c r="I911">
        <v>4673</v>
      </c>
      <c r="J911" s="11">
        <f t="shared" si="29"/>
        <v>9.2525399999999998</v>
      </c>
      <c r="K911" t="s">
        <v>21</v>
      </c>
      <c r="L911" t="s">
        <v>10</v>
      </c>
    </row>
    <row r="912" spans="1:12">
      <c r="A912" s="2" t="s">
        <v>1216</v>
      </c>
      <c r="B912" t="s">
        <v>20</v>
      </c>
      <c r="C912">
        <v>8</v>
      </c>
      <c r="D912" t="s">
        <v>1375</v>
      </c>
      <c r="E912" t="s">
        <v>281</v>
      </c>
      <c r="F912" t="s">
        <v>281</v>
      </c>
      <c r="G912" s="1">
        <v>43919</v>
      </c>
      <c r="H912" s="6">
        <f t="shared" si="28"/>
        <v>2020</v>
      </c>
      <c r="I912">
        <v>5685</v>
      </c>
      <c r="J912" s="11">
        <f t="shared" si="29"/>
        <v>11.2563</v>
      </c>
      <c r="K912" t="s">
        <v>21</v>
      </c>
      <c r="L912" t="s">
        <v>10</v>
      </c>
    </row>
    <row r="913" spans="1:12">
      <c r="A913" s="2" t="s">
        <v>1216</v>
      </c>
      <c r="B913" t="s">
        <v>20</v>
      </c>
      <c r="C913">
        <v>8</v>
      </c>
      <c r="D913" t="s">
        <v>1375</v>
      </c>
      <c r="E913" t="s">
        <v>282</v>
      </c>
      <c r="F913" t="s">
        <v>282</v>
      </c>
      <c r="G913" s="1">
        <v>43920</v>
      </c>
      <c r="H913" s="6">
        <f t="shared" si="28"/>
        <v>2020</v>
      </c>
      <c r="I913">
        <v>6210</v>
      </c>
      <c r="J913" s="11">
        <f t="shared" si="29"/>
        <v>12.2958</v>
      </c>
      <c r="K913" t="s">
        <v>21</v>
      </c>
      <c r="L913" t="s">
        <v>10</v>
      </c>
    </row>
    <row r="914" spans="1:12">
      <c r="A914" s="2" t="s">
        <v>1216</v>
      </c>
      <c r="B914" t="s">
        <v>20</v>
      </c>
      <c r="C914">
        <v>8</v>
      </c>
      <c r="D914" t="s">
        <v>1375</v>
      </c>
      <c r="E914" t="s">
        <v>283</v>
      </c>
      <c r="F914" t="s">
        <v>283</v>
      </c>
      <c r="G914" s="1">
        <v>43921</v>
      </c>
      <c r="H914" s="6">
        <f t="shared" si="28"/>
        <v>2020</v>
      </c>
      <c r="I914">
        <v>7131</v>
      </c>
      <c r="J914" s="11">
        <f t="shared" si="29"/>
        <v>14.11938</v>
      </c>
      <c r="K914" t="s">
        <v>21</v>
      </c>
      <c r="L914" t="s">
        <v>10</v>
      </c>
    </row>
    <row r="915" spans="1:12">
      <c r="A915" s="2" t="s">
        <v>1216</v>
      </c>
      <c r="B915" t="s">
        <v>20</v>
      </c>
      <c r="C915">
        <v>8</v>
      </c>
      <c r="D915" t="s">
        <v>1375</v>
      </c>
      <c r="E915" t="s">
        <v>284</v>
      </c>
      <c r="F915" t="s">
        <v>284</v>
      </c>
      <c r="G915" s="1">
        <v>43922</v>
      </c>
      <c r="H915" s="6">
        <f t="shared" si="28"/>
        <v>2020</v>
      </c>
      <c r="I915">
        <v>7523</v>
      </c>
      <c r="J915" s="11">
        <f t="shared" si="29"/>
        <v>14.89554</v>
      </c>
      <c r="K915" t="s">
        <v>21</v>
      </c>
      <c r="L915" t="s">
        <v>10</v>
      </c>
    </row>
    <row r="916" spans="1:12">
      <c r="A916" s="2" t="s">
        <v>1216</v>
      </c>
      <c r="B916" t="s">
        <v>20</v>
      </c>
      <c r="C916">
        <v>8</v>
      </c>
      <c r="D916" t="s">
        <v>1375</v>
      </c>
      <c r="E916" t="s">
        <v>285</v>
      </c>
      <c r="F916" t="s">
        <v>285</v>
      </c>
      <c r="G916" s="1">
        <v>43923</v>
      </c>
      <c r="H916" s="6">
        <f t="shared" si="28"/>
        <v>2020</v>
      </c>
      <c r="I916">
        <v>6362</v>
      </c>
      <c r="J916" s="11">
        <f t="shared" si="29"/>
        <v>12.59676</v>
      </c>
      <c r="K916" t="s">
        <v>21</v>
      </c>
      <c r="L916" t="s">
        <v>10</v>
      </c>
    </row>
    <row r="917" spans="1:12">
      <c r="A917" s="2" t="s">
        <v>1216</v>
      </c>
      <c r="B917" t="s">
        <v>20</v>
      </c>
      <c r="C917">
        <v>8</v>
      </c>
      <c r="D917" t="s">
        <v>1375</v>
      </c>
      <c r="E917" t="s">
        <v>286</v>
      </c>
      <c r="F917" t="s">
        <v>286</v>
      </c>
      <c r="G917" s="1">
        <v>43924</v>
      </c>
      <c r="H917" s="6">
        <f t="shared" si="28"/>
        <v>2020</v>
      </c>
      <c r="I917">
        <v>6677</v>
      </c>
      <c r="J917" s="11">
        <f t="shared" si="29"/>
        <v>13.220459999999999</v>
      </c>
      <c r="K917" t="s">
        <v>21</v>
      </c>
      <c r="L917" t="s">
        <v>10</v>
      </c>
    </row>
    <row r="918" spans="1:12">
      <c r="A918" s="2" t="s">
        <v>1216</v>
      </c>
      <c r="B918" t="s">
        <v>20</v>
      </c>
      <c r="C918">
        <v>8</v>
      </c>
      <c r="D918" t="s">
        <v>1375</v>
      </c>
      <c r="E918" t="s">
        <v>287</v>
      </c>
      <c r="F918" t="s">
        <v>287</v>
      </c>
      <c r="G918" s="1">
        <v>43925</v>
      </c>
      <c r="H918" s="6">
        <f t="shared" si="28"/>
        <v>2020</v>
      </c>
      <c r="I918">
        <v>7992</v>
      </c>
      <c r="J918" s="11">
        <f t="shared" si="29"/>
        <v>15.824159999999999</v>
      </c>
      <c r="K918" t="s">
        <v>21</v>
      </c>
      <c r="L918" t="s">
        <v>10</v>
      </c>
    </row>
    <row r="919" spans="1:12">
      <c r="A919" s="2" t="s">
        <v>1216</v>
      </c>
      <c r="B919" t="s">
        <v>20</v>
      </c>
      <c r="C919">
        <v>8</v>
      </c>
      <c r="D919" t="s">
        <v>1375</v>
      </c>
      <c r="E919" t="s">
        <v>288</v>
      </c>
      <c r="F919" t="s">
        <v>288</v>
      </c>
      <c r="G919" s="1">
        <v>43926</v>
      </c>
      <c r="H919" s="6">
        <f t="shared" si="28"/>
        <v>2020</v>
      </c>
      <c r="I919">
        <v>10496</v>
      </c>
      <c r="J919" s="11">
        <f t="shared" si="29"/>
        <v>20.782080000000001</v>
      </c>
      <c r="K919" t="s">
        <v>21</v>
      </c>
      <c r="L919" t="s">
        <v>10</v>
      </c>
    </row>
    <row r="920" spans="1:12">
      <c r="A920" s="2" t="s">
        <v>1216</v>
      </c>
      <c r="B920" t="s">
        <v>20</v>
      </c>
      <c r="C920">
        <v>8</v>
      </c>
      <c r="D920" t="s">
        <v>1375</v>
      </c>
      <c r="E920" t="s">
        <v>289</v>
      </c>
      <c r="F920" t="s">
        <v>289</v>
      </c>
      <c r="G920" s="1">
        <v>43927</v>
      </c>
      <c r="H920" s="6">
        <f t="shared" si="28"/>
        <v>2020</v>
      </c>
      <c r="I920">
        <v>10605</v>
      </c>
      <c r="J920" s="11">
        <f t="shared" si="29"/>
        <v>20.997900000000001</v>
      </c>
      <c r="K920" t="s">
        <v>21</v>
      </c>
      <c r="L920" t="s">
        <v>10</v>
      </c>
    </row>
    <row r="921" spans="1:12">
      <c r="A921" s="2" t="s">
        <v>1216</v>
      </c>
      <c r="B921" t="s">
        <v>20</v>
      </c>
      <c r="C921">
        <v>8</v>
      </c>
      <c r="D921" t="s">
        <v>1375</v>
      </c>
      <c r="E921" t="s">
        <v>290</v>
      </c>
      <c r="F921" t="s">
        <v>290</v>
      </c>
      <c r="G921" s="1">
        <v>43928</v>
      </c>
      <c r="H921" s="6">
        <f t="shared" si="28"/>
        <v>2020</v>
      </c>
      <c r="I921">
        <v>9455</v>
      </c>
      <c r="J921" s="11">
        <f t="shared" si="29"/>
        <v>18.7209</v>
      </c>
      <c r="K921" t="s">
        <v>21</v>
      </c>
      <c r="L921" t="s">
        <v>10</v>
      </c>
    </row>
    <row r="922" spans="1:12">
      <c r="A922" s="2" t="s">
        <v>1216</v>
      </c>
      <c r="B922" t="s">
        <v>20</v>
      </c>
      <c r="C922">
        <v>8</v>
      </c>
      <c r="D922" t="s">
        <v>1375</v>
      </c>
      <c r="E922" t="s">
        <v>291</v>
      </c>
      <c r="F922" t="s">
        <v>291</v>
      </c>
      <c r="G922" s="1">
        <v>43929</v>
      </c>
      <c r="H922" s="6">
        <f t="shared" si="28"/>
        <v>2020</v>
      </c>
      <c r="I922">
        <v>8191</v>
      </c>
      <c r="J922" s="11">
        <f t="shared" si="29"/>
        <v>16.21818</v>
      </c>
      <c r="K922" t="s">
        <v>21</v>
      </c>
      <c r="L922" t="s">
        <v>10</v>
      </c>
    </row>
    <row r="923" spans="1:12">
      <c r="A923" s="2" t="s">
        <v>1216</v>
      </c>
      <c r="B923" t="s">
        <v>20</v>
      </c>
      <c r="C923">
        <v>8</v>
      </c>
      <c r="D923" t="s">
        <v>1375</v>
      </c>
      <c r="E923" t="s">
        <v>292</v>
      </c>
      <c r="F923" t="s">
        <v>292</v>
      </c>
      <c r="G923" s="1">
        <v>43930</v>
      </c>
      <c r="H923" s="6">
        <f t="shared" si="28"/>
        <v>2020</v>
      </c>
      <c r="I923">
        <v>7640</v>
      </c>
      <c r="J923" s="11">
        <f t="shared" si="29"/>
        <v>15.1272</v>
      </c>
      <c r="K923" t="s">
        <v>21</v>
      </c>
      <c r="L923" t="s">
        <v>10</v>
      </c>
    </row>
    <row r="924" spans="1:12">
      <c r="A924" s="2" t="s">
        <v>1216</v>
      </c>
      <c r="B924" t="s">
        <v>20</v>
      </c>
      <c r="C924">
        <v>8</v>
      </c>
      <c r="D924" t="s">
        <v>1375</v>
      </c>
      <c r="E924" t="s">
        <v>293</v>
      </c>
      <c r="F924" t="s">
        <v>293</v>
      </c>
      <c r="G924" s="1">
        <v>43931</v>
      </c>
      <c r="H924" s="6">
        <f t="shared" si="28"/>
        <v>2020</v>
      </c>
      <c r="I924">
        <v>6701</v>
      </c>
      <c r="J924" s="11">
        <f t="shared" si="29"/>
        <v>13.26798</v>
      </c>
      <c r="K924" t="s">
        <v>21</v>
      </c>
      <c r="L924" t="s">
        <v>10</v>
      </c>
    </row>
    <row r="925" spans="1:12">
      <c r="A925" s="2" t="s">
        <v>1216</v>
      </c>
      <c r="B925" t="s">
        <v>20</v>
      </c>
      <c r="C925">
        <v>8</v>
      </c>
      <c r="D925" t="s">
        <v>1375</v>
      </c>
      <c r="E925" t="s">
        <v>294</v>
      </c>
      <c r="F925" t="s">
        <v>294</v>
      </c>
      <c r="G925" s="1">
        <v>43932</v>
      </c>
      <c r="H925" s="6">
        <f t="shared" si="28"/>
        <v>2020</v>
      </c>
      <c r="I925">
        <v>7514</v>
      </c>
      <c r="J925" s="11">
        <f t="shared" si="29"/>
        <v>14.87772</v>
      </c>
      <c r="K925" t="s">
        <v>21</v>
      </c>
      <c r="L925" t="s">
        <v>10</v>
      </c>
    </row>
    <row r="926" spans="1:12">
      <c r="A926" s="2" t="s">
        <v>1216</v>
      </c>
      <c r="B926" t="s">
        <v>20</v>
      </c>
      <c r="C926">
        <v>8</v>
      </c>
      <c r="D926" t="s">
        <v>1375</v>
      </c>
      <c r="E926" t="s">
        <v>295</v>
      </c>
      <c r="F926" t="s">
        <v>295</v>
      </c>
      <c r="G926" s="1">
        <v>43933</v>
      </c>
      <c r="H926" s="6">
        <f t="shared" si="28"/>
        <v>2020</v>
      </c>
      <c r="I926">
        <v>7297</v>
      </c>
      <c r="J926" s="11">
        <f t="shared" si="29"/>
        <v>14.44806</v>
      </c>
      <c r="K926" t="s">
        <v>21</v>
      </c>
      <c r="L926" t="s">
        <v>10</v>
      </c>
    </row>
    <row r="927" spans="1:12">
      <c r="A927" s="2" t="s">
        <v>1216</v>
      </c>
      <c r="B927" t="s">
        <v>20</v>
      </c>
      <c r="C927">
        <v>8</v>
      </c>
      <c r="D927" t="s">
        <v>1375</v>
      </c>
      <c r="E927" t="s">
        <v>296</v>
      </c>
      <c r="F927" t="s">
        <v>296</v>
      </c>
      <c r="G927" s="1">
        <v>43934</v>
      </c>
      <c r="H927" s="6">
        <f t="shared" si="28"/>
        <v>2020</v>
      </c>
      <c r="I927">
        <v>6774</v>
      </c>
      <c r="J927" s="11">
        <f t="shared" si="29"/>
        <v>13.412520000000001</v>
      </c>
      <c r="K927" t="s">
        <v>21</v>
      </c>
      <c r="L927" t="s">
        <v>10</v>
      </c>
    </row>
    <row r="928" spans="1:12">
      <c r="A928" s="2" t="s">
        <v>1216</v>
      </c>
      <c r="B928" t="s">
        <v>20</v>
      </c>
      <c r="C928">
        <v>8</v>
      </c>
      <c r="D928" t="s">
        <v>1375</v>
      </c>
      <c r="E928" t="s">
        <v>297</v>
      </c>
      <c r="F928" t="s">
        <v>297</v>
      </c>
      <c r="G928" s="1">
        <v>43935</v>
      </c>
      <c r="H928" s="6">
        <f t="shared" si="28"/>
        <v>2020</v>
      </c>
      <c r="I928">
        <v>6372</v>
      </c>
      <c r="J928" s="11">
        <f t="shared" si="29"/>
        <v>12.61656</v>
      </c>
      <c r="K928" t="s">
        <v>21</v>
      </c>
      <c r="L928" t="s">
        <v>10</v>
      </c>
    </row>
    <row r="929" spans="1:12">
      <c r="A929" s="2" t="s">
        <v>1216</v>
      </c>
      <c r="B929" t="s">
        <v>20</v>
      </c>
      <c r="C929">
        <v>8</v>
      </c>
      <c r="D929" t="s">
        <v>1375</v>
      </c>
      <c r="E929" t="s">
        <v>298</v>
      </c>
      <c r="F929" t="s">
        <v>298</v>
      </c>
      <c r="G929" s="1">
        <v>43936</v>
      </c>
      <c r="H929" s="6">
        <f t="shared" si="28"/>
        <v>2020</v>
      </c>
      <c r="I929">
        <v>5754</v>
      </c>
      <c r="J929" s="11">
        <f t="shared" si="29"/>
        <v>11.39292</v>
      </c>
      <c r="K929" t="s">
        <v>21</v>
      </c>
      <c r="L929" t="s">
        <v>10</v>
      </c>
    </row>
    <row r="930" spans="1:12">
      <c r="A930" s="2" t="s">
        <v>1216</v>
      </c>
      <c r="B930" t="s">
        <v>20</v>
      </c>
      <c r="C930">
        <v>8</v>
      </c>
      <c r="D930" t="s">
        <v>1375</v>
      </c>
      <c r="E930" t="s">
        <v>299</v>
      </c>
      <c r="F930" t="s">
        <v>299</v>
      </c>
      <c r="G930" s="1">
        <v>43937</v>
      </c>
      <c r="H930" s="6">
        <f t="shared" si="28"/>
        <v>2020</v>
      </c>
      <c r="I930">
        <v>6609</v>
      </c>
      <c r="J930" s="11">
        <f t="shared" si="29"/>
        <v>13.08582</v>
      </c>
      <c r="K930" t="s">
        <v>21</v>
      </c>
      <c r="L930" t="s">
        <v>10</v>
      </c>
    </row>
    <row r="931" spans="1:12">
      <c r="A931" s="2" t="s">
        <v>1216</v>
      </c>
      <c r="B931" t="s">
        <v>20</v>
      </c>
      <c r="C931">
        <v>8</v>
      </c>
      <c r="D931" t="s">
        <v>1375</v>
      </c>
      <c r="E931" t="s">
        <v>300</v>
      </c>
      <c r="F931" t="s">
        <v>300</v>
      </c>
      <c r="G931" s="1">
        <v>43938</v>
      </c>
      <c r="H931" s="6">
        <f t="shared" si="28"/>
        <v>2020</v>
      </c>
      <c r="I931">
        <v>5637</v>
      </c>
      <c r="J931" s="11">
        <f t="shared" si="29"/>
        <v>11.16126</v>
      </c>
      <c r="K931" t="s">
        <v>21</v>
      </c>
      <c r="L931" t="s">
        <v>10</v>
      </c>
    </row>
    <row r="932" spans="1:12">
      <c r="A932" s="2" t="s">
        <v>1216</v>
      </c>
      <c r="B932" t="s">
        <v>20</v>
      </c>
      <c r="C932">
        <v>8</v>
      </c>
      <c r="D932" t="s">
        <v>1375</v>
      </c>
      <c r="E932" t="s">
        <v>301</v>
      </c>
      <c r="F932" t="s">
        <v>301</v>
      </c>
      <c r="G932" s="1">
        <v>43939</v>
      </c>
      <c r="H932" s="6">
        <f t="shared" si="28"/>
        <v>2020</v>
      </c>
      <c r="I932">
        <v>5545</v>
      </c>
      <c r="J932" s="11">
        <f t="shared" si="29"/>
        <v>10.979100000000001</v>
      </c>
      <c r="K932" t="s">
        <v>21</v>
      </c>
      <c r="L932" t="s">
        <v>10</v>
      </c>
    </row>
    <row r="933" spans="1:12">
      <c r="A933" s="2" t="s">
        <v>1216</v>
      </c>
      <c r="B933" t="s">
        <v>20</v>
      </c>
      <c r="C933">
        <v>8</v>
      </c>
      <c r="D933" t="s">
        <v>1375</v>
      </c>
      <c r="E933" t="s">
        <v>302</v>
      </c>
      <c r="F933" t="s">
        <v>302</v>
      </c>
      <c r="G933" s="1">
        <v>43940</v>
      </c>
      <c r="H933" s="6">
        <f t="shared" si="28"/>
        <v>2020</v>
      </c>
      <c r="I933">
        <v>5658</v>
      </c>
      <c r="J933" s="11">
        <f t="shared" si="29"/>
        <v>11.20284</v>
      </c>
      <c r="K933" t="s">
        <v>21</v>
      </c>
      <c r="L933" t="s">
        <v>10</v>
      </c>
    </row>
    <row r="934" spans="1:12">
      <c r="A934" s="2" t="s">
        <v>1216</v>
      </c>
      <c r="B934" t="s">
        <v>20</v>
      </c>
      <c r="C934">
        <v>8</v>
      </c>
      <c r="D934" t="s">
        <v>1375</v>
      </c>
      <c r="E934" t="s">
        <v>472</v>
      </c>
      <c r="F934" t="s">
        <v>472</v>
      </c>
      <c r="G934" s="1">
        <v>43941</v>
      </c>
      <c r="H934" s="6">
        <f t="shared" si="28"/>
        <v>2020</v>
      </c>
      <c r="I934">
        <v>4967</v>
      </c>
      <c r="J934" s="11">
        <f t="shared" si="29"/>
        <v>9.8346599999999995</v>
      </c>
      <c r="K934" t="s">
        <v>21</v>
      </c>
      <c r="L934" t="s">
        <v>10</v>
      </c>
    </row>
    <row r="935" spans="1:12">
      <c r="A935" s="2" t="s">
        <v>1216</v>
      </c>
      <c r="B935" t="s">
        <v>20</v>
      </c>
      <c r="C935">
        <v>8</v>
      </c>
      <c r="D935" t="s">
        <v>1375</v>
      </c>
      <c r="E935" t="s">
        <v>303</v>
      </c>
      <c r="F935" t="s">
        <v>303</v>
      </c>
      <c r="G935" s="1">
        <v>43942</v>
      </c>
      <c r="H935" s="6">
        <f t="shared" si="28"/>
        <v>2020</v>
      </c>
      <c r="I935">
        <v>5448</v>
      </c>
      <c r="J935" s="11">
        <f t="shared" si="29"/>
        <v>10.787039999999999</v>
      </c>
      <c r="K935" t="s">
        <v>21</v>
      </c>
      <c r="L935" t="s">
        <v>10</v>
      </c>
    </row>
    <row r="936" spans="1:12">
      <c r="A936" s="2" t="s">
        <v>1216</v>
      </c>
      <c r="B936" t="s">
        <v>20</v>
      </c>
      <c r="C936">
        <v>8</v>
      </c>
      <c r="D936" t="s">
        <v>1375</v>
      </c>
      <c r="E936" t="s">
        <v>304</v>
      </c>
      <c r="F936" t="s">
        <v>304</v>
      </c>
      <c r="G936" s="1">
        <v>43943</v>
      </c>
      <c r="H936" s="6">
        <f t="shared" si="28"/>
        <v>2020</v>
      </c>
      <c r="I936">
        <v>5003</v>
      </c>
      <c r="J936" s="11">
        <f t="shared" si="29"/>
        <v>9.9059399999999993</v>
      </c>
      <c r="K936" t="s">
        <v>21</v>
      </c>
      <c r="L936" t="s">
        <v>10</v>
      </c>
    </row>
    <row r="937" spans="1:12">
      <c r="A937" s="2" t="s">
        <v>1216</v>
      </c>
      <c r="B937" t="s">
        <v>20</v>
      </c>
      <c r="C937">
        <v>8</v>
      </c>
      <c r="D937" t="s">
        <v>1375</v>
      </c>
      <c r="E937" t="s">
        <v>305</v>
      </c>
      <c r="F937" t="s">
        <v>305</v>
      </c>
      <c r="G937" s="1">
        <v>43944</v>
      </c>
      <c r="H937" s="6">
        <f t="shared" si="28"/>
        <v>2020</v>
      </c>
      <c r="I937">
        <v>5232</v>
      </c>
      <c r="J937" s="11">
        <f t="shared" si="29"/>
        <v>10.359360000000001</v>
      </c>
      <c r="K937" t="s">
        <v>21</v>
      </c>
      <c r="L937" t="s">
        <v>10</v>
      </c>
    </row>
    <row r="938" spans="1:12">
      <c r="A938" s="2" t="s">
        <v>1216</v>
      </c>
      <c r="B938" t="s">
        <v>20</v>
      </c>
      <c r="C938">
        <v>8</v>
      </c>
      <c r="D938" t="s">
        <v>1375</v>
      </c>
      <c r="E938" t="s">
        <v>306</v>
      </c>
      <c r="F938" t="s">
        <v>306</v>
      </c>
      <c r="G938" s="1">
        <v>43945</v>
      </c>
      <c r="H938" s="6">
        <f t="shared" si="28"/>
        <v>2020</v>
      </c>
      <c r="I938">
        <v>4833</v>
      </c>
      <c r="J938" s="11">
        <f t="shared" si="29"/>
        <v>9.5693400000000004</v>
      </c>
      <c r="K938" t="s">
        <v>21</v>
      </c>
      <c r="L938" t="s">
        <v>10</v>
      </c>
    </row>
    <row r="939" spans="1:12">
      <c r="A939" s="2" t="s">
        <v>1216</v>
      </c>
      <c r="B939" t="s">
        <v>20</v>
      </c>
      <c r="C939">
        <v>8</v>
      </c>
      <c r="D939" t="s">
        <v>1375</v>
      </c>
      <c r="E939" t="s">
        <v>473</v>
      </c>
      <c r="F939" t="s">
        <v>473</v>
      </c>
      <c r="G939" s="1">
        <v>43946</v>
      </c>
      <c r="H939" s="6">
        <f t="shared" si="28"/>
        <v>2020</v>
      </c>
      <c r="I939">
        <v>5067</v>
      </c>
      <c r="J939" s="11">
        <f t="shared" si="29"/>
        <v>10.03266</v>
      </c>
      <c r="K939" t="s">
        <v>21</v>
      </c>
      <c r="L939" t="s">
        <v>10</v>
      </c>
    </row>
    <row r="940" spans="1:12">
      <c r="A940" s="2" t="s">
        <v>1216</v>
      </c>
      <c r="B940" t="s">
        <v>20</v>
      </c>
      <c r="C940">
        <v>8</v>
      </c>
      <c r="D940" t="s">
        <v>1375</v>
      </c>
      <c r="E940" t="s">
        <v>307</v>
      </c>
      <c r="F940" t="s">
        <v>307</v>
      </c>
      <c r="G940" s="1">
        <v>43947</v>
      </c>
      <c r="H940" s="6">
        <f t="shared" si="28"/>
        <v>2020</v>
      </c>
      <c r="I940">
        <v>5031</v>
      </c>
      <c r="J940" s="11">
        <f t="shared" si="29"/>
        <v>9.9613800000000001</v>
      </c>
      <c r="K940" t="s">
        <v>21</v>
      </c>
      <c r="L940" t="s">
        <v>10</v>
      </c>
    </row>
    <row r="941" spans="1:12">
      <c r="A941" s="2" t="s">
        <v>1216</v>
      </c>
      <c r="B941" t="s">
        <v>20</v>
      </c>
      <c r="C941">
        <v>8</v>
      </c>
      <c r="D941" t="s">
        <v>1375</v>
      </c>
      <c r="E941" t="s">
        <v>308</v>
      </c>
      <c r="F941" t="s">
        <v>308</v>
      </c>
      <c r="G941" s="1">
        <v>43948</v>
      </c>
      <c r="H941" s="6">
        <f t="shared" si="28"/>
        <v>2020</v>
      </c>
      <c r="I941">
        <v>4903</v>
      </c>
      <c r="J941" s="11">
        <f t="shared" si="29"/>
        <v>9.7079400000000007</v>
      </c>
      <c r="K941" t="s">
        <v>21</v>
      </c>
      <c r="L941" t="s">
        <v>10</v>
      </c>
    </row>
    <row r="942" spans="1:12">
      <c r="A942" s="2" t="s">
        <v>1216</v>
      </c>
      <c r="B942" t="s">
        <v>20</v>
      </c>
      <c r="C942">
        <v>8</v>
      </c>
      <c r="D942" t="s">
        <v>1375</v>
      </c>
      <c r="E942" t="s">
        <v>309</v>
      </c>
      <c r="F942" t="s">
        <v>309</v>
      </c>
      <c r="G942" s="1">
        <v>43949</v>
      </c>
      <c r="H942" s="6">
        <f t="shared" si="28"/>
        <v>2020</v>
      </c>
      <c r="I942">
        <v>4568</v>
      </c>
      <c r="J942" s="11">
        <f t="shared" si="29"/>
        <v>9.0446399999999993</v>
      </c>
      <c r="K942" t="s">
        <v>21</v>
      </c>
      <c r="L942" t="s">
        <v>10</v>
      </c>
    </row>
    <row r="943" spans="1:12">
      <c r="A943" s="2" t="s">
        <v>1216</v>
      </c>
      <c r="B943" t="s">
        <v>20</v>
      </c>
      <c r="C943">
        <v>8</v>
      </c>
      <c r="D943" t="s">
        <v>1375</v>
      </c>
      <c r="E943" t="s">
        <v>310</v>
      </c>
      <c r="F943" t="s">
        <v>310</v>
      </c>
      <c r="G943" s="1">
        <v>43950</v>
      </c>
      <c r="H943" s="6">
        <f t="shared" si="28"/>
        <v>2020</v>
      </c>
      <c r="I943">
        <v>6517</v>
      </c>
      <c r="J943" s="11">
        <f t="shared" si="29"/>
        <v>12.90366</v>
      </c>
      <c r="K943" t="s">
        <v>21</v>
      </c>
      <c r="L943" t="s">
        <v>10</v>
      </c>
    </row>
    <row r="944" spans="1:12">
      <c r="A944" s="2" t="s">
        <v>1216</v>
      </c>
      <c r="B944" t="s">
        <v>20</v>
      </c>
      <c r="C944">
        <v>8</v>
      </c>
      <c r="D944" t="s">
        <v>1375</v>
      </c>
      <c r="E944" t="s">
        <v>474</v>
      </c>
      <c r="F944" t="s">
        <v>474</v>
      </c>
      <c r="G944" s="1">
        <v>43951</v>
      </c>
      <c r="H944" s="6">
        <f t="shared" si="28"/>
        <v>2020</v>
      </c>
      <c r="I944">
        <v>3149</v>
      </c>
      <c r="J944" s="11">
        <f t="shared" si="29"/>
        <v>6.2350199999999996</v>
      </c>
      <c r="K944" t="s">
        <v>21</v>
      </c>
      <c r="L944" t="s">
        <v>10</v>
      </c>
    </row>
    <row r="945" spans="1:12">
      <c r="A945" s="2" t="s">
        <v>1216</v>
      </c>
      <c r="B945" t="s">
        <v>20</v>
      </c>
      <c r="C945">
        <v>8</v>
      </c>
      <c r="D945" t="s">
        <v>1375</v>
      </c>
      <c r="E945" t="s">
        <v>311</v>
      </c>
      <c r="F945" t="s">
        <v>311</v>
      </c>
      <c r="G945" s="1">
        <v>43952</v>
      </c>
      <c r="H945" s="6">
        <f t="shared" si="28"/>
        <v>2020</v>
      </c>
      <c r="I945">
        <v>4923</v>
      </c>
      <c r="J945" s="11">
        <f t="shared" si="29"/>
        <v>9.7475400000000008</v>
      </c>
      <c r="K945" t="s">
        <v>21</v>
      </c>
      <c r="L945" t="s">
        <v>10</v>
      </c>
    </row>
    <row r="946" spans="1:12">
      <c r="A946" s="2" t="s">
        <v>1216</v>
      </c>
      <c r="B946" t="s">
        <v>20</v>
      </c>
      <c r="C946">
        <v>8</v>
      </c>
      <c r="D946" t="s">
        <v>1375</v>
      </c>
      <c r="E946" t="s">
        <v>312</v>
      </c>
      <c r="F946" t="s">
        <v>312</v>
      </c>
      <c r="G946" s="1">
        <v>43953</v>
      </c>
      <c r="H946" s="6">
        <f t="shared" si="28"/>
        <v>2020</v>
      </c>
      <c r="I946">
        <v>4616</v>
      </c>
      <c r="J946" s="11">
        <f t="shared" si="29"/>
        <v>9.1396800000000002</v>
      </c>
      <c r="K946" t="s">
        <v>21</v>
      </c>
      <c r="L946" t="s">
        <v>10</v>
      </c>
    </row>
    <row r="947" spans="1:12">
      <c r="A947" s="2" t="s">
        <v>1216</v>
      </c>
      <c r="B947" t="s">
        <v>20</v>
      </c>
      <c r="C947">
        <v>8</v>
      </c>
      <c r="D947" t="s">
        <v>1375</v>
      </c>
      <c r="E947" t="s">
        <v>313</v>
      </c>
      <c r="F947" t="s">
        <v>313</v>
      </c>
      <c r="G947" s="1">
        <v>43954</v>
      </c>
      <c r="H947" s="6">
        <f t="shared" si="28"/>
        <v>2020</v>
      </c>
      <c r="I947">
        <v>5502</v>
      </c>
      <c r="J947" s="11">
        <f t="shared" si="29"/>
        <v>10.89396</v>
      </c>
      <c r="K947" t="s">
        <v>21</v>
      </c>
      <c r="L947" t="s">
        <v>10</v>
      </c>
    </row>
    <row r="948" spans="1:12">
      <c r="A948" s="2" t="s">
        <v>1216</v>
      </c>
      <c r="B948" t="s">
        <v>20</v>
      </c>
      <c r="C948">
        <v>8</v>
      </c>
      <c r="D948" t="s">
        <v>1375</v>
      </c>
      <c r="E948" t="s">
        <v>475</v>
      </c>
      <c r="F948" t="s">
        <v>475</v>
      </c>
      <c r="G948" s="1">
        <v>43955</v>
      </c>
      <c r="H948" s="6">
        <f t="shared" si="28"/>
        <v>2020</v>
      </c>
      <c r="I948">
        <v>3926</v>
      </c>
      <c r="J948" s="11">
        <f t="shared" si="29"/>
        <v>7.7734800000000002</v>
      </c>
      <c r="K948" t="s">
        <v>21</v>
      </c>
      <c r="L948" t="s">
        <v>10</v>
      </c>
    </row>
    <row r="949" spans="1:12">
      <c r="A949" s="2" t="s">
        <v>1216</v>
      </c>
      <c r="B949" t="s">
        <v>20</v>
      </c>
      <c r="C949">
        <v>8</v>
      </c>
      <c r="D949" t="s">
        <v>1375</v>
      </c>
      <c r="E949" t="s">
        <v>314</v>
      </c>
      <c r="F949" t="s">
        <v>314</v>
      </c>
      <c r="G949" s="1">
        <v>43956</v>
      </c>
      <c r="H949" s="6">
        <f t="shared" si="28"/>
        <v>2020</v>
      </c>
      <c r="I949">
        <v>4018</v>
      </c>
      <c r="J949" s="11">
        <f t="shared" si="29"/>
        <v>7.9556399999999998</v>
      </c>
      <c r="K949" t="s">
        <v>21</v>
      </c>
      <c r="L949" t="s">
        <v>10</v>
      </c>
    </row>
    <row r="950" spans="1:12">
      <c r="A950" s="2" t="s">
        <v>1216</v>
      </c>
      <c r="B950" t="s">
        <v>20</v>
      </c>
      <c r="C950">
        <v>8</v>
      </c>
      <c r="D950" t="s">
        <v>1375</v>
      </c>
      <c r="E950" t="s">
        <v>315</v>
      </c>
      <c r="F950" t="s">
        <v>315</v>
      </c>
      <c r="G950" s="1">
        <v>43957</v>
      </c>
      <c r="H950" s="6">
        <f t="shared" si="28"/>
        <v>2020</v>
      </c>
      <c r="I950">
        <v>4124</v>
      </c>
      <c r="J950" s="11">
        <f t="shared" si="29"/>
        <v>8.1655200000000008</v>
      </c>
      <c r="K950" t="s">
        <v>21</v>
      </c>
      <c r="L950" t="s">
        <v>10</v>
      </c>
    </row>
    <row r="951" spans="1:12">
      <c r="A951" s="2" t="s">
        <v>1216</v>
      </c>
      <c r="B951" t="s">
        <v>20</v>
      </c>
      <c r="C951">
        <v>8</v>
      </c>
      <c r="D951" t="s">
        <v>1375</v>
      </c>
      <c r="E951" t="s">
        <v>316</v>
      </c>
      <c r="F951" t="s">
        <v>316</v>
      </c>
      <c r="G951" s="1">
        <v>43958</v>
      </c>
      <c r="H951" s="6">
        <f t="shared" si="28"/>
        <v>2020</v>
      </c>
      <c r="I951">
        <v>5454</v>
      </c>
      <c r="J951" s="11">
        <f t="shared" si="29"/>
        <v>10.798920000000001</v>
      </c>
      <c r="K951" t="s">
        <v>21</v>
      </c>
      <c r="L951" t="s">
        <v>10</v>
      </c>
    </row>
    <row r="952" spans="1:12">
      <c r="A952" s="2" t="s">
        <v>1216</v>
      </c>
      <c r="B952" t="s">
        <v>20</v>
      </c>
      <c r="C952">
        <v>8</v>
      </c>
      <c r="D952" t="s">
        <v>1375</v>
      </c>
      <c r="E952" t="s">
        <v>317</v>
      </c>
      <c r="F952" t="s">
        <v>317</v>
      </c>
      <c r="G952" s="1">
        <v>43959</v>
      </c>
      <c r="H952" s="6">
        <f t="shared" si="28"/>
        <v>2020</v>
      </c>
      <c r="I952">
        <v>5139</v>
      </c>
      <c r="J952" s="11">
        <f t="shared" si="29"/>
        <v>10.175219999999999</v>
      </c>
      <c r="K952" t="s">
        <v>21</v>
      </c>
      <c r="L952" t="s">
        <v>10</v>
      </c>
    </row>
    <row r="953" spans="1:12">
      <c r="A953" s="2" t="s">
        <v>1216</v>
      </c>
      <c r="B953" t="s">
        <v>20</v>
      </c>
      <c r="C953">
        <v>8</v>
      </c>
      <c r="D953" t="s">
        <v>1375</v>
      </c>
      <c r="E953" t="s">
        <v>318</v>
      </c>
      <c r="F953" t="s">
        <v>318</v>
      </c>
      <c r="G953" s="1">
        <v>43960</v>
      </c>
      <c r="H953" s="6">
        <f t="shared" si="28"/>
        <v>2020</v>
      </c>
      <c r="I953">
        <v>2571</v>
      </c>
      <c r="J953" s="11">
        <f t="shared" si="29"/>
        <v>5.0905800000000001</v>
      </c>
      <c r="K953" t="s">
        <v>21</v>
      </c>
      <c r="L953" t="s">
        <v>10</v>
      </c>
    </row>
    <row r="954" spans="1:12">
      <c r="A954" s="2" t="s">
        <v>1216</v>
      </c>
      <c r="B954" t="s">
        <v>20</v>
      </c>
      <c r="C954">
        <v>8</v>
      </c>
      <c r="D954" t="s">
        <v>1375</v>
      </c>
      <c r="E954" t="s">
        <v>319</v>
      </c>
      <c r="F954" t="s">
        <v>319</v>
      </c>
      <c r="G954" s="1">
        <v>43961</v>
      </c>
      <c r="H954" s="6">
        <f t="shared" si="28"/>
        <v>2020</v>
      </c>
      <c r="I954">
        <v>3515</v>
      </c>
      <c r="J954" s="11">
        <f t="shared" si="29"/>
        <v>6.9596999999999998</v>
      </c>
      <c r="K954" t="s">
        <v>21</v>
      </c>
      <c r="L954" t="s">
        <v>10</v>
      </c>
    </row>
    <row r="955" spans="1:12">
      <c r="A955" s="2" t="s">
        <v>1216</v>
      </c>
      <c r="B955" t="s">
        <v>20</v>
      </c>
      <c r="C955">
        <v>8</v>
      </c>
      <c r="D955" t="s">
        <v>1375</v>
      </c>
      <c r="E955" t="s">
        <v>320</v>
      </c>
      <c r="F955" t="s">
        <v>320</v>
      </c>
      <c r="G955" s="1">
        <v>43962</v>
      </c>
      <c r="H955" s="6">
        <f t="shared" si="28"/>
        <v>2020</v>
      </c>
      <c r="I955">
        <v>4445</v>
      </c>
      <c r="J955" s="11">
        <f t="shared" si="29"/>
        <v>8.8010999999999999</v>
      </c>
      <c r="K955" t="s">
        <v>21</v>
      </c>
      <c r="L955" t="s">
        <v>10</v>
      </c>
    </row>
    <row r="956" spans="1:12">
      <c r="A956" s="2" t="s">
        <v>1216</v>
      </c>
      <c r="B956" t="s">
        <v>20</v>
      </c>
      <c r="C956">
        <v>8</v>
      </c>
      <c r="D956" t="s">
        <v>1375</v>
      </c>
      <c r="E956" t="s">
        <v>321</v>
      </c>
      <c r="F956" t="s">
        <v>321</v>
      </c>
      <c r="G956" s="1">
        <v>43963</v>
      </c>
      <c r="H956" s="6">
        <f t="shared" si="28"/>
        <v>2020</v>
      </c>
      <c r="I956">
        <v>5643</v>
      </c>
      <c r="J956" s="11">
        <f t="shared" si="29"/>
        <v>11.17314</v>
      </c>
      <c r="K956" t="s">
        <v>21</v>
      </c>
      <c r="L956" t="s">
        <v>10</v>
      </c>
    </row>
    <row r="957" spans="1:12">
      <c r="A957" s="2" t="s">
        <v>1216</v>
      </c>
      <c r="B957" t="s">
        <v>20</v>
      </c>
      <c r="C957">
        <v>8</v>
      </c>
      <c r="D957" t="s">
        <v>1375</v>
      </c>
      <c r="E957" t="s">
        <v>322</v>
      </c>
      <c r="F957" t="s">
        <v>322</v>
      </c>
      <c r="G957" s="1">
        <v>43964</v>
      </c>
      <c r="H957" s="6">
        <f t="shared" si="28"/>
        <v>2020</v>
      </c>
      <c r="I957">
        <v>4562</v>
      </c>
      <c r="J957" s="11">
        <f t="shared" si="29"/>
        <v>9.0327599999999997</v>
      </c>
      <c r="K957" t="s">
        <v>21</v>
      </c>
      <c r="L957" t="s">
        <v>10</v>
      </c>
    </row>
    <row r="958" spans="1:12">
      <c r="A958" s="2" t="s">
        <v>1216</v>
      </c>
      <c r="B958" t="s">
        <v>20</v>
      </c>
      <c r="C958">
        <v>8</v>
      </c>
      <c r="D958" t="s">
        <v>1375</v>
      </c>
      <c r="E958" t="s">
        <v>323</v>
      </c>
      <c r="F958" t="s">
        <v>323</v>
      </c>
      <c r="G958" s="1">
        <v>43965</v>
      </c>
      <c r="H958" s="6">
        <f t="shared" si="28"/>
        <v>2020</v>
      </c>
      <c r="I958">
        <v>6705</v>
      </c>
      <c r="J958" s="11">
        <f t="shared" si="29"/>
        <v>13.2759</v>
      </c>
      <c r="K958" t="s">
        <v>21</v>
      </c>
      <c r="L958" t="s">
        <v>10</v>
      </c>
    </row>
    <row r="959" spans="1:12">
      <c r="A959" s="2" t="s">
        <v>1216</v>
      </c>
      <c r="B959" t="s">
        <v>20</v>
      </c>
      <c r="C959">
        <v>8</v>
      </c>
      <c r="D959" t="s">
        <v>1375</v>
      </c>
      <c r="E959" t="s">
        <v>324</v>
      </c>
      <c r="F959" t="s">
        <v>324</v>
      </c>
      <c r="G959" s="1">
        <v>43966</v>
      </c>
      <c r="H959" s="6">
        <f t="shared" si="28"/>
        <v>2020</v>
      </c>
      <c r="I959">
        <v>2927</v>
      </c>
      <c r="J959" s="11">
        <f t="shared" si="29"/>
        <v>5.7954600000000003</v>
      </c>
      <c r="K959" t="s">
        <v>21</v>
      </c>
      <c r="L959" t="s">
        <v>10</v>
      </c>
    </row>
    <row r="960" spans="1:12">
      <c r="A960" s="2" t="s">
        <v>1216</v>
      </c>
      <c r="B960" t="s">
        <v>20</v>
      </c>
      <c r="C960">
        <v>8</v>
      </c>
      <c r="D960" t="s">
        <v>1375</v>
      </c>
      <c r="E960" t="s">
        <v>325</v>
      </c>
      <c r="F960" t="s">
        <v>325</v>
      </c>
      <c r="G960" s="1">
        <v>43967</v>
      </c>
      <c r="H960" s="6">
        <f t="shared" si="28"/>
        <v>2020</v>
      </c>
      <c r="I960">
        <v>5796</v>
      </c>
      <c r="J960" s="11">
        <f t="shared" si="29"/>
        <v>11.47608</v>
      </c>
      <c r="K960" t="s">
        <v>21</v>
      </c>
      <c r="L960" t="s">
        <v>10</v>
      </c>
    </row>
    <row r="961" spans="1:12">
      <c r="A961" s="2" t="s">
        <v>1216</v>
      </c>
      <c r="B961" t="s">
        <v>20</v>
      </c>
      <c r="C961">
        <v>8</v>
      </c>
      <c r="D961" t="s">
        <v>1375</v>
      </c>
      <c r="E961" t="s">
        <v>326</v>
      </c>
      <c r="F961" t="s">
        <v>326</v>
      </c>
      <c r="G961" s="1">
        <v>43968</v>
      </c>
      <c r="H961" s="6">
        <f t="shared" si="28"/>
        <v>2020</v>
      </c>
      <c r="I961">
        <v>7995</v>
      </c>
      <c r="J961" s="11">
        <f t="shared" si="29"/>
        <v>15.8301</v>
      </c>
      <c r="K961" t="s">
        <v>21</v>
      </c>
      <c r="L961" t="s">
        <v>10</v>
      </c>
    </row>
    <row r="962" spans="1:12">
      <c r="A962" s="2" t="s">
        <v>1216</v>
      </c>
      <c r="B962" t="s">
        <v>20</v>
      </c>
      <c r="C962">
        <v>8</v>
      </c>
      <c r="D962" t="s">
        <v>1375</v>
      </c>
      <c r="E962" t="s">
        <v>327</v>
      </c>
      <c r="F962" t="s">
        <v>327</v>
      </c>
      <c r="G962" s="1">
        <v>43969</v>
      </c>
      <c r="H962" s="6">
        <f t="shared" si="28"/>
        <v>2020</v>
      </c>
      <c r="I962">
        <v>11858</v>
      </c>
      <c r="J962" s="11">
        <f t="shared" si="29"/>
        <v>23.478839999999998</v>
      </c>
      <c r="K962" t="s">
        <v>21</v>
      </c>
      <c r="L962" t="s">
        <v>10</v>
      </c>
    </row>
    <row r="963" spans="1:12">
      <c r="A963" s="2" t="s">
        <v>1216</v>
      </c>
      <c r="B963" t="s">
        <v>20</v>
      </c>
      <c r="C963">
        <v>8</v>
      </c>
      <c r="D963" t="s">
        <v>1375</v>
      </c>
      <c r="E963" t="s">
        <v>328</v>
      </c>
      <c r="F963" t="s">
        <v>328</v>
      </c>
      <c r="G963" s="1">
        <v>43970</v>
      </c>
      <c r="H963" s="6">
        <f t="shared" ref="H963:H1026" si="30">IF(MONTH(G963)&gt;9, YEAR(G963)+1,YEAR(G963))</f>
        <v>2020</v>
      </c>
      <c r="I963">
        <v>8799</v>
      </c>
      <c r="J963" s="11">
        <f t="shared" ref="J963:J1026" si="31">I963*0.00198</f>
        <v>17.42202</v>
      </c>
      <c r="K963" t="s">
        <v>21</v>
      </c>
      <c r="L963" t="s">
        <v>10</v>
      </c>
    </row>
    <row r="964" spans="1:12">
      <c r="A964" s="2" t="s">
        <v>1216</v>
      </c>
      <c r="B964" t="s">
        <v>20</v>
      </c>
      <c r="C964">
        <v>8</v>
      </c>
      <c r="D964" t="s">
        <v>1375</v>
      </c>
      <c r="E964" t="s">
        <v>329</v>
      </c>
      <c r="F964" t="s">
        <v>329</v>
      </c>
      <c r="G964" s="1">
        <v>43971</v>
      </c>
      <c r="H964" s="6">
        <f t="shared" si="30"/>
        <v>2020</v>
      </c>
      <c r="I964">
        <v>8561</v>
      </c>
      <c r="J964" s="11">
        <f t="shared" si="31"/>
        <v>16.950779999999998</v>
      </c>
      <c r="K964" t="s">
        <v>21</v>
      </c>
      <c r="L964" t="s">
        <v>10</v>
      </c>
    </row>
    <row r="965" spans="1:12">
      <c r="A965" s="2" t="s">
        <v>1216</v>
      </c>
      <c r="B965" t="s">
        <v>20</v>
      </c>
      <c r="C965">
        <v>8</v>
      </c>
      <c r="D965" t="s">
        <v>1375</v>
      </c>
      <c r="E965" t="s">
        <v>330</v>
      </c>
      <c r="F965" t="s">
        <v>330</v>
      </c>
      <c r="G965" s="1">
        <v>43972</v>
      </c>
      <c r="H965" s="6">
        <f t="shared" si="30"/>
        <v>2020</v>
      </c>
      <c r="I965">
        <v>4894</v>
      </c>
      <c r="J965" s="11">
        <f t="shared" si="31"/>
        <v>9.6901200000000003</v>
      </c>
      <c r="K965" t="s">
        <v>21</v>
      </c>
      <c r="L965" t="s">
        <v>10</v>
      </c>
    </row>
    <row r="966" spans="1:12">
      <c r="A966" s="2" t="s">
        <v>1216</v>
      </c>
      <c r="B966" t="s">
        <v>20</v>
      </c>
      <c r="C966">
        <v>8</v>
      </c>
      <c r="D966" t="s">
        <v>1375</v>
      </c>
      <c r="E966" t="s">
        <v>331</v>
      </c>
      <c r="F966" t="s">
        <v>331</v>
      </c>
      <c r="G966" s="1">
        <v>43973</v>
      </c>
      <c r="H966" s="6">
        <f t="shared" si="30"/>
        <v>2020</v>
      </c>
      <c r="I966">
        <v>5706</v>
      </c>
      <c r="J966" s="11">
        <f t="shared" si="31"/>
        <v>11.297879999999999</v>
      </c>
      <c r="K966" t="s">
        <v>21</v>
      </c>
      <c r="L966" t="s">
        <v>10</v>
      </c>
    </row>
    <row r="967" spans="1:12">
      <c r="A967" s="2" t="s">
        <v>1216</v>
      </c>
      <c r="B967" t="s">
        <v>20</v>
      </c>
      <c r="C967">
        <v>8</v>
      </c>
      <c r="D967" t="s">
        <v>1375</v>
      </c>
      <c r="E967" t="s">
        <v>332</v>
      </c>
      <c r="F967" t="s">
        <v>332</v>
      </c>
      <c r="G967" s="1">
        <v>43974</v>
      </c>
      <c r="H967" s="6">
        <f t="shared" si="30"/>
        <v>2020</v>
      </c>
      <c r="I967">
        <v>5410</v>
      </c>
      <c r="J967" s="11">
        <f t="shared" si="31"/>
        <v>10.7118</v>
      </c>
      <c r="K967" t="s">
        <v>21</v>
      </c>
      <c r="L967" t="s">
        <v>10</v>
      </c>
    </row>
    <row r="968" spans="1:12">
      <c r="A968" s="2" t="s">
        <v>1216</v>
      </c>
      <c r="B968" t="s">
        <v>20</v>
      </c>
      <c r="C968">
        <v>8</v>
      </c>
      <c r="D968" t="s">
        <v>1375</v>
      </c>
      <c r="E968" t="s">
        <v>333</v>
      </c>
      <c r="F968" t="s">
        <v>333</v>
      </c>
      <c r="G968" s="1">
        <v>43975</v>
      </c>
      <c r="H968" s="6">
        <f t="shared" si="30"/>
        <v>2020</v>
      </c>
      <c r="I968">
        <v>5560</v>
      </c>
      <c r="J968" s="11">
        <f t="shared" si="31"/>
        <v>11.008800000000001</v>
      </c>
      <c r="K968" t="s">
        <v>21</v>
      </c>
      <c r="L968" t="s">
        <v>10</v>
      </c>
    </row>
    <row r="969" spans="1:12">
      <c r="A969" s="2" t="s">
        <v>1216</v>
      </c>
      <c r="B969" t="s">
        <v>20</v>
      </c>
      <c r="C969">
        <v>8</v>
      </c>
      <c r="D969" t="s">
        <v>1375</v>
      </c>
      <c r="E969" t="s">
        <v>334</v>
      </c>
      <c r="F969" t="s">
        <v>334</v>
      </c>
      <c r="G969" s="1">
        <v>43976</v>
      </c>
      <c r="H969" s="6">
        <f t="shared" si="30"/>
        <v>2020</v>
      </c>
      <c r="I969">
        <v>4605</v>
      </c>
      <c r="J969" s="11">
        <f t="shared" si="31"/>
        <v>9.1179000000000006</v>
      </c>
      <c r="K969" t="s">
        <v>21</v>
      </c>
      <c r="L969" t="s">
        <v>10</v>
      </c>
    </row>
    <row r="970" spans="1:12">
      <c r="A970" s="2" t="s">
        <v>1216</v>
      </c>
      <c r="B970" t="s">
        <v>20</v>
      </c>
      <c r="C970">
        <v>8</v>
      </c>
      <c r="D970" t="s">
        <v>1375</v>
      </c>
      <c r="E970" t="s">
        <v>335</v>
      </c>
      <c r="F970" t="s">
        <v>335</v>
      </c>
      <c r="G970" s="1">
        <v>43977</v>
      </c>
      <c r="H970" s="6">
        <f t="shared" si="30"/>
        <v>2020</v>
      </c>
      <c r="I970">
        <v>5538</v>
      </c>
      <c r="J970" s="11">
        <f t="shared" si="31"/>
        <v>10.96524</v>
      </c>
      <c r="K970" t="s">
        <v>21</v>
      </c>
      <c r="L970" t="s">
        <v>10</v>
      </c>
    </row>
    <row r="971" spans="1:12">
      <c r="A971" s="2" t="s">
        <v>1216</v>
      </c>
      <c r="B971" t="s">
        <v>20</v>
      </c>
      <c r="C971">
        <v>8</v>
      </c>
      <c r="D971" t="s">
        <v>1375</v>
      </c>
      <c r="E971" t="s">
        <v>336</v>
      </c>
      <c r="F971" t="s">
        <v>336</v>
      </c>
      <c r="G971" s="1">
        <v>43978</v>
      </c>
      <c r="H971" s="6">
        <f t="shared" si="30"/>
        <v>2020</v>
      </c>
      <c r="I971">
        <v>3548</v>
      </c>
      <c r="J971" s="11">
        <f t="shared" si="31"/>
        <v>7.0250399999999997</v>
      </c>
      <c r="K971" t="s">
        <v>21</v>
      </c>
      <c r="L971" t="s">
        <v>10</v>
      </c>
    </row>
    <row r="972" spans="1:12">
      <c r="A972" s="2" t="s">
        <v>1216</v>
      </c>
      <c r="B972" t="s">
        <v>20</v>
      </c>
      <c r="C972">
        <v>8</v>
      </c>
      <c r="D972" t="s">
        <v>1375</v>
      </c>
      <c r="E972" t="s">
        <v>337</v>
      </c>
      <c r="F972" t="s">
        <v>337</v>
      </c>
      <c r="G972" s="1">
        <v>43979</v>
      </c>
      <c r="H972" s="6">
        <f t="shared" si="30"/>
        <v>2020</v>
      </c>
      <c r="I972">
        <v>4175</v>
      </c>
      <c r="J972" s="11">
        <f t="shared" si="31"/>
        <v>8.2665000000000006</v>
      </c>
      <c r="K972" t="s">
        <v>21</v>
      </c>
      <c r="L972" t="s">
        <v>10</v>
      </c>
    </row>
    <row r="973" spans="1:12">
      <c r="A973" s="2" t="s">
        <v>1216</v>
      </c>
      <c r="B973" t="s">
        <v>20</v>
      </c>
      <c r="C973">
        <v>8</v>
      </c>
      <c r="D973" t="s">
        <v>1375</v>
      </c>
      <c r="E973" t="s">
        <v>338</v>
      </c>
      <c r="F973" t="s">
        <v>338</v>
      </c>
      <c r="G973" s="1">
        <v>43980</v>
      </c>
      <c r="H973" s="6">
        <f t="shared" si="30"/>
        <v>2020</v>
      </c>
      <c r="I973">
        <v>4616</v>
      </c>
      <c r="J973" s="11">
        <f t="shared" si="31"/>
        <v>9.1396800000000002</v>
      </c>
      <c r="K973" t="s">
        <v>21</v>
      </c>
      <c r="L973" t="s">
        <v>10</v>
      </c>
    </row>
    <row r="974" spans="1:12">
      <c r="A974" s="2" t="s">
        <v>1216</v>
      </c>
      <c r="B974" t="s">
        <v>20</v>
      </c>
      <c r="C974">
        <v>8</v>
      </c>
      <c r="D974" t="s">
        <v>1375</v>
      </c>
      <c r="E974" t="s">
        <v>339</v>
      </c>
      <c r="F974" t="s">
        <v>339</v>
      </c>
      <c r="G974" s="1">
        <v>43981</v>
      </c>
      <c r="H974" s="6">
        <f t="shared" si="30"/>
        <v>2020</v>
      </c>
      <c r="I974">
        <v>5341</v>
      </c>
      <c r="J974" s="11">
        <f t="shared" si="31"/>
        <v>10.57518</v>
      </c>
      <c r="K974" t="s">
        <v>21</v>
      </c>
      <c r="L974" t="s">
        <v>10</v>
      </c>
    </row>
    <row r="975" spans="1:12">
      <c r="A975" s="2" t="s">
        <v>1216</v>
      </c>
      <c r="B975" t="s">
        <v>20</v>
      </c>
      <c r="C975">
        <v>8</v>
      </c>
      <c r="D975" t="s">
        <v>1375</v>
      </c>
      <c r="E975" t="s">
        <v>340</v>
      </c>
      <c r="F975" t="s">
        <v>340</v>
      </c>
      <c r="G975" s="1">
        <v>43982</v>
      </c>
      <c r="H975" s="6">
        <f t="shared" si="30"/>
        <v>2020</v>
      </c>
      <c r="I975">
        <v>5234</v>
      </c>
      <c r="J975" s="11">
        <f t="shared" si="31"/>
        <v>10.36332</v>
      </c>
      <c r="K975" t="s">
        <v>21</v>
      </c>
      <c r="L975" t="s">
        <v>10</v>
      </c>
    </row>
    <row r="976" spans="1:12">
      <c r="A976" s="2" t="s">
        <v>1216</v>
      </c>
      <c r="B976" t="s">
        <v>20</v>
      </c>
      <c r="C976">
        <v>8</v>
      </c>
      <c r="D976" t="s">
        <v>1375</v>
      </c>
      <c r="E976" t="s">
        <v>341</v>
      </c>
      <c r="F976" t="s">
        <v>341</v>
      </c>
      <c r="G976" s="1">
        <v>43983</v>
      </c>
      <c r="H976" s="6">
        <f t="shared" si="30"/>
        <v>2020</v>
      </c>
      <c r="I976">
        <v>3527</v>
      </c>
      <c r="J976" s="11">
        <f t="shared" si="31"/>
        <v>6.98346</v>
      </c>
      <c r="K976" t="s">
        <v>21</v>
      </c>
      <c r="L976" t="s">
        <v>10</v>
      </c>
    </row>
    <row r="977" spans="1:12">
      <c r="A977" s="2" t="s">
        <v>1216</v>
      </c>
      <c r="B977" t="s">
        <v>20</v>
      </c>
      <c r="C977">
        <v>8</v>
      </c>
      <c r="D977" t="s">
        <v>1375</v>
      </c>
      <c r="E977" t="s">
        <v>342</v>
      </c>
      <c r="F977" t="s">
        <v>342</v>
      </c>
      <c r="G977" s="1">
        <v>43984</v>
      </c>
      <c r="H977" s="6">
        <f t="shared" si="30"/>
        <v>2020</v>
      </c>
      <c r="I977">
        <v>3408</v>
      </c>
      <c r="J977" s="11">
        <f t="shared" si="31"/>
        <v>6.7478400000000001</v>
      </c>
      <c r="K977" t="s">
        <v>21</v>
      </c>
      <c r="L977" t="s">
        <v>10</v>
      </c>
    </row>
    <row r="978" spans="1:12">
      <c r="A978" s="2" t="s">
        <v>1216</v>
      </c>
      <c r="B978" t="s">
        <v>20</v>
      </c>
      <c r="C978">
        <v>8</v>
      </c>
      <c r="D978" t="s">
        <v>1375</v>
      </c>
      <c r="E978" t="s">
        <v>343</v>
      </c>
      <c r="F978" t="s">
        <v>343</v>
      </c>
      <c r="G978" s="1">
        <v>43985</v>
      </c>
      <c r="H978" s="6">
        <f t="shared" si="30"/>
        <v>2020</v>
      </c>
      <c r="I978">
        <v>3825</v>
      </c>
      <c r="J978" s="11">
        <f t="shared" si="31"/>
        <v>7.5735000000000001</v>
      </c>
      <c r="K978" t="s">
        <v>21</v>
      </c>
      <c r="L978" t="s">
        <v>10</v>
      </c>
    </row>
    <row r="979" spans="1:12">
      <c r="A979" s="2" t="s">
        <v>1216</v>
      </c>
      <c r="B979" t="s">
        <v>20</v>
      </c>
      <c r="C979">
        <v>8</v>
      </c>
      <c r="D979" t="s">
        <v>1375</v>
      </c>
      <c r="E979" t="s">
        <v>344</v>
      </c>
      <c r="F979" t="s">
        <v>344</v>
      </c>
      <c r="G979" s="1">
        <v>43986</v>
      </c>
      <c r="H979" s="6">
        <f t="shared" si="30"/>
        <v>2020</v>
      </c>
      <c r="I979">
        <v>5016</v>
      </c>
      <c r="J979" s="11">
        <f t="shared" si="31"/>
        <v>9.9316800000000001</v>
      </c>
      <c r="K979" t="s">
        <v>21</v>
      </c>
      <c r="L979" t="s">
        <v>10</v>
      </c>
    </row>
    <row r="980" spans="1:12">
      <c r="A980" s="2" t="s">
        <v>1216</v>
      </c>
      <c r="B980" t="s">
        <v>20</v>
      </c>
      <c r="C980">
        <v>8</v>
      </c>
      <c r="D980" t="s">
        <v>1375</v>
      </c>
      <c r="E980" t="s">
        <v>345</v>
      </c>
      <c r="F980" t="s">
        <v>345</v>
      </c>
      <c r="G980" s="1">
        <v>43987</v>
      </c>
      <c r="H980" s="6">
        <f t="shared" si="30"/>
        <v>2020</v>
      </c>
      <c r="I980">
        <v>3710</v>
      </c>
      <c r="J980" s="11">
        <f t="shared" si="31"/>
        <v>7.3457999999999997</v>
      </c>
      <c r="K980" t="s">
        <v>21</v>
      </c>
      <c r="L980" t="s">
        <v>10</v>
      </c>
    </row>
    <row r="981" spans="1:12">
      <c r="A981" s="2" t="s">
        <v>1216</v>
      </c>
      <c r="B981" t="s">
        <v>20</v>
      </c>
      <c r="C981">
        <v>8</v>
      </c>
      <c r="D981" t="s">
        <v>1375</v>
      </c>
      <c r="E981" t="s">
        <v>346</v>
      </c>
      <c r="F981" t="s">
        <v>346</v>
      </c>
      <c r="G981" s="1">
        <v>43988</v>
      </c>
      <c r="H981" s="6">
        <f t="shared" si="30"/>
        <v>2020</v>
      </c>
      <c r="I981">
        <v>3636</v>
      </c>
      <c r="J981" s="11">
        <f t="shared" si="31"/>
        <v>7.1992799999999999</v>
      </c>
      <c r="K981" t="s">
        <v>21</v>
      </c>
      <c r="L981" t="s">
        <v>10</v>
      </c>
    </row>
    <row r="982" spans="1:12">
      <c r="A982" s="2" t="s">
        <v>1216</v>
      </c>
      <c r="B982" t="s">
        <v>20</v>
      </c>
      <c r="C982">
        <v>8</v>
      </c>
      <c r="D982" t="s">
        <v>1375</v>
      </c>
      <c r="E982" t="s">
        <v>347</v>
      </c>
      <c r="F982" t="s">
        <v>347</v>
      </c>
      <c r="G982" s="1">
        <v>43989</v>
      </c>
      <c r="H982" s="6">
        <f t="shared" si="30"/>
        <v>2020</v>
      </c>
      <c r="I982">
        <v>3006</v>
      </c>
      <c r="J982" s="11">
        <f t="shared" si="31"/>
        <v>5.9518800000000001</v>
      </c>
      <c r="K982" t="s">
        <v>21</v>
      </c>
      <c r="L982" t="s">
        <v>10</v>
      </c>
    </row>
    <row r="983" spans="1:12">
      <c r="A983" s="2" t="s">
        <v>1216</v>
      </c>
      <c r="B983" t="s">
        <v>20</v>
      </c>
      <c r="C983">
        <v>8</v>
      </c>
      <c r="D983" t="s">
        <v>1375</v>
      </c>
      <c r="E983" t="s">
        <v>348</v>
      </c>
      <c r="F983" t="s">
        <v>348</v>
      </c>
      <c r="G983" s="1">
        <v>43990</v>
      </c>
      <c r="H983" s="6">
        <f t="shared" si="30"/>
        <v>2020</v>
      </c>
      <c r="I983">
        <v>4139</v>
      </c>
      <c r="J983" s="11">
        <f t="shared" si="31"/>
        <v>8.1952200000000008</v>
      </c>
      <c r="K983" t="s">
        <v>21</v>
      </c>
      <c r="L983" t="s">
        <v>10</v>
      </c>
    </row>
    <row r="984" spans="1:12">
      <c r="A984" s="2" t="s">
        <v>1216</v>
      </c>
      <c r="B984" t="s">
        <v>20</v>
      </c>
      <c r="C984">
        <v>8</v>
      </c>
      <c r="D984" t="s">
        <v>1375</v>
      </c>
      <c r="E984" t="s">
        <v>349</v>
      </c>
      <c r="F984" t="s">
        <v>349</v>
      </c>
      <c r="G984" s="1">
        <v>43991</v>
      </c>
      <c r="H984" s="6">
        <f t="shared" si="30"/>
        <v>2020</v>
      </c>
      <c r="I984">
        <v>4436</v>
      </c>
      <c r="J984" s="11">
        <f t="shared" si="31"/>
        <v>8.7832799999999995</v>
      </c>
      <c r="K984" t="s">
        <v>21</v>
      </c>
      <c r="L984" t="s">
        <v>10</v>
      </c>
    </row>
    <row r="985" spans="1:12">
      <c r="A985" s="2" t="s">
        <v>1216</v>
      </c>
      <c r="B985" t="s">
        <v>20</v>
      </c>
      <c r="C985">
        <v>8</v>
      </c>
      <c r="D985" t="s">
        <v>1375</v>
      </c>
      <c r="E985" t="s">
        <v>350</v>
      </c>
      <c r="F985" t="s">
        <v>350</v>
      </c>
      <c r="G985" s="1">
        <v>43992</v>
      </c>
      <c r="H985" s="6">
        <f t="shared" si="30"/>
        <v>2020</v>
      </c>
      <c r="I985">
        <v>2228</v>
      </c>
      <c r="J985" s="11">
        <f t="shared" si="31"/>
        <v>4.4114399999999998</v>
      </c>
      <c r="K985" t="s">
        <v>21</v>
      </c>
      <c r="L985" t="s">
        <v>10</v>
      </c>
    </row>
    <row r="986" spans="1:12">
      <c r="A986" s="2" t="s">
        <v>1216</v>
      </c>
      <c r="B986" t="s">
        <v>20</v>
      </c>
      <c r="C986">
        <v>8</v>
      </c>
      <c r="D986" t="s">
        <v>1375</v>
      </c>
      <c r="E986" t="s">
        <v>351</v>
      </c>
      <c r="F986" t="s">
        <v>351</v>
      </c>
      <c r="G986" s="1">
        <v>43993</v>
      </c>
      <c r="H986" s="6">
        <f t="shared" si="30"/>
        <v>2020</v>
      </c>
      <c r="I986">
        <v>5381</v>
      </c>
      <c r="J986" s="11">
        <f t="shared" si="31"/>
        <v>10.65438</v>
      </c>
      <c r="K986" t="s">
        <v>21</v>
      </c>
      <c r="L986" t="s">
        <v>10</v>
      </c>
    </row>
    <row r="987" spans="1:12">
      <c r="A987" s="2" t="s">
        <v>1216</v>
      </c>
      <c r="B987" t="s">
        <v>20</v>
      </c>
      <c r="C987">
        <v>8</v>
      </c>
      <c r="D987" t="s">
        <v>1375</v>
      </c>
      <c r="E987" t="s">
        <v>352</v>
      </c>
      <c r="F987" t="s">
        <v>352</v>
      </c>
      <c r="G987" s="1">
        <v>43994</v>
      </c>
      <c r="H987" s="6">
        <f t="shared" si="30"/>
        <v>2020</v>
      </c>
      <c r="I987">
        <v>3112</v>
      </c>
      <c r="J987" s="11">
        <f t="shared" si="31"/>
        <v>6.1617600000000001</v>
      </c>
      <c r="K987" t="s">
        <v>21</v>
      </c>
      <c r="L987" t="s">
        <v>10</v>
      </c>
    </row>
    <row r="988" spans="1:12">
      <c r="A988" s="2" t="s">
        <v>1216</v>
      </c>
      <c r="B988" t="s">
        <v>20</v>
      </c>
      <c r="C988">
        <v>8</v>
      </c>
      <c r="D988" t="s">
        <v>1375</v>
      </c>
      <c r="E988" t="s">
        <v>353</v>
      </c>
      <c r="F988" t="s">
        <v>353</v>
      </c>
      <c r="G988" s="1">
        <v>43995</v>
      </c>
      <c r="H988" s="6">
        <f t="shared" si="30"/>
        <v>2020</v>
      </c>
      <c r="I988">
        <v>3544</v>
      </c>
      <c r="J988" s="11">
        <f t="shared" si="31"/>
        <v>7.0171200000000002</v>
      </c>
      <c r="K988" t="s">
        <v>21</v>
      </c>
      <c r="L988" t="s">
        <v>10</v>
      </c>
    </row>
    <row r="989" spans="1:12">
      <c r="A989" s="2" t="s">
        <v>1216</v>
      </c>
      <c r="B989" t="s">
        <v>20</v>
      </c>
      <c r="C989">
        <v>8</v>
      </c>
      <c r="D989" t="s">
        <v>1375</v>
      </c>
      <c r="E989" t="s">
        <v>354</v>
      </c>
      <c r="F989" t="s">
        <v>354</v>
      </c>
      <c r="G989" s="1">
        <v>43996</v>
      </c>
      <c r="H989" s="6">
        <f t="shared" si="30"/>
        <v>2020</v>
      </c>
      <c r="I989">
        <v>3554</v>
      </c>
      <c r="J989" s="11">
        <f t="shared" si="31"/>
        <v>7.0369200000000003</v>
      </c>
      <c r="K989" t="s">
        <v>21</v>
      </c>
      <c r="L989" t="s">
        <v>10</v>
      </c>
    </row>
    <row r="990" spans="1:12">
      <c r="A990" s="2" t="s">
        <v>1216</v>
      </c>
      <c r="B990" t="s">
        <v>20</v>
      </c>
      <c r="C990">
        <v>8</v>
      </c>
      <c r="D990" t="s">
        <v>1375</v>
      </c>
      <c r="E990" t="s">
        <v>355</v>
      </c>
      <c r="F990" t="s">
        <v>355</v>
      </c>
      <c r="G990" s="1">
        <v>43997</v>
      </c>
      <c r="H990" s="6">
        <f t="shared" si="30"/>
        <v>2020</v>
      </c>
      <c r="I990">
        <v>4005</v>
      </c>
      <c r="J990" s="11">
        <f t="shared" si="31"/>
        <v>7.9298999999999999</v>
      </c>
      <c r="K990" t="s">
        <v>21</v>
      </c>
      <c r="L990" t="s">
        <v>10</v>
      </c>
    </row>
    <row r="991" spans="1:12">
      <c r="A991" s="2" t="s">
        <v>1216</v>
      </c>
      <c r="B991" t="s">
        <v>20</v>
      </c>
      <c r="C991">
        <v>8</v>
      </c>
      <c r="D991" t="s">
        <v>1375</v>
      </c>
      <c r="E991" t="s">
        <v>356</v>
      </c>
      <c r="F991" t="s">
        <v>356</v>
      </c>
      <c r="G991" s="1">
        <v>43998</v>
      </c>
      <c r="H991" s="6">
        <f t="shared" si="30"/>
        <v>2020</v>
      </c>
      <c r="I991">
        <v>3379</v>
      </c>
      <c r="J991" s="11">
        <f t="shared" si="31"/>
        <v>6.6904199999999996</v>
      </c>
      <c r="K991" t="s">
        <v>21</v>
      </c>
      <c r="L991" t="s">
        <v>10</v>
      </c>
    </row>
    <row r="992" spans="1:12">
      <c r="A992" s="2" t="s">
        <v>1216</v>
      </c>
      <c r="B992" t="s">
        <v>20</v>
      </c>
      <c r="C992">
        <v>8</v>
      </c>
      <c r="D992" t="s">
        <v>1375</v>
      </c>
      <c r="E992" t="s">
        <v>357</v>
      </c>
      <c r="F992" t="s">
        <v>357</v>
      </c>
      <c r="G992" s="1">
        <v>43999</v>
      </c>
      <c r="H992" s="6">
        <f t="shared" si="30"/>
        <v>2020</v>
      </c>
      <c r="I992">
        <v>6448</v>
      </c>
      <c r="J992" s="11">
        <f t="shared" si="31"/>
        <v>12.76704</v>
      </c>
      <c r="K992" t="s">
        <v>21</v>
      </c>
      <c r="L992" t="s">
        <v>10</v>
      </c>
    </row>
    <row r="993" spans="1:12">
      <c r="A993" s="2" t="s">
        <v>1216</v>
      </c>
      <c r="B993" t="s">
        <v>20</v>
      </c>
      <c r="C993">
        <v>8</v>
      </c>
      <c r="D993" t="s">
        <v>1375</v>
      </c>
      <c r="E993" t="s">
        <v>358</v>
      </c>
      <c r="F993" t="s">
        <v>358</v>
      </c>
      <c r="G993" s="1">
        <v>44000</v>
      </c>
      <c r="H993" s="6">
        <f t="shared" si="30"/>
        <v>2020</v>
      </c>
      <c r="I993">
        <v>3333</v>
      </c>
      <c r="J993" s="11">
        <f t="shared" si="31"/>
        <v>6.5993399999999998</v>
      </c>
      <c r="K993" t="s">
        <v>21</v>
      </c>
      <c r="L993" t="s">
        <v>10</v>
      </c>
    </row>
    <row r="994" spans="1:12">
      <c r="A994" s="2" t="s">
        <v>1216</v>
      </c>
      <c r="B994" t="s">
        <v>20</v>
      </c>
      <c r="C994">
        <v>8</v>
      </c>
      <c r="D994" t="s">
        <v>1375</v>
      </c>
      <c r="E994" t="s">
        <v>359</v>
      </c>
      <c r="F994" t="s">
        <v>359</v>
      </c>
      <c r="G994" s="1">
        <v>44001</v>
      </c>
      <c r="H994" s="6">
        <f t="shared" si="30"/>
        <v>2020</v>
      </c>
      <c r="I994">
        <v>3477</v>
      </c>
      <c r="J994" s="11">
        <f t="shared" si="31"/>
        <v>6.8844599999999998</v>
      </c>
      <c r="K994" t="s">
        <v>21</v>
      </c>
      <c r="L994" t="s">
        <v>10</v>
      </c>
    </row>
    <row r="995" spans="1:12">
      <c r="A995" s="2" t="s">
        <v>1216</v>
      </c>
      <c r="B995" t="s">
        <v>20</v>
      </c>
      <c r="C995">
        <v>8</v>
      </c>
      <c r="D995" t="s">
        <v>1375</v>
      </c>
      <c r="E995" t="s">
        <v>360</v>
      </c>
      <c r="F995" t="s">
        <v>360</v>
      </c>
      <c r="G995" s="1">
        <v>44002</v>
      </c>
      <c r="H995" s="6">
        <f t="shared" si="30"/>
        <v>2020</v>
      </c>
      <c r="I995">
        <v>3939</v>
      </c>
      <c r="J995" s="11">
        <f t="shared" si="31"/>
        <v>7.79922</v>
      </c>
      <c r="K995" t="s">
        <v>21</v>
      </c>
      <c r="L995" t="s">
        <v>10</v>
      </c>
    </row>
    <row r="996" spans="1:12">
      <c r="A996" s="2" t="s">
        <v>1216</v>
      </c>
      <c r="B996" t="s">
        <v>20</v>
      </c>
      <c r="C996">
        <v>8</v>
      </c>
      <c r="D996" t="s">
        <v>1375</v>
      </c>
      <c r="E996" t="s">
        <v>361</v>
      </c>
      <c r="F996" t="s">
        <v>361</v>
      </c>
      <c r="G996" s="1">
        <v>44003</v>
      </c>
      <c r="H996" s="6">
        <f t="shared" si="30"/>
        <v>2020</v>
      </c>
      <c r="I996">
        <v>3368</v>
      </c>
      <c r="J996" s="11">
        <f t="shared" si="31"/>
        <v>6.6686399999999999</v>
      </c>
      <c r="K996" t="s">
        <v>21</v>
      </c>
      <c r="L996" t="s">
        <v>10</v>
      </c>
    </row>
    <row r="997" spans="1:12">
      <c r="A997" s="2" t="s">
        <v>1216</v>
      </c>
      <c r="B997" t="s">
        <v>20</v>
      </c>
      <c r="C997">
        <v>8</v>
      </c>
      <c r="D997" t="s">
        <v>1375</v>
      </c>
      <c r="E997" t="s">
        <v>362</v>
      </c>
      <c r="F997" t="s">
        <v>362</v>
      </c>
      <c r="G997" s="1">
        <v>44004</v>
      </c>
      <c r="H997" s="6">
        <f t="shared" si="30"/>
        <v>2020</v>
      </c>
      <c r="I997">
        <v>3167</v>
      </c>
      <c r="J997" s="11">
        <f t="shared" si="31"/>
        <v>6.2706600000000003</v>
      </c>
      <c r="K997" t="s">
        <v>21</v>
      </c>
      <c r="L997" t="s">
        <v>10</v>
      </c>
    </row>
    <row r="998" spans="1:12">
      <c r="A998" s="2" t="s">
        <v>1216</v>
      </c>
      <c r="B998" t="s">
        <v>20</v>
      </c>
      <c r="C998">
        <v>8</v>
      </c>
      <c r="D998" t="s">
        <v>1375</v>
      </c>
      <c r="E998" t="s">
        <v>363</v>
      </c>
      <c r="F998" t="s">
        <v>363</v>
      </c>
      <c r="G998" s="1">
        <v>44005</v>
      </c>
      <c r="H998" s="6">
        <f t="shared" si="30"/>
        <v>2020</v>
      </c>
      <c r="I998">
        <v>3288</v>
      </c>
      <c r="J998" s="11">
        <f t="shared" si="31"/>
        <v>6.5102399999999996</v>
      </c>
      <c r="K998" t="s">
        <v>21</v>
      </c>
      <c r="L998" t="s">
        <v>10</v>
      </c>
    </row>
    <row r="999" spans="1:12">
      <c r="A999" s="2" t="s">
        <v>1216</v>
      </c>
      <c r="B999" t="s">
        <v>20</v>
      </c>
      <c r="C999">
        <v>8</v>
      </c>
      <c r="D999" t="s">
        <v>1375</v>
      </c>
      <c r="E999" t="s">
        <v>364</v>
      </c>
      <c r="F999" t="s">
        <v>364</v>
      </c>
      <c r="G999" s="1">
        <v>44006</v>
      </c>
      <c r="H999" s="6">
        <f t="shared" si="30"/>
        <v>2020</v>
      </c>
      <c r="I999">
        <v>3127</v>
      </c>
      <c r="J999" s="11">
        <f t="shared" si="31"/>
        <v>6.1914600000000002</v>
      </c>
      <c r="K999" t="s">
        <v>21</v>
      </c>
      <c r="L999" t="s">
        <v>10</v>
      </c>
    </row>
    <row r="1000" spans="1:12">
      <c r="A1000" s="2" t="s">
        <v>1216</v>
      </c>
      <c r="B1000" t="s">
        <v>20</v>
      </c>
      <c r="C1000">
        <v>8</v>
      </c>
      <c r="D1000" t="s">
        <v>1375</v>
      </c>
      <c r="E1000" t="s">
        <v>365</v>
      </c>
      <c r="F1000" t="s">
        <v>365</v>
      </c>
      <c r="G1000" s="1">
        <v>44007</v>
      </c>
      <c r="H1000" s="6">
        <f t="shared" si="30"/>
        <v>2020</v>
      </c>
      <c r="I1000">
        <v>3106</v>
      </c>
      <c r="J1000" s="11">
        <f t="shared" si="31"/>
        <v>6.1498799999999996</v>
      </c>
      <c r="K1000" t="s">
        <v>21</v>
      </c>
      <c r="L1000" t="s">
        <v>10</v>
      </c>
    </row>
    <row r="1001" spans="1:12">
      <c r="A1001" s="2" t="s">
        <v>1216</v>
      </c>
      <c r="B1001" t="s">
        <v>20</v>
      </c>
      <c r="C1001">
        <v>8</v>
      </c>
      <c r="D1001" t="s">
        <v>1375</v>
      </c>
      <c r="E1001" t="s">
        <v>366</v>
      </c>
      <c r="F1001" t="s">
        <v>366</v>
      </c>
      <c r="G1001" s="1">
        <v>44008</v>
      </c>
      <c r="H1001" s="6">
        <f t="shared" si="30"/>
        <v>2020</v>
      </c>
      <c r="I1001">
        <v>5102</v>
      </c>
      <c r="J1001" s="11">
        <f t="shared" si="31"/>
        <v>10.10196</v>
      </c>
      <c r="K1001" t="s">
        <v>21</v>
      </c>
      <c r="L1001" t="s">
        <v>10</v>
      </c>
    </row>
    <row r="1002" spans="1:12">
      <c r="A1002" s="2" t="s">
        <v>1216</v>
      </c>
      <c r="B1002" t="s">
        <v>20</v>
      </c>
      <c r="C1002">
        <v>8</v>
      </c>
      <c r="D1002" t="s">
        <v>1375</v>
      </c>
      <c r="E1002" t="s">
        <v>367</v>
      </c>
      <c r="F1002" t="s">
        <v>367</v>
      </c>
      <c r="G1002" s="1">
        <v>44009</v>
      </c>
      <c r="H1002" s="6">
        <f t="shared" si="30"/>
        <v>2020</v>
      </c>
      <c r="I1002">
        <v>2242</v>
      </c>
      <c r="J1002" s="11">
        <f t="shared" si="31"/>
        <v>4.4391600000000002</v>
      </c>
      <c r="K1002" t="s">
        <v>21</v>
      </c>
      <c r="L1002" t="s">
        <v>10</v>
      </c>
    </row>
    <row r="1003" spans="1:12">
      <c r="A1003" s="2" t="s">
        <v>1216</v>
      </c>
      <c r="B1003" t="s">
        <v>20</v>
      </c>
      <c r="C1003">
        <v>8</v>
      </c>
      <c r="D1003" t="s">
        <v>1375</v>
      </c>
      <c r="E1003" t="s">
        <v>368</v>
      </c>
      <c r="F1003" t="s">
        <v>368</v>
      </c>
      <c r="G1003" s="1">
        <v>44010</v>
      </c>
      <c r="H1003" s="6">
        <f t="shared" si="30"/>
        <v>2020</v>
      </c>
      <c r="I1003">
        <v>2839</v>
      </c>
      <c r="J1003" s="11">
        <f t="shared" si="31"/>
        <v>5.6212200000000001</v>
      </c>
      <c r="K1003" t="s">
        <v>1213</v>
      </c>
      <c r="L1003" t="s">
        <v>10</v>
      </c>
    </row>
    <row r="1004" spans="1:12">
      <c r="A1004" s="2" t="s">
        <v>1216</v>
      </c>
      <c r="B1004" t="s">
        <v>20</v>
      </c>
      <c r="C1004">
        <v>8</v>
      </c>
      <c r="D1004" t="s">
        <v>1375</v>
      </c>
      <c r="E1004" t="s">
        <v>369</v>
      </c>
      <c r="F1004" t="s">
        <v>369</v>
      </c>
      <c r="G1004" s="1">
        <v>44011</v>
      </c>
      <c r="H1004" s="6">
        <f t="shared" si="30"/>
        <v>2020</v>
      </c>
      <c r="I1004">
        <v>2839</v>
      </c>
      <c r="J1004" s="11">
        <f t="shared" si="31"/>
        <v>5.6212200000000001</v>
      </c>
      <c r="K1004" t="s">
        <v>1213</v>
      </c>
      <c r="L1004" t="s">
        <v>10</v>
      </c>
    </row>
    <row r="1005" spans="1:12">
      <c r="A1005" s="2" t="s">
        <v>1216</v>
      </c>
      <c r="B1005" t="s">
        <v>20</v>
      </c>
      <c r="C1005">
        <v>8</v>
      </c>
      <c r="D1005" t="s">
        <v>1375</v>
      </c>
      <c r="E1005" t="s">
        <v>370</v>
      </c>
      <c r="F1005" t="s">
        <v>370</v>
      </c>
      <c r="G1005" s="1">
        <v>44012</v>
      </c>
      <c r="H1005" s="6">
        <f t="shared" si="30"/>
        <v>2020</v>
      </c>
      <c r="I1005">
        <v>2459</v>
      </c>
      <c r="J1005" s="11">
        <f t="shared" si="31"/>
        <v>4.8688200000000004</v>
      </c>
      <c r="K1005" t="s">
        <v>21</v>
      </c>
      <c r="L1005" t="s">
        <v>10</v>
      </c>
    </row>
    <row r="1006" spans="1:12">
      <c r="A1006" s="2" t="s">
        <v>1216</v>
      </c>
      <c r="B1006" t="s">
        <v>20</v>
      </c>
      <c r="C1006">
        <v>8</v>
      </c>
      <c r="D1006" t="s">
        <v>1375</v>
      </c>
      <c r="E1006" t="s">
        <v>371</v>
      </c>
      <c r="F1006" t="s">
        <v>371</v>
      </c>
      <c r="G1006" s="1">
        <v>44013</v>
      </c>
      <c r="H1006" s="6">
        <f t="shared" si="30"/>
        <v>2020</v>
      </c>
      <c r="I1006">
        <v>3364</v>
      </c>
      <c r="J1006" s="11">
        <f t="shared" si="31"/>
        <v>6.6607199999999995</v>
      </c>
      <c r="K1006" t="s">
        <v>21</v>
      </c>
      <c r="L1006" t="s">
        <v>10</v>
      </c>
    </row>
    <row r="1007" spans="1:12">
      <c r="A1007" s="2" t="s">
        <v>1216</v>
      </c>
      <c r="B1007" t="s">
        <v>20</v>
      </c>
      <c r="C1007">
        <v>8</v>
      </c>
      <c r="D1007" t="s">
        <v>1375</v>
      </c>
      <c r="E1007" t="s">
        <v>372</v>
      </c>
      <c r="F1007" t="s">
        <v>372</v>
      </c>
      <c r="G1007" s="1">
        <v>44014</v>
      </c>
      <c r="H1007" s="6">
        <f t="shared" si="30"/>
        <v>2020</v>
      </c>
      <c r="I1007">
        <v>2570</v>
      </c>
      <c r="J1007" s="11">
        <f t="shared" si="31"/>
        <v>5.0885999999999996</v>
      </c>
      <c r="K1007" t="s">
        <v>21</v>
      </c>
      <c r="L1007" t="s">
        <v>10</v>
      </c>
    </row>
    <row r="1008" spans="1:12">
      <c r="A1008" s="2" t="s">
        <v>1216</v>
      </c>
      <c r="B1008" t="s">
        <v>20</v>
      </c>
      <c r="C1008">
        <v>8</v>
      </c>
      <c r="D1008" t="s">
        <v>1375</v>
      </c>
      <c r="E1008" t="s">
        <v>373</v>
      </c>
      <c r="F1008" t="s">
        <v>373</v>
      </c>
      <c r="G1008" s="1">
        <v>44015</v>
      </c>
      <c r="H1008" s="6">
        <f t="shared" si="30"/>
        <v>2020</v>
      </c>
      <c r="I1008">
        <v>2885</v>
      </c>
      <c r="J1008" s="11">
        <f t="shared" si="31"/>
        <v>5.7122999999999999</v>
      </c>
      <c r="K1008" t="s">
        <v>21</v>
      </c>
      <c r="L1008" t="s">
        <v>10</v>
      </c>
    </row>
    <row r="1009" spans="1:12">
      <c r="A1009" s="2" t="s">
        <v>1216</v>
      </c>
      <c r="B1009" t="s">
        <v>20</v>
      </c>
      <c r="C1009">
        <v>8</v>
      </c>
      <c r="D1009" t="s">
        <v>1375</v>
      </c>
      <c r="E1009" t="s">
        <v>374</v>
      </c>
      <c r="F1009" t="s">
        <v>374</v>
      </c>
      <c r="G1009" s="1">
        <v>44016</v>
      </c>
      <c r="H1009" s="6">
        <f t="shared" si="30"/>
        <v>2020</v>
      </c>
      <c r="I1009">
        <v>3217</v>
      </c>
      <c r="J1009" s="11">
        <f t="shared" si="31"/>
        <v>6.3696599999999997</v>
      </c>
      <c r="K1009" t="s">
        <v>21</v>
      </c>
      <c r="L1009" t="s">
        <v>10</v>
      </c>
    </row>
    <row r="1010" spans="1:12">
      <c r="A1010" s="2" t="s">
        <v>1216</v>
      </c>
      <c r="B1010" t="s">
        <v>20</v>
      </c>
      <c r="C1010">
        <v>8</v>
      </c>
      <c r="D1010" t="s">
        <v>1375</v>
      </c>
      <c r="E1010" t="s">
        <v>375</v>
      </c>
      <c r="F1010" t="s">
        <v>375</v>
      </c>
      <c r="G1010" s="1">
        <v>44017</v>
      </c>
      <c r="H1010" s="6">
        <f t="shared" si="30"/>
        <v>2020</v>
      </c>
      <c r="I1010">
        <v>2835</v>
      </c>
      <c r="J1010" s="11">
        <f t="shared" si="31"/>
        <v>5.6132999999999997</v>
      </c>
      <c r="K1010" t="s">
        <v>21</v>
      </c>
      <c r="L1010" t="s">
        <v>10</v>
      </c>
    </row>
    <row r="1011" spans="1:12">
      <c r="A1011" s="2" t="s">
        <v>1216</v>
      </c>
      <c r="B1011" t="s">
        <v>20</v>
      </c>
      <c r="C1011">
        <v>8</v>
      </c>
      <c r="D1011" t="s">
        <v>1375</v>
      </c>
      <c r="E1011" t="s">
        <v>376</v>
      </c>
      <c r="F1011" t="s">
        <v>376</v>
      </c>
      <c r="G1011" s="1">
        <v>44018</v>
      </c>
      <c r="H1011" s="6">
        <f t="shared" si="30"/>
        <v>2020</v>
      </c>
      <c r="I1011">
        <v>2544</v>
      </c>
      <c r="J1011" s="11">
        <f t="shared" si="31"/>
        <v>5.0371199999999998</v>
      </c>
      <c r="K1011" t="s">
        <v>21</v>
      </c>
      <c r="L1011" t="s">
        <v>10</v>
      </c>
    </row>
    <row r="1012" spans="1:12">
      <c r="A1012" s="2" t="s">
        <v>1216</v>
      </c>
      <c r="B1012" t="s">
        <v>20</v>
      </c>
      <c r="C1012">
        <v>8</v>
      </c>
      <c r="D1012" t="s">
        <v>1375</v>
      </c>
      <c r="E1012" t="s">
        <v>377</v>
      </c>
      <c r="F1012" t="s">
        <v>377</v>
      </c>
      <c r="G1012" s="1">
        <v>44019</v>
      </c>
      <c r="H1012" s="6">
        <f t="shared" si="30"/>
        <v>2020</v>
      </c>
      <c r="I1012">
        <v>3432</v>
      </c>
      <c r="J1012" s="11">
        <f t="shared" si="31"/>
        <v>6.7953599999999996</v>
      </c>
      <c r="K1012" t="s">
        <v>21</v>
      </c>
      <c r="L1012" t="s">
        <v>10</v>
      </c>
    </row>
    <row r="1013" spans="1:12">
      <c r="A1013" s="2" t="s">
        <v>1216</v>
      </c>
      <c r="B1013" t="s">
        <v>20</v>
      </c>
      <c r="C1013">
        <v>8</v>
      </c>
      <c r="D1013" t="s">
        <v>1375</v>
      </c>
      <c r="E1013" t="s">
        <v>378</v>
      </c>
      <c r="F1013" t="s">
        <v>378</v>
      </c>
      <c r="G1013" s="1">
        <v>44020</v>
      </c>
      <c r="H1013" s="6">
        <f t="shared" si="30"/>
        <v>2020</v>
      </c>
      <c r="I1013">
        <v>2277</v>
      </c>
      <c r="J1013" s="11">
        <f t="shared" si="31"/>
        <v>4.5084600000000004</v>
      </c>
      <c r="K1013" t="s">
        <v>21</v>
      </c>
      <c r="L1013" t="s">
        <v>10</v>
      </c>
    </row>
    <row r="1014" spans="1:12">
      <c r="A1014" s="2" t="s">
        <v>1216</v>
      </c>
      <c r="B1014" t="s">
        <v>20</v>
      </c>
      <c r="C1014">
        <v>8</v>
      </c>
      <c r="D1014" t="s">
        <v>1375</v>
      </c>
      <c r="E1014" t="s">
        <v>379</v>
      </c>
      <c r="F1014" t="s">
        <v>379</v>
      </c>
      <c r="G1014" s="1">
        <v>44021</v>
      </c>
      <c r="H1014" s="6">
        <f t="shared" si="30"/>
        <v>2020</v>
      </c>
      <c r="I1014">
        <v>3196</v>
      </c>
      <c r="J1014" s="11">
        <f t="shared" si="31"/>
        <v>6.3280799999999999</v>
      </c>
      <c r="K1014" t="s">
        <v>21</v>
      </c>
      <c r="L1014" t="s">
        <v>10</v>
      </c>
    </row>
    <row r="1015" spans="1:12">
      <c r="A1015" s="2" t="s">
        <v>1216</v>
      </c>
      <c r="B1015" t="s">
        <v>20</v>
      </c>
      <c r="C1015">
        <v>8</v>
      </c>
      <c r="D1015" t="s">
        <v>1375</v>
      </c>
      <c r="E1015" t="s">
        <v>380</v>
      </c>
      <c r="F1015" t="s">
        <v>380</v>
      </c>
      <c r="G1015" s="1">
        <v>44022</v>
      </c>
      <c r="H1015" s="6">
        <f t="shared" si="30"/>
        <v>2020</v>
      </c>
      <c r="I1015">
        <v>3547</v>
      </c>
      <c r="J1015" s="11">
        <f t="shared" si="31"/>
        <v>7.0230600000000001</v>
      </c>
      <c r="K1015" t="s">
        <v>21</v>
      </c>
      <c r="L1015" t="s">
        <v>10</v>
      </c>
    </row>
    <row r="1016" spans="1:12">
      <c r="A1016" s="2" t="s">
        <v>1216</v>
      </c>
      <c r="B1016" t="s">
        <v>20</v>
      </c>
      <c r="C1016">
        <v>8</v>
      </c>
      <c r="D1016" t="s">
        <v>1375</v>
      </c>
      <c r="E1016" t="s">
        <v>381</v>
      </c>
      <c r="F1016" t="s">
        <v>381</v>
      </c>
      <c r="G1016" s="1">
        <v>44023</v>
      </c>
      <c r="H1016" s="6">
        <f t="shared" si="30"/>
        <v>2020</v>
      </c>
      <c r="I1016">
        <v>3272</v>
      </c>
      <c r="J1016" s="11">
        <f t="shared" si="31"/>
        <v>6.4785599999999999</v>
      </c>
      <c r="K1016" t="s">
        <v>21</v>
      </c>
      <c r="L1016" t="s">
        <v>10</v>
      </c>
    </row>
    <row r="1017" spans="1:12">
      <c r="A1017" s="2" t="s">
        <v>1216</v>
      </c>
      <c r="B1017" t="s">
        <v>20</v>
      </c>
      <c r="C1017">
        <v>8</v>
      </c>
      <c r="D1017" t="s">
        <v>1375</v>
      </c>
      <c r="E1017" t="s">
        <v>382</v>
      </c>
      <c r="F1017" t="s">
        <v>382</v>
      </c>
      <c r="G1017" s="1">
        <v>44024</v>
      </c>
      <c r="H1017" s="6">
        <f t="shared" si="30"/>
        <v>2020</v>
      </c>
      <c r="I1017">
        <v>1800</v>
      </c>
      <c r="J1017" s="11">
        <f t="shared" si="31"/>
        <v>3.5640000000000001</v>
      </c>
      <c r="K1017" t="s">
        <v>21</v>
      </c>
      <c r="L1017" t="s">
        <v>10</v>
      </c>
    </row>
    <row r="1018" spans="1:12">
      <c r="A1018" s="2" t="s">
        <v>1216</v>
      </c>
      <c r="B1018" t="s">
        <v>20</v>
      </c>
      <c r="C1018">
        <v>8</v>
      </c>
      <c r="D1018" t="s">
        <v>1375</v>
      </c>
      <c r="E1018" t="s">
        <v>383</v>
      </c>
      <c r="F1018" t="s">
        <v>383</v>
      </c>
      <c r="G1018" s="1">
        <v>44025</v>
      </c>
      <c r="H1018" s="6">
        <f t="shared" si="30"/>
        <v>2020</v>
      </c>
      <c r="I1018">
        <v>2786</v>
      </c>
      <c r="J1018" s="11">
        <f t="shared" si="31"/>
        <v>5.5162800000000001</v>
      </c>
      <c r="K1018" t="s">
        <v>21</v>
      </c>
      <c r="L1018" t="s">
        <v>10</v>
      </c>
    </row>
    <row r="1019" spans="1:12">
      <c r="A1019" s="2" t="s">
        <v>1216</v>
      </c>
      <c r="B1019" t="s">
        <v>20</v>
      </c>
      <c r="C1019">
        <v>8</v>
      </c>
      <c r="D1019" t="s">
        <v>1375</v>
      </c>
      <c r="E1019" t="s">
        <v>384</v>
      </c>
      <c r="F1019" t="s">
        <v>384</v>
      </c>
      <c r="G1019" s="1">
        <v>44026</v>
      </c>
      <c r="H1019" s="6">
        <f t="shared" si="30"/>
        <v>2020</v>
      </c>
      <c r="I1019">
        <v>3310</v>
      </c>
      <c r="J1019" s="11">
        <f t="shared" si="31"/>
        <v>6.5537999999999998</v>
      </c>
      <c r="K1019" t="s">
        <v>21</v>
      </c>
      <c r="L1019" t="s">
        <v>10</v>
      </c>
    </row>
    <row r="1020" spans="1:12">
      <c r="A1020" s="2" t="s">
        <v>1216</v>
      </c>
      <c r="B1020" t="s">
        <v>20</v>
      </c>
      <c r="C1020">
        <v>8</v>
      </c>
      <c r="D1020" t="s">
        <v>1375</v>
      </c>
      <c r="E1020" t="s">
        <v>385</v>
      </c>
      <c r="F1020" t="s">
        <v>385</v>
      </c>
      <c r="G1020" s="1">
        <v>44027</v>
      </c>
      <c r="H1020" s="6">
        <f t="shared" si="30"/>
        <v>2020</v>
      </c>
      <c r="I1020">
        <v>2628</v>
      </c>
      <c r="J1020" s="11">
        <f t="shared" si="31"/>
        <v>5.2034399999999996</v>
      </c>
      <c r="K1020" t="s">
        <v>21</v>
      </c>
      <c r="L1020" t="s">
        <v>10</v>
      </c>
    </row>
    <row r="1021" spans="1:12">
      <c r="A1021" s="2" t="s">
        <v>1216</v>
      </c>
      <c r="B1021" t="s">
        <v>20</v>
      </c>
      <c r="C1021">
        <v>8</v>
      </c>
      <c r="D1021" t="s">
        <v>1375</v>
      </c>
      <c r="E1021" t="s">
        <v>386</v>
      </c>
      <c r="F1021" t="s">
        <v>386</v>
      </c>
      <c r="G1021" s="1">
        <v>44028</v>
      </c>
      <c r="H1021" s="6">
        <f t="shared" si="30"/>
        <v>2020</v>
      </c>
      <c r="I1021">
        <v>2664</v>
      </c>
      <c r="J1021" s="11">
        <f t="shared" si="31"/>
        <v>5.2747200000000003</v>
      </c>
      <c r="K1021" t="s">
        <v>21</v>
      </c>
      <c r="L1021" t="s">
        <v>10</v>
      </c>
    </row>
    <row r="1022" spans="1:12">
      <c r="A1022" s="2" t="s">
        <v>1216</v>
      </c>
      <c r="B1022" t="s">
        <v>20</v>
      </c>
      <c r="C1022">
        <v>8</v>
      </c>
      <c r="D1022" t="s">
        <v>1375</v>
      </c>
      <c r="E1022" t="s">
        <v>387</v>
      </c>
      <c r="F1022" t="s">
        <v>387</v>
      </c>
      <c r="G1022" s="1">
        <v>44029</v>
      </c>
      <c r="H1022" s="6">
        <f t="shared" si="30"/>
        <v>2020</v>
      </c>
      <c r="I1022">
        <v>2930</v>
      </c>
      <c r="J1022" s="11">
        <f t="shared" si="31"/>
        <v>5.8014000000000001</v>
      </c>
      <c r="K1022" t="s">
        <v>21</v>
      </c>
      <c r="L1022" t="s">
        <v>10</v>
      </c>
    </row>
    <row r="1023" spans="1:12">
      <c r="A1023" s="2" t="s">
        <v>1216</v>
      </c>
      <c r="B1023" t="s">
        <v>20</v>
      </c>
      <c r="C1023">
        <v>8</v>
      </c>
      <c r="D1023" t="s">
        <v>1375</v>
      </c>
      <c r="E1023" t="s">
        <v>388</v>
      </c>
      <c r="F1023" t="s">
        <v>388</v>
      </c>
      <c r="G1023" s="1">
        <v>44030</v>
      </c>
      <c r="H1023" s="6">
        <f t="shared" si="30"/>
        <v>2020</v>
      </c>
      <c r="I1023">
        <v>2814</v>
      </c>
      <c r="J1023" s="11">
        <f t="shared" si="31"/>
        <v>5.57172</v>
      </c>
      <c r="K1023" t="s">
        <v>21</v>
      </c>
      <c r="L1023" t="s">
        <v>10</v>
      </c>
    </row>
    <row r="1024" spans="1:12">
      <c r="A1024" s="2" t="s">
        <v>1216</v>
      </c>
      <c r="B1024" t="s">
        <v>20</v>
      </c>
      <c r="C1024">
        <v>8</v>
      </c>
      <c r="D1024" t="s">
        <v>1375</v>
      </c>
      <c r="E1024" t="s">
        <v>389</v>
      </c>
      <c r="F1024" t="s">
        <v>389</v>
      </c>
      <c r="G1024" s="1">
        <v>44031</v>
      </c>
      <c r="H1024" s="6">
        <f t="shared" si="30"/>
        <v>2020</v>
      </c>
      <c r="I1024">
        <v>2654</v>
      </c>
      <c r="J1024" s="11">
        <f t="shared" si="31"/>
        <v>5.2549200000000003</v>
      </c>
      <c r="K1024" t="s">
        <v>21</v>
      </c>
      <c r="L1024" t="s">
        <v>10</v>
      </c>
    </row>
    <row r="1025" spans="1:12">
      <c r="A1025" s="2" t="s">
        <v>1216</v>
      </c>
      <c r="B1025" t="s">
        <v>20</v>
      </c>
      <c r="C1025">
        <v>8</v>
      </c>
      <c r="D1025" t="s">
        <v>1375</v>
      </c>
      <c r="E1025" t="s">
        <v>390</v>
      </c>
      <c r="F1025" t="s">
        <v>390</v>
      </c>
      <c r="G1025" s="1">
        <v>44032</v>
      </c>
      <c r="H1025" s="6">
        <f t="shared" si="30"/>
        <v>2020</v>
      </c>
      <c r="I1025">
        <v>3419</v>
      </c>
      <c r="J1025" s="11">
        <f t="shared" si="31"/>
        <v>6.7696199999999997</v>
      </c>
      <c r="K1025" t="s">
        <v>21</v>
      </c>
      <c r="L1025" t="s">
        <v>10</v>
      </c>
    </row>
    <row r="1026" spans="1:12">
      <c r="A1026" s="2" t="s">
        <v>1216</v>
      </c>
      <c r="B1026" t="s">
        <v>20</v>
      </c>
      <c r="C1026">
        <v>8</v>
      </c>
      <c r="D1026" t="s">
        <v>1375</v>
      </c>
      <c r="E1026" t="s">
        <v>391</v>
      </c>
      <c r="F1026" t="s">
        <v>391</v>
      </c>
      <c r="G1026" s="1">
        <v>44033</v>
      </c>
      <c r="H1026" s="6">
        <f t="shared" si="30"/>
        <v>2020</v>
      </c>
      <c r="I1026">
        <v>2746</v>
      </c>
      <c r="J1026" s="11">
        <f t="shared" si="31"/>
        <v>5.4370799999999999</v>
      </c>
      <c r="K1026" t="s">
        <v>21</v>
      </c>
      <c r="L1026" t="s">
        <v>10</v>
      </c>
    </row>
    <row r="1027" spans="1:12">
      <c r="A1027" s="2" t="s">
        <v>1216</v>
      </c>
      <c r="B1027" t="s">
        <v>20</v>
      </c>
      <c r="C1027">
        <v>8</v>
      </c>
      <c r="D1027" t="s">
        <v>1375</v>
      </c>
      <c r="E1027" t="s">
        <v>392</v>
      </c>
      <c r="F1027" t="s">
        <v>392</v>
      </c>
      <c r="G1027" s="1">
        <v>44034</v>
      </c>
      <c r="H1027" s="6">
        <f t="shared" ref="H1027:H1090" si="32">IF(MONTH(G1027)&gt;9, YEAR(G1027)+1,YEAR(G1027))</f>
        <v>2020</v>
      </c>
      <c r="I1027">
        <v>2993</v>
      </c>
      <c r="J1027" s="11">
        <f t="shared" ref="J1027:J1090" si="33">I1027*0.00198</f>
        <v>5.9261400000000002</v>
      </c>
      <c r="K1027" t="s">
        <v>21</v>
      </c>
      <c r="L1027" t="s">
        <v>10</v>
      </c>
    </row>
    <row r="1028" spans="1:12">
      <c r="A1028" s="2" t="s">
        <v>1216</v>
      </c>
      <c r="B1028" t="s">
        <v>20</v>
      </c>
      <c r="C1028">
        <v>8</v>
      </c>
      <c r="D1028" t="s">
        <v>1375</v>
      </c>
      <c r="E1028" t="s">
        <v>393</v>
      </c>
      <c r="F1028" t="s">
        <v>393</v>
      </c>
      <c r="G1028" s="1">
        <v>44035</v>
      </c>
      <c r="H1028" s="6">
        <f t="shared" si="32"/>
        <v>2020</v>
      </c>
      <c r="I1028">
        <v>2545</v>
      </c>
      <c r="J1028" s="11">
        <f t="shared" si="33"/>
        <v>5.0391000000000004</v>
      </c>
      <c r="K1028" t="s">
        <v>21</v>
      </c>
      <c r="L1028" t="s">
        <v>10</v>
      </c>
    </row>
    <row r="1029" spans="1:12">
      <c r="A1029" s="2" t="s">
        <v>1216</v>
      </c>
      <c r="B1029" t="s">
        <v>20</v>
      </c>
      <c r="C1029">
        <v>8</v>
      </c>
      <c r="D1029" t="s">
        <v>1375</v>
      </c>
      <c r="E1029" t="s">
        <v>394</v>
      </c>
      <c r="F1029" t="s">
        <v>394</v>
      </c>
      <c r="G1029" s="1">
        <v>44036</v>
      </c>
      <c r="H1029" s="6">
        <f t="shared" si="32"/>
        <v>2020</v>
      </c>
      <c r="I1029">
        <v>2776</v>
      </c>
      <c r="J1029" s="11">
        <f t="shared" si="33"/>
        <v>5.49648</v>
      </c>
      <c r="K1029" t="s">
        <v>21</v>
      </c>
      <c r="L1029" t="s">
        <v>10</v>
      </c>
    </row>
    <row r="1030" spans="1:12">
      <c r="A1030" s="2" t="s">
        <v>1216</v>
      </c>
      <c r="B1030" t="s">
        <v>20</v>
      </c>
      <c r="C1030">
        <v>8</v>
      </c>
      <c r="D1030" t="s">
        <v>1375</v>
      </c>
      <c r="E1030" t="s">
        <v>395</v>
      </c>
      <c r="F1030" t="s">
        <v>395</v>
      </c>
      <c r="G1030" s="1">
        <v>44037</v>
      </c>
      <c r="H1030" s="6">
        <f t="shared" si="32"/>
        <v>2020</v>
      </c>
      <c r="I1030">
        <v>2905</v>
      </c>
      <c r="J1030" s="11">
        <f t="shared" si="33"/>
        <v>5.7519</v>
      </c>
      <c r="K1030" t="s">
        <v>21</v>
      </c>
      <c r="L1030" t="s">
        <v>10</v>
      </c>
    </row>
    <row r="1031" spans="1:12">
      <c r="A1031" s="2" t="s">
        <v>1216</v>
      </c>
      <c r="B1031" t="s">
        <v>20</v>
      </c>
      <c r="C1031">
        <v>8</v>
      </c>
      <c r="D1031" t="s">
        <v>1375</v>
      </c>
      <c r="E1031" t="s">
        <v>396</v>
      </c>
      <c r="F1031" t="s">
        <v>396</v>
      </c>
      <c r="G1031" s="1">
        <v>44038</v>
      </c>
      <c r="H1031" s="6">
        <f t="shared" si="32"/>
        <v>2020</v>
      </c>
      <c r="I1031">
        <v>2446</v>
      </c>
      <c r="J1031" s="11">
        <f t="shared" si="33"/>
        <v>4.8430799999999996</v>
      </c>
      <c r="K1031" t="s">
        <v>21</v>
      </c>
      <c r="L1031" t="s">
        <v>10</v>
      </c>
    </row>
    <row r="1032" spans="1:12">
      <c r="A1032" s="2" t="s">
        <v>1216</v>
      </c>
      <c r="B1032" t="s">
        <v>20</v>
      </c>
      <c r="C1032">
        <v>8</v>
      </c>
      <c r="D1032" t="s">
        <v>1375</v>
      </c>
      <c r="E1032" t="s">
        <v>397</v>
      </c>
      <c r="F1032" t="s">
        <v>397</v>
      </c>
      <c r="G1032" s="1">
        <v>44039</v>
      </c>
      <c r="H1032" s="6">
        <f t="shared" si="32"/>
        <v>2020</v>
      </c>
      <c r="I1032">
        <v>2593</v>
      </c>
      <c r="J1032" s="11">
        <f t="shared" si="33"/>
        <v>5.1341400000000004</v>
      </c>
      <c r="K1032" t="s">
        <v>21</v>
      </c>
      <c r="L1032" t="s">
        <v>10</v>
      </c>
    </row>
    <row r="1033" spans="1:12">
      <c r="A1033" s="2" t="s">
        <v>1216</v>
      </c>
      <c r="B1033" t="s">
        <v>20</v>
      </c>
      <c r="C1033">
        <v>8</v>
      </c>
      <c r="D1033" t="s">
        <v>1375</v>
      </c>
      <c r="E1033" t="s">
        <v>398</v>
      </c>
      <c r="F1033" t="s">
        <v>398</v>
      </c>
      <c r="G1033" s="1">
        <v>44040</v>
      </c>
      <c r="H1033" s="6">
        <f t="shared" si="32"/>
        <v>2020</v>
      </c>
      <c r="I1033">
        <v>3068</v>
      </c>
      <c r="J1033" s="11">
        <f t="shared" si="33"/>
        <v>6.0746399999999996</v>
      </c>
      <c r="K1033" t="s">
        <v>21</v>
      </c>
      <c r="L1033" t="s">
        <v>10</v>
      </c>
    </row>
    <row r="1034" spans="1:12">
      <c r="A1034" s="2" t="s">
        <v>1216</v>
      </c>
      <c r="B1034" t="s">
        <v>20</v>
      </c>
      <c r="C1034">
        <v>8</v>
      </c>
      <c r="D1034" t="s">
        <v>1375</v>
      </c>
      <c r="E1034" t="s">
        <v>399</v>
      </c>
      <c r="F1034" t="s">
        <v>399</v>
      </c>
      <c r="G1034" s="1">
        <v>44041</v>
      </c>
      <c r="H1034" s="6">
        <f t="shared" si="32"/>
        <v>2020</v>
      </c>
      <c r="I1034">
        <v>2709</v>
      </c>
      <c r="J1034" s="11">
        <f t="shared" si="33"/>
        <v>5.3638199999999996</v>
      </c>
      <c r="K1034" t="s">
        <v>21</v>
      </c>
      <c r="L1034" t="s">
        <v>10</v>
      </c>
    </row>
    <row r="1035" spans="1:12">
      <c r="A1035" s="2" t="s">
        <v>1216</v>
      </c>
      <c r="B1035" t="s">
        <v>20</v>
      </c>
      <c r="C1035">
        <v>8</v>
      </c>
      <c r="D1035" t="s">
        <v>1375</v>
      </c>
      <c r="E1035" t="s">
        <v>400</v>
      </c>
      <c r="F1035" t="s">
        <v>400</v>
      </c>
      <c r="G1035" s="1">
        <v>44042</v>
      </c>
      <c r="H1035" s="6">
        <f t="shared" si="32"/>
        <v>2020</v>
      </c>
      <c r="I1035">
        <v>3425</v>
      </c>
      <c r="J1035" s="11">
        <f t="shared" si="33"/>
        <v>6.7815000000000003</v>
      </c>
      <c r="K1035" t="s">
        <v>21</v>
      </c>
      <c r="L1035" t="s">
        <v>10</v>
      </c>
    </row>
    <row r="1036" spans="1:12">
      <c r="A1036" s="2" t="s">
        <v>1216</v>
      </c>
      <c r="B1036" t="s">
        <v>20</v>
      </c>
      <c r="C1036">
        <v>8</v>
      </c>
      <c r="D1036" t="s">
        <v>1375</v>
      </c>
      <c r="E1036" t="s">
        <v>401</v>
      </c>
      <c r="F1036" t="s">
        <v>401</v>
      </c>
      <c r="G1036" s="1">
        <v>44043</v>
      </c>
      <c r="H1036" s="6">
        <f t="shared" si="32"/>
        <v>2020</v>
      </c>
      <c r="I1036">
        <v>2338</v>
      </c>
      <c r="J1036" s="11">
        <f t="shared" si="33"/>
        <v>4.6292400000000002</v>
      </c>
      <c r="K1036" t="s">
        <v>21</v>
      </c>
      <c r="L1036" t="s">
        <v>10</v>
      </c>
    </row>
    <row r="1037" spans="1:12">
      <c r="A1037" s="2" t="s">
        <v>1216</v>
      </c>
      <c r="B1037" t="s">
        <v>20</v>
      </c>
      <c r="C1037">
        <v>8</v>
      </c>
      <c r="D1037" t="s">
        <v>1375</v>
      </c>
      <c r="E1037" t="s">
        <v>402</v>
      </c>
      <c r="F1037" t="s">
        <v>402</v>
      </c>
      <c r="G1037" s="1">
        <v>44044</v>
      </c>
      <c r="H1037" s="6">
        <f t="shared" si="32"/>
        <v>2020</v>
      </c>
      <c r="I1037">
        <v>2889</v>
      </c>
      <c r="J1037" s="11">
        <f t="shared" si="33"/>
        <v>5.7202200000000003</v>
      </c>
      <c r="K1037" t="s">
        <v>21</v>
      </c>
      <c r="L1037" t="s">
        <v>10</v>
      </c>
    </row>
    <row r="1038" spans="1:12">
      <c r="A1038" s="2" t="s">
        <v>1216</v>
      </c>
      <c r="B1038" t="s">
        <v>20</v>
      </c>
      <c r="C1038">
        <v>8</v>
      </c>
      <c r="D1038" t="s">
        <v>1375</v>
      </c>
      <c r="E1038" t="s">
        <v>403</v>
      </c>
      <c r="F1038" t="s">
        <v>403</v>
      </c>
      <c r="G1038" s="1">
        <v>44045</v>
      </c>
      <c r="H1038" s="6">
        <f t="shared" si="32"/>
        <v>2020</v>
      </c>
      <c r="I1038">
        <v>2337</v>
      </c>
      <c r="J1038" s="11">
        <f t="shared" si="33"/>
        <v>4.6272599999999997</v>
      </c>
      <c r="K1038" t="s">
        <v>21</v>
      </c>
      <c r="L1038" t="s">
        <v>10</v>
      </c>
    </row>
    <row r="1039" spans="1:12">
      <c r="A1039" s="2" t="s">
        <v>1216</v>
      </c>
      <c r="B1039" t="s">
        <v>20</v>
      </c>
      <c r="C1039">
        <v>8</v>
      </c>
      <c r="D1039" t="s">
        <v>1375</v>
      </c>
      <c r="E1039" t="s">
        <v>404</v>
      </c>
      <c r="F1039" t="s">
        <v>404</v>
      </c>
      <c r="G1039" s="1">
        <v>44046</v>
      </c>
      <c r="H1039" s="6">
        <f t="shared" si="32"/>
        <v>2020</v>
      </c>
      <c r="I1039">
        <v>2662</v>
      </c>
      <c r="J1039" s="11">
        <f t="shared" si="33"/>
        <v>5.2707600000000001</v>
      </c>
      <c r="K1039" t="s">
        <v>21</v>
      </c>
      <c r="L1039" t="s">
        <v>10</v>
      </c>
    </row>
    <row r="1040" spans="1:12">
      <c r="A1040" s="2" t="s">
        <v>1216</v>
      </c>
      <c r="B1040" t="s">
        <v>20</v>
      </c>
      <c r="C1040">
        <v>8</v>
      </c>
      <c r="D1040" t="s">
        <v>1375</v>
      </c>
      <c r="E1040" t="s">
        <v>405</v>
      </c>
      <c r="F1040" t="s">
        <v>405</v>
      </c>
      <c r="G1040" s="1">
        <v>44047</v>
      </c>
      <c r="H1040" s="6">
        <f t="shared" si="32"/>
        <v>2020</v>
      </c>
      <c r="I1040">
        <v>2564</v>
      </c>
      <c r="J1040" s="11">
        <f t="shared" si="33"/>
        <v>5.0767199999999999</v>
      </c>
      <c r="K1040" t="s">
        <v>21</v>
      </c>
      <c r="L1040" t="s">
        <v>10</v>
      </c>
    </row>
    <row r="1041" spans="1:12">
      <c r="A1041" s="2" t="s">
        <v>1216</v>
      </c>
      <c r="B1041" t="s">
        <v>20</v>
      </c>
      <c r="C1041">
        <v>8</v>
      </c>
      <c r="D1041" t="s">
        <v>1375</v>
      </c>
      <c r="E1041" t="s">
        <v>406</v>
      </c>
      <c r="F1041" t="s">
        <v>406</v>
      </c>
      <c r="G1041" s="1">
        <v>44048</v>
      </c>
      <c r="H1041" s="6">
        <f t="shared" si="32"/>
        <v>2020</v>
      </c>
      <c r="I1041">
        <v>3015</v>
      </c>
      <c r="J1041" s="11">
        <f t="shared" si="33"/>
        <v>5.9696999999999996</v>
      </c>
      <c r="K1041" t="s">
        <v>21</v>
      </c>
      <c r="L1041" t="s">
        <v>10</v>
      </c>
    </row>
    <row r="1042" spans="1:12">
      <c r="A1042" s="2" t="s">
        <v>1216</v>
      </c>
      <c r="B1042" t="s">
        <v>20</v>
      </c>
      <c r="C1042">
        <v>8</v>
      </c>
      <c r="D1042" t="s">
        <v>1375</v>
      </c>
      <c r="E1042" t="s">
        <v>407</v>
      </c>
      <c r="F1042" t="s">
        <v>407</v>
      </c>
      <c r="G1042" s="1">
        <v>44049</v>
      </c>
      <c r="H1042" s="6">
        <f t="shared" si="32"/>
        <v>2020</v>
      </c>
      <c r="I1042">
        <v>2367</v>
      </c>
      <c r="J1042" s="11">
        <f t="shared" si="33"/>
        <v>4.6866599999999998</v>
      </c>
      <c r="K1042" t="s">
        <v>21</v>
      </c>
      <c r="L1042" t="s">
        <v>10</v>
      </c>
    </row>
    <row r="1043" spans="1:12">
      <c r="A1043" s="2" t="s">
        <v>1216</v>
      </c>
      <c r="B1043" t="s">
        <v>20</v>
      </c>
      <c r="C1043">
        <v>8</v>
      </c>
      <c r="D1043" t="s">
        <v>1375</v>
      </c>
      <c r="E1043" t="s">
        <v>408</v>
      </c>
      <c r="F1043" t="s">
        <v>408</v>
      </c>
      <c r="G1043" s="1">
        <v>44050</v>
      </c>
      <c r="H1043" s="6">
        <f t="shared" si="32"/>
        <v>2020</v>
      </c>
      <c r="I1043">
        <v>3172</v>
      </c>
      <c r="J1043" s="11">
        <f t="shared" si="33"/>
        <v>6.2805600000000004</v>
      </c>
      <c r="K1043" t="s">
        <v>21</v>
      </c>
      <c r="L1043" t="s">
        <v>10</v>
      </c>
    </row>
    <row r="1044" spans="1:12">
      <c r="A1044" s="2" t="s">
        <v>1216</v>
      </c>
      <c r="B1044" t="s">
        <v>20</v>
      </c>
      <c r="C1044">
        <v>8</v>
      </c>
      <c r="D1044" t="s">
        <v>1375</v>
      </c>
      <c r="E1044" t="s">
        <v>409</v>
      </c>
      <c r="F1044" t="s">
        <v>409</v>
      </c>
      <c r="G1044" s="1">
        <v>44051</v>
      </c>
      <c r="H1044" s="6">
        <f t="shared" si="32"/>
        <v>2020</v>
      </c>
      <c r="I1044">
        <v>4873</v>
      </c>
      <c r="J1044" s="11">
        <f t="shared" si="33"/>
        <v>9.6485400000000006</v>
      </c>
      <c r="K1044" t="s">
        <v>21</v>
      </c>
      <c r="L1044" t="s">
        <v>10</v>
      </c>
    </row>
    <row r="1045" spans="1:12">
      <c r="A1045" s="2" t="s">
        <v>1216</v>
      </c>
      <c r="B1045" t="s">
        <v>20</v>
      </c>
      <c r="C1045">
        <v>8</v>
      </c>
      <c r="D1045" t="s">
        <v>1375</v>
      </c>
      <c r="E1045" t="s">
        <v>410</v>
      </c>
      <c r="F1045" t="s">
        <v>410</v>
      </c>
      <c r="G1045" s="1">
        <v>44052</v>
      </c>
      <c r="H1045" s="6">
        <f t="shared" si="32"/>
        <v>2020</v>
      </c>
      <c r="I1045">
        <v>166</v>
      </c>
      <c r="J1045" s="11">
        <f t="shared" si="33"/>
        <v>0.32867999999999997</v>
      </c>
      <c r="K1045" t="s">
        <v>21</v>
      </c>
      <c r="L1045" t="s">
        <v>10</v>
      </c>
    </row>
    <row r="1046" spans="1:12">
      <c r="A1046" s="2" t="s">
        <v>1216</v>
      </c>
      <c r="B1046" t="s">
        <v>20</v>
      </c>
      <c r="C1046">
        <v>8</v>
      </c>
      <c r="D1046" t="s">
        <v>1375</v>
      </c>
      <c r="E1046" t="s">
        <v>411</v>
      </c>
      <c r="F1046" t="s">
        <v>411</v>
      </c>
      <c r="G1046" s="1">
        <v>44053</v>
      </c>
      <c r="H1046" s="6">
        <f t="shared" si="32"/>
        <v>2020</v>
      </c>
      <c r="I1046">
        <v>2994</v>
      </c>
      <c r="J1046" s="11">
        <f t="shared" si="33"/>
        <v>5.9281199999999998</v>
      </c>
      <c r="K1046" t="s">
        <v>21</v>
      </c>
      <c r="L1046" t="s">
        <v>10</v>
      </c>
    </row>
    <row r="1047" spans="1:12">
      <c r="A1047" s="2" t="s">
        <v>1216</v>
      </c>
      <c r="B1047" t="s">
        <v>20</v>
      </c>
      <c r="C1047">
        <v>8</v>
      </c>
      <c r="D1047" t="s">
        <v>1375</v>
      </c>
      <c r="E1047" t="s">
        <v>412</v>
      </c>
      <c r="F1047" t="s">
        <v>412</v>
      </c>
      <c r="G1047" s="1">
        <v>44054</v>
      </c>
      <c r="H1047" s="6">
        <f t="shared" si="32"/>
        <v>2020</v>
      </c>
      <c r="I1047">
        <v>2510</v>
      </c>
      <c r="J1047" s="11">
        <f t="shared" si="33"/>
        <v>4.9698000000000002</v>
      </c>
      <c r="K1047" t="s">
        <v>21</v>
      </c>
      <c r="L1047" t="s">
        <v>10</v>
      </c>
    </row>
    <row r="1048" spans="1:12">
      <c r="A1048" s="2" t="s">
        <v>1216</v>
      </c>
      <c r="B1048" t="s">
        <v>20</v>
      </c>
      <c r="C1048">
        <v>8</v>
      </c>
      <c r="D1048" t="s">
        <v>1375</v>
      </c>
      <c r="E1048" t="s">
        <v>413</v>
      </c>
      <c r="F1048" t="s">
        <v>413</v>
      </c>
      <c r="G1048" s="1">
        <v>44055</v>
      </c>
      <c r="H1048" s="6">
        <f t="shared" si="32"/>
        <v>2020</v>
      </c>
      <c r="I1048">
        <v>3442</v>
      </c>
      <c r="J1048" s="11">
        <f t="shared" si="33"/>
        <v>6.8151599999999997</v>
      </c>
      <c r="K1048" t="s">
        <v>21</v>
      </c>
      <c r="L1048" t="s">
        <v>10</v>
      </c>
    </row>
    <row r="1049" spans="1:12">
      <c r="A1049" s="2" t="s">
        <v>1216</v>
      </c>
      <c r="B1049" t="s">
        <v>20</v>
      </c>
      <c r="C1049">
        <v>8</v>
      </c>
      <c r="D1049" t="s">
        <v>1375</v>
      </c>
      <c r="E1049" t="s">
        <v>414</v>
      </c>
      <c r="F1049" t="s">
        <v>414</v>
      </c>
      <c r="G1049" s="1">
        <v>44056</v>
      </c>
      <c r="H1049" s="6">
        <f t="shared" si="32"/>
        <v>2020</v>
      </c>
      <c r="I1049">
        <v>1975</v>
      </c>
      <c r="J1049" s="11">
        <f t="shared" si="33"/>
        <v>3.9104999999999999</v>
      </c>
      <c r="K1049" t="s">
        <v>21</v>
      </c>
      <c r="L1049" t="s">
        <v>10</v>
      </c>
    </row>
    <row r="1050" spans="1:12">
      <c r="A1050" s="2" t="s">
        <v>1216</v>
      </c>
      <c r="B1050" t="s">
        <v>20</v>
      </c>
      <c r="C1050">
        <v>8</v>
      </c>
      <c r="D1050" t="s">
        <v>1375</v>
      </c>
      <c r="E1050" t="s">
        <v>415</v>
      </c>
      <c r="F1050" t="s">
        <v>415</v>
      </c>
      <c r="G1050" s="1">
        <v>44057</v>
      </c>
      <c r="H1050" s="6">
        <f t="shared" si="32"/>
        <v>2020</v>
      </c>
      <c r="I1050">
        <v>-902</v>
      </c>
      <c r="J1050" s="11">
        <f t="shared" si="33"/>
        <v>-1.78596</v>
      </c>
      <c r="K1050" t="s">
        <v>21</v>
      </c>
      <c r="L1050" t="s">
        <v>10</v>
      </c>
    </row>
    <row r="1051" spans="1:12">
      <c r="A1051" s="2" t="s">
        <v>1216</v>
      </c>
      <c r="B1051" t="s">
        <v>20</v>
      </c>
      <c r="C1051">
        <v>8</v>
      </c>
      <c r="D1051" t="s">
        <v>1375</v>
      </c>
      <c r="E1051" t="s">
        <v>416</v>
      </c>
      <c r="F1051" t="s">
        <v>416</v>
      </c>
      <c r="G1051" s="1">
        <v>44058</v>
      </c>
      <c r="H1051" s="6">
        <f t="shared" si="32"/>
        <v>2020</v>
      </c>
      <c r="I1051">
        <v>2543</v>
      </c>
      <c r="J1051" s="11">
        <f t="shared" si="33"/>
        <v>5.0351400000000002</v>
      </c>
      <c r="K1051" t="s">
        <v>21</v>
      </c>
      <c r="L1051" t="s">
        <v>10</v>
      </c>
    </row>
    <row r="1052" spans="1:12">
      <c r="A1052" s="2" t="s">
        <v>1216</v>
      </c>
      <c r="B1052" t="s">
        <v>20</v>
      </c>
      <c r="C1052">
        <v>8</v>
      </c>
      <c r="D1052" t="s">
        <v>1375</v>
      </c>
      <c r="E1052" t="s">
        <v>417</v>
      </c>
      <c r="F1052" t="s">
        <v>417</v>
      </c>
      <c r="G1052" s="1">
        <v>44059</v>
      </c>
      <c r="H1052" s="6">
        <f t="shared" si="32"/>
        <v>2020</v>
      </c>
      <c r="I1052">
        <v>2849</v>
      </c>
      <c r="J1052" s="11">
        <f t="shared" si="33"/>
        <v>5.6410200000000001</v>
      </c>
      <c r="K1052" t="s">
        <v>21</v>
      </c>
      <c r="L1052" t="s">
        <v>10</v>
      </c>
    </row>
    <row r="1053" spans="1:12">
      <c r="A1053" s="2" t="s">
        <v>1216</v>
      </c>
      <c r="B1053" t="s">
        <v>20</v>
      </c>
      <c r="C1053">
        <v>8</v>
      </c>
      <c r="D1053" t="s">
        <v>1375</v>
      </c>
      <c r="E1053" t="s">
        <v>418</v>
      </c>
      <c r="F1053" t="s">
        <v>418</v>
      </c>
      <c r="G1053" s="1">
        <v>44060</v>
      </c>
      <c r="H1053" s="6">
        <f t="shared" si="32"/>
        <v>2020</v>
      </c>
      <c r="I1053">
        <v>3709</v>
      </c>
      <c r="J1053" s="11">
        <f t="shared" si="33"/>
        <v>7.34382</v>
      </c>
      <c r="K1053" t="s">
        <v>21</v>
      </c>
      <c r="L1053" t="s">
        <v>10</v>
      </c>
    </row>
    <row r="1054" spans="1:12">
      <c r="A1054" s="2" t="s">
        <v>1216</v>
      </c>
      <c r="B1054" t="s">
        <v>20</v>
      </c>
      <c r="C1054">
        <v>8</v>
      </c>
      <c r="D1054" t="s">
        <v>1375</v>
      </c>
      <c r="E1054" t="s">
        <v>419</v>
      </c>
      <c r="F1054" t="s">
        <v>419</v>
      </c>
      <c r="G1054" s="1">
        <v>44061</v>
      </c>
      <c r="H1054" s="6">
        <f t="shared" si="32"/>
        <v>2020</v>
      </c>
      <c r="I1054">
        <v>2802</v>
      </c>
      <c r="J1054" s="11">
        <f t="shared" si="33"/>
        <v>5.5479599999999998</v>
      </c>
      <c r="K1054" t="s">
        <v>21</v>
      </c>
      <c r="L1054" t="s">
        <v>10</v>
      </c>
    </row>
    <row r="1055" spans="1:12">
      <c r="A1055" s="2" t="s">
        <v>1216</v>
      </c>
      <c r="B1055" t="s">
        <v>20</v>
      </c>
      <c r="C1055">
        <v>8</v>
      </c>
      <c r="D1055" t="s">
        <v>1375</v>
      </c>
      <c r="E1055" t="s">
        <v>420</v>
      </c>
      <c r="F1055" t="s">
        <v>420</v>
      </c>
      <c r="G1055" s="1">
        <v>44062</v>
      </c>
      <c r="H1055" s="6">
        <f t="shared" si="32"/>
        <v>2020</v>
      </c>
      <c r="I1055">
        <v>1911</v>
      </c>
      <c r="J1055" s="11">
        <f t="shared" si="33"/>
        <v>3.7837800000000001</v>
      </c>
      <c r="K1055" t="s">
        <v>21</v>
      </c>
      <c r="L1055" t="s">
        <v>10</v>
      </c>
    </row>
    <row r="1056" spans="1:12">
      <c r="A1056" s="2" t="s">
        <v>1216</v>
      </c>
      <c r="B1056" t="s">
        <v>20</v>
      </c>
      <c r="C1056">
        <v>8</v>
      </c>
      <c r="D1056" t="s">
        <v>1375</v>
      </c>
      <c r="E1056" t="s">
        <v>421</v>
      </c>
      <c r="F1056" t="s">
        <v>421</v>
      </c>
      <c r="G1056" s="1">
        <v>44063</v>
      </c>
      <c r="H1056" s="6">
        <f t="shared" si="32"/>
        <v>2020</v>
      </c>
      <c r="I1056">
        <v>2550</v>
      </c>
      <c r="J1056" s="11">
        <f t="shared" si="33"/>
        <v>5.0490000000000004</v>
      </c>
      <c r="K1056" t="s">
        <v>21</v>
      </c>
      <c r="L1056" t="s">
        <v>10</v>
      </c>
    </row>
    <row r="1057" spans="1:12">
      <c r="A1057" s="2" t="s">
        <v>1216</v>
      </c>
      <c r="B1057" t="s">
        <v>20</v>
      </c>
      <c r="C1057">
        <v>8</v>
      </c>
      <c r="D1057" t="s">
        <v>1375</v>
      </c>
      <c r="E1057" t="s">
        <v>422</v>
      </c>
      <c r="F1057" t="s">
        <v>422</v>
      </c>
      <c r="G1057" s="1">
        <v>44064</v>
      </c>
      <c r="H1057" s="6">
        <f t="shared" si="32"/>
        <v>2020</v>
      </c>
      <c r="I1057">
        <v>3267</v>
      </c>
      <c r="J1057" s="11">
        <f t="shared" si="33"/>
        <v>6.4686599999999999</v>
      </c>
      <c r="K1057" t="s">
        <v>21</v>
      </c>
      <c r="L1057" t="s">
        <v>10</v>
      </c>
    </row>
    <row r="1058" spans="1:12">
      <c r="A1058" s="2" t="s">
        <v>1216</v>
      </c>
      <c r="B1058" t="s">
        <v>20</v>
      </c>
      <c r="C1058">
        <v>8</v>
      </c>
      <c r="D1058" t="s">
        <v>1375</v>
      </c>
      <c r="E1058" t="s">
        <v>423</v>
      </c>
      <c r="F1058" t="s">
        <v>423</v>
      </c>
      <c r="G1058" s="1">
        <v>44065</v>
      </c>
      <c r="H1058" s="6">
        <f t="shared" si="32"/>
        <v>2020</v>
      </c>
      <c r="I1058">
        <v>2114</v>
      </c>
      <c r="J1058" s="11">
        <f t="shared" si="33"/>
        <v>4.1857199999999999</v>
      </c>
      <c r="K1058" t="s">
        <v>21</v>
      </c>
      <c r="L1058" t="s">
        <v>10</v>
      </c>
    </row>
    <row r="1059" spans="1:12">
      <c r="A1059" s="2" t="s">
        <v>1216</v>
      </c>
      <c r="B1059" t="s">
        <v>20</v>
      </c>
      <c r="C1059">
        <v>8</v>
      </c>
      <c r="D1059" t="s">
        <v>1375</v>
      </c>
      <c r="E1059" t="s">
        <v>424</v>
      </c>
      <c r="F1059" t="s">
        <v>424</v>
      </c>
      <c r="G1059" s="1">
        <v>44066</v>
      </c>
      <c r="H1059" s="6">
        <f t="shared" si="32"/>
        <v>2020</v>
      </c>
      <c r="I1059">
        <v>3415</v>
      </c>
      <c r="J1059" s="11">
        <f t="shared" si="33"/>
        <v>6.7617000000000003</v>
      </c>
      <c r="K1059" t="s">
        <v>21</v>
      </c>
      <c r="L1059" t="s">
        <v>10</v>
      </c>
    </row>
    <row r="1060" spans="1:12">
      <c r="A1060" s="2" t="s">
        <v>1216</v>
      </c>
      <c r="B1060" t="s">
        <v>20</v>
      </c>
      <c r="C1060">
        <v>8</v>
      </c>
      <c r="D1060" t="s">
        <v>1375</v>
      </c>
      <c r="E1060" t="s">
        <v>425</v>
      </c>
      <c r="F1060" t="s">
        <v>425</v>
      </c>
      <c r="G1060" s="1">
        <v>44067</v>
      </c>
      <c r="H1060" s="6">
        <f t="shared" si="32"/>
        <v>2020</v>
      </c>
      <c r="I1060">
        <v>1947</v>
      </c>
      <c r="J1060" s="11">
        <f t="shared" si="33"/>
        <v>3.8550599999999999</v>
      </c>
      <c r="K1060" t="s">
        <v>21</v>
      </c>
      <c r="L1060" t="s">
        <v>10</v>
      </c>
    </row>
    <row r="1061" spans="1:12">
      <c r="A1061" s="2" t="s">
        <v>1216</v>
      </c>
      <c r="B1061" t="s">
        <v>20</v>
      </c>
      <c r="C1061">
        <v>8</v>
      </c>
      <c r="D1061" t="s">
        <v>1375</v>
      </c>
      <c r="E1061" t="s">
        <v>426</v>
      </c>
      <c r="F1061" t="s">
        <v>426</v>
      </c>
      <c r="G1061" s="1">
        <v>44068</v>
      </c>
      <c r="H1061" s="6">
        <f t="shared" si="32"/>
        <v>2020</v>
      </c>
      <c r="I1061">
        <v>2900</v>
      </c>
      <c r="J1061" s="11">
        <f t="shared" si="33"/>
        <v>5.742</v>
      </c>
      <c r="K1061" t="s">
        <v>21</v>
      </c>
      <c r="L1061" t="s">
        <v>10</v>
      </c>
    </row>
    <row r="1062" spans="1:12">
      <c r="A1062" s="2" t="s">
        <v>1216</v>
      </c>
      <c r="B1062" t="s">
        <v>20</v>
      </c>
      <c r="C1062">
        <v>8</v>
      </c>
      <c r="D1062" t="s">
        <v>1375</v>
      </c>
      <c r="E1062" t="s">
        <v>427</v>
      </c>
      <c r="F1062" t="s">
        <v>427</v>
      </c>
      <c r="G1062" s="1">
        <v>44069</v>
      </c>
      <c r="H1062" s="6">
        <f t="shared" si="32"/>
        <v>2020</v>
      </c>
      <c r="I1062">
        <v>2683</v>
      </c>
      <c r="J1062" s="11">
        <f t="shared" si="33"/>
        <v>5.3123399999999998</v>
      </c>
      <c r="K1062" t="s">
        <v>21</v>
      </c>
      <c r="L1062" t="s">
        <v>10</v>
      </c>
    </row>
    <row r="1063" spans="1:12">
      <c r="A1063" s="2" t="s">
        <v>1216</v>
      </c>
      <c r="B1063" t="s">
        <v>20</v>
      </c>
      <c r="C1063">
        <v>8</v>
      </c>
      <c r="D1063" t="s">
        <v>1375</v>
      </c>
      <c r="E1063" t="s">
        <v>428</v>
      </c>
      <c r="F1063" t="s">
        <v>428</v>
      </c>
      <c r="G1063" s="1">
        <v>44070</v>
      </c>
      <c r="H1063" s="6">
        <f t="shared" si="32"/>
        <v>2020</v>
      </c>
      <c r="I1063">
        <v>3235</v>
      </c>
      <c r="J1063" s="11">
        <f t="shared" si="33"/>
        <v>6.4052999999999995</v>
      </c>
      <c r="K1063" t="s">
        <v>21</v>
      </c>
      <c r="L1063" t="s">
        <v>10</v>
      </c>
    </row>
    <row r="1064" spans="1:12">
      <c r="A1064" s="2" t="s">
        <v>1216</v>
      </c>
      <c r="B1064" t="s">
        <v>20</v>
      </c>
      <c r="C1064">
        <v>8</v>
      </c>
      <c r="D1064" t="s">
        <v>1375</v>
      </c>
      <c r="E1064" t="s">
        <v>429</v>
      </c>
      <c r="F1064" t="s">
        <v>429</v>
      </c>
      <c r="G1064" s="1">
        <v>44071</v>
      </c>
      <c r="H1064" s="6">
        <f t="shared" si="32"/>
        <v>2020</v>
      </c>
      <c r="I1064">
        <v>2506</v>
      </c>
      <c r="J1064" s="11">
        <f t="shared" si="33"/>
        <v>4.9618799999999998</v>
      </c>
      <c r="K1064" t="s">
        <v>21</v>
      </c>
      <c r="L1064" t="s">
        <v>10</v>
      </c>
    </row>
    <row r="1065" spans="1:12">
      <c r="A1065" s="2" t="s">
        <v>1216</v>
      </c>
      <c r="B1065" t="s">
        <v>20</v>
      </c>
      <c r="C1065">
        <v>8</v>
      </c>
      <c r="D1065" t="s">
        <v>1375</v>
      </c>
      <c r="E1065" t="s">
        <v>430</v>
      </c>
      <c r="F1065" t="s">
        <v>430</v>
      </c>
      <c r="G1065" s="1">
        <v>44072</v>
      </c>
      <c r="H1065" s="6">
        <f t="shared" si="32"/>
        <v>2020</v>
      </c>
      <c r="I1065">
        <v>2071</v>
      </c>
      <c r="J1065" s="11">
        <f t="shared" si="33"/>
        <v>4.1005799999999999</v>
      </c>
      <c r="K1065" t="s">
        <v>21</v>
      </c>
      <c r="L1065" t="s">
        <v>10</v>
      </c>
    </row>
    <row r="1066" spans="1:12">
      <c r="A1066" s="2" t="s">
        <v>1216</v>
      </c>
      <c r="B1066" t="s">
        <v>20</v>
      </c>
      <c r="C1066">
        <v>8</v>
      </c>
      <c r="D1066" t="s">
        <v>1375</v>
      </c>
      <c r="E1066" t="s">
        <v>431</v>
      </c>
      <c r="F1066" t="s">
        <v>431</v>
      </c>
      <c r="G1066" s="1">
        <v>44073</v>
      </c>
      <c r="H1066" s="6">
        <f t="shared" si="32"/>
        <v>2020</v>
      </c>
      <c r="I1066">
        <v>3242</v>
      </c>
      <c r="J1066" s="11">
        <f t="shared" si="33"/>
        <v>6.4191599999999998</v>
      </c>
      <c r="K1066" t="s">
        <v>21</v>
      </c>
      <c r="L1066" t="s">
        <v>10</v>
      </c>
    </row>
    <row r="1067" spans="1:12">
      <c r="A1067" s="2" t="s">
        <v>1216</v>
      </c>
      <c r="B1067" t="s">
        <v>20</v>
      </c>
      <c r="C1067">
        <v>8</v>
      </c>
      <c r="D1067" t="s">
        <v>1375</v>
      </c>
      <c r="E1067" t="s">
        <v>432</v>
      </c>
      <c r="F1067" t="s">
        <v>432</v>
      </c>
      <c r="G1067" s="1">
        <v>44074</v>
      </c>
      <c r="H1067" s="6">
        <f t="shared" si="32"/>
        <v>2020</v>
      </c>
      <c r="I1067">
        <v>2344</v>
      </c>
      <c r="J1067" s="11">
        <f t="shared" si="33"/>
        <v>4.6411199999999999</v>
      </c>
      <c r="K1067" t="s">
        <v>21</v>
      </c>
      <c r="L1067" t="s">
        <v>10</v>
      </c>
    </row>
    <row r="1068" spans="1:12">
      <c r="A1068" s="2" t="s">
        <v>1216</v>
      </c>
      <c r="B1068" t="s">
        <v>20</v>
      </c>
      <c r="C1068">
        <v>8</v>
      </c>
      <c r="D1068" t="s">
        <v>1375</v>
      </c>
      <c r="E1068" t="s">
        <v>433</v>
      </c>
      <c r="F1068" t="s">
        <v>433</v>
      </c>
      <c r="G1068" s="1">
        <v>44075</v>
      </c>
      <c r="H1068" s="6">
        <f t="shared" si="32"/>
        <v>2020</v>
      </c>
      <c r="I1068">
        <v>2769</v>
      </c>
      <c r="J1068" s="11">
        <f t="shared" si="33"/>
        <v>5.4826199999999998</v>
      </c>
      <c r="K1068" t="s">
        <v>21</v>
      </c>
      <c r="L1068" t="s">
        <v>10</v>
      </c>
    </row>
    <row r="1069" spans="1:12">
      <c r="A1069" s="2" t="s">
        <v>1216</v>
      </c>
      <c r="B1069" t="s">
        <v>20</v>
      </c>
      <c r="C1069">
        <v>8</v>
      </c>
      <c r="D1069" t="s">
        <v>1375</v>
      </c>
      <c r="E1069" t="s">
        <v>434</v>
      </c>
      <c r="F1069" t="s">
        <v>434</v>
      </c>
      <c r="G1069" s="1">
        <v>44076</v>
      </c>
      <c r="H1069" s="6">
        <f t="shared" si="32"/>
        <v>2020</v>
      </c>
      <c r="I1069">
        <v>2487</v>
      </c>
      <c r="J1069" s="11">
        <f t="shared" si="33"/>
        <v>4.9242600000000003</v>
      </c>
      <c r="K1069" t="s">
        <v>21</v>
      </c>
      <c r="L1069" t="s">
        <v>10</v>
      </c>
    </row>
    <row r="1070" spans="1:12">
      <c r="A1070" s="2" t="s">
        <v>1216</v>
      </c>
      <c r="B1070" t="s">
        <v>20</v>
      </c>
      <c r="C1070">
        <v>8</v>
      </c>
      <c r="D1070" t="s">
        <v>1375</v>
      </c>
      <c r="E1070" t="s">
        <v>1298</v>
      </c>
      <c r="F1070" t="s">
        <v>1298</v>
      </c>
      <c r="G1070" s="1">
        <v>44077</v>
      </c>
      <c r="H1070" s="6">
        <f t="shared" si="32"/>
        <v>2020</v>
      </c>
      <c r="I1070">
        <v>2411</v>
      </c>
      <c r="J1070" s="11">
        <f t="shared" si="33"/>
        <v>4.7737800000000004</v>
      </c>
      <c r="K1070" t="s">
        <v>21</v>
      </c>
      <c r="L1070" t="s">
        <v>10</v>
      </c>
    </row>
    <row r="1071" spans="1:12">
      <c r="A1071" s="2" t="s">
        <v>1216</v>
      </c>
      <c r="B1071" t="s">
        <v>20</v>
      </c>
      <c r="C1071">
        <v>8</v>
      </c>
      <c r="D1071" t="s">
        <v>1375</v>
      </c>
      <c r="E1071" t="s">
        <v>1299</v>
      </c>
      <c r="F1071" t="s">
        <v>1299</v>
      </c>
      <c r="G1071" s="1">
        <v>44078</v>
      </c>
      <c r="H1071" s="6">
        <f t="shared" si="32"/>
        <v>2020</v>
      </c>
      <c r="I1071">
        <v>2914</v>
      </c>
      <c r="J1071" s="11">
        <f t="shared" si="33"/>
        <v>5.7697200000000004</v>
      </c>
      <c r="K1071" t="s">
        <v>21</v>
      </c>
      <c r="L1071" t="s">
        <v>10</v>
      </c>
    </row>
    <row r="1072" spans="1:12">
      <c r="A1072" s="2" t="s">
        <v>1216</v>
      </c>
      <c r="B1072" t="s">
        <v>20</v>
      </c>
      <c r="C1072">
        <v>8</v>
      </c>
      <c r="D1072" t="s">
        <v>1375</v>
      </c>
      <c r="E1072" t="s">
        <v>1300</v>
      </c>
      <c r="F1072" t="s">
        <v>1300</v>
      </c>
      <c r="G1072" s="1">
        <v>44079</v>
      </c>
      <c r="H1072" s="6">
        <f t="shared" si="32"/>
        <v>2020</v>
      </c>
      <c r="I1072">
        <v>3048</v>
      </c>
      <c r="J1072" s="11">
        <f t="shared" si="33"/>
        <v>6.0350400000000004</v>
      </c>
      <c r="K1072" t="s">
        <v>21</v>
      </c>
      <c r="L1072" t="s">
        <v>10</v>
      </c>
    </row>
    <row r="1073" spans="1:12">
      <c r="A1073" s="2" t="s">
        <v>1216</v>
      </c>
      <c r="B1073" t="s">
        <v>20</v>
      </c>
      <c r="C1073">
        <v>8</v>
      </c>
      <c r="D1073" t="s">
        <v>1375</v>
      </c>
      <c r="E1073" t="s">
        <v>1301</v>
      </c>
      <c r="F1073" t="s">
        <v>1301</v>
      </c>
      <c r="G1073" s="1">
        <v>44080</v>
      </c>
      <c r="H1073" s="6">
        <f t="shared" si="32"/>
        <v>2020</v>
      </c>
      <c r="I1073">
        <v>2385</v>
      </c>
      <c r="J1073" s="11">
        <f t="shared" si="33"/>
        <v>4.7222999999999997</v>
      </c>
      <c r="K1073" t="s">
        <v>21</v>
      </c>
      <c r="L1073" t="s">
        <v>10</v>
      </c>
    </row>
    <row r="1074" spans="1:12">
      <c r="A1074" s="2" t="s">
        <v>1216</v>
      </c>
      <c r="B1074" t="s">
        <v>20</v>
      </c>
      <c r="C1074">
        <v>8</v>
      </c>
      <c r="D1074" t="s">
        <v>1375</v>
      </c>
      <c r="E1074" t="s">
        <v>1302</v>
      </c>
      <c r="F1074" t="s">
        <v>1302</v>
      </c>
      <c r="G1074" s="1">
        <v>44081</v>
      </c>
      <c r="H1074" s="6">
        <f t="shared" si="32"/>
        <v>2020</v>
      </c>
      <c r="I1074">
        <v>2907</v>
      </c>
      <c r="J1074" s="11">
        <f t="shared" si="33"/>
        <v>5.7558600000000002</v>
      </c>
      <c r="K1074" t="s">
        <v>21</v>
      </c>
      <c r="L1074" t="s">
        <v>10</v>
      </c>
    </row>
    <row r="1075" spans="1:12">
      <c r="A1075" s="2" t="s">
        <v>1216</v>
      </c>
      <c r="B1075" t="s">
        <v>20</v>
      </c>
      <c r="C1075">
        <v>8</v>
      </c>
      <c r="D1075" t="s">
        <v>1375</v>
      </c>
      <c r="E1075" t="s">
        <v>1303</v>
      </c>
      <c r="F1075" t="s">
        <v>1303</v>
      </c>
      <c r="G1075" s="1">
        <v>44082</v>
      </c>
      <c r="H1075" s="6">
        <f t="shared" si="32"/>
        <v>2020</v>
      </c>
      <c r="I1075">
        <v>2324</v>
      </c>
      <c r="J1075" s="11">
        <f t="shared" si="33"/>
        <v>4.6015199999999998</v>
      </c>
      <c r="K1075" t="s">
        <v>21</v>
      </c>
      <c r="L1075" t="s">
        <v>10</v>
      </c>
    </row>
    <row r="1076" spans="1:12">
      <c r="A1076" s="2" t="s">
        <v>1216</v>
      </c>
      <c r="B1076" t="s">
        <v>20</v>
      </c>
      <c r="C1076">
        <v>8</v>
      </c>
      <c r="D1076" t="s">
        <v>1375</v>
      </c>
      <c r="E1076" t="s">
        <v>1304</v>
      </c>
      <c r="F1076" t="s">
        <v>1304</v>
      </c>
      <c r="G1076" s="1">
        <v>44083</v>
      </c>
      <c r="H1076" s="6">
        <f t="shared" si="32"/>
        <v>2020</v>
      </c>
      <c r="I1076">
        <v>2414</v>
      </c>
      <c r="J1076" s="11">
        <f t="shared" si="33"/>
        <v>4.7797200000000002</v>
      </c>
      <c r="K1076" t="s">
        <v>21</v>
      </c>
      <c r="L1076" t="s">
        <v>10</v>
      </c>
    </row>
    <row r="1077" spans="1:12">
      <c r="A1077" s="2" t="s">
        <v>1216</v>
      </c>
      <c r="B1077" t="s">
        <v>20</v>
      </c>
      <c r="C1077">
        <v>8</v>
      </c>
      <c r="D1077" t="s">
        <v>1375</v>
      </c>
      <c r="E1077" t="s">
        <v>1305</v>
      </c>
      <c r="F1077" t="s">
        <v>1305</v>
      </c>
      <c r="G1077" s="1">
        <v>44084</v>
      </c>
      <c r="H1077" s="6">
        <f t="shared" si="32"/>
        <v>2020</v>
      </c>
      <c r="I1077">
        <v>2640</v>
      </c>
      <c r="J1077" s="11">
        <f t="shared" si="33"/>
        <v>5.2271999999999998</v>
      </c>
      <c r="K1077" t="s">
        <v>21</v>
      </c>
      <c r="L1077" t="s">
        <v>10</v>
      </c>
    </row>
    <row r="1078" spans="1:12">
      <c r="A1078" s="2" t="s">
        <v>1216</v>
      </c>
      <c r="B1078" t="s">
        <v>20</v>
      </c>
      <c r="C1078">
        <v>8</v>
      </c>
      <c r="D1078" t="s">
        <v>1375</v>
      </c>
      <c r="E1078" t="s">
        <v>1306</v>
      </c>
      <c r="F1078" t="s">
        <v>1306</v>
      </c>
      <c r="G1078" s="1">
        <v>44085</v>
      </c>
      <c r="H1078" s="6">
        <f t="shared" si="32"/>
        <v>2020</v>
      </c>
      <c r="I1078">
        <v>2158</v>
      </c>
      <c r="J1078" s="11">
        <f t="shared" si="33"/>
        <v>4.2728400000000004</v>
      </c>
      <c r="K1078" t="s">
        <v>21</v>
      </c>
      <c r="L1078" t="s">
        <v>10</v>
      </c>
    </row>
    <row r="1079" spans="1:12">
      <c r="A1079" s="2" t="s">
        <v>1216</v>
      </c>
      <c r="B1079" t="s">
        <v>20</v>
      </c>
      <c r="C1079">
        <v>8</v>
      </c>
      <c r="D1079" t="s">
        <v>1375</v>
      </c>
      <c r="E1079" t="s">
        <v>1307</v>
      </c>
      <c r="F1079" t="s">
        <v>1307</v>
      </c>
      <c r="G1079" s="1">
        <v>44086</v>
      </c>
      <c r="H1079" s="6">
        <f t="shared" si="32"/>
        <v>2020</v>
      </c>
      <c r="I1079">
        <v>2772</v>
      </c>
      <c r="J1079" s="11">
        <f t="shared" si="33"/>
        <v>5.4885599999999997</v>
      </c>
      <c r="K1079" t="s">
        <v>21</v>
      </c>
      <c r="L1079" t="s">
        <v>10</v>
      </c>
    </row>
    <row r="1080" spans="1:12">
      <c r="A1080" s="2" t="s">
        <v>1216</v>
      </c>
      <c r="B1080" t="s">
        <v>20</v>
      </c>
      <c r="C1080">
        <v>8</v>
      </c>
      <c r="D1080" t="s">
        <v>1375</v>
      </c>
      <c r="E1080" t="s">
        <v>1308</v>
      </c>
      <c r="F1080" t="s">
        <v>1308</v>
      </c>
      <c r="G1080" s="1">
        <v>44087</v>
      </c>
      <c r="H1080" s="6">
        <f t="shared" si="32"/>
        <v>2020</v>
      </c>
      <c r="I1080">
        <v>2681</v>
      </c>
      <c r="J1080" s="11">
        <f t="shared" si="33"/>
        <v>5.3083799999999997</v>
      </c>
      <c r="K1080" t="s">
        <v>21</v>
      </c>
      <c r="L1080" t="s">
        <v>10</v>
      </c>
    </row>
    <row r="1081" spans="1:12">
      <c r="A1081" s="2" t="s">
        <v>1216</v>
      </c>
      <c r="B1081" t="s">
        <v>20</v>
      </c>
      <c r="C1081">
        <v>8</v>
      </c>
      <c r="D1081" t="s">
        <v>1375</v>
      </c>
      <c r="E1081" t="s">
        <v>1309</v>
      </c>
      <c r="F1081" t="s">
        <v>1309</v>
      </c>
      <c r="G1081" s="1">
        <v>44088</v>
      </c>
      <c r="H1081" s="6">
        <f t="shared" si="32"/>
        <v>2020</v>
      </c>
      <c r="I1081">
        <v>2593</v>
      </c>
      <c r="J1081" s="11">
        <f t="shared" si="33"/>
        <v>5.1341400000000004</v>
      </c>
      <c r="K1081" t="s">
        <v>21</v>
      </c>
      <c r="L1081" t="s">
        <v>10</v>
      </c>
    </row>
    <row r="1082" spans="1:12">
      <c r="A1082" s="2" t="s">
        <v>1216</v>
      </c>
      <c r="B1082" t="s">
        <v>20</v>
      </c>
      <c r="C1082">
        <v>8</v>
      </c>
      <c r="D1082" t="s">
        <v>1375</v>
      </c>
      <c r="E1082" t="s">
        <v>1310</v>
      </c>
      <c r="F1082" t="s">
        <v>1310</v>
      </c>
      <c r="G1082" s="1">
        <v>44089</v>
      </c>
      <c r="H1082" s="6">
        <f t="shared" si="32"/>
        <v>2020</v>
      </c>
      <c r="I1082">
        <v>2562</v>
      </c>
      <c r="J1082" s="11">
        <f t="shared" si="33"/>
        <v>5.0727599999999997</v>
      </c>
      <c r="K1082" t="s">
        <v>21</v>
      </c>
      <c r="L1082" t="s">
        <v>10</v>
      </c>
    </row>
    <row r="1083" spans="1:12">
      <c r="A1083" s="2" t="s">
        <v>1216</v>
      </c>
      <c r="B1083" t="s">
        <v>20</v>
      </c>
      <c r="C1083">
        <v>8</v>
      </c>
      <c r="D1083" t="s">
        <v>1375</v>
      </c>
      <c r="E1083" t="s">
        <v>1311</v>
      </c>
      <c r="F1083" t="s">
        <v>1311</v>
      </c>
      <c r="G1083" s="1">
        <v>44090</v>
      </c>
      <c r="H1083" s="6">
        <f t="shared" si="32"/>
        <v>2020</v>
      </c>
      <c r="I1083">
        <v>2565</v>
      </c>
      <c r="J1083" s="11">
        <f t="shared" si="33"/>
        <v>5.0786999999999995</v>
      </c>
      <c r="K1083" t="s">
        <v>21</v>
      </c>
      <c r="L1083" t="s">
        <v>10</v>
      </c>
    </row>
    <row r="1084" spans="1:12">
      <c r="A1084" s="2" t="s">
        <v>1216</v>
      </c>
      <c r="B1084" t="s">
        <v>20</v>
      </c>
      <c r="C1084">
        <v>8</v>
      </c>
      <c r="D1084" t="s">
        <v>1375</v>
      </c>
      <c r="E1084" t="s">
        <v>1312</v>
      </c>
      <c r="F1084" t="s">
        <v>1312</v>
      </c>
      <c r="G1084" s="1">
        <v>44091</v>
      </c>
      <c r="H1084" s="6">
        <f t="shared" si="32"/>
        <v>2020</v>
      </c>
      <c r="I1084">
        <v>3249</v>
      </c>
      <c r="J1084" s="11">
        <f t="shared" si="33"/>
        <v>6.43302</v>
      </c>
      <c r="K1084" t="s">
        <v>21</v>
      </c>
      <c r="L1084" t="s">
        <v>10</v>
      </c>
    </row>
    <row r="1085" spans="1:12">
      <c r="A1085" s="2" t="s">
        <v>1216</v>
      </c>
      <c r="B1085" t="s">
        <v>20</v>
      </c>
      <c r="C1085">
        <v>8</v>
      </c>
      <c r="D1085" t="s">
        <v>1375</v>
      </c>
      <c r="E1085" t="s">
        <v>1313</v>
      </c>
      <c r="F1085" t="s">
        <v>1313</v>
      </c>
      <c r="G1085" s="1">
        <v>44092</v>
      </c>
      <c r="H1085" s="6">
        <f t="shared" si="32"/>
        <v>2020</v>
      </c>
      <c r="I1085">
        <v>3063</v>
      </c>
      <c r="J1085" s="11">
        <f t="shared" si="33"/>
        <v>6.0647399999999996</v>
      </c>
      <c r="K1085" t="s">
        <v>21</v>
      </c>
      <c r="L1085" t="s">
        <v>10</v>
      </c>
    </row>
    <row r="1086" spans="1:12">
      <c r="A1086" s="2" t="s">
        <v>1216</v>
      </c>
      <c r="B1086" t="s">
        <v>20</v>
      </c>
      <c r="C1086">
        <v>8</v>
      </c>
      <c r="D1086" t="s">
        <v>1375</v>
      </c>
      <c r="E1086" t="s">
        <v>1314</v>
      </c>
      <c r="F1086" t="s">
        <v>1314</v>
      </c>
      <c r="G1086" s="1">
        <v>44093</v>
      </c>
      <c r="H1086" s="6">
        <f t="shared" si="32"/>
        <v>2020</v>
      </c>
      <c r="I1086">
        <v>2840</v>
      </c>
      <c r="J1086" s="11">
        <f t="shared" si="33"/>
        <v>5.6231999999999998</v>
      </c>
      <c r="K1086" t="s">
        <v>21</v>
      </c>
      <c r="L1086" t="s">
        <v>10</v>
      </c>
    </row>
    <row r="1087" spans="1:12">
      <c r="A1087" s="2" t="s">
        <v>1216</v>
      </c>
      <c r="B1087" t="s">
        <v>20</v>
      </c>
      <c r="C1087">
        <v>8</v>
      </c>
      <c r="D1087" t="s">
        <v>1375</v>
      </c>
      <c r="E1087" t="s">
        <v>1315</v>
      </c>
      <c r="F1087" t="s">
        <v>1315</v>
      </c>
      <c r="G1087" s="1">
        <v>44094</v>
      </c>
      <c r="H1087" s="6">
        <f t="shared" si="32"/>
        <v>2020</v>
      </c>
      <c r="I1087">
        <v>2161</v>
      </c>
      <c r="J1087" s="11">
        <f t="shared" si="33"/>
        <v>4.2787800000000002</v>
      </c>
      <c r="K1087" t="s">
        <v>21</v>
      </c>
      <c r="L1087" t="s">
        <v>10</v>
      </c>
    </row>
    <row r="1088" spans="1:12">
      <c r="A1088" s="2" t="s">
        <v>1216</v>
      </c>
      <c r="B1088" t="s">
        <v>20</v>
      </c>
      <c r="C1088">
        <v>8</v>
      </c>
      <c r="D1088" t="s">
        <v>1375</v>
      </c>
      <c r="E1088" t="s">
        <v>1316</v>
      </c>
      <c r="F1088" t="s">
        <v>1316</v>
      </c>
      <c r="G1088" s="1">
        <v>44095</v>
      </c>
      <c r="H1088" s="6">
        <f t="shared" si="32"/>
        <v>2020</v>
      </c>
      <c r="I1088">
        <v>2992</v>
      </c>
      <c r="J1088" s="11">
        <f t="shared" si="33"/>
        <v>5.9241599999999996</v>
      </c>
      <c r="K1088" t="s">
        <v>21</v>
      </c>
      <c r="L1088" t="s">
        <v>10</v>
      </c>
    </row>
    <row r="1089" spans="1:12">
      <c r="A1089" s="2" t="s">
        <v>1216</v>
      </c>
      <c r="B1089" t="s">
        <v>20</v>
      </c>
      <c r="C1089">
        <v>8</v>
      </c>
      <c r="D1089" t="s">
        <v>1375</v>
      </c>
      <c r="E1089" t="s">
        <v>1317</v>
      </c>
      <c r="F1089" t="s">
        <v>1317</v>
      </c>
      <c r="G1089" s="1">
        <v>44096</v>
      </c>
      <c r="H1089" s="6">
        <f t="shared" si="32"/>
        <v>2020</v>
      </c>
      <c r="I1089">
        <v>2855</v>
      </c>
      <c r="J1089" s="11">
        <f t="shared" si="33"/>
        <v>5.6528999999999998</v>
      </c>
      <c r="K1089" t="s">
        <v>21</v>
      </c>
      <c r="L1089" t="s">
        <v>10</v>
      </c>
    </row>
    <row r="1090" spans="1:12">
      <c r="A1090" s="2" t="s">
        <v>1216</v>
      </c>
      <c r="B1090" t="s">
        <v>20</v>
      </c>
      <c r="C1090">
        <v>8</v>
      </c>
      <c r="D1090" t="s">
        <v>1375</v>
      </c>
      <c r="E1090" t="s">
        <v>1318</v>
      </c>
      <c r="F1090" t="s">
        <v>1318</v>
      </c>
      <c r="G1090" s="1">
        <v>44097</v>
      </c>
      <c r="H1090" s="6">
        <f t="shared" si="32"/>
        <v>2020</v>
      </c>
      <c r="I1090">
        <v>3012</v>
      </c>
      <c r="J1090" s="11">
        <f t="shared" si="33"/>
        <v>5.9637599999999997</v>
      </c>
      <c r="K1090" t="s">
        <v>21</v>
      </c>
      <c r="L1090" t="s">
        <v>10</v>
      </c>
    </row>
    <row r="1091" spans="1:12">
      <c r="A1091" s="2" t="s">
        <v>1216</v>
      </c>
      <c r="B1091" t="s">
        <v>20</v>
      </c>
      <c r="C1091">
        <v>8</v>
      </c>
      <c r="D1091" t="s">
        <v>1375</v>
      </c>
      <c r="E1091" t="s">
        <v>1319</v>
      </c>
      <c r="F1091" t="s">
        <v>1319</v>
      </c>
      <c r="G1091" s="1">
        <v>44098</v>
      </c>
      <c r="H1091" s="6">
        <f t="shared" ref="H1091:H1098" si="34">IF(MONTH(G1091)&gt;9, YEAR(G1091)+1,YEAR(G1091))</f>
        <v>2020</v>
      </c>
      <c r="I1091">
        <v>2688</v>
      </c>
      <c r="J1091" s="11">
        <f t="shared" ref="J1091:J1098" si="35">I1091*0.00198</f>
        <v>5.3222399999999999</v>
      </c>
      <c r="K1091" t="s">
        <v>21</v>
      </c>
      <c r="L1091" t="s">
        <v>10</v>
      </c>
    </row>
    <row r="1092" spans="1:12">
      <c r="A1092" s="2" t="s">
        <v>1216</v>
      </c>
      <c r="B1092" t="s">
        <v>20</v>
      </c>
      <c r="C1092">
        <v>8</v>
      </c>
      <c r="D1092" t="s">
        <v>1375</v>
      </c>
      <c r="E1092" t="s">
        <v>1320</v>
      </c>
      <c r="F1092" t="s">
        <v>1320</v>
      </c>
      <c r="G1092" s="1">
        <v>44099</v>
      </c>
      <c r="H1092" s="6">
        <f t="shared" si="34"/>
        <v>2020</v>
      </c>
      <c r="I1092">
        <v>2911</v>
      </c>
      <c r="J1092" s="11">
        <f t="shared" si="35"/>
        <v>5.7637799999999997</v>
      </c>
      <c r="K1092" t="s">
        <v>21</v>
      </c>
      <c r="L1092" t="s">
        <v>10</v>
      </c>
    </row>
    <row r="1093" spans="1:12">
      <c r="A1093" s="2" t="s">
        <v>1216</v>
      </c>
      <c r="B1093" t="s">
        <v>20</v>
      </c>
      <c r="C1093">
        <v>8</v>
      </c>
      <c r="D1093" t="s">
        <v>1375</v>
      </c>
      <c r="E1093" t="s">
        <v>1321</v>
      </c>
      <c r="F1093" t="s">
        <v>1321</v>
      </c>
      <c r="G1093" s="1">
        <v>44100</v>
      </c>
      <c r="H1093" s="6">
        <f t="shared" si="34"/>
        <v>2020</v>
      </c>
      <c r="I1093">
        <v>2824</v>
      </c>
      <c r="J1093" s="11">
        <f t="shared" si="35"/>
        <v>5.59152</v>
      </c>
      <c r="K1093" t="s">
        <v>21</v>
      </c>
      <c r="L1093" t="s">
        <v>10</v>
      </c>
    </row>
    <row r="1094" spans="1:12">
      <c r="A1094" s="2" t="s">
        <v>1216</v>
      </c>
      <c r="B1094" t="s">
        <v>20</v>
      </c>
      <c r="C1094">
        <v>8</v>
      </c>
      <c r="D1094" t="s">
        <v>1375</v>
      </c>
      <c r="E1094" t="s">
        <v>1322</v>
      </c>
      <c r="F1094" t="s">
        <v>1322</v>
      </c>
      <c r="G1094" s="1">
        <v>44101</v>
      </c>
      <c r="H1094" s="6">
        <f t="shared" si="34"/>
        <v>2020</v>
      </c>
      <c r="I1094">
        <v>2569</v>
      </c>
      <c r="J1094" s="11">
        <f t="shared" si="35"/>
        <v>5.0866199999999999</v>
      </c>
      <c r="K1094" t="s">
        <v>21</v>
      </c>
      <c r="L1094" t="s">
        <v>10</v>
      </c>
    </row>
    <row r="1095" spans="1:12">
      <c r="A1095" s="2" t="s">
        <v>1216</v>
      </c>
      <c r="B1095" t="s">
        <v>20</v>
      </c>
      <c r="C1095">
        <v>8</v>
      </c>
      <c r="D1095" t="s">
        <v>1375</v>
      </c>
      <c r="E1095" t="s">
        <v>1323</v>
      </c>
      <c r="F1095" t="s">
        <v>1323</v>
      </c>
      <c r="G1095" s="1">
        <v>44102</v>
      </c>
      <c r="H1095" s="6">
        <f t="shared" si="34"/>
        <v>2020</v>
      </c>
      <c r="I1095">
        <v>2510</v>
      </c>
      <c r="J1095" s="11">
        <f t="shared" si="35"/>
        <v>4.9698000000000002</v>
      </c>
      <c r="K1095" t="s">
        <v>21</v>
      </c>
      <c r="L1095" t="s">
        <v>10</v>
      </c>
    </row>
    <row r="1096" spans="1:12">
      <c r="A1096" s="2" t="s">
        <v>1216</v>
      </c>
      <c r="B1096" t="s">
        <v>20</v>
      </c>
      <c r="C1096">
        <v>8</v>
      </c>
      <c r="D1096" t="s">
        <v>1375</v>
      </c>
      <c r="E1096" t="s">
        <v>1324</v>
      </c>
      <c r="F1096" t="s">
        <v>1324</v>
      </c>
      <c r="G1096" s="1">
        <v>44103</v>
      </c>
      <c r="H1096" s="6">
        <f t="shared" si="34"/>
        <v>2020</v>
      </c>
      <c r="I1096">
        <v>2874</v>
      </c>
      <c r="J1096" s="11">
        <f t="shared" si="35"/>
        <v>5.6905200000000002</v>
      </c>
      <c r="K1096" t="s">
        <v>21</v>
      </c>
      <c r="L1096" t="s">
        <v>10</v>
      </c>
    </row>
    <row r="1097" spans="1:12">
      <c r="A1097" s="2" t="s">
        <v>1216</v>
      </c>
      <c r="B1097" t="s">
        <v>20</v>
      </c>
      <c r="C1097">
        <v>8</v>
      </c>
      <c r="D1097" t="s">
        <v>1375</v>
      </c>
      <c r="E1097" t="s">
        <v>1325</v>
      </c>
      <c r="F1097" t="s">
        <v>1325</v>
      </c>
      <c r="G1097" s="1">
        <v>44104</v>
      </c>
      <c r="H1097" s="6">
        <f t="shared" si="34"/>
        <v>2020</v>
      </c>
      <c r="I1097">
        <v>2703</v>
      </c>
      <c r="J1097" s="11">
        <f t="shared" si="35"/>
        <v>5.3519399999999999</v>
      </c>
      <c r="K1097" t="s">
        <v>21</v>
      </c>
      <c r="L1097" t="s">
        <v>10</v>
      </c>
    </row>
    <row r="1098" spans="1:12">
      <c r="A1098" s="2" t="s">
        <v>1216</v>
      </c>
      <c r="B1098" t="s">
        <v>20</v>
      </c>
      <c r="C1098">
        <v>8</v>
      </c>
      <c r="D1098" t="s">
        <v>1375</v>
      </c>
      <c r="E1098" t="s">
        <v>1679</v>
      </c>
      <c r="F1098" t="s">
        <v>1679</v>
      </c>
      <c r="G1098" s="1">
        <v>44105</v>
      </c>
      <c r="H1098" s="6">
        <f t="shared" si="34"/>
        <v>2021</v>
      </c>
      <c r="I1098">
        <v>2957</v>
      </c>
      <c r="J1098" s="11">
        <f t="shared" si="35"/>
        <v>5.8548600000000004</v>
      </c>
      <c r="K1098" t="s">
        <v>21</v>
      </c>
      <c r="L1098" t="s">
        <v>10</v>
      </c>
    </row>
  </sheetData>
  <autoFilter ref="A1:M1098" xr:uid="{293196F7-5EA2-425D-A662-AFA81407F4DD}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0FD6A-1326-417D-9560-1879FA1EBA41}">
  <dimension ref="A1:Q1098"/>
  <sheetViews>
    <sheetView workbookViewId="0"/>
  </sheetViews>
  <sheetFormatPr defaultRowHeight="15"/>
  <cols>
    <col min="7" max="10" width="13.5703125" customWidth="1"/>
    <col min="12" max="12" width="10.7109375" bestFit="1" customWidth="1"/>
    <col min="13" max="13" width="6.7109375" bestFit="1" customWidth="1"/>
    <col min="14" max="14" width="18.28515625" bestFit="1" customWidth="1"/>
    <col min="16" max="16" width="11.140625" bestFit="1" customWidth="1"/>
  </cols>
  <sheetData>
    <row r="1" spans="1:17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844</v>
      </c>
      <c r="H1" t="s">
        <v>1274</v>
      </c>
      <c r="I1" t="s">
        <v>1680</v>
      </c>
      <c r="J1" t="s">
        <v>1681</v>
      </c>
      <c r="K1" t="s">
        <v>17</v>
      </c>
      <c r="L1" t="s">
        <v>18</v>
      </c>
    </row>
    <row r="2" spans="1:17">
      <c r="A2" s="2" t="s">
        <v>19</v>
      </c>
      <c r="B2" t="s">
        <v>20</v>
      </c>
      <c r="C2">
        <v>8</v>
      </c>
      <c r="D2" t="s">
        <v>1375</v>
      </c>
      <c r="E2" t="s">
        <v>1376</v>
      </c>
      <c r="F2" t="s">
        <v>1376</v>
      </c>
      <c r="G2" s="1">
        <v>43009</v>
      </c>
      <c r="H2" s="6">
        <f>IF(MONTH(G2)&gt;9, YEAR(G2)+1,YEAR(G2))</f>
        <v>2018</v>
      </c>
      <c r="I2">
        <v>791</v>
      </c>
      <c r="J2" s="11">
        <f>I2*0.00198</f>
        <v>1.5661799999999999</v>
      </c>
      <c r="K2" t="s">
        <v>1212</v>
      </c>
      <c r="L2" s="6" t="s">
        <v>10</v>
      </c>
      <c r="N2" s="7"/>
    </row>
    <row r="3" spans="1:17">
      <c r="A3" s="2" t="s">
        <v>19</v>
      </c>
      <c r="B3" t="s">
        <v>20</v>
      </c>
      <c r="C3">
        <v>8</v>
      </c>
      <c r="D3" t="s">
        <v>1375</v>
      </c>
      <c r="E3" t="s">
        <v>1377</v>
      </c>
      <c r="F3" t="s">
        <v>1377</v>
      </c>
      <c r="G3" s="1">
        <v>43010</v>
      </c>
      <c r="H3" s="6">
        <f t="shared" ref="H3:H66" si="0">IF(MONTH(G3)&gt;9, YEAR(G3)+1,YEAR(G3))</f>
        <v>2018</v>
      </c>
      <c r="I3">
        <v>1172</v>
      </c>
      <c r="J3" s="11">
        <f t="shared" ref="J3:J66" si="1">I3*0.00198</f>
        <v>2.32056</v>
      </c>
      <c r="K3" t="s">
        <v>1213</v>
      </c>
      <c r="L3" s="6" t="s">
        <v>10</v>
      </c>
      <c r="N3" s="7"/>
      <c r="O3" s="29" t="s">
        <v>1274</v>
      </c>
      <c r="P3" s="29" t="s">
        <v>1682</v>
      </c>
      <c r="Q3" s="29" t="s">
        <v>1684</v>
      </c>
    </row>
    <row r="4" spans="1:17">
      <c r="A4" s="2" t="s">
        <v>19</v>
      </c>
      <c r="B4" t="s">
        <v>20</v>
      </c>
      <c r="C4">
        <v>8</v>
      </c>
      <c r="D4" t="s">
        <v>1375</v>
      </c>
      <c r="E4" t="s">
        <v>1378</v>
      </c>
      <c r="F4" t="s">
        <v>1378</v>
      </c>
      <c r="G4" s="1">
        <v>43011</v>
      </c>
      <c r="H4" s="6">
        <f t="shared" si="0"/>
        <v>2018</v>
      </c>
      <c r="I4">
        <v>1172</v>
      </c>
      <c r="J4" s="11">
        <f t="shared" si="1"/>
        <v>2.32056</v>
      </c>
      <c r="K4" t="s">
        <v>1213</v>
      </c>
      <c r="L4" s="6" t="s">
        <v>10</v>
      </c>
      <c r="N4" s="7"/>
      <c r="O4">
        <v>2018</v>
      </c>
      <c r="P4">
        <f>SUMIFS($J$2:$J$1098, $H$2:$H$1098, $O4)</f>
        <v>3219.2918999999997</v>
      </c>
    </row>
    <row r="5" spans="1:17">
      <c r="A5" s="2" t="s">
        <v>19</v>
      </c>
      <c r="B5" t="s">
        <v>20</v>
      </c>
      <c r="C5">
        <v>8</v>
      </c>
      <c r="D5" t="s">
        <v>1375</v>
      </c>
      <c r="E5" t="s">
        <v>1379</v>
      </c>
      <c r="F5" t="s">
        <v>1379</v>
      </c>
      <c r="G5" s="1">
        <v>43012</v>
      </c>
      <c r="H5" s="6">
        <f t="shared" si="0"/>
        <v>2018</v>
      </c>
      <c r="I5">
        <v>1172</v>
      </c>
      <c r="J5" s="11">
        <f t="shared" si="1"/>
        <v>2.32056</v>
      </c>
      <c r="K5" t="s">
        <v>1213</v>
      </c>
      <c r="L5" s="6" t="s">
        <v>10</v>
      </c>
      <c r="N5" s="7"/>
      <c r="O5">
        <v>2019</v>
      </c>
      <c r="P5">
        <f>SUMIFS($J$2:$J$1098, $H$2:$H$1098, $O5)</f>
        <v>6148.4444999999969</v>
      </c>
    </row>
    <row r="6" spans="1:17">
      <c r="A6" s="2" t="s">
        <v>19</v>
      </c>
      <c r="B6" t="s">
        <v>20</v>
      </c>
      <c r="C6">
        <v>8</v>
      </c>
      <c r="D6" t="s">
        <v>1375</v>
      </c>
      <c r="E6" t="s">
        <v>1380</v>
      </c>
      <c r="F6" t="s">
        <v>1380</v>
      </c>
      <c r="G6" s="1">
        <v>43013</v>
      </c>
      <c r="H6" s="6">
        <f t="shared" si="0"/>
        <v>2018</v>
      </c>
      <c r="I6">
        <v>1172</v>
      </c>
      <c r="J6" s="11">
        <f t="shared" si="1"/>
        <v>2.32056</v>
      </c>
      <c r="K6" t="s">
        <v>1213</v>
      </c>
      <c r="L6" s="6" t="s">
        <v>10</v>
      </c>
      <c r="N6" s="7"/>
      <c r="O6">
        <v>2020</v>
      </c>
      <c r="P6">
        <f>SUMIFS($J$2:$J$1098, $H$2:$H$1098, $O6)</f>
        <v>2184.1558199999995</v>
      </c>
    </row>
    <row r="7" spans="1:17">
      <c r="A7" s="2" t="s">
        <v>19</v>
      </c>
      <c r="B7" t="s">
        <v>20</v>
      </c>
      <c r="C7">
        <v>8</v>
      </c>
      <c r="D7" t="s">
        <v>1375</v>
      </c>
      <c r="E7" t="s">
        <v>1381</v>
      </c>
      <c r="F7" t="s">
        <v>1381</v>
      </c>
      <c r="G7" s="1">
        <v>43014</v>
      </c>
      <c r="H7" s="6">
        <f t="shared" si="0"/>
        <v>2018</v>
      </c>
      <c r="I7">
        <v>1171</v>
      </c>
      <c r="J7" s="11">
        <f t="shared" si="1"/>
        <v>2.3185799999999999</v>
      </c>
      <c r="K7" t="s">
        <v>1213</v>
      </c>
      <c r="L7" s="6" t="s">
        <v>10</v>
      </c>
      <c r="N7" s="7"/>
    </row>
    <row r="8" spans="1:17">
      <c r="A8" s="2" t="s">
        <v>19</v>
      </c>
      <c r="B8" t="s">
        <v>20</v>
      </c>
      <c r="C8">
        <v>8</v>
      </c>
      <c r="D8" t="s">
        <v>1375</v>
      </c>
      <c r="E8" t="s">
        <v>1382</v>
      </c>
      <c r="F8" t="s">
        <v>1382</v>
      </c>
      <c r="G8" s="1">
        <v>43015</v>
      </c>
      <c r="H8" s="6">
        <f t="shared" si="0"/>
        <v>2018</v>
      </c>
      <c r="I8">
        <v>1171</v>
      </c>
      <c r="J8" s="11">
        <f t="shared" si="1"/>
        <v>2.3185799999999999</v>
      </c>
      <c r="K8" t="s">
        <v>1213</v>
      </c>
      <c r="L8" s="6" t="s">
        <v>10</v>
      </c>
      <c r="N8" s="7"/>
    </row>
    <row r="9" spans="1:17">
      <c r="A9" s="2" t="s">
        <v>19</v>
      </c>
      <c r="B9" t="s">
        <v>20</v>
      </c>
      <c r="C9">
        <v>8</v>
      </c>
      <c r="D9" t="s">
        <v>1375</v>
      </c>
      <c r="E9" t="s">
        <v>1383</v>
      </c>
      <c r="F9" t="s">
        <v>1383</v>
      </c>
      <c r="G9" s="1">
        <v>43016</v>
      </c>
      <c r="H9" s="6">
        <f t="shared" si="0"/>
        <v>2018</v>
      </c>
      <c r="I9">
        <v>819</v>
      </c>
      <c r="J9" s="11">
        <f t="shared" si="1"/>
        <v>1.6216200000000001</v>
      </c>
      <c r="K9" t="s">
        <v>1212</v>
      </c>
      <c r="L9" s="6" t="s">
        <v>10</v>
      </c>
      <c r="N9" s="7"/>
    </row>
    <row r="10" spans="1:17">
      <c r="A10" s="2" t="s">
        <v>19</v>
      </c>
      <c r="B10" t="s">
        <v>20</v>
      </c>
      <c r="C10">
        <v>8</v>
      </c>
      <c r="D10" t="s">
        <v>1375</v>
      </c>
      <c r="E10" t="s">
        <v>1384</v>
      </c>
      <c r="F10" t="s">
        <v>1384</v>
      </c>
      <c r="G10" s="1">
        <v>43017</v>
      </c>
      <c r="H10" s="6">
        <f t="shared" si="0"/>
        <v>2018</v>
      </c>
      <c r="I10">
        <v>1134</v>
      </c>
      <c r="J10" s="11">
        <f t="shared" si="1"/>
        <v>2.24532</v>
      </c>
      <c r="K10" t="s">
        <v>1212</v>
      </c>
      <c r="L10" s="6" t="s">
        <v>10</v>
      </c>
      <c r="N10" s="7"/>
    </row>
    <row r="11" spans="1:17">
      <c r="A11" s="2" t="s">
        <v>19</v>
      </c>
      <c r="B11" t="s">
        <v>20</v>
      </c>
      <c r="C11">
        <v>8</v>
      </c>
      <c r="D11" t="s">
        <v>1375</v>
      </c>
      <c r="E11" t="s">
        <v>1385</v>
      </c>
      <c r="F11" t="s">
        <v>1385</v>
      </c>
      <c r="G11" s="1">
        <v>43018</v>
      </c>
      <c r="H11" s="6">
        <f t="shared" si="0"/>
        <v>2018</v>
      </c>
      <c r="I11">
        <v>1145</v>
      </c>
      <c r="J11" s="11">
        <f t="shared" si="1"/>
        <v>2.2671000000000001</v>
      </c>
      <c r="K11" t="s">
        <v>21</v>
      </c>
      <c r="L11" s="6" t="s">
        <v>10</v>
      </c>
      <c r="N11" s="7"/>
    </row>
    <row r="12" spans="1:17">
      <c r="A12" s="2" t="s">
        <v>19</v>
      </c>
      <c r="B12" t="s">
        <v>20</v>
      </c>
      <c r="C12">
        <v>8</v>
      </c>
      <c r="D12" t="s">
        <v>1375</v>
      </c>
      <c r="E12" t="s">
        <v>1386</v>
      </c>
      <c r="F12" t="s">
        <v>1386</v>
      </c>
      <c r="G12" s="1">
        <v>43019</v>
      </c>
      <c r="H12" s="6">
        <f t="shared" si="0"/>
        <v>2018</v>
      </c>
      <c r="I12">
        <v>1090</v>
      </c>
      <c r="J12" s="11">
        <f t="shared" si="1"/>
        <v>2.1581999999999999</v>
      </c>
      <c r="K12" t="s">
        <v>1212</v>
      </c>
      <c r="L12" s="6" t="s">
        <v>10</v>
      </c>
      <c r="N12" s="7"/>
    </row>
    <row r="13" spans="1:17">
      <c r="A13" s="2" t="s">
        <v>19</v>
      </c>
      <c r="B13" t="s">
        <v>20</v>
      </c>
      <c r="C13">
        <v>8</v>
      </c>
      <c r="D13" t="s">
        <v>1375</v>
      </c>
      <c r="E13" t="s">
        <v>1387</v>
      </c>
      <c r="F13" t="s">
        <v>1387</v>
      </c>
      <c r="G13" s="1">
        <v>43020</v>
      </c>
      <c r="H13" s="6">
        <f t="shared" si="0"/>
        <v>2018</v>
      </c>
      <c r="I13">
        <v>1008</v>
      </c>
      <c r="J13" s="11">
        <f t="shared" si="1"/>
        <v>1.9958400000000001</v>
      </c>
      <c r="K13" t="s">
        <v>1212</v>
      </c>
      <c r="L13" s="6" t="s">
        <v>10</v>
      </c>
      <c r="N13" s="7"/>
    </row>
    <row r="14" spans="1:17">
      <c r="A14" s="2" t="s">
        <v>19</v>
      </c>
      <c r="B14" t="s">
        <v>20</v>
      </c>
      <c r="C14">
        <v>8</v>
      </c>
      <c r="D14" t="s">
        <v>1375</v>
      </c>
      <c r="E14" t="s">
        <v>1388</v>
      </c>
      <c r="F14" t="s">
        <v>1388</v>
      </c>
      <c r="G14" s="1">
        <v>43021</v>
      </c>
      <c r="H14" s="6">
        <f t="shared" si="0"/>
        <v>2018</v>
      </c>
      <c r="I14">
        <v>1255</v>
      </c>
      <c r="J14" s="11">
        <f t="shared" si="1"/>
        <v>2.4849000000000001</v>
      </c>
      <c r="K14" t="s">
        <v>1212</v>
      </c>
      <c r="L14" s="6" t="s">
        <v>10</v>
      </c>
      <c r="N14" s="7"/>
    </row>
    <row r="15" spans="1:17">
      <c r="A15" s="2" t="s">
        <v>19</v>
      </c>
      <c r="B15" t="s">
        <v>20</v>
      </c>
      <c r="C15">
        <v>8</v>
      </c>
      <c r="D15" t="s">
        <v>1375</v>
      </c>
      <c r="E15" t="s">
        <v>1389</v>
      </c>
      <c r="F15" t="s">
        <v>1389</v>
      </c>
      <c r="G15" s="1">
        <v>43022</v>
      </c>
      <c r="H15" s="6">
        <f t="shared" si="0"/>
        <v>2018</v>
      </c>
      <c r="I15">
        <v>973</v>
      </c>
      <c r="J15" s="11">
        <f t="shared" si="1"/>
        <v>1.9265399999999999</v>
      </c>
      <c r="K15" t="s">
        <v>1212</v>
      </c>
      <c r="L15" s="6" t="s">
        <v>10</v>
      </c>
      <c r="N15" s="7"/>
    </row>
    <row r="16" spans="1:17">
      <c r="A16" s="2" t="s">
        <v>19</v>
      </c>
      <c r="B16" t="s">
        <v>20</v>
      </c>
      <c r="C16">
        <v>8</v>
      </c>
      <c r="D16" t="s">
        <v>1375</v>
      </c>
      <c r="E16" t="s">
        <v>1390</v>
      </c>
      <c r="F16" t="s">
        <v>1390</v>
      </c>
      <c r="G16" s="1">
        <v>43023</v>
      </c>
      <c r="H16" s="6">
        <f t="shared" si="0"/>
        <v>2018</v>
      </c>
      <c r="I16">
        <v>1096</v>
      </c>
      <c r="J16" s="11">
        <f t="shared" si="1"/>
        <v>2.17008</v>
      </c>
      <c r="K16" t="s">
        <v>21</v>
      </c>
      <c r="L16" s="6" t="s">
        <v>10</v>
      </c>
      <c r="N16" s="7"/>
    </row>
    <row r="17" spans="1:14">
      <c r="A17" s="2" t="s">
        <v>19</v>
      </c>
      <c r="B17" t="s">
        <v>20</v>
      </c>
      <c r="C17">
        <v>8</v>
      </c>
      <c r="D17" t="s">
        <v>1375</v>
      </c>
      <c r="E17" t="s">
        <v>1391</v>
      </c>
      <c r="F17" t="s">
        <v>1391</v>
      </c>
      <c r="G17" s="1">
        <v>43024</v>
      </c>
      <c r="H17" s="6">
        <f t="shared" si="0"/>
        <v>2018</v>
      </c>
      <c r="I17">
        <v>1348</v>
      </c>
      <c r="J17" s="11">
        <f t="shared" si="1"/>
        <v>2.6690399999999999</v>
      </c>
      <c r="K17" t="s">
        <v>21</v>
      </c>
      <c r="L17" s="6" t="s">
        <v>10</v>
      </c>
      <c r="N17" s="7"/>
    </row>
    <row r="18" spans="1:14">
      <c r="A18" s="2" t="s">
        <v>19</v>
      </c>
      <c r="B18" t="s">
        <v>20</v>
      </c>
      <c r="C18">
        <v>8</v>
      </c>
      <c r="D18" t="s">
        <v>1375</v>
      </c>
      <c r="E18" t="s">
        <v>1392</v>
      </c>
      <c r="F18" t="s">
        <v>1392</v>
      </c>
      <c r="G18" s="1">
        <v>43025</v>
      </c>
      <c r="H18" s="6">
        <f t="shared" si="0"/>
        <v>2018</v>
      </c>
      <c r="I18">
        <v>1411</v>
      </c>
      <c r="J18" s="11">
        <f t="shared" si="1"/>
        <v>2.7937799999999999</v>
      </c>
      <c r="K18" t="s">
        <v>21</v>
      </c>
      <c r="L18" s="6" t="s">
        <v>10</v>
      </c>
      <c r="N18" s="7"/>
    </row>
    <row r="19" spans="1:14">
      <c r="A19" s="2" t="s">
        <v>19</v>
      </c>
      <c r="B19" t="s">
        <v>20</v>
      </c>
      <c r="C19">
        <v>8</v>
      </c>
      <c r="D19" t="s">
        <v>1375</v>
      </c>
      <c r="E19" t="s">
        <v>1393</v>
      </c>
      <c r="F19" t="s">
        <v>1393</v>
      </c>
      <c r="G19" s="1">
        <v>43026</v>
      </c>
      <c r="H19" s="6">
        <f t="shared" si="0"/>
        <v>2018</v>
      </c>
      <c r="I19">
        <v>1257</v>
      </c>
      <c r="J19" s="11">
        <f t="shared" si="1"/>
        <v>2.4888599999999999</v>
      </c>
      <c r="K19" t="s">
        <v>21</v>
      </c>
      <c r="L19" s="6" t="s">
        <v>10</v>
      </c>
      <c r="N19" s="7"/>
    </row>
    <row r="20" spans="1:14">
      <c r="A20" s="2" t="s">
        <v>19</v>
      </c>
      <c r="B20" t="s">
        <v>20</v>
      </c>
      <c r="C20">
        <v>8</v>
      </c>
      <c r="D20" t="s">
        <v>1375</v>
      </c>
      <c r="E20" t="s">
        <v>1394</v>
      </c>
      <c r="F20" t="s">
        <v>1394</v>
      </c>
      <c r="G20" s="1">
        <v>43027</v>
      </c>
      <c r="H20" s="6">
        <f t="shared" si="0"/>
        <v>2018</v>
      </c>
      <c r="I20">
        <v>1793</v>
      </c>
      <c r="J20" s="11">
        <f t="shared" si="1"/>
        <v>3.5501399999999999</v>
      </c>
      <c r="K20" t="s">
        <v>1213</v>
      </c>
      <c r="L20" s="6" t="s">
        <v>10</v>
      </c>
      <c r="N20" s="7"/>
    </row>
    <row r="21" spans="1:14">
      <c r="A21" s="2" t="s">
        <v>19</v>
      </c>
      <c r="B21" t="s">
        <v>20</v>
      </c>
      <c r="C21">
        <v>8</v>
      </c>
      <c r="D21" t="s">
        <v>1375</v>
      </c>
      <c r="E21" t="s">
        <v>1395</v>
      </c>
      <c r="F21" t="s">
        <v>1395</v>
      </c>
      <c r="G21" s="1">
        <v>43028</v>
      </c>
      <c r="H21" s="6">
        <f t="shared" si="0"/>
        <v>2018</v>
      </c>
      <c r="I21">
        <v>1793</v>
      </c>
      <c r="J21" s="11">
        <f t="shared" si="1"/>
        <v>3.5501399999999999</v>
      </c>
      <c r="K21" t="s">
        <v>1213</v>
      </c>
      <c r="L21" s="6" t="s">
        <v>10</v>
      </c>
      <c r="N21" s="7"/>
    </row>
    <row r="22" spans="1:14">
      <c r="A22" s="2" t="s">
        <v>19</v>
      </c>
      <c r="B22" t="s">
        <v>20</v>
      </c>
      <c r="C22">
        <v>8</v>
      </c>
      <c r="D22" t="s">
        <v>1375</v>
      </c>
      <c r="E22" t="s">
        <v>1396</v>
      </c>
      <c r="F22" t="s">
        <v>1396</v>
      </c>
      <c r="G22" s="1">
        <v>43029</v>
      </c>
      <c r="H22" s="6">
        <f t="shared" si="0"/>
        <v>2018</v>
      </c>
      <c r="I22">
        <v>1792</v>
      </c>
      <c r="J22" s="11">
        <f t="shared" si="1"/>
        <v>3.5481600000000002</v>
      </c>
      <c r="K22" t="s">
        <v>1213</v>
      </c>
      <c r="L22" s="6" t="s">
        <v>10</v>
      </c>
      <c r="N22" s="7"/>
    </row>
    <row r="23" spans="1:14">
      <c r="A23" s="2" t="s">
        <v>19</v>
      </c>
      <c r="B23" t="s">
        <v>20</v>
      </c>
      <c r="C23">
        <v>8</v>
      </c>
      <c r="D23" t="s">
        <v>1375</v>
      </c>
      <c r="E23" t="s">
        <v>1397</v>
      </c>
      <c r="F23" t="s">
        <v>1397</v>
      </c>
      <c r="G23" s="1">
        <v>43030</v>
      </c>
      <c r="H23" s="6">
        <f t="shared" si="0"/>
        <v>2018</v>
      </c>
      <c r="I23">
        <v>1425</v>
      </c>
      <c r="J23" s="11">
        <f t="shared" si="1"/>
        <v>2.8214999999999999</v>
      </c>
      <c r="K23" t="s">
        <v>21</v>
      </c>
      <c r="L23" s="6" t="s">
        <v>10</v>
      </c>
      <c r="N23" s="7"/>
    </row>
    <row r="24" spans="1:14">
      <c r="A24" s="2" t="s">
        <v>19</v>
      </c>
      <c r="B24" t="s">
        <v>20</v>
      </c>
      <c r="C24">
        <v>8</v>
      </c>
      <c r="D24" t="s">
        <v>1375</v>
      </c>
      <c r="E24" t="s">
        <v>1398</v>
      </c>
      <c r="F24" t="s">
        <v>1398</v>
      </c>
      <c r="G24" s="1">
        <v>43031</v>
      </c>
      <c r="H24" s="6">
        <f t="shared" si="0"/>
        <v>2018</v>
      </c>
      <c r="I24">
        <v>1345</v>
      </c>
      <c r="J24" s="11">
        <f t="shared" si="1"/>
        <v>2.6631</v>
      </c>
      <c r="K24" t="s">
        <v>21</v>
      </c>
      <c r="L24" s="6" t="s">
        <v>10</v>
      </c>
      <c r="N24" s="7"/>
    </row>
    <row r="25" spans="1:14">
      <c r="A25" s="2" t="s">
        <v>19</v>
      </c>
      <c r="B25" t="s">
        <v>20</v>
      </c>
      <c r="C25">
        <v>8</v>
      </c>
      <c r="D25" t="s">
        <v>1375</v>
      </c>
      <c r="E25" t="s">
        <v>1399</v>
      </c>
      <c r="F25" t="s">
        <v>1399</v>
      </c>
      <c r="G25" s="1">
        <v>43032</v>
      </c>
      <c r="H25" s="6">
        <f t="shared" si="0"/>
        <v>2018</v>
      </c>
      <c r="I25">
        <v>1242</v>
      </c>
      <c r="J25" s="11">
        <f t="shared" si="1"/>
        <v>2.4591599999999998</v>
      </c>
      <c r="K25" t="s">
        <v>21</v>
      </c>
      <c r="L25" s="6" t="s">
        <v>10</v>
      </c>
      <c r="N25" s="7"/>
    </row>
    <row r="26" spans="1:14">
      <c r="A26" s="2" t="s">
        <v>19</v>
      </c>
      <c r="B26" t="s">
        <v>20</v>
      </c>
      <c r="C26">
        <v>8</v>
      </c>
      <c r="D26" t="s">
        <v>1375</v>
      </c>
      <c r="E26" t="s">
        <v>1400</v>
      </c>
      <c r="F26" t="s">
        <v>1400</v>
      </c>
      <c r="G26" s="1">
        <v>43033</v>
      </c>
      <c r="H26" s="6">
        <f t="shared" si="0"/>
        <v>2018</v>
      </c>
      <c r="I26">
        <v>1474</v>
      </c>
      <c r="J26" s="11">
        <f t="shared" si="1"/>
        <v>2.91852</v>
      </c>
      <c r="K26" t="s">
        <v>21</v>
      </c>
      <c r="L26" s="6" t="s">
        <v>10</v>
      </c>
      <c r="N26" s="7"/>
    </row>
    <row r="27" spans="1:14">
      <c r="A27" s="2" t="s">
        <v>19</v>
      </c>
      <c r="B27" t="s">
        <v>20</v>
      </c>
      <c r="C27">
        <v>8</v>
      </c>
      <c r="D27" t="s">
        <v>1375</v>
      </c>
      <c r="E27" t="s">
        <v>1401</v>
      </c>
      <c r="F27" t="s">
        <v>1401</v>
      </c>
      <c r="G27" s="1">
        <v>43034</v>
      </c>
      <c r="H27" s="6">
        <f t="shared" si="0"/>
        <v>2018</v>
      </c>
      <c r="I27">
        <v>1308</v>
      </c>
      <c r="J27" s="11">
        <f t="shared" si="1"/>
        <v>2.5898400000000001</v>
      </c>
      <c r="K27" t="s">
        <v>21</v>
      </c>
      <c r="L27" s="6" t="s">
        <v>10</v>
      </c>
      <c r="N27" s="7"/>
    </row>
    <row r="28" spans="1:14">
      <c r="A28" s="2" t="s">
        <v>19</v>
      </c>
      <c r="B28" t="s">
        <v>20</v>
      </c>
      <c r="C28">
        <v>8</v>
      </c>
      <c r="D28" t="s">
        <v>1375</v>
      </c>
      <c r="E28" t="s">
        <v>1402</v>
      </c>
      <c r="F28" t="s">
        <v>1402</v>
      </c>
      <c r="G28" s="1">
        <v>43035</v>
      </c>
      <c r="H28" s="6">
        <f t="shared" si="0"/>
        <v>2018</v>
      </c>
      <c r="I28">
        <v>1408</v>
      </c>
      <c r="J28" s="11">
        <f t="shared" si="1"/>
        <v>2.7878400000000001</v>
      </c>
      <c r="K28" t="s">
        <v>21</v>
      </c>
      <c r="L28" s="6" t="s">
        <v>10</v>
      </c>
      <c r="N28" s="7"/>
    </row>
    <row r="29" spans="1:14">
      <c r="A29" s="2" t="s">
        <v>19</v>
      </c>
      <c r="B29" t="s">
        <v>20</v>
      </c>
      <c r="C29">
        <v>8</v>
      </c>
      <c r="D29" t="s">
        <v>1375</v>
      </c>
      <c r="E29" t="s">
        <v>1403</v>
      </c>
      <c r="F29" t="s">
        <v>1403</v>
      </c>
      <c r="G29" s="1">
        <v>43036</v>
      </c>
      <c r="H29" s="6">
        <f t="shared" si="0"/>
        <v>2018</v>
      </c>
      <c r="I29">
        <v>1520</v>
      </c>
      <c r="J29" s="11">
        <f t="shared" si="1"/>
        <v>3.0095999999999998</v>
      </c>
      <c r="K29" t="s">
        <v>21</v>
      </c>
      <c r="L29" s="6" t="s">
        <v>10</v>
      </c>
      <c r="N29" s="7"/>
    </row>
    <row r="30" spans="1:14">
      <c r="A30" s="2" t="s">
        <v>19</v>
      </c>
      <c r="B30" t="s">
        <v>20</v>
      </c>
      <c r="C30">
        <v>8</v>
      </c>
      <c r="D30" t="s">
        <v>1375</v>
      </c>
      <c r="E30" t="s">
        <v>1404</v>
      </c>
      <c r="F30" t="s">
        <v>1404</v>
      </c>
      <c r="G30" s="1">
        <v>43037</v>
      </c>
      <c r="H30" s="6">
        <f t="shared" si="0"/>
        <v>2018</v>
      </c>
      <c r="I30">
        <v>1376</v>
      </c>
      <c r="J30" s="11">
        <f t="shared" si="1"/>
        <v>2.7244799999999998</v>
      </c>
      <c r="K30" t="s">
        <v>21</v>
      </c>
      <c r="L30" s="6" t="s">
        <v>10</v>
      </c>
      <c r="N30" s="7"/>
    </row>
    <row r="31" spans="1:14">
      <c r="A31" s="2" t="s">
        <v>19</v>
      </c>
      <c r="B31" t="s">
        <v>20</v>
      </c>
      <c r="C31">
        <v>8</v>
      </c>
      <c r="D31" t="s">
        <v>1375</v>
      </c>
      <c r="E31" t="s">
        <v>1405</v>
      </c>
      <c r="F31" t="s">
        <v>1405</v>
      </c>
      <c r="G31" s="1">
        <v>43038</v>
      </c>
      <c r="H31" s="6">
        <f t="shared" si="0"/>
        <v>2018</v>
      </c>
      <c r="I31">
        <v>1388</v>
      </c>
      <c r="J31" s="11">
        <f t="shared" si="1"/>
        <v>2.74824</v>
      </c>
      <c r="K31" t="s">
        <v>21</v>
      </c>
      <c r="L31" s="6" t="s">
        <v>10</v>
      </c>
      <c r="N31" s="7"/>
    </row>
    <row r="32" spans="1:14">
      <c r="A32" s="2" t="s">
        <v>19</v>
      </c>
      <c r="B32" t="s">
        <v>20</v>
      </c>
      <c r="C32">
        <v>8</v>
      </c>
      <c r="D32" t="s">
        <v>1375</v>
      </c>
      <c r="E32" t="s">
        <v>1406</v>
      </c>
      <c r="F32" t="s">
        <v>1406</v>
      </c>
      <c r="G32" s="1">
        <v>43039</v>
      </c>
      <c r="H32" s="6">
        <f t="shared" si="0"/>
        <v>2018</v>
      </c>
      <c r="I32">
        <v>1088</v>
      </c>
      <c r="J32" s="11">
        <f t="shared" si="1"/>
        <v>2.1542400000000002</v>
      </c>
      <c r="K32" t="s">
        <v>21</v>
      </c>
      <c r="L32" s="6" t="s">
        <v>10</v>
      </c>
      <c r="N32" s="7"/>
    </row>
    <row r="33" spans="1:14">
      <c r="A33" s="2" t="s">
        <v>19</v>
      </c>
      <c r="B33" t="s">
        <v>20</v>
      </c>
      <c r="C33">
        <v>8</v>
      </c>
      <c r="D33" t="s">
        <v>1375</v>
      </c>
      <c r="E33" t="s">
        <v>1407</v>
      </c>
      <c r="F33" t="s">
        <v>1407</v>
      </c>
      <c r="G33" s="1">
        <v>43040</v>
      </c>
      <c r="H33" s="6">
        <f t="shared" si="0"/>
        <v>2018</v>
      </c>
      <c r="I33">
        <v>1182</v>
      </c>
      <c r="J33" s="11">
        <f t="shared" si="1"/>
        <v>2.34036</v>
      </c>
      <c r="K33" t="s">
        <v>21</v>
      </c>
      <c r="L33" s="6" t="s">
        <v>10</v>
      </c>
      <c r="N33" s="7"/>
    </row>
    <row r="34" spans="1:14">
      <c r="A34" s="2" t="s">
        <v>19</v>
      </c>
      <c r="B34" t="s">
        <v>20</v>
      </c>
      <c r="C34">
        <v>8</v>
      </c>
      <c r="D34" t="s">
        <v>1375</v>
      </c>
      <c r="E34" t="s">
        <v>1408</v>
      </c>
      <c r="F34" t="s">
        <v>1408</v>
      </c>
      <c r="G34" s="1">
        <v>43041</v>
      </c>
      <c r="H34" s="6">
        <f t="shared" si="0"/>
        <v>2018</v>
      </c>
      <c r="I34">
        <v>1151</v>
      </c>
      <c r="J34" s="11">
        <f t="shared" si="1"/>
        <v>2.2789799999999998</v>
      </c>
      <c r="K34" t="s">
        <v>21</v>
      </c>
      <c r="L34" s="6" t="s">
        <v>10</v>
      </c>
      <c r="N34" s="7"/>
    </row>
    <row r="35" spans="1:14">
      <c r="A35" s="2" t="s">
        <v>19</v>
      </c>
      <c r="B35" t="s">
        <v>20</v>
      </c>
      <c r="C35">
        <v>8</v>
      </c>
      <c r="D35" t="s">
        <v>1375</v>
      </c>
      <c r="E35" t="s">
        <v>1409</v>
      </c>
      <c r="F35" t="s">
        <v>1409</v>
      </c>
      <c r="G35" s="1">
        <v>43042</v>
      </c>
      <c r="H35" s="6">
        <f t="shared" si="0"/>
        <v>2018</v>
      </c>
      <c r="I35">
        <v>2028</v>
      </c>
      <c r="J35" s="11">
        <f t="shared" si="1"/>
        <v>4.0154399999999999</v>
      </c>
      <c r="K35" t="s">
        <v>21</v>
      </c>
      <c r="L35" s="6" t="s">
        <v>10</v>
      </c>
      <c r="N35" s="7"/>
    </row>
    <row r="36" spans="1:14">
      <c r="A36" s="2" t="s">
        <v>19</v>
      </c>
      <c r="B36" t="s">
        <v>20</v>
      </c>
      <c r="C36">
        <v>8</v>
      </c>
      <c r="D36" t="s">
        <v>1375</v>
      </c>
      <c r="E36" t="s">
        <v>1410</v>
      </c>
      <c r="F36" t="s">
        <v>1410</v>
      </c>
      <c r="G36" s="1">
        <v>43043</v>
      </c>
      <c r="H36" s="6">
        <f t="shared" si="0"/>
        <v>2018</v>
      </c>
      <c r="I36">
        <v>4917</v>
      </c>
      <c r="J36" s="11">
        <f t="shared" si="1"/>
        <v>9.7356599999999993</v>
      </c>
      <c r="K36" t="s">
        <v>21</v>
      </c>
      <c r="L36" s="6" t="s">
        <v>10</v>
      </c>
      <c r="N36" s="7"/>
    </row>
    <row r="37" spans="1:14">
      <c r="A37" s="2" t="s">
        <v>19</v>
      </c>
      <c r="B37" t="s">
        <v>20</v>
      </c>
      <c r="C37">
        <v>8</v>
      </c>
      <c r="D37" t="s">
        <v>1375</v>
      </c>
      <c r="E37" t="s">
        <v>1411</v>
      </c>
      <c r="F37" t="s">
        <v>1411</v>
      </c>
      <c r="G37" s="1">
        <v>43044</v>
      </c>
      <c r="H37" s="6">
        <f t="shared" si="0"/>
        <v>2018</v>
      </c>
      <c r="I37">
        <v>2516</v>
      </c>
      <c r="J37" s="11">
        <f t="shared" si="1"/>
        <v>4.9816799999999999</v>
      </c>
      <c r="K37" t="s">
        <v>21</v>
      </c>
      <c r="L37" s="6" t="s">
        <v>10</v>
      </c>
      <c r="N37" s="7"/>
    </row>
    <row r="38" spans="1:14">
      <c r="A38" s="2" t="s">
        <v>19</v>
      </c>
      <c r="B38" t="s">
        <v>20</v>
      </c>
      <c r="C38">
        <v>8</v>
      </c>
      <c r="D38" t="s">
        <v>1375</v>
      </c>
      <c r="E38" t="s">
        <v>1412</v>
      </c>
      <c r="F38" t="s">
        <v>1412</v>
      </c>
      <c r="G38" s="1">
        <v>43045</v>
      </c>
      <c r="H38" s="6">
        <f t="shared" si="0"/>
        <v>2018</v>
      </c>
      <c r="I38">
        <v>1684</v>
      </c>
      <c r="J38" s="11">
        <f t="shared" si="1"/>
        <v>3.33432</v>
      </c>
      <c r="K38" t="s">
        <v>21</v>
      </c>
      <c r="L38" s="6" t="s">
        <v>10</v>
      </c>
      <c r="N38" s="7"/>
    </row>
    <row r="39" spans="1:14">
      <c r="A39" s="2" t="s">
        <v>19</v>
      </c>
      <c r="B39" t="s">
        <v>20</v>
      </c>
      <c r="C39">
        <v>8</v>
      </c>
      <c r="D39" t="s">
        <v>1375</v>
      </c>
      <c r="E39" t="s">
        <v>1413</v>
      </c>
      <c r="F39" t="s">
        <v>1413</v>
      </c>
      <c r="G39" s="1">
        <v>43046</v>
      </c>
      <c r="H39" s="6">
        <f t="shared" si="0"/>
        <v>2018</v>
      </c>
      <c r="I39">
        <v>1550</v>
      </c>
      <c r="J39" s="11">
        <f t="shared" si="1"/>
        <v>3.069</v>
      </c>
      <c r="K39" t="s">
        <v>21</v>
      </c>
      <c r="L39" s="6" t="s">
        <v>10</v>
      </c>
      <c r="N39" s="7"/>
    </row>
    <row r="40" spans="1:14">
      <c r="A40" s="2" t="s">
        <v>19</v>
      </c>
      <c r="B40" t="s">
        <v>20</v>
      </c>
      <c r="C40">
        <v>8</v>
      </c>
      <c r="D40" t="s">
        <v>1375</v>
      </c>
      <c r="E40" t="s">
        <v>1414</v>
      </c>
      <c r="F40" t="s">
        <v>1414</v>
      </c>
      <c r="G40" s="1">
        <v>43047</v>
      </c>
      <c r="H40" s="6">
        <f t="shared" si="0"/>
        <v>2018</v>
      </c>
      <c r="I40">
        <v>2972</v>
      </c>
      <c r="J40" s="11">
        <f t="shared" si="1"/>
        <v>5.8845599999999996</v>
      </c>
      <c r="K40" t="s">
        <v>21</v>
      </c>
      <c r="L40" s="6" t="s">
        <v>10</v>
      </c>
      <c r="N40" s="7"/>
    </row>
    <row r="41" spans="1:14">
      <c r="A41" s="2" t="s">
        <v>19</v>
      </c>
      <c r="B41" t="s">
        <v>20</v>
      </c>
      <c r="C41">
        <v>8</v>
      </c>
      <c r="D41" t="s">
        <v>1375</v>
      </c>
      <c r="E41" t="s">
        <v>1415</v>
      </c>
      <c r="F41" t="s">
        <v>1415</v>
      </c>
      <c r="G41" s="1">
        <v>43048</v>
      </c>
      <c r="H41" s="6">
        <f t="shared" si="0"/>
        <v>2018</v>
      </c>
      <c r="I41">
        <v>7521</v>
      </c>
      <c r="J41" s="11">
        <f t="shared" si="1"/>
        <v>14.891579999999999</v>
      </c>
      <c r="K41" t="s">
        <v>21</v>
      </c>
      <c r="L41" s="6" t="s">
        <v>10</v>
      </c>
      <c r="N41" s="7"/>
    </row>
    <row r="42" spans="1:14">
      <c r="A42" s="2" t="s">
        <v>19</v>
      </c>
      <c r="B42" t="s">
        <v>20</v>
      </c>
      <c r="C42">
        <v>8</v>
      </c>
      <c r="D42" t="s">
        <v>1375</v>
      </c>
      <c r="E42" t="s">
        <v>1416</v>
      </c>
      <c r="F42" t="s">
        <v>1416</v>
      </c>
      <c r="G42" s="1">
        <v>43049</v>
      </c>
      <c r="H42" s="6">
        <f t="shared" si="0"/>
        <v>2018</v>
      </c>
      <c r="I42">
        <v>4666</v>
      </c>
      <c r="J42" s="11">
        <f t="shared" si="1"/>
        <v>9.2386800000000004</v>
      </c>
      <c r="K42" t="s">
        <v>21</v>
      </c>
      <c r="L42" s="6" t="s">
        <v>10</v>
      </c>
      <c r="N42" s="7"/>
    </row>
    <row r="43" spans="1:14">
      <c r="A43" s="2" t="s">
        <v>19</v>
      </c>
      <c r="B43" t="s">
        <v>20</v>
      </c>
      <c r="C43">
        <v>8</v>
      </c>
      <c r="D43" t="s">
        <v>1375</v>
      </c>
      <c r="E43" t="s">
        <v>1417</v>
      </c>
      <c r="F43" t="s">
        <v>1417</v>
      </c>
      <c r="G43" s="1">
        <v>43050</v>
      </c>
      <c r="H43" s="6">
        <f t="shared" si="0"/>
        <v>2018</v>
      </c>
      <c r="I43">
        <v>3324</v>
      </c>
      <c r="J43" s="11">
        <f t="shared" si="1"/>
        <v>6.5815200000000003</v>
      </c>
      <c r="K43" t="s">
        <v>21</v>
      </c>
      <c r="L43" s="6" t="s">
        <v>10</v>
      </c>
      <c r="N43" s="7"/>
    </row>
    <row r="44" spans="1:14">
      <c r="A44" s="2" t="s">
        <v>19</v>
      </c>
      <c r="B44" t="s">
        <v>20</v>
      </c>
      <c r="C44">
        <v>8</v>
      </c>
      <c r="D44" t="s">
        <v>1375</v>
      </c>
      <c r="E44" t="s">
        <v>1418</v>
      </c>
      <c r="F44" t="s">
        <v>1418</v>
      </c>
      <c r="G44" s="1">
        <v>43051</v>
      </c>
      <c r="H44" s="6">
        <f t="shared" si="0"/>
        <v>2018</v>
      </c>
      <c r="I44">
        <v>2122</v>
      </c>
      <c r="J44" s="11">
        <f t="shared" si="1"/>
        <v>4.2015599999999997</v>
      </c>
      <c r="K44" t="s">
        <v>21</v>
      </c>
      <c r="L44" s="6" t="s">
        <v>10</v>
      </c>
      <c r="N44" s="7"/>
    </row>
    <row r="45" spans="1:14">
      <c r="A45" s="2" t="s">
        <v>19</v>
      </c>
      <c r="B45" t="s">
        <v>20</v>
      </c>
      <c r="C45">
        <v>8</v>
      </c>
      <c r="D45" t="s">
        <v>1375</v>
      </c>
      <c r="E45" t="s">
        <v>1419</v>
      </c>
      <c r="F45" t="s">
        <v>1419</v>
      </c>
      <c r="G45" s="1">
        <v>43052</v>
      </c>
      <c r="H45" s="6">
        <f t="shared" si="0"/>
        <v>2018</v>
      </c>
      <c r="I45">
        <v>2363</v>
      </c>
      <c r="J45" s="11">
        <f t="shared" si="1"/>
        <v>4.6787400000000003</v>
      </c>
      <c r="K45" t="s">
        <v>21</v>
      </c>
      <c r="L45" s="6" t="s">
        <v>10</v>
      </c>
      <c r="N45" s="7"/>
    </row>
    <row r="46" spans="1:14">
      <c r="A46" s="2" t="s">
        <v>19</v>
      </c>
      <c r="B46" t="s">
        <v>20</v>
      </c>
      <c r="C46">
        <v>8</v>
      </c>
      <c r="D46" t="s">
        <v>1375</v>
      </c>
      <c r="E46" t="s">
        <v>1420</v>
      </c>
      <c r="F46" t="s">
        <v>1420</v>
      </c>
      <c r="G46" s="1">
        <v>43053</v>
      </c>
      <c r="H46" s="6">
        <f t="shared" si="0"/>
        <v>2018</v>
      </c>
      <c r="I46">
        <v>3360</v>
      </c>
      <c r="J46" s="11">
        <f t="shared" si="1"/>
        <v>6.6528</v>
      </c>
      <c r="K46" t="s">
        <v>21</v>
      </c>
      <c r="L46" s="6" t="s">
        <v>10</v>
      </c>
      <c r="N46" s="7"/>
    </row>
    <row r="47" spans="1:14">
      <c r="A47" s="2" t="s">
        <v>19</v>
      </c>
      <c r="B47" t="s">
        <v>20</v>
      </c>
      <c r="C47">
        <v>8</v>
      </c>
      <c r="D47" t="s">
        <v>1375</v>
      </c>
      <c r="E47" t="s">
        <v>1421</v>
      </c>
      <c r="F47" t="s">
        <v>1421</v>
      </c>
      <c r="G47" s="1">
        <v>43054</v>
      </c>
      <c r="H47" s="6">
        <f t="shared" si="0"/>
        <v>2018</v>
      </c>
      <c r="I47">
        <v>8649</v>
      </c>
      <c r="J47" s="11">
        <f t="shared" si="1"/>
        <v>17.125019999999999</v>
      </c>
      <c r="K47" t="s">
        <v>21</v>
      </c>
      <c r="L47" s="6" t="s">
        <v>10</v>
      </c>
      <c r="N47" s="7"/>
    </row>
    <row r="48" spans="1:14">
      <c r="A48" s="2" t="s">
        <v>19</v>
      </c>
      <c r="B48" t="s">
        <v>20</v>
      </c>
      <c r="C48">
        <v>8</v>
      </c>
      <c r="D48" t="s">
        <v>1375</v>
      </c>
      <c r="E48" t="s">
        <v>1422</v>
      </c>
      <c r="F48" t="s">
        <v>1422</v>
      </c>
      <c r="G48" s="1">
        <v>43055</v>
      </c>
      <c r="H48" s="6">
        <f t="shared" si="0"/>
        <v>2018</v>
      </c>
      <c r="I48">
        <v>23695</v>
      </c>
      <c r="J48" s="11">
        <f t="shared" si="1"/>
        <v>46.9161</v>
      </c>
      <c r="K48" t="s">
        <v>21</v>
      </c>
      <c r="L48" s="6" t="s">
        <v>10</v>
      </c>
      <c r="N48" s="7"/>
    </row>
    <row r="49" spans="1:14">
      <c r="A49" s="2" t="s">
        <v>19</v>
      </c>
      <c r="B49" t="s">
        <v>20</v>
      </c>
      <c r="C49">
        <v>8</v>
      </c>
      <c r="D49" t="s">
        <v>1375</v>
      </c>
      <c r="E49" t="s">
        <v>1423</v>
      </c>
      <c r="F49" t="s">
        <v>1423</v>
      </c>
      <c r="G49" s="1">
        <v>43056</v>
      </c>
      <c r="H49" s="6">
        <f t="shared" si="0"/>
        <v>2018</v>
      </c>
      <c r="I49">
        <v>11009</v>
      </c>
      <c r="J49" s="11">
        <f t="shared" si="1"/>
        <v>21.797820000000002</v>
      </c>
      <c r="K49" t="s">
        <v>21</v>
      </c>
      <c r="L49" s="6" t="s">
        <v>10</v>
      </c>
      <c r="N49" s="7"/>
    </row>
    <row r="50" spans="1:14">
      <c r="A50" s="2" t="s">
        <v>19</v>
      </c>
      <c r="B50" t="s">
        <v>20</v>
      </c>
      <c r="C50">
        <v>8</v>
      </c>
      <c r="D50" t="s">
        <v>1375</v>
      </c>
      <c r="E50" t="s">
        <v>1424</v>
      </c>
      <c r="F50" t="s">
        <v>1424</v>
      </c>
      <c r="G50" s="1">
        <v>43057</v>
      </c>
      <c r="H50" s="6">
        <f t="shared" si="0"/>
        <v>2018</v>
      </c>
      <c r="I50">
        <v>6474</v>
      </c>
      <c r="J50" s="11">
        <f t="shared" si="1"/>
        <v>12.818519999999999</v>
      </c>
      <c r="K50" t="s">
        <v>21</v>
      </c>
      <c r="L50" s="6" t="s">
        <v>10</v>
      </c>
      <c r="N50" s="7"/>
    </row>
    <row r="51" spans="1:14">
      <c r="A51" s="2" t="s">
        <v>19</v>
      </c>
      <c r="B51" t="s">
        <v>20</v>
      </c>
      <c r="C51">
        <v>8</v>
      </c>
      <c r="D51" t="s">
        <v>1375</v>
      </c>
      <c r="E51" t="s">
        <v>1425</v>
      </c>
      <c r="F51" t="s">
        <v>1425</v>
      </c>
      <c r="G51" s="1">
        <v>43058</v>
      </c>
      <c r="H51" s="6">
        <f t="shared" si="0"/>
        <v>2018</v>
      </c>
      <c r="I51">
        <v>4335</v>
      </c>
      <c r="J51" s="11">
        <f t="shared" si="1"/>
        <v>8.5832999999999995</v>
      </c>
      <c r="K51" t="s">
        <v>21</v>
      </c>
      <c r="L51" s="6" t="s">
        <v>10</v>
      </c>
      <c r="N51" s="7"/>
    </row>
    <row r="52" spans="1:14">
      <c r="A52" s="2" t="s">
        <v>19</v>
      </c>
      <c r="B52" t="s">
        <v>20</v>
      </c>
      <c r="C52">
        <v>8</v>
      </c>
      <c r="D52" t="s">
        <v>1375</v>
      </c>
      <c r="E52" t="s">
        <v>1426</v>
      </c>
      <c r="F52" t="s">
        <v>1426</v>
      </c>
      <c r="G52" s="1">
        <v>43059</v>
      </c>
      <c r="H52" s="6">
        <f t="shared" si="0"/>
        <v>2018</v>
      </c>
      <c r="I52">
        <v>5846</v>
      </c>
      <c r="J52" s="11">
        <f t="shared" si="1"/>
        <v>11.57508</v>
      </c>
      <c r="K52" t="s">
        <v>21</v>
      </c>
      <c r="L52" s="6" t="s">
        <v>10</v>
      </c>
      <c r="N52" s="7"/>
    </row>
    <row r="53" spans="1:14">
      <c r="A53" s="2" t="s">
        <v>19</v>
      </c>
      <c r="B53" t="s">
        <v>20</v>
      </c>
      <c r="C53">
        <v>8</v>
      </c>
      <c r="D53" t="s">
        <v>1375</v>
      </c>
      <c r="E53" t="s">
        <v>1427</v>
      </c>
      <c r="F53" t="s">
        <v>1427</v>
      </c>
      <c r="G53" s="1">
        <v>43060</v>
      </c>
      <c r="H53" s="6">
        <f t="shared" si="0"/>
        <v>2018</v>
      </c>
      <c r="I53">
        <v>6187</v>
      </c>
      <c r="J53" s="11">
        <f t="shared" si="1"/>
        <v>12.250260000000001</v>
      </c>
      <c r="K53" t="s">
        <v>21</v>
      </c>
      <c r="L53" s="6" t="s">
        <v>10</v>
      </c>
      <c r="N53" s="7"/>
    </row>
    <row r="54" spans="1:14">
      <c r="A54" s="2" t="s">
        <v>19</v>
      </c>
      <c r="B54" t="s">
        <v>20</v>
      </c>
      <c r="C54">
        <v>8</v>
      </c>
      <c r="D54" t="s">
        <v>1375</v>
      </c>
      <c r="E54" t="s">
        <v>1428</v>
      </c>
      <c r="F54" t="s">
        <v>1428</v>
      </c>
      <c r="G54" s="1">
        <v>43061</v>
      </c>
      <c r="H54" s="6">
        <f t="shared" si="0"/>
        <v>2018</v>
      </c>
      <c r="I54">
        <v>4725</v>
      </c>
      <c r="J54" s="11">
        <f t="shared" si="1"/>
        <v>9.3554999999999993</v>
      </c>
      <c r="K54" t="s">
        <v>21</v>
      </c>
      <c r="L54" s="6" t="s">
        <v>10</v>
      </c>
      <c r="N54" s="7"/>
    </row>
    <row r="55" spans="1:14">
      <c r="A55" s="2" t="s">
        <v>19</v>
      </c>
      <c r="B55" t="s">
        <v>20</v>
      </c>
      <c r="C55">
        <v>8</v>
      </c>
      <c r="D55" t="s">
        <v>1375</v>
      </c>
      <c r="E55" t="s">
        <v>1429</v>
      </c>
      <c r="F55" t="s">
        <v>1429</v>
      </c>
      <c r="G55" s="1">
        <v>43062</v>
      </c>
      <c r="H55" s="6">
        <f t="shared" si="0"/>
        <v>2018</v>
      </c>
      <c r="I55">
        <v>4046</v>
      </c>
      <c r="J55" s="11">
        <f t="shared" si="1"/>
        <v>8.0110799999999998</v>
      </c>
      <c r="K55" t="s">
        <v>21</v>
      </c>
      <c r="L55" s="6" t="s">
        <v>10</v>
      </c>
      <c r="N55" s="7"/>
    </row>
    <row r="56" spans="1:14">
      <c r="A56" s="2" t="s">
        <v>19</v>
      </c>
      <c r="B56" t="s">
        <v>20</v>
      </c>
      <c r="C56">
        <v>8</v>
      </c>
      <c r="D56" t="s">
        <v>1375</v>
      </c>
      <c r="E56" t="s">
        <v>1430</v>
      </c>
      <c r="F56" t="s">
        <v>1430</v>
      </c>
      <c r="G56" s="1">
        <v>43063</v>
      </c>
      <c r="H56" s="6">
        <f t="shared" si="0"/>
        <v>2018</v>
      </c>
      <c r="I56">
        <v>3891</v>
      </c>
      <c r="J56" s="11">
        <f t="shared" si="1"/>
        <v>7.70418</v>
      </c>
      <c r="K56" t="s">
        <v>21</v>
      </c>
      <c r="L56" s="6" t="s">
        <v>10</v>
      </c>
      <c r="N56" s="7"/>
    </row>
    <row r="57" spans="1:14">
      <c r="A57" s="2" t="s">
        <v>19</v>
      </c>
      <c r="B57" t="s">
        <v>20</v>
      </c>
      <c r="C57">
        <v>8</v>
      </c>
      <c r="D57" t="s">
        <v>1375</v>
      </c>
      <c r="E57" t="s">
        <v>1431</v>
      </c>
      <c r="F57" t="s">
        <v>1431</v>
      </c>
      <c r="G57" s="1">
        <v>43064</v>
      </c>
      <c r="H57" s="6">
        <f t="shared" si="0"/>
        <v>2018</v>
      </c>
      <c r="I57">
        <v>2791</v>
      </c>
      <c r="J57" s="11">
        <f t="shared" si="1"/>
        <v>5.5261800000000001</v>
      </c>
      <c r="K57" t="s">
        <v>21</v>
      </c>
      <c r="L57" s="6" t="s">
        <v>10</v>
      </c>
      <c r="N57" s="7"/>
    </row>
    <row r="58" spans="1:14">
      <c r="A58" s="2" t="s">
        <v>19</v>
      </c>
      <c r="B58" t="s">
        <v>20</v>
      </c>
      <c r="C58">
        <v>8</v>
      </c>
      <c r="D58" t="s">
        <v>1375</v>
      </c>
      <c r="E58" t="s">
        <v>1432</v>
      </c>
      <c r="F58" t="s">
        <v>1432</v>
      </c>
      <c r="G58" s="1">
        <v>43065</v>
      </c>
      <c r="H58" s="6">
        <f t="shared" si="0"/>
        <v>2018</v>
      </c>
      <c r="I58">
        <v>6645</v>
      </c>
      <c r="J58" s="11">
        <f t="shared" si="1"/>
        <v>13.1571</v>
      </c>
      <c r="K58" t="s">
        <v>21</v>
      </c>
      <c r="L58" s="6" t="s">
        <v>10</v>
      </c>
      <c r="N58" s="7"/>
    </row>
    <row r="59" spans="1:14">
      <c r="A59" s="2" t="s">
        <v>19</v>
      </c>
      <c r="B59" t="s">
        <v>20</v>
      </c>
      <c r="C59">
        <v>8</v>
      </c>
      <c r="D59" t="s">
        <v>1375</v>
      </c>
      <c r="E59" t="s">
        <v>1433</v>
      </c>
      <c r="F59" t="s">
        <v>1433</v>
      </c>
      <c r="G59" s="1">
        <v>43066</v>
      </c>
      <c r="H59" s="6">
        <f t="shared" si="0"/>
        <v>2018</v>
      </c>
      <c r="I59">
        <v>8316</v>
      </c>
      <c r="J59" s="11">
        <f t="shared" si="1"/>
        <v>16.465679999999999</v>
      </c>
      <c r="K59" t="s">
        <v>21</v>
      </c>
      <c r="L59" s="6" t="s">
        <v>10</v>
      </c>
      <c r="N59" s="7"/>
    </row>
    <row r="60" spans="1:14">
      <c r="A60" s="2" t="s">
        <v>19</v>
      </c>
      <c r="B60" t="s">
        <v>20</v>
      </c>
      <c r="C60">
        <v>8</v>
      </c>
      <c r="D60" t="s">
        <v>1375</v>
      </c>
      <c r="E60" t="s">
        <v>1434</v>
      </c>
      <c r="F60" t="s">
        <v>1434</v>
      </c>
      <c r="G60" s="1">
        <v>43067</v>
      </c>
      <c r="H60" s="6">
        <f t="shared" si="0"/>
        <v>2018</v>
      </c>
      <c r="I60">
        <v>6655</v>
      </c>
      <c r="J60" s="11">
        <f t="shared" si="1"/>
        <v>13.1769</v>
      </c>
      <c r="K60" t="s">
        <v>21</v>
      </c>
      <c r="L60" s="6" t="s">
        <v>10</v>
      </c>
      <c r="N60" s="7"/>
    </row>
    <row r="61" spans="1:14">
      <c r="A61" s="2" t="s">
        <v>19</v>
      </c>
      <c r="B61" t="s">
        <v>20</v>
      </c>
      <c r="C61">
        <v>8</v>
      </c>
      <c r="D61" t="s">
        <v>1375</v>
      </c>
      <c r="E61" t="s">
        <v>1435</v>
      </c>
      <c r="F61" t="s">
        <v>1435</v>
      </c>
      <c r="G61" s="1">
        <v>43068</v>
      </c>
      <c r="H61" s="6">
        <f t="shared" si="0"/>
        <v>2018</v>
      </c>
      <c r="I61">
        <v>3562</v>
      </c>
      <c r="J61" s="11">
        <f t="shared" si="1"/>
        <v>7.0527600000000001</v>
      </c>
      <c r="K61" t="s">
        <v>21</v>
      </c>
      <c r="L61" s="6" t="s">
        <v>10</v>
      </c>
      <c r="N61" s="7"/>
    </row>
    <row r="62" spans="1:14">
      <c r="A62" s="2" t="s">
        <v>19</v>
      </c>
      <c r="B62" t="s">
        <v>20</v>
      </c>
      <c r="C62">
        <v>8</v>
      </c>
      <c r="D62" t="s">
        <v>1375</v>
      </c>
      <c r="E62" t="s">
        <v>1436</v>
      </c>
      <c r="F62" t="s">
        <v>1436</v>
      </c>
      <c r="G62" s="1">
        <v>43069</v>
      </c>
      <c r="H62" s="6">
        <f t="shared" si="0"/>
        <v>2018</v>
      </c>
      <c r="I62">
        <v>3400</v>
      </c>
      <c r="J62" s="11">
        <f t="shared" si="1"/>
        <v>6.7320000000000002</v>
      </c>
      <c r="K62" t="s">
        <v>21</v>
      </c>
      <c r="L62" s="6" t="s">
        <v>10</v>
      </c>
      <c r="N62" s="7"/>
    </row>
    <row r="63" spans="1:14">
      <c r="A63" s="2" t="s">
        <v>19</v>
      </c>
      <c r="B63" t="s">
        <v>20</v>
      </c>
      <c r="C63">
        <v>8</v>
      </c>
      <c r="D63" t="s">
        <v>1375</v>
      </c>
      <c r="E63" t="s">
        <v>1437</v>
      </c>
      <c r="F63" t="s">
        <v>1437</v>
      </c>
      <c r="G63" s="1">
        <v>43070</v>
      </c>
      <c r="H63" s="6">
        <f t="shared" si="0"/>
        <v>2018</v>
      </c>
      <c r="I63">
        <v>3222</v>
      </c>
      <c r="J63" s="11">
        <f t="shared" si="1"/>
        <v>6.3795599999999997</v>
      </c>
      <c r="K63" t="s">
        <v>1212</v>
      </c>
      <c r="L63" s="6" t="s">
        <v>10</v>
      </c>
      <c r="N63" s="7"/>
    </row>
    <row r="64" spans="1:14">
      <c r="A64" s="2" t="s">
        <v>19</v>
      </c>
      <c r="B64" t="s">
        <v>20</v>
      </c>
      <c r="C64">
        <v>8</v>
      </c>
      <c r="D64" t="s">
        <v>1375</v>
      </c>
      <c r="E64" t="s">
        <v>1438</v>
      </c>
      <c r="F64" t="s">
        <v>1438</v>
      </c>
      <c r="G64" s="1">
        <v>43071</v>
      </c>
      <c r="H64" s="6">
        <f t="shared" si="0"/>
        <v>2018</v>
      </c>
      <c r="I64">
        <v>2607</v>
      </c>
      <c r="J64" s="11">
        <f t="shared" si="1"/>
        <v>5.1618599999999999</v>
      </c>
      <c r="K64" t="s">
        <v>1212</v>
      </c>
      <c r="L64" s="6" t="s">
        <v>10</v>
      </c>
      <c r="N64" s="7"/>
    </row>
    <row r="65" spans="1:14">
      <c r="A65" s="2" t="s">
        <v>19</v>
      </c>
      <c r="B65" t="s">
        <v>20</v>
      </c>
      <c r="C65">
        <v>8</v>
      </c>
      <c r="D65" t="s">
        <v>1375</v>
      </c>
      <c r="E65" t="s">
        <v>1439</v>
      </c>
      <c r="F65" t="s">
        <v>1439</v>
      </c>
      <c r="G65" s="1">
        <v>43072</v>
      </c>
      <c r="H65" s="6">
        <f t="shared" si="0"/>
        <v>2018</v>
      </c>
      <c r="I65">
        <v>3764</v>
      </c>
      <c r="J65" s="11">
        <f t="shared" si="1"/>
        <v>7.4527200000000002</v>
      </c>
      <c r="K65" t="s">
        <v>21</v>
      </c>
      <c r="L65" s="6" t="s">
        <v>10</v>
      </c>
      <c r="N65" s="7"/>
    </row>
    <row r="66" spans="1:14">
      <c r="A66" s="2" t="s">
        <v>19</v>
      </c>
      <c r="B66" t="s">
        <v>20</v>
      </c>
      <c r="C66">
        <v>8</v>
      </c>
      <c r="D66" t="s">
        <v>1375</v>
      </c>
      <c r="E66" t="s">
        <v>1440</v>
      </c>
      <c r="F66" t="s">
        <v>1440</v>
      </c>
      <c r="G66" s="1">
        <v>43073</v>
      </c>
      <c r="H66" s="6">
        <f t="shared" si="0"/>
        <v>2018</v>
      </c>
      <c r="I66">
        <v>2956</v>
      </c>
      <c r="J66" s="11">
        <f t="shared" si="1"/>
        <v>5.8528799999999999</v>
      </c>
      <c r="K66" t="s">
        <v>21</v>
      </c>
      <c r="L66" s="6" t="s">
        <v>10</v>
      </c>
      <c r="N66" s="7"/>
    </row>
    <row r="67" spans="1:14">
      <c r="A67" s="2" t="s">
        <v>19</v>
      </c>
      <c r="B67" t="s">
        <v>20</v>
      </c>
      <c r="C67">
        <v>8</v>
      </c>
      <c r="D67" t="s">
        <v>1375</v>
      </c>
      <c r="E67" t="s">
        <v>1441</v>
      </c>
      <c r="F67" t="s">
        <v>1441</v>
      </c>
      <c r="G67" s="1">
        <v>43074</v>
      </c>
      <c r="H67" s="6">
        <f t="shared" ref="H67:H130" si="2">IF(MONTH(G67)&gt;9, YEAR(G67)+1,YEAR(G67))</f>
        <v>2018</v>
      </c>
      <c r="I67">
        <v>3632</v>
      </c>
      <c r="J67" s="11">
        <f t="shared" ref="J67:J130" si="3">I67*0.00198</f>
        <v>7.1913599999999995</v>
      </c>
      <c r="K67" t="s">
        <v>21</v>
      </c>
      <c r="L67" s="6" t="s">
        <v>10</v>
      </c>
      <c r="N67" s="7"/>
    </row>
    <row r="68" spans="1:14">
      <c r="A68" s="2" t="s">
        <v>19</v>
      </c>
      <c r="B68" t="s">
        <v>20</v>
      </c>
      <c r="C68">
        <v>8</v>
      </c>
      <c r="D68" t="s">
        <v>1375</v>
      </c>
      <c r="E68" t="s">
        <v>1442</v>
      </c>
      <c r="F68" t="s">
        <v>1442</v>
      </c>
      <c r="G68" s="1">
        <v>43075</v>
      </c>
      <c r="H68" s="6">
        <f t="shared" si="2"/>
        <v>2018</v>
      </c>
      <c r="I68">
        <v>2092</v>
      </c>
      <c r="J68" s="11">
        <f t="shared" si="3"/>
        <v>4.1421599999999996</v>
      </c>
      <c r="K68" t="s">
        <v>1212</v>
      </c>
      <c r="L68" s="6" t="s">
        <v>10</v>
      </c>
      <c r="N68" s="7"/>
    </row>
    <row r="69" spans="1:14">
      <c r="A69" s="2" t="s">
        <v>19</v>
      </c>
      <c r="B69" t="s">
        <v>20</v>
      </c>
      <c r="C69">
        <v>8</v>
      </c>
      <c r="D69" t="s">
        <v>1375</v>
      </c>
      <c r="E69" t="s">
        <v>1443</v>
      </c>
      <c r="F69" t="s">
        <v>1443</v>
      </c>
      <c r="G69" s="1">
        <v>43076</v>
      </c>
      <c r="H69" s="6">
        <f t="shared" si="2"/>
        <v>2018</v>
      </c>
      <c r="I69">
        <v>2509</v>
      </c>
      <c r="J69" s="11">
        <f t="shared" si="3"/>
        <v>4.9678199999999997</v>
      </c>
      <c r="K69" t="s">
        <v>1212</v>
      </c>
      <c r="L69" s="6" t="s">
        <v>10</v>
      </c>
      <c r="N69" s="7"/>
    </row>
    <row r="70" spans="1:14">
      <c r="A70" s="2" t="s">
        <v>19</v>
      </c>
      <c r="B70" t="s">
        <v>20</v>
      </c>
      <c r="C70">
        <v>8</v>
      </c>
      <c r="D70" t="s">
        <v>1375</v>
      </c>
      <c r="E70" t="s">
        <v>1444</v>
      </c>
      <c r="F70" t="s">
        <v>1444</v>
      </c>
      <c r="G70" s="1">
        <v>43077</v>
      </c>
      <c r="H70" s="6">
        <f t="shared" si="2"/>
        <v>2018</v>
      </c>
      <c r="I70">
        <v>2546</v>
      </c>
      <c r="J70" s="11">
        <f t="shared" si="3"/>
        <v>5.04108</v>
      </c>
      <c r="K70" t="s">
        <v>1212</v>
      </c>
      <c r="L70" s="6" t="s">
        <v>10</v>
      </c>
      <c r="N70" s="7"/>
    </row>
    <row r="71" spans="1:14">
      <c r="A71" s="2" t="s">
        <v>19</v>
      </c>
      <c r="B71" t="s">
        <v>20</v>
      </c>
      <c r="C71">
        <v>8</v>
      </c>
      <c r="D71" t="s">
        <v>1375</v>
      </c>
      <c r="E71" t="s">
        <v>1445</v>
      </c>
      <c r="F71" t="s">
        <v>1445</v>
      </c>
      <c r="G71" s="1">
        <v>43078</v>
      </c>
      <c r="H71" s="6">
        <f t="shared" si="2"/>
        <v>2018</v>
      </c>
      <c r="I71">
        <v>2716</v>
      </c>
      <c r="J71" s="11">
        <f t="shared" si="3"/>
        <v>5.3776799999999998</v>
      </c>
      <c r="K71" t="s">
        <v>1212</v>
      </c>
      <c r="L71" s="6" t="s">
        <v>10</v>
      </c>
      <c r="N71" s="7"/>
    </row>
    <row r="72" spans="1:14">
      <c r="A72" s="2" t="s">
        <v>19</v>
      </c>
      <c r="B72" t="s">
        <v>20</v>
      </c>
      <c r="C72">
        <v>8</v>
      </c>
      <c r="D72" t="s">
        <v>1375</v>
      </c>
      <c r="E72" t="s">
        <v>1446</v>
      </c>
      <c r="F72" t="s">
        <v>1446</v>
      </c>
      <c r="G72" s="1">
        <v>43079</v>
      </c>
      <c r="H72" s="6">
        <f t="shared" si="2"/>
        <v>2018</v>
      </c>
      <c r="I72">
        <v>1527</v>
      </c>
      <c r="J72" s="11">
        <f t="shared" si="3"/>
        <v>3.02346</v>
      </c>
      <c r="K72" t="s">
        <v>1212</v>
      </c>
      <c r="L72" s="6" t="s">
        <v>10</v>
      </c>
      <c r="N72" s="7"/>
    </row>
    <row r="73" spans="1:14">
      <c r="A73" s="2" t="s">
        <v>19</v>
      </c>
      <c r="B73" t="s">
        <v>20</v>
      </c>
      <c r="C73">
        <v>8</v>
      </c>
      <c r="D73" t="s">
        <v>1375</v>
      </c>
      <c r="E73" t="s">
        <v>1447</v>
      </c>
      <c r="F73" t="s">
        <v>1447</v>
      </c>
      <c r="G73" s="1">
        <v>43080</v>
      </c>
      <c r="H73" s="6">
        <f t="shared" si="2"/>
        <v>2018</v>
      </c>
      <c r="I73">
        <v>1929</v>
      </c>
      <c r="J73" s="11">
        <f t="shared" si="3"/>
        <v>3.81942</v>
      </c>
      <c r="K73" t="s">
        <v>21</v>
      </c>
      <c r="L73" s="6" t="s">
        <v>10</v>
      </c>
      <c r="N73" s="7"/>
    </row>
    <row r="74" spans="1:14">
      <c r="A74" s="2" t="s">
        <v>19</v>
      </c>
      <c r="B74" t="s">
        <v>20</v>
      </c>
      <c r="C74">
        <v>8</v>
      </c>
      <c r="D74" t="s">
        <v>1375</v>
      </c>
      <c r="E74" t="s">
        <v>1448</v>
      </c>
      <c r="F74" t="s">
        <v>1448</v>
      </c>
      <c r="G74" s="1">
        <v>43081</v>
      </c>
      <c r="H74" s="6">
        <f t="shared" si="2"/>
        <v>2018</v>
      </c>
      <c r="I74">
        <v>2551</v>
      </c>
      <c r="J74" s="11">
        <f t="shared" si="3"/>
        <v>5.05098</v>
      </c>
      <c r="K74" t="s">
        <v>21</v>
      </c>
      <c r="L74" s="6" t="s">
        <v>10</v>
      </c>
      <c r="N74" s="7"/>
    </row>
    <row r="75" spans="1:14">
      <c r="A75" s="2" t="s">
        <v>19</v>
      </c>
      <c r="B75" t="s">
        <v>20</v>
      </c>
      <c r="C75">
        <v>8</v>
      </c>
      <c r="D75" t="s">
        <v>1375</v>
      </c>
      <c r="E75" t="s">
        <v>1449</v>
      </c>
      <c r="F75" t="s">
        <v>1449</v>
      </c>
      <c r="G75" s="1">
        <v>43082</v>
      </c>
      <c r="H75" s="6">
        <f t="shared" si="2"/>
        <v>2018</v>
      </c>
      <c r="I75">
        <v>2233</v>
      </c>
      <c r="J75" s="11">
        <f t="shared" si="3"/>
        <v>4.4213399999999998</v>
      </c>
      <c r="K75" t="s">
        <v>21</v>
      </c>
      <c r="L75" s="6" t="s">
        <v>10</v>
      </c>
      <c r="N75" s="7"/>
    </row>
    <row r="76" spans="1:14">
      <c r="A76" s="2" t="s">
        <v>19</v>
      </c>
      <c r="B76" t="s">
        <v>20</v>
      </c>
      <c r="C76">
        <v>8</v>
      </c>
      <c r="D76" t="s">
        <v>1375</v>
      </c>
      <c r="E76" t="s">
        <v>1450</v>
      </c>
      <c r="F76" t="s">
        <v>1450</v>
      </c>
      <c r="G76" s="1">
        <v>43083</v>
      </c>
      <c r="H76" s="6">
        <f t="shared" si="2"/>
        <v>2018</v>
      </c>
      <c r="I76">
        <v>2204</v>
      </c>
      <c r="J76" s="11">
        <f t="shared" si="3"/>
        <v>4.3639200000000002</v>
      </c>
      <c r="K76" t="s">
        <v>21</v>
      </c>
      <c r="L76" s="6" t="s">
        <v>10</v>
      </c>
      <c r="N76" s="7"/>
    </row>
    <row r="77" spans="1:14">
      <c r="A77" s="2" t="s">
        <v>19</v>
      </c>
      <c r="B77" t="s">
        <v>20</v>
      </c>
      <c r="C77">
        <v>8</v>
      </c>
      <c r="D77" t="s">
        <v>1375</v>
      </c>
      <c r="E77" t="s">
        <v>1451</v>
      </c>
      <c r="F77" t="s">
        <v>1451</v>
      </c>
      <c r="G77" s="1">
        <v>43084</v>
      </c>
      <c r="H77" s="6">
        <f t="shared" si="2"/>
        <v>2018</v>
      </c>
      <c r="I77">
        <v>2061</v>
      </c>
      <c r="J77" s="11">
        <f t="shared" si="3"/>
        <v>4.0807799999999999</v>
      </c>
      <c r="K77" t="s">
        <v>1212</v>
      </c>
      <c r="L77" s="6" t="s">
        <v>10</v>
      </c>
      <c r="N77" s="7"/>
    </row>
    <row r="78" spans="1:14">
      <c r="A78" s="2" t="s">
        <v>19</v>
      </c>
      <c r="B78" t="s">
        <v>20</v>
      </c>
      <c r="C78">
        <v>8</v>
      </c>
      <c r="D78" t="s">
        <v>1375</v>
      </c>
      <c r="E78" t="s">
        <v>1452</v>
      </c>
      <c r="F78" t="s">
        <v>1452</v>
      </c>
      <c r="G78" s="1">
        <v>43085</v>
      </c>
      <c r="H78" s="6">
        <f t="shared" si="2"/>
        <v>2018</v>
      </c>
      <c r="I78">
        <v>1847</v>
      </c>
      <c r="J78" s="11">
        <f t="shared" si="3"/>
        <v>3.65706</v>
      </c>
      <c r="K78" t="s">
        <v>1212</v>
      </c>
      <c r="L78" s="6" t="s">
        <v>10</v>
      </c>
      <c r="N78" s="7"/>
    </row>
    <row r="79" spans="1:14">
      <c r="A79" s="2" t="s">
        <v>19</v>
      </c>
      <c r="B79" t="s">
        <v>20</v>
      </c>
      <c r="C79">
        <v>8</v>
      </c>
      <c r="D79" t="s">
        <v>1375</v>
      </c>
      <c r="E79" t="s">
        <v>1453</v>
      </c>
      <c r="F79" t="s">
        <v>1453</v>
      </c>
      <c r="G79" s="1">
        <v>43086</v>
      </c>
      <c r="H79" s="6">
        <f t="shared" si="2"/>
        <v>2018</v>
      </c>
      <c r="I79">
        <v>1657</v>
      </c>
      <c r="J79" s="11">
        <f t="shared" si="3"/>
        <v>3.2808600000000001</v>
      </c>
      <c r="K79" t="s">
        <v>21</v>
      </c>
      <c r="L79" s="6" t="s">
        <v>10</v>
      </c>
      <c r="N79" s="7"/>
    </row>
    <row r="80" spans="1:14">
      <c r="A80" s="2" t="s">
        <v>19</v>
      </c>
      <c r="B80" t="s">
        <v>20</v>
      </c>
      <c r="C80">
        <v>8</v>
      </c>
      <c r="D80" t="s">
        <v>1375</v>
      </c>
      <c r="E80" t="s">
        <v>1454</v>
      </c>
      <c r="F80" t="s">
        <v>1454</v>
      </c>
      <c r="G80" s="1">
        <v>43087</v>
      </c>
      <c r="H80" s="6">
        <f t="shared" si="2"/>
        <v>2018</v>
      </c>
      <c r="I80">
        <v>1487</v>
      </c>
      <c r="J80" s="11">
        <f t="shared" si="3"/>
        <v>2.9442599999999999</v>
      </c>
      <c r="K80" t="s">
        <v>21</v>
      </c>
      <c r="L80" s="6" t="s">
        <v>10</v>
      </c>
      <c r="N80" s="7"/>
    </row>
    <row r="81" spans="1:14">
      <c r="A81" s="2" t="s">
        <v>19</v>
      </c>
      <c r="B81" t="s">
        <v>20</v>
      </c>
      <c r="C81">
        <v>8</v>
      </c>
      <c r="D81" t="s">
        <v>1375</v>
      </c>
      <c r="E81" t="s">
        <v>1455</v>
      </c>
      <c r="F81" t="s">
        <v>1455</v>
      </c>
      <c r="G81" s="1">
        <v>43088</v>
      </c>
      <c r="H81" s="6">
        <f t="shared" si="2"/>
        <v>2018</v>
      </c>
      <c r="I81">
        <v>1334</v>
      </c>
      <c r="J81" s="11">
        <f t="shared" si="3"/>
        <v>2.6413199999999999</v>
      </c>
      <c r="K81" t="s">
        <v>21</v>
      </c>
      <c r="L81" s="6" t="s">
        <v>10</v>
      </c>
      <c r="N81" s="7"/>
    </row>
    <row r="82" spans="1:14">
      <c r="A82" s="2" t="s">
        <v>19</v>
      </c>
      <c r="B82" t="s">
        <v>20</v>
      </c>
      <c r="C82">
        <v>8</v>
      </c>
      <c r="D82" t="s">
        <v>1375</v>
      </c>
      <c r="E82" t="s">
        <v>1456</v>
      </c>
      <c r="F82" t="s">
        <v>1456</v>
      </c>
      <c r="G82" s="1">
        <v>43089</v>
      </c>
      <c r="H82" s="6">
        <f t="shared" si="2"/>
        <v>2018</v>
      </c>
      <c r="I82">
        <v>2613</v>
      </c>
      <c r="J82" s="11">
        <f t="shared" si="3"/>
        <v>5.1737399999999996</v>
      </c>
      <c r="K82" t="s">
        <v>21</v>
      </c>
      <c r="L82" s="6" t="s">
        <v>10</v>
      </c>
      <c r="N82" s="7"/>
    </row>
    <row r="83" spans="1:14">
      <c r="A83" s="2" t="s">
        <v>19</v>
      </c>
      <c r="B83" t="s">
        <v>20</v>
      </c>
      <c r="C83">
        <v>8</v>
      </c>
      <c r="D83" t="s">
        <v>1375</v>
      </c>
      <c r="E83" t="s">
        <v>1457</v>
      </c>
      <c r="F83" t="s">
        <v>1457</v>
      </c>
      <c r="G83" s="1">
        <v>43090</v>
      </c>
      <c r="H83" s="6">
        <f t="shared" si="2"/>
        <v>2018</v>
      </c>
      <c r="I83">
        <v>1377</v>
      </c>
      <c r="J83" s="11">
        <f t="shared" si="3"/>
        <v>2.7264599999999999</v>
      </c>
      <c r="K83" t="s">
        <v>21</v>
      </c>
      <c r="L83" s="6" t="s">
        <v>10</v>
      </c>
      <c r="N83" s="7"/>
    </row>
    <row r="84" spans="1:14">
      <c r="A84" s="2" t="s">
        <v>19</v>
      </c>
      <c r="B84" t="s">
        <v>20</v>
      </c>
      <c r="C84">
        <v>8</v>
      </c>
      <c r="D84" t="s">
        <v>1375</v>
      </c>
      <c r="E84" t="s">
        <v>1458</v>
      </c>
      <c r="F84" t="s">
        <v>1458</v>
      </c>
      <c r="G84" s="1">
        <v>43091</v>
      </c>
      <c r="H84" s="6">
        <f t="shared" si="2"/>
        <v>2018</v>
      </c>
      <c r="I84">
        <v>1792</v>
      </c>
      <c r="J84" s="11">
        <f t="shared" si="3"/>
        <v>3.5481600000000002</v>
      </c>
      <c r="K84" t="s">
        <v>21</v>
      </c>
      <c r="L84" s="6" t="s">
        <v>10</v>
      </c>
      <c r="N84" s="7"/>
    </row>
    <row r="85" spans="1:14">
      <c r="A85" s="2" t="s">
        <v>19</v>
      </c>
      <c r="B85" t="s">
        <v>20</v>
      </c>
      <c r="C85">
        <v>8</v>
      </c>
      <c r="D85" t="s">
        <v>1375</v>
      </c>
      <c r="E85" t="s">
        <v>1459</v>
      </c>
      <c r="F85" t="s">
        <v>1459</v>
      </c>
      <c r="G85" s="1">
        <v>43092</v>
      </c>
      <c r="H85" s="6">
        <f t="shared" si="2"/>
        <v>2018</v>
      </c>
      <c r="I85">
        <v>1669</v>
      </c>
      <c r="J85" s="11">
        <f t="shared" si="3"/>
        <v>3.3046199999999999</v>
      </c>
      <c r="K85" t="s">
        <v>21</v>
      </c>
      <c r="L85" s="6" t="s">
        <v>10</v>
      </c>
      <c r="N85" s="7"/>
    </row>
    <row r="86" spans="1:14">
      <c r="A86" s="2" t="s">
        <v>19</v>
      </c>
      <c r="B86" t="s">
        <v>20</v>
      </c>
      <c r="C86">
        <v>8</v>
      </c>
      <c r="D86" t="s">
        <v>1375</v>
      </c>
      <c r="E86" t="s">
        <v>1460</v>
      </c>
      <c r="F86" t="s">
        <v>1460</v>
      </c>
      <c r="G86" s="1">
        <v>43093</v>
      </c>
      <c r="H86" s="6">
        <f t="shared" si="2"/>
        <v>2018</v>
      </c>
      <c r="I86">
        <v>1921</v>
      </c>
      <c r="J86" s="11">
        <f t="shared" si="3"/>
        <v>3.8035800000000002</v>
      </c>
      <c r="K86" t="s">
        <v>21</v>
      </c>
      <c r="L86" s="6" t="s">
        <v>10</v>
      </c>
      <c r="N86" s="7"/>
    </row>
    <row r="87" spans="1:14">
      <c r="A87" s="2" t="s">
        <v>19</v>
      </c>
      <c r="B87" t="s">
        <v>20</v>
      </c>
      <c r="C87">
        <v>8</v>
      </c>
      <c r="D87" t="s">
        <v>1375</v>
      </c>
      <c r="E87" t="s">
        <v>1461</v>
      </c>
      <c r="F87" t="s">
        <v>1461</v>
      </c>
      <c r="G87" s="1">
        <v>43094</v>
      </c>
      <c r="H87" s="6">
        <f t="shared" si="2"/>
        <v>2018</v>
      </c>
      <c r="I87">
        <v>1537</v>
      </c>
      <c r="J87" s="11">
        <f t="shared" si="3"/>
        <v>3.0432600000000001</v>
      </c>
      <c r="K87" t="s">
        <v>21</v>
      </c>
      <c r="L87" s="6" t="s">
        <v>10</v>
      </c>
      <c r="N87" s="7"/>
    </row>
    <row r="88" spans="1:14">
      <c r="A88" s="2" t="s">
        <v>19</v>
      </c>
      <c r="B88" t="s">
        <v>20</v>
      </c>
      <c r="C88">
        <v>8</v>
      </c>
      <c r="D88" t="s">
        <v>1375</v>
      </c>
      <c r="E88" t="s">
        <v>1462</v>
      </c>
      <c r="F88" t="s">
        <v>1462</v>
      </c>
      <c r="G88" s="1">
        <v>43095</v>
      </c>
      <c r="H88" s="6">
        <f t="shared" si="2"/>
        <v>2018</v>
      </c>
      <c r="I88">
        <v>2218</v>
      </c>
      <c r="J88" s="11">
        <f t="shared" si="3"/>
        <v>4.3916399999999998</v>
      </c>
      <c r="K88" t="s">
        <v>21</v>
      </c>
      <c r="L88" s="6" t="s">
        <v>10</v>
      </c>
      <c r="N88" s="7"/>
    </row>
    <row r="89" spans="1:14">
      <c r="A89" s="2" t="s">
        <v>19</v>
      </c>
      <c r="B89" t="s">
        <v>20</v>
      </c>
      <c r="C89">
        <v>8</v>
      </c>
      <c r="D89" t="s">
        <v>1375</v>
      </c>
      <c r="E89" t="s">
        <v>1463</v>
      </c>
      <c r="F89" t="s">
        <v>1463</v>
      </c>
      <c r="G89" s="1">
        <v>43096</v>
      </c>
      <c r="H89" s="6">
        <f t="shared" si="2"/>
        <v>2018</v>
      </c>
      <c r="I89">
        <v>1161</v>
      </c>
      <c r="J89" s="11">
        <f t="shared" si="3"/>
        <v>2.2987799999999998</v>
      </c>
      <c r="K89" t="s">
        <v>21</v>
      </c>
      <c r="L89" s="6" t="s">
        <v>10</v>
      </c>
      <c r="N89" s="7"/>
    </row>
    <row r="90" spans="1:14">
      <c r="A90" s="2" t="s">
        <v>19</v>
      </c>
      <c r="B90" t="s">
        <v>20</v>
      </c>
      <c r="C90">
        <v>8</v>
      </c>
      <c r="D90" t="s">
        <v>1375</v>
      </c>
      <c r="E90" t="s">
        <v>1464</v>
      </c>
      <c r="F90" t="s">
        <v>1464</v>
      </c>
      <c r="G90" s="1">
        <v>43097</v>
      </c>
      <c r="H90" s="6">
        <f t="shared" si="2"/>
        <v>2018</v>
      </c>
      <c r="I90">
        <v>1451</v>
      </c>
      <c r="J90" s="11">
        <f t="shared" si="3"/>
        <v>2.8729800000000001</v>
      </c>
      <c r="K90" t="s">
        <v>21</v>
      </c>
      <c r="L90" s="6" t="s">
        <v>10</v>
      </c>
      <c r="N90" s="7"/>
    </row>
    <row r="91" spans="1:14">
      <c r="A91" s="2" t="s">
        <v>19</v>
      </c>
      <c r="B91" t="s">
        <v>20</v>
      </c>
      <c r="C91">
        <v>8</v>
      </c>
      <c r="D91" t="s">
        <v>1375</v>
      </c>
      <c r="E91" t="s">
        <v>1465</v>
      </c>
      <c r="F91" t="s">
        <v>1465</v>
      </c>
      <c r="G91" s="1">
        <v>43098</v>
      </c>
      <c r="H91" s="6">
        <f t="shared" si="2"/>
        <v>2018</v>
      </c>
      <c r="I91">
        <v>2003</v>
      </c>
      <c r="J91" s="11">
        <f t="shared" si="3"/>
        <v>3.9659399999999998</v>
      </c>
      <c r="K91" t="s">
        <v>21</v>
      </c>
      <c r="L91" s="6" t="s">
        <v>10</v>
      </c>
      <c r="N91" s="7"/>
    </row>
    <row r="92" spans="1:14">
      <c r="A92" s="2" t="s">
        <v>19</v>
      </c>
      <c r="B92" t="s">
        <v>20</v>
      </c>
      <c r="C92">
        <v>8</v>
      </c>
      <c r="D92" t="s">
        <v>1375</v>
      </c>
      <c r="E92" t="s">
        <v>1466</v>
      </c>
      <c r="F92" t="s">
        <v>1466</v>
      </c>
      <c r="G92" s="1">
        <v>43099</v>
      </c>
      <c r="H92" s="6">
        <f t="shared" si="2"/>
        <v>2018</v>
      </c>
      <c r="I92">
        <v>1992</v>
      </c>
      <c r="J92" s="11">
        <f t="shared" si="3"/>
        <v>3.9441600000000001</v>
      </c>
      <c r="K92" t="s">
        <v>21</v>
      </c>
      <c r="L92" s="6" t="s">
        <v>10</v>
      </c>
      <c r="N92" s="7"/>
    </row>
    <row r="93" spans="1:14">
      <c r="A93" s="2" t="s">
        <v>19</v>
      </c>
      <c r="B93" t="s">
        <v>20</v>
      </c>
      <c r="C93">
        <v>8</v>
      </c>
      <c r="D93" t="s">
        <v>1375</v>
      </c>
      <c r="E93" t="s">
        <v>1467</v>
      </c>
      <c r="F93" t="s">
        <v>1467</v>
      </c>
      <c r="G93" s="1">
        <v>43100</v>
      </c>
      <c r="H93" s="6">
        <f t="shared" si="2"/>
        <v>2018</v>
      </c>
      <c r="I93">
        <v>1855</v>
      </c>
      <c r="J93" s="11">
        <f t="shared" si="3"/>
        <v>3.6728999999999998</v>
      </c>
      <c r="K93" t="s">
        <v>21</v>
      </c>
      <c r="L93" s="6" t="s">
        <v>10</v>
      </c>
      <c r="N93" s="7"/>
    </row>
    <row r="94" spans="1:14">
      <c r="A94" s="2" t="s">
        <v>19</v>
      </c>
      <c r="B94" t="s">
        <v>20</v>
      </c>
      <c r="C94">
        <v>8</v>
      </c>
      <c r="D94" t="s">
        <v>1375</v>
      </c>
      <c r="E94" t="s">
        <v>1468</v>
      </c>
      <c r="F94" t="s">
        <v>1468</v>
      </c>
      <c r="G94" s="1">
        <v>43101</v>
      </c>
      <c r="H94" s="6">
        <f t="shared" si="2"/>
        <v>2018</v>
      </c>
      <c r="I94">
        <v>1636</v>
      </c>
      <c r="J94" s="11">
        <f t="shared" si="3"/>
        <v>3.2392799999999999</v>
      </c>
      <c r="K94" t="s">
        <v>21</v>
      </c>
      <c r="L94" s="6" t="s">
        <v>10</v>
      </c>
      <c r="N94" s="7"/>
    </row>
    <row r="95" spans="1:14">
      <c r="A95" s="2" t="s">
        <v>19</v>
      </c>
      <c r="B95" t="s">
        <v>20</v>
      </c>
      <c r="C95">
        <v>8</v>
      </c>
      <c r="D95" t="s">
        <v>1375</v>
      </c>
      <c r="E95" t="s">
        <v>1469</v>
      </c>
      <c r="F95" t="s">
        <v>1469</v>
      </c>
      <c r="G95" s="1">
        <v>43102</v>
      </c>
      <c r="H95" s="6">
        <f t="shared" si="2"/>
        <v>2018</v>
      </c>
      <c r="I95">
        <v>1971</v>
      </c>
      <c r="J95" s="11">
        <f t="shared" si="3"/>
        <v>3.9025799999999999</v>
      </c>
      <c r="K95" t="s">
        <v>21</v>
      </c>
      <c r="L95" s="6" t="s">
        <v>10</v>
      </c>
      <c r="N95" s="7"/>
    </row>
    <row r="96" spans="1:14">
      <c r="A96" s="2" t="s">
        <v>19</v>
      </c>
      <c r="B96" t="s">
        <v>20</v>
      </c>
      <c r="C96">
        <v>8</v>
      </c>
      <c r="D96" t="s">
        <v>1375</v>
      </c>
      <c r="E96" t="s">
        <v>1470</v>
      </c>
      <c r="F96" t="s">
        <v>1470</v>
      </c>
      <c r="G96" s="1">
        <v>43103</v>
      </c>
      <c r="H96" s="6">
        <f t="shared" si="2"/>
        <v>2018</v>
      </c>
      <c r="I96">
        <v>1734</v>
      </c>
      <c r="J96" s="11">
        <f t="shared" si="3"/>
        <v>3.4333200000000001</v>
      </c>
      <c r="K96" t="s">
        <v>21</v>
      </c>
      <c r="L96" s="6" t="s">
        <v>10</v>
      </c>
      <c r="N96" s="7"/>
    </row>
    <row r="97" spans="1:14">
      <c r="A97" s="2" t="s">
        <v>19</v>
      </c>
      <c r="B97" t="s">
        <v>20</v>
      </c>
      <c r="C97">
        <v>8</v>
      </c>
      <c r="D97" t="s">
        <v>1375</v>
      </c>
      <c r="E97" t="s">
        <v>1471</v>
      </c>
      <c r="F97" t="s">
        <v>1471</v>
      </c>
      <c r="G97" s="1">
        <v>43104</v>
      </c>
      <c r="H97" s="6">
        <f t="shared" si="2"/>
        <v>2018</v>
      </c>
      <c r="I97">
        <v>2476</v>
      </c>
      <c r="J97" s="11">
        <f t="shared" si="3"/>
        <v>4.9024799999999997</v>
      </c>
      <c r="K97" t="s">
        <v>21</v>
      </c>
      <c r="L97" s="6" t="s">
        <v>10</v>
      </c>
      <c r="N97" s="7"/>
    </row>
    <row r="98" spans="1:14">
      <c r="A98" s="2" t="s">
        <v>19</v>
      </c>
      <c r="B98" t="s">
        <v>20</v>
      </c>
      <c r="C98">
        <v>8</v>
      </c>
      <c r="D98" t="s">
        <v>1375</v>
      </c>
      <c r="E98" t="s">
        <v>1472</v>
      </c>
      <c r="F98" t="s">
        <v>1472</v>
      </c>
      <c r="G98" s="1">
        <v>43105</v>
      </c>
      <c r="H98" s="6">
        <f t="shared" si="2"/>
        <v>2018</v>
      </c>
      <c r="I98">
        <v>3733</v>
      </c>
      <c r="J98" s="11">
        <f t="shared" si="3"/>
        <v>7.3913399999999996</v>
      </c>
      <c r="K98" t="s">
        <v>1212</v>
      </c>
      <c r="L98" s="6" t="s">
        <v>10</v>
      </c>
      <c r="N98" s="7"/>
    </row>
    <row r="99" spans="1:14">
      <c r="A99" s="2" t="s">
        <v>19</v>
      </c>
      <c r="B99" t="s">
        <v>20</v>
      </c>
      <c r="C99">
        <v>8</v>
      </c>
      <c r="D99" t="s">
        <v>1375</v>
      </c>
      <c r="E99" t="s">
        <v>1473</v>
      </c>
      <c r="F99" t="s">
        <v>1473</v>
      </c>
      <c r="G99" s="1">
        <v>43106</v>
      </c>
      <c r="H99" s="6">
        <f t="shared" si="2"/>
        <v>2018</v>
      </c>
      <c r="I99">
        <v>5776</v>
      </c>
      <c r="J99" s="11">
        <f t="shared" si="3"/>
        <v>11.43648</v>
      </c>
      <c r="K99" t="s">
        <v>1212</v>
      </c>
      <c r="L99" s="6" t="s">
        <v>10</v>
      </c>
      <c r="N99" s="7"/>
    </row>
    <row r="100" spans="1:14">
      <c r="A100" s="2" t="s">
        <v>19</v>
      </c>
      <c r="B100" t="s">
        <v>20</v>
      </c>
      <c r="C100">
        <v>8</v>
      </c>
      <c r="D100" t="s">
        <v>1375</v>
      </c>
      <c r="E100" t="s">
        <v>1474</v>
      </c>
      <c r="F100" t="s">
        <v>1474</v>
      </c>
      <c r="G100" s="1">
        <v>43107</v>
      </c>
      <c r="H100" s="6">
        <f t="shared" si="2"/>
        <v>2018</v>
      </c>
      <c r="I100">
        <v>3708</v>
      </c>
      <c r="J100" s="11">
        <f t="shared" si="3"/>
        <v>7.3418400000000004</v>
      </c>
      <c r="K100" t="s">
        <v>1212</v>
      </c>
      <c r="L100" s="6" t="s">
        <v>10</v>
      </c>
      <c r="N100" s="7"/>
    </row>
    <row r="101" spans="1:14">
      <c r="A101" s="2" t="s">
        <v>19</v>
      </c>
      <c r="B101" t="s">
        <v>20</v>
      </c>
      <c r="C101">
        <v>8</v>
      </c>
      <c r="D101" t="s">
        <v>1375</v>
      </c>
      <c r="E101" t="s">
        <v>1475</v>
      </c>
      <c r="F101" t="s">
        <v>1475</v>
      </c>
      <c r="G101" s="1">
        <v>43108</v>
      </c>
      <c r="H101" s="6">
        <f t="shared" si="2"/>
        <v>2018</v>
      </c>
      <c r="I101">
        <v>6654</v>
      </c>
      <c r="J101" s="11">
        <f t="shared" si="3"/>
        <v>13.17492</v>
      </c>
      <c r="K101" t="s">
        <v>21</v>
      </c>
      <c r="L101" s="6" t="s">
        <v>10</v>
      </c>
      <c r="N101" s="7"/>
    </row>
    <row r="102" spans="1:14">
      <c r="A102" s="2" t="s">
        <v>19</v>
      </c>
      <c r="B102" t="s">
        <v>20</v>
      </c>
      <c r="C102">
        <v>8</v>
      </c>
      <c r="D102" t="s">
        <v>1375</v>
      </c>
      <c r="E102" t="s">
        <v>1476</v>
      </c>
      <c r="F102" t="s">
        <v>1476</v>
      </c>
      <c r="G102" s="1">
        <v>43109</v>
      </c>
      <c r="H102" s="6">
        <f t="shared" si="2"/>
        <v>2018</v>
      </c>
      <c r="I102">
        <v>15919</v>
      </c>
      <c r="J102" s="11">
        <f t="shared" si="3"/>
        <v>31.51962</v>
      </c>
      <c r="K102" t="s">
        <v>21</v>
      </c>
      <c r="L102" s="6" t="s">
        <v>10</v>
      </c>
      <c r="N102" s="7"/>
    </row>
    <row r="103" spans="1:14">
      <c r="A103" s="2" t="s">
        <v>19</v>
      </c>
      <c r="B103" t="s">
        <v>20</v>
      </c>
      <c r="C103">
        <v>8</v>
      </c>
      <c r="D103" t="s">
        <v>1375</v>
      </c>
      <c r="E103" t="s">
        <v>1477</v>
      </c>
      <c r="F103" t="s">
        <v>1477</v>
      </c>
      <c r="G103" s="1">
        <v>43110</v>
      </c>
      <c r="H103" s="6">
        <f t="shared" si="2"/>
        <v>2018</v>
      </c>
      <c r="I103">
        <v>10115</v>
      </c>
      <c r="J103" s="11">
        <f t="shared" si="3"/>
        <v>20.027699999999999</v>
      </c>
      <c r="K103" t="s">
        <v>21</v>
      </c>
      <c r="L103" s="6" t="s">
        <v>10</v>
      </c>
      <c r="N103" s="7"/>
    </row>
    <row r="104" spans="1:14">
      <c r="A104" s="2" t="s">
        <v>19</v>
      </c>
      <c r="B104" t="s">
        <v>20</v>
      </c>
      <c r="C104">
        <v>8</v>
      </c>
      <c r="D104" t="s">
        <v>1375</v>
      </c>
      <c r="E104" t="s">
        <v>1478</v>
      </c>
      <c r="F104" t="s">
        <v>1478</v>
      </c>
      <c r="G104" s="1">
        <v>43111</v>
      </c>
      <c r="H104" s="6">
        <f t="shared" si="2"/>
        <v>2018</v>
      </c>
      <c r="I104">
        <v>6782</v>
      </c>
      <c r="J104" s="11">
        <f t="shared" si="3"/>
        <v>13.42836</v>
      </c>
      <c r="K104" t="s">
        <v>21</v>
      </c>
      <c r="L104" s="6" t="s">
        <v>10</v>
      </c>
      <c r="N104" s="7"/>
    </row>
    <row r="105" spans="1:14">
      <c r="A105" s="2" t="s">
        <v>19</v>
      </c>
      <c r="B105" t="s">
        <v>20</v>
      </c>
      <c r="C105">
        <v>8</v>
      </c>
      <c r="D105" t="s">
        <v>1375</v>
      </c>
      <c r="E105" t="s">
        <v>1479</v>
      </c>
      <c r="F105" t="s">
        <v>1479</v>
      </c>
      <c r="G105" s="1">
        <v>43112</v>
      </c>
      <c r="H105" s="6">
        <f t="shared" si="2"/>
        <v>2018</v>
      </c>
      <c r="I105">
        <v>5494</v>
      </c>
      <c r="J105" s="11">
        <f t="shared" si="3"/>
        <v>10.878119999999999</v>
      </c>
      <c r="K105" t="s">
        <v>21</v>
      </c>
      <c r="L105" s="6" t="s">
        <v>10</v>
      </c>
      <c r="N105" s="7"/>
    </row>
    <row r="106" spans="1:14">
      <c r="A106" s="2" t="s">
        <v>19</v>
      </c>
      <c r="B106" t="s">
        <v>20</v>
      </c>
      <c r="C106">
        <v>8</v>
      </c>
      <c r="D106" t="s">
        <v>1375</v>
      </c>
      <c r="E106" t="s">
        <v>1480</v>
      </c>
      <c r="F106" t="s">
        <v>1480</v>
      </c>
      <c r="G106" s="1">
        <v>43113</v>
      </c>
      <c r="H106" s="6">
        <f t="shared" si="2"/>
        <v>2018</v>
      </c>
      <c r="I106">
        <v>4633</v>
      </c>
      <c r="J106" s="11">
        <f t="shared" si="3"/>
        <v>9.1733399999999996</v>
      </c>
      <c r="K106" t="s">
        <v>21</v>
      </c>
      <c r="L106" s="6" t="s">
        <v>10</v>
      </c>
      <c r="N106" s="7"/>
    </row>
    <row r="107" spans="1:14">
      <c r="A107" s="2" t="s">
        <v>19</v>
      </c>
      <c r="B107" t="s">
        <v>20</v>
      </c>
      <c r="C107">
        <v>8</v>
      </c>
      <c r="D107" t="s">
        <v>1375</v>
      </c>
      <c r="E107" t="s">
        <v>1481</v>
      </c>
      <c r="F107" t="s">
        <v>1481</v>
      </c>
      <c r="G107" s="1">
        <v>43114</v>
      </c>
      <c r="H107" s="6">
        <f t="shared" si="2"/>
        <v>2018</v>
      </c>
      <c r="I107">
        <v>3995</v>
      </c>
      <c r="J107" s="11">
        <f t="shared" si="3"/>
        <v>7.9100999999999999</v>
      </c>
      <c r="K107" t="s">
        <v>21</v>
      </c>
      <c r="L107" s="6" t="s">
        <v>10</v>
      </c>
      <c r="N107" s="7"/>
    </row>
    <row r="108" spans="1:14">
      <c r="A108" s="2" t="s">
        <v>19</v>
      </c>
      <c r="B108" t="s">
        <v>20</v>
      </c>
      <c r="C108">
        <v>8</v>
      </c>
      <c r="D108" t="s">
        <v>1375</v>
      </c>
      <c r="E108" t="s">
        <v>1482</v>
      </c>
      <c r="F108" t="s">
        <v>1482</v>
      </c>
      <c r="G108" s="1">
        <v>43115</v>
      </c>
      <c r="H108" s="6">
        <f t="shared" si="2"/>
        <v>2018</v>
      </c>
      <c r="I108">
        <v>3872</v>
      </c>
      <c r="J108" s="11">
        <f t="shared" si="3"/>
        <v>7.6665599999999996</v>
      </c>
      <c r="K108" t="s">
        <v>21</v>
      </c>
      <c r="L108" s="6" t="s">
        <v>10</v>
      </c>
      <c r="N108" s="7"/>
    </row>
    <row r="109" spans="1:14">
      <c r="A109" s="2" t="s">
        <v>19</v>
      </c>
      <c r="B109" t="s">
        <v>20</v>
      </c>
      <c r="C109">
        <v>8</v>
      </c>
      <c r="D109" t="s">
        <v>1375</v>
      </c>
      <c r="E109" t="s">
        <v>1483</v>
      </c>
      <c r="F109" t="s">
        <v>1483</v>
      </c>
      <c r="G109" s="1">
        <v>43116</v>
      </c>
      <c r="H109" s="6">
        <f t="shared" si="2"/>
        <v>2018</v>
      </c>
      <c r="I109">
        <v>4437</v>
      </c>
      <c r="J109" s="11">
        <f t="shared" si="3"/>
        <v>8.7852599999999992</v>
      </c>
      <c r="K109" t="s">
        <v>21</v>
      </c>
      <c r="L109" s="6" t="s">
        <v>10</v>
      </c>
      <c r="N109" s="7"/>
    </row>
    <row r="110" spans="1:14">
      <c r="A110" s="2" t="s">
        <v>19</v>
      </c>
      <c r="B110" t="s">
        <v>20</v>
      </c>
      <c r="C110">
        <v>8</v>
      </c>
      <c r="D110" t="s">
        <v>1375</v>
      </c>
      <c r="E110" t="s">
        <v>1484</v>
      </c>
      <c r="F110" t="s">
        <v>1484</v>
      </c>
      <c r="G110" s="1">
        <v>43117</v>
      </c>
      <c r="H110" s="6">
        <f t="shared" si="2"/>
        <v>2018</v>
      </c>
      <c r="I110">
        <v>3936</v>
      </c>
      <c r="J110" s="11">
        <f t="shared" si="3"/>
        <v>7.7932800000000002</v>
      </c>
      <c r="K110" t="s">
        <v>21</v>
      </c>
      <c r="L110" s="6" t="s">
        <v>10</v>
      </c>
      <c r="N110" s="7"/>
    </row>
    <row r="111" spans="1:14">
      <c r="A111" s="2" t="s">
        <v>19</v>
      </c>
      <c r="B111" t="s">
        <v>20</v>
      </c>
      <c r="C111">
        <v>8</v>
      </c>
      <c r="D111" t="s">
        <v>1375</v>
      </c>
      <c r="E111" t="s">
        <v>1485</v>
      </c>
      <c r="F111" t="s">
        <v>1485</v>
      </c>
      <c r="G111" s="1">
        <v>43118</v>
      </c>
      <c r="H111" s="6">
        <f t="shared" si="2"/>
        <v>2018</v>
      </c>
      <c r="I111">
        <v>6287</v>
      </c>
      <c r="J111" s="11">
        <f t="shared" si="3"/>
        <v>12.448259999999999</v>
      </c>
      <c r="K111" t="s">
        <v>21</v>
      </c>
      <c r="L111" s="6" t="s">
        <v>10</v>
      </c>
      <c r="N111" s="7"/>
    </row>
    <row r="112" spans="1:14">
      <c r="A112" s="2" t="s">
        <v>19</v>
      </c>
      <c r="B112" t="s">
        <v>20</v>
      </c>
      <c r="C112">
        <v>8</v>
      </c>
      <c r="D112" t="s">
        <v>1375</v>
      </c>
      <c r="E112" t="s">
        <v>1486</v>
      </c>
      <c r="F112" t="s">
        <v>1486</v>
      </c>
      <c r="G112" s="1">
        <v>43119</v>
      </c>
      <c r="H112" s="6">
        <f t="shared" si="2"/>
        <v>2018</v>
      </c>
      <c r="I112">
        <v>7399</v>
      </c>
      <c r="J112" s="11">
        <f t="shared" si="3"/>
        <v>14.65002</v>
      </c>
      <c r="K112" t="s">
        <v>21</v>
      </c>
      <c r="L112" s="6" t="s">
        <v>10</v>
      </c>
      <c r="N112" s="7"/>
    </row>
    <row r="113" spans="1:14">
      <c r="A113" s="2" t="s">
        <v>19</v>
      </c>
      <c r="B113" t="s">
        <v>20</v>
      </c>
      <c r="C113">
        <v>8</v>
      </c>
      <c r="D113" t="s">
        <v>1375</v>
      </c>
      <c r="E113" t="s">
        <v>1487</v>
      </c>
      <c r="F113" t="s">
        <v>1487</v>
      </c>
      <c r="G113" s="1">
        <v>43120</v>
      </c>
      <c r="H113" s="6">
        <f t="shared" si="2"/>
        <v>2018</v>
      </c>
      <c r="I113">
        <v>5530</v>
      </c>
      <c r="J113" s="11">
        <f t="shared" si="3"/>
        <v>10.949400000000001</v>
      </c>
      <c r="K113" t="s">
        <v>21</v>
      </c>
      <c r="L113" s="6" t="s">
        <v>10</v>
      </c>
      <c r="N113" s="7"/>
    </row>
    <row r="114" spans="1:14">
      <c r="A114" s="2" t="s">
        <v>19</v>
      </c>
      <c r="B114" t="s">
        <v>20</v>
      </c>
      <c r="C114">
        <v>8</v>
      </c>
      <c r="D114" t="s">
        <v>1375</v>
      </c>
      <c r="E114" t="s">
        <v>1488</v>
      </c>
      <c r="F114" t="s">
        <v>1488</v>
      </c>
      <c r="G114" s="1">
        <v>43121</v>
      </c>
      <c r="H114" s="6">
        <f t="shared" si="2"/>
        <v>2018</v>
      </c>
      <c r="I114">
        <v>4741</v>
      </c>
      <c r="J114" s="11">
        <f t="shared" si="3"/>
        <v>9.3871800000000007</v>
      </c>
      <c r="K114" t="s">
        <v>21</v>
      </c>
      <c r="L114" s="6" t="s">
        <v>10</v>
      </c>
      <c r="N114" s="7"/>
    </row>
    <row r="115" spans="1:14">
      <c r="A115" s="2" t="s">
        <v>19</v>
      </c>
      <c r="B115" t="s">
        <v>20</v>
      </c>
      <c r="C115">
        <v>8</v>
      </c>
      <c r="D115" t="s">
        <v>1375</v>
      </c>
      <c r="E115" t="s">
        <v>1489</v>
      </c>
      <c r="F115" t="s">
        <v>1489</v>
      </c>
      <c r="G115" s="1">
        <v>43122</v>
      </c>
      <c r="H115" s="6">
        <f t="shared" si="2"/>
        <v>2018</v>
      </c>
      <c r="I115">
        <v>5828</v>
      </c>
      <c r="J115" s="11">
        <f t="shared" si="3"/>
        <v>11.539440000000001</v>
      </c>
      <c r="K115" t="s">
        <v>21</v>
      </c>
      <c r="L115" s="6" t="s">
        <v>10</v>
      </c>
      <c r="N115" s="7"/>
    </row>
    <row r="116" spans="1:14">
      <c r="A116" s="2" t="s">
        <v>19</v>
      </c>
      <c r="B116" t="s">
        <v>20</v>
      </c>
      <c r="C116">
        <v>8</v>
      </c>
      <c r="D116" t="s">
        <v>1375</v>
      </c>
      <c r="E116" t="s">
        <v>1490</v>
      </c>
      <c r="F116" t="s">
        <v>1490</v>
      </c>
      <c r="G116" s="1">
        <v>43123</v>
      </c>
      <c r="H116" s="6">
        <f t="shared" si="2"/>
        <v>2018</v>
      </c>
      <c r="I116">
        <v>4094</v>
      </c>
      <c r="J116" s="11">
        <f t="shared" si="3"/>
        <v>8.1061200000000007</v>
      </c>
      <c r="K116" t="s">
        <v>21</v>
      </c>
      <c r="L116" s="6" t="s">
        <v>10</v>
      </c>
      <c r="N116" s="7"/>
    </row>
    <row r="117" spans="1:14">
      <c r="A117" s="2" t="s">
        <v>19</v>
      </c>
      <c r="B117" t="s">
        <v>20</v>
      </c>
      <c r="C117">
        <v>8</v>
      </c>
      <c r="D117" t="s">
        <v>1375</v>
      </c>
      <c r="E117" t="s">
        <v>1491</v>
      </c>
      <c r="F117" t="s">
        <v>1491</v>
      </c>
      <c r="G117" s="1">
        <v>43124</v>
      </c>
      <c r="H117" s="6">
        <f t="shared" si="2"/>
        <v>2018</v>
      </c>
      <c r="I117">
        <v>7173</v>
      </c>
      <c r="J117" s="11">
        <f t="shared" si="3"/>
        <v>14.202539999999999</v>
      </c>
      <c r="K117" t="s">
        <v>21</v>
      </c>
      <c r="L117" s="6" t="s">
        <v>10</v>
      </c>
      <c r="N117" s="7"/>
    </row>
    <row r="118" spans="1:14">
      <c r="A118" s="2" t="s">
        <v>19</v>
      </c>
      <c r="B118" t="s">
        <v>20</v>
      </c>
      <c r="C118">
        <v>8</v>
      </c>
      <c r="D118" t="s">
        <v>1375</v>
      </c>
      <c r="E118" t="s">
        <v>1492</v>
      </c>
      <c r="F118" t="s">
        <v>1492</v>
      </c>
      <c r="G118" s="1">
        <v>43125</v>
      </c>
      <c r="H118" s="6">
        <f t="shared" si="2"/>
        <v>2018</v>
      </c>
      <c r="I118">
        <v>6230</v>
      </c>
      <c r="J118" s="11">
        <f t="shared" si="3"/>
        <v>12.3354</v>
      </c>
      <c r="K118" t="s">
        <v>21</v>
      </c>
      <c r="L118" s="6" t="s">
        <v>10</v>
      </c>
      <c r="N118" s="7"/>
    </row>
    <row r="119" spans="1:14">
      <c r="A119" s="2" t="s">
        <v>19</v>
      </c>
      <c r="B119" t="s">
        <v>20</v>
      </c>
      <c r="C119">
        <v>8</v>
      </c>
      <c r="D119" t="s">
        <v>1375</v>
      </c>
      <c r="E119" t="s">
        <v>1493</v>
      </c>
      <c r="F119" t="s">
        <v>1493</v>
      </c>
      <c r="G119" s="1">
        <v>43126</v>
      </c>
      <c r="H119" s="6">
        <f t="shared" si="2"/>
        <v>2018</v>
      </c>
      <c r="I119">
        <v>5587</v>
      </c>
      <c r="J119" s="11">
        <f t="shared" si="3"/>
        <v>11.06226</v>
      </c>
      <c r="K119" t="s">
        <v>21</v>
      </c>
      <c r="L119" s="6" t="s">
        <v>10</v>
      </c>
      <c r="N119" s="7"/>
    </row>
    <row r="120" spans="1:14">
      <c r="A120" s="2" t="s">
        <v>19</v>
      </c>
      <c r="B120" t="s">
        <v>20</v>
      </c>
      <c r="C120">
        <v>8</v>
      </c>
      <c r="D120" t="s">
        <v>1375</v>
      </c>
      <c r="E120" t="s">
        <v>1494</v>
      </c>
      <c r="F120" t="s">
        <v>1494</v>
      </c>
      <c r="G120" s="1">
        <v>43127</v>
      </c>
      <c r="H120" s="6">
        <f t="shared" si="2"/>
        <v>2018</v>
      </c>
      <c r="I120">
        <v>4223</v>
      </c>
      <c r="J120" s="11">
        <f t="shared" si="3"/>
        <v>8.3615399999999998</v>
      </c>
      <c r="K120" t="s">
        <v>21</v>
      </c>
      <c r="L120" s="6" t="s">
        <v>10</v>
      </c>
      <c r="N120" s="7"/>
    </row>
    <row r="121" spans="1:14">
      <c r="A121" s="2" t="s">
        <v>19</v>
      </c>
      <c r="B121" t="s">
        <v>20</v>
      </c>
      <c r="C121">
        <v>8</v>
      </c>
      <c r="D121" t="s">
        <v>1375</v>
      </c>
      <c r="E121" t="s">
        <v>1495</v>
      </c>
      <c r="F121" t="s">
        <v>1495</v>
      </c>
      <c r="G121" s="1">
        <v>43128</v>
      </c>
      <c r="H121" s="6">
        <f t="shared" si="2"/>
        <v>2018</v>
      </c>
      <c r="I121">
        <v>4724</v>
      </c>
      <c r="J121" s="11">
        <f t="shared" si="3"/>
        <v>9.3535199999999996</v>
      </c>
      <c r="K121" t="s">
        <v>21</v>
      </c>
      <c r="L121" s="6" t="s">
        <v>10</v>
      </c>
      <c r="N121" s="7"/>
    </row>
    <row r="122" spans="1:14">
      <c r="A122" s="2" t="s">
        <v>19</v>
      </c>
      <c r="B122" t="s">
        <v>20</v>
      </c>
      <c r="C122">
        <v>8</v>
      </c>
      <c r="D122" t="s">
        <v>1375</v>
      </c>
      <c r="E122" t="s">
        <v>1496</v>
      </c>
      <c r="F122" t="s">
        <v>1496</v>
      </c>
      <c r="G122" s="1">
        <v>43129</v>
      </c>
      <c r="H122" s="6">
        <f t="shared" si="2"/>
        <v>2018</v>
      </c>
      <c r="I122">
        <v>4392</v>
      </c>
      <c r="J122" s="11">
        <f t="shared" si="3"/>
        <v>8.6961600000000008</v>
      </c>
      <c r="K122" t="s">
        <v>21</v>
      </c>
      <c r="L122" s="6" t="s">
        <v>10</v>
      </c>
      <c r="N122" s="7"/>
    </row>
    <row r="123" spans="1:14">
      <c r="A123" s="2" t="s">
        <v>19</v>
      </c>
      <c r="B123" t="s">
        <v>20</v>
      </c>
      <c r="C123">
        <v>8</v>
      </c>
      <c r="D123" t="s">
        <v>1375</v>
      </c>
      <c r="E123" t="s">
        <v>1497</v>
      </c>
      <c r="F123" t="s">
        <v>1497</v>
      </c>
      <c r="G123" s="1">
        <v>43130</v>
      </c>
      <c r="H123" s="6">
        <f t="shared" si="2"/>
        <v>2018</v>
      </c>
      <c r="I123">
        <v>4361</v>
      </c>
      <c r="J123" s="11">
        <f t="shared" si="3"/>
        <v>8.6347799999999992</v>
      </c>
      <c r="K123" t="s">
        <v>21</v>
      </c>
      <c r="L123" s="6" t="s">
        <v>10</v>
      </c>
      <c r="N123" s="7"/>
    </row>
    <row r="124" spans="1:14">
      <c r="A124" s="2" t="s">
        <v>19</v>
      </c>
      <c r="B124" t="s">
        <v>20</v>
      </c>
      <c r="C124">
        <v>8</v>
      </c>
      <c r="D124" t="s">
        <v>1375</v>
      </c>
      <c r="E124" t="s">
        <v>1498</v>
      </c>
      <c r="F124" t="s">
        <v>1498</v>
      </c>
      <c r="G124" s="1">
        <v>43131</v>
      </c>
      <c r="H124" s="6">
        <f t="shared" si="2"/>
        <v>2018</v>
      </c>
      <c r="I124">
        <v>4055</v>
      </c>
      <c r="J124" s="11">
        <f t="shared" si="3"/>
        <v>8.0289000000000001</v>
      </c>
      <c r="K124" t="s">
        <v>21</v>
      </c>
      <c r="L124" s="6" t="s">
        <v>10</v>
      </c>
      <c r="N124" s="7"/>
    </row>
    <row r="125" spans="1:14">
      <c r="A125" s="2" t="s">
        <v>19</v>
      </c>
      <c r="B125" t="s">
        <v>20</v>
      </c>
      <c r="C125">
        <v>8</v>
      </c>
      <c r="D125" t="s">
        <v>1375</v>
      </c>
      <c r="E125" t="s">
        <v>1499</v>
      </c>
      <c r="F125" t="s">
        <v>1499</v>
      </c>
      <c r="G125" s="1">
        <v>43132</v>
      </c>
      <c r="H125" s="6">
        <f t="shared" si="2"/>
        <v>2018</v>
      </c>
      <c r="I125">
        <v>3635</v>
      </c>
      <c r="J125" s="11">
        <f t="shared" si="3"/>
        <v>7.1973000000000003</v>
      </c>
      <c r="K125" t="s">
        <v>21</v>
      </c>
      <c r="L125" s="6" t="s">
        <v>10</v>
      </c>
      <c r="N125" s="7"/>
    </row>
    <row r="126" spans="1:14">
      <c r="A126" s="2" t="s">
        <v>19</v>
      </c>
      <c r="B126" t="s">
        <v>20</v>
      </c>
      <c r="C126">
        <v>8</v>
      </c>
      <c r="D126" t="s">
        <v>1375</v>
      </c>
      <c r="E126" t="s">
        <v>1500</v>
      </c>
      <c r="F126" t="s">
        <v>1500</v>
      </c>
      <c r="G126" s="1">
        <v>43133</v>
      </c>
      <c r="H126" s="6">
        <f t="shared" si="2"/>
        <v>2018</v>
      </c>
      <c r="I126">
        <v>3524</v>
      </c>
      <c r="J126" s="11">
        <f t="shared" si="3"/>
        <v>6.9775200000000002</v>
      </c>
      <c r="K126" t="s">
        <v>21</v>
      </c>
      <c r="L126" s="6" t="s">
        <v>10</v>
      </c>
      <c r="N126" s="7"/>
    </row>
    <row r="127" spans="1:14">
      <c r="A127" s="2" t="s">
        <v>19</v>
      </c>
      <c r="B127" t="s">
        <v>20</v>
      </c>
      <c r="C127">
        <v>8</v>
      </c>
      <c r="D127" t="s">
        <v>1375</v>
      </c>
      <c r="E127" t="s">
        <v>1501</v>
      </c>
      <c r="F127" t="s">
        <v>1501</v>
      </c>
      <c r="G127" s="1">
        <v>43134</v>
      </c>
      <c r="H127" s="6">
        <f t="shared" si="2"/>
        <v>2018</v>
      </c>
      <c r="I127">
        <v>4440</v>
      </c>
      <c r="J127" s="11">
        <f t="shared" si="3"/>
        <v>8.7911999999999999</v>
      </c>
      <c r="K127" t="s">
        <v>21</v>
      </c>
      <c r="L127" s="6" t="s">
        <v>10</v>
      </c>
      <c r="N127" s="7"/>
    </row>
    <row r="128" spans="1:14">
      <c r="A128" s="2" t="s">
        <v>19</v>
      </c>
      <c r="B128" t="s">
        <v>20</v>
      </c>
      <c r="C128">
        <v>8</v>
      </c>
      <c r="D128" t="s">
        <v>1375</v>
      </c>
      <c r="E128" t="s">
        <v>1502</v>
      </c>
      <c r="F128" t="s">
        <v>1502</v>
      </c>
      <c r="G128" s="1">
        <v>43135</v>
      </c>
      <c r="H128" s="6">
        <f t="shared" si="2"/>
        <v>2018</v>
      </c>
      <c r="I128">
        <v>4348</v>
      </c>
      <c r="J128" s="11">
        <f t="shared" si="3"/>
        <v>8.6090400000000002</v>
      </c>
      <c r="K128" t="s">
        <v>21</v>
      </c>
      <c r="L128" s="6" t="s">
        <v>10</v>
      </c>
      <c r="N128" s="7"/>
    </row>
    <row r="129" spans="1:14">
      <c r="A129" s="2" t="s">
        <v>19</v>
      </c>
      <c r="B129" t="s">
        <v>20</v>
      </c>
      <c r="C129">
        <v>8</v>
      </c>
      <c r="D129" t="s">
        <v>1375</v>
      </c>
      <c r="E129" t="s">
        <v>1503</v>
      </c>
      <c r="F129" t="s">
        <v>1503</v>
      </c>
      <c r="G129" s="1">
        <v>43136</v>
      </c>
      <c r="H129" s="6">
        <f t="shared" si="2"/>
        <v>2018</v>
      </c>
      <c r="I129">
        <v>4153</v>
      </c>
      <c r="J129" s="11">
        <f t="shared" si="3"/>
        <v>8.2229399999999995</v>
      </c>
      <c r="K129" t="s">
        <v>21</v>
      </c>
      <c r="L129" s="6" t="s">
        <v>10</v>
      </c>
      <c r="N129" s="7"/>
    </row>
    <row r="130" spans="1:14">
      <c r="A130" s="2" t="s">
        <v>19</v>
      </c>
      <c r="B130" t="s">
        <v>20</v>
      </c>
      <c r="C130">
        <v>8</v>
      </c>
      <c r="D130" t="s">
        <v>1375</v>
      </c>
      <c r="E130" t="s">
        <v>1504</v>
      </c>
      <c r="F130" t="s">
        <v>1504</v>
      </c>
      <c r="G130" s="1">
        <v>43137</v>
      </c>
      <c r="H130" s="6">
        <f t="shared" si="2"/>
        <v>2018</v>
      </c>
      <c r="I130">
        <v>4273</v>
      </c>
      <c r="J130" s="11">
        <f t="shared" si="3"/>
        <v>8.4605399999999999</v>
      </c>
      <c r="K130" t="s">
        <v>21</v>
      </c>
      <c r="L130" s="6" t="s">
        <v>10</v>
      </c>
      <c r="N130" s="7"/>
    </row>
    <row r="131" spans="1:14">
      <c r="A131" s="2" t="s">
        <v>19</v>
      </c>
      <c r="B131" t="s">
        <v>20</v>
      </c>
      <c r="C131">
        <v>8</v>
      </c>
      <c r="D131" t="s">
        <v>1375</v>
      </c>
      <c r="E131" t="s">
        <v>1505</v>
      </c>
      <c r="F131" t="s">
        <v>1505</v>
      </c>
      <c r="G131" s="1">
        <v>43138</v>
      </c>
      <c r="H131" s="6">
        <f t="shared" ref="H131:H194" si="4">IF(MONTH(G131)&gt;9, YEAR(G131)+1,YEAR(G131))</f>
        <v>2018</v>
      </c>
      <c r="I131">
        <v>3999</v>
      </c>
      <c r="J131" s="11">
        <f t="shared" ref="J131:J194" si="5">I131*0.00198</f>
        <v>7.9180200000000003</v>
      </c>
      <c r="K131" t="s">
        <v>21</v>
      </c>
      <c r="L131" s="6" t="s">
        <v>10</v>
      </c>
      <c r="N131" s="7"/>
    </row>
    <row r="132" spans="1:14">
      <c r="A132" s="2" t="s">
        <v>19</v>
      </c>
      <c r="B132" t="s">
        <v>20</v>
      </c>
      <c r="C132">
        <v>8</v>
      </c>
      <c r="D132" t="s">
        <v>1375</v>
      </c>
      <c r="E132" t="s">
        <v>1506</v>
      </c>
      <c r="F132" t="s">
        <v>1506</v>
      </c>
      <c r="G132" s="1">
        <v>43139</v>
      </c>
      <c r="H132" s="6">
        <f t="shared" si="4"/>
        <v>2018</v>
      </c>
      <c r="I132">
        <v>3504</v>
      </c>
      <c r="J132" s="11">
        <f t="shared" si="5"/>
        <v>6.9379200000000001</v>
      </c>
      <c r="K132" t="s">
        <v>21</v>
      </c>
      <c r="L132" s="6" t="s">
        <v>10</v>
      </c>
      <c r="N132" s="7"/>
    </row>
    <row r="133" spans="1:14">
      <c r="A133" s="2" t="s">
        <v>19</v>
      </c>
      <c r="B133" t="s">
        <v>20</v>
      </c>
      <c r="C133">
        <v>8</v>
      </c>
      <c r="D133" t="s">
        <v>1375</v>
      </c>
      <c r="E133" t="s">
        <v>1507</v>
      </c>
      <c r="F133" t="s">
        <v>1507</v>
      </c>
      <c r="G133" s="1">
        <v>43140</v>
      </c>
      <c r="H133" s="6">
        <f t="shared" si="4"/>
        <v>2018</v>
      </c>
      <c r="I133">
        <v>3359</v>
      </c>
      <c r="J133" s="11">
        <f t="shared" si="5"/>
        <v>6.6508200000000004</v>
      </c>
      <c r="K133" t="s">
        <v>21</v>
      </c>
      <c r="L133" s="6" t="s">
        <v>10</v>
      </c>
      <c r="N133" s="7"/>
    </row>
    <row r="134" spans="1:14">
      <c r="A134" s="2" t="s">
        <v>19</v>
      </c>
      <c r="B134" t="s">
        <v>20</v>
      </c>
      <c r="C134">
        <v>8</v>
      </c>
      <c r="D134" t="s">
        <v>1375</v>
      </c>
      <c r="E134" t="s">
        <v>1508</v>
      </c>
      <c r="F134" t="s">
        <v>1508</v>
      </c>
      <c r="G134" s="1">
        <v>43141</v>
      </c>
      <c r="H134" s="6">
        <f t="shared" si="4"/>
        <v>2018</v>
      </c>
      <c r="I134">
        <v>3354</v>
      </c>
      <c r="J134" s="11">
        <f t="shared" si="5"/>
        <v>6.6409200000000004</v>
      </c>
      <c r="K134" t="s">
        <v>21</v>
      </c>
      <c r="L134" s="6" t="s">
        <v>10</v>
      </c>
      <c r="N134" s="7"/>
    </row>
    <row r="135" spans="1:14">
      <c r="A135" s="2" t="s">
        <v>19</v>
      </c>
      <c r="B135" t="s">
        <v>20</v>
      </c>
      <c r="C135">
        <v>8</v>
      </c>
      <c r="D135" t="s">
        <v>1375</v>
      </c>
      <c r="E135" t="s">
        <v>1509</v>
      </c>
      <c r="F135" t="s">
        <v>1509</v>
      </c>
      <c r="G135" s="1">
        <v>43142</v>
      </c>
      <c r="H135" s="6">
        <f t="shared" si="4"/>
        <v>2018</v>
      </c>
      <c r="I135">
        <v>2240</v>
      </c>
      <c r="J135" s="11">
        <f t="shared" si="5"/>
        <v>4.4352</v>
      </c>
      <c r="K135" t="s">
        <v>21</v>
      </c>
      <c r="L135" s="6" t="s">
        <v>10</v>
      </c>
      <c r="N135" s="7"/>
    </row>
    <row r="136" spans="1:14">
      <c r="A136" s="2" t="s">
        <v>19</v>
      </c>
      <c r="B136" t="s">
        <v>20</v>
      </c>
      <c r="C136">
        <v>8</v>
      </c>
      <c r="D136" t="s">
        <v>1375</v>
      </c>
      <c r="E136" t="s">
        <v>1510</v>
      </c>
      <c r="F136" t="s">
        <v>1510</v>
      </c>
      <c r="G136" s="1">
        <v>43143</v>
      </c>
      <c r="H136" s="6">
        <f t="shared" si="4"/>
        <v>2018</v>
      </c>
      <c r="I136">
        <v>3810</v>
      </c>
      <c r="J136" s="11">
        <f t="shared" si="5"/>
        <v>7.5438000000000001</v>
      </c>
      <c r="K136" t="s">
        <v>21</v>
      </c>
      <c r="L136" s="6" t="s">
        <v>10</v>
      </c>
      <c r="N136" s="7"/>
    </row>
    <row r="137" spans="1:14">
      <c r="A137" s="2" t="s">
        <v>19</v>
      </c>
      <c r="B137" t="s">
        <v>20</v>
      </c>
      <c r="C137">
        <v>8</v>
      </c>
      <c r="D137" t="s">
        <v>1375</v>
      </c>
      <c r="E137" t="s">
        <v>1511</v>
      </c>
      <c r="F137" t="s">
        <v>1511</v>
      </c>
      <c r="G137" s="1">
        <v>43144</v>
      </c>
      <c r="H137" s="6">
        <f t="shared" si="4"/>
        <v>2018</v>
      </c>
      <c r="I137">
        <v>2557</v>
      </c>
      <c r="J137" s="11">
        <f t="shared" si="5"/>
        <v>5.0628599999999997</v>
      </c>
      <c r="K137" t="s">
        <v>21</v>
      </c>
      <c r="L137" s="6" t="s">
        <v>10</v>
      </c>
      <c r="N137" s="7"/>
    </row>
    <row r="138" spans="1:14">
      <c r="A138" s="2" t="s">
        <v>19</v>
      </c>
      <c r="B138" t="s">
        <v>20</v>
      </c>
      <c r="C138">
        <v>8</v>
      </c>
      <c r="D138" t="s">
        <v>1375</v>
      </c>
      <c r="E138" t="s">
        <v>1512</v>
      </c>
      <c r="F138" t="s">
        <v>1512</v>
      </c>
      <c r="G138" s="1">
        <v>43145</v>
      </c>
      <c r="H138" s="6">
        <f t="shared" si="4"/>
        <v>2018</v>
      </c>
      <c r="I138">
        <v>2545</v>
      </c>
      <c r="J138" s="11">
        <f t="shared" si="5"/>
        <v>5.0391000000000004</v>
      </c>
      <c r="K138" t="s">
        <v>21</v>
      </c>
      <c r="L138" s="6" t="s">
        <v>10</v>
      </c>
      <c r="N138" s="7"/>
    </row>
    <row r="139" spans="1:14">
      <c r="A139" s="2" t="s">
        <v>19</v>
      </c>
      <c r="B139" t="s">
        <v>20</v>
      </c>
      <c r="C139">
        <v>8</v>
      </c>
      <c r="D139" t="s">
        <v>1375</v>
      </c>
      <c r="E139" t="s">
        <v>1513</v>
      </c>
      <c r="F139" t="s">
        <v>1513</v>
      </c>
      <c r="G139" s="1">
        <v>43146</v>
      </c>
      <c r="H139" s="6">
        <f t="shared" si="4"/>
        <v>2018</v>
      </c>
      <c r="I139">
        <v>2778</v>
      </c>
      <c r="J139" s="11">
        <f t="shared" si="5"/>
        <v>5.5004400000000002</v>
      </c>
      <c r="K139" t="s">
        <v>21</v>
      </c>
      <c r="L139" s="6" t="s">
        <v>10</v>
      </c>
      <c r="N139" s="7"/>
    </row>
    <row r="140" spans="1:14">
      <c r="A140" s="2" t="s">
        <v>19</v>
      </c>
      <c r="B140" t="s">
        <v>20</v>
      </c>
      <c r="C140">
        <v>8</v>
      </c>
      <c r="D140" t="s">
        <v>1375</v>
      </c>
      <c r="E140" t="s">
        <v>1514</v>
      </c>
      <c r="F140" t="s">
        <v>1514</v>
      </c>
      <c r="G140" s="1">
        <v>43147</v>
      </c>
      <c r="H140" s="6">
        <f t="shared" si="4"/>
        <v>2018</v>
      </c>
      <c r="I140">
        <v>2589</v>
      </c>
      <c r="J140" s="11">
        <f t="shared" si="5"/>
        <v>5.12622</v>
      </c>
      <c r="K140" t="s">
        <v>21</v>
      </c>
      <c r="L140" s="6" t="s">
        <v>10</v>
      </c>
      <c r="N140" s="7"/>
    </row>
    <row r="141" spans="1:14">
      <c r="A141" s="2" t="s">
        <v>19</v>
      </c>
      <c r="B141" t="s">
        <v>20</v>
      </c>
      <c r="C141">
        <v>8</v>
      </c>
      <c r="D141" t="s">
        <v>1375</v>
      </c>
      <c r="E141" t="s">
        <v>1515</v>
      </c>
      <c r="F141" t="s">
        <v>1515</v>
      </c>
      <c r="G141" s="1">
        <v>43148</v>
      </c>
      <c r="H141" s="6">
        <f t="shared" si="4"/>
        <v>2018</v>
      </c>
      <c r="I141">
        <v>2370</v>
      </c>
      <c r="J141" s="11">
        <f t="shared" si="5"/>
        <v>4.6925999999999997</v>
      </c>
      <c r="K141" t="s">
        <v>21</v>
      </c>
      <c r="L141" s="6" t="s">
        <v>10</v>
      </c>
      <c r="N141" s="7"/>
    </row>
    <row r="142" spans="1:14">
      <c r="A142" s="2" t="s">
        <v>19</v>
      </c>
      <c r="B142" t="s">
        <v>20</v>
      </c>
      <c r="C142">
        <v>8</v>
      </c>
      <c r="D142" t="s">
        <v>1375</v>
      </c>
      <c r="E142" t="s">
        <v>1516</v>
      </c>
      <c r="F142" t="s">
        <v>1516</v>
      </c>
      <c r="G142" s="1">
        <v>43149</v>
      </c>
      <c r="H142" s="6">
        <f t="shared" si="4"/>
        <v>2018</v>
      </c>
      <c r="I142">
        <v>2548</v>
      </c>
      <c r="J142" s="11">
        <f t="shared" si="5"/>
        <v>5.0450400000000002</v>
      </c>
      <c r="K142" t="s">
        <v>21</v>
      </c>
      <c r="L142" s="6" t="s">
        <v>10</v>
      </c>
      <c r="N142" s="7"/>
    </row>
    <row r="143" spans="1:14">
      <c r="A143" s="2" t="s">
        <v>19</v>
      </c>
      <c r="B143" t="s">
        <v>20</v>
      </c>
      <c r="C143">
        <v>8</v>
      </c>
      <c r="D143" t="s">
        <v>1375</v>
      </c>
      <c r="E143" t="s">
        <v>1517</v>
      </c>
      <c r="F143" t="s">
        <v>1517</v>
      </c>
      <c r="G143" s="1">
        <v>43150</v>
      </c>
      <c r="H143" s="6">
        <f t="shared" si="4"/>
        <v>2018</v>
      </c>
      <c r="I143">
        <v>1793</v>
      </c>
      <c r="J143" s="11">
        <f t="shared" si="5"/>
        <v>3.5501399999999999</v>
      </c>
      <c r="K143" t="s">
        <v>21</v>
      </c>
      <c r="L143" s="6" t="s">
        <v>10</v>
      </c>
      <c r="N143" s="7"/>
    </row>
    <row r="144" spans="1:14">
      <c r="A144" s="2" t="s">
        <v>19</v>
      </c>
      <c r="B144" t="s">
        <v>20</v>
      </c>
      <c r="C144">
        <v>8</v>
      </c>
      <c r="D144" t="s">
        <v>1375</v>
      </c>
      <c r="E144" t="s">
        <v>1518</v>
      </c>
      <c r="F144" t="s">
        <v>1518</v>
      </c>
      <c r="G144" s="1">
        <v>43151</v>
      </c>
      <c r="H144" s="6">
        <f t="shared" si="4"/>
        <v>2018</v>
      </c>
      <c r="I144">
        <v>2458</v>
      </c>
      <c r="J144" s="11">
        <f t="shared" si="5"/>
        <v>4.8668399999999998</v>
      </c>
      <c r="K144" t="s">
        <v>21</v>
      </c>
      <c r="L144" s="6" t="s">
        <v>10</v>
      </c>
      <c r="N144" s="7"/>
    </row>
    <row r="145" spans="1:14">
      <c r="A145" s="2" t="s">
        <v>19</v>
      </c>
      <c r="B145" t="s">
        <v>20</v>
      </c>
      <c r="C145">
        <v>8</v>
      </c>
      <c r="D145" t="s">
        <v>1375</v>
      </c>
      <c r="E145" t="s">
        <v>1519</v>
      </c>
      <c r="F145" t="s">
        <v>1519</v>
      </c>
      <c r="G145" s="1">
        <v>43152</v>
      </c>
      <c r="H145" s="6">
        <f t="shared" si="4"/>
        <v>2018</v>
      </c>
      <c r="I145">
        <v>2208</v>
      </c>
      <c r="J145" s="11">
        <f t="shared" si="5"/>
        <v>4.3718399999999997</v>
      </c>
      <c r="K145" t="s">
        <v>21</v>
      </c>
      <c r="L145" s="6" t="s">
        <v>10</v>
      </c>
      <c r="N145" s="7"/>
    </row>
    <row r="146" spans="1:14">
      <c r="A146" s="2" t="s">
        <v>19</v>
      </c>
      <c r="B146" t="s">
        <v>20</v>
      </c>
      <c r="C146">
        <v>8</v>
      </c>
      <c r="D146" t="s">
        <v>1375</v>
      </c>
      <c r="E146" t="s">
        <v>1520</v>
      </c>
      <c r="F146" t="s">
        <v>1520</v>
      </c>
      <c r="G146" s="1">
        <v>43153</v>
      </c>
      <c r="H146" s="6">
        <f t="shared" si="4"/>
        <v>2018</v>
      </c>
      <c r="I146">
        <v>2540</v>
      </c>
      <c r="J146" s="11">
        <f t="shared" si="5"/>
        <v>5.0292000000000003</v>
      </c>
      <c r="K146" t="s">
        <v>21</v>
      </c>
      <c r="L146" s="6" t="s">
        <v>10</v>
      </c>
      <c r="N146" s="7"/>
    </row>
    <row r="147" spans="1:14">
      <c r="A147" s="2" t="s">
        <v>19</v>
      </c>
      <c r="B147" t="s">
        <v>20</v>
      </c>
      <c r="C147">
        <v>8</v>
      </c>
      <c r="D147" t="s">
        <v>1375</v>
      </c>
      <c r="E147" t="s">
        <v>1521</v>
      </c>
      <c r="F147" t="s">
        <v>1521</v>
      </c>
      <c r="G147" s="1">
        <v>43154</v>
      </c>
      <c r="H147" s="6">
        <f t="shared" si="4"/>
        <v>2018</v>
      </c>
      <c r="I147">
        <v>2454</v>
      </c>
      <c r="J147" s="11">
        <f t="shared" si="5"/>
        <v>4.8589200000000003</v>
      </c>
      <c r="K147" t="s">
        <v>21</v>
      </c>
      <c r="L147" s="6" t="s">
        <v>10</v>
      </c>
      <c r="N147" s="7"/>
    </row>
    <row r="148" spans="1:14">
      <c r="A148" s="2" t="s">
        <v>19</v>
      </c>
      <c r="B148" t="s">
        <v>20</v>
      </c>
      <c r="C148">
        <v>8</v>
      </c>
      <c r="D148" t="s">
        <v>1375</v>
      </c>
      <c r="E148" t="s">
        <v>1522</v>
      </c>
      <c r="F148" t="s">
        <v>1522</v>
      </c>
      <c r="G148" s="1">
        <v>43155</v>
      </c>
      <c r="H148" s="6">
        <f t="shared" si="4"/>
        <v>2018</v>
      </c>
      <c r="I148">
        <v>2065</v>
      </c>
      <c r="J148" s="11">
        <f t="shared" si="5"/>
        <v>4.0887000000000002</v>
      </c>
      <c r="K148" t="s">
        <v>1213</v>
      </c>
      <c r="L148" s="6" t="s">
        <v>10</v>
      </c>
      <c r="N148" s="7"/>
    </row>
    <row r="149" spans="1:14">
      <c r="A149" s="2" t="s">
        <v>19</v>
      </c>
      <c r="B149" t="s">
        <v>20</v>
      </c>
      <c r="C149">
        <v>8</v>
      </c>
      <c r="D149" t="s">
        <v>1375</v>
      </c>
      <c r="E149" t="s">
        <v>1523</v>
      </c>
      <c r="F149" t="s">
        <v>1523</v>
      </c>
      <c r="G149" s="1">
        <v>43156</v>
      </c>
      <c r="H149" s="6">
        <f t="shared" si="4"/>
        <v>2018</v>
      </c>
      <c r="I149">
        <v>2065</v>
      </c>
      <c r="J149" s="11">
        <f t="shared" si="5"/>
        <v>4.0887000000000002</v>
      </c>
      <c r="K149" t="s">
        <v>1213</v>
      </c>
      <c r="L149" s="6" t="s">
        <v>10</v>
      </c>
      <c r="N149" s="7"/>
    </row>
    <row r="150" spans="1:14">
      <c r="A150" s="2" t="s">
        <v>19</v>
      </c>
      <c r="B150" t="s">
        <v>20</v>
      </c>
      <c r="C150">
        <v>8</v>
      </c>
      <c r="D150" t="s">
        <v>1375</v>
      </c>
      <c r="E150" t="s">
        <v>1524</v>
      </c>
      <c r="F150" t="s">
        <v>1524</v>
      </c>
      <c r="G150" s="1">
        <v>43157</v>
      </c>
      <c r="H150" s="6">
        <f t="shared" si="4"/>
        <v>2018</v>
      </c>
      <c r="I150">
        <v>3672</v>
      </c>
      <c r="J150" s="11">
        <f t="shared" si="5"/>
        <v>7.2705599999999997</v>
      </c>
      <c r="K150" t="s">
        <v>21</v>
      </c>
      <c r="L150" s="6" t="s">
        <v>10</v>
      </c>
      <c r="N150" s="7"/>
    </row>
    <row r="151" spans="1:14">
      <c r="A151" s="2" t="s">
        <v>19</v>
      </c>
      <c r="B151" t="s">
        <v>20</v>
      </c>
      <c r="C151">
        <v>8</v>
      </c>
      <c r="D151" t="s">
        <v>1375</v>
      </c>
      <c r="E151" t="s">
        <v>1525</v>
      </c>
      <c r="F151" t="s">
        <v>1525</v>
      </c>
      <c r="G151" s="1">
        <v>43158</v>
      </c>
      <c r="H151" s="6">
        <f t="shared" si="4"/>
        <v>2018</v>
      </c>
      <c r="I151">
        <v>2074</v>
      </c>
      <c r="J151" s="11">
        <f t="shared" si="5"/>
        <v>4.1065199999999997</v>
      </c>
      <c r="K151" t="s">
        <v>21</v>
      </c>
      <c r="L151" s="6" t="s">
        <v>10</v>
      </c>
      <c r="N151" s="7"/>
    </row>
    <row r="152" spans="1:14">
      <c r="A152" s="2" t="s">
        <v>19</v>
      </c>
      <c r="B152" t="s">
        <v>20</v>
      </c>
      <c r="C152">
        <v>8</v>
      </c>
      <c r="D152" t="s">
        <v>1375</v>
      </c>
      <c r="E152" t="s">
        <v>1526</v>
      </c>
      <c r="F152" t="s">
        <v>1526</v>
      </c>
      <c r="G152" s="1">
        <v>43159</v>
      </c>
      <c r="H152" s="6">
        <f t="shared" si="4"/>
        <v>2018</v>
      </c>
      <c r="I152">
        <v>3294</v>
      </c>
      <c r="J152" s="11">
        <f t="shared" si="5"/>
        <v>6.5221200000000001</v>
      </c>
      <c r="K152" t="s">
        <v>21</v>
      </c>
      <c r="L152" s="6" t="s">
        <v>10</v>
      </c>
      <c r="N152" s="7"/>
    </row>
    <row r="153" spans="1:14">
      <c r="A153" s="2" t="s">
        <v>19</v>
      </c>
      <c r="B153" t="s">
        <v>20</v>
      </c>
      <c r="C153">
        <v>8</v>
      </c>
      <c r="D153" t="s">
        <v>1375</v>
      </c>
      <c r="E153" t="s">
        <v>1527</v>
      </c>
      <c r="F153" t="s">
        <v>1527</v>
      </c>
      <c r="G153" s="1">
        <v>43160</v>
      </c>
      <c r="H153" s="6">
        <f t="shared" si="4"/>
        <v>2018</v>
      </c>
      <c r="I153">
        <v>7255</v>
      </c>
      <c r="J153" s="11">
        <f t="shared" si="5"/>
        <v>14.3649</v>
      </c>
      <c r="K153" t="s">
        <v>21</v>
      </c>
      <c r="L153" s="6" t="s">
        <v>10</v>
      </c>
      <c r="N153" s="7"/>
    </row>
    <row r="154" spans="1:14">
      <c r="A154" s="2" t="s">
        <v>19</v>
      </c>
      <c r="B154" t="s">
        <v>20</v>
      </c>
      <c r="C154">
        <v>8</v>
      </c>
      <c r="D154" t="s">
        <v>1375</v>
      </c>
      <c r="E154" t="s">
        <v>1528</v>
      </c>
      <c r="F154" t="s">
        <v>1528</v>
      </c>
      <c r="G154" s="1">
        <v>43161</v>
      </c>
      <c r="H154" s="6">
        <f t="shared" si="4"/>
        <v>2018</v>
      </c>
      <c r="I154">
        <v>5151</v>
      </c>
      <c r="J154" s="11">
        <f t="shared" si="5"/>
        <v>10.198980000000001</v>
      </c>
      <c r="K154" t="s">
        <v>21</v>
      </c>
      <c r="L154" s="6" t="s">
        <v>10</v>
      </c>
      <c r="N154" s="7"/>
    </row>
    <row r="155" spans="1:14">
      <c r="A155" s="2" t="s">
        <v>19</v>
      </c>
      <c r="B155" t="s">
        <v>20</v>
      </c>
      <c r="C155">
        <v>8</v>
      </c>
      <c r="D155" t="s">
        <v>1375</v>
      </c>
      <c r="E155" t="s">
        <v>1529</v>
      </c>
      <c r="F155" t="s">
        <v>1529</v>
      </c>
      <c r="G155" s="1">
        <v>43162</v>
      </c>
      <c r="H155" s="6">
        <f t="shared" si="4"/>
        <v>2018</v>
      </c>
      <c r="I155">
        <v>4111</v>
      </c>
      <c r="J155" s="11">
        <f t="shared" si="5"/>
        <v>8.13978</v>
      </c>
      <c r="K155" t="s">
        <v>21</v>
      </c>
      <c r="L155" s="6" t="s">
        <v>10</v>
      </c>
      <c r="N155" s="7"/>
    </row>
    <row r="156" spans="1:14">
      <c r="A156" s="2" t="s">
        <v>19</v>
      </c>
      <c r="B156" t="s">
        <v>20</v>
      </c>
      <c r="C156">
        <v>8</v>
      </c>
      <c r="D156" t="s">
        <v>1375</v>
      </c>
      <c r="E156" t="s">
        <v>1530</v>
      </c>
      <c r="F156" t="s">
        <v>1530</v>
      </c>
      <c r="G156" s="1">
        <v>43163</v>
      </c>
      <c r="H156" s="6">
        <f t="shared" si="4"/>
        <v>2018</v>
      </c>
      <c r="I156">
        <v>3084</v>
      </c>
      <c r="J156" s="11">
        <f t="shared" si="5"/>
        <v>6.1063200000000002</v>
      </c>
      <c r="K156" t="s">
        <v>21</v>
      </c>
      <c r="L156" s="6" t="s">
        <v>10</v>
      </c>
      <c r="N156" s="7"/>
    </row>
    <row r="157" spans="1:14">
      <c r="A157" s="2" t="s">
        <v>19</v>
      </c>
      <c r="B157" t="s">
        <v>20</v>
      </c>
      <c r="C157">
        <v>8</v>
      </c>
      <c r="D157" t="s">
        <v>1375</v>
      </c>
      <c r="E157" t="s">
        <v>1531</v>
      </c>
      <c r="F157" t="s">
        <v>1531</v>
      </c>
      <c r="G157" s="1">
        <v>43164</v>
      </c>
      <c r="H157" s="6">
        <f t="shared" si="4"/>
        <v>2018</v>
      </c>
      <c r="I157">
        <v>3110</v>
      </c>
      <c r="J157" s="11">
        <f t="shared" si="5"/>
        <v>6.1577999999999999</v>
      </c>
      <c r="K157" t="s">
        <v>21</v>
      </c>
      <c r="L157" s="6" t="s">
        <v>10</v>
      </c>
      <c r="N157" s="7"/>
    </row>
    <row r="158" spans="1:14">
      <c r="A158" s="2" t="s">
        <v>19</v>
      </c>
      <c r="B158" t="s">
        <v>20</v>
      </c>
      <c r="C158">
        <v>8</v>
      </c>
      <c r="D158" t="s">
        <v>1375</v>
      </c>
      <c r="E158" t="s">
        <v>1532</v>
      </c>
      <c r="F158" t="s">
        <v>1532</v>
      </c>
      <c r="G158" s="1">
        <v>43165</v>
      </c>
      <c r="H158" s="6">
        <f t="shared" si="4"/>
        <v>2018</v>
      </c>
      <c r="I158">
        <v>2815</v>
      </c>
      <c r="J158" s="11">
        <f t="shared" si="5"/>
        <v>5.5736999999999997</v>
      </c>
      <c r="K158" t="s">
        <v>21</v>
      </c>
      <c r="L158" s="6" t="s">
        <v>10</v>
      </c>
      <c r="N158" s="7"/>
    </row>
    <row r="159" spans="1:14">
      <c r="A159" s="2" t="s">
        <v>19</v>
      </c>
      <c r="B159" t="s">
        <v>20</v>
      </c>
      <c r="C159">
        <v>8</v>
      </c>
      <c r="D159" t="s">
        <v>1375</v>
      </c>
      <c r="E159" t="s">
        <v>1533</v>
      </c>
      <c r="F159" t="s">
        <v>1533</v>
      </c>
      <c r="G159" s="1">
        <v>43166</v>
      </c>
      <c r="H159" s="6">
        <f t="shared" si="4"/>
        <v>2018</v>
      </c>
      <c r="I159">
        <v>2719</v>
      </c>
      <c r="J159" s="11">
        <f t="shared" si="5"/>
        <v>5.3836199999999996</v>
      </c>
      <c r="K159" t="s">
        <v>21</v>
      </c>
      <c r="L159" s="6" t="s">
        <v>10</v>
      </c>
      <c r="N159" s="7"/>
    </row>
    <row r="160" spans="1:14">
      <c r="A160" s="2" t="s">
        <v>19</v>
      </c>
      <c r="B160" t="s">
        <v>20</v>
      </c>
      <c r="C160">
        <v>8</v>
      </c>
      <c r="D160" t="s">
        <v>1375</v>
      </c>
      <c r="E160" t="s">
        <v>1534</v>
      </c>
      <c r="F160" t="s">
        <v>1534</v>
      </c>
      <c r="G160" s="1">
        <v>43167</v>
      </c>
      <c r="H160" s="6">
        <f t="shared" si="4"/>
        <v>2018</v>
      </c>
      <c r="I160">
        <v>4158</v>
      </c>
      <c r="J160" s="11">
        <f t="shared" si="5"/>
        <v>8.2328399999999995</v>
      </c>
      <c r="K160" t="s">
        <v>21</v>
      </c>
      <c r="L160" s="6" t="s">
        <v>10</v>
      </c>
      <c r="N160" s="7"/>
    </row>
    <row r="161" spans="1:14">
      <c r="A161" s="2" t="s">
        <v>19</v>
      </c>
      <c r="B161" t="s">
        <v>20</v>
      </c>
      <c r="C161">
        <v>8</v>
      </c>
      <c r="D161" t="s">
        <v>1375</v>
      </c>
      <c r="E161" t="s">
        <v>1535</v>
      </c>
      <c r="F161" t="s">
        <v>1535</v>
      </c>
      <c r="G161" s="1">
        <v>43168</v>
      </c>
      <c r="H161" s="6">
        <f t="shared" si="4"/>
        <v>2018</v>
      </c>
      <c r="I161">
        <v>4096</v>
      </c>
      <c r="J161" s="11">
        <f t="shared" si="5"/>
        <v>8.11008</v>
      </c>
      <c r="K161" t="s">
        <v>21</v>
      </c>
      <c r="L161" s="6" t="s">
        <v>10</v>
      </c>
      <c r="N161" s="7"/>
    </row>
    <row r="162" spans="1:14">
      <c r="A162" s="2" t="s">
        <v>19</v>
      </c>
      <c r="B162" t="s">
        <v>20</v>
      </c>
      <c r="C162">
        <v>8</v>
      </c>
      <c r="D162" t="s">
        <v>1375</v>
      </c>
      <c r="E162" t="s">
        <v>1536</v>
      </c>
      <c r="F162" t="s">
        <v>1536</v>
      </c>
      <c r="G162" s="1">
        <v>43169</v>
      </c>
      <c r="H162" s="6">
        <f t="shared" si="4"/>
        <v>2018</v>
      </c>
      <c r="I162">
        <v>4412</v>
      </c>
      <c r="J162" s="11">
        <f t="shared" si="5"/>
        <v>8.7357599999999991</v>
      </c>
      <c r="K162" t="s">
        <v>21</v>
      </c>
      <c r="L162" s="6" t="s">
        <v>10</v>
      </c>
      <c r="N162" s="7"/>
    </row>
    <row r="163" spans="1:14">
      <c r="A163" s="2" t="s">
        <v>19</v>
      </c>
      <c r="B163" t="s">
        <v>20</v>
      </c>
      <c r="C163">
        <v>8</v>
      </c>
      <c r="D163" t="s">
        <v>1375</v>
      </c>
      <c r="E163" t="s">
        <v>1537</v>
      </c>
      <c r="F163" t="s">
        <v>1537</v>
      </c>
      <c r="G163" s="1">
        <v>43170</v>
      </c>
      <c r="H163" s="6">
        <f t="shared" si="4"/>
        <v>2018</v>
      </c>
      <c r="I163">
        <v>4114</v>
      </c>
      <c r="J163" s="11">
        <f t="shared" si="5"/>
        <v>8.1457200000000007</v>
      </c>
      <c r="K163" t="s">
        <v>21</v>
      </c>
      <c r="L163" s="6" t="s">
        <v>10</v>
      </c>
      <c r="N163" s="7"/>
    </row>
    <row r="164" spans="1:14">
      <c r="A164" s="2" t="s">
        <v>19</v>
      </c>
      <c r="B164" t="s">
        <v>20</v>
      </c>
      <c r="C164">
        <v>8</v>
      </c>
      <c r="D164" t="s">
        <v>1375</v>
      </c>
      <c r="E164" t="s">
        <v>1538</v>
      </c>
      <c r="F164" t="s">
        <v>1538</v>
      </c>
      <c r="G164" s="1">
        <v>43171</v>
      </c>
      <c r="H164" s="6">
        <f t="shared" si="4"/>
        <v>2018</v>
      </c>
      <c r="I164">
        <v>5034</v>
      </c>
      <c r="J164" s="11">
        <f t="shared" si="5"/>
        <v>9.9673199999999991</v>
      </c>
      <c r="K164" t="s">
        <v>1212</v>
      </c>
      <c r="L164" s="6" t="s">
        <v>10</v>
      </c>
      <c r="N164" s="7"/>
    </row>
    <row r="165" spans="1:14">
      <c r="A165" s="2" t="s">
        <v>19</v>
      </c>
      <c r="B165" t="s">
        <v>20</v>
      </c>
      <c r="C165">
        <v>8</v>
      </c>
      <c r="D165" t="s">
        <v>1375</v>
      </c>
      <c r="E165" t="s">
        <v>1539</v>
      </c>
      <c r="F165" t="s">
        <v>1539</v>
      </c>
      <c r="G165" s="1">
        <v>43172</v>
      </c>
      <c r="H165" s="6">
        <f t="shared" si="4"/>
        <v>2018</v>
      </c>
      <c r="I165">
        <v>19976</v>
      </c>
      <c r="J165" s="11">
        <f t="shared" si="5"/>
        <v>39.552480000000003</v>
      </c>
      <c r="K165" t="s">
        <v>21</v>
      </c>
      <c r="L165" s="6" t="s">
        <v>10</v>
      </c>
      <c r="N165" s="7"/>
    </row>
    <row r="166" spans="1:14">
      <c r="A166" s="2" t="s">
        <v>19</v>
      </c>
      <c r="B166" t="s">
        <v>20</v>
      </c>
      <c r="C166">
        <v>8</v>
      </c>
      <c r="D166" t="s">
        <v>1375</v>
      </c>
      <c r="E166" t="s">
        <v>1540</v>
      </c>
      <c r="F166" t="s">
        <v>1540</v>
      </c>
      <c r="G166" s="1">
        <v>43173</v>
      </c>
      <c r="H166" s="6">
        <f t="shared" si="4"/>
        <v>2018</v>
      </c>
      <c r="I166">
        <v>22198</v>
      </c>
      <c r="J166" s="11">
        <f t="shared" si="5"/>
        <v>43.952039999999997</v>
      </c>
      <c r="K166" t="s">
        <v>21</v>
      </c>
      <c r="L166" s="6" t="s">
        <v>10</v>
      </c>
      <c r="N166" s="7"/>
    </row>
    <row r="167" spans="1:14">
      <c r="A167" s="2" t="s">
        <v>19</v>
      </c>
      <c r="B167" t="s">
        <v>20</v>
      </c>
      <c r="C167">
        <v>8</v>
      </c>
      <c r="D167" t="s">
        <v>1375</v>
      </c>
      <c r="E167" t="s">
        <v>1541</v>
      </c>
      <c r="F167" t="s">
        <v>1541</v>
      </c>
      <c r="G167" s="1">
        <v>43174</v>
      </c>
      <c r="H167" s="6">
        <f t="shared" si="4"/>
        <v>2018</v>
      </c>
      <c r="I167">
        <v>15239</v>
      </c>
      <c r="J167" s="11">
        <f t="shared" si="5"/>
        <v>30.173220000000001</v>
      </c>
      <c r="K167" t="s">
        <v>21</v>
      </c>
      <c r="L167" s="6" t="s">
        <v>10</v>
      </c>
      <c r="N167" s="7"/>
    </row>
    <row r="168" spans="1:14">
      <c r="A168" s="2" t="s">
        <v>19</v>
      </c>
      <c r="B168" t="s">
        <v>20</v>
      </c>
      <c r="C168">
        <v>8</v>
      </c>
      <c r="D168" t="s">
        <v>1375</v>
      </c>
      <c r="E168" t="s">
        <v>1542</v>
      </c>
      <c r="F168" t="s">
        <v>1542</v>
      </c>
      <c r="G168" s="1">
        <v>43175</v>
      </c>
      <c r="H168" s="6">
        <f t="shared" si="4"/>
        <v>2018</v>
      </c>
      <c r="I168">
        <v>12633</v>
      </c>
      <c r="J168" s="11">
        <f t="shared" si="5"/>
        <v>25.013339999999999</v>
      </c>
      <c r="K168" t="s">
        <v>21</v>
      </c>
      <c r="L168" s="6" t="s">
        <v>10</v>
      </c>
      <c r="N168" s="7"/>
    </row>
    <row r="169" spans="1:14">
      <c r="A169" s="2" t="s">
        <v>19</v>
      </c>
      <c r="B169" t="s">
        <v>20</v>
      </c>
      <c r="C169">
        <v>8</v>
      </c>
      <c r="D169" t="s">
        <v>1375</v>
      </c>
      <c r="E169" t="s">
        <v>1543</v>
      </c>
      <c r="F169" t="s">
        <v>1543</v>
      </c>
      <c r="G169" s="1">
        <v>43176</v>
      </c>
      <c r="H169" s="6">
        <f t="shared" si="4"/>
        <v>2018</v>
      </c>
      <c r="I169">
        <v>9787</v>
      </c>
      <c r="J169" s="11">
        <f t="shared" si="5"/>
        <v>19.378260000000001</v>
      </c>
      <c r="K169" t="s">
        <v>21</v>
      </c>
      <c r="L169" s="6" t="s">
        <v>10</v>
      </c>
      <c r="N169" s="7"/>
    </row>
    <row r="170" spans="1:14">
      <c r="A170" s="2" t="s">
        <v>19</v>
      </c>
      <c r="B170" t="s">
        <v>20</v>
      </c>
      <c r="C170">
        <v>8</v>
      </c>
      <c r="D170" t="s">
        <v>1375</v>
      </c>
      <c r="E170" t="s">
        <v>1544</v>
      </c>
      <c r="F170" t="s">
        <v>1544</v>
      </c>
      <c r="G170" s="1">
        <v>43177</v>
      </c>
      <c r="H170" s="6">
        <f t="shared" si="4"/>
        <v>2018</v>
      </c>
      <c r="I170">
        <v>14644</v>
      </c>
      <c r="J170" s="11">
        <f t="shared" si="5"/>
        <v>28.99512</v>
      </c>
      <c r="K170" t="s">
        <v>21</v>
      </c>
      <c r="L170" s="6" t="s">
        <v>10</v>
      </c>
      <c r="N170" s="7"/>
    </row>
    <row r="171" spans="1:14">
      <c r="A171" s="2" t="s">
        <v>19</v>
      </c>
      <c r="B171" t="s">
        <v>20</v>
      </c>
      <c r="C171">
        <v>8</v>
      </c>
      <c r="D171" t="s">
        <v>1375</v>
      </c>
      <c r="E171" t="s">
        <v>1545</v>
      </c>
      <c r="F171" t="s">
        <v>1545</v>
      </c>
      <c r="G171" s="1">
        <v>43178</v>
      </c>
      <c r="H171" s="6">
        <f t="shared" si="4"/>
        <v>2018</v>
      </c>
      <c r="I171">
        <v>14645</v>
      </c>
      <c r="J171" s="11">
        <f t="shared" si="5"/>
        <v>28.9971</v>
      </c>
      <c r="K171" t="s">
        <v>21</v>
      </c>
      <c r="L171" s="6" t="s">
        <v>10</v>
      </c>
      <c r="N171" s="7"/>
    </row>
    <row r="172" spans="1:14">
      <c r="A172" s="2" t="s">
        <v>19</v>
      </c>
      <c r="B172" t="s">
        <v>20</v>
      </c>
      <c r="C172">
        <v>8</v>
      </c>
      <c r="D172" t="s">
        <v>1375</v>
      </c>
      <c r="E172" t="s">
        <v>1546</v>
      </c>
      <c r="F172" t="s">
        <v>1546</v>
      </c>
      <c r="G172" s="1">
        <v>43179</v>
      </c>
      <c r="H172" s="6">
        <f t="shared" si="4"/>
        <v>2018</v>
      </c>
      <c r="I172">
        <v>6615</v>
      </c>
      <c r="J172" s="11">
        <f t="shared" si="5"/>
        <v>13.0977</v>
      </c>
      <c r="K172" t="s">
        <v>1213</v>
      </c>
      <c r="L172" s="6" t="s">
        <v>10</v>
      </c>
      <c r="N172" s="7"/>
    </row>
    <row r="173" spans="1:14">
      <c r="A173" s="2" t="s">
        <v>19</v>
      </c>
      <c r="B173" t="s">
        <v>20</v>
      </c>
      <c r="C173">
        <v>8</v>
      </c>
      <c r="D173" t="s">
        <v>1375</v>
      </c>
      <c r="E173" t="s">
        <v>1547</v>
      </c>
      <c r="F173" t="s">
        <v>1547</v>
      </c>
      <c r="G173" s="1">
        <v>43180</v>
      </c>
      <c r="H173" s="6">
        <f t="shared" si="4"/>
        <v>2018</v>
      </c>
      <c r="I173">
        <v>6615</v>
      </c>
      <c r="J173" s="11">
        <f t="shared" si="5"/>
        <v>13.0977</v>
      </c>
      <c r="K173" t="s">
        <v>1213</v>
      </c>
      <c r="L173" s="6" t="s">
        <v>10</v>
      </c>
      <c r="N173" s="7"/>
    </row>
    <row r="174" spans="1:14">
      <c r="A174" s="2" t="s">
        <v>19</v>
      </c>
      <c r="B174" t="s">
        <v>20</v>
      </c>
      <c r="C174">
        <v>8</v>
      </c>
      <c r="D174" t="s">
        <v>1375</v>
      </c>
      <c r="E174" t="s">
        <v>1548</v>
      </c>
      <c r="F174" t="s">
        <v>1548</v>
      </c>
      <c r="G174" s="1">
        <v>43181</v>
      </c>
      <c r="H174" s="6">
        <f t="shared" si="4"/>
        <v>2018</v>
      </c>
      <c r="I174">
        <v>70547</v>
      </c>
      <c r="J174" s="11">
        <f t="shared" si="5"/>
        <v>139.68306000000001</v>
      </c>
      <c r="K174" t="s">
        <v>21</v>
      </c>
      <c r="L174" s="6" t="s">
        <v>10</v>
      </c>
      <c r="N174" s="7"/>
    </row>
    <row r="175" spans="1:14">
      <c r="A175" s="2" t="s">
        <v>19</v>
      </c>
      <c r="B175" t="s">
        <v>20</v>
      </c>
      <c r="C175">
        <v>8</v>
      </c>
      <c r="D175" t="s">
        <v>1375</v>
      </c>
      <c r="E175" t="s">
        <v>1549</v>
      </c>
      <c r="F175" t="s">
        <v>1549</v>
      </c>
      <c r="G175" s="1">
        <v>43182</v>
      </c>
      <c r="H175" s="6">
        <f t="shared" si="4"/>
        <v>2018</v>
      </c>
      <c r="I175">
        <v>45251</v>
      </c>
      <c r="J175" s="11">
        <f t="shared" si="5"/>
        <v>89.596980000000002</v>
      </c>
      <c r="K175" t="s">
        <v>21</v>
      </c>
      <c r="L175" s="6" t="s">
        <v>10</v>
      </c>
      <c r="N175" s="7"/>
    </row>
    <row r="176" spans="1:14">
      <c r="A176" s="2" t="s">
        <v>19</v>
      </c>
      <c r="B176" t="s">
        <v>20</v>
      </c>
      <c r="C176">
        <v>8</v>
      </c>
      <c r="D176" t="s">
        <v>1375</v>
      </c>
      <c r="E176" t="s">
        <v>1550</v>
      </c>
      <c r="F176" t="s">
        <v>1550</v>
      </c>
      <c r="G176" s="1">
        <v>43183</v>
      </c>
      <c r="H176" s="6">
        <f t="shared" si="4"/>
        <v>2018</v>
      </c>
      <c r="I176">
        <v>31573</v>
      </c>
      <c r="J176" s="11">
        <f t="shared" si="5"/>
        <v>62.514539999999997</v>
      </c>
      <c r="K176" t="s">
        <v>21</v>
      </c>
      <c r="L176" s="6" t="s">
        <v>10</v>
      </c>
      <c r="N176" s="7"/>
    </row>
    <row r="177" spans="1:14">
      <c r="A177" s="2" t="s">
        <v>19</v>
      </c>
      <c r="B177" t="s">
        <v>20</v>
      </c>
      <c r="C177">
        <v>8</v>
      </c>
      <c r="D177" t="s">
        <v>1375</v>
      </c>
      <c r="E177" t="s">
        <v>1551</v>
      </c>
      <c r="F177" t="s">
        <v>1551</v>
      </c>
      <c r="G177" s="1">
        <v>43184</v>
      </c>
      <c r="H177" s="6">
        <f t="shared" si="4"/>
        <v>2018</v>
      </c>
      <c r="I177">
        <v>22847</v>
      </c>
      <c r="J177" s="11">
        <f t="shared" si="5"/>
        <v>45.23706</v>
      </c>
      <c r="K177" t="s">
        <v>21</v>
      </c>
      <c r="L177" s="6" t="s">
        <v>10</v>
      </c>
      <c r="N177" s="7"/>
    </row>
    <row r="178" spans="1:14">
      <c r="A178" s="2" t="s">
        <v>19</v>
      </c>
      <c r="B178" t="s">
        <v>20</v>
      </c>
      <c r="C178">
        <v>8</v>
      </c>
      <c r="D178" t="s">
        <v>1375</v>
      </c>
      <c r="E178" t="s">
        <v>1552</v>
      </c>
      <c r="F178" t="s">
        <v>1552</v>
      </c>
      <c r="G178" s="1">
        <v>43185</v>
      </c>
      <c r="H178" s="6">
        <f t="shared" si="4"/>
        <v>2018</v>
      </c>
      <c r="I178">
        <v>17009</v>
      </c>
      <c r="J178" s="11">
        <f t="shared" si="5"/>
        <v>33.677819999999997</v>
      </c>
      <c r="K178" t="s">
        <v>21</v>
      </c>
      <c r="L178" s="6" t="s">
        <v>10</v>
      </c>
      <c r="N178" s="7"/>
    </row>
    <row r="179" spans="1:14">
      <c r="A179" s="2" t="s">
        <v>19</v>
      </c>
      <c r="B179" t="s">
        <v>20</v>
      </c>
      <c r="C179">
        <v>8</v>
      </c>
      <c r="D179" t="s">
        <v>1375</v>
      </c>
      <c r="E179" t="s">
        <v>1553</v>
      </c>
      <c r="F179" t="s">
        <v>1553</v>
      </c>
      <c r="G179" s="1">
        <v>43186</v>
      </c>
      <c r="H179" s="6">
        <f t="shared" si="4"/>
        <v>2018</v>
      </c>
      <c r="I179">
        <v>13136</v>
      </c>
      <c r="J179" s="11">
        <f t="shared" si="5"/>
        <v>26.00928</v>
      </c>
      <c r="K179" t="s">
        <v>21</v>
      </c>
      <c r="L179" s="6" t="s">
        <v>10</v>
      </c>
      <c r="N179" s="7"/>
    </row>
    <row r="180" spans="1:14">
      <c r="A180" s="2" t="s">
        <v>19</v>
      </c>
      <c r="B180" t="s">
        <v>20</v>
      </c>
      <c r="C180">
        <v>8</v>
      </c>
      <c r="D180" t="s">
        <v>1375</v>
      </c>
      <c r="E180" t="s">
        <v>1554</v>
      </c>
      <c r="F180" t="s">
        <v>1554</v>
      </c>
      <c r="G180" s="1">
        <v>43187</v>
      </c>
      <c r="H180" s="6">
        <f t="shared" si="4"/>
        <v>2018</v>
      </c>
      <c r="I180">
        <v>12257</v>
      </c>
      <c r="J180" s="11">
        <f t="shared" si="5"/>
        <v>24.26886</v>
      </c>
      <c r="K180" t="s">
        <v>21</v>
      </c>
      <c r="L180" s="6" t="s">
        <v>10</v>
      </c>
      <c r="N180" s="7"/>
    </row>
    <row r="181" spans="1:14">
      <c r="A181" s="2" t="s">
        <v>19</v>
      </c>
      <c r="B181" t="s">
        <v>20</v>
      </c>
      <c r="C181">
        <v>8</v>
      </c>
      <c r="D181" t="s">
        <v>1375</v>
      </c>
      <c r="E181" t="s">
        <v>1555</v>
      </c>
      <c r="F181" t="s">
        <v>1555</v>
      </c>
      <c r="G181" s="1">
        <v>43188</v>
      </c>
      <c r="H181" s="6">
        <f t="shared" si="4"/>
        <v>2018</v>
      </c>
      <c r="I181">
        <v>12046</v>
      </c>
      <c r="J181" s="11">
        <f t="shared" si="5"/>
        <v>23.85108</v>
      </c>
      <c r="K181" t="s">
        <v>21</v>
      </c>
      <c r="L181" s="6" t="s">
        <v>10</v>
      </c>
      <c r="N181" s="7"/>
    </row>
    <row r="182" spans="1:14">
      <c r="A182" s="2" t="s">
        <v>19</v>
      </c>
      <c r="B182" t="s">
        <v>20</v>
      </c>
      <c r="C182">
        <v>8</v>
      </c>
      <c r="D182" t="s">
        <v>1375</v>
      </c>
      <c r="E182" t="s">
        <v>1556</v>
      </c>
      <c r="F182" t="s">
        <v>1556</v>
      </c>
      <c r="G182" s="1">
        <v>43189</v>
      </c>
      <c r="H182" s="6">
        <f t="shared" si="4"/>
        <v>2018</v>
      </c>
      <c r="I182">
        <v>12050</v>
      </c>
      <c r="J182" s="11">
        <f t="shared" si="5"/>
        <v>23.858999999999998</v>
      </c>
      <c r="K182" t="s">
        <v>21</v>
      </c>
      <c r="L182" s="6" t="s">
        <v>10</v>
      </c>
      <c r="N182" s="7"/>
    </row>
    <row r="183" spans="1:14">
      <c r="A183" s="2" t="s">
        <v>19</v>
      </c>
      <c r="B183" t="s">
        <v>20</v>
      </c>
      <c r="C183">
        <v>8</v>
      </c>
      <c r="D183" t="s">
        <v>1375</v>
      </c>
      <c r="E183" t="s">
        <v>1557</v>
      </c>
      <c r="F183" t="s">
        <v>1557</v>
      </c>
      <c r="G183" s="1">
        <v>43190</v>
      </c>
      <c r="H183" s="6">
        <f t="shared" si="4"/>
        <v>2018</v>
      </c>
      <c r="I183">
        <v>11724</v>
      </c>
      <c r="J183" s="11">
        <f t="shared" si="5"/>
        <v>23.213519999999999</v>
      </c>
      <c r="K183" t="s">
        <v>21</v>
      </c>
      <c r="L183" s="6" t="s">
        <v>10</v>
      </c>
      <c r="N183" s="7"/>
    </row>
    <row r="184" spans="1:14">
      <c r="A184" s="2" t="s">
        <v>19</v>
      </c>
      <c r="B184" t="s">
        <v>20</v>
      </c>
      <c r="C184">
        <v>8</v>
      </c>
      <c r="D184" t="s">
        <v>1375</v>
      </c>
      <c r="E184" t="s">
        <v>1558</v>
      </c>
      <c r="F184" t="s">
        <v>1558</v>
      </c>
      <c r="G184" s="1">
        <v>43191</v>
      </c>
      <c r="H184" s="6">
        <f t="shared" si="4"/>
        <v>2018</v>
      </c>
      <c r="I184">
        <v>12409</v>
      </c>
      <c r="J184" s="11">
        <f t="shared" si="5"/>
        <v>24.56982</v>
      </c>
      <c r="K184" t="s">
        <v>1212</v>
      </c>
      <c r="L184" s="6" t="s">
        <v>10</v>
      </c>
      <c r="N184" s="7"/>
    </row>
    <row r="185" spans="1:14">
      <c r="A185" s="2" t="s">
        <v>19</v>
      </c>
      <c r="B185" t="s">
        <v>20</v>
      </c>
      <c r="C185">
        <v>8</v>
      </c>
      <c r="D185" t="s">
        <v>1375</v>
      </c>
      <c r="E185" t="s">
        <v>1559</v>
      </c>
      <c r="F185" t="s">
        <v>1559</v>
      </c>
      <c r="G185" s="1">
        <v>43192</v>
      </c>
      <c r="H185" s="6">
        <f t="shared" si="4"/>
        <v>2018</v>
      </c>
      <c r="I185">
        <v>11833</v>
      </c>
      <c r="J185" s="11">
        <f t="shared" si="5"/>
        <v>23.42934</v>
      </c>
      <c r="K185" t="s">
        <v>1212</v>
      </c>
      <c r="L185" s="6" t="s">
        <v>10</v>
      </c>
      <c r="N185" s="7"/>
    </row>
    <row r="186" spans="1:14">
      <c r="A186" s="2" t="s">
        <v>19</v>
      </c>
      <c r="B186" t="s">
        <v>20</v>
      </c>
      <c r="C186">
        <v>8</v>
      </c>
      <c r="D186" t="s">
        <v>1375</v>
      </c>
      <c r="E186" t="s">
        <v>1560</v>
      </c>
      <c r="F186" t="s">
        <v>1560</v>
      </c>
      <c r="G186" s="1">
        <v>43193</v>
      </c>
      <c r="H186" s="6">
        <f t="shared" si="4"/>
        <v>2018</v>
      </c>
      <c r="I186">
        <v>11319</v>
      </c>
      <c r="J186" s="11">
        <f t="shared" si="5"/>
        <v>22.411619999999999</v>
      </c>
      <c r="K186" t="s">
        <v>1212</v>
      </c>
      <c r="L186" s="6" t="s">
        <v>10</v>
      </c>
      <c r="N186" s="7"/>
    </row>
    <row r="187" spans="1:14">
      <c r="A187" s="2" t="s">
        <v>19</v>
      </c>
      <c r="B187" t="s">
        <v>20</v>
      </c>
      <c r="C187">
        <v>8</v>
      </c>
      <c r="D187" t="s">
        <v>1375</v>
      </c>
      <c r="E187" t="s">
        <v>1561</v>
      </c>
      <c r="F187" t="s">
        <v>1561</v>
      </c>
      <c r="G187" s="1">
        <v>43194</v>
      </c>
      <c r="H187" s="6">
        <f t="shared" si="4"/>
        <v>2018</v>
      </c>
      <c r="I187">
        <v>9571</v>
      </c>
      <c r="J187" s="11">
        <f t="shared" si="5"/>
        <v>18.950579999999999</v>
      </c>
      <c r="K187" t="s">
        <v>1212</v>
      </c>
      <c r="L187" s="6" t="s">
        <v>10</v>
      </c>
      <c r="N187" s="7"/>
    </row>
    <row r="188" spans="1:14">
      <c r="A188" s="2" t="s">
        <v>19</v>
      </c>
      <c r="B188" t="s">
        <v>20</v>
      </c>
      <c r="C188">
        <v>8</v>
      </c>
      <c r="D188" t="s">
        <v>1375</v>
      </c>
      <c r="E188" t="s">
        <v>1562</v>
      </c>
      <c r="F188" t="s">
        <v>1562</v>
      </c>
      <c r="G188" s="1">
        <v>43195</v>
      </c>
      <c r="H188" s="6">
        <f t="shared" si="4"/>
        <v>2018</v>
      </c>
      <c r="I188">
        <v>11049</v>
      </c>
      <c r="J188" s="11">
        <f t="shared" si="5"/>
        <v>21.877019999999998</v>
      </c>
      <c r="K188" t="s">
        <v>21</v>
      </c>
      <c r="L188" s="6" t="s">
        <v>10</v>
      </c>
      <c r="N188" s="7"/>
    </row>
    <row r="189" spans="1:14">
      <c r="A189" s="2" t="s">
        <v>19</v>
      </c>
      <c r="B189" t="s">
        <v>20</v>
      </c>
      <c r="C189">
        <v>8</v>
      </c>
      <c r="D189" t="s">
        <v>1375</v>
      </c>
      <c r="E189" t="s">
        <v>1563</v>
      </c>
      <c r="F189" t="s">
        <v>1563</v>
      </c>
      <c r="G189" s="1">
        <v>43196</v>
      </c>
      <c r="H189" s="6">
        <f t="shared" si="4"/>
        <v>2018</v>
      </c>
      <c r="I189">
        <v>25655</v>
      </c>
      <c r="J189" s="11">
        <f t="shared" si="5"/>
        <v>50.796900000000001</v>
      </c>
      <c r="K189" t="s">
        <v>21</v>
      </c>
      <c r="L189" s="6" t="s">
        <v>10</v>
      </c>
      <c r="N189" s="7"/>
    </row>
    <row r="190" spans="1:14">
      <c r="A190" s="2" t="s">
        <v>19</v>
      </c>
      <c r="B190" t="s">
        <v>20</v>
      </c>
      <c r="C190">
        <v>8</v>
      </c>
      <c r="D190" t="s">
        <v>1375</v>
      </c>
      <c r="E190" t="s">
        <v>1564</v>
      </c>
      <c r="F190" t="s">
        <v>1564</v>
      </c>
      <c r="G190" s="1">
        <v>43197</v>
      </c>
      <c r="H190" s="6">
        <f t="shared" si="4"/>
        <v>2018</v>
      </c>
      <c r="I190">
        <v>50160</v>
      </c>
      <c r="J190" s="11">
        <f t="shared" si="5"/>
        <v>99.316800000000001</v>
      </c>
      <c r="K190" t="s">
        <v>1212</v>
      </c>
      <c r="L190" s="6" t="s">
        <v>10</v>
      </c>
      <c r="N190" s="7"/>
    </row>
    <row r="191" spans="1:14">
      <c r="A191" s="2" t="s">
        <v>19</v>
      </c>
      <c r="B191" t="s">
        <v>20</v>
      </c>
      <c r="C191">
        <v>8</v>
      </c>
      <c r="D191" t="s">
        <v>1375</v>
      </c>
      <c r="E191" t="s">
        <v>1565</v>
      </c>
      <c r="F191" t="s">
        <v>1565</v>
      </c>
      <c r="G191" s="1">
        <v>43198</v>
      </c>
      <c r="H191" s="6">
        <f t="shared" si="4"/>
        <v>2018</v>
      </c>
      <c r="I191">
        <v>28594</v>
      </c>
      <c r="J191" s="11">
        <f t="shared" si="5"/>
        <v>56.616120000000002</v>
      </c>
      <c r="K191" t="s">
        <v>1212</v>
      </c>
      <c r="L191" s="6" t="s">
        <v>10</v>
      </c>
      <c r="N191" s="7"/>
    </row>
    <row r="192" spans="1:14">
      <c r="A192" s="2" t="s">
        <v>19</v>
      </c>
      <c r="B192" t="s">
        <v>20</v>
      </c>
      <c r="C192">
        <v>8</v>
      </c>
      <c r="D192" t="s">
        <v>1375</v>
      </c>
      <c r="E192" t="s">
        <v>1566</v>
      </c>
      <c r="F192" t="s">
        <v>1566</v>
      </c>
      <c r="G192" s="1">
        <v>43199</v>
      </c>
      <c r="H192" s="6">
        <f t="shared" si="4"/>
        <v>2018</v>
      </c>
      <c r="I192">
        <v>20587</v>
      </c>
      <c r="J192" s="11">
        <f t="shared" si="5"/>
        <v>40.762259999999998</v>
      </c>
      <c r="K192" t="s">
        <v>1212</v>
      </c>
      <c r="L192" s="6" t="s">
        <v>10</v>
      </c>
      <c r="N192" s="7"/>
    </row>
    <row r="193" spans="1:14">
      <c r="A193" s="2" t="s">
        <v>19</v>
      </c>
      <c r="B193" t="s">
        <v>20</v>
      </c>
      <c r="C193">
        <v>8</v>
      </c>
      <c r="D193" t="s">
        <v>1375</v>
      </c>
      <c r="E193" t="s">
        <v>1567</v>
      </c>
      <c r="F193" t="s">
        <v>1567</v>
      </c>
      <c r="G193" s="1">
        <v>43200</v>
      </c>
      <c r="H193" s="6">
        <f t="shared" si="4"/>
        <v>2018</v>
      </c>
      <c r="I193">
        <v>17723</v>
      </c>
      <c r="J193" s="11">
        <f t="shared" si="5"/>
        <v>35.091540000000002</v>
      </c>
      <c r="K193" t="s">
        <v>1212</v>
      </c>
      <c r="L193" s="6" t="s">
        <v>10</v>
      </c>
      <c r="N193" s="7"/>
    </row>
    <row r="194" spans="1:14">
      <c r="A194" s="2" t="s">
        <v>19</v>
      </c>
      <c r="B194" t="s">
        <v>20</v>
      </c>
      <c r="C194">
        <v>8</v>
      </c>
      <c r="D194" t="s">
        <v>1375</v>
      </c>
      <c r="E194" t="s">
        <v>1568</v>
      </c>
      <c r="F194" t="s">
        <v>1568</v>
      </c>
      <c r="G194" s="1">
        <v>43201</v>
      </c>
      <c r="H194" s="6">
        <f t="shared" si="4"/>
        <v>2018</v>
      </c>
      <c r="I194">
        <v>16259</v>
      </c>
      <c r="J194" s="11">
        <f t="shared" si="5"/>
        <v>32.192819999999998</v>
      </c>
      <c r="K194" t="s">
        <v>1212</v>
      </c>
      <c r="L194" s="6" t="s">
        <v>10</v>
      </c>
      <c r="N194" s="7"/>
    </row>
    <row r="195" spans="1:14">
      <c r="A195" s="2" t="s">
        <v>19</v>
      </c>
      <c r="B195" t="s">
        <v>20</v>
      </c>
      <c r="C195">
        <v>8</v>
      </c>
      <c r="D195" t="s">
        <v>1375</v>
      </c>
      <c r="E195" t="s">
        <v>1569</v>
      </c>
      <c r="F195" t="s">
        <v>1569</v>
      </c>
      <c r="G195" s="1">
        <v>43202</v>
      </c>
      <c r="H195" s="6">
        <f t="shared" ref="H195:H258" si="6">IF(MONTH(G195)&gt;9, YEAR(G195)+1,YEAR(G195))</f>
        <v>2018</v>
      </c>
      <c r="I195">
        <v>13936</v>
      </c>
      <c r="J195" s="11">
        <f t="shared" ref="J195:J258" si="7">I195*0.00198</f>
        <v>27.59328</v>
      </c>
      <c r="K195" t="s">
        <v>1212</v>
      </c>
      <c r="L195" s="6" t="s">
        <v>10</v>
      </c>
      <c r="N195" s="7"/>
    </row>
    <row r="196" spans="1:14">
      <c r="A196" s="2" t="s">
        <v>19</v>
      </c>
      <c r="B196" t="s">
        <v>20</v>
      </c>
      <c r="C196">
        <v>8</v>
      </c>
      <c r="D196" t="s">
        <v>1375</v>
      </c>
      <c r="E196" t="s">
        <v>1570</v>
      </c>
      <c r="F196" t="s">
        <v>1570</v>
      </c>
      <c r="G196" s="1">
        <v>43203</v>
      </c>
      <c r="H196" s="6">
        <f t="shared" si="6"/>
        <v>2018</v>
      </c>
      <c r="I196">
        <v>12449</v>
      </c>
      <c r="J196" s="11">
        <f t="shared" si="7"/>
        <v>24.64902</v>
      </c>
      <c r="K196" t="s">
        <v>1212</v>
      </c>
      <c r="L196" s="6" t="s">
        <v>10</v>
      </c>
      <c r="N196" s="7"/>
    </row>
    <row r="197" spans="1:14">
      <c r="A197" s="2" t="s">
        <v>19</v>
      </c>
      <c r="B197" t="s">
        <v>20</v>
      </c>
      <c r="C197">
        <v>8</v>
      </c>
      <c r="D197" t="s">
        <v>1375</v>
      </c>
      <c r="E197" t="s">
        <v>1571</v>
      </c>
      <c r="F197" t="s">
        <v>1571</v>
      </c>
      <c r="G197" s="1">
        <v>43204</v>
      </c>
      <c r="H197" s="6">
        <f t="shared" si="6"/>
        <v>2018</v>
      </c>
      <c r="I197">
        <v>11015</v>
      </c>
      <c r="J197" s="11">
        <f t="shared" si="7"/>
        <v>21.809699999999999</v>
      </c>
      <c r="K197" t="s">
        <v>21</v>
      </c>
      <c r="L197" s="6" t="s">
        <v>10</v>
      </c>
      <c r="N197" s="7"/>
    </row>
    <row r="198" spans="1:14">
      <c r="A198" s="2" t="s">
        <v>19</v>
      </c>
      <c r="B198" t="s">
        <v>20</v>
      </c>
      <c r="C198">
        <v>8</v>
      </c>
      <c r="D198" t="s">
        <v>1375</v>
      </c>
      <c r="E198" t="s">
        <v>1572</v>
      </c>
      <c r="F198" t="s">
        <v>1572</v>
      </c>
      <c r="G198" s="1">
        <v>43205</v>
      </c>
      <c r="H198" s="6">
        <f t="shared" si="6"/>
        <v>2018</v>
      </c>
      <c r="I198">
        <v>11905</v>
      </c>
      <c r="J198" s="11">
        <f t="shared" si="7"/>
        <v>23.571899999999999</v>
      </c>
      <c r="K198" t="s">
        <v>21</v>
      </c>
      <c r="L198" s="6" t="s">
        <v>10</v>
      </c>
      <c r="N198" s="7"/>
    </row>
    <row r="199" spans="1:14">
      <c r="A199" s="2" t="s">
        <v>19</v>
      </c>
      <c r="B199" t="s">
        <v>20</v>
      </c>
      <c r="C199">
        <v>8</v>
      </c>
      <c r="D199" t="s">
        <v>1375</v>
      </c>
      <c r="E199" t="s">
        <v>1573</v>
      </c>
      <c r="F199" t="s">
        <v>1573</v>
      </c>
      <c r="G199" s="1">
        <v>43206</v>
      </c>
      <c r="H199" s="6">
        <f t="shared" si="6"/>
        <v>2018</v>
      </c>
      <c r="I199">
        <v>11129</v>
      </c>
      <c r="J199" s="11">
        <f t="shared" si="7"/>
        <v>22.035419999999998</v>
      </c>
      <c r="K199" t="s">
        <v>21</v>
      </c>
      <c r="L199" s="6" t="s">
        <v>10</v>
      </c>
      <c r="N199" s="7"/>
    </row>
    <row r="200" spans="1:14">
      <c r="A200" s="2" t="s">
        <v>19</v>
      </c>
      <c r="B200" t="s">
        <v>20</v>
      </c>
      <c r="C200">
        <v>8</v>
      </c>
      <c r="D200" t="s">
        <v>1375</v>
      </c>
      <c r="E200" t="s">
        <v>1574</v>
      </c>
      <c r="F200" t="s">
        <v>1574</v>
      </c>
      <c r="G200" s="1">
        <v>43207</v>
      </c>
      <c r="H200" s="6">
        <f t="shared" si="6"/>
        <v>2018</v>
      </c>
      <c r="I200">
        <v>9557</v>
      </c>
      <c r="J200" s="11">
        <f t="shared" si="7"/>
        <v>18.92286</v>
      </c>
      <c r="K200" t="s">
        <v>21</v>
      </c>
      <c r="L200" s="6" t="s">
        <v>10</v>
      </c>
      <c r="N200" s="7"/>
    </row>
    <row r="201" spans="1:14">
      <c r="A201" s="2" t="s">
        <v>19</v>
      </c>
      <c r="B201" t="s">
        <v>20</v>
      </c>
      <c r="C201">
        <v>8</v>
      </c>
      <c r="D201" t="s">
        <v>1375</v>
      </c>
      <c r="E201" t="s">
        <v>1575</v>
      </c>
      <c r="F201" t="s">
        <v>1575</v>
      </c>
      <c r="G201" s="1">
        <v>43208</v>
      </c>
      <c r="H201" s="6">
        <f t="shared" si="6"/>
        <v>2018</v>
      </c>
      <c r="I201">
        <v>9848</v>
      </c>
      <c r="J201" s="11">
        <f t="shared" si="7"/>
        <v>19.499040000000001</v>
      </c>
      <c r="K201" t="s">
        <v>21</v>
      </c>
      <c r="L201" s="6" t="s">
        <v>10</v>
      </c>
      <c r="N201" s="7"/>
    </row>
    <row r="202" spans="1:14">
      <c r="A202" s="2" t="s">
        <v>19</v>
      </c>
      <c r="B202" t="s">
        <v>20</v>
      </c>
      <c r="C202">
        <v>8</v>
      </c>
      <c r="D202" t="s">
        <v>1375</v>
      </c>
      <c r="E202" t="s">
        <v>1576</v>
      </c>
      <c r="F202" t="s">
        <v>1576</v>
      </c>
      <c r="G202" s="1">
        <v>43209</v>
      </c>
      <c r="H202" s="6">
        <f t="shared" si="6"/>
        <v>2018</v>
      </c>
      <c r="I202">
        <v>9615</v>
      </c>
      <c r="J202" s="11">
        <f t="shared" si="7"/>
        <v>19.037700000000001</v>
      </c>
      <c r="K202" t="s">
        <v>1212</v>
      </c>
      <c r="L202" s="6" t="s">
        <v>10</v>
      </c>
      <c r="N202" s="7"/>
    </row>
    <row r="203" spans="1:14">
      <c r="A203" s="2" t="s">
        <v>19</v>
      </c>
      <c r="B203" t="s">
        <v>20</v>
      </c>
      <c r="C203">
        <v>8</v>
      </c>
      <c r="D203" t="s">
        <v>1375</v>
      </c>
      <c r="E203" t="s">
        <v>1577</v>
      </c>
      <c r="F203" t="s">
        <v>1577</v>
      </c>
      <c r="G203" s="1">
        <v>43210</v>
      </c>
      <c r="H203" s="6">
        <f t="shared" si="6"/>
        <v>2018</v>
      </c>
      <c r="I203">
        <v>8792</v>
      </c>
      <c r="J203" s="11">
        <f t="shared" si="7"/>
        <v>17.408159999999999</v>
      </c>
      <c r="K203" t="s">
        <v>1212</v>
      </c>
      <c r="L203" s="6" t="s">
        <v>10</v>
      </c>
      <c r="N203" s="7"/>
    </row>
    <row r="204" spans="1:14">
      <c r="A204" s="2" t="s">
        <v>19</v>
      </c>
      <c r="B204" t="s">
        <v>20</v>
      </c>
      <c r="C204">
        <v>8</v>
      </c>
      <c r="D204" t="s">
        <v>1375</v>
      </c>
      <c r="E204" t="s">
        <v>1578</v>
      </c>
      <c r="F204" t="s">
        <v>1578</v>
      </c>
      <c r="G204" s="1">
        <v>43211</v>
      </c>
      <c r="H204" s="6">
        <f t="shared" si="6"/>
        <v>2018</v>
      </c>
      <c r="I204">
        <v>8595</v>
      </c>
      <c r="J204" s="11">
        <f t="shared" si="7"/>
        <v>17.0181</v>
      </c>
      <c r="K204" t="s">
        <v>1212</v>
      </c>
      <c r="L204" s="6" t="s">
        <v>10</v>
      </c>
      <c r="N204" s="7"/>
    </row>
    <row r="205" spans="1:14">
      <c r="A205" s="2" t="s">
        <v>19</v>
      </c>
      <c r="B205" t="s">
        <v>20</v>
      </c>
      <c r="C205">
        <v>8</v>
      </c>
      <c r="D205" t="s">
        <v>1375</v>
      </c>
      <c r="E205" t="s">
        <v>1579</v>
      </c>
      <c r="F205" t="s">
        <v>1579</v>
      </c>
      <c r="G205" s="1">
        <v>43212</v>
      </c>
      <c r="H205" s="6">
        <f t="shared" si="6"/>
        <v>2018</v>
      </c>
      <c r="I205">
        <v>8545</v>
      </c>
      <c r="J205" s="11">
        <f t="shared" si="7"/>
        <v>16.9191</v>
      </c>
      <c r="K205" t="s">
        <v>1212</v>
      </c>
      <c r="L205" s="6" t="s">
        <v>10</v>
      </c>
      <c r="N205" s="7"/>
    </row>
    <row r="206" spans="1:14">
      <c r="A206" s="2" t="s">
        <v>19</v>
      </c>
      <c r="B206" t="s">
        <v>20</v>
      </c>
      <c r="C206">
        <v>8</v>
      </c>
      <c r="D206" t="s">
        <v>1375</v>
      </c>
      <c r="E206" t="s">
        <v>1580</v>
      </c>
      <c r="F206" t="s">
        <v>1580</v>
      </c>
      <c r="G206" s="1">
        <v>43213</v>
      </c>
      <c r="H206" s="6">
        <f t="shared" si="6"/>
        <v>2018</v>
      </c>
      <c r="I206">
        <v>8567</v>
      </c>
      <c r="J206" s="11">
        <f t="shared" si="7"/>
        <v>16.96266</v>
      </c>
      <c r="K206" t="s">
        <v>1212</v>
      </c>
      <c r="L206" s="6" t="s">
        <v>10</v>
      </c>
      <c r="N206" s="7"/>
    </row>
    <row r="207" spans="1:14">
      <c r="A207" s="2" t="s">
        <v>19</v>
      </c>
      <c r="B207" t="s">
        <v>20</v>
      </c>
      <c r="C207">
        <v>8</v>
      </c>
      <c r="D207" t="s">
        <v>1375</v>
      </c>
      <c r="E207" t="s">
        <v>1581</v>
      </c>
      <c r="F207" t="s">
        <v>1581</v>
      </c>
      <c r="G207" s="1">
        <v>43214</v>
      </c>
      <c r="H207" s="6">
        <f t="shared" si="6"/>
        <v>2018</v>
      </c>
      <c r="I207">
        <v>7990</v>
      </c>
      <c r="J207" s="11">
        <f t="shared" si="7"/>
        <v>15.8202</v>
      </c>
      <c r="K207" t="s">
        <v>1212</v>
      </c>
      <c r="L207" s="6" t="s">
        <v>10</v>
      </c>
      <c r="N207" s="7"/>
    </row>
    <row r="208" spans="1:14">
      <c r="A208" s="2" t="s">
        <v>19</v>
      </c>
      <c r="B208" t="s">
        <v>20</v>
      </c>
      <c r="C208">
        <v>8</v>
      </c>
      <c r="D208" t="s">
        <v>1375</v>
      </c>
      <c r="E208" t="s">
        <v>1582</v>
      </c>
      <c r="F208" t="s">
        <v>1582</v>
      </c>
      <c r="G208" s="1">
        <v>43215</v>
      </c>
      <c r="H208" s="6">
        <f t="shared" si="6"/>
        <v>2018</v>
      </c>
      <c r="I208">
        <v>7966</v>
      </c>
      <c r="J208" s="11">
        <f t="shared" si="7"/>
        <v>15.772679999999999</v>
      </c>
      <c r="K208" t="s">
        <v>1212</v>
      </c>
      <c r="L208" s="6" t="s">
        <v>10</v>
      </c>
      <c r="N208" s="7"/>
    </row>
    <row r="209" spans="1:14">
      <c r="A209" s="2" t="s">
        <v>19</v>
      </c>
      <c r="B209" t="s">
        <v>20</v>
      </c>
      <c r="C209">
        <v>8</v>
      </c>
      <c r="D209" t="s">
        <v>1375</v>
      </c>
      <c r="E209" t="s">
        <v>1583</v>
      </c>
      <c r="F209" t="s">
        <v>1583</v>
      </c>
      <c r="G209" s="1">
        <v>43216</v>
      </c>
      <c r="H209" s="6">
        <f t="shared" si="6"/>
        <v>2018</v>
      </c>
      <c r="I209">
        <v>7652</v>
      </c>
      <c r="J209" s="11">
        <f t="shared" si="7"/>
        <v>15.15096</v>
      </c>
      <c r="K209" t="s">
        <v>21</v>
      </c>
      <c r="L209" s="6" t="s">
        <v>10</v>
      </c>
      <c r="N209" s="7"/>
    </row>
    <row r="210" spans="1:14">
      <c r="A210" s="2" t="s">
        <v>19</v>
      </c>
      <c r="B210" t="s">
        <v>20</v>
      </c>
      <c r="C210">
        <v>8</v>
      </c>
      <c r="D210" t="s">
        <v>1375</v>
      </c>
      <c r="E210" t="s">
        <v>1584</v>
      </c>
      <c r="F210" t="s">
        <v>1584</v>
      </c>
      <c r="G210" s="1">
        <v>43217</v>
      </c>
      <c r="H210" s="6">
        <f t="shared" si="6"/>
        <v>2018</v>
      </c>
      <c r="I210">
        <v>7115</v>
      </c>
      <c r="J210" s="11">
        <f t="shared" si="7"/>
        <v>14.0877</v>
      </c>
      <c r="K210" t="s">
        <v>1212</v>
      </c>
      <c r="L210" s="6" t="s">
        <v>10</v>
      </c>
      <c r="N210" s="7"/>
    </row>
    <row r="211" spans="1:14">
      <c r="A211" s="2" t="s">
        <v>19</v>
      </c>
      <c r="B211" t="s">
        <v>20</v>
      </c>
      <c r="C211">
        <v>8</v>
      </c>
      <c r="D211" t="s">
        <v>1375</v>
      </c>
      <c r="E211" t="s">
        <v>1585</v>
      </c>
      <c r="F211" t="s">
        <v>1585</v>
      </c>
      <c r="G211" s="1">
        <v>43218</v>
      </c>
      <c r="H211" s="6">
        <f t="shared" si="6"/>
        <v>2018</v>
      </c>
      <c r="I211">
        <v>7118</v>
      </c>
      <c r="J211" s="11">
        <f t="shared" si="7"/>
        <v>14.093640000000001</v>
      </c>
      <c r="K211" t="s">
        <v>1212</v>
      </c>
      <c r="L211" s="6" t="s">
        <v>10</v>
      </c>
      <c r="N211" s="7"/>
    </row>
    <row r="212" spans="1:14">
      <c r="A212" s="2" t="s">
        <v>19</v>
      </c>
      <c r="B212" t="s">
        <v>20</v>
      </c>
      <c r="C212">
        <v>8</v>
      </c>
      <c r="D212" t="s">
        <v>1375</v>
      </c>
      <c r="E212" t="s">
        <v>1586</v>
      </c>
      <c r="F212" t="s">
        <v>1586</v>
      </c>
      <c r="G212" s="1">
        <v>43219</v>
      </c>
      <c r="H212" s="6">
        <f t="shared" si="6"/>
        <v>2018</v>
      </c>
      <c r="I212">
        <v>7168</v>
      </c>
      <c r="J212" s="11">
        <f t="shared" si="7"/>
        <v>14.192640000000001</v>
      </c>
      <c r="K212" t="s">
        <v>21</v>
      </c>
      <c r="L212" s="6" t="s">
        <v>10</v>
      </c>
      <c r="N212" s="7"/>
    </row>
    <row r="213" spans="1:14">
      <c r="A213" s="2" t="s">
        <v>19</v>
      </c>
      <c r="B213" t="s">
        <v>20</v>
      </c>
      <c r="C213">
        <v>8</v>
      </c>
      <c r="D213" t="s">
        <v>1375</v>
      </c>
      <c r="E213" t="s">
        <v>1587</v>
      </c>
      <c r="F213" t="s">
        <v>1587</v>
      </c>
      <c r="G213" s="1">
        <v>43220</v>
      </c>
      <c r="H213" s="6">
        <f t="shared" si="6"/>
        <v>2018</v>
      </c>
      <c r="I213">
        <v>6413</v>
      </c>
      <c r="J213" s="11">
        <f t="shared" si="7"/>
        <v>12.69774</v>
      </c>
      <c r="K213" t="s">
        <v>21</v>
      </c>
      <c r="L213" s="6" t="s">
        <v>10</v>
      </c>
      <c r="N213" s="7"/>
    </row>
    <row r="214" spans="1:14">
      <c r="A214" s="2" t="s">
        <v>19</v>
      </c>
      <c r="B214" t="s">
        <v>20</v>
      </c>
      <c r="C214">
        <v>8</v>
      </c>
      <c r="D214" t="s">
        <v>1375</v>
      </c>
      <c r="E214" t="s">
        <v>1588</v>
      </c>
      <c r="F214" t="s">
        <v>1588</v>
      </c>
      <c r="G214" s="1">
        <v>43221</v>
      </c>
      <c r="H214" s="6">
        <f t="shared" si="6"/>
        <v>2018</v>
      </c>
      <c r="I214">
        <v>6965</v>
      </c>
      <c r="J214" s="11">
        <f t="shared" si="7"/>
        <v>13.790699999999999</v>
      </c>
      <c r="K214" t="s">
        <v>21</v>
      </c>
      <c r="L214" s="6" t="s">
        <v>10</v>
      </c>
      <c r="N214" s="7"/>
    </row>
    <row r="215" spans="1:14">
      <c r="A215" s="2" t="s">
        <v>19</v>
      </c>
      <c r="B215" t="s">
        <v>20</v>
      </c>
      <c r="C215">
        <v>8</v>
      </c>
      <c r="D215" t="s">
        <v>1375</v>
      </c>
      <c r="E215" t="s">
        <v>1589</v>
      </c>
      <c r="F215" t="s">
        <v>1589</v>
      </c>
      <c r="G215" s="1">
        <v>43222</v>
      </c>
      <c r="H215" s="6">
        <f t="shared" si="6"/>
        <v>2018</v>
      </c>
      <c r="I215">
        <v>6329</v>
      </c>
      <c r="J215" s="11">
        <f t="shared" si="7"/>
        <v>12.531420000000001</v>
      </c>
      <c r="K215" t="s">
        <v>1212</v>
      </c>
      <c r="L215" s="6" t="s">
        <v>10</v>
      </c>
      <c r="N215" s="7"/>
    </row>
    <row r="216" spans="1:14">
      <c r="A216" s="2" t="s">
        <v>19</v>
      </c>
      <c r="B216" t="s">
        <v>20</v>
      </c>
      <c r="C216">
        <v>8</v>
      </c>
      <c r="D216" t="s">
        <v>1375</v>
      </c>
      <c r="E216" t="s">
        <v>1590</v>
      </c>
      <c r="F216" t="s">
        <v>1590</v>
      </c>
      <c r="G216" s="1">
        <v>43223</v>
      </c>
      <c r="H216" s="6">
        <f t="shared" si="6"/>
        <v>2018</v>
      </c>
      <c r="I216">
        <v>6106</v>
      </c>
      <c r="J216" s="11">
        <f t="shared" si="7"/>
        <v>12.089879999999999</v>
      </c>
      <c r="K216" t="s">
        <v>21</v>
      </c>
      <c r="L216" s="6" t="s">
        <v>10</v>
      </c>
      <c r="N216" s="7"/>
    </row>
    <row r="217" spans="1:14">
      <c r="A217" s="2" t="s">
        <v>19</v>
      </c>
      <c r="B217" t="s">
        <v>20</v>
      </c>
      <c r="C217">
        <v>8</v>
      </c>
      <c r="D217" t="s">
        <v>1375</v>
      </c>
      <c r="E217" t="s">
        <v>1591</v>
      </c>
      <c r="F217" t="s">
        <v>1591</v>
      </c>
      <c r="G217" s="1">
        <v>43224</v>
      </c>
      <c r="H217" s="6">
        <f t="shared" si="6"/>
        <v>2018</v>
      </c>
      <c r="I217">
        <v>5896</v>
      </c>
      <c r="J217" s="11">
        <f t="shared" si="7"/>
        <v>11.67408</v>
      </c>
      <c r="K217" t="s">
        <v>1212</v>
      </c>
      <c r="L217" s="6" t="s">
        <v>10</v>
      </c>
      <c r="N217" s="7"/>
    </row>
    <row r="218" spans="1:14">
      <c r="A218" s="2" t="s">
        <v>19</v>
      </c>
      <c r="B218" t="s">
        <v>20</v>
      </c>
      <c r="C218">
        <v>8</v>
      </c>
      <c r="D218" t="s">
        <v>1375</v>
      </c>
      <c r="E218" t="s">
        <v>1592</v>
      </c>
      <c r="F218" t="s">
        <v>1592</v>
      </c>
      <c r="G218" s="1">
        <v>43225</v>
      </c>
      <c r="H218" s="6">
        <f t="shared" si="6"/>
        <v>2018</v>
      </c>
      <c r="I218">
        <v>5637</v>
      </c>
      <c r="J218" s="11">
        <f t="shared" si="7"/>
        <v>11.16126</v>
      </c>
      <c r="K218" t="s">
        <v>1212</v>
      </c>
      <c r="L218" s="6" t="s">
        <v>10</v>
      </c>
      <c r="N218" s="7"/>
    </row>
    <row r="219" spans="1:14">
      <c r="A219" s="2" t="s">
        <v>19</v>
      </c>
      <c r="B219" t="s">
        <v>20</v>
      </c>
      <c r="C219">
        <v>8</v>
      </c>
      <c r="D219" t="s">
        <v>1375</v>
      </c>
      <c r="E219" t="s">
        <v>1593</v>
      </c>
      <c r="F219" t="s">
        <v>1593</v>
      </c>
      <c r="G219" s="1">
        <v>43226</v>
      </c>
      <c r="H219" s="6">
        <f t="shared" si="6"/>
        <v>2018</v>
      </c>
      <c r="I219">
        <v>5529</v>
      </c>
      <c r="J219" s="11">
        <f t="shared" si="7"/>
        <v>10.947419999999999</v>
      </c>
      <c r="K219" t="s">
        <v>21</v>
      </c>
      <c r="L219" s="6" t="s">
        <v>10</v>
      </c>
      <c r="N219" s="7"/>
    </row>
    <row r="220" spans="1:14">
      <c r="A220" s="2" t="s">
        <v>19</v>
      </c>
      <c r="B220" t="s">
        <v>20</v>
      </c>
      <c r="C220">
        <v>8</v>
      </c>
      <c r="D220" t="s">
        <v>1375</v>
      </c>
      <c r="E220" t="s">
        <v>1594</v>
      </c>
      <c r="F220" t="s">
        <v>1594</v>
      </c>
      <c r="G220" s="1">
        <v>43227</v>
      </c>
      <c r="H220" s="6">
        <f t="shared" si="6"/>
        <v>2018</v>
      </c>
      <c r="I220">
        <v>5577</v>
      </c>
      <c r="J220" s="11">
        <f t="shared" si="7"/>
        <v>11.04246</v>
      </c>
      <c r="K220" t="s">
        <v>21</v>
      </c>
      <c r="L220" s="6" t="s">
        <v>10</v>
      </c>
      <c r="N220" s="7"/>
    </row>
    <row r="221" spans="1:14">
      <c r="A221" s="2" t="s">
        <v>19</v>
      </c>
      <c r="B221" t="s">
        <v>20</v>
      </c>
      <c r="C221">
        <v>8</v>
      </c>
      <c r="D221" t="s">
        <v>1375</v>
      </c>
      <c r="E221" t="s">
        <v>1595</v>
      </c>
      <c r="F221" t="s">
        <v>1595</v>
      </c>
      <c r="G221" s="1">
        <v>43228</v>
      </c>
      <c r="H221" s="6">
        <f t="shared" si="6"/>
        <v>2018</v>
      </c>
      <c r="I221">
        <v>5295</v>
      </c>
      <c r="J221" s="11">
        <f t="shared" si="7"/>
        <v>10.4841</v>
      </c>
      <c r="K221" t="s">
        <v>21</v>
      </c>
      <c r="L221" s="6" t="s">
        <v>10</v>
      </c>
      <c r="N221" s="7"/>
    </row>
    <row r="222" spans="1:14">
      <c r="A222" s="2" t="s">
        <v>19</v>
      </c>
      <c r="B222" t="s">
        <v>20</v>
      </c>
      <c r="C222">
        <v>8</v>
      </c>
      <c r="D222" t="s">
        <v>1375</v>
      </c>
      <c r="E222" t="s">
        <v>1596</v>
      </c>
      <c r="F222" t="s">
        <v>1596</v>
      </c>
      <c r="G222" s="1">
        <v>43229</v>
      </c>
      <c r="H222" s="6">
        <f t="shared" si="6"/>
        <v>2018</v>
      </c>
      <c r="I222">
        <v>4703</v>
      </c>
      <c r="J222" s="11">
        <f t="shared" si="7"/>
        <v>9.3119399999999999</v>
      </c>
      <c r="K222" t="s">
        <v>1212</v>
      </c>
      <c r="L222" s="6" t="s">
        <v>10</v>
      </c>
      <c r="N222" s="7"/>
    </row>
    <row r="223" spans="1:14">
      <c r="A223" s="2" t="s">
        <v>19</v>
      </c>
      <c r="B223" t="s">
        <v>20</v>
      </c>
      <c r="C223">
        <v>8</v>
      </c>
      <c r="D223" t="s">
        <v>1375</v>
      </c>
      <c r="E223" t="s">
        <v>1597</v>
      </c>
      <c r="F223" t="s">
        <v>1597</v>
      </c>
      <c r="G223" s="1">
        <v>43230</v>
      </c>
      <c r="H223" s="6">
        <f t="shared" si="6"/>
        <v>2018</v>
      </c>
      <c r="I223">
        <v>4516</v>
      </c>
      <c r="J223" s="11">
        <f t="shared" si="7"/>
        <v>8.9416799999999999</v>
      </c>
      <c r="K223" t="s">
        <v>21</v>
      </c>
      <c r="L223" s="6" t="s">
        <v>10</v>
      </c>
      <c r="N223" s="7"/>
    </row>
    <row r="224" spans="1:14">
      <c r="A224" s="2" t="s">
        <v>19</v>
      </c>
      <c r="B224" t="s">
        <v>20</v>
      </c>
      <c r="C224">
        <v>8</v>
      </c>
      <c r="D224" t="s">
        <v>1375</v>
      </c>
      <c r="E224" t="s">
        <v>1598</v>
      </c>
      <c r="F224" t="s">
        <v>1598</v>
      </c>
      <c r="G224" s="1">
        <v>43231</v>
      </c>
      <c r="H224" s="6">
        <f t="shared" si="6"/>
        <v>2018</v>
      </c>
      <c r="I224">
        <v>4452</v>
      </c>
      <c r="J224" s="11">
        <f t="shared" si="7"/>
        <v>8.8149599999999992</v>
      </c>
      <c r="K224" t="s">
        <v>1212</v>
      </c>
      <c r="L224" s="6" t="s">
        <v>10</v>
      </c>
      <c r="N224" s="7"/>
    </row>
    <row r="225" spans="1:14">
      <c r="A225" s="2" t="s">
        <v>19</v>
      </c>
      <c r="B225" t="s">
        <v>20</v>
      </c>
      <c r="C225">
        <v>8</v>
      </c>
      <c r="D225" t="s">
        <v>1375</v>
      </c>
      <c r="E225" t="s">
        <v>1599</v>
      </c>
      <c r="F225" t="s">
        <v>1599</v>
      </c>
      <c r="G225" s="1">
        <v>43232</v>
      </c>
      <c r="H225" s="6">
        <f t="shared" si="6"/>
        <v>2018</v>
      </c>
      <c r="I225">
        <v>4572</v>
      </c>
      <c r="J225" s="11">
        <f t="shared" si="7"/>
        <v>9.0525599999999997</v>
      </c>
      <c r="K225" t="s">
        <v>1212</v>
      </c>
      <c r="L225" s="6" t="s">
        <v>10</v>
      </c>
      <c r="N225" s="7"/>
    </row>
    <row r="226" spans="1:14">
      <c r="A226" s="2" t="s">
        <v>19</v>
      </c>
      <c r="B226" t="s">
        <v>20</v>
      </c>
      <c r="C226">
        <v>8</v>
      </c>
      <c r="D226" t="s">
        <v>1375</v>
      </c>
      <c r="E226" t="s">
        <v>1600</v>
      </c>
      <c r="F226" t="s">
        <v>1600</v>
      </c>
      <c r="G226" s="1">
        <v>43233</v>
      </c>
      <c r="H226" s="6">
        <f t="shared" si="6"/>
        <v>2018</v>
      </c>
      <c r="I226">
        <v>3692</v>
      </c>
      <c r="J226" s="11">
        <f t="shared" si="7"/>
        <v>7.3101599999999998</v>
      </c>
      <c r="K226" t="s">
        <v>1212</v>
      </c>
      <c r="L226" s="6" t="s">
        <v>10</v>
      </c>
      <c r="N226" s="7"/>
    </row>
    <row r="227" spans="1:14">
      <c r="A227" s="2" t="s">
        <v>19</v>
      </c>
      <c r="B227" t="s">
        <v>20</v>
      </c>
      <c r="C227">
        <v>8</v>
      </c>
      <c r="D227" t="s">
        <v>1375</v>
      </c>
      <c r="E227" t="s">
        <v>1601</v>
      </c>
      <c r="F227" t="s">
        <v>1601</v>
      </c>
      <c r="G227" s="1">
        <v>43234</v>
      </c>
      <c r="H227" s="6">
        <f t="shared" si="6"/>
        <v>2018</v>
      </c>
      <c r="I227">
        <v>4847</v>
      </c>
      <c r="J227" s="11">
        <f t="shared" si="7"/>
        <v>9.5970600000000008</v>
      </c>
      <c r="K227" t="s">
        <v>1212</v>
      </c>
      <c r="L227" s="6" t="s">
        <v>10</v>
      </c>
      <c r="N227" s="7"/>
    </row>
    <row r="228" spans="1:14">
      <c r="A228" s="2" t="s">
        <v>19</v>
      </c>
      <c r="B228" t="s">
        <v>20</v>
      </c>
      <c r="C228">
        <v>8</v>
      </c>
      <c r="D228" t="s">
        <v>1375</v>
      </c>
      <c r="E228" t="s">
        <v>1602</v>
      </c>
      <c r="F228" t="s">
        <v>1602</v>
      </c>
      <c r="G228" s="1">
        <v>43235</v>
      </c>
      <c r="H228" s="6">
        <f t="shared" si="6"/>
        <v>2018</v>
      </c>
      <c r="I228">
        <v>3900</v>
      </c>
      <c r="J228" s="11">
        <f t="shared" si="7"/>
        <v>7.7219999999999995</v>
      </c>
      <c r="K228" t="s">
        <v>21</v>
      </c>
      <c r="L228" s="6" t="s">
        <v>10</v>
      </c>
      <c r="N228" s="7"/>
    </row>
    <row r="229" spans="1:14">
      <c r="A229" s="2" t="s">
        <v>19</v>
      </c>
      <c r="B229" t="s">
        <v>20</v>
      </c>
      <c r="C229">
        <v>8</v>
      </c>
      <c r="D229" t="s">
        <v>1375</v>
      </c>
      <c r="E229" t="s">
        <v>1603</v>
      </c>
      <c r="F229" t="s">
        <v>1603</v>
      </c>
      <c r="G229" s="1">
        <v>43236</v>
      </c>
      <c r="H229" s="6">
        <f t="shared" si="6"/>
        <v>2018</v>
      </c>
      <c r="I229">
        <v>4280</v>
      </c>
      <c r="J229" s="11">
        <f t="shared" si="7"/>
        <v>8.4743999999999993</v>
      </c>
      <c r="K229" t="s">
        <v>21</v>
      </c>
      <c r="L229" s="6" t="s">
        <v>10</v>
      </c>
      <c r="N229" s="7"/>
    </row>
    <row r="230" spans="1:14">
      <c r="A230" s="2" t="s">
        <v>19</v>
      </c>
      <c r="B230" t="s">
        <v>20</v>
      </c>
      <c r="C230">
        <v>8</v>
      </c>
      <c r="D230" t="s">
        <v>1375</v>
      </c>
      <c r="E230" t="s">
        <v>1604</v>
      </c>
      <c r="F230" t="s">
        <v>1604</v>
      </c>
      <c r="G230" s="1">
        <v>43237</v>
      </c>
      <c r="H230" s="6">
        <f t="shared" si="6"/>
        <v>2018</v>
      </c>
      <c r="I230">
        <v>3732</v>
      </c>
      <c r="J230" s="11">
        <f t="shared" si="7"/>
        <v>7.3893599999999999</v>
      </c>
      <c r="K230" t="s">
        <v>21</v>
      </c>
      <c r="L230" s="6" t="s">
        <v>10</v>
      </c>
      <c r="N230" s="7"/>
    </row>
    <row r="231" spans="1:14">
      <c r="A231" s="2" t="s">
        <v>19</v>
      </c>
      <c r="B231" t="s">
        <v>20</v>
      </c>
      <c r="C231">
        <v>8</v>
      </c>
      <c r="D231" t="s">
        <v>1375</v>
      </c>
      <c r="E231" t="s">
        <v>1605</v>
      </c>
      <c r="F231" t="s">
        <v>1605</v>
      </c>
      <c r="G231" s="1">
        <v>43238</v>
      </c>
      <c r="H231" s="6">
        <f t="shared" si="6"/>
        <v>2018</v>
      </c>
      <c r="I231">
        <v>3357</v>
      </c>
      <c r="J231" s="11">
        <f t="shared" si="7"/>
        <v>6.6468600000000002</v>
      </c>
      <c r="K231" t="s">
        <v>21</v>
      </c>
      <c r="L231" s="6" t="s">
        <v>10</v>
      </c>
      <c r="N231" s="7"/>
    </row>
    <row r="232" spans="1:14">
      <c r="A232" s="2" t="s">
        <v>19</v>
      </c>
      <c r="B232" t="s">
        <v>20</v>
      </c>
      <c r="C232">
        <v>8</v>
      </c>
      <c r="D232" t="s">
        <v>1375</v>
      </c>
      <c r="E232" t="s">
        <v>1606</v>
      </c>
      <c r="F232" t="s">
        <v>1606</v>
      </c>
      <c r="G232" s="1">
        <v>43239</v>
      </c>
      <c r="H232" s="6">
        <f t="shared" si="6"/>
        <v>2018</v>
      </c>
      <c r="I232">
        <v>3915</v>
      </c>
      <c r="J232" s="11">
        <f t="shared" si="7"/>
        <v>7.7516999999999996</v>
      </c>
      <c r="K232" t="s">
        <v>21</v>
      </c>
      <c r="L232" s="6" t="s">
        <v>10</v>
      </c>
      <c r="N232" s="7"/>
    </row>
    <row r="233" spans="1:14">
      <c r="A233" s="2" t="s">
        <v>19</v>
      </c>
      <c r="B233" t="s">
        <v>20</v>
      </c>
      <c r="C233">
        <v>8</v>
      </c>
      <c r="D233" t="s">
        <v>1375</v>
      </c>
      <c r="E233" t="s">
        <v>1607</v>
      </c>
      <c r="F233" t="s">
        <v>1607</v>
      </c>
      <c r="G233" s="1">
        <v>43240</v>
      </c>
      <c r="H233" s="6">
        <f t="shared" si="6"/>
        <v>2018</v>
      </c>
      <c r="I233">
        <v>4294</v>
      </c>
      <c r="J233" s="11">
        <f t="shared" si="7"/>
        <v>8.5021199999999997</v>
      </c>
      <c r="K233" t="s">
        <v>21</v>
      </c>
      <c r="L233" s="6" t="s">
        <v>10</v>
      </c>
      <c r="N233" s="7"/>
    </row>
    <row r="234" spans="1:14">
      <c r="A234" s="2" t="s">
        <v>19</v>
      </c>
      <c r="B234" t="s">
        <v>20</v>
      </c>
      <c r="C234">
        <v>8</v>
      </c>
      <c r="D234" t="s">
        <v>1375</v>
      </c>
      <c r="E234" t="s">
        <v>1608</v>
      </c>
      <c r="F234" t="s">
        <v>1608</v>
      </c>
      <c r="G234" s="1">
        <v>43241</v>
      </c>
      <c r="H234" s="6">
        <f t="shared" si="6"/>
        <v>2018</v>
      </c>
      <c r="I234">
        <v>3273</v>
      </c>
      <c r="J234" s="11">
        <f t="shared" si="7"/>
        <v>6.4805399999999995</v>
      </c>
      <c r="K234" t="s">
        <v>21</v>
      </c>
      <c r="L234" s="6" t="s">
        <v>10</v>
      </c>
      <c r="N234" s="7"/>
    </row>
    <row r="235" spans="1:14">
      <c r="A235" s="2" t="s">
        <v>19</v>
      </c>
      <c r="B235" t="s">
        <v>20</v>
      </c>
      <c r="C235">
        <v>8</v>
      </c>
      <c r="D235" t="s">
        <v>1375</v>
      </c>
      <c r="E235" t="s">
        <v>1609</v>
      </c>
      <c r="F235" t="s">
        <v>1609</v>
      </c>
      <c r="G235" s="1">
        <v>43242</v>
      </c>
      <c r="H235" s="6">
        <f t="shared" si="6"/>
        <v>2018</v>
      </c>
      <c r="I235">
        <v>3865</v>
      </c>
      <c r="J235" s="11">
        <f t="shared" si="7"/>
        <v>7.6527000000000003</v>
      </c>
      <c r="K235" t="s">
        <v>1212</v>
      </c>
      <c r="L235" s="6" t="s">
        <v>10</v>
      </c>
      <c r="N235" s="7"/>
    </row>
    <row r="236" spans="1:14">
      <c r="A236" s="2" t="s">
        <v>19</v>
      </c>
      <c r="B236" t="s">
        <v>20</v>
      </c>
      <c r="C236">
        <v>8</v>
      </c>
      <c r="D236" t="s">
        <v>1375</v>
      </c>
      <c r="E236" t="s">
        <v>1610</v>
      </c>
      <c r="F236" t="s">
        <v>1610</v>
      </c>
      <c r="G236" s="1">
        <v>43243</v>
      </c>
      <c r="H236" s="6">
        <f t="shared" si="6"/>
        <v>2018</v>
      </c>
      <c r="I236">
        <v>4251</v>
      </c>
      <c r="J236" s="11">
        <f t="shared" si="7"/>
        <v>8.4169800000000006</v>
      </c>
      <c r="K236" t="s">
        <v>1212</v>
      </c>
      <c r="L236" s="6" t="s">
        <v>10</v>
      </c>
      <c r="N236" s="7"/>
    </row>
    <row r="237" spans="1:14">
      <c r="A237" s="2" t="s">
        <v>19</v>
      </c>
      <c r="B237" t="s">
        <v>20</v>
      </c>
      <c r="C237">
        <v>8</v>
      </c>
      <c r="D237" t="s">
        <v>1375</v>
      </c>
      <c r="E237" t="s">
        <v>1611</v>
      </c>
      <c r="F237" t="s">
        <v>1611</v>
      </c>
      <c r="G237" s="1">
        <v>43244</v>
      </c>
      <c r="H237" s="6">
        <f t="shared" si="6"/>
        <v>2018</v>
      </c>
      <c r="I237">
        <v>3738</v>
      </c>
      <c r="J237" s="11">
        <f t="shared" si="7"/>
        <v>7.4012399999999996</v>
      </c>
      <c r="K237" t="s">
        <v>21</v>
      </c>
      <c r="L237" s="6" t="s">
        <v>10</v>
      </c>
      <c r="N237" s="7"/>
    </row>
    <row r="238" spans="1:14">
      <c r="A238" s="2" t="s">
        <v>19</v>
      </c>
      <c r="B238" t="s">
        <v>20</v>
      </c>
      <c r="C238">
        <v>8</v>
      </c>
      <c r="D238" t="s">
        <v>1375</v>
      </c>
      <c r="E238" t="s">
        <v>1612</v>
      </c>
      <c r="F238" t="s">
        <v>1612</v>
      </c>
      <c r="G238" s="1">
        <v>43245</v>
      </c>
      <c r="H238" s="6">
        <f t="shared" si="6"/>
        <v>2018</v>
      </c>
      <c r="I238">
        <v>4809</v>
      </c>
      <c r="J238" s="11">
        <f t="shared" si="7"/>
        <v>9.52182</v>
      </c>
      <c r="K238" t="s">
        <v>21</v>
      </c>
      <c r="L238" s="6" t="s">
        <v>10</v>
      </c>
      <c r="N238" s="7"/>
    </row>
    <row r="239" spans="1:14">
      <c r="A239" s="2" t="s">
        <v>19</v>
      </c>
      <c r="B239" t="s">
        <v>20</v>
      </c>
      <c r="C239">
        <v>8</v>
      </c>
      <c r="D239" t="s">
        <v>1375</v>
      </c>
      <c r="E239" t="s">
        <v>1613</v>
      </c>
      <c r="F239" t="s">
        <v>1613</v>
      </c>
      <c r="G239" s="1">
        <v>43246</v>
      </c>
      <c r="H239" s="6">
        <f t="shared" si="6"/>
        <v>2018</v>
      </c>
      <c r="I239">
        <v>4957</v>
      </c>
      <c r="J239" s="11">
        <f t="shared" si="7"/>
        <v>9.8148599999999995</v>
      </c>
      <c r="K239" t="s">
        <v>21</v>
      </c>
      <c r="L239" s="6" t="s">
        <v>10</v>
      </c>
      <c r="N239" s="7"/>
    </row>
    <row r="240" spans="1:14">
      <c r="A240" s="2" t="s">
        <v>19</v>
      </c>
      <c r="B240" t="s">
        <v>20</v>
      </c>
      <c r="C240">
        <v>8</v>
      </c>
      <c r="D240" t="s">
        <v>1375</v>
      </c>
      <c r="E240" t="s">
        <v>1614</v>
      </c>
      <c r="F240" t="s">
        <v>1614</v>
      </c>
      <c r="G240" s="1">
        <v>43247</v>
      </c>
      <c r="H240" s="6">
        <f t="shared" si="6"/>
        <v>2018</v>
      </c>
      <c r="I240">
        <v>4488</v>
      </c>
      <c r="J240" s="11">
        <f t="shared" si="7"/>
        <v>8.8862400000000008</v>
      </c>
      <c r="K240" t="s">
        <v>21</v>
      </c>
      <c r="L240" s="6" t="s">
        <v>10</v>
      </c>
      <c r="N240" s="7"/>
    </row>
    <row r="241" spans="1:14">
      <c r="A241" s="2" t="s">
        <v>19</v>
      </c>
      <c r="B241" t="s">
        <v>20</v>
      </c>
      <c r="C241">
        <v>8</v>
      </c>
      <c r="D241" t="s">
        <v>1375</v>
      </c>
      <c r="E241" t="s">
        <v>1615</v>
      </c>
      <c r="F241" t="s">
        <v>1615</v>
      </c>
      <c r="G241" s="1">
        <v>43248</v>
      </c>
      <c r="H241" s="6">
        <f t="shared" si="6"/>
        <v>2018</v>
      </c>
      <c r="I241">
        <v>3515</v>
      </c>
      <c r="J241" s="11">
        <f t="shared" si="7"/>
        <v>6.9596999999999998</v>
      </c>
      <c r="K241" t="s">
        <v>21</v>
      </c>
      <c r="L241" s="6" t="s">
        <v>10</v>
      </c>
      <c r="N241" s="7"/>
    </row>
    <row r="242" spans="1:14">
      <c r="A242" s="2" t="s">
        <v>19</v>
      </c>
      <c r="B242" t="s">
        <v>20</v>
      </c>
      <c r="C242">
        <v>8</v>
      </c>
      <c r="D242" t="s">
        <v>1375</v>
      </c>
      <c r="E242" t="s">
        <v>1616</v>
      </c>
      <c r="F242" t="s">
        <v>1616</v>
      </c>
      <c r="G242" s="1">
        <v>43249</v>
      </c>
      <c r="H242" s="6">
        <f t="shared" si="6"/>
        <v>2018</v>
      </c>
      <c r="I242">
        <v>2992</v>
      </c>
      <c r="J242" s="11">
        <f t="shared" si="7"/>
        <v>5.9241599999999996</v>
      </c>
      <c r="K242" t="s">
        <v>21</v>
      </c>
      <c r="L242" s="6" t="s">
        <v>10</v>
      </c>
      <c r="N242" s="7"/>
    </row>
    <row r="243" spans="1:14">
      <c r="A243" s="2" t="s">
        <v>19</v>
      </c>
      <c r="B243" t="s">
        <v>20</v>
      </c>
      <c r="C243">
        <v>8</v>
      </c>
      <c r="D243" t="s">
        <v>1375</v>
      </c>
      <c r="E243" t="s">
        <v>1617</v>
      </c>
      <c r="F243" t="s">
        <v>1617</v>
      </c>
      <c r="G243" s="1">
        <v>43250</v>
      </c>
      <c r="H243" s="6">
        <f t="shared" si="6"/>
        <v>2018</v>
      </c>
      <c r="I243">
        <v>2614</v>
      </c>
      <c r="J243" s="11">
        <f t="shared" si="7"/>
        <v>5.1757200000000001</v>
      </c>
      <c r="K243" t="s">
        <v>21</v>
      </c>
      <c r="L243" s="6" t="s">
        <v>10</v>
      </c>
      <c r="N243" s="7"/>
    </row>
    <row r="244" spans="1:14">
      <c r="A244" s="2" t="s">
        <v>19</v>
      </c>
      <c r="B244" t="s">
        <v>20</v>
      </c>
      <c r="C244">
        <v>8</v>
      </c>
      <c r="D244" t="s">
        <v>1375</v>
      </c>
      <c r="E244" t="s">
        <v>1618</v>
      </c>
      <c r="F244" t="s">
        <v>1618</v>
      </c>
      <c r="G244" s="1">
        <v>43251</v>
      </c>
      <c r="H244" s="6">
        <f t="shared" si="6"/>
        <v>2018</v>
      </c>
      <c r="I244">
        <v>2913</v>
      </c>
      <c r="J244" s="11">
        <f t="shared" si="7"/>
        <v>5.7677399999999999</v>
      </c>
      <c r="K244" t="s">
        <v>21</v>
      </c>
      <c r="L244" s="6" t="s">
        <v>10</v>
      </c>
      <c r="N244" s="7"/>
    </row>
    <row r="245" spans="1:14">
      <c r="A245" s="2" t="s">
        <v>19</v>
      </c>
      <c r="B245" t="s">
        <v>20</v>
      </c>
      <c r="C245">
        <v>8</v>
      </c>
      <c r="D245" t="s">
        <v>1375</v>
      </c>
      <c r="E245" t="s">
        <v>1619</v>
      </c>
      <c r="F245" t="s">
        <v>1619</v>
      </c>
      <c r="G245" s="1">
        <v>43252</v>
      </c>
      <c r="H245" s="6">
        <f t="shared" si="6"/>
        <v>2018</v>
      </c>
      <c r="I245">
        <v>4674</v>
      </c>
      <c r="J245" s="11">
        <f t="shared" si="7"/>
        <v>9.2545199999999994</v>
      </c>
      <c r="K245" t="s">
        <v>1212</v>
      </c>
      <c r="L245" s="6" t="s">
        <v>10</v>
      </c>
      <c r="N245" s="7"/>
    </row>
    <row r="246" spans="1:14">
      <c r="A246" s="2" t="s">
        <v>19</v>
      </c>
      <c r="B246" t="s">
        <v>20</v>
      </c>
      <c r="C246">
        <v>8</v>
      </c>
      <c r="D246" t="s">
        <v>1375</v>
      </c>
      <c r="E246" t="s">
        <v>1620</v>
      </c>
      <c r="F246" t="s">
        <v>1620</v>
      </c>
      <c r="G246" s="1">
        <v>43253</v>
      </c>
      <c r="H246" s="6">
        <f t="shared" si="6"/>
        <v>2018</v>
      </c>
      <c r="I246">
        <v>1996</v>
      </c>
      <c r="J246" s="11">
        <f t="shared" si="7"/>
        <v>3.95208</v>
      </c>
      <c r="K246" t="s">
        <v>1212</v>
      </c>
      <c r="L246" s="6" t="s">
        <v>10</v>
      </c>
      <c r="N246" s="7"/>
    </row>
    <row r="247" spans="1:14">
      <c r="A247" s="2" t="s">
        <v>19</v>
      </c>
      <c r="B247" t="s">
        <v>20</v>
      </c>
      <c r="C247">
        <v>8</v>
      </c>
      <c r="D247" t="s">
        <v>1375</v>
      </c>
      <c r="E247" t="s">
        <v>1621</v>
      </c>
      <c r="F247" t="s">
        <v>1621</v>
      </c>
      <c r="G247" s="1">
        <v>43254</v>
      </c>
      <c r="H247" s="6">
        <f t="shared" si="6"/>
        <v>2018</v>
      </c>
      <c r="I247">
        <v>4667</v>
      </c>
      <c r="J247" s="11">
        <f t="shared" si="7"/>
        <v>9.2406600000000001</v>
      </c>
      <c r="K247" t="s">
        <v>1212</v>
      </c>
      <c r="L247" s="6" t="s">
        <v>10</v>
      </c>
      <c r="N247" s="7"/>
    </row>
    <row r="248" spans="1:14">
      <c r="A248" s="2" t="s">
        <v>19</v>
      </c>
      <c r="B248" t="s">
        <v>20</v>
      </c>
      <c r="C248">
        <v>8</v>
      </c>
      <c r="D248" t="s">
        <v>1375</v>
      </c>
      <c r="E248" t="s">
        <v>1622</v>
      </c>
      <c r="F248" t="s">
        <v>1622</v>
      </c>
      <c r="G248" s="1">
        <v>43255</v>
      </c>
      <c r="H248" s="6">
        <f t="shared" si="6"/>
        <v>2018</v>
      </c>
      <c r="I248">
        <v>1938</v>
      </c>
      <c r="J248" s="11">
        <f t="shared" si="7"/>
        <v>3.83724</v>
      </c>
      <c r="K248" t="s">
        <v>1212</v>
      </c>
      <c r="L248" s="6" t="s">
        <v>10</v>
      </c>
      <c r="N248" s="7"/>
    </row>
    <row r="249" spans="1:14">
      <c r="A249" s="2" t="s">
        <v>19</v>
      </c>
      <c r="B249" t="s">
        <v>20</v>
      </c>
      <c r="C249">
        <v>8</v>
      </c>
      <c r="D249" t="s">
        <v>1375</v>
      </c>
      <c r="E249" t="s">
        <v>1623</v>
      </c>
      <c r="F249" t="s">
        <v>1623</v>
      </c>
      <c r="G249" s="1">
        <v>43256</v>
      </c>
      <c r="H249" s="6">
        <f t="shared" si="6"/>
        <v>2018</v>
      </c>
      <c r="I249">
        <v>2996</v>
      </c>
      <c r="J249" s="11">
        <f t="shared" si="7"/>
        <v>5.93208</v>
      </c>
      <c r="K249" t="s">
        <v>1212</v>
      </c>
      <c r="L249" s="6" t="s">
        <v>10</v>
      </c>
      <c r="N249" s="7"/>
    </row>
    <row r="250" spans="1:14">
      <c r="A250" s="2" t="s">
        <v>19</v>
      </c>
      <c r="B250" t="s">
        <v>20</v>
      </c>
      <c r="C250">
        <v>8</v>
      </c>
      <c r="D250" t="s">
        <v>1375</v>
      </c>
      <c r="E250" t="s">
        <v>1624</v>
      </c>
      <c r="F250" t="s">
        <v>1624</v>
      </c>
      <c r="G250" s="1">
        <v>43257</v>
      </c>
      <c r="H250" s="6">
        <f t="shared" si="6"/>
        <v>2018</v>
      </c>
      <c r="I250">
        <v>2663</v>
      </c>
      <c r="J250" s="11">
        <f t="shared" si="7"/>
        <v>5.2727399999999998</v>
      </c>
      <c r="K250" t="s">
        <v>1212</v>
      </c>
      <c r="L250" s="6" t="s">
        <v>10</v>
      </c>
      <c r="N250" s="7"/>
    </row>
    <row r="251" spans="1:14">
      <c r="A251" s="2" t="s">
        <v>19</v>
      </c>
      <c r="B251" t="s">
        <v>20</v>
      </c>
      <c r="C251">
        <v>8</v>
      </c>
      <c r="D251" t="s">
        <v>1375</v>
      </c>
      <c r="E251" t="s">
        <v>1625</v>
      </c>
      <c r="F251" t="s">
        <v>1625</v>
      </c>
      <c r="G251" s="1">
        <v>43258</v>
      </c>
      <c r="H251" s="6">
        <f t="shared" si="6"/>
        <v>2018</v>
      </c>
      <c r="I251">
        <v>2755</v>
      </c>
      <c r="J251" s="11">
        <f t="shared" si="7"/>
        <v>5.4549000000000003</v>
      </c>
      <c r="K251" t="s">
        <v>1212</v>
      </c>
      <c r="L251" s="6" t="s">
        <v>10</v>
      </c>
      <c r="N251" s="7"/>
    </row>
    <row r="252" spans="1:14">
      <c r="A252" s="2" t="s">
        <v>19</v>
      </c>
      <c r="B252" t="s">
        <v>20</v>
      </c>
      <c r="C252">
        <v>8</v>
      </c>
      <c r="D252" t="s">
        <v>1375</v>
      </c>
      <c r="E252" t="s">
        <v>1626</v>
      </c>
      <c r="F252" t="s">
        <v>1626</v>
      </c>
      <c r="G252" s="1">
        <v>43259</v>
      </c>
      <c r="H252" s="6">
        <f t="shared" si="6"/>
        <v>2018</v>
      </c>
      <c r="I252">
        <v>2458</v>
      </c>
      <c r="J252" s="11">
        <f t="shared" si="7"/>
        <v>4.8668399999999998</v>
      </c>
      <c r="K252" t="s">
        <v>1212</v>
      </c>
      <c r="L252" s="6" t="s">
        <v>10</v>
      </c>
      <c r="N252" s="7"/>
    </row>
    <row r="253" spans="1:14">
      <c r="A253" s="2" t="s">
        <v>19</v>
      </c>
      <c r="B253" t="s">
        <v>20</v>
      </c>
      <c r="C253">
        <v>8</v>
      </c>
      <c r="D253" t="s">
        <v>1375</v>
      </c>
      <c r="E253" t="s">
        <v>1627</v>
      </c>
      <c r="F253" t="s">
        <v>1627</v>
      </c>
      <c r="G253" s="1">
        <v>43260</v>
      </c>
      <c r="H253" s="6">
        <f t="shared" si="6"/>
        <v>2018</v>
      </c>
      <c r="I253">
        <v>2084</v>
      </c>
      <c r="J253" s="11">
        <f t="shared" si="7"/>
        <v>4.1263199999999998</v>
      </c>
      <c r="K253" t="s">
        <v>1212</v>
      </c>
      <c r="L253" s="6" t="s">
        <v>10</v>
      </c>
      <c r="N253" s="7"/>
    </row>
    <row r="254" spans="1:14">
      <c r="A254" s="2" t="s">
        <v>19</v>
      </c>
      <c r="B254" t="s">
        <v>20</v>
      </c>
      <c r="C254">
        <v>8</v>
      </c>
      <c r="D254" t="s">
        <v>1375</v>
      </c>
      <c r="E254" t="s">
        <v>1628</v>
      </c>
      <c r="F254" t="s">
        <v>1628</v>
      </c>
      <c r="G254" s="1">
        <v>43261</v>
      </c>
      <c r="H254" s="6">
        <f t="shared" si="6"/>
        <v>2018</v>
      </c>
      <c r="I254">
        <v>2626</v>
      </c>
      <c r="J254" s="11">
        <f t="shared" si="7"/>
        <v>5.1994800000000003</v>
      </c>
      <c r="K254" t="s">
        <v>1212</v>
      </c>
      <c r="L254" s="6" t="s">
        <v>10</v>
      </c>
      <c r="N254" s="7"/>
    </row>
    <row r="255" spans="1:14">
      <c r="A255" s="2" t="s">
        <v>19</v>
      </c>
      <c r="B255" t="s">
        <v>20</v>
      </c>
      <c r="C255">
        <v>8</v>
      </c>
      <c r="D255" t="s">
        <v>1375</v>
      </c>
      <c r="E255" t="s">
        <v>1629</v>
      </c>
      <c r="F255" t="s">
        <v>1629</v>
      </c>
      <c r="G255" s="1">
        <v>43262</v>
      </c>
      <c r="H255" s="6">
        <f t="shared" si="6"/>
        <v>2018</v>
      </c>
      <c r="I255">
        <v>2652</v>
      </c>
      <c r="J255" s="11">
        <f t="shared" si="7"/>
        <v>5.2509600000000001</v>
      </c>
      <c r="K255" t="s">
        <v>1212</v>
      </c>
      <c r="L255" s="6" t="s">
        <v>10</v>
      </c>
      <c r="N255" s="7"/>
    </row>
    <row r="256" spans="1:14">
      <c r="A256" s="2" t="s">
        <v>19</v>
      </c>
      <c r="B256" t="s">
        <v>20</v>
      </c>
      <c r="C256">
        <v>8</v>
      </c>
      <c r="D256" t="s">
        <v>1375</v>
      </c>
      <c r="E256" t="s">
        <v>1630</v>
      </c>
      <c r="F256" t="s">
        <v>1630</v>
      </c>
      <c r="G256" s="1">
        <v>43263</v>
      </c>
      <c r="H256" s="6">
        <f t="shared" si="6"/>
        <v>2018</v>
      </c>
      <c r="I256">
        <v>2601</v>
      </c>
      <c r="J256" s="11">
        <f t="shared" si="7"/>
        <v>5.1499800000000002</v>
      </c>
      <c r="K256" t="s">
        <v>1212</v>
      </c>
      <c r="L256" s="6" t="s">
        <v>10</v>
      </c>
      <c r="N256" s="7"/>
    </row>
    <row r="257" spans="1:14">
      <c r="A257" s="2" t="s">
        <v>19</v>
      </c>
      <c r="B257" t="s">
        <v>20</v>
      </c>
      <c r="C257">
        <v>8</v>
      </c>
      <c r="D257" t="s">
        <v>1375</v>
      </c>
      <c r="E257" t="s">
        <v>1631</v>
      </c>
      <c r="F257" t="s">
        <v>1631</v>
      </c>
      <c r="G257" s="1">
        <v>43264</v>
      </c>
      <c r="H257" s="6">
        <f t="shared" si="6"/>
        <v>2018</v>
      </c>
      <c r="I257">
        <v>2502</v>
      </c>
      <c r="J257" s="11">
        <f t="shared" si="7"/>
        <v>4.9539600000000004</v>
      </c>
      <c r="K257" t="s">
        <v>1212</v>
      </c>
      <c r="L257" s="6" t="s">
        <v>10</v>
      </c>
      <c r="N257" s="7"/>
    </row>
    <row r="258" spans="1:14">
      <c r="A258" s="2" t="s">
        <v>19</v>
      </c>
      <c r="B258" t="s">
        <v>20</v>
      </c>
      <c r="C258">
        <v>8</v>
      </c>
      <c r="D258" t="s">
        <v>1375</v>
      </c>
      <c r="E258" t="s">
        <v>1632</v>
      </c>
      <c r="F258" t="s">
        <v>1632</v>
      </c>
      <c r="G258" s="1">
        <v>43265</v>
      </c>
      <c r="H258" s="6">
        <f t="shared" si="6"/>
        <v>2018</v>
      </c>
      <c r="I258">
        <v>3148</v>
      </c>
      <c r="J258" s="11">
        <f t="shared" si="7"/>
        <v>6.2330399999999999</v>
      </c>
      <c r="K258" t="s">
        <v>1212</v>
      </c>
      <c r="L258" s="6" t="s">
        <v>10</v>
      </c>
      <c r="N258" s="7"/>
    </row>
    <row r="259" spans="1:14">
      <c r="A259" s="2" t="s">
        <v>19</v>
      </c>
      <c r="B259" t="s">
        <v>20</v>
      </c>
      <c r="C259">
        <v>8</v>
      </c>
      <c r="D259" t="s">
        <v>1375</v>
      </c>
      <c r="E259" t="s">
        <v>1633</v>
      </c>
      <c r="F259" t="s">
        <v>1633</v>
      </c>
      <c r="G259" s="1">
        <v>43266</v>
      </c>
      <c r="H259" s="6">
        <f t="shared" ref="H259:H322" si="8">IF(MONTH(G259)&gt;9, YEAR(G259)+1,YEAR(G259))</f>
        <v>2018</v>
      </c>
      <c r="I259">
        <v>2765</v>
      </c>
      <c r="J259" s="11">
        <f t="shared" ref="J259:J322" si="9">I259*0.00198</f>
        <v>5.4747000000000003</v>
      </c>
      <c r="K259" t="s">
        <v>1212</v>
      </c>
      <c r="L259" s="6" t="s">
        <v>10</v>
      </c>
      <c r="N259" s="7"/>
    </row>
    <row r="260" spans="1:14">
      <c r="A260" s="2" t="s">
        <v>19</v>
      </c>
      <c r="B260" t="s">
        <v>20</v>
      </c>
      <c r="C260">
        <v>8</v>
      </c>
      <c r="D260" t="s">
        <v>1375</v>
      </c>
      <c r="E260" t="s">
        <v>1634</v>
      </c>
      <c r="F260" t="s">
        <v>1634</v>
      </c>
      <c r="G260" s="1">
        <v>43267</v>
      </c>
      <c r="H260" s="6">
        <f t="shared" si="8"/>
        <v>2018</v>
      </c>
      <c r="I260">
        <v>2800</v>
      </c>
      <c r="J260" s="11">
        <f t="shared" si="9"/>
        <v>5.5439999999999996</v>
      </c>
      <c r="K260" t="s">
        <v>1212</v>
      </c>
      <c r="L260" s="6" t="s">
        <v>10</v>
      </c>
      <c r="N260" s="7"/>
    </row>
    <row r="261" spans="1:14">
      <c r="A261" s="2" t="s">
        <v>19</v>
      </c>
      <c r="B261" t="s">
        <v>20</v>
      </c>
      <c r="C261">
        <v>8</v>
      </c>
      <c r="D261" t="s">
        <v>1375</v>
      </c>
      <c r="E261" t="s">
        <v>1635</v>
      </c>
      <c r="F261" t="s">
        <v>1635</v>
      </c>
      <c r="G261" s="1">
        <v>43268</v>
      </c>
      <c r="H261" s="6">
        <f t="shared" si="8"/>
        <v>2018</v>
      </c>
      <c r="I261">
        <v>804</v>
      </c>
      <c r="J261" s="11">
        <f t="shared" si="9"/>
        <v>1.59192</v>
      </c>
      <c r="K261" t="s">
        <v>1212</v>
      </c>
      <c r="L261" s="6" t="s">
        <v>10</v>
      </c>
      <c r="N261" s="7"/>
    </row>
    <row r="262" spans="1:14">
      <c r="A262" s="2" t="s">
        <v>19</v>
      </c>
      <c r="B262" t="s">
        <v>20</v>
      </c>
      <c r="C262">
        <v>8</v>
      </c>
      <c r="D262" t="s">
        <v>1375</v>
      </c>
      <c r="E262" t="s">
        <v>1636</v>
      </c>
      <c r="F262" t="s">
        <v>1636</v>
      </c>
      <c r="G262" s="1">
        <v>43269</v>
      </c>
      <c r="H262" s="6">
        <f t="shared" si="8"/>
        <v>2018</v>
      </c>
      <c r="I262">
        <v>3378</v>
      </c>
      <c r="J262" s="11">
        <f t="shared" si="9"/>
        <v>6.6884399999999999</v>
      </c>
      <c r="K262" t="s">
        <v>1212</v>
      </c>
      <c r="L262" s="6" t="s">
        <v>10</v>
      </c>
      <c r="N262" s="7"/>
    </row>
    <row r="263" spans="1:14">
      <c r="A263" s="2" t="s">
        <v>19</v>
      </c>
      <c r="B263" t="s">
        <v>20</v>
      </c>
      <c r="C263">
        <v>8</v>
      </c>
      <c r="D263" t="s">
        <v>1375</v>
      </c>
      <c r="E263" t="s">
        <v>1637</v>
      </c>
      <c r="F263" t="s">
        <v>1637</v>
      </c>
      <c r="G263" s="1">
        <v>43270</v>
      </c>
      <c r="H263" s="6">
        <f t="shared" si="8"/>
        <v>2018</v>
      </c>
      <c r="I263">
        <v>2467</v>
      </c>
      <c r="J263" s="11">
        <f t="shared" si="9"/>
        <v>4.8846600000000002</v>
      </c>
      <c r="K263" t="s">
        <v>1212</v>
      </c>
      <c r="L263" s="6" t="s">
        <v>10</v>
      </c>
      <c r="N263" s="7"/>
    </row>
    <row r="264" spans="1:14">
      <c r="A264" s="2" t="s">
        <v>19</v>
      </c>
      <c r="B264" t="s">
        <v>20</v>
      </c>
      <c r="C264">
        <v>8</v>
      </c>
      <c r="D264" t="s">
        <v>1375</v>
      </c>
      <c r="E264" t="s">
        <v>1638</v>
      </c>
      <c r="F264" t="s">
        <v>1638</v>
      </c>
      <c r="G264" s="1">
        <v>43271</v>
      </c>
      <c r="H264" s="6">
        <f t="shared" si="8"/>
        <v>2018</v>
      </c>
      <c r="I264">
        <v>1937</v>
      </c>
      <c r="J264" s="11">
        <f t="shared" si="9"/>
        <v>3.8352599999999999</v>
      </c>
      <c r="K264" t="s">
        <v>1212</v>
      </c>
      <c r="L264" s="6" t="s">
        <v>10</v>
      </c>
      <c r="N264" s="7"/>
    </row>
    <row r="265" spans="1:14">
      <c r="A265" s="2" t="s">
        <v>19</v>
      </c>
      <c r="B265" t="s">
        <v>20</v>
      </c>
      <c r="C265">
        <v>8</v>
      </c>
      <c r="D265" t="s">
        <v>1375</v>
      </c>
      <c r="E265" t="s">
        <v>1639</v>
      </c>
      <c r="F265" t="s">
        <v>1639</v>
      </c>
      <c r="G265" s="1">
        <v>43272</v>
      </c>
      <c r="H265" s="6">
        <f t="shared" si="8"/>
        <v>2018</v>
      </c>
      <c r="I265">
        <v>2065</v>
      </c>
      <c r="J265" s="11">
        <f t="shared" si="9"/>
        <v>4.0887000000000002</v>
      </c>
      <c r="K265" t="s">
        <v>1212</v>
      </c>
      <c r="L265" s="6" t="s">
        <v>10</v>
      </c>
      <c r="N265" s="7"/>
    </row>
    <row r="266" spans="1:14">
      <c r="A266" s="2" t="s">
        <v>19</v>
      </c>
      <c r="B266" t="s">
        <v>20</v>
      </c>
      <c r="C266">
        <v>8</v>
      </c>
      <c r="D266" t="s">
        <v>1375</v>
      </c>
      <c r="E266" t="s">
        <v>1640</v>
      </c>
      <c r="F266" t="s">
        <v>1640</v>
      </c>
      <c r="G266" s="1">
        <v>43273</v>
      </c>
      <c r="H266" s="6">
        <f t="shared" si="8"/>
        <v>2018</v>
      </c>
      <c r="I266">
        <v>2333</v>
      </c>
      <c r="J266" s="11">
        <f t="shared" si="9"/>
        <v>4.6193400000000002</v>
      </c>
      <c r="K266" t="s">
        <v>1212</v>
      </c>
      <c r="L266" s="6" t="s">
        <v>10</v>
      </c>
      <c r="N266" s="7"/>
    </row>
    <row r="267" spans="1:14">
      <c r="A267" s="2" t="s">
        <v>19</v>
      </c>
      <c r="B267" t="s">
        <v>20</v>
      </c>
      <c r="C267">
        <v>8</v>
      </c>
      <c r="D267" t="s">
        <v>1375</v>
      </c>
      <c r="E267" t="s">
        <v>1641</v>
      </c>
      <c r="F267" t="s">
        <v>1641</v>
      </c>
      <c r="G267" s="1">
        <v>43274</v>
      </c>
      <c r="H267" s="6">
        <f t="shared" si="8"/>
        <v>2018</v>
      </c>
      <c r="I267">
        <v>2557</v>
      </c>
      <c r="J267" s="11">
        <f t="shared" si="9"/>
        <v>5.0628599999999997</v>
      </c>
      <c r="K267" t="s">
        <v>1212</v>
      </c>
      <c r="L267" s="6" t="s">
        <v>10</v>
      </c>
      <c r="N267" s="7"/>
    </row>
    <row r="268" spans="1:14">
      <c r="A268" s="2" t="s">
        <v>19</v>
      </c>
      <c r="B268" t="s">
        <v>20</v>
      </c>
      <c r="C268">
        <v>8</v>
      </c>
      <c r="D268" t="s">
        <v>1375</v>
      </c>
      <c r="E268" t="s">
        <v>1642</v>
      </c>
      <c r="F268" t="s">
        <v>1642</v>
      </c>
      <c r="G268" s="1">
        <v>43275</v>
      </c>
      <c r="H268" s="6">
        <f t="shared" si="8"/>
        <v>2018</v>
      </c>
      <c r="I268">
        <v>2063</v>
      </c>
      <c r="J268" s="11">
        <f t="shared" si="9"/>
        <v>4.08474</v>
      </c>
      <c r="K268" t="s">
        <v>21</v>
      </c>
      <c r="L268" s="6" t="s">
        <v>10</v>
      </c>
      <c r="N268" s="7"/>
    </row>
    <row r="269" spans="1:14">
      <c r="A269" s="2" t="s">
        <v>19</v>
      </c>
      <c r="B269" t="s">
        <v>20</v>
      </c>
      <c r="C269">
        <v>8</v>
      </c>
      <c r="D269" t="s">
        <v>1375</v>
      </c>
      <c r="E269" t="s">
        <v>1643</v>
      </c>
      <c r="F269" t="s">
        <v>1643</v>
      </c>
      <c r="G269" s="1">
        <v>43276</v>
      </c>
      <c r="H269" s="6">
        <f t="shared" si="8"/>
        <v>2018</v>
      </c>
      <c r="I269">
        <v>2185</v>
      </c>
      <c r="J269" s="11">
        <f t="shared" si="9"/>
        <v>4.3262999999999998</v>
      </c>
      <c r="K269" t="s">
        <v>21</v>
      </c>
      <c r="L269" s="6" t="s">
        <v>10</v>
      </c>
      <c r="N269" s="7"/>
    </row>
    <row r="270" spans="1:14">
      <c r="A270" s="2" t="s">
        <v>19</v>
      </c>
      <c r="B270" t="s">
        <v>20</v>
      </c>
      <c r="C270">
        <v>8</v>
      </c>
      <c r="D270" t="s">
        <v>1375</v>
      </c>
      <c r="E270" t="s">
        <v>1644</v>
      </c>
      <c r="F270" t="s">
        <v>1644</v>
      </c>
      <c r="G270" s="1">
        <v>43277</v>
      </c>
      <c r="H270" s="6">
        <f t="shared" si="8"/>
        <v>2018</v>
      </c>
      <c r="I270">
        <v>2395</v>
      </c>
      <c r="J270" s="11">
        <f t="shared" si="9"/>
        <v>4.7420999999999998</v>
      </c>
      <c r="K270" t="s">
        <v>21</v>
      </c>
      <c r="L270" s="6" t="s">
        <v>10</v>
      </c>
      <c r="N270" s="7"/>
    </row>
    <row r="271" spans="1:14">
      <c r="A271" s="2" t="s">
        <v>19</v>
      </c>
      <c r="B271" t="s">
        <v>20</v>
      </c>
      <c r="C271">
        <v>8</v>
      </c>
      <c r="D271" t="s">
        <v>1375</v>
      </c>
      <c r="E271" t="s">
        <v>1645</v>
      </c>
      <c r="F271" t="s">
        <v>1645</v>
      </c>
      <c r="G271" s="1">
        <v>43278</v>
      </c>
      <c r="H271" s="6">
        <f t="shared" si="8"/>
        <v>2018</v>
      </c>
      <c r="I271">
        <v>1884</v>
      </c>
      <c r="J271" s="11">
        <f t="shared" si="9"/>
        <v>3.7303199999999999</v>
      </c>
      <c r="K271" t="s">
        <v>21</v>
      </c>
      <c r="L271" s="6" t="s">
        <v>10</v>
      </c>
      <c r="N271" s="7"/>
    </row>
    <row r="272" spans="1:14">
      <c r="A272" s="2" t="s">
        <v>19</v>
      </c>
      <c r="B272" t="s">
        <v>20</v>
      </c>
      <c r="C272">
        <v>8</v>
      </c>
      <c r="D272" t="s">
        <v>1375</v>
      </c>
      <c r="E272" t="s">
        <v>1646</v>
      </c>
      <c r="F272" t="s">
        <v>1646</v>
      </c>
      <c r="G272" s="1">
        <v>43279</v>
      </c>
      <c r="H272" s="6">
        <f t="shared" si="8"/>
        <v>2018</v>
      </c>
      <c r="I272">
        <v>1165</v>
      </c>
      <c r="J272" s="11">
        <f t="shared" si="9"/>
        <v>2.3067000000000002</v>
      </c>
      <c r="K272" t="s">
        <v>21</v>
      </c>
      <c r="L272" s="6" t="s">
        <v>10</v>
      </c>
      <c r="N272" s="7"/>
    </row>
    <row r="273" spans="1:14">
      <c r="A273" s="2" t="s">
        <v>19</v>
      </c>
      <c r="B273" t="s">
        <v>20</v>
      </c>
      <c r="C273">
        <v>8</v>
      </c>
      <c r="D273" t="s">
        <v>1375</v>
      </c>
      <c r="E273" t="s">
        <v>1647</v>
      </c>
      <c r="F273" t="s">
        <v>1647</v>
      </c>
      <c r="G273" s="1">
        <v>43280</v>
      </c>
      <c r="H273" s="6">
        <f t="shared" si="8"/>
        <v>2018</v>
      </c>
      <c r="I273">
        <v>2485</v>
      </c>
      <c r="J273" s="11">
        <f t="shared" si="9"/>
        <v>4.9203000000000001</v>
      </c>
      <c r="K273" t="s">
        <v>21</v>
      </c>
      <c r="L273" s="6" t="s">
        <v>10</v>
      </c>
      <c r="N273" s="7"/>
    </row>
    <row r="274" spans="1:14">
      <c r="A274" s="2" t="s">
        <v>19</v>
      </c>
      <c r="B274" t="s">
        <v>20</v>
      </c>
      <c r="C274">
        <v>8</v>
      </c>
      <c r="D274" t="s">
        <v>1375</v>
      </c>
      <c r="E274" t="s">
        <v>1648</v>
      </c>
      <c r="F274" t="s">
        <v>1648</v>
      </c>
      <c r="G274" s="1">
        <v>43281</v>
      </c>
      <c r="H274" s="6">
        <f t="shared" si="8"/>
        <v>2018</v>
      </c>
      <c r="I274">
        <v>1595</v>
      </c>
      <c r="J274" s="11">
        <f t="shared" si="9"/>
        <v>3.1581000000000001</v>
      </c>
      <c r="K274" t="s">
        <v>21</v>
      </c>
      <c r="L274" s="6" t="s">
        <v>10</v>
      </c>
      <c r="N274" s="7"/>
    </row>
    <row r="275" spans="1:14">
      <c r="A275" s="2" t="s">
        <v>19</v>
      </c>
      <c r="B275" t="s">
        <v>20</v>
      </c>
      <c r="C275">
        <v>8</v>
      </c>
      <c r="D275" t="s">
        <v>1375</v>
      </c>
      <c r="E275" t="s">
        <v>1649</v>
      </c>
      <c r="F275" t="s">
        <v>1649</v>
      </c>
      <c r="G275" s="1">
        <v>43282</v>
      </c>
      <c r="H275" s="6">
        <f t="shared" si="8"/>
        <v>2018</v>
      </c>
      <c r="I275">
        <v>1916</v>
      </c>
      <c r="J275" s="11">
        <f t="shared" si="9"/>
        <v>3.7936800000000002</v>
      </c>
      <c r="K275" t="s">
        <v>1212</v>
      </c>
      <c r="L275" s="6" t="s">
        <v>10</v>
      </c>
      <c r="N275" s="7"/>
    </row>
    <row r="276" spans="1:14">
      <c r="A276" s="2" t="s">
        <v>19</v>
      </c>
      <c r="B276" t="s">
        <v>20</v>
      </c>
      <c r="C276">
        <v>8</v>
      </c>
      <c r="D276" t="s">
        <v>1375</v>
      </c>
      <c r="E276" t="s">
        <v>1650</v>
      </c>
      <c r="F276" t="s">
        <v>1650</v>
      </c>
      <c r="G276" s="1">
        <v>43283</v>
      </c>
      <c r="H276" s="6">
        <f t="shared" si="8"/>
        <v>2018</v>
      </c>
      <c r="I276">
        <v>2410</v>
      </c>
      <c r="J276" s="11">
        <f t="shared" si="9"/>
        <v>4.7717999999999998</v>
      </c>
      <c r="K276" t="s">
        <v>1212</v>
      </c>
      <c r="L276" s="6" t="s">
        <v>10</v>
      </c>
      <c r="N276" s="7"/>
    </row>
    <row r="277" spans="1:14">
      <c r="A277" s="2" t="s">
        <v>19</v>
      </c>
      <c r="B277" t="s">
        <v>20</v>
      </c>
      <c r="C277">
        <v>8</v>
      </c>
      <c r="D277" t="s">
        <v>1375</v>
      </c>
      <c r="E277" t="s">
        <v>1651</v>
      </c>
      <c r="F277" t="s">
        <v>1651</v>
      </c>
      <c r="G277" s="1">
        <v>43284</v>
      </c>
      <c r="H277" s="6">
        <f t="shared" si="8"/>
        <v>2018</v>
      </c>
      <c r="I277">
        <v>1728</v>
      </c>
      <c r="J277" s="11">
        <f t="shared" si="9"/>
        <v>3.42144</v>
      </c>
      <c r="K277" t="s">
        <v>1212</v>
      </c>
      <c r="L277" s="6" t="s">
        <v>10</v>
      </c>
      <c r="N277" s="7"/>
    </row>
    <row r="278" spans="1:14">
      <c r="A278" s="2" t="s">
        <v>19</v>
      </c>
      <c r="B278" t="s">
        <v>20</v>
      </c>
      <c r="C278">
        <v>8</v>
      </c>
      <c r="D278" t="s">
        <v>1375</v>
      </c>
      <c r="E278" t="s">
        <v>1652</v>
      </c>
      <c r="F278" t="s">
        <v>1652</v>
      </c>
      <c r="G278" s="1">
        <v>43285</v>
      </c>
      <c r="H278" s="6">
        <f t="shared" si="8"/>
        <v>2018</v>
      </c>
      <c r="I278">
        <v>1286</v>
      </c>
      <c r="J278" s="11">
        <f t="shared" si="9"/>
        <v>2.5462799999999999</v>
      </c>
      <c r="K278" t="s">
        <v>1212</v>
      </c>
      <c r="L278" s="6" t="s">
        <v>10</v>
      </c>
      <c r="N278" s="7"/>
    </row>
    <row r="279" spans="1:14">
      <c r="A279" s="2" t="s">
        <v>19</v>
      </c>
      <c r="B279" t="s">
        <v>20</v>
      </c>
      <c r="C279">
        <v>8</v>
      </c>
      <c r="D279" t="s">
        <v>1375</v>
      </c>
      <c r="E279" t="s">
        <v>1653</v>
      </c>
      <c r="F279" t="s">
        <v>1653</v>
      </c>
      <c r="G279" s="1">
        <v>43286</v>
      </c>
      <c r="H279" s="6">
        <f t="shared" si="8"/>
        <v>2018</v>
      </c>
      <c r="I279">
        <v>2160</v>
      </c>
      <c r="J279" s="11">
        <f t="shared" si="9"/>
        <v>4.2767999999999997</v>
      </c>
      <c r="K279" t="s">
        <v>21</v>
      </c>
      <c r="L279" s="6" t="s">
        <v>10</v>
      </c>
      <c r="N279" s="7"/>
    </row>
    <row r="280" spans="1:14">
      <c r="A280" s="2" t="s">
        <v>19</v>
      </c>
      <c r="B280" t="s">
        <v>20</v>
      </c>
      <c r="C280">
        <v>8</v>
      </c>
      <c r="D280" t="s">
        <v>1375</v>
      </c>
      <c r="E280" t="s">
        <v>1654</v>
      </c>
      <c r="F280" t="s">
        <v>1654</v>
      </c>
      <c r="G280" s="1">
        <v>43287</v>
      </c>
      <c r="H280" s="6">
        <f t="shared" si="8"/>
        <v>2018</v>
      </c>
      <c r="I280">
        <v>1634</v>
      </c>
      <c r="J280" s="11">
        <f t="shared" si="9"/>
        <v>3.2353200000000002</v>
      </c>
      <c r="K280" t="s">
        <v>21</v>
      </c>
      <c r="L280" s="6" t="s">
        <v>10</v>
      </c>
      <c r="N280" s="7"/>
    </row>
    <row r="281" spans="1:14">
      <c r="A281" s="2" t="s">
        <v>19</v>
      </c>
      <c r="B281" t="s">
        <v>20</v>
      </c>
      <c r="C281">
        <v>8</v>
      </c>
      <c r="D281" t="s">
        <v>1375</v>
      </c>
      <c r="E281" t="s">
        <v>1655</v>
      </c>
      <c r="F281" t="s">
        <v>1655</v>
      </c>
      <c r="G281" s="1">
        <v>43288</v>
      </c>
      <c r="H281" s="6">
        <f t="shared" si="8"/>
        <v>2018</v>
      </c>
      <c r="I281">
        <v>1444</v>
      </c>
      <c r="J281" s="11">
        <f t="shared" si="9"/>
        <v>2.8591199999999999</v>
      </c>
      <c r="K281" t="s">
        <v>21</v>
      </c>
      <c r="L281" s="6" t="s">
        <v>10</v>
      </c>
      <c r="N281" s="7"/>
    </row>
    <row r="282" spans="1:14">
      <c r="A282" s="2" t="s">
        <v>19</v>
      </c>
      <c r="B282" t="s">
        <v>20</v>
      </c>
      <c r="C282">
        <v>8</v>
      </c>
      <c r="D282" t="s">
        <v>1375</v>
      </c>
      <c r="E282" t="s">
        <v>1656</v>
      </c>
      <c r="F282" t="s">
        <v>1656</v>
      </c>
      <c r="G282" s="1">
        <v>43289</v>
      </c>
      <c r="H282" s="6">
        <f t="shared" si="8"/>
        <v>2018</v>
      </c>
      <c r="I282">
        <v>1821</v>
      </c>
      <c r="J282" s="11">
        <f t="shared" si="9"/>
        <v>3.6055799999999998</v>
      </c>
      <c r="K282" t="s">
        <v>21</v>
      </c>
      <c r="L282" s="6" t="s">
        <v>10</v>
      </c>
      <c r="N282" s="7"/>
    </row>
    <row r="283" spans="1:14">
      <c r="A283" s="2" t="s">
        <v>19</v>
      </c>
      <c r="B283" t="s">
        <v>20</v>
      </c>
      <c r="C283">
        <v>8</v>
      </c>
      <c r="D283" t="s">
        <v>1375</v>
      </c>
      <c r="E283" t="s">
        <v>1657</v>
      </c>
      <c r="F283" t="s">
        <v>1657</v>
      </c>
      <c r="G283" s="1">
        <v>43290</v>
      </c>
      <c r="H283" s="6">
        <f t="shared" si="8"/>
        <v>2018</v>
      </c>
      <c r="I283">
        <v>1291</v>
      </c>
      <c r="J283" s="11">
        <f t="shared" si="9"/>
        <v>2.5561799999999999</v>
      </c>
      <c r="K283" t="s">
        <v>21</v>
      </c>
      <c r="L283" s="6" t="s">
        <v>10</v>
      </c>
      <c r="N283" s="7"/>
    </row>
    <row r="284" spans="1:14">
      <c r="A284" s="2" t="s">
        <v>19</v>
      </c>
      <c r="B284" t="s">
        <v>20</v>
      </c>
      <c r="C284">
        <v>8</v>
      </c>
      <c r="D284" t="s">
        <v>1375</v>
      </c>
      <c r="E284" t="s">
        <v>1658</v>
      </c>
      <c r="F284" t="s">
        <v>1658</v>
      </c>
      <c r="G284" s="1">
        <v>43291</v>
      </c>
      <c r="H284" s="6">
        <f t="shared" si="8"/>
        <v>2018</v>
      </c>
      <c r="I284">
        <v>1445</v>
      </c>
      <c r="J284" s="11">
        <f t="shared" si="9"/>
        <v>2.8611</v>
      </c>
      <c r="K284" t="s">
        <v>1212</v>
      </c>
      <c r="L284" s="6" t="s">
        <v>10</v>
      </c>
      <c r="N284" s="7"/>
    </row>
    <row r="285" spans="1:14">
      <c r="A285" s="2" t="s">
        <v>19</v>
      </c>
      <c r="B285" t="s">
        <v>20</v>
      </c>
      <c r="C285">
        <v>8</v>
      </c>
      <c r="D285" t="s">
        <v>1375</v>
      </c>
      <c r="E285" t="s">
        <v>1659</v>
      </c>
      <c r="F285" t="s">
        <v>1659</v>
      </c>
      <c r="G285" s="1">
        <v>43292</v>
      </c>
      <c r="H285" s="6">
        <f t="shared" si="8"/>
        <v>2018</v>
      </c>
      <c r="I285">
        <v>973</v>
      </c>
      <c r="J285" s="11">
        <f t="shared" si="9"/>
        <v>1.9265399999999999</v>
      </c>
      <c r="K285" t="s">
        <v>1212</v>
      </c>
      <c r="L285" s="6" t="s">
        <v>10</v>
      </c>
      <c r="N285" s="7"/>
    </row>
    <row r="286" spans="1:14">
      <c r="A286" s="2" t="s">
        <v>19</v>
      </c>
      <c r="B286" t="s">
        <v>20</v>
      </c>
      <c r="C286">
        <v>8</v>
      </c>
      <c r="D286" t="s">
        <v>1375</v>
      </c>
      <c r="E286" t="s">
        <v>1660</v>
      </c>
      <c r="F286" t="s">
        <v>1660</v>
      </c>
      <c r="G286" s="1">
        <v>43293</v>
      </c>
      <c r="H286" s="6">
        <f t="shared" si="8"/>
        <v>2018</v>
      </c>
      <c r="I286">
        <v>1469</v>
      </c>
      <c r="J286" s="11">
        <f t="shared" si="9"/>
        <v>2.90862</v>
      </c>
      <c r="K286" t="s">
        <v>1212</v>
      </c>
      <c r="L286" s="6" t="s">
        <v>10</v>
      </c>
      <c r="N286" s="7"/>
    </row>
    <row r="287" spans="1:14">
      <c r="A287" s="2" t="s">
        <v>19</v>
      </c>
      <c r="B287" t="s">
        <v>20</v>
      </c>
      <c r="C287">
        <v>8</v>
      </c>
      <c r="D287" t="s">
        <v>1375</v>
      </c>
      <c r="E287" t="s">
        <v>1661</v>
      </c>
      <c r="F287" t="s">
        <v>1661</v>
      </c>
      <c r="G287" s="1">
        <v>43294</v>
      </c>
      <c r="H287" s="6">
        <f t="shared" si="8"/>
        <v>2018</v>
      </c>
      <c r="I287">
        <v>1503</v>
      </c>
      <c r="J287" s="11">
        <f t="shared" si="9"/>
        <v>2.97594</v>
      </c>
      <c r="K287" t="s">
        <v>1212</v>
      </c>
      <c r="L287" s="6" t="s">
        <v>10</v>
      </c>
      <c r="N287" s="7"/>
    </row>
    <row r="288" spans="1:14">
      <c r="A288" s="2" t="s">
        <v>19</v>
      </c>
      <c r="B288" t="s">
        <v>20</v>
      </c>
      <c r="C288">
        <v>8</v>
      </c>
      <c r="D288" t="s">
        <v>1375</v>
      </c>
      <c r="E288" t="s">
        <v>1662</v>
      </c>
      <c r="F288" t="s">
        <v>1662</v>
      </c>
      <c r="G288" s="1">
        <v>43295</v>
      </c>
      <c r="H288" s="6">
        <f t="shared" si="8"/>
        <v>2018</v>
      </c>
      <c r="I288">
        <v>1387</v>
      </c>
      <c r="J288" s="11">
        <f t="shared" si="9"/>
        <v>2.7462599999999999</v>
      </c>
      <c r="K288" t="s">
        <v>1212</v>
      </c>
      <c r="L288" s="6" t="s">
        <v>10</v>
      </c>
      <c r="N288" s="7"/>
    </row>
    <row r="289" spans="1:14">
      <c r="A289" s="2" t="s">
        <v>19</v>
      </c>
      <c r="B289" t="s">
        <v>20</v>
      </c>
      <c r="C289">
        <v>8</v>
      </c>
      <c r="D289" t="s">
        <v>1375</v>
      </c>
      <c r="E289" t="s">
        <v>1663</v>
      </c>
      <c r="F289" t="s">
        <v>1663</v>
      </c>
      <c r="G289" s="1">
        <v>43296</v>
      </c>
      <c r="H289" s="6">
        <f t="shared" si="8"/>
        <v>2018</v>
      </c>
      <c r="I289">
        <v>1043</v>
      </c>
      <c r="J289" s="11">
        <f t="shared" si="9"/>
        <v>2.06514</v>
      </c>
      <c r="K289" t="s">
        <v>1212</v>
      </c>
      <c r="L289" s="6" t="s">
        <v>10</v>
      </c>
      <c r="N289" s="7"/>
    </row>
    <row r="290" spans="1:14">
      <c r="A290" s="2" t="s">
        <v>19</v>
      </c>
      <c r="B290" t="s">
        <v>20</v>
      </c>
      <c r="C290">
        <v>8</v>
      </c>
      <c r="D290" t="s">
        <v>1375</v>
      </c>
      <c r="E290" t="s">
        <v>1664</v>
      </c>
      <c r="F290" t="s">
        <v>1664</v>
      </c>
      <c r="G290" s="1">
        <v>43297</v>
      </c>
      <c r="H290" s="6">
        <f t="shared" si="8"/>
        <v>2018</v>
      </c>
      <c r="I290">
        <v>1153</v>
      </c>
      <c r="J290" s="11">
        <f t="shared" si="9"/>
        <v>2.28294</v>
      </c>
      <c r="K290" t="s">
        <v>1212</v>
      </c>
      <c r="L290" s="6" t="s">
        <v>10</v>
      </c>
      <c r="N290" s="7"/>
    </row>
    <row r="291" spans="1:14">
      <c r="A291" s="2" t="s">
        <v>19</v>
      </c>
      <c r="B291" t="s">
        <v>20</v>
      </c>
      <c r="C291">
        <v>8</v>
      </c>
      <c r="D291" t="s">
        <v>1375</v>
      </c>
      <c r="E291" t="s">
        <v>1665</v>
      </c>
      <c r="F291" t="s">
        <v>1665</v>
      </c>
      <c r="G291" s="1">
        <v>43298</v>
      </c>
      <c r="H291" s="6">
        <f t="shared" si="8"/>
        <v>2018</v>
      </c>
      <c r="I291">
        <v>1452</v>
      </c>
      <c r="J291" s="11">
        <f t="shared" si="9"/>
        <v>2.8749600000000002</v>
      </c>
      <c r="K291" t="s">
        <v>1212</v>
      </c>
      <c r="L291" s="6" t="s">
        <v>10</v>
      </c>
      <c r="N291" s="7"/>
    </row>
    <row r="292" spans="1:14">
      <c r="A292" s="2" t="s">
        <v>19</v>
      </c>
      <c r="B292" t="s">
        <v>20</v>
      </c>
      <c r="C292">
        <v>8</v>
      </c>
      <c r="D292" t="s">
        <v>1375</v>
      </c>
      <c r="E292" t="s">
        <v>1666</v>
      </c>
      <c r="F292" t="s">
        <v>1666</v>
      </c>
      <c r="G292" s="1">
        <v>43299</v>
      </c>
      <c r="H292" s="6">
        <f t="shared" si="8"/>
        <v>2018</v>
      </c>
      <c r="I292">
        <v>1160</v>
      </c>
      <c r="J292" s="11">
        <f t="shared" si="9"/>
        <v>2.2968000000000002</v>
      </c>
      <c r="K292" t="s">
        <v>1212</v>
      </c>
      <c r="L292" s="6" t="s">
        <v>10</v>
      </c>
      <c r="N292" s="7"/>
    </row>
    <row r="293" spans="1:14">
      <c r="A293" s="2" t="s">
        <v>19</v>
      </c>
      <c r="B293" t="s">
        <v>20</v>
      </c>
      <c r="C293">
        <v>8</v>
      </c>
      <c r="D293" t="s">
        <v>1375</v>
      </c>
      <c r="E293" t="s">
        <v>1667</v>
      </c>
      <c r="F293" t="s">
        <v>1667</v>
      </c>
      <c r="G293" s="1">
        <v>43300</v>
      </c>
      <c r="H293" s="6">
        <f t="shared" si="8"/>
        <v>2018</v>
      </c>
      <c r="I293">
        <v>1889</v>
      </c>
      <c r="J293" s="11">
        <f t="shared" si="9"/>
        <v>3.7402199999999999</v>
      </c>
      <c r="K293" t="s">
        <v>1212</v>
      </c>
      <c r="L293" s="6" t="s">
        <v>10</v>
      </c>
      <c r="N293" s="7"/>
    </row>
    <row r="294" spans="1:14">
      <c r="A294" s="2" t="s">
        <v>19</v>
      </c>
      <c r="B294" t="s">
        <v>20</v>
      </c>
      <c r="C294">
        <v>8</v>
      </c>
      <c r="D294" t="s">
        <v>1375</v>
      </c>
      <c r="E294" t="s">
        <v>1668</v>
      </c>
      <c r="F294" t="s">
        <v>1668</v>
      </c>
      <c r="G294" s="1">
        <v>43301</v>
      </c>
      <c r="H294" s="6">
        <f t="shared" si="8"/>
        <v>2018</v>
      </c>
      <c r="I294">
        <v>867</v>
      </c>
      <c r="J294" s="11">
        <f t="shared" si="9"/>
        <v>1.7166600000000001</v>
      </c>
      <c r="K294" t="s">
        <v>1212</v>
      </c>
      <c r="L294" s="6" t="s">
        <v>10</v>
      </c>
      <c r="N294" s="7"/>
    </row>
    <row r="295" spans="1:14">
      <c r="A295" s="2" t="s">
        <v>19</v>
      </c>
      <c r="B295" t="s">
        <v>20</v>
      </c>
      <c r="C295">
        <v>8</v>
      </c>
      <c r="D295" t="s">
        <v>1375</v>
      </c>
      <c r="E295" t="s">
        <v>1669</v>
      </c>
      <c r="F295" t="s">
        <v>1669</v>
      </c>
      <c r="G295" s="1">
        <v>43302</v>
      </c>
      <c r="H295" s="6">
        <f t="shared" si="8"/>
        <v>2018</v>
      </c>
      <c r="I295">
        <v>771</v>
      </c>
      <c r="J295" s="11">
        <f t="shared" si="9"/>
        <v>1.52658</v>
      </c>
      <c r="K295" t="s">
        <v>1212</v>
      </c>
      <c r="L295" s="6" t="s">
        <v>10</v>
      </c>
      <c r="N295" s="7"/>
    </row>
    <row r="296" spans="1:14">
      <c r="A296" s="2" t="s">
        <v>19</v>
      </c>
      <c r="B296" t="s">
        <v>20</v>
      </c>
      <c r="C296">
        <v>8</v>
      </c>
      <c r="D296" t="s">
        <v>1375</v>
      </c>
      <c r="E296" t="s">
        <v>1670</v>
      </c>
      <c r="F296" t="s">
        <v>1670</v>
      </c>
      <c r="G296" s="1">
        <v>43303</v>
      </c>
      <c r="H296" s="6">
        <f t="shared" si="8"/>
        <v>2018</v>
      </c>
      <c r="I296">
        <v>1320</v>
      </c>
      <c r="J296" s="11">
        <f t="shared" si="9"/>
        <v>2.6135999999999999</v>
      </c>
      <c r="K296" t="s">
        <v>1212</v>
      </c>
      <c r="L296" s="6" t="s">
        <v>10</v>
      </c>
      <c r="N296" s="7"/>
    </row>
    <row r="297" spans="1:14">
      <c r="A297" s="2" t="s">
        <v>19</v>
      </c>
      <c r="B297" t="s">
        <v>20</v>
      </c>
      <c r="C297">
        <v>8</v>
      </c>
      <c r="D297" t="s">
        <v>1375</v>
      </c>
      <c r="E297" t="s">
        <v>1671</v>
      </c>
      <c r="F297" t="s">
        <v>1671</v>
      </c>
      <c r="G297" s="1">
        <v>43304</v>
      </c>
      <c r="H297" s="6">
        <f t="shared" si="8"/>
        <v>2018</v>
      </c>
      <c r="I297">
        <v>1351</v>
      </c>
      <c r="J297" s="11">
        <f t="shared" si="9"/>
        <v>2.6749800000000001</v>
      </c>
      <c r="K297" t="s">
        <v>1212</v>
      </c>
      <c r="L297" s="6" t="s">
        <v>10</v>
      </c>
      <c r="N297" s="7"/>
    </row>
    <row r="298" spans="1:14">
      <c r="A298" s="2" t="s">
        <v>19</v>
      </c>
      <c r="B298" t="s">
        <v>20</v>
      </c>
      <c r="C298">
        <v>8</v>
      </c>
      <c r="D298" t="s">
        <v>1375</v>
      </c>
      <c r="E298" t="s">
        <v>1672</v>
      </c>
      <c r="F298" t="s">
        <v>1672</v>
      </c>
      <c r="G298" s="1">
        <v>43305</v>
      </c>
      <c r="H298" s="6">
        <f t="shared" si="8"/>
        <v>2018</v>
      </c>
      <c r="I298">
        <v>1239</v>
      </c>
      <c r="J298" s="11">
        <f t="shared" si="9"/>
        <v>2.45322</v>
      </c>
      <c r="K298" t="s">
        <v>1212</v>
      </c>
      <c r="L298" s="6" t="s">
        <v>10</v>
      </c>
      <c r="N298" s="7"/>
    </row>
    <row r="299" spans="1:14">
      <c r="A299" s="2" t="s">
        <v>19</v>
      </c>
      <c r="B299" t="s">
        <v>20</v>
      </c>
      <c r="C299">
        <v>8</v>
      </c>
      <c r="D299" t="s">
        <v>1375</v>
      </c>
      <c r="E299" t="s">
        <v>1673</v>
      </c>
      <c r="F299" t="s">
        <v>1673</v>
      </c>
      <c r="G299" s="1">
        <v>43306</v>
      </c>
      <c r="H299" s="6">
        <f t="shared" si="8"/>
        <v>2018</v>
      </c>
      <c r="I299">
        <v>1122</v>
      </c>
      <c r="J299" s="11">
        <f t="shared" si="9"/>
        <v>2.2215600000000002</v>
      </c>
      <c r="K299" t="s">
        <v>21</v>
      </c>
      <c r="L299" s="6" t="s">
        <v>10</v>
      </c>
      <c r="N299" s="7"/>
    </row>
    <row r="300" spans="1:14">
      <c r="A300" s="2" t="s">
        <v>19</v>
      </c>
      <c r="B300" t="s">
        <v>20</v>
      </c>
      <c r="C300">
        <v>8</v>
      </c>
      <c r="D300" t="s">
        <v>1375</v>
      </c>
      <c r="E300" t="s">
        <v>1674</v>
      </c>
      <c r="F300" t="s">
        <v>1674</v>
      </c>
      <c r="G300" s="1">
        <v>43307</v>
      </c>
      <c r="H300" s="6">
        <f t="shared" si="8"/>
        <v>2018</v>
      </c>
      <c r="I300">
        <v>1227</v>
      </c>
      <c r="J300" s="11">
        <f t="shared" si="9"/>
        <v>2.4294600000000002</v>
      </c>
      <c r="K300" t="s">
        <v>21</v>
      </c>
      <c r="L300" s="6" t="s">
        <v>10</v>
      </c>
      <c r="N300" s="7"/>
    </row>
    <row r="301" spans="1:14">
      <c r="A301" s="2" t="s">
        <v>19</v>
      </c>
      <c r="B301" t="s">
        <v>20</v>
      </c>
      <c r="C301">
        <v>8</v>
      </c>
      <c r="D301" t="s">
        <v>1375</v>
      </c>
      <c r="E301" t="s">
        <v>1675</v>
      </c>
      <c r="F301" t="s">
        <v>1675</v>
      </c>
      <c r="G301" s="1">
        <v>43308</v>
      </c>
      <c r="H301" s="6">
        <f t="shared" si="8"/>
        <v>2018</v>
      </c>
      <c r="I301">
        <v>1042</v>
      </c>
      <c r="J301" s="11">
        <f t="shared" si="9"/>
        <v>2.0631599999999999</v>
      </c>
      <c r="K301" t="s">
        <v>21</v>
      </c>
      <c r="L301" s="6" t="s">
        <v>10</v>
      </c>
      <c r="N301" s="7"/>
    </row>
    <row r="302" spans="1:14">
      <c r="A302" s="2" t="s">
        <v>19</v>
      </c>
      <c r="B302" t="s">
        <v>20</v>
      </c>
      <c r="C302">
        <v>8</v>
      </c>
      <c r="D302" t="s">
        <v>1375</v>
      </c>
      <c r="E302" t="s">
        <v>1676</v>
      </c>
      <c r="F302" t="s">
        <v>1676</v>
      </c>
      <c r="G302" s="1">
        <v>43309</v>
      </c>
      <c r="H302" s="6">
        <f t="shared" si="8"/>
        <v>2018</v>
      </c>
      <c r="I302">
        <v>362</v>
      </c>
      <c r="J302" s="11">
        <f t="shared" si="9"/>
        <v>0.71675999999999995</v>
      </c>
      <c r="K302" t="s">
        <v>21</v>
      </c>
      <c r="L302" s="6" t="s">
        <v>10</v>
      </c>
      <c r="N302" s="7"/>
    </row>
    <row r="303" spans="1:14">
      <c r="A303" s="2" t="s">
        <v>19</v>
      </c>
      <c r="B303" t="s">
        <v>20</v>
      </c>
      <c r="C303">
        <v>8</v>
      </c>
      <c r="D303" t="s">
        <v>1375</v>
      </c>
      <c r="E303" t="s">
        <v>1677</v>
      </c>
      <c r="F303" t="s">
        <v>1677</v>
      </c>
      <c r="G303" s="1">
        <v>43310</v>
      </c>
      <c r="H303" s="6">
        <f t="shared" si="8"/>
        <v>2018</v>
      </c>
      <c r="I303">
        <v>1243</v>
      </c>
      <c r="J303" s="11">
        <f t="shared" si="9"/>
        <v>2.4611399999999999</v>
      </c>
      <c r="K303" t="s">
        <v>21</v>
      </c>
      <c r="L303" s="6" t="s">
        <v>10</v>
      </c>
      <c r="N303" s="7"/>
    </row>
    <row r="304" spans="1:14">
      <c r="A304" s="2" t="s">
        <v>19</v>
      </c>
      <c r="B304" t="s">
        <v>20</v>
      </c>
      <c r="C304">
        <v>8</v>
      </c>
      <c r="D304" t="s">
        <v>1375</v>
      </c>
      <c r="E304" t="s">
        <v>1678</v>
      </c>
      <c r="F304" t="s">
        <v>1678</v>
      </c>
      <c r="G304" s="1">
        <v>43311</v>
      </c>
      <c r="H304" s="6">
        <f t="shared" si="8"/>
        <v>2018</v>
      </c>
      <c r="I304">
        <v>1100</v>
      </c>
      <c r="J304" s="11">
        <f t="shared" si="9"/>
        <v>2.1779999999999999</v>
      </c>
      <c r="K304" t="s">
        <v>21</v>
      </c>
      <c r="L304" s="6" t="s">
        <v>10</v>
      </c>
      <c r="N304" s="7"/>
    </row>
    <row r="305" spans="1:14">
      <c r="A305" s="2" t="s">
        <v>19</v>
      </c>
      <c r="B305" t="s">
        <v>20</v>
      </c>
      <c r="C305">
        <v>8</v>
      </c>
      <c r="D305" t="s">
        <v>1375</v>
      </c>
      <c r="E305" t="s">
        <v>845</v>
      </c>
      <c r="F305" t="s">
        <v>845</v>
      </c>
      <c r="G305" s="1">
        <v>43312</v>
      </c>
      <c r="H305" s="6">
        <f t="shared" si="8"/>
        <v>2018</v>
      </c>
      <c r="I305">
        <v>923</v>
      </c>
      <c r="J305" s="11">
        <f t="shared" si="9"/>
        <v>1.8275399999999999</v>
      </c>
      <c r="K305" t="s">
        <v>21</v>
      </c>
      <c r="L305" s="6" t="s">
        <v>10</v>
      </c>
      <c r="N305" s="7"/>
    </row>
    <row r="306" spans="1:14">
      <c r="A306" s="2" t="s">
        <v>19</v>
      </c>
      <c r="B306" t="s">
        <v>20</v>
      </c>
      <c r="C306">
        <v>8</v>
      </c>
      <c r="D306" t="s">
        <v>1375</v>
      </c>
      <c r="E306" t="s">
        <v>480</v>
      </c>
      <c r="F306" t="s">
        <v>480</v>
      </c>
      <c r="G306" s="1">
        <v>43313</v>
      </c>
      <c r="H306" s="6">
        <f t="shared" si="8"/>
        <v>2018</v>
      </c>
      <c r="I306">
        <v>925</v>
      </c>
      <c r="J306" s="11">
        <f t="shared" si="9"/>
        <v>1.8314999999999999</v>
      </c>
      <c r="K306" t="s">
        <v>1212</v>
      </c>
      <c r="L306" s="6" t="s">
        <v>10</v>
      </c>
      <c r="N306" s="7"/>
    </row>
    <row r="307" spans="1:14">
      <c r="A307" s="2" t="s">
        <v>19</v>
      </c>
      <c r="B307" t="s">
        <v>20</v>
      </c>
      <c r="C307">
        <v>8</v>
      </c>
      <c r="D307" t="s">
        <v>1375</v>
      </c>
      <c r="E307" t="s">
        <v>481</v>
      </c>
      <c r="F307" t="s">
        <v>481</v>
      </c>
      <c r="G307" s="1">
        <v>43314</v>
      </c>
      <c r="H307" s="6">
        <f t="shared" si="8"/>
        <v>2018</v>
      </c>
      <c r="I307">
        <v>8231</v>
      </c>
      <c r="J307" s="11">
        <f t="shared" si="9"/>
        <v>16.29738</v>
      </c>
      <c r="K307" t="s">
        <v>21</v>
      </c>
      <c r="L307" s="6" t="s">
        <v>10</v>
      </c>
      <c r="N307" s="7"/>
    </row>
    <row r="308" spans="1:14">
      <c r="A308" s="2" t="s">
        <v>19</v>
      </c>
      <c r="B308" t="s">
        <v>20</v>
      </c>
      <c r="C308">
        <v>8</v>
      </c>
      <c r="D308" t="s">
        <v>1375</v>
      </c>
      <c r="E308" t="s">
        <v>482</v>
      </c>
      <c r="F308" t="s">
        <v>482</v>
      </c>
      <c r="G308" s="1">
        <v>43315</v>
      </c>
      <c r="H308" s="6">
        <f t="shared" si="8"/>
        <v>2018</v>
      </c>
      <c r="I308">
        <v>933</v>
      </c>
      <c r="J308" s="11">
        <f t="shared" si="9"/>
        <v>1.84734</v>
      </c>
      <c r="K308" t="s">
        <v>21</v>
      </c>
      <c r="L308" s="6" t="s">
        <v>10</v>
      </c>
      <c r="N308" s="7"/>
    </row>
    <row r="309" spans="1:14">
      <c r="A309" s="2" t="s">
        <v>19</v>
      </c>
      <c r="B309" t="s">
        <v>20</v>
      </c>
      <c r="C309">
        <v>8</v>
      </c>
      <c r="D309" t="s">
        <v>1375</v>
      </c>
      <c r="E309" t="s">
        <v>483</v>
      </c>
      <c r="F309" t="s">
        <v>483</v>
      </c>
      <c r="G309" s="1">
        <v>43316</v>
      </c>
      <c r="H309" s="6">
        <f t="shared" si="8"/>
        <v>2018</v>
      </c>
      <c r="I309">
        <v>356</v>
      </c>
      <c r="J309" s="11">
        <f t="shared" si="9"/>
        <v>0.70487999999999995</v>
      </c>
      <c r="K309" t="s">
        <v>21</v>
      </c>
      <c r="L309" s="6" t="s">
        <v>10</v>
      </c>
      <c r="N309" s="7"/>
    </row>
    <row r="310" spans="1:14">
      <c r="A310" s="2" t="s">
        <v>19</v>
      </c>
      <c r="B310" t="s">
        <v>20</v>
      </c>
      <c r="C310">
        <v>8</v>
      </c>
      <c r="D310" t="s">
        <v>1375</v>
      </c>
      <c r="E310" t="s">
        <v>484</v>
      </c>
      <c r="F310" t="s">
        <v>484</v>
      </c>
      <c r="G310" s="1">
        <v>43317</v>
      </c>
      <c r="H310" s="6">
        <f t="shared" si="8"/>
        <v>2018</v>
      </c>
      <c r="I310">
        <v>1389</v>
      </c>
      <c r="J310" s="11">
        <f t="shared" si="9"/>
        <v>2.7502200000000001</v>
      </c>
      <c r="K310" t="s">
        <v>21</v>
      </c>
      <c r="L310" s="6" t="s">
        <v>10</v>
      </c>
      <c r="N310" s="7"/>
    </row>
    <row r="311" spans="1:14">
      <c r="A311" s="2" t="s">
        <v>19</v>
      </c>
      <c r="B311" t="s">
        <v>20</v>
      </c>
      <c r="C311">
        <v>8</v>
      </c>
      <c r="D311" t="s">
        <v>1375</v>
      </c>
      <c r="E311" t="s">
        <v>485</v>
      </c>
      <c r="F311" t="s">
        <v>485</v>
      </c>
      <c r="G311" s="1">
        <v>43318</v>
      </c>
      <c r="H311" s="6">
        <f t="shared" si="8"/>
        <v>2018</v>
      </c>
      <c r="I311">
        <v>1594</v>
      </c>
      <c r="J311" s="11">
        <f t="shared" si="9"/>
        <v>3.15612</v>
      </c>
      <c r="K311" t="s">
        <v>21</v>
      </c>
      <c r="L311" s="6" t="s">
        <v>10</v>
      </c>
      <c r="N311" s="7"/>
    </row>
    <row r="312" spans="1:14">
      <c r="A312" s="2" t="s">
        <v>19</v>
      </c>
      <c r="B312" t="s">
        <v>20</v>
      </c>
      <c r="C312">
        <v>8</v>
      </c>
      <c r="D312" t="s">
        <v>1375</v>
      </c>
      <c r="E312" t="s">
        <v>486</v>
      </c>
      <c r="F312" t="s">
        <v>486</v>
      </c>
      <c r="G312" s="1">
        <v>43319</v>
      </c>
      <c r="H312" s="6">
        <f t="shared" si="8"/>
        <v>2018</v>
      </c>
      <c r="I312">
        <v>798</v>
      </c>
      <c r="J312" s="11">
        <f t="shared" si="9"/>
        <v>1.5800399999999999</v>
      </c>
      <c r="K312" t="s">
        <v>21</v>
      </c>
      <c r="L312" s="6" t="s">
        <v>10</v>
      </c>
      <c r="N312" s="7"/>
    </row>
    <row r="313" spans="1:14">
      <c r="A313" s="2" t="s">
        <v>19</v>
      </c>
      <c r="B313" t="s">
        <v>20</v>
      </c>
      <c r="C313">
        <v>8</v>
      </c>
      <c r="D313" t="s">
        <v>1375</v>
      </c>
      <c r="E313" t="s">
        <v>487</v>
      </c>
      <c r="F313" t="s">
        <v>487</v>
      </c>
      <c r="G313" s="1">
        <v>43320</v>
      </c>
      <c r="H313" s="6">
        <f t="shared" si="8"/>
        <v>2018</v>
      </c>
      <c r="I313">
        <v>1935</v>
      </c>
      <c r="J313" s="11">
        <f t="shared" si="9"/>
        <v>3.8313000000000001</v>
      </c>
      <c r="K313" t="s">
        <v>21</v>
      </c>
      <c r="L313" s="6" t="s">
        <v>10</v>
      </c>
      <c r="N313" s="7"/>
    </row>
    <row r="314" spans="1:14">
      <c r="A314" s="2" t="s">
        <v>19</v>
      </c>
      <c r="B314" t="s">
        <v>20</v>
      </c>
      <c r="C314">
        <v>8</v>
      </c>
      <c r="D314" t="s">
        <v>1375</v>
      </c>
      <c r="E314" t="s">
        <v>488</v>
      </c>
      <c r="F314" t="s">
        <v>488</v>
      </c>
      <c r="G314" s="1">
        <v>43321</v>
      </c>
      <c r="H314" s="6">
        <f t="shared" si="8"/>
        <v>2018</v>
      </c>
      <c r="I314">
        <v>1704</v>
      </c>
      <c r="J314" s="11">
        <f t="shared" si="9"/>
        <v>3.37392</v>
      </c>
      <c r="K314" t="s">
        <v>21</v>
      </c>
      <c r="L314" s="6" t="s">
        <v>10</v>
      </c>
      <c r="N314" s="7"/>
    </row>
    <row r="315" spans="1:14">
      <c r="A315" s="2" t="s">
        <v>19</v>
      </c>
      <c r="B315" t="s">
        <v>20</v>
      </c>
      <c r="C315">
        <v>8</v>
      </c>
      <c r="D315" t="s">
        <v>1375</v>
      </c>
      <c r="E315" t="s">
        <v>489</v>
      </c>
      <c r="F315" t="s">
        <v>489</v>
      </c>
      <c r="G315" s="1">
        <v>43322</v>
      </c>
      <c r="H315" s="6">
        <f t="shared" si="8"/>
        <v>2018</v>
      </c>
      <c r="I315">
        <v>1613</v>
      </c>
      <c r="J315" s="11">
        <f t="shared" si="9"/>
        <v>3.19374</v>
      </c>
      <c r="K315" t="s">
        <v>21</v>
      </c>
      <c r="L315" s="6" t="s">
        <v>10</v>
      </c>
      <c r="N315" s="7"/>
    </row>
    <row r="316" spans="1:14">
      <c r="A316" s="2" t="s">
        <v>19</v>
      </c>
      <c r="B316" t="s">
        <v>20</v>
      </c>
      <c r="C316">
        <v>8</v>
      </c>
      <c r="D316" t="s">
        <v>1375</v>
      </c>
      <c r="E316" t="s">
        <v>490</v>
      </c>
      <c r="F316" t="s">
        <v>490</v>
      </c>
      <c r="G316" s="1">
        <v>43323</v>
      </c>
      <c r="H316" s="6">
        <f t="shared" si="8"/>
        <v>2018</v>
      </c>
      <c r="I316">
        <v>470</v>
      </c>
      <c r="J316" s="11">
        <f t="shared" si="9"/>
        <v>0.93059999999999998</v>
      </c>
      <c r="K316" t="s">
        <v>21</v>
      </c>
      <c r="L316" s="6" t="s">
        <v>10</v>
      </c>
      <c r="N316" s="7"/>
    </row>
    <row r="317" spans="1:14">
      <c r="A317" s="2" t="s">
        <v>19</v>
      </c>
      <c r="B317" t="s">
        <v>20</v>
      </c>
      <c r="C317">
        <v>8</v>
      </c>
      <c r="D317" t="s">
        <v>1375</v>
      </c>
      <c r="E317" t="s">
        <v>491</v>
      </c>
      <c r="F317" t="s">
        <v>491</v>
      </c>
      <c r="G317" s="1">
        <v>43324</v>
      </c>
      <c r="H317" s="6">
        <f t="shared" si="8"/>
        <v>2018</v>
      </c>
      <c r="I317">
        <v>262</v>
      </c>
      <c r="J317" s="11">
        <f t="shared" si="9"/>
        <v>0.51876</v>
      </c>
      <c r="K317" t="s">
        <v>21</v>
      </c>
      <c r="L317" s="6" t="s">
        <v>10</v>
      </c>
      <c r="N317" s="7"/>
    </row>
    <row r="318" spans="1:14">
      <c r="A318" s="2" t="s">
        <v>19</v>
      </c>
      <c r="B318" t="s">
        <v>20</v>
      </c>
      <c r="C318">
        <v>8</v>
      </c>
      <c r="D318" t="s">
        <v>1375</v>
      </c>
      <c r="E318" t="s">
        <v>492</v>
      </c>
      <c r="F318" t="s">
        <v>492</v>
      </c>
      <c r="G318" s="1">
        <v>43325</v>
      </c>
      <c r="H318" s="6">
        <f t="shared" si="8"/>
        <v>2018</v>
      </c>
      <c r="I318">
        <v>681</v>
      </c>
      <c r="J318" s="11">
        <f t="shared" si="9"/>
        <v>1.3483799999999999</v>
      </c>
      <c r="K318" t="s">
        <v>21</v>
      </c>
      <c r="L318" s="6" t="s">
        <v>10</v>
      </c>
      <c r="N318" s="7"/>
    </row>
    <row r="319" spans="1:14">
      <c r="A319" s="2" t="s">
        <v>19</v>
      </c>
      <c r="B319" t="s">
        <v>20</v>
      </c>
      <c r="C319">
        <v>8</v>
      </c>
      <c r="D319" t="s">
        <v>1375</v>
      </c>
      <c r="E319" t="s">
        <v>493</v>
      </c>
      <c r="F319" t="s">
        <v>493</v>
      </c>
      <c r="G319" s="1">
        <v>43326</v>
      </c>
      <c r="H319" s="6">
        <f t="shared" si="8"/>
        <v>2018</v>
      </c>
      <c r="I319">
        <v>948</v>
      </c>
      <c r="J319" s="11">
        <f t="shared" si="9"/>
        <v>1.87704</v>
      </c>
      <c r="K319" t="s">
        <v>21</v>
      </c>
      <c r="L319" s="6" t="s">
        <v>10</v>
      </c>
      <c r="N319" s="7"/>
    </row>
    <row r="320" spans="1:14">
      <c r="A320" s="2" t="s">
        <v>19</v>
      </c>
      <c r="B320" t="s">
        <v>20</v>
      </c>
      <c r="C320">
        <v>8</v>
      </c>
      <c r="D320" t="s">
        <v>1375</v>
      </c>
      <c r="E320" t="s">
        <v>494</v>
      </c>
      <c r="F320" t="s">
        <v>494</v>
      </c>
      <c r="G320" s="1">
        <v>43327</v>
      </c>
      <c r="H320" s="6">
        <f t="shared" si="8"/>
        <v>2018</v>
      </c>
      <c r="I320">
        <v>977</v>
      </c>
      <c r="J320" s="11">
        <f t="shared" si="9"/>
        <v>1.9344600000000001</v>
      </c>
      <c r="K320" t="s">
        <v>21</v>
      </c>
      <c r="L320" s="6" t="s">
        <v>10</v>
      </c>
      <c r="N320" s="7"/>
    </row>
    <row r="321" spans="1:14">
      <c r="A321" s="2" t="s">
        <v>19</v>
      </c>
      <c r="B321" t="s">
        <v>20</v>
      </c>
      <c r="C321">
        <v>8</v>
      </c>
      <c r="D321" t="s">
        <v>1375</v>
      </c>
      <c r="E321" t="s">
        <v>495</v>
      </c>
      <c r="F321" t="s">
        <v>495</v>
      </c>
      <c r="G321" s="1">
        <v>43328</v>
      </c>
      <c r="H321" s="6">
        <f t="shared" si="8"/>
        <v>2018</v>
      </c>
      <c r="I321">
        <v>1057</v>
      </c>
      <c r="J321" s="11">
        <f t="shared" si="9"/>
        <v>2.0928599999999999</v>
      </c>
      <c r="K321" t="s">
        <v>21</v>
      </c>
      <c r="L321" s="6" t="s">
        <v>10</v>
      </c>
      <c r="N321" s="7"/>
    </row>
    <row r="322" spans="1:14">
      <c r="A322" s="2" t="s">
        <v>19</v>
      </c>
      <c r="B322" t="s">
        <v>20</v>
      </c>
      <c r="C322">
        <v>8</v>
      </c>
      <c r="D322" t="s">
        <v>1375</v>
      </c>
      <c r="E322" t="s">
        <v>496</v>
      </c>
      <c r="F322" t="s">
        <v>496</v>
      </c>
      <c r="G322" s="1">
        <v>43329</v>
      </c>
      <c r="H322" s="6">
        <f t="shared" si="8"/>
        <v>2018</v>
      </c>
      <c r="I322">
        <v>1712</v>
      </c>
      <c r="J322" s="11">
        <f t="shared" si="9"/>
        <v>3.3897599999999999</v>
      </c>
      <c r="K322" t="s">
        <v>21</v>
      </c>
      <c r="L322" s="6" t="s">
        <v>10</v>
      </c>
      <c r="N322" s="7"/>
    </row>
    <row r="323" spans="1:14">
      <c r="A323" s="2" t="s">
        <v>19</v>
      </c>
      <c r="B323" t="s">
        <v>20</v>
      </c>
      <c r="C323">
        <v>8</v>
      </c>
      <c r="D323" t="s">
        <v>1375</v>
      </c>
      <c r="E323" t="s">
        <v>497</v>
      </c>
      <c r="F323" t="s">
        <v>497</v>
      </c>
      <c r="G323" s="1">
        <v>43330</v>
      </c>
      <c r="H323" s="6">
        <f t="shared" ref="H323:H386" si="10">IF(MONTH(G323)&gt;9, YEAR(G323)+1,YEAR(G323))</f>
        <v>2018</v>
      </c>
      <c r="I323">
        <v>397</v>
      </c>
      <c r="J323" s="11">
        <f t="shared" ref="J323:J386" si="11">I323*0.00198</f>
        <v>0.78605999999999998</v>
      </c>
      <c r="K323" t="s">
        <v>21</v>
      </c>
      <c r="L323" s="6" t="s">
        <v>10</v>
      </c>
      <c r="N323" s="7"/>
    </row>
    <row r="324" spans="1:14">
      <c r="A324" s="2" t="s">
        <v>19</v>
      </c>
      <c r="B324" t="s">
        <v>20</v>
      </c>
      <c r="C324">
        <v>8</v>
      </c>
      <c r="D324" t="s">
        <v>1375</v>
      </c>
      <c r="E324" t="s">
        <v>498</v>
      </c>
      <c r="F324" t="s">
        <v>498</v>
      </c>
      <c r="G324" s="1">
        <v>43331</v>
      </c>
      <c r="H324" s="6">
        <f t="shared" si="10"/>
        <v>2018</v>
      </c>
      <c r="I324">
        <v>469</v>
      </c>
      <c r="J324" s="11">
        <f t="shared" si="11"/>
        <v>0.92862</v>
      </c>
      <c r="K324" t="s">
        <v>21</v>
      </c>
      <c r="L324" s="6" t="s">
        <v>10</v>
      </c>
      <c r="N324" s="7"/>
    </row>
    <row r="325" spans="1:14">
      <c r="A325" s="2" t="s">
        <v>19</v>
      </c>
      <c r="B325" t="s">
        <v>20</v>
      </c>
      <c r="C325">
        <v>8</v>
      </c>
      <c r="D325" t="s">
        <v>1375</v>
      </c>
      <c r="E325" t="s">
        <v>499</v>
      </c>
      <c r="F325" t="s">
        <v>499</v>
      </c>
      <c r="G325" s="1">
        <v>43332</v>
      </c>
      <c r="H325" s="6">
        <f t="shared" si="10"/>
        <v>2018</v>
      </c>
      <c r="I325">
        <v>674</v>
      </c>
      <c r="J325" s="11">
        <f t="shared" si="11"/>
        <v>1.3345199999999999</v>
      </c>
      <c r="K325" t="s">
        <v>1213</v>
      </c>
      <c r="L325" s="6" t="s">
        <v>10</v>
      </c>
      <c r="N325" s="7"/>
    </row>
    <row r="326" spans="1:14">
      <c r="A326" s="2" t="s">
        <v>19</v>
      </c>
      <c r="B326" t="s">
        <v>20</v>
      </c>
      <c r="C326">
        <v>8</v>
      </c>
      <c r="D326" t="s">
        <v>1375</v>
      </c>
      <c r="E326" t="s">
        <v>500</v>
      </c>
      <c r="F326" t="s">
        <v>500</v>
      </c>
      <c r="G326" s="1">
        <v>43333</v>
      </c>
      <c r="H326" s="6">
        <f t="shared" si="10"/>
        <v>2018</v>
      </c>
      <c r="I326">
        <v>673</v>
      </c>
      <c r="J326" s="11">
        <f t="shared" si="11"/>
        <v>1.3325400000000001</v>
      </c>
      <c r="K326" t="s">
        <v>21</v>
      </c>
      <c r="L326" s="6" t="s">
        <v>10</v>
      </c>
      <c r="N326" s="7"/>
    </row>
    <row r="327" spans="1:14">
      <c r="A327" s="2" t="s">
        <v>19</v>
      </c>
      <c r="B327" t="s">
        <v>20</v>
      </c>
      <c r="C327">
        <v>8</v>
      </c>
      <c r="D327" t="s">
        <v>1375</v>
      </c>
      <c r="E327" t="s">
        <v>501</v>
      </c>
      <c r="F327" t="s">
        <v>501</v>
      </c>
      <c r="G327" s="1">
        <v>43334</v>
      </c>
      <c r="H327" s="6">
        <f t="shared" si="10"/>
        <v>2018</v>
      </c>
      <c r="I327">
        <v>960</v>
      </c>
      <c r="J327" s="11">
        <f t="shared" si="11"/>
        <v>1.9008</v>
      </c>
      <c r="K327" t="s">
        <v>21</v>
      </c>
      <c r="L327" s="6" t="s">
        <v>10</v>
      </c>
      <c r="N327" s="7"/>
    </row>
    <row r="328" spans="1:14">
      <c r="A328" s="2" t="s">
        <v>19</v>
      </c>
      <c r="B328" t="s">
        <v>20</v>
      </c>
      <c r="C328">
        <v>8</v>
      </c>
      <c r="D328" t="s">
        <v>1375</v>
      </c>
      <c r="E328" t="s">
        <v>502</v>
      </c>
      <c r="F328" t="s">
        <v>502</v>
      </c>
      <c r="G328" s="1">
        <v>43335</v>
      </c>
      <c r="H328" s="6">
        <f t="shared" si="10"/>
        <v>2018</v>
      </c>
      <c r="I328">
        <v>1354</v>
      </c>
      <c r="J328" s="11">
        <f t="shared" si="11"/>
        <v>2.68092</v>
      </c>
      <c r="K328" t="s">
        <v>21</v>
      </c>
      <c r="L328" s="6" t="s">
        <v>10</v>
      </c>
      <c r="N328" s="7"/>
    </row>
    <row r="329" spans="1:14">
      <c r="A329" s="2" t="s">
        <v>19</v>
      </c>
      <c r="B329" t="s">
        <v>20</v>
      </c>
      <c r="C329">
        <v>8</v>
      </c>
      <c r="D329" t="s">
        <v>1375</v>
      </c>
      <c r="E329" t="s">
        <v>503</v>
      </c>
      <c r="F329" t="s">
        <v>503</v>
      </c>
      <c r="G329" s="1">
        <v>43336</v>
      </c>
      <c r="H329" s="6">
        <f t="shared" si="10"/>
        <v>2018</v>
      </c>
      <c r="I329">
        <v>1308</v>
      </c>
      <c r="J329" s="11">
        <f t="shared" si="11"/>
        <v>2.5898400000000001</v>
      </c>
      <c r="K329" t="s">
        <v>21</v>
      </c>
      <c r="L329" s="6" t="s">
        <v>10</v>
      </c>
      <c r="N329" s="7"/>
    </row>
    <row r="330" spans="1:14">
      <c r="A330" s="2" t="s">
        <v>19</v>
      </c>
      <c r="B330" t="s">
        <v>20</v>
      </c>
      <c r="C330">
        <v>8</v>
      </c>
      <c r="D330" t="s">
        <v>1375</v>
      </c>
      <c r="E330" t="s">
        <v>504</v>
      </c>
      <c r="F330" t="s">
        <v>504</v>
      </c>
      <c r="G330" s="1">
        <v>43337</v>
      </c>
      <c r="H330" s="6">
        <f t="shared" si="10"/>
        <v>2018</v>
      </c>
      <c r="I330">
        <v>1277</v>
      </c>
      <c r="J330" s="11">
        <f t="shared" si="11"/>
        <v>2.5284599999999999</v>
      </c>
      <c r="K330" t="s">
        <v>21</v>
      </c>
      <c r="L330" s="6" t="s">
        <v>10</v>
      </c>
      <c r="N330" s="7"/>
    </row>
    <row r="331" spans="1:14">
      <c r="A331" s="2" t="s">
        <v>19</v>
      </c>
      <c r="B331" t="s">
        <v>20</v>
      </c>
      <c r="C331">
        <v>8</v>
      </c>
      <c r="D331" t="s">
        <v>1375</v>
      </c>
      <c r="E331" t="s">
        <v>505</v>
      </c>
      <c r="F331" t="s">
        <v>505</v>
      </c>
      <c r="G331" s="1">
        <v>43338</v>
      </c>
      <c r="H331" s="6">
        <f t="shared" si="10"/>
        <v>2018</v>
      </c>
      <c r="I331">
        <v>1142</v>
      </c>
      <c r="J331" s="11">
        <f t="shared" si="11"/>
        <v>2.2611599999999998</v>
      </c>
      <c r="K331" t="s">
        <v>21</v>
      </c>
      <c r="L331" s="6" t="s">
        <v>10</v>
      </c>
      <c r="N331" s="7"/>
    </row>
    <row r="332" spans="1:14">
      <c r="A332" s="2" t="s">
        <v>19</v>
      </c>
      <c r="B332" t="s">
        <v>20</v>
      </c>
      <c r="C332">
        <v>8</v>
      </c>
      <c r="D332" t="s">
        <v>1375</v>
      </c>
      <c r="E332" t="s">
        <v>506</v>
      </c>
      <c r="F332" t="s">
        <v>506</v>
      </c>
      <c r="G332" s="1">
        <v>43339</v>
      </c>
      <c r="H332" s="6">
        <f t="shared" si="10"/>
        <v>2018</v>
      </c>
      <c r="I332">
        <v>367</v>
      </c>
      <c r="J332" s="11">
        <f t="shared" si="11"/>
        <v>0.72665999999999997</v>
      </c>
      <c r="K332" t="s">
        <v>21</v>
      </c>
      <c r="L332" s="6" t="s">
        <v>10</v>
      </c>
      <c r="N332" s="7"/>
    </row>
    <row r="333" spans="1:14">
      <c r="A333" s="2" t="s">
        <v>19</v>
      </c>
      <c r="B333" t="s">
        <v>20</v>
      </c>
      <c r="C333">
        <v>8</v>
      </c>
      <c r="D333" t="s">
        <v>1375</v>
      </c>
      <c r="E333" t="s">
        <v>507</v>
      </c>
      <c r="F333" t="s">
        <v>507</v>
      </c>
      <c r="G333" s="1">
        <v>43340</v>
      </c>
      <c r="H333" s="6">
        <f t="shared" si="10"/>
        <v>2018</v>
      </c>
      <c r="I333">
        <v>412</v>
      </c>
      <c r="J333" s="11">
        <f t="shared" si="11"/>
        <v>0.81576000000000004</v>
      </c>
      <c r="K333" t="s">
        <v>21</v>
      </c>
      <c r="L333" s="6" t="s">
        <v>10</v>
      </c>
      <c r="N333" s="7"/>
    </row>
    <row r="334" spans="1:14">
      <c r="A334" s="2" t="s">
        <v>19</v>
      </c>
      <c r="B334" t="s">
        <v>20</v>
      </c>
      <c r="C334">
        <v>8</v>
      </c>
      <c r="D334" t="s">
        <v>1375</v>
      </c>
      <c r="E334" t="s">
        <v>508</v>
      </c>
      <c r="F334" t="s">
        <v>508</v>
      </c>
      <c r="G334" s="1">
        <v>43341</v>
      </c>
      <c r="H334" s="6">
        <f t="shared" si="10"/>
        <v>2018</v>
      </c>
      <c r="I334">
        <v>713</v>
      </c>
      <c r="J334" s="11">
        <f t="shared" si="11"/>
        <v>1.41174</v>
      </c>
      <c r="K334" t="s">
        <v>21</v>
      </c>
      <c r="L334" s="6" t="s">
        <v>10</v>
      </c>
      <c r="N334" s="7"/>
    </row>
    <row r="335" spans="1:14">
      <c r="A335" s="2" t="s">
        <v>19</v>
      </c>
      <c r="B335" t="s">
        <v>20</v>
      </c>
      <c r="C335">
        <v>8</v>
      </c>
      <c r="D335" t="s">
        <v>1375</v>
      </c>
      <c r="E335" t="s">
        <v>509</v>
      </c>
      <c r="F335" t="s">
        <v>509</v>
      </c>
      <c r="G335" s="1">
        <v>43342</v>
      </c>
      <c r="H335" s="6">
        <f t="shared" si="10"/>
        <v>2018</v>
      </c>
      <c r="I335">
        <v>2402</v>
      </c>
      <c r="J335" s="11">
        <f t="shared" si="11"/>
        <v>4.75596</v>
      </c>
      <c r="K335" t="s">
        <v>21</v>
      </c>
      <c r="L335" s="6" t="s">
        <v>10</v>
      </c>
      <c r="N335" s="7"/>
    </row>
    <row r="336" spans="1:14">
      <c r="A336" s="2" t="s">
        <v>19</v>
      </c>
      <c r="B336" t="s">
        <v>20</v>
      </c>
      <c r="C336">
        <v>8</v>
      </c>
      <c r="D336" t="s">
        <v>1375</v>
      </c>
      <c r="E336" t="s">
        <v>510</v>
      </c>
      <c r="F336" t="s">
        <v>510</v>
      </c>
      <c r="G336" s="1">
        <v>43343</v>
      </c>
      <c r="H336" s="6">
        <f t="shared" si="10"/>
        <v>2018</v>
      </c>
      <c r="I336">
        <v>1240</v>
      </c>
      <c r="J336" s="11">
        <f t="shared" si="11"/>
        <v>2.4552</v>
      </c>
      <c r="K336" t="s">
        <v>21</v>
      </c>
      <c r="L336" s="6" t="s">
        <v>10</v>
      </c>
      <c r="N336" s="7"/>
    </row>
    <row r="337" spans="1:14">
      <c r="A337" s="2" t="s">
        <v>19</v>
      </c>
      <c r="B337" t="s">
        <v>20</v>
      </c>
      <c r="C337">
        <v>8</v>
      </c>
      <c r="D337" t="s">
        <v>1375</v>
      </c>
      <c r="E337" t="s">
        <v>511</v>
      </c>
      <c r="F337" t="s">
        <v>511</v>
      </c>
      <c r="G337" s="1">
        <v>43344</v>
      </c>
      <c r="H337" s="6">
        <f t="shared" si="10"/>
        <v>2018</v>
      </c>
      <c r="I337">
        <v>797</v>
      </c>
      <c r="J337" s="11">
        <f t="shared" si="11"/>
        <v>1.57806</v>
      </c>
      <c r="K337" t="s">
        <v>21</v>
      </c>
      <c r="L337" s="6" t="s">
        <v>10</v>
      </c>
      <c r="N337" s="7"/>
    </row>
    <row r="338" spans="1:14">
      <c r="A338" s="2" t="s">
        <v>19</v>
      </c>
      <c r="B338" t="s">
        <v>20</v>
      </c>
      <c r="C338">
        <v>8</v>
      </c>
      <c r="D338" t="s">
        <v>1375</v>
      </c>
      <c r="E338" t="s">
        <v>512</v>
      </c>
      <c r="F338" t="s">
        <v>512</v>
      </c>
      <c r="G338" s="1">
        <v>43345</v>
      </c>
      <c r="H338" s="6">
        <f t="shared" si="10"/>
        <v>2018</v>
      </c>
      <c r="I338">
        <v>664</v>
      </c>
      <c r="J338" s="11">
        <f t="shared" si="11"/>
        <v>1.3147199999999999</v>
      </c>
      <c r="K338" t="s">
        <v>21</v>
      </c>
      <c r="L338" s="6" t="s">
        <v>10</v>
      </c>
      <c r="N338" s="7"/>
    </row>
    <row r="339" spans="1:14">
      <c r="A339" s="2" t="s">
        <v>19</v>
      </c>
      <c r="B339" t="s">
        <v>20</v>
      </c>
      <c r="C339">
        <v>8</v>
      </c>
      <c r="D339" t="s">
        <v>1375</v>
      </c>
      <c r="E339" t="s">
        <v>513</v>
      </c>
      <c r="F339" t="s">
        <v>513</v>
      </c>
      <c r="G339" s="1">
        <v>43346</v>
      </c>
      <c r="H339" s="6">
        <f t="shared" si="10"/>
        <v>2018</v>
      </c>
      <c r="I339">
        <v>460</v>
      </c>
      <c r="J339" s="11">
        <f t="shared" si="11"/>
        <v>0.91079999999999994</v>
      </c>
      <c r="K339" t="s">
        <v>21</v>
      </c>
      <c r="L339" s="6" t="s">
        <v>10</v>
      </c>
      <c r="N339" s="7"/>
    </row>
    <row r="340" spans="1:14">
      <c r="A340" s="2" t="s">
        <v>19</v>
      </c>
      <c r="B340" t="s">
        <v>20</v>
      </c>
      <c r="C340">
        <v>8</v>
      </c>
      <c r="D340" t="s">
        <v>1375</v>
      </c>
      <c r="E340" t="s">
        <v>514</v>
      </c>
      <c r="F340" t="s">
        <v>514</v>
      </c>
      <c r="G340" s="1">
        <v>43347</v>
      </c>
      <c r="H340" s="6">
        <f t="shared" si="10"/>
        <v>2018</v>
      </c>
      <c r="I340">
        <v>2167</v>
      </c>
      <c r="J340" s="11">
        <f t="shared" si="11"/>
        <v>4.2906599999999999</v>
      </c>
      <c r="K340" t="s">
        <v>21</v>
      </c>
      <c r="L340" s="6" t="s">
        <v>10</v>
      </c>
      <c r="N340" s="7"/>
    </row>
    <row r="341" spans="1:14">
      <c r="A341" s="2" t="s">
        <v>19</v>
      </c>
      <c r="B341" t="s">
        <v>20</v>
      </c>
      <c r="C341">
        <v>8</v>
      </c>
      <c r="D341" t="s">
        <v>1375</v>
      </c>
      <c r="E341" t="s">
        <v>515</v>
      </c>
      <c r="F341" t="s">
        <v>515</v>
      </c>
      <c r="G341" s="1">
        <v>43348</v>
      </c>
      <c r="H341" s="6">
        <f t="shared" si="10"/>
        <v>2018</v>
      </c>
      <c r="I341">
        <v>2074</v>
      </c>
      <c r="J341" s="11">
        <f t="shared" si="11"/>
        <v>4.1065199999999997</v>
      </c>
      <c r="K341" t="s">
        <v>21</v>
      </c>
      <c r="L341" s="6" t="s">
        <v>10</v>
      </c>
      <c r="N341" s="7"/>
    </row>
    <row r="342" spans="1:14">
      <c r="A342" s="2" t="s">
        <v>19</v>
      </c>
      <c r="B342" t="s">
        <v>20</v>
      </c>
      <c r="C342">
        <v>8</v>
      </c>
      <c r="D342" t="s">
        <v>1375</v>
      </c>
      <c r="E342" t="s">
        <v>516</v>
      </c>
      <c r="F342" t="s">
        <v>516</v>
      </c>
      <c r="G342" s="1">
        <v>43349</v>
      </c>
      <c r="H342" s="6">
        <f t="shared" si="10"/>
        <v>2018</v>
      </c>
      <c r="I342">
        <v>2362</v>
      </c>
      <c r="J342" s="11">
        <f t="shared" si="11"/>
        <v>4.6767599999999998</v>
      </c>
      <c r="K342" t="s">
        <v>21</v>
      </c>
      <c r="L342" s="6" t="s">
        <v>10</v>
      </c>
      <c r="N342" s="7"/>
    </row>
    <row r="343" spans="1:14">
      <c r="A343" s="2" t="s">
        <v>19</v>
      </c>
      <c r="B343" t="s">
        <v>20</v>
      </c>
      <c r="C343">
        <v>8</v>
      </c>
      <c r="D343" t="s">
        <v>1375</v>
      </c>
      <c r="E343" t="s">
        <v>517</v>
      </c>
      <c r="F343" t="s">
        <v>517</v>
      </c>
      <c r="G343" s="1">
        <v>43350</v>
      </c>
      <c r="H343" s="6">
        <f t="shared" si="10"/>
        <v>2018</v>
      </c>
      <c r="I343">
        <v>-6737</v>
      </c>
      <c r="J343" s="11">
        <f t="shared" si="11"/>
        <v>-13.339259999999999</v>
      </c>
      <c r="K343" t="s">
        <v>21</v>
      </c>
      <c r="L343" s="6" t="s">
        <v>10</v>
      </c>
      <c r="N343" s="7"/>
    </row>
    <row r="344" spans="1:14">
      <c r="A344" s="2" t="s">
        <v>19</v>
      </c>
      <c r="B344" t="s">
        <v>20</v>
      </c>
      <c r="C344">
        <v>8</v>
      </c>
      <c r="D344" t="s">
        <v>1375</v>
      </c>
      <c r="E344" t="s">
        <v>518</v>
      </c>
      <c r="F344" t="s">
        <v>518</v>
      </c>
      <c r="G344" s="1">
        <v>43351</v>
      </c>
      <c r="H344" s="6">
        <f t="shared" si="10"/>
        <v>2018</v>
      </c>
      <c r="I344">
        <v>389</v>
      </c>
      <c r="J344" s="11">
        <f t="shared" si="11"/>
        <v>0.77022000000000002</v>
      </c>
      <c r="K344" t="s">
        <v>21</v>
      </c>
      <c r="L344" s="6" t="s">
        <v>10</v>
      </c>
      <c r="N344" s="7"/>
    </row>
    <row r="345" spans="1:14">
      <c r="A345" s="2" t="s">
        <v>19</v>
      </c>
      <c r="B345" t="s">
        <v>20</v>
      </c>
      <c r="C345">
        <v>8</v>
      </c>
      <c r="D345" t="s">
        <v>1375</v>
      </c>
      <c r="E345" t="s">
        <v>519</v>
      </c>
      <c r="F345" t="s">
        <v>519</v>
      </c>
      <c r="G345" s="1">
        <v>43352</v>
      </c>
      <c r="H345" s="6">
        <f t="shared" si="10"/>
        <v>2018</v>
      </c>
      <c r="I345">
        <v>895</v>
      </c>
      <c r="J345" s="11">
        <f t="shared" si="11"/>
        <v>1.7721</v>
      </c>
      <c r="K345" t="s">
        <v>21</v>
      </c>
      <c r="L345" s="6" t="s">
        <v>10</v>
      </c>
      <c r="N345" s="7"/>
    </row>
    <row r="346" spans="1:14">
      <c r="A346" s="2" t="s">
        <v>19</v>
      </c>
      <c r="B346" t="s">
        <v>20</v>
      </c>
      <c r="C346">
        <v>8</v>
      </c>
      <c r="D346" t="s">
        <v>1375</v>
      </c>
      <c r="E346" t="s">
        <v>520</v>
      </c>
      <c r="F346" t="s">
        <v>520</v>
      </c>
      <c r="G346" s="1">
        <v>43353</v>
      </c>
      <c r="H346" s="6">
        <f t="shared" si="10"/>
        <v>2018</v>
      </c>
      <c r="I346">
        <v>-345</v>
      </c>
      <c r="J346" s="11">
        <f t="shared" si="11"/>
        <v>-0.68310000000000004</v>
      </c>
      <c r="K346" t="s">
        <v>21</v>
      </c>
      <c r="L346" s="6" t="s">
        <v>10</v>
      </c>
      <c r="N346" s="7"/>
    </row>
    <row r="347" spans="1:14">
      <c r="A347" s="2" t="s">
        <v>19</v>
      </c>
      <c r="B347" t="s">
        <v>20</v>
      </c>
      <c r="C347">
        <v>8</v>
      </c>
      <c r="D347" t="s">
        <v>1375</v>
      </c>
      <c r="E347" t="s">
        <v>521</v>
      </c>
      <c r="F347" t="s">
        <v>521</v>
      </c>
      <c r="G347" s="1">
        <v>43354</v>
      </c>
      <c r="H347" s="6">
        <f t="shared" si="10"/>
        <v>2018</v>
      </c>
      <c r="I347">
        <v>593</v>
      </c>
      <c r="J347" s="11">
        <f t="shared" si="11"/>
        <v>1.17414</v>
      </c>
      <c r="K347" t="s">
        <v>21</v>
      </c>
      <c r="L347" s="6" t="s">
        <v>10</v>
      </c>
      <c r="N347" s="7"/>
    </row>
    <row r="348" spans="1:14">
      <c r="A348" s="2" t="s">
        <v>19</v>
      </c>
      <c r="B348" t="s">
        <v>20</v>
      </c>
      <c r="C348">
        <v>8</v>
      </c>
      <c r="D348" t="s">
        <v>1375</v>
      </c>
      <c r="E348" t="s">
        <v>522</v>
      </c>
      <c r="F348" t="s">
        <v>522</v>
      </c>
      <c r="G348" s="1">
        <v>43355</v>
      </c>
      <c r="H348" s="6">
        <f t="shared" si="10"/>
        <v>2018</v>
      </c>
      <c r="I348">
        <v>329</v>
      </c>
      <c r="J348" s="11">
        <f t="shared" si="11"/>
        <v>0.65142</v>
      </c>
      <c r="K348" t="s">
        <v>21</v>
      </c>
      <c r="L348" s="6" t="s">
        <v>10</v>
      </c>
      <c r="N348" s="7"/>
    </row>
    <row r="349" spans="1:14">
      <c r="A349" s="2" t="s">
        <v>19</v>
      </c>
      <c r="B349" t="s">
        <v>20</v>
      </c>
      <c r="C349">
        <v>8</v>
      </c>
      <c r="D349" t="s">
        <v>1375</v>
      </c>
      <c r="E349" t="s">
        <v>523</v>
      </c>
      <c r="F349" t="s">
        <v>523</v>
      </c>
      <c r="G349" s="1">
        <v>43356</v>
      </c>
      <c r="H349" s="6">
        <f t="shared" si="10"/>
        <v>2018</v>
      </c>
      <c r="I349">
        <v>215</v>
      </c>
      <c r="J349" s="11">
        <f t="shared" si="11"/>
        <v>0.42570000000000002</v>
      </c>
      <c r="K349" t="s">
        <v>21</v>
      </c>
      <c r="L349" s="6" t="s">
        <v>10</v>
      </c>
      <c r="N349" s="7"/>
    </row>
    <row r="350" spans="1:14">
      <c r="A350" s="2" t="s">
        <v>19</v>
      </c>
      <c r="B350" t="s">
        <v>20</v>
      </c>
      <c r="C350">
        <v>8</v>
      </c>
      <c r="D350" t="s">
        <v>1375</v>
      </c>
      <c r="E350" t="s">
        <v>524</v>
      </c>
      <c r="F350" t="s">
        <v>524</v>
      </c>
      <c r="G350" s="1">
        <v>43357</v>
      </c>
      <c r="H350" s="6">
        <f t="shared" si="10"/>
        <v>2018</v>
      </c>
      <c r="I350">
        <v>1467</v>
      </c>
      <c r="J350" s="11">
        <f t="shared" si="11"/>
        <v>2.9046599999999998</v>
      </c>
      <c r="K350" t="s">
        <v>21</v>
      </c>
      <c r="L350" s="6" t="s">
        <v>10</v>
      </c>
      <c r="N350" s="7"/>
    </row>
    <row r="351" spans="1:14">
      <c r="A351" s="2" t="s">
        <v>19</v>
      </c>
      <c r="B351" t="s">
        <v>20</v>
      </c>
      <c r="C351">
        <v>8</v>
      </c>
      <c r="D351" t="s">
        <v>1375</v>
      </c>
      <c r="E351" t="s">
        <v>525</v>
      </c>
      <c r="F351" t="s">
        <v>525</v>
      </c>
      <c r="G351" s="1">
        <v>43358</v>
      </c>
      <c r="H351" s="6">
        <f t="shared" si="10"/>
        <v>2018</v>
      </c>
      <c r="I351">
        <v>237</v>
      </c>
      <c r="J351" s="11">
        <f t="shared" si="11"/>
        <v>0.46926000000000001</v>
      </c>
      <c r="K351" t="s">
        <v>21</v>
      </c>
      <c r="L351" s="6" t="s">
        <v>10</v>
      </c>
      <c r="N351" s="7"/>
    </row>
    <row r="352" spans="1:14">
      <c r="A352" s="2" t="s">
        <v>19</v>
      </c>
      <c r="B352" t="s">
        <v>20</v>
      </c>
      <c r="C352">
        <v>8</v>
      </c>
      <c r="D352" t="s">
        <v>1375</v>
      </c>
      <c r="E352" t="s">
        <v>526</v>
      </c>
      <c r="F352" t="s">
        <v>526</v>
      </c>
      <c r="G352" s="1">
        <v>43359</v>
      </c>
      <c r="H352" s="6">
        <f t="shared" si="10"/>
        <v>2018</v>
      </c>
      <c r="I352">
        <v>437</v>
      </c>
      <c r="J352" s="11">
        <f t="shared" si="11"/>
        <v>0.86526000000000003</v>
      </c>
      <c r="K352" t="s">
        <v>21</v>
      </c>
      <c r="L352" s="6" t="s">
        <v>10</v>
      </c>
      <c r="N352" s="7"/>
    </row>
    <row r="353" spans="1:14">
      <c r="A353" s="2" t="s">
        <v>19</v>
      </c>
      <c r="B353" t="s">
        <v>20</v>
      </c>
      <c r="C353">
        <v>8</v>
      </c>
      <c r="D353" t="s">
        <v>1375</v>
      </c>
      <c r="E353" t="s">
        <v>527</v>
      </c>
      <c r="F353" t="s">
        <v>527</v>
      </c>
      <c r="G353" s="1">
        <v>43360</v>
      </c>
      <c r="H353" s="6">
        <f t="shared" si="10"/>
        <v>2018</v>
      </c>
      <c r="I353">
        <v>859</v>
      </c>
      <c r="J353" s="11">
        <f t="shared" si="11"/>
        <v>1.70082</v>
      </c>
      <c r="K353" t="s">
        <v>21</v>
      </c>
      <c r="L353" s="6" t="s">
        <v>10</v>
      </c>
      <c r="N353" s="7"/>
    </row>
    <row r="354" spans="1:14">
      <c r="A354" s="2" t="s">
        <v>19</v>
      </c>
      <c r="B354" t="s">
        <v>20</v>
      </c>
      <c r="C354">
        <v>8</v>
      </c>
      <c r="D354" t="s">
        <v>1375</v>
      </c>
      <c r="E354" t="s">
        <v>528</v>
      </c>
      <c r="F354" t="s">
        <v>528</v>
      </c>
      <c r="G354" s="1">
        <v>43361</v>
      </c>
      <c r="H354" s="6">
        <f t="shared" si="10"/>
        <v>2018</v>
      </c>
      <c r="I354">
        <v>864</v>
      </c>
      <c r="J354" s="11">
        <f t="shared" si="11"/>
        <v>1.71072</v>
      </c>
      <c r="K354" t="s">
        <v>21</v>
      </c>
      <c r="L354" s="6" t="s">
        <v>10</v>
      </c>
      <c r="N354" s="7"/>
    </row>
    <row r="355" spans="1:14">
      <c r="A355" s="2" t="s">
        <v>19</v>
      </c>
      <c r="B355" t="s">
        <v>20</v>
      </c>
      <c r="C355">
        <v>8</v>
      </c>
      <c r="D355" t="s">
        <v>1375</v>
      </c>
      <c r="E355" t="s">
        <v>529</v>
      </c>
      <c r="F355" t="s">
        <v>529</v>
      </c>
      <c r="G355" s="1">
        <v>43362</v>
      </c>
      <c r="H355" s="6">
        <f t="shared" si="10"/>
        <v>2018</v>
      </c>
      <c r="I355">
        <v>1018</v>
      </c>
      <c r="J355" s="11">
        <f t="shared" si="11"/>
        <v>2.0156399999999999</v>
      </c>
      <c r="K355" t="s">
        <v>21</v>
      </c>
      <c r="L355" s="6" t="s">
        <v>10</v>
      </c>
      <c r="N355" s="7"/>
    </row>
    <row r="356" spans="1:14">
      <c r="A356" s="2" t="s">
        <v>19</v>
      </c>
      <c r="B356" t="s">
        <v>20</v>
      </c>
      <c r="C356">
        <v>8</v>
      </c>
      <c r="D356" t="s">
        <v>1375</v>
      </c>
      <c r="E356" t="s">
        <v>530</v>
      </c>
      <c r="F356" t="s">
        <v>530</v>
      </c>
      <c r="G356" s="1">
        <v>43363</v>
      </c>
      <c r="H356" s="6">
        <f t="shared" si="10"/>
        <v>2018</v>
      </c>
      <c r="I356">
        <v>397</v>
      </c>
      <c r="J356" s="11">
        <f t="shared" si="11"/>
        <v>0.78605999999999998</v>
      </c>
      <c r="K356" t="s">
        <v>21</v>
      </c>
      <c r="L356" s="6" t="s">
        <v>10</v>
      </c>
      <c r="N356" s="7"/>
    </row>
    <row r="357" spans="1:14">
      <c r="A357" s="2" t="s">
        <v>19</v>
      </c>
      <c r="B357" t="s">
        <v>20</v>
      </c>
      <c r="C357">
        <v>8</v>
      </c>
      <c r="D357" t="s">
        <v>1375</v>
      </c>
      <c r="E357" t="s">
        <v>531</v>
      </c>
      <c r="F357" t="s">
        <v>531</v>
      </c>
      <c r="G357" s="1">
        <v>43364</v>
      </c>
      <c r="H357" s="6">
        <f t="shared" si="10"/>
        <v>2018</v>
      </c>
      <c r="I357">
        <v>776</v>
      </c>
      <c r="J357" s="11">
        <f t="shared" si="11"/>
        <v>1.5364800000000001</v>
      </c>
      <c r="K357" t="s">
        <v>21</v>
      </c>
      <c r="L357" s="6" t="s">
        <v>10</v>
      </c>
      <c r="N357" s="7"/>
    </row>
    <row r="358" spans="1:14">
      <c r="A358" s="2" t="s">
        <v>19</v>
      </c>
      <c r="B358" t="s">
        <v>20</v>
      </c>
      <c r="C358">
        <v>8</v>
      </c>
      <c r="D358" t="s">
        <v>1375</v>
      </c>
      <c r="E358" t="s">
        <v>532</v>
      </c>
      <c r="F358" t="s">
        <v>532</v>
      </c>
      <c r="G358" s="1">
        <v>43365</v>
      </c>
      <c r="H358" s="6">
        <f t="shared" si="10"/>
        <v>2018</v>
      </c>
      <c r="I358">
        <v>420</v>
      </c>
      <c r="J358" s="11">
        <f t="shared" si="11"/>
        <v>0.83160000000000001</v>
      </c>
      <c r="K358" t="s">
        <v>21</v>
      </c>
      <c r="L358" s="6" t="s">
        <v>10</v>
      </c>
      <c r="N358" s="7"/>
    </row>
    <row r="359" spans="1:14">
      <c r="A359" s="2" t="s">
        <v>19</v>
      </c>
      <c r="B359" t="s">
        <v>20</v>
      </c>
      <c r="C359">
        <v>8</v>
      </c>
      <c r="D359" t="s">
        <v>1375</v>
      </c>
      <c r="E359" t="s">
        <v>533</v>
      </c>
      <c r="F359" t="s">
        <v>533</v>
      </c>
      <c r="G359" s="1">
        <v>43366</v>
      </c>
      <c r="H359" s="6">
        <f t="shared" si="10"/>
        <v>2018</v>
      </c>
      <c r="I359">
        <v>772</v>
      </c>
      <c r="J359" s="11">
        <f t="shared" si="11"/>
        <v>1.5285599999999999</v>
      </c>
      <c r="K359" t="s">
        <v>21</v>
      </c>
      <c r="L359" s="6" t="s">
        <v>10</v>
      </c>
      <c r="N359" s="7"/>
    </row>
    <row r="360" spans="1:14">
      <c r="A360" s="2" t="s">
        <v>19</v>
      </c>
      <c r="B360" t="s">
        <v>20</v>
      </c>
      <c r="C360">
        <v>8</v>
      </c>
      <c r="D360" t="s">
        <v>1375</v>
      </c>
      <c r="E360" t="s">
        <v>534</v>
      </c>
      <c r="F360" t="s">
        <v>534</v>
      </c>
      <c r="G360" s="1">
        <v>43367</v>
      </c>
      <c r="H360" s="6">
        <f t="shared" si="10"/>
        <v>2018</v>
      </c>
      <c r="I360">
        <v>1170</v>
      </c>
      <c r="J360" s="11">
        <f t="shared" si="11"/>
        <v>2.3165999999999998</v>
      </c>
      <c r="K360" t="s">
        <v>21</v>
      </c>
      <c r="L360" s="6" t="s">
        <v>10</v>
      </c>
      <c r="N360" s="7"/>
    </row>
    <row r="361" spans="1:14">
      <c r="A361" s="2" t="s">
        <v>19</v>
      </c>
      <c r="B361" t="s">
        <v>20</v>
      </c>
      <c r="C361">
        <v>8</v>
      </c>
      <c r="D361" t="s">
        <v>1375</v>
      </c>
      <c r="E361" t="s">
        <v>535</v>
      </c>
      <c r="F361" t="s">
        <v>535</v>
      </c>
      <c r="G361" s="1">
        <v>43368</v>
      </c>
      <c r="H361" s="6">
        <f t="shared" si="10"/>
        <v>2018</v>
      </c>
      <c r="I361">
        <v>727</v>
      </c>
      <c r="J361" s="11">
        <f t="shared" si="11"/>
        <v>1.43946</v>
      </c>
      <c r="K361" t="s">
        <v>21</v>
      </c>
      <c r="L361" s="6" t="s">
        <v>10</v>
      </c>
      <c r="N361" s="7"/>
    </row>
    <row r="362" spans="1:14">
      <c r="A362" s="2" t="s">
        <v>19</v>
      </c>
      <c r="B362" t="s">
        <v>20</v>
      </c>
      <c r="C362">
        <v>8</v>
      </c>
      <c r="D362" t="s">
        <v>1375</v>
      </c>
      <c r="E362" t="s">
        <v>536</v>
      </c>
      <c r="F362" t="s">
        <v>536</v>
      </c>
      <c r="G362" s="1">
        <v>43369</v>
      </c>
      <c r="H362" s="6">
        <f t="shared" si="10"/>
        <v>2018</v>
      </c>
      <c r="I362">
        <v>1024</v>
      </c>
      <c r="J362" s="11">
        <f t="shared" si="11"/>
        <v>2.02752</v>
      </c>
      <c r="K362" t="s">
        <v>21</v>
      </c>
      <c r="L362" s="6" t="s">
        <v>10</v>
      </c>
      <c r="N362" s="7"/>
    </row>
    <row r="363" spans="1:14">
      <c r="A363" s="2" t="s">
        <v>19</v>
      </c>
      <c r="B363" t="s">
        <v>20</v>
      </c>
      <c r="C363">
        <v>8</v>
      </c>
      <c r="D363" t="s">
        <v>1375</v>
      </c>
      <c r="E363" t="s">
        <v>537</v>
      </c>
      <c r="F363" t="s">
        <v>537</v>
      </c>
      <c r="G363" s="1">
        <v>43370</v>
      </c>
      <c r="H363" s="6">
        <f t="shared" si="10"/>
        <v>2018</v>
      </c>
      <c r="I363">
        <v>624</v>
      </c>
      <c r="J363" s="11">
        <f t="shared" si="11"/>
        <v>1.23552</v>
      </c>
      <c r="K363" t="s">
        <v>21</v>
      </c>
      <c r="L363" s="6" t="s">
        <v>10</v>
      </c>
      <c r="N363" s="7"/>
    </row>
    <row r="364" spans="1:14">
      <c r="A364" s="2" t="s">
        <v>19</v>
      </c>
      <c r="B364" t="s">
        <v>20</v>
      </c>
      <c r="C364">
        <v>8</v>
      </c>
      <c r="D364" t="s">
        <v>1375</v>
      </c>
      <c r="E364" t="s">
        <v>538</v>
      </c>
      <c r="F364" t="s">
        <v>538</v>
      </c>
      <c r="G364" s="1">
        <v>43371</v>
      </c>
      <c r="H364" s="6">
        <f t="shared" si="10"/>
        <v>2018</v>
      </c>
      <c r="I364">
        <v>354</v>
      </c>
      <c r="J364" s="11">
        <f t="shared" si="11"/>
        <v>0.70091999999999999</v>
      </c>
      <c r="K364" t="s">
        <v>21</v>
      </c>
      <c r="L364" s="6" t="s">
        <v>10</v>
      </c>
      <c r="N364" s="7"/>
    </row>
    <row r="365" spans="1:14">
      <c r="A365" s="2" t="s">
        <v>19</v>
      </c>
      <c r="B365" t="s">
        <v>20</v>
      </c>
      <c r="C365">
        <v>8</v>
      </c>
      <c r="D365" t="s">
        <v>1375</v>
      </c>
      <c r="E365" t="s">
        <v>539</v>
      </c>
      <c r="F365" t="s">
        <v>539</v>
      </c>
      <c r="G365" s="1">
        <v>43372</v>
      </c>
      <c r="H365" s="6">
        <f t="shared" si="10"/>
        <v>2018</v>
      </c>
      <c r="I365">
        <v>323</v>
      </c>
      <c r="J365" s="11">
        <f t="shared" si="11"/>
        <v>0.63954</v>
      </c>
      <c r="K365" t="s">
        <v>21</v>
      </c>
      <c r="L365" s="6" t="s">
        <v>10</v>
      </c>
      <c r="N365" s="7"/>
    </row>
    <row r="366" spans="1:14">
      <c r="A366" s="2" t="s">
        <v>19</v>
      </c>
      <c r="B366" t="s">
        <v>20</v>
      </c>
      <c r="C366">
        <v>8</v>
      </c>
      <c r="D366" t="s">
        <v>1375</v>
      </c>
      <c r="E366" t="s">
        <v>540</v>
      </c>
      <c r="F366" t="s">
        <v>540</v>
      </c>
      <c r="G366" s="1">
        <v>43373</v>
      </c>
      <c r="H366" s="6">
        <f t="shared" si="10"/>
        <v>2018</v>
      </c>
      <c r="I366">
        <v>1339</v>
      </c>
      <c r="J366" s="11">
        <f t="shared" si="11"/>
        <v>2.6512199999999999</v>
      </c>
      <c r="K366" t="s">
        <v>21</v>
      </c>
      <c r="L366" s="6" t="s">
        <v>10</v>
      </c>
      <c r="N366" s="7"/>
    </row>
    <row r="367" spans="1:14">
      <c r="A367" s="2" t="s">
        <v>19</v>
      </c>
      <c r="B367" t="s">
        <v>20</v>
      </c>
      <c r="C367">
        <v>8</v>
      </c>
      <c r="D367" t="s">
        <v>1375</v>
      </c>
      <c r="E367" t="s">
        <v>541</v>
      </c>
      <c r="F367" t="s">
        <v>541</v>
      </c>
      <c r="G367" s="1">
        <v>43374</v>
      </c>
      <c r="H367" s="6">
        <f t="shared" si="10"/>
        <v>2019</v>
      </c>
      <c r="I367">
        <v>1450</v>
      </c>
      <c r="J367" s="11">
        <f t="shared" si="11"/>
        <v>2.871</v>
      </c>
      <c r="K367" t="s">
        <v>21</v>
      </c>
      <c r="L367" s="6" t="s">
        <v>10</v>
      </c>
      <c r="N367" s="7"/>
    </row>
    <row r="368" spans="1:14">
      <c r="A368" s="2" t="s">
        <v>19</v>
      </c>
      <c r="B368" t="s">
        <v>20</v>
      </c>
      <c r="C368">
        <v>8</v>
      </c>
      <c r="D368" t="s">
        <v>1375</v>
      </c>
      <c r="E368" t="s">
        <v>542</v>
      </c>
      <c r="F368" t="s">
        <v>542</v>
      </c>
      <c r="G368" s="1">
        <v>43375</v>
      </c>
      <c r="H368" s="6">
        <f t="shared" si="10"/>
        <v>2019</v>
      </c>
      <c r="I368">
        <v>1035</v>
      </c>
      <c r="J368" s="11">
        <f t="shared" si="11"/>
        <v>2.0493000000000001</v>
      </c>
      <c r="K368" t="s">
        <v>21</v>
      </c>
      <c r="L368" s="1" t="s">
        <v>10</v>
      </c>
      <c r="N368" s="7"/>
    </row>
    <row r="369" spans="1:14">
      <c r="A369" s="2" t="s">
        <v>19</v>
      </c>
      <c r="B369" t="s">
        <v>20</v>
      </c>
      <c r="C369">
        <v>8</v>
      </c>
      <c r="D369" t="s">
        <v>1375</v>
      </c>
      <c r="E369" t="s">
        <v>543</v>
      </c>
      <c r="F369" t="s">
        <v>543</v>
      </c>
      <c r="G369" s="1">
        <v>43376</v>
      </c>
      <c r="H369" s="6">
        <f t="shared" si="10"/>
        <v>2019</v>
      </c>
      <c r="I369">
        <v>886</v>
      </c>
      <c r="J369" s="11">
        <f t="shared" si="11"/>
        <v>1.7542800000000001</v>
      </c>
      <c r="K369" t="s">
        <v>21</v>
      </c>
      <c r="L369" s="1" t="s">
        <v>10</v>
      </c>
      <c r="N369" s="7"/>
    </row>
    <row r="370" spans="1:14">
      <c r="A370" s="2" t="s">
        <v>19</v>
      </c>
      <c r="B370" t="s">
        <v>20</v>
      </c>
      <c r="C370">
        <v>8</v>
      </c>
      <c r="D370" t="s">
        <v>1375</v>
      </c>
      <c r="E370" t="s">
        <v>544</v>
      </c>
      <c r="F370" t="s">
        <v>544</v>
      </c>
      <c r="G370" s="1">
        <v>43377</v>
      </c>
      <c r="H370" s="6">
        <f t="shared" si="10"/>
        <v>2019</v>
      </c>
      <c r="I370">
        <v>1598</v>
      </c>
      <c r="J370" s="11">
        <f t="shared" si="11"/>
        <v>3.16404</v>
      </c>
      <c r="K370" t="s">
        <v>21</v>
      </c>
      <c r="L370" s="1" t="s">
        <v>10</v>
      </c>
      <c r="N370" s="7"/>
    </row>
    <row r="371" spans="1:14">
      <c r="A371" s="2" t="s">
        <v>19</v>
      </c>
      <c r="B371" t="s">
        <v>20</v>
      </c>
      <c r="C371">
        <v>8</v>
      </c>
      <c r="D371" t="s">
        <v>1375</v>
      </c>
      <c r="E371" t="s">
        <v>545</v>
      </c>
      <c r="F371" t="s">
        <v>545</v>
      </c>
      <c r="G371" s="1">
        <v>43378</v>
      </c>
      <c r="H371" s="6">
        <f t="shared" si="10"/>
        <v>2019</v>
      </c>
      <c r="I371">
        <v>846</v>
      </c>
      <c r="J371" s="11">
        <f t="shared" si="11"/>
        <v>1.6750799999999999</v>
      </c>
      <c r="K371" t="s">
        <v>21</v>
      </c>
      <c r="L371" s="1" t="s">
        <v>10</v>
      </c>
      <c r="N371" s="7"/>
    </row>
    <row r="372" spans="1:14">
      <c r="A372" s="2" t="s">
        <v>19</v>
      </c>
      <c r="B372" t="s">
        <v>20</v>
      </c>
      <c r="C372">
        <v>8</v>
      </c>
      <c r="D372" t="s">
        <v>1375</v>
      </c>
      <c r="E372" t="s">
        <v>546</v>
      </c>
      <c r="F372" t="s">
        <v>546</v>
      </c>
      <c r="G372" s="1">
        <v>43379</v>
      </c>
      <c r="H372" s="6">
        <f t="shared" si="10"/>
        <v>2019</v>
      </c>
      <c r="I372">
        <v>1489</v>
      </c>
      <c r="J372" s="11">
        <f t="shared" si="11"/>
        <v>2.9482200000000001</v>
      </c>
      <c r="K372" t="s">
        <v>21</v>
      </c>
      <c r="L372" s="1" t="s">
        <v>10</v>
      </c>
      <c r="N372" s="7"/>
    </row>
    <row r="373" spans="1:14">
      <c r="A373" s="2" t="s">
        <v>19</v>
      </c>
      <c r="B373" t="s">
        <v>20</v>
      </c>
      <c r="C373">
        <v>8</v>
      </c>
      <c r="D373" t="s">
        <v>1375</v>
      </c>
      <c r="E373" t="s">
        <v>547</v>
      </c>
      <c r="F373" t="s">
        <v>547</v>
      </c>
      <c r="G373" s="1">
        <v>43380</v>
      </c>
      <c r="H373" s="6">
        <f t="shared" si="10"/>
        <v>2019</v>
      </c>
      <c r="I373">
        <v>418</v>
      </c>
      <c r="J373" s="11">
        <f t="shared" si="11"/>
        <v>0.82764000000000004</v>
      </c>
      <c r="K373" t="s">
        <v>21</v>
      </c>
      <c r="L373" s="1" t="s">
        <v>10</v>
      </c>
      <c r="N373" s="7"/>
    </row>
    <row r="374" spans="1:14">
      <c r="A374" s="2" t="s">
        <v>19</v>
      </c>
      <c r="B374" t="s">
        <v>20</v>
      </c>
      <c r="C374">
        <v>8</v>
      </c>
      <c r="D374" t="s">
        <v>1375</v>
      </c>
      <c r="E374" t="s">
        <v>548</v>
      </c>
      <c r="F374" t="s">
        <v>548</v>
      </c>
      <c r="G374" s="1">
        <v>43381</v>
      </c>
      <c r="H374" s="6">
        <f t="shared" si="10"/>
        <v>2019</v>
      </c>
      <c r="I374">
        <v>346</v>
      </c>
      <c r="J374" s="11">
        <f t="shared" si="11"/>
        <v>0.68508000000000002</v>
      </c>
      <c r="K374" t="s">
        <v>21</v>
      </c>
      <c r="L374" s="1" t="s">
        <v>10</v>
      </c>
      <c r="N374" s="7"/>
    </row>
    <row r="375" spans="1:14">
      <c r="A375" s="2" t="s">
        <v>19</v>
      </c>
      <c r="B375" t="s">
        <v>20</v>
      </c>
      <c r="C375">
        <v>8</v>
      </c>
      <c r="D375" t="s">
        <v>1375</v>
      </c>
      <c r="E375" t="s">
        <v>549</v>
      </c>
      <c r="F375" t="s">
        <v>549</v>
      </c>
      <c r="G375" s="1">
        <v>43382</v>
      </c>
      <c r="H375" s="6">
        <f t="shared" si="10"/>
        <v>2019</v>
      </c>
      <c r="I375">
        <v>965</v>
      </c>
      <c r="J375" s="11">
        <f t="shared" si="11"/>
        <v>1.9107000000000001</v>
      </c>
      <c r="K375" t="s">
        <v>21</v>
      </c>
      <c r="L375" s="1" t="s">
        <v>10</v>
      </c>
      <c r="N375" s="7"/>
    </row>
    <row r="376" spans="1:14">
      <c r="A376" s="2" t="s">
        <v>19</v>
      </c>
      <c r="B376" t="s">
        <v>20</v>
      </c>
      <c r="C376">
        <v>8</v>
      </c>
      <c r="D376" t="s">
        <v>1375</v>
      </c>
      <c r="E376" t="s">
        <v>550</v>
      </c>
      <c r="F376" t="s">
        <v>550</v>
      </c>
      <c r="G376" s="1">
        <v>43383</v>
      </c>
      <c r="H376" s="6">
        <f t="shared" si="10"/>
        <v>2019</v>
      </c>
      <c r="I376">
        <v>772</v>
      </c>
      <c r="J376" s="11">
        <f t="shared" si="11"/>
        <v>1.5285599999999999</v>
      </c>
      <c r="K376" t="s">
        <v>21</v>
      </c>
      <c r="L376" s="1" t="s">
        <v>10</v>
      </c>
      <c r="N376" s="7"/>
    </row>
    <row r="377" spans="1:14">
      <c r="A377" s="2" t="s">
        <v>19</v>
      </c>
      <c r="B377" t="s">
        <v>20</v>
      </c>
      <c r="C377">
        <v>8</v>
      </c>
      <c r="D377" t="s">
        <v>1375</v>
      </c>
      <c r="E377" t="s">
        <v>551</v>
      </c>
      <c r="F377" t="s">
        <v>551</v>
      </c>
      <c r="G377" s="1">
        <v>43384</v>
      </c>
      <c r="H377" s="6">
        <f t="shared" si="10"/>
        <v>2019</v>
      </c>
      <c r="I377">
        <v>825</v>
      </c>
      <c r="J377" s="11">
        <f t="shared" si="11"/>
        <v>1.6335</v>
      </c>
      <c r="K377" t="s">
        <v>21</v>
      </c>
      <c r="L377" s="1" t="s">
        <v>10</v>
      </c>
      <c r="N377" s="7"/>
    </row>
    <row r="378" spans="1:14">
      <c r="A378" s="2" t="s">
        <v>19</v>
      </c>
      <c r="B378" t="s">
        <v>20</v>
      </c>
      <c r="C378">
        <v>8</v>
      </c>
      <c r="D378" t="s">
        <v>1375</v>
      </c>
      <c r="E378" t="s">
        <v>552</v>
      </c>
      <c r="F378" t="s">
        <v>552</v>
      </c>
      <c r="G378" s="1">
        <v>43385</v>
      </c>
      <c r="H378" s="6">
        <f t="shared" si="10"/>
        <v>2019</v>
      </c>
      <c r="I378">
        <v>758</v>
      </c>
      <c r="J378" s="11">
        <f t="shared" si="11"/>
        <v>1.50084</v>
      </c>
      <c r="K378" t="s">
        <v>21</v>
      </c>
      <c r="L378" s="1" t="s">
        <v>10</v>
      </c>
      <c r="N378" s="7"/>
    </row>
    <row r="379" spans="1:14">
      <c r="A379" s="2" t="s">
        <v>19</v>
      </c>
      <c r="B379" t="s">
        <v>20</v>
      </c>
      <c r="C379">
        <v>8</v>
      </c>
      <c r="D379" t="s">
        <v>1375</v>
      </c>
      <c r="E379" t="s">
        <v>553</v>
      </c>
      <c r="F379" t="s">
        <v>553</v>
      </c>
      <c r="G379" s="1">
        <v>43386</v>
      </c>
      <c r="H379" s="6">
        <f t="shared" si="10"/>
        <v>2019</v>
      </c>
      <c r="I379">
        <v>1003</v>
      </c>
      <c r="J379" s="11">
        <f t="shared" si="11"/>
        <v>1.98594</v>
      </c>
      <c r="K379" t="s">
        <v>21</v>
      </c>
      <c r="L379" s="1" t="s">
        <v>10</v>
      </c>
      <c r="N379" s="7"/>
    </row>
    <row r="380" spans="1:14">
      <c r="A380" s="2" t="s">
        <v>19</v>
      </c>
      <c r="B380" t="s">
        <v>20</v>
      </c>
      <c r="C380">
        <v>8</v>
      </c>
      <c r="D380" t="s">
        <v>1375</v>
      </c>
      <c r="E380" t="s">
        <v>554</v>
      </c>
      <c r="F380" t="s">
        <v>554</v>
      </c>
      <c r="G380" s="1">
        <v>43387</v>
      </c>
      <c r="H380" s="6">
        <f t="shared" si="10"/>
        <v>2019</v>
      </c>
      <c r="I380">
        <v>313</v>
      </c>
      <c r="J380" s="11">
        <f t="shared" si="11"/>
        <v>0.61973999999999996</v>
      </c>
      <c r="K380" t="s">
        <v>21</v>
      </c>
      <c r="L380" s="1" t="s">
        <v>10</v>
      </c>
      <c r="N380" s="7"/>
    </row>
    <row r="381" spans="1:14">
      <c r="A381" s="2" t="s">
        <v>19</v>
      </c>
      <c r="B381" t="s">
        <v>20</v>
      </c>
      <c r="C381">
        <v>8</v>
      </c>
      <c r="D381" t="s">
        <v>1375</v>
      </c>
      <c r="E381" t="s">
        <v>555</v>
      </c>
      <c r="F381" t="s">
        <v>555</v>
      </c>
      <c r="G381" s="1">
        <v>43388</v>
      </c>
      <c r="H381" s="6">
        <f t="shared" si="10"/>
        <v>2019</v>
      </c>
      <c r="I381">
        <v>519</v>
      </c>
      <c r="J381" s="11">
        <f t="shared" si="11"/>
        <v>1.02762</v>
      </c>
      <c r="K381" t="s">
        <v>21</v>
      </c>
      <c r="L381" s="1" t="s">
        <v>10</v>
      </c>
      <c r="N381" s="7"/>
    </row>
    <row r="382" spans="1:14">
      <c r="A382" s="2" t="s">
        <v>19</v>
      </c>
      <c r="B382" t="s">
        <v>20</v>
      </c>
      <c r="C382">
        <v>8</v>
      </c>
      <c r="D382" t="s">
        <v>1375</v>
      </c>
      <c r="E382" t="s">
        <v>556</v>
      </c>
      <c r="F382" t="s">
        <v>556</v>
      </c>
      <c r="G382" s="1">
        <v>43389</v>
      </c>
      <c r="H382" s="6">
        <f t="shared" si="10"/>
        <v>2019</v>
      </c>
      <c r="I382">
        <v>288</v>
      </c>
      <c r="J382" s="11">
        <f t="shared" si="11"/>
        <v>0.57023999999999997</v>
      </c>
      <c r="K382" t="s">
        <v>21</v>
      </c>
      <c r="L382" s="1" t="s">
        <v>10</v>
      </c>
      <c r="N382" s="7"/>
    </row>
    <row r="383" spans="1:14">
      <c r="A383" s="2" t="s">
        <v>19</v>
      </c>
      <c r="B383" t="s">
        <v>20</v>
      </c>
      <c r="C383">
        <v>8</v>
      </c>
      <c r="D383" t="s">
        <v>1375</v>
      </c>
      <c r="E383" t="s">
        <v>557</v>
      </c>
      <c r="F383" t="s">
        <v>557</v>
      </c>
      <c r="G383" s="1">
        <v>43390</v>
      </c>
      <c r="H383" s="6">
        <f t="shared" si="10"/>
        <v>2019</v>
      </c>
      <c r="I383">
        <v>1348</v>
      </c>
      <c r="J383" s="11">
        <f t="shared" si="11"/>
        <v>2.6690399999999999</v>
      </c>
      <c r="K383" t="s">
        <v>21</v>
      </c>
      <c r="L383" s="1" t="s">
        <v>10</v>
      </c>
      <c r="N383" s="7"/>
    </row>
    <row r="384" spans="1:14">
      <c r="A384" s="2" t="s">
        <v>19</v>
      </c>
      <c r="B384" t="s">
        <v>20</v>
      </c>
      <c r="C384">
        <v>8</v>
      </c>
      <c r="D384" t="s">
        <v>1375</v>
      </c>
      <c r="E384" t="s">
        <v>558</v>
      </c>
      <c r="F384" t="s">
        <v>558</v>
      </c>
      <c r="G384" s="1">
        <v>43391</v>
      </c>
      <c r="H384" s="6">
        <f t="shared" si="10"/>
        <v>2019</v>
      </c>
      <c r="I384">
        <v>735</v>
      </c>
      <c r="J384" s="11">
        <f t="shared" si="11"/>
        <v>1.4553</v>
      </c>
      <c r="K384" t="s">
        <v>21</v>
      </c>
      <c r="L384" s="1" t="s">
        <v>10</v>
      </c>
      <c r="N384" s="7"/>
    </row>
    <row r="385" spans="1:14">
      <c r="A385" s="2" t="s">
        <v>19</v>
      </c>
      <c r="B385" t="s">
        <v>20</v>
      </c>
      <c r="C385">
        <v>8</v>
      </c>
      <c r="D385" t="s">
        <v>1375</v>
      </c>
      <c r="E385" t="s">
        <v>559</v>
      </c>
      <c r="F385" t="s">
        <v>559</v>
      </c>
      <c r="G385" s="1">
        <v>43392</v>
      </c>
      <c r="H385" s="6">
        <f t="shared" si="10"/>
        <v>2019</v>
      </c>
      <c r="I385">
        <v>853</v>
      </c>
      <c r="J385" s="11">
        <f t="shared" si="11"/>
        <v>1.6889399999999999</v>
      </c>
      <c r="K385" t="s">
        <v>21</v>
      </c>
      <c r="L385" s="1" t="s">
        <v>10</v>
      </c>
      <c r="N385" s="7"/>
    </row>
    <row r="386" spans="1:14">
      <c r="A386" s="2" t="s">
        <v>19</v>
      </c>
      <c r="B386" t="s">
        <v>20</v>
      </c>
      <c r="C386">
        <v>8</v>
      </c>
      <c r="D386" t="s">
        <v>1375</v>
      </c>
      <c r="E386" t="s">
        <v>560</v>
      </c>
      <c r="F386" t="s">
        <v>560</v>
      </c>
      <c r="G386" s="1">
        <v>43393</v>
      </c>
      <c r="H386" s="6">
        <f t="shared" si="10"/>
        <v>2019</v>
      </c>
      <c r="I386">
        <v>983</v>
      </c>
      <c r="J386" s="11">
        <f t="shared" si="11"/>
        <v>1.94634</v>
      </c>
      <c r="K386" t="s">
        <v>21</v>
      </c>
      <c r="L386" s="1" t="s">
        <v>10</v>
      </c>
      <c r="N386" s="7"/>
    </row>
    <row r="387" spans="1:14">
      <c r="A387" s="2" t="s">
        <v>19</v>
      </c>
      <c r="B387" t="s">
        <v>20</v>
      </c>
      <c r="C387">
        <v>8</v>
      </c>
      <c r="D387" t="s">
        <v>1375</v>
      </c>
      <c r="E387" t="s">
        <v>561</v>
      </c>
      <c r="F387" t="s">
        <v>561</v>
      </c>
      <c r="G387" s="1">
        <v>43394</v>
      </c>
      <c r="H387" s="6">
        <f t="shared" ref="H387:H450" si="12">IF(MONTH(G387)&gt;9, YEAR(G387)+1,YEAR(G387))</f>
        <v>2019</v>
      </c>
      <c r="I387">
        <v>952</v>
      </c>
      <c r="J387" s="11">
        <f t="shared" ref="J387:J450" si="13">I387*0.00198</f>
        <v>1.88496</v>
      </c>
      <c r="K387" t="s">
        <v>21</v>
      </c>
      <c r="L387" s="1" t="s">
        <v>10</v>
      </c>
      <c r="N387" s="7"/>
    </row>
    <row r="388" spans="1:14">
      <c r="A388" s="2" t="s">
        <v>19</v>
      </c>
      <c r="B388" t="s">
        <v>20</v>
      </c>
      <c r="C388">
        <v>8</v>
      </c>
      <c r="D388" t="s">
        <v>1375</v>
      </c>
      <c r="E388" t="s">
        <v>562</v>
      </c>
      <c r="F388" t="s">
        <v>562</v>
      </c>
      <c r="G388" s="1">
        <v>43395</v>
      </c>
      <c r="H388" s="6">
        <f t="shared" si="12"/>
        <v>2019</v>
      </c>
      <c r="I388">
        <v>823</v>
      </c>
      <c r="J388" s="11">
        <f t="shared" si="13"/>
        <v>1.62954</v>
      </c>
      <c r="K388" t="s">
        <v>21</v>
      </c>
      <c r="L388" s="1" t="s">
        <v>10</v>
      </c>
      <c r="N388" s="7"/>
    </row>
    <row r="389" spans="1:14">
      <c r="A389" s="2" t="s">
        <v>19</v>
      </c>
      <c r="B389" t="s">
        <v>20</v>
      </c>
      <c r="C389">
        <v>8</v>
      </c>
      <c r="D389" t="s">
        <v>1375</v>
      </c>
      <c r="E389" t="s">
        <v>563</v>
      </c>
      <c r="F389" t="s">
        <v>563</v>
      </c>
      <c r="G389" s="1">
        <v>43396</v>
      </c>
      <c r="H389" s="6">
        <f t="shared" si="12"/>
        <v>2019</v>
      </c>
      <c r="I389">
        <v>569</v>
      </c>
      <c r="J389" s="11">
        <f t="shared" si="13"/>
        <v>1.12662</v>
      </c>
      <c r="K389" t="s">
        <v>21</v>
      </c>
      <c r="L389" s="1" t="s">
        <v>10</v>
      </c>
      <c r="N389" s="7"/>
    </row>
    <row r="390" spans="1:14">
      <c r="A390" s="2" t="s">
        <v>19</v>
      </c>
      <c r="B390" t="s">
        <v>20</v>
      </c>
      <c r="C390">
        <v>8</v>
      </c>
      <c r="D390" t="s">
        <v>1375</v>
      </c>
      <c r="E390" t="s">
        <v>564</v>
      </c>
      <c r="F390" t="s">
        <v>564</v>
      </c>
      <c r="G390" s="1">
        <v>43397</v>
      </c>
      <c r="H390" s="6">
        <f t="shared" si="12"/>
        <v>2019</v>
      </c>
      <c r="I390">
        <v>1028</v>
      </c>
      <c r="J390" s="11">
        <f t="shared" si="13"/>
        <v>2.0354399999999999</v>
      </c>
      <c r="K390" t="s">
        <v>21</v>
      </c>
      <c r="L390" s="1" t="s">
        <v>10</v>
      </c>
      <c r="N390" s="7"/>
    </row>
    <row r="391" spans="1:14">
      <c r="A391" s="2" t="s">
        <v>19</v>
      </c>
      <c r="B391" t="s">
        <v>20</v>
      </c>
      <c r="C391">
        <v>8</v>
      </c>
      <c r="D391" t="s">
        <v>1375</v>
      </c>
      <c r="E391" t="s">
        <v>565</v>
      </c>
      <c r="F391" t="s">
        <v>565</v>
      </c>
      <c r="G391" s="1">
        <v>43398</v>
      </c>
      <c r="H391" s="6">
        <f t="shared" si="12"/>
        <v>2019</v>
      </c>
      <c r="I391">
        <v>757</v>
      </c>
      <c r="J391" s="11">
        <f t="shared" si="13"/>
        <v>1.4988600000000001</v>
      </c>
      <c r="K391" t="s">
        <v>21</v>
      </c>
      <c r="L391" s="1" t="s">
        <v>10</v>
      </c>
      <c r="N391" s="7"/>
    </row>
    <row r="392" spans="1:14">
      <c r="A392" s="2" t="s">
        <v>19</v>
      </c>
      <c r="B392" t="s">
        <v>20</v>
      </c>
      <c r="C392">
        <v>8</v>
      </c>
      <c r="D392" t="s">
        <v>1375</v>
      </c>
      <c r="E392" t="s">
        <v>566</v>
      </c>
      <c r="F392" t="s">
        <v>566</v>
      </c>
      <c r="G392" s="1">
        <v>43399</v>
      </c>
      <c r="H392" s="6">
        <f t="shared" si="12"/>
        <v>2019</v>
      </c>
      <c r="I392">
        <v>470</v>
      </c>
      <c r="J392" s="11">
        <f t="shared" si="13"/>
        <v>0.93059999999999998</v>
      </c>
      <c r="K392" t="s">
        <v>21</v>
      </c>
      <c r="L392" s="1" t="s">
        <v>10</v>
      </c>
      <c r="N392" s="7"/>
    </row>
    <row r="393" spans="1:14">
      <c r="A393" s="2" t="s">
        <v>19</v>
      </c>
      <c r="B393" t="s">
        <v>20</v>
      </c>
      <c r="C393">
        <v>8</v>
      </c>
      <c r="D393" t="s">
        <v>1375</v>
      </c>
      <c r="E393" t="s">
        <v>567</v>
      </c>
      <c r="F393" t="s">
        <v>567</v>
      </c>
      <c r="G393" s="1">
        <v>43400</v>
      </c>
      <c r="H393" s="6">
        <f t="shared" si="12"/>
        <v>2019</v>
      </c>
      <c r="I393">
        <v>868</v>
      </c>
      <c r="J393" s="11">
        <f t="shared" si="13"/>
        <v>1.7186399999999999</v>
      </c>
      <c r="K393" t="s">
        <v>21</v>
      </c>
      <c r="L393" s="1" t="s">
        <v>10</v>
      </c>
      <c r="N393" s="7"/>
    </row>
    <row r="394" spans="1:14">
      <c r="A394" s="2" t="s">
        <v>19</v>
      </c>
      <c r="B394" t="s">
        <v>20</v>
      </c>
      <c r="C394">
        <v>8</v>
      </c>
      <c r="D394" t="s">
        <v>1375</v>
      </c>
      <c r="E394" t="s">
        <v>568</v>
      </c>
      <c r="F394" t="s">
        <v>568</v>
      </c>
      <c r="G394" s="1">
        <v>43401</v>
      </c>
      <c r="H394" s="6">
        <f t="shared" si="12"/>
        <v>2019</v>
      </c>
      <c r="I394">
        <v>1064</v>
      </c>
      <c r="J394" s="11">
        <f t="shared" si="13"/>
        <v>2.1067200000000001</v>
      </c>
      <c r="K394" t="s">
        <v>21</v>
      </c>
      <c r="L394" s="1" t="s">
        <v>10</v>
      </c>
      <c r="N394" s="7"/>
    </row>
    <row r="395" spans="1:14">
      <c r="A395" s="2" t="s">
        <v>19</v>
      </c>
      <c r="B395" t="s">
        <v>20</v>
      </c>
      <c r="C395">
        <v>8</v>
      </c>
      <c r="D395" t="s">
        <v>1375</v>
      </c>
      <c r="E395" t="s">
        <v>569</v>
      </c>
      <c r="F395" t="s">
        <v>569</v>
      </c>
      <c r="G395" s="1">
        <v>43402</v>
      </c>
      <c r="H395" s="6">
        <f t="shared" si="12"/>
        <v>2019</v>
      </c>
      <c r="I395">
        <v>1053</v>
      </c>
      <c r="J395" s="11">
        <f t="shared" si="13"/>
        <v>2.08494</v>
      </c>
      <c r="K395" t="s">
        <v>21</v>
      </c>
      <c r="L395" s="1" t="s">
        <v>10</v>
      </c>
      <c r="N395" s="7"/>
    </row>
    <row r="396" spans="1:14">
      <c r="A396" s="2" t="s">
        <v>19</v>
      </c>
      <c r="B396" t="s">
        <v>20</v>
      </c>
      <c r="C396">
        <v>8</v>
      </c>
      <c r="D396" t="s">
        <v>1375</v>
      </c>
      <c r="E396" t="s">
        <v>570</v>
      </c>
      <c r="F396" t="s">
        <v>570</v>
      </c>
      <c r="G396" s="1">
        <v>43403</v>
      </c>
      <c r="H396" s="6">
        <f t="shared" si="12"/>
        <v>2019</v>
      </c>
      <c r="I396">
        <v>848</v>
      </c>
      <c r="J396" s="11">
        <f t="shared" si="13"/>
        <v>1.6790400000000001</v>
      </c>
      <c r="K396" t="s">
        <v>21</v>
      </c>
      <c r="L396" s="1" t="s">
        <v>10</v>
      </c>
      <c r="N396" s="7"/>
    </row>
    <row r="397" spans="1:14">
      <c r="A397" s="2" t="s">
        <v>19</v>
      </c>
      <c r="B397" t="s">
        <v>20</v>
      </c>
      <c r="C397">
        <v>8</v>
      </c>
      <c r="D397" t="s">
        <v>1375</v>
      </c>
      <c r="E397" t="s">
        <v>571</v>
      </c>
      <c r="F397" t="s">
        <v>571</v>
      </c>
      <c r="G397" s="1">
        <v>43404</v>
      </c>
      <c r="H397" s="6">
        <f t="shared" si="12"/>
        <v>2019</v>
      </c>
      <c r="I397">
        <v>1387</v>
      </c>
      <c r="J397" s="11">
        <f t="shared" si="13"/>
        <v>2.7462599999999999</v>
      </c>
      <c r="K397" t="s">
        <v>21</v>
      </c>
      <c r="L397" s="1" t="s">
        <v>10</v>
      </c>
      <c r="N397" s="7"/>
    </row>
    <row r="398" spans="1:14">
      <c r="A398" s="2" t="s">
        <v>19</v>
      </c>
      <c r="B398" t="s">
        <v>20</v>
      </c>
      <c r="C398">
        <v>8</v>
      </c>
      <c r="D398" t="s">
        <v>1375</v>
      </c>
      <c r="E398" t="s">
        <v>572</v>
      </c>
      <c r="F398" t="s">
        <v>572</v>
      </c>
      <c r="G398" s="1">
        <v>43405</v>
      </c>
      <c r="H398" s="6">
        <f t="shared" si="12"/>
        <v>2019</v>
      </c>
      <c r="I398">
        <v>1000</v>
      </c>
      <c r="J398" s="11">
        <f t="shared" si="13"/>
        <v>1.98</v>
      </c>
      <c r="K398" t="s">
        <v>21</v>
      </c>
      <c r="L398" s="1" t="s">
        <v>10</v>
      </c>
      <c r="N398" s="7"/>
    </row>
    <row r="399" spans="1:14">
      <c r="A399" s="2" t="s">
        <v>19</v>
      </c>
      <c r="B399" t="s">
        <v>20</v>
      </c>
      <c r="C399">
        <v>8</v>
      </c>
      <c r="D399" t="s">
        <v>1375</v>
      </c>
      <c r="E399" t="s">
        <v>573</v>
      </c>
      <c r="F399" t="s">
        <v>573</v>
      </c>
      <c r="G399" s="1">
        <v>43406</v>
      </c>
      <c r="H399" s="6">
        <f t="shared" si="12"/>
        <v>2019</v>
      </c>
      <c r="I399">
        <v>1056</v>
      </c>
      <c r="J399" s="11">
        <f t="shared" si="13"/>
        <v>2.0908799999999998</v>
      </c>
      <c r="K399" t="s">
        <v>21</v>
      </c>
      <c r="L399" t="s">
        <v>10</v>
      </c>
    </row>
    <row r="400" spans="1:14">
      <c r="A400" s="2" t="s">
        <v>19</v>
      </c>
      <c r="B400" t="s">
        <v>20</v>
      </c>
      <c r="C400">
        <v>8</v>
      </c>
      <c r="D400" t="s">
        <v>1375</v>
      </c>
      <c r="E400" t="s">
        <v>574</v>
      </c>
      <c r="F400" t="s">
        <v>574</v>
      </c>
      <c r="G400" s="1">
        <v>43407</v>
      </c>
      <c r="H400" s="6">
        <f t="shared" si="12"/>
        <v>2019</v>
      </c>
      <c r="I400">
        <v>1347</v>
      </c>
      <c r="J400" s="11">
        <f t="shared" si="13"/>
        <v>2.6670599999999998</v>
      </c>
      <c r="K400" t="s">
        <v>1213</v>
      </c>
      <c r="L400" t="s">
        <v>10</v>
      </c>
    </row>
    <row r="401" spans="1:12">
      <c r="A401" s="2" t="s">
        <v>19</v>
      </c>
      <c r="B401" t="s">
        <v>20</v>
      </c>
      <c r="C401">
        <v>8</v>
      </c>
      <c r="D401" t="s">
        <v>1375</v>
      </c>
      <c r="E401" t="s">
        <v>575</v>
      </c>
      <c r="F401" t="s">
        <v>575</v>
      </c>
      <c r="G401" s="1">
        <v>43408</v>
      </c>
      <c r="H401" s="6">
        <f t="shared" si="12"/>
        <v>2019</v>
      </c>
      <c r="I401">
        <v>1347</v>
      </c>
      <c r="J401" s="11">
        <f t="shared" si="13"/>
        <v>2.6670599999999998</v>
      </c>
      <c r="K401" t="s">
        <v>1213</v>
      </c>
      <c r="L401" t="s">
        <v>10</v>
      </c>
    </row>
    <row r="402" spans="1:12">
      <c r="A402" s="2" t="s">
        <v>19</v>
      </c>
      <c r="B402" t="s">
        <v>20</v>
      </c>
      <c r="C402">
        <v>8</v>
      </c>
      <c r="D402" t="s">
        <v>1375</v>
      </c>
      <c r="E402" t="s">
        <v>576</v>
      </c>
      <c r="F402" t="s">
        <v>576</v>
      </c>
      <c r="G402" s="1">
        <v>43409</v>
      </c>
      <c r="H402" s="6">
        <f t="shared" si="12"/>
        <v>2019</v>
      </c>
      <c r="I402">
        <v>1347</v>
      </c>
      <c r="J402" s="11">
        <f t="shared" si="13"/>
        <v>2.6670599999999998</v>
      </c>
      <c r="K402" t="s">
        <v>1213</v>
      </c>
      <c r="L402" t="s">
        <v>10</v>
      </c>
    </row>
    <row r="403" spans="1:12">
      <c r="A403" s="2" t="s">
        <v>19</v>
      </c>
      <c r="B403" t="s">
        <v>20</v>
      </c>
      <c r="C403">
        <v>8</v>
      </c>
      <c r="D403" t="s">
        <v>1375</v>
      </c>
      <c r="E403" t="s">
        <v>577</v>
      </c>
      <c r="F403" t="s">
        <v>577</v>
      </c>
      <c r="G403" s="1">
        <v>43410</v>
      </c>
      <c r="H403" s="6">
        <f t="shared" si="12"/>
        <v>2019</v>
      </c>
      <c r="I403">
        <v>1346</v>
      </c>
      <c r="J403" s="11">
        <f t="shared" si="13"/>
        <v>2.6650800000000001</v>
      </c>
      <c r="K403" t="s">
        <v>1213</v>
      </c>
      <c r="L403" t="s">
        <v>10</v>
      </c>
    </row>
    <row r="404" spans="1:12">
      <c r="A404" s="2" t="s">
        <v>19</v>
      </c>
      <c r="B404" t="s">
        <v>20</v>
      </c>
      <c r="C404">
        <v>8</v>
      </c>
      <c r="D404" t="s">
        <v>1375</v>
      </c>
      <c r="E404" t="s">
        <v>578</v>
      </c>
      <c r="F404" t="s">
        <v>578</v>
      </c>
      <c r="G404" s="1">
        <v>43411</v>
      </c>
      <c r="H404" s="6">
        <f t="shared" si="12"/>
        <v>2019</v>
      </c>
      <c r="I404">
        <v>198</v>
      </c>
      <c r="J404" s="11">
        <f t="shared" si="13"/>
        <v>0.39204</v>
      </c>
      <c r="K404" t="s">
        <v>21</v>
      </c>
      <c r="L404" t="s">
        <v>10</v>
      </c>
    </row>
    <row r="405" spans="1:12">
      <c r="A405" s="2" t="s">
        <v>19</v>
      </c>
      <c r="B405" t="s">
        <v>20</v>
      </c>
      <c r="C405">
        <v>8</v>
      </c>
      <c r="D405" t="s">
        <v>1375</v>
      </c>
      <c r="E405" t="s">
        <v>579</v>
      </c>
      <c r="F405" t="s">
        <v>579</v>
      </c>
      <c r="G405" s="1">
        <v>43412</v>
      </c>
      <c r="H405" s="6">
        <f t="shared" si="12"/>
        <v>2019</v>
      </c>
      <c r="I405">
        <v>562</v>
      </c>
      <c r="J405" s="11">
        <f t="shared" si="13"/>
        <v>1.11276</v>
      </c>
      <c r="K405" t="s">
        <v>21</v>
      </c>
      <c r="L405" t="s">
        <v>10</v>
      </c>
    </row>
    <row r="406" spans="1:12">
      <c r="A406" s="2" t="s">
        <v>19</v>
      </c>
      <c r="B406" t="s">
        <v>20</v>
      </c>
      <c r="C406">
        <v>8</v>
      </c>
      <c r="D406" t="s">
        <v>1375</v>
      </c>
      <c r="E406" t="s">
        <v>580</v>
      </c>
      <c r="F406" t="s">
        <v>580</v>
      </c>
      <c r="G406" s="1">
        <v>43413</v>
      </c>
      <c r="H406" s="6">
        <f t="shared" si="12"/>
        <v>2019</v>
      </c>
      <c r="I406">
        <v>681</v>
      </c>
      <c r="J406" s="11">
        <f t="shared" si="13"/>
        <v>1.3483799999999999</v>
      </c>
      <c r="K406" t="s">
        <v>21</v>
      </c>
      <c r="L406" t="s">
        <v>10</v>
      </c>
    </row>
    <row r="407" spans="1:12">
      <c r="A407" s="2" t="s">
        <v>19</v>
      </c>
      <c r="B407" t="s">
        <v>20</v>
      </c>
      <c r="C407">
        <v>8</v>
      </c>
      <c r="D407" t="s">
        <v>1375</v>
      </c>
      <c r="E407" t="s">
        <v>581</v>
      </c>
      <c r="F407" t="s">
        <v>581</v>
      </c>
      <c r="G407" s="1">
        <v>43414</v>
      </c>
      <c r="H407" s="6">
        <f t="shared" si="12"/>
        <v>2019</v>
      </c>
      <c r="I407">
        <v>1158</v>
      </c>
      <c r="J407" s="11">
        <f t="shared" si="13"/>
        <v>2.29284</v>
      </c>
      <c r="K407" t="s">
        <v>21</v>
      </c>
      <c r="L407" t="s">
        <v>10</v>
      </c>
    </row>
    <row r="408" spans="1:12">
      <c r="A408" s="2" t="s">
        <v>19</v>
      </c>
      <c r="B408" t="s">
        <v>20</v>
      </c>
      <c r="C408">
        <v>8</v>
      </c>
      <c r="D408" t="s">
        <v>1375</v>
      </c>
      <c r="E408" t="s">
        <v>582</v>
      </c>
      <c r="F408" t="s">
        <v>582</v>
      </c>
      <c r="G408" s="1">
        <v>43415</v>
      </c>
      <c r="H408" s="6">
        <f t="shared" si="12"/>
        <v>2019</v>
      </c>
      <c r="I408">
        <v>714</v>
      </c>
      <c r="J408" s="11">
        <f t="shared" si="13"/>
        <v>1.4137200000000001</v>
      </c>
      <c r="K408" t="s">
        <v>21</v>
      </c>
      <c r="L408" t="s">
        <v>10</v>
      </c>
    </row>
    <row r="409" spans="1:12">
      <c r="A409" s="2" t="s">
        <v>19</v>
      </c>
      <c r="B409" t="s">
        <v>20</v>
      </c>
      <c r="C409">
        <v>8</v>
      </c>
      <c r="D409" t="s">
        <v>1375</v>
      </c>
      <c r="E409" t="s">
        <v>583</v>
      </c>
      <c r="F409" t="s">
        <v>583</v>
      </c>
      <c r="G409" s="1">
        <v>43416</v>
      </c>
      <c r="H409" s="6">
        <f t="shared" si="12"/>
        <v>2019</v>
      </c>
      <c r="I409">
        <v>586</v>
      </c>
      <c r="J409" s="11">
        <f t="shared" si="13"/>
        <v>1.16028</v>
      </c>
      <c r="K409" t="s">
        <v>21</v>
      </c>
      <c r="L409" t="s">
        <v>10</v>
      </c>
    </row>
    <row r="410" spans="1:12">
      <c r="A410" s="2" t="s">
        <v>19</v>
      </c>
      <c r="B410" t="s">
        <v>20</v>
      </c>
      <c r="C410">
        <v>8</v>
      </c>
      <c r="D410" t="s">
        <v>1375</v>
      </c>
      <c r="E410" t="s">
        <v>584</v>
      </c>
      <c r="F410" t="s">
        <v>584</v>
      </c>
      <c r="G410" s="1">
        <v>43417</v>
      </c>
      <c r="H410" s="6">
        <f t="shared" si="12"/>
        <v>2019</v>
      </c>
      <c r="I410">
        <v>5939</v>
      </c>
      <c r="J410" s="11">
        <f t="shared" si="13"/>
        <v>11.759219999999999</v>
      </c>
      <c r="K410" t="s">
        <v>21</v>
      </c>
      <c r="L410" t="s">
        <v>10</v>
      </c>
    </row>
    <row r="411" spans="1:12">
      <c r="A411" s="2" t="s">
        <v>19</v>
      </c>
      <c r="B411" t="s">
        <v>20</v>
      </c>
      <c r="C411">
        <v>8</v>
      </c>
      <c r="D411" t="s">
        <v>1375</v>
      </c>
      <c r="E411" t="s">
        <v>585</v>
      </c>
      <c r="F411" t="s">
        <v>585</v>
      </c>
      <c r="G411" s="1">
        <v>43418</v>
      </c>
      <c r="H411" s="6">
        <f t="shared" si="12"/>
        <v>2019</v>
      </c>
      <c r="I411">
        <v>1142</v>
      </c>
      <c r="J411" s="11">
        <f t="shared" si="13"/>
        <v>2.2611599999999998</v>
      </c>
      <c r="K411" t="s">
        <v>21</v>
      </c>
      <c r="L411" t="s">
        <v>10</v>
      </c>
    </row>
    <row r="412" spans="1:12">
      <c r="A412" s="2" t="s">
        <v>19</v>
      </c>
      <c r="B412" t="s">
        <v>20</v>
      </c>
      <c r="C412">
        <v>8</v>
      </c>
      <c r="D412" t="s">
        <v>1375</v>
      </c>
      <c r="E412" t="s">
        <v>586</v>
      </c>
      <c r="F412" t="s">
        <v>586</v>
      </c>
      <c r="G412" s="1">
        <v>43419</v>
      </c>
      <c r="H412" s="6">
        <f t="shared" si="12"/>
        <v>2019</v>
      </c>
      <c r="I412">
        <v>481</v>
      </c>
      <c r="J412" s="11">
        <f t="shared" si="13"/>
        <v>0.95238</v>
      </c>
      <c r="K412" t="s">
        <v>21</v>
      </c>
      <c r="L412" t="s">
        <v>10</v>
      </c>
    </row>
    <row r="413" spans="1:12">
      <c r="A413" s="2" t="s">
        <v>19</v>
      </c>
      <c r="B413" t="s">
        <v>20</v>
      </c>
      <c r="C413">
        <v>8</v>
      </c>
      <c r="D413" t="s">
        <v>1375</v>
      </c>
      <c r="E413" t="s">
        <v>587</v>
      </c>
      <c r="F413" t="s">
        <v>587</v>
      </c>
      <c r="G413" s="1">
        <v>43420</v>
      </c>
      <c r="H413" s="6">
        <f t="shared" si="12"/>
        <v>2019</v>
      </c>
      <c r="I413">
        <v>532</v>
      </c>
      <c r="J413" s="11">
        <f t="shared" si="13"/>
        <v>1.0533600000000001</v>
      </c>
      <c r="K413" t="s">
        <v>21</v>
      </c>
      <c r="L413" t="s">
        <v>10</v>
      </c>
    </row>
    <row r="414" spans="1:12">
      <c r="A414" s="2" t="s">
        <v>19</v>
      </c>
      <c r="B414" t="s">
        <v>20</v>
      </c>
      <c r="C414">
        <v>8</v>
      </c>
      <c r="D414" t="s">
        <v>1375</v>
      </c>
      <c r="E414" t="s">
        <v>588</v>
      </c>
      <c r="F414" t="s">
        <v>588</v>
      </c>
      <c r="G414" s="1">
        <v>43421</v>
      </c>
      <c r="H414" s="6">
        <f t="shared" si="12"/>
        <v>2019</v>
      </c>
      <c r="I414">
        <v>832</v>
      </c>
      <c r="J414" s="11">
        <f t="shared" si="13"/>
        <v>1.6473599999999999</v>
      </c>
      <c r="K414" t="s">
        <v>21</v>
      </c>
      <c r="L414" t="s">
        <v>10</v>
      </c>
    </row>
    <row r="415" spans="1:12">
      <c r="A415" s="2" t="s">
        <v>19</v>
      </c>
      <c r="B415" t="s">
        <v>20</v>
      </c>
      <c r="C415">
        <v>8</v>
      </c>
      <c r="D415" t="s">
        <v>1375</v>
      </c>
      <c r="E415" t="s">
        <v>589</v>
      </c>
      <c r="F415" t="s">
        <v>589</v>
      </c>
      <c r="G415" s="1">
        <v>43422</v>
      </c>
      <c r="H415" s="6">
        <f t="shared" si="12"/>
        <v>2019</v>
      </c>
      <c r="I415">
        <v>685</v>
      </c>
      <c r="J415" s="11">
        <f t="shared" si="13"/>
        <v>1.3563000000000001</v>
      </c>
      <c r="K415" t="s">
        <v>21</v>
      </c>
      <c r="L415" t="s">
        <v>10</v>
      </c>
    </row>
    <row r="416" spans="1:12">
      <c r="A416" s="2" t="s">
        <v>19</v>
      </c>
      <c r="B416" t="s">
        <v>20</v>
      </c>
      <c r="C416">
        <v>8</v>
      </c>
      <c r="D416" t="s">
        <v>1375</v>
      </c>
      <c r="E416" t="s">
        <v>590</v>
      </c>
      <c r="F416" t="s">
        <v>590</v>
      </c>
      <c r="G416" s="1">
        <v>43423</v>
      </c>
      <c r="H416" s="6">
        <f t="shared" si="12"/>
        <v>2019</v>
      </c>
      <c r="I416">
        <v>708</v>
      </c>
      <c r="J416" s="11">
        <f t="shared" si="13"/>
        <v>1.40184</v>
      </c>
      <c r="K416" t="s">
        <v>21</v>
      </c>
      <c r="L416" t="s">
        <v>10</v>
      </c>
    </row>
    <row r="417" spans="1:12">
      <c r="A417" s="2" t="s">
        <v>19</v>
      </c>
      <c r="B417" t="s">
        <v>20</v>
      </c>
      <c r="C417">
        <v>8</v>
      </c>
      <c r="D417" t="s">
        <v>1375</v>
      </c>
      <c r="E417" t="s">
        <v>591</v>
      </c>
      <c r="F417" t="s">
        <v>591</v>
      </c>
      <c r="G417" s="1">
        <v>43424</v>
      </c>
      <c r="H417" s="6">
        <f t="shared" si="12"/>
        <v>2019</v>
      </c>
      <c r="I417">
        <v>975</v>
      </c>
      <c r="J417" s="11">
        <f t="shared" si="13"/>
        <v>1.9304999999999999</v>
      </c>
      <c r="K417" t="s">
        <v>21</v>
      </c>
      <c r="L417" t="s">
        <v>10</v>
      </c>
    </row>
    <row r="418" spans="1:12">
      <c r="A418" s="2" t="s">
        <v>19</v>
      </c>
      <c r="B418" t="s">
        <v>20</v>
      </c>
      <c r="C418">
        <v>8</v>
      </c>
      <c r="D418" t="s">
        <v>1375</v>
      </c>
      <c r="E418" t="s">
        <v>592</v>
      </c>
      <c r="F418" t="s">
        <v>592</v>
      </c>
      <c r="G418" s="1">
        <v>43425</v>
      </c>
      <c r="H418" s="6">
        <f t="shared" si="12"/>
        <v>2019</v>
      </c>
      <c r="I418">
        <v>2136</v>
      </c>
      <c r="J418" s="11">
        <f t="shared" si="13"/>
        <v>4.2292800000000002</v>
      </c>
      <c r="K418" t="s">
        <v>21</v>
      </c>
      <c r="L418" t="s">
        <v>10</v>
      </c>
    </row>
    <row r="419" spans="1:12">
      <c r="A419" s="2" t="s">
        <v>19</v>
      </c>
      <c r="B419" t="s">
        <v>20</v>
      </c>
      <c r="C419">
        <v>8</v>
      </c>
      <c r="D419" t="s">
        <v>1375</v>
      </c>
      <c r="E419" t="s">
        <v>593</v>
      </c>
      <c r="F419" t="s">
        <v>593</v>
      </c>
      <c r="G419" s="1">
        <v>43426</v>
      </c>
      <c r="H419" s="6">
        <f t="shared" si="12"/>
        <v>2019</v>
      </c>
      <c r="I419">
        <v>2807</v>
      </c>
      <c r="J419" s="11">
        <f t="shared" si="13"/>
        <v>5.5578599999999998</v>
      </c>
      <c r="K419" t="s">
        <v>21</v>
      </c>
      <c r="L419" t="s">
        <v>10</v>
      </c>
    </row>
    <row r="420" spans="1:12">
      <c r="A420" s="2" t="s">
        <v>19</v>
      </c>
      <c r="B420" t="s">
        <v>20</v>
      </c>
      <c r="C420">
        <v>8</v>
      </c>
      <c r="D420" t="s">
        <v>1375</v>
      </c>
      <c r="E420" t="s">
        <v>594</v>
      </c>
      <c r="F420" t="s">
        <v>594</v>
      </c>
      <c r="G420" s="1">
        <v>43427</v>
      </c>
      <c r="H420" s="6">
        <f t="shared" si="12"/>
        <v>2019</v>
      </c>
      <c r="I420">
        <v>4530</v>
      </c>
      <c r="J420" s="11">
        <f t="shared" si="13"/>
        <v>8.9694000000000003</v>
      </c>
      <c r="K420" t="s">
        <v>21</v>
      </c>
      <c r="L420" t="s">
        <v>10</v>
      </c>
    </row>
    <row r="421" spans="1:12">
      <c r="A421" s="2" t="s">
        <v>19</v>
      </c>
      <c r="B421" t="s">
        <v>20</v>
      </c>
      <c r="C421">
        <v>8</v>
      </c>
      <c r="D421" t="s">
        <v>1375</v>
      </c>
      <c r="E421" t="s">
        <v>595</v>
      </c>
      <c r="F421" t="s">
        <v>595</v>
      </c>
      <c r="G421" s="1">
        <v>43428</v>
      </c>
      <c r="H421" s="6">
        <f t="shared" si="12"/>
        <v>2019</v>
      </c>
      <c r="I421">
        <v>5855</v>
      </c>
      <c r="J421" s="11">
        <f t="shared" si="13"/>
        <v>11.5929</v>
      </c>
      <c r="K421" t="s">
        <v>21</v>
      </c>
      <c r="L421" t="s">
        <v>10</v>
      </c>
    </row>
    <row r="422" spans="1:12">
      <c r="A422" s="2" t="s">
        <v>19</v>
      </c>
      <c r="B422" t="s">
        <v>20</v>
      </c>
      <c r="C422">
        <v>8</v>
      </c>
      <c r="D422" t="s">
        <v>1375</v>
      </c>
      <c r="E422" t="s">
        <v>596</v>
      </c>
      <c r="F422" t="s">
        <v>596</v>
      </c>
      <c r="G422" s="1">
        <v>43429</v>
      </c>
      <c r="H422" s="6">
        <f t="shared" si="12"/>
        <v>2019</v>
      </c>
      <c r="I422">
        <v>948</v>
      </c>
      <c r="J422" s="11">
        <f t="shared" si="13"/>
        <v>1.87704</v>
      </c>
      <c r="K422" t="s">
        <v>21</v>
      </c>
      <c r="L422" t="s">
        <v>10</v>
      </c>
    </row>
    <row r="423" spans="1:12">
      <c r="A423" s="2" t="s">
        <v>19</v>
      </c>
      <c r="B423" t="s">
        <v>20</v>
      </c>
      <c r="C423">
        <v>8</v>
      </c>
      <c r="D423" t="s">
        <v>1375</v>
      </c>
      <c r="E423" t="s">
        <v>597</v>
      </c>
      <c r="F423" t="s">
        <v>597</v>
      </c>
      <c r="G423" s="1">
        <v>43430</v>
      </c>
      <c r="H423" s="6">
        <f t="shared" si="12"/>
        <v>2019</v>
      </c>
      <c r="I423">
        <v>1217</v>
      </c>
      <c r="J423" s="11">
        <f t="shared" si="13"/>
        <v>2.4096600000000001</v>
      </c>
      <c r="K423" t="s">
        <v>21</v>
      </c>
      <c r="L423" t="s">
        <v>10</v>
      </c>
    </row>
    <row r="424" spans="1:12">
      <c r="A424" s="2" t="s">
        <v>19</v>
      </c>
      <c r="B424" t="s">
        <v>20</v>
      </c>
      <c r="C424">
        <v>8</v>
      </c>
      <c r="D424" t="s">
        <v>1375</v>
      </c>
      <c r="E424" t="s">
        <v>598</v>
      </c>
      <c r="F424" t="s">
        <v>598</v>
      </c>
      <c r="G424" s="1">
        <v>43431</v>
      </c>
      <c r="H424" s="6">
        <f t="shared" si="12"/>
        <v>2019</v>
      </c>
      <c r="I424">
        <v>1942</v>
      </c>
      <c r="J424" s="11">
        <f t="shared" si="13"/>
        <v>3.8451599999999999</v>
      </c>
      <c r="K424" t="s">
        <v>21</v>
      </c>
      <c r="L424" t="s">
        <v>10</v>
      </c>
    </row>
    <row r="425" spans="1:12">
      <c r="A425" s="2" t="s">
        <v>19</v>
      </c>
      <c r="B425" t="s">
        <v>20</v>
      </c>
      <c r="C425">
        <v>8</v>
      </c>
      <c r="D425" t="s">
        <v>1375</v>
      </c>
      <c r="E425" t="s">
        <v>599</v>
      </c>
      <c r="F425" t="s">
        <v>599</v>
      </c>
      <c r="G425" s="1">
        <v>43432</v>
      </c>
      <c r="H425" s="6">
        <f t="shared" si="12"/>
        <v>2019</v>
      </c>
      <c r="I425">
        <v>2133</v>
      </c>
      <c r="J425" s="11">
        <f t="shared" si="13"/>
        <v>4.2233400000000003</v>
      </c>
      <c r="K425" t="s">
        <v>21</v>
      </c>
      <c r="L425" t="s">
        <v>10</v>
      </c>
    </row>
    <row r="426" spans="1:12">
      <c r="A426" s="2" t="s">
        <v>19</v>
      </c>
      <c r="B426" t="s">
        <v>20</v>
      </c>
      <c r="C426">
        <v>8</v>
      </c>
      <c r="D426" t="s">
        <v>1375</v>
      </c>
      <c r="E426" t="s">
        <v>600</v>
      </c>
      <c r="F426" t="s">
        <v>600</v>
      </c>
      <c r="G426" s="1">
        <v>43433</v>
      </c>
      <c r="H426" s="6">
        <f t="shared" si="12"/>
        <v>2019</v>
      </c>
      <c r="I426">
        <v>4831</v>
      </c>
      <c r="J426" s="11">
        <f t="shared" si="13"/>
        <v>9.5653799999999993</v>
      </c>
      <c r="K426" t="s">
        <v>21</v>
      </c>
      <c r="L426" t="s">
        <v>10</v>
      </c>
    </row>
    <row r="427" spans="1:12">
      <c r="A427" s="2" t="s">
        <v>19</v>
      </c>
      <c r="B427" t="s">
        <v>20</v>
      </c>
      <c r="C427">
        <v>8</v>
      </c>
      <c r="D427" t="s">
        <v>1375</v>
      </c>
      <c r="E427" t="s">
        <v>601</v>
      </c>
      <c r="F427" t="s">
        <v>601</v>
      </c>
      <c r="G427" s="1">
        <v>43434</v>
      </c>
      <c r="H427" s="6">
        <f t="shared" si="12"/>
        <v>2019</v>
      </c>
      <c r="I427">
        <v>4668</v>
      </c>
      <c r="J427" s="11">
        <f t="shared" si="13"/>
        <v>9.2426399999999997</v>
      </c>
      <c r="K427" t="s">
        <v>21</v>
      </c>
      <c r="L427" t="s">
        <v>10</v>
      </c>
    </row>
    <row r="428" spans="1:12">
      <c r="A428" s="2" t="s">
        <v>19</v>
      </c>
      <c r="B428" t="s">
        <v>20</v>
      </c>
      <c r="C428">
        <v>8</v>
      </c>
      <c r="D428" t="s">
        <v>1375</v>
      </c>
      <c r="E428" t="s">
        <v>602</v>
      </c>
      <c r="F428" t="s">
        <v>602</v>
      </c>
      <c r="G428" s="1">
        <v>43435</v>
      </c>
      <c r="H428" s="6">
        <f t="shared" si="12"/>
        <v>2019</v>
      </c>
      <c r="I428">
        <v>2696</v>
      </c>
      <c r="J428" s="11">
        <f t="shared" si="13"/>
        <v>5.3380799999999997</v>
      </c>
      <c r="K428" t="s">
        <v>1212</v>
      </c>
      <c r="L428" t="s">
        <v>10</v>
      </c>
    </row>
    <row r="429" spans="1:12">
      <c r="A429" s="2" t="s">
        <v>19</v>
      </c>
      <c r="B429" t="s">
        <v>20</v>
      </c>
      <c r="C429">
        <v>8</v>
      </c>
      <c r="D429" t="s">
        <v>1375</v>
      </c>
      <c r="E429" t="s">
        <v>603</v>
      </c>
      <c r="F429" t="s">
        <v>603</v>
      </c>
      <c r="G429" s="1">
        <v>43436</v>
      </c>
      <c r="H429" s="6">
        <f t="shared" si="12"/>
        <v>2019</v>
      </c>
      <c r="I429">
        <v>1209</v>
      </c>
      <c r="J429" s="11">
        <f t="shared" si="13"/>
        <v>2.3938199999999998</v>
      </c>
      <c r="K429" t="s">
        <v>1212</v>
      </c>
      <c r="L429" t="s">
        <v>10</v>
      </c>
    </row>
    <row r="430" spans="1:12">
      <c r="A430" s="2" t="s">
        <v>19</v>
      </c>
      <c r="B430" t="s">
        <v>20</v>
      </c>
      <c r="C430">
        <v>8</v>
      </c>
      <c r="D430" t="s">
        <v>1375</v>
      </c>
      <c r="E430" t="s">
        <v>604</v>
      </c>
      <c r="F430" t="s">
        <v>604</v>
      </c>
      <c r="G430" s="1">
        <v>43437</v>
      </c>
      <c r="H430" s="6">
        <f t="shared" si="12"/>
        <v>2019</v>
      </c>
      <c r="I430">
        <v>909</v>
      </c>
      <c r="J430" s="11">
        <f t="shared" si="13"/>
        <v>1.79982</v>
      </c>
      <c r="K430" t="s">
        <v>1212</v>
      </c>
      <c r="L430" t="s">
        <v>10</v>
      </c>
    </row>
    <row r="431" spans="1:12">
      <c r="A431" s="2" t="s">
        <v>19</v>
      </c>
      <c r="B431" t="s">
        <v>20</v>
      </c>
      <c r="C431">
        <v>8</v>
      </c>
      <c r="D431" t="s">
        <v>1375</v>
      </c>
      <c r="E431" t="s">
        <v>605</v>
      </c>
      <c r="F431" t="s">
        <v>605</v>
      </c>
      <c r="G431" s="1">
        <v>43438</v>
      </c>
      <c r="H431" s="6">
        <f t="shared" si="12"/>
        <v>2019</v>
      </c>
      <c r="I431">
        <v>827</v>
      </c>
      <c r="J431" s="11">
        <f t="shared" si="13"/>
        <v>1.6374599999999999</v>
      </c>
      <c r="K431" t="s">
        <v>1213</v>
      </c>
      <c r="L431" t="s">
        <v>10</v>
      </c>
    </row>
    <row r="432" spans="1:12">
      <c r="A432" s="2" t="s">
        <v>19</v>
      </c>
      <c r="B432" t="s">
        <v>20</v>
      </c>
      <c r="C432">
        <v>8</v>
      </c>
      <c r="D432" t="s">
        <v>1375</v>
      </c>
      <c r="E432" t="s">
        <v>606</v>
      </c>
      <c r="F432" t="s">
        <v>606</v>
      </c>
      <c r="G432" s="1">
        <v>43439</v>
      </c>
      <c r="H432" s="6">
        <f t="shared" si="12"/>
        <v>2019</v>
      </c>
      <c r="I432">
        <v>826</v>
      </c>
      <c r="J432" s="11">
        <f t="shared" si="13"/>
        <v>1.63548</v>
      </c>
      <c r="K432" t="s">
        <v>1213</v>
      </c>
      <c r="L432" t="s">
        <v>10</v>
      </c>
    </row>
    <row r="433" spans="1:12">
      <c r="A433" s="2" t="s">
        <v>19</v>
      </c>
      <c r="B433" t="s">
        <v>20</v>
      </c>
      <c r="C433">
        <v>8</v>
      </c>
      <c r="D433" t="s">
        <v>1375</v>
      </c>
      <c r="E433" t="s">
        <v>607</v>
      </c>
      <c r="F433" t="s">
        <v>607</v>
      </c>
      <c r="G433" s="1">
        <v>43440</v>
      </c>
      <c r="H433" s="6">
        <f t="shared" si="12"/>
        <v>2019</v>
      </c>
      <c r="I433">
        <v>826</v>
      </c>
      <c r="J433" s="11">
        <f t="shared" si="13"/>
        <v>1.63548</v>
      </c>
      <c r="K433" t="s">
        <v>1213</v>
      </c>
      <c r="L433" t="s">
        <v>10</v>
      </c>
    </row>
    <row r="434" spans="1:12">
      <c r="A434" s="2" t="s">
        <v>19</v>
      </c>
      <c r="B434" t="s">
        <v>20</v>
      </c>
      <c r="C434">
        <v>8</v>
      </c>
      <c r="D434" t="s">
        <v>1375</v>
      </c>
      <c r="E434" t="s">
        <v>608</v>
      </c>
      <c r="F434" t="s">
        <v>608</v>
      </c>
      <c r="G434" s="1">
        <v>43441</v>
      </c>
      <c r="H434" s="6">
        <f t="shared" si="12"/>
        <v>2019</v>
      </c>
      <c r="I434">
        <v>826</v>
      </c>
      <c r="J434" s="11">
        <f t="shared" si="13"/>
        <v>1.63548</v>
      </c>
      <c r="K434" t="s">
        <v>1213</v>
      </c>
      <c r="L434" t="s">
        <v>10</v>
      </c>
    </row>
    <row r="435" spans="1:12">
      <c r="A435" s="2" t="s">
        <v>19</v>
      </c>
      <c r="B435" t="s">
        <v>20</v>
      </c>
      <c r="C435">
        <v>8</v>
      </c>
      <c r="D435" t="s">
        <v>1375</v>
      </c>
      <c r="E435" t="s">
        <v>609</v>
      </c>
      <c r="F435" t="s">
        <v>609</v>
      </c>
      <c r="G435" s="1">
        <v>43442</v>
      </c>
      <c r="H435" s="6">
        <f t="shared" si="12"/>
        <v>2019</v>
      </c>
      <c r="I435">
        <v>432</v>
      </c>
      <c r="J435" s="11">
        <f t="shared" si="13"/>
        <v>0.85536000000000001</v>
      </c>
      <c r="K435" t="s">
        <v>1212</v>
      </c>
      <c r="L435" t="s">
        <v>10</v>
      </c>
    </row>
    <row r="436" spans="1:12">
      <c r="A436" s="2" t="s">
        <v>19</v>
      </c>
      <c r="B436" t="s">
        <v>20</v>
      </c>
      <c r="C436">
        <v>8</v>
      </c>
      <c r="D436" t="s">
        <v>1375</v>
      </c>
      <c r="E436" t="s">
        <v>610</v>
      </c>
      <c r="F436" t="s">
        <v>610</v>
      </c>
      <c r="G436" s="1">
        <v>43443</v>
      </c>
      <c r="H436" s="6">
        <f t="shared" si="12"/>
        <v>2019</v>
      </c>
      <c r="I436">
        <v>1639</v>
      </c>
      <c r="J436" s="11">
        <f t="shared" si="13"/>
        <v>3.2452199999999998</v>
      </c>
      <c r="K436" t="s">
        <v>21</v>
      </c>
      <c r="L436" t="s">
        <v>10</v>
      </c>
    </row>
    <row r="437" spans="1:12">
      <c r="A437" s="2" t="s">
        <v>19</v>
      </c>
      <c r="B437" t="s">
        <v>20</v>
      </c>
      <c r="C437">
        <v>8</v>
      </c>
      <c r="D437" t="s">
        <v>1375</v>
      </c>
      <c r="E437" t="s">
        <v>611</v>
      </c>
      <c r="F437" t="s">
        <v>611</v>
      </c>
      <c r="G437" s="1">
        <v>43444</v>
      </c>
      <c r="H437" s="6">
        <f t="shared" si="12"/>
        <v>2019</v>
      </c>
      <c r="I437">
        <v>1228</v>
      </c>
      <c r="J437" s="11">
        <f t="shared" si="13"/>
        <v>2.4314399999999998</v>
      </c>
      <c r="K437" t="s">
        <v>1212</v>
      </c>
      <c r="L437" t="s">
        <v>10</v>
      </c>
    </row>
    <row r="438" spans="1:12">
      <c r="A438" s="2" t="s">
        <v>19</v>
      </c>
      <c r="B438" t="s">
        <v>20</v>
      </c>
      <c r="C438">
        <v>8</v>
      </c>
      <c r="D438" t="s">
        <v>1375</v>
      </c>
      <c r="E438" t="s">
        <v>612</v>
      </c>
      <c r="F438" t="s">
        <v>612</v>
      </c>
      <c r="G438" s="1">
        <v>43445</v>
      </c>
      <c r="H438" s="6">
        <f t="shared" si="12"/>
        <v>2019</v>
      </c>
      <c r="I438">
        <v>821</v>
      </c>
      <c r="J438" s="11">
        <f t="shared" si="13"/>
        <v>1.62558</v>
      </c>
      <c r="K438" t="s">
        <v>21</v>
      </c>
      <c r="L438" t="s">
        <v>10</v>
      </c>
    </row>
    <row r="439" spans="1:12">
      <c r="A439" s="2" t="s">
        <v>19</v>
      </c>
      <c r="B439" t="s">
        <v>20</v>
      </c>
      <c r="C439">
        <v>8</v>
      </c>
      <c r="D439" t="s">
        <v>1375</v>
      </c>
      <c r="E439" t="s">
        <v>613</v>
      </c>
      <c r="F439" t="s">
        <v>613</v>
      </c>
      <c r="G439" s="1">
        <v>43446</v>
      </c>
      <c r="H439" s="6">
        <f t="shared" si="12"/>
        <v>2019</v>
      </c>
      <c r="I439">
        <v>1272</v>
      </c>
      <c r="J439" s="11">
        <f t="shared" si="13"/>
        <v>2.5185599999999999</v>
      </c>
      <c r="K439" t="s">
        <v>21</v>
      </c>
      <c r="L439" t="s">
        <v>10</v>
      </c>
    </row>
    <row r="440" spans="1:12">
      <c r="A440" s="2" t="s">
        <v>19</v>
      </c>
      <c r="B440" t="s">
        <v>20</v>
      </c>
      <c r="C440">
        <v>8</v>
      </c>
      <c r="D440" t="s">
        <v>1375</v>
      </c>
      <c r="E440" t="s">
        <v>614</v>
      </c>
      <c r="F440" t="s">
        <v>614</v>
      </c>
      <c r="G440" s="1">
        <v>43447</v>
      </c>
      <c r="H440" s="6">
        <f t="shared" si="12"/>
        <v>2019</v>
      </c>
      <c r="I440">
        <v>1613</v>
      </c>
      <c r="J440" s="11">
        <f t="shared" si="13"/>
        <v>3.19374</v>
      </c>
      <c r="K440" t="s">
        <v>21</v>
      </c>
      <c r="L440" t="s">
        <v>10</v>
      </c>
    </row>
    <row r="441" spans="1:12">
      <c r="A441" s="2" t="s">
        <v>19</v>
      </c>
      <c r="B441" t="s">
        <v>20</v>
      </c>
      <c r="C441">
        <v>8</v>
      </c>
      <c r="D441" t="s">
        <v>1375</v>
      </c>
      <c r="E441" t="s">
        <v>615</v>
      </c>
      <c r="F441" t="s">
        <v>615</v>
      </c>
      <c r="G441" s="1">
        <v>43448</v>
      </c>
      <c r="H441" s="6">
        <f t="shared" si="12"/>
        <v>2019</v>
      </c>
      <c r="I441">
        <v>1684</v>
      </c>
      <c r="J441" s="11">
        <f t="shared" si="13"/>
        <v>3.33432</v>
      </c>
      <c r="K441" t="s">
        <v>1212</v>
      </c>
      <c r="L441" t="s">
        <v>10</v>
      </c>
    </row>
    <row r="442" spans="1:12">
      <c r="A442" s="2" t="s">
        <v>19</v>
      </c>
      <c r="B442" t="s">
        <v>20</v>
      </c>
      <c r="C442">
        <v>8</v>
      </c>
      <c r="D442" t="s">
        <v>1375</v>
      </c>
      <c r="E442" t="s">
        <v>616</v>
      </c>
      <c r="F442" t="s">
        <v>616</v>
      </c>
      <c r="G442" s="1">
        <v>43449</v>
      </c>
      <c r="H442" s="6">
        <f t="shared" si="12"/>
        <v>2019</v>
      </c>
      <c r="I442">
        <v>2681</v>
      </c>
      <c r="J442" s="11">
        <f t="shared" si="13"/>
        <v>5.3083799999999997</v>
      </c>
      <c r="K442" t="s">
        <v>1212</v>
      </c>
      <c r="L442" t="s">
        <v>10</v>
      </c>
    </row>
    <row r="443" spans="1:12">
      <c r="A443" s="2" t="s">
        <v>19</v>
      </c>
      <c r="B443" t="s">
        <v>20</v>
      </c>
      <c r="C443">
        <v>8</v>
      </c>
      <c r="D443" t="s">
        <v>1375</v>
      </c>
      <c r="E443" t="s">
        <v>617</v>
      </c>
      <c r="F443" t="s">
        <v>617</v>
      </c>
      <c r="G443" s="1">
        <v>43450</v>
      </c>
      <c r="H443" s="6">
        <f t="shared" si="12"/>
        <v>2019</v>
      </c>
      <c r="I443">
        <v>5811</v>
      </c>
      <c r="J443" s="11">
        <f t="shared" si="13"/>
        <v>11.50578</v>
      </c>
      <c r="K443" t="s">
        <v>21</v>
      </c>
      <c r="L443" t="s">
        <v>10</v>
      </c>
    </row>
    <row r="444" spans="1:12">
      <c r="A444" s="2" t="s">
        <v>19</v>
      </c>
      <c r="B444" t="s">
        <v>20</v>
      </c>
      <c r="C444">
        <v>8</v>
      </c>
      <c r="D444" t="s">
        <v>1375</v>
      </c>
      <c r="E444" t="s">
        <v>618</v>
      </c>
      <c r="F444" t="s">
        <v>618</v>
      </c>
      <c r="G444" s="1">
        <v>43451</v>
      </c>
      <c r="H444" s="6">
        <f t="shared" si="12"/>
        <v>2019</v>
      </c>
      <c r="I444">
        <v>7468</v>
      </c>
      <c r="J444" s="11">
        <f t="shared" si="13"/>
        <v>14.78664</v>
      </c>
      <c r="K444" t="s">
        <v>21</v>
      </c>
      <c r="L444" t="s">
        <v>10</v>
      </c>
    </row>
    <row r="445" spans="1:12">
      <c r="A445" s="2" t="s">
        <v>19</v>
      </c>
      <c r="B445" t="s">
        <v>20</v>
      </c>
      <c r="C445">
        <v>8</v>
      </c>
      <c r="D445" t="s">
        <v>1375</v>
      </c>
      <c r="E445" t="s">
        <v>619</v>
      </c>
      <c r="F445" t="s">
        <v>619</v>
      </c>
      <c r="G445" s="1">
        <v>43452</v>
      </c>
      <c r="H445" s="6">
        <f t="shared" si="12"/>
        <v>2019</v>
      </c>
      <c r="I445">
        <v>4069</v>
      </c>
      <c r="J445" s="11">
        <f t="shared" si="13"/>
        <v>8.0566200000000006</v>
      </c>
      <c r="K445" t="s">
        <v>21</v>
      </c>
      <c r="L445" t="s">
        <v>10</v>
      </c>
    </row>
    <row r="446" spans="1:12">
      <c r="A446" s="2" t="s">
        <v>19</v>
      </c>
      <c r="B446" t="s">
        <v>20</v>
      </c>
      <c r="C446">
        <v>8</v>
      </c>
      <c r="D446" t="s">
        <v>1375</v>
      </c>
      <c r="E446" t="s">
        <v>620</v>
      </c>
      <c r="F446" t="s">
        <v>620</v>
      </c>
      <c r="G446" s="1">
        <v>43453</v>
      </c>
      <c r="H446" s="6">
        <f t="shared" si="12"/>
        <v>2019</v>
      </c>
      <c r="I446">
        <v>2002</v>
      </c>
      <c r="J446" s="11">
        <f t="shared" si="13"/>
        <v>3.9639600000000002</v>
      </c>
      <c r="K446" t="s">
        <v>21</v>
      </c>
      <c r="L446" t="s">
        <v>10</v>
      </c>
    </row>
    <row r="447" spans="1:12">
      <c r="A447" s="2" t="s">
        <v>19</v>
      </c>
      <c r="B447" t="s">
        <v>20</v>
      </c>
      <c r="C447">
        <v>8</v>
      </c>
      <c r="D447" t="s">
        <v>1375</v>
      </c>
      <c r="E447" t="s">
        <v>621</v>
      </c>
      <c r="F447" t="s">
        <v>621</v>
      </c>
      <c r="G447" s="1">
        <v>43454</v>
      </c>
      <c r="H447" s="6">
        <f t="shared" si="12"/>
        <v>2019</v>
      </c>
      <c r="I447">
        <v>1449</v>
      </c>
      <c r="J447" s="11">
        <f t="shared" si="13"/>
        <v>2.8690199999999999</v>
      </c>
      <c r="K447" t="s">
        <v>21</v>
      </c>
      <c r="L447" t="s">
        <v>10</v>
      </c>
    </row>
    <row r="448" spans="1:12">
      <c r="A448" s="2" t="s">
        <v>19</v>
      </c>
      <c r="B448" t="s">
        <v>20</v>
      </c>
      <c r="C448">
        <v>8</v>
      </c>
      <c r="D448" t="s">
        <v>1375</v>
      </c>
      <c r="E448" t="s">
        <v>622</v>
      </c>
      <c r="F448" t="s">
        <v>622</v>
      </c>
      <c r="G448" s="1">
        <v>43455</v>
      </c>
      <c r="H448" s="6">
        <f t="shared" si="12"/>
        <v>2019</v>
      </c>
      <c r="I448">
        <v>2290</v>
      </c>
      <c r="J448" s="11">
        <f t="shared" si="13"/>
        <v>4.5342000000000002</v>
      </c>
      <c r="K448" t="s">
        <v>21</v>
      </c>
      <c r="L448" t="s">
        <v>10</v>
      </c>
    </row>
    <row r="449" spans="1:12">
      <c r="A449" s="2" t="s">
        <v>19</v>
      </c>
      <c r="B449" t="s">
        <v>20</v>
      </c>
      <c r="C449">
        <v>8</v>
      </c>
      <c r="D449" t="s">
        <v>1375</v>
      </c>
      <c r="E449" t="s">
        <v>623</v>
      </c>
      <c r="F449" t="s">
        <v>623</v>
      </c>
      <c r="G449" s="1">
        <v>43456</v>
      </c>
      <c r="H449" s="6">
        <f t="shared" si="12"/>
        <v>2019</v>
      </c>
      <c r="I449">
        <v>2289</v>
      </c>
      <c r="J449" s="11">
        <f t="shared" si="13"/>
        <v>4.5322199999999997</v>
      </c>
      <c r="K449" t="s">
        <v>21</v>
      </c>
      <c r="L449" t="s">
        <v>10</v>
      </c>
    </row>
    <row r="450" spans="1:12">
      <c r="A450" s="2" t="s">
        <v>19</v>
      </c>
      <c r="B450" t="s">
        <v>20</v>
      </c>
      <c r="C450">
        <v>8</v>
      </c>
      <c r="D450" t="s">
        <v>1375</v>
      </c>
      <c r="E450" t="s">
        <v>624</v>
      </c>
      <c r="F450" t="s">
        <v>624</v>
      </c>
      <c r="G450" s="1">
        <v>43457</v>
      </c>
      <c r="H450" s="6">
        <f t="shared" si="12"/>
        <v>2019</v>
      </c>
      <c r="I450">
        <v>2490</v>
      </c>
      <c r="J450" s="11">
        <f t="shared" si="13"/>
        <v>4.9302000000000001</v>
      </c>
      <c r="K450" t="s">
        <v>21</v>
      </c>
      <c r="L450" t="s">
        <v>10</v>
      </c>
    </row>
    <row r="451" spans="1:12">
      <c r="A451" s="2" t="s">
        <v>19</v>
      </c>
      <c r="B451" t="s">
        <v>20</v>
      </c>
      <c r="C451">
        <v>8</v>
      </c>
      <c r="D451" t="s">
        <v>1375</v>
      </c>
      <c r="E451" t="s">
        <v>625</v>
      </c>
      <c r="F451" t="s">
        <v>625</v>
      </c>
      <c r="G451" s="1">
        <v>43458</v>
      </c>
      <c r="H451" s="6">
        <f t="shared" ref="H451:H514" si="14">IF(MONTH(G451)&gt;9, YEAR(G451)+1,YEAR(G451))</f>
        <v>2019</v>
      </c>
      <c r="I451">
        <v>6524</v>
      </c>
      <c r="J451" s="11">
        <f t="shared" ref="J451:J514" si="15">I451*0.00198</f>
        <v>12.91752</v>
      </c>
      <c r="K451" t="s">
        <v>21</v>
      </c>
      <c r="L451" t="s">
        <v>10</v>
      </c>
    </row>
    <row r="452" spans="1:12">
      <c r="A452" s="2" t="s">
        <v>19</v>
      </c>
      <c r="B452" t="s">
        <v>20</v>
      </c>
      <c r="C452">
        <v>8</v>
      </c>
      <c r="D452" t="s">
        <v>1375</v>
      </c>
      <c r="E452" t="s">
        <v>626</v>
      </c>
      <c r="F452" t="s">
        <v>626</v>
      </c>
      <c r="G452" s="1">
        <v>43459</v>
      </c>
      <c r="H452" s="6">
        <f t="shared" si="14"/>
        <v>2019</v>
      </c>
      <c r="I452">
        <v>6435</v>
      </c>
      <c r="J452" s="11">
        <f t="shared" si="15"/>
        <v>12.741300000000001</v>
      </c>
      <c r="K452" t="s">
        <v>21</v>
      </c>
      <c r="L452" t="s">
        <v>10</v>
      </c>
    </row>
    <row r="453" spans="1:12">
      <c r="A453" s="2" t="s">
        <v>19</v>
      </c>
      <c r="B453" t="s">
        <v>20</v>
      </c>
      <c r="C453">
        <v>8</v>
      </c>
      <c r="D453" t="s">
        <v>1375</v>
      </c>
      <c r="E453" t="s">
        <v>627</v>
      </c>
      <c r="F453" t="s">
        <v>627</v>
      </c>
      <c r="G453" s="1">
        <v>43460</v>
      </c>
      <c r="H453" s="6">
        <f t="shared" si="14"/>
        <v>2019</v>
      </c>
      <c r="I453">
        <v>3139</v>
      </c>
      <c r="J453" s="11">
        <f t="shared" si="15"/>
        <v>6.2152199999999995</v>
      </c>
      <c r="K453" t="s">
        <v>21</v>
      </c>
      <c r="L453" t="s">
        <v>10</v>
      </c>
    </row>
    <row r="454" spans="1:12">
      <c r="A454" s="2" t="s">
        <v>19</v>
      </c>
      <c r="B454" t="s">
        <v>20</v>
      </c>
      <c r="C454">
        <v>8</v>
      </c>
      <c r="D454" t="s">
        <v>1375</v>
      </c>
      <c r="E454" t="s">
        <v>628</v>
      </c>
      <c r="F454" t="s">
        <v>628</v>
      </c>
      <c r="G454" s="1">
        <v>43461</v>
      </c>
      <c r="H454" s="6">
        <f t="shared" si="14"/>
        <v>2019</v>
      </c>
      <c r="I454">
        <v>2689</v>
      </c>
      <c r="J454" s="11">
        <f t="shared" si="15"/>
        <v>5.3242200000000004</v>
      </c>
      <c r="K454" t="s">
        <v>21</v>
      </c>
      <c r="L454" t="s">
        <v>10</v>
      </c>
    </row>
    <row r="455" spans="1:12">
      <c r="A455" s="2" t="s">
        <v>19</v>
      </c>
      <c r="B455" t="s">
        <v>20</v>
      </c>
      <c r="C455">
        <v>8</v>
      </c>
      <c r="D455" t="s">
        <v>1375</v>
      </c>
      <c r="E455" t="s">
        <v>629</v>
      </c>
      <c r="F455" t="s">
        <v>629</v>
      </c>
      <c r="G455" s="1">
        <v>43462</v>
      </c>
      <c r="H455" s="6">
        <f t="shared" si="14"/>
        <v>2019</v>
      </c>
      <c r="I455">
        <v>2032</v>
      </c>
      <c r="J455" s="11">
        <f t="shared" si="15"/>
        <v>4.0233600000000003</v>
      </c>
      <c r="K455" t="s">
        <v>21</v>
      </c>
      <c r="L455" t="s">
        <v>10</v>
      </c>
    </row>
    <row r="456" spans="1:12">
      <c r="A456" s="2" t="s">
        <v>19</v>
      </c>
      <c r="B456" t="s">
        <v>20</v>
      </c>
      <c r="C456">
        <v>8</v>
      </c>
      <c r="D456" t="s">
        <v>1375</v>
      </c>
      <c r="E456" t="s">
        <v>630</v>
      </c>
      <c r="F456" t="s">
        <v>630</v>
      </c>
      <c r="G456" s="1">
        <v>43463</v>
      </c>
      <c r="H456" s="6">
        <f t="shared" si="14"/>
        <v>2019</v>
      </c>
      <c r="I456">
        <v>2191</v>
      </c>
      <c r="J456" s="11">
        <f t="shared" si="15"/>
        <v>4.3381800000000004</v>
      </c>
      <c r="K456" t="s">
        <v>1212</v>
      </c>
      <c r="L456" t="s">
        <v>10</v>
      </c>
    </row>
    <row r="457" spans="1:12">
      <c r="A457" s="2" t="s">
        <v>19</v>
      </c>
      <c r="B457" t="s">
        <v>20</v>
      </c>
      <c r="C457">
        <v>8</v>
      </c>
      <c r="D457" t="s">
        <v>1375</v>
      </c>
      <c r="E457" t="s">
        <v>631</v>
      </c>
      <c r="F457" t="s">
        <v>631</v>
      </c>
      <c r="G457" s="1">
        <v>43464</v>
      </c>
      <c r="H457" s="6">
        <f t="shared" si="14"/>
        <v>2019</v>
      </c>
      <c r="I457">
        <v>1815</v>
      </c>
      <c r="J457" s="11">
        <f t="shared" si="15"/>
        <v>3.5937000000000001</v>
      </c>
      <c r="K457" t="s">
        <v>21</v>
      </c>
      <c r="L457" t="s">
        <v>10</v>
      </c>
    </row>
    <row r="458" spans="1:12">
      <c r="A458" s="2" t="s">
        <v>19</v>
      </c>
      <c r="B458" t="s">
        <v>20</v>
      </c>
      <c r="C458">
        <v>8</v>
      </c>
      <c r="D458" t="s">
        <v>1375</v>
      </c>
      <c r="E458" t="s">
        <v>632</v>
      </c>
      <c r="F458" t="s">
        <v>632</v>
      </c>
      <c r="G458" s="1">
        <v>43465</v>
      </c>
      <c r="H458" s="6">
        <f t="shared" si="14"/>
        <v>2019</v>
      </c>
      <c r="I458">
        <v>1807</v>
      </c>
      <c r="J458" s="11">
        <f t="shared" si="15"/>
        <v>3.5778599999999998</v>
      </c>
      <c r="K458" t="s">
        <v>21</v>
      </c>
      <c r="L458" t="s">
        <v>10</v>
      </c>
    </row>
    <row r="459" spans="1:12">
      <c r="A459" s="2" t="s">
        <v>19</v>
      </c>
      <c r="B459" t="s">
        <v>20</v>
      </c>
      <c r="C459">
        <v>8</v>
      </c>
      <c r="D459" t="s">
        <v>1375</v>
      </c>
      <c r="E459" t="s">
        <v>633</v>
      </c>
      <c r="F459" t="s">
        <v>633</v>
      </c>
      <c r="G459" s="1">
        <v>43466</v>
      </c>
      <c r="H459" s="6">
        <f t="shared" si="14"/>
        <v>2019</v>
      </c>
      <c r="I459">
        <v>1905</v>
      </c>
      <c r="J459" s="11">
        <f t="shared" si="15"/>
        <v>3.7719</v>
      </c>
      <c r="K459" t="s">
        <v>21</v>
      </c>
      <c r="L459" t="s">
        <v>10</v>
      </c>
    </row>
    <row r="460" spans="1:12">
      <c r="A460" s="2" t="s">
        <v>19</v>
      </c>
      <c r="B460" t="s">
        <v>20</v>
      </c>
      <c r="C460">
        <v>8</v>
      </c>
      <c r="D460" t="s">
        <v>1375</v>
      </c>
      <c r="E460" t="s">
        <v>634</v>
      </c>
      <c r="F460" t="s">
        <v>634</v>
      </c>
      <c r="G460" s="1">
        <v>43467</v>
      </c>
      <c r="H460" s="6">
        <f t="shared" si="14"/>
        <v>2019</v>
      </c>
      <c r="I460">
        <v>1300</v>
      </c>
      <c r="J460" s="11">
        <f t="shared" si="15"/>
        <v>2.5739999999999998</v>
      </c>
      <c r="K460" t="s">
        <v>21</v>
      </c>
      <c r="L460" t="s">
        <v>10</v>
      </c>
    </row>
    <row r="461" spans="1:12">
      <c r="A461" s="2" t="s">
        <v>19</v>
      </c>
      <c r="B461" t="s">
        <v>20</v>
      </c>
      <c r="C461">
        <v>8</v>
      </c>
      <c r="D461" t="s">
        <v>1375</v>
      </c>
      <c r="E461" t="s">
        <v>635</v>
      </c>
      <c r="F461" t="s">
        <v>635</v>
      </c>
      <c r="G461" s="1">
        <v>43468</v>
      </c>
      <c r="H461" s="6">
        <f t="shared" si="14"/>
        <v>2019</v>
      </c>
      <c r="I461">
        <v>1679</v>
      </c>
      <c r="J461" s="11">
        <f t="shared" si="15"/>
        <v>3.3244199999999999</v>
      </c>
      <c r="K461" t="s">
        <v>21</v>
      </c>
      <c r="L461" t="s">
        <v>10</v>
      </c>
    </row>
    <row r="462" spans="1:12">
      <c r="A462" s="2" t="s">
        <v>19</v>
      </c>
      <c r="B462" t="s">
        <v>20</v>
      </c>
      <c r="C462">
        <v>8</v>
      </c>
      <c r="D462" t="s">
        <v>1375</v>
      </c>
      <c r="E462" t="s">
        <v>636</v>
      </c>
      <c r="F462" t="s">
        <v>636</v>
      </c>
      <c r="G462" s="1">
        <v>43469</v>
      </c>
      <c r="H462" s="6">
        <f t="shared" si="14"/>
        <v>2019</v>
      </c>
      <c r="I462">
        <v>1450</v>
      </c>
      <c r="J462" s="11">
        <f t="shared" si="15"/>
        <v>2.871</v>
      </c>
      <c r="K462" t="s">
        <v>1212</v>
      </c>
      <c r="L462" t="s">
        <v>10</v>
      </c>
    </row>
    <row r="463" spans="1:12">
      <c r="A463" s="2" t="s">
        <v>19</v>
      </c>
      <c r="B463" t="s">
        <v>20</v>
      </c>
      <c r="C463">
        <v>8</v>
      </c>
      <c r="D463" t="s">
        <v>1375</v>
      </c>
      <c r="E463" t="s">
        <v>637</v>
      </c>
      <c r="F463" t="s">
        <v>637</v>
      </c>
      <c r="G463" s="1">
        <v>43470</v>
      </c>
      <c r="H463" s="6">
        <f t="shared" si="14"/>
        <v>2019</v>
      </c>
      <c r="I463">
        <v>3870</v>
      </c>
      <c r="J463" s="11">
        <f t="shared" si="15"/>
        <v>7.6626000000000003</v>
      </c>
      <c r="K463" t="s">
        <v>21</v>
      </c>
      <c r="L463" t="s">
        <v>10</v>
      </c>
    </row>
    <row r="464" spans="1:12">
      <c r="A464" s="2" t="s">
        <v>19</v>
      </c>
      <c r="B464" t="s">
        <v>20</v>
      </c>
      <c r="C464">
        <v>8</v>
      </c>
      <c r="D464" t="s">
        <v>1375</v>
      </c>
      <c r="E464" t="s">
        <v>638</v>
      </c>
      <c r="F464" t="s">
        <v>638</v>
      </c>
      <c r="G464" s="1">
        <v>43471</v>
      </c>
      <c r="H464" s="6">
        <f t="shared" si="14"/>
        <v>2019</v>
      </c>
      <c r="I464">
        <v>5570</v>
      </c>
      <c r="J464" s="11">
        <f t="shared" si="15"/>
        <v>11.028599999999999</v>
      </c>
      <c r="K464" t="s">
        <v>21</v>
      </c>
      <c r="L464" t="s">
        <v>10</v>
      </c>
    </row>
    <row r="465" spans="1:12">
      <c r="A465" s="2" t="s">
        <v>19</v>
      </c>
      <c r="B465" t="s">
        <v>20</v>
      </c>
      <c r="C465">
        <v>8</v>
      </c>
      <c r="D465" t="s">
        <v>1375</v>
      </c>
      <c r="E465" t="s">
        <v>639</v>
      </c>
      <c r="F465" t="s">
        <v>639</v>
      </c>
      <c r="G465" s="1">
        <v>43472</v>
      </c>
      <c r="H465" s="6">
        <f t="shared" si="14"/>
        <v>2019</v>
      </c>
      <c r="I465">
        <v>4501</v>
      </c>
      <c r="J465" s="11">
        <f t="shared" si="15"/>
        <v>8.9119799999999998</v>
      </c>
      <c r="K465" t="s">
        <v>21</v>
      </c>
      <c r="L465" t="s">
        <v>10</v>
      </c>
    </row>
    <row r="466" spans="1:12">
      <c r="A466" s="2" t="s">
        <v>19</v>
      </c>
      <c r="B466" t="s">
        <v>20</v>
      </c>
      <c r="C466">
        <v>8</v>
      </c>
      <c r="D466" t="s">
        <v>1375</v>
      </c>
      <c r="E466" t="s">
        <v>640</v>
      </c>
      <c r="F466" t="s">
        <v>640</v>
      </c>
      <c r="G466" s="1">
        <v>43473</v>
      </c>
      <c r="H466" s="6">
        <f t="shared" si="14"/>
        <v>2019</v>
      </c>
      <c r="I466">
        <v>4234</v>
      </c>
      <c r="J466" s="11">
        <f t="shared" si="15"/>
        <v>8.3833199999999994</v>
      </c>
      <c r="K466" t="s">
        <v>21</v>
      </c>
      <c r="L466" t="s">
        <v>10</v>
      </c>
    </row>
    <row r="467" spans="1:12">
      <c r="A467" s="2" t="s">
        <v>19</v>
      </c>
      <c r="B467" t="s">
        <v>20</v>
      </c>
      <c r="C467">
        <v>8</v>
      </c>
      <c r="D467" t="s">
        <v>1375</v>
      </c>
      <c r="E467" t="s">
        <v>641</v>
      </c>
      <c r="F467" t="s">
        <v>641</v>
      </c>
      <c r="G467" s="1">
        <v>43474</v>
      </c>
      <c r="H467" s="6">
        <f t="shared" si="14"/>
        <v>2019</v>
      </c>
      <c r="I467">
        <v>11006</v>
      </c>
      <c r="J467" s="11">
        <f t="shared" si="15"/>
        <v>21.791879999999999</v>
      </c>
      <c r="K467" t="s">
        <v>21</v>
      </c>
      <c r="L467" t="s">
        <v>10</v>
      </c>
    </row>
    <row r="468" spans="1:12">
      <c r="A468" s="2" t="s">
        <v>19</v>
      </c>
      <c r="B468" t="s">
        <v>20</v>
      </c>
      <c r="C468">
        <v>8</v>
      </c>
      <c r="D468" t="s">
        <v>1375</v>
      </c>
      <c r="E468" t="s">
        <v>642</v>
      </c>
      <c r="F468" t="s">
        <v>642</v>
      </c>
      <c r="G468" s="1">
        <v>43475</v>
      </c>
      <c r="H468" s="6">
        <f t="shared" si="14"/>
        <v>2019</v>
      </c>
      <c r="I468">
        <v>10948</v>
      </c>
      <c r="J468" s="11">
        <f t="shared" si="15"/>
        <v>21.677040000000002</v>
      </c>
      <c r="K468" t="s">
        <v>21</v>
      </c>
      <c r="L468" t="s">
        <v>10</v>
      </c>
    </row>
    <row r="469" spans="1:12">
      <c r="A469" s="2" t="s">
        <v>19</v>
      </c>
      <c r="B469" t="s">
        <v>20</v>
      </c>
      <c r="C469">
        <v>8</v>
      </c>
      <c r="D469" t="s">
        <v>1375</v>
      </c>
      <c r="E469" t="s">
        <v>643</v>
      </c>
      <c r="F469" t="s">
        <v>643</v>
      </c>
      <c r="G469" s="1">
        <v>43476</v>
      </c>
      <c r="H469" s="6">
        <f t="shared" si="14"/>
        <v>2019</v>
      </c>
      <c r="I469">
        <v>5761</v>
      </c>
      <c r="J469" s="11">
        <f t="shared" si="15"/>
        <v>11.406779999999999</v>
      </c>
      <c r="K469" t="s">
        <v>21</v>
      </c>
      <c r="L469" t="s">
        <v>10</v>
      </c>
    </row>
    <row r="470" spans="1:12">
      <c r="A470" s="2" t="s">
        <v>19</v>
      </c>
      <c r="B470" t="s">
        <v>20</v>
      </c>
      <c r="C470">
        <v>8</v>
      </c>
      <c r="D470" t="s">
        <v>1375</v>
      </c>
      <c r="E470" t="s">
        <v>644</v>
      </c>
      <c r="F470" t="s">
        <v>644</v>
      </c>
      <c r="G470" s="1">
        <v>43477</v>
      </c>
      <c r="H470" s="6">
        <f t="shared" si="14"/>
        <v>2019</v>
      </c>
      <c r="I470">
        <v>4567</v>
      </c>
      <c r="J470" s="11">
        <f t="shared" si="15"/>
        <v>9.0426599999999997</v>
      </c>
      <c r="K470" t="s">
        <v>21</v>
      </c>
      <c r="L470" t="s">
        <v>10</v>
      </c>
    </row>
    <row r="471" spans="1:12">
      <c r="A471" s="2" t="s">
        <v>19</v>
      </c>
      <c r="B471" t="s">
        <v>20</v>
      </c>
      <c r="C471">
        <v>8</v>
      </c>
      <c r="D471" t="s">
        <v>1375</v>
      </c>
      <c r="E471" t="s">
        <v>645</v>
      </c>
      <c r="F471" t="s">
        <v>645</v>
      </c>
      <c r="G471" s="1">
        <v>43478</v>
      </c>
      <c r="H471" s="6">
        <f t="shared" si="14"/>
        <v>2019</v>
      </c>
      <c r="I471">
        <v>4313</v>
      </c>
      <c r="J471" s="11">
        <f t="shared" si="15"/>
        <v>8.5397400000000001</v>
      </c>
      <c r="K471" t="s">
        <v>1212</v>
      </c>
      <c r="L471" t="s">
        <v>10</v>
      </c>
    </row>
    <row r="472" spans="1:12">
      <c r="A472" s="2" t="s">
        <v>19</v>
      </c>
      <c r="B472" t="s">
        <v>20</v>
      </c>
      <c r="C472">
        <v>8</v>
      </c>
      <c r="D472" t="s">
        <v>1375</v>
      </c>
      <c r="E472" t="s">
        <v>646</v>
      </c>
      <c r="F472" t="s">
        <v>646</v>
      </c>
      <c r="G472" s="1">
        <v>43479</v>
      </c>
      <c r="H472" s="6">
        <f t="shared" si="14"/>
        <v>2019</v>
      </c>
      <c r="I472">
        <v>3020</v>
      </c>
      <c r="J472" s="11">
        <f t="shared" si="15"/>
        <v>5.9795999999999996</v>
      </c>
      <c r="K472" t="s">
        <v>21</v>
      </c>
      <c r="L472" t="s">
        <v>10</v>
      </c>
    </row>
    <row r="473" spans="1:12">
      <c r="A473" s="2" t="s">
        <v>19</v>
      </c>
      <c r="B473" t="s">
        <v>20</v>
      </c>
      <c r="C473">
        <v>8</v>
      </c>
      <c r="D473" t="s">
        <v>1375</v>
      </c>
      <c r="E473" t="s">
        <v>647</v>
      </c>
      <c r="F473" t="s">
        <v>647</v>
      </c>
      <c r="G473" s="1">
        <v>43480</v>
      </c>
      <c r="H473" s="6">
        <f t="shared" si="14"/>
        <v>2019</v>
      </c>
      <c r="I473">
        <v>6126</v>
      </c>
      <c r="J473" s="11">
        <f t="shared" si="15"/>
        <v>12.129479999999999</v>
      </c>
      <c r="K473" t="s">
        <v>21</v>
      </c>
      <c r="L473" t="s">
        <v>10</v>
      </c>
    </row>
    <row r="474" spans="1:12">
      <c r="A474" s="2" t="s">
        <v>19</v>
      </c>
      <c r="B474" t="s">
        <v>20</v>
      </c>
      <c r="C474">
        <v>8</v>
      </c>
      <c r="D474" t="s">
        <v>1375</v>
      </c>
      <c r="E474" t="s">
        <v>648</v>
      </c>
      <c r="F474" t="s">
        <v>648</v>
      </c>
      <c r="G474" s="1">
        <v>43481</v>
      </c>
      <c r="H474" s="6">
        <f t="shared" si="14"/>
        <v>2019</v>
      </c>
      <c r="I474">
        <v>22192</v>
      </c>
      <c r="J474" s="11">
        <f t="shared" si="15"/>
        <v>43.940159999999999</v>
      </c>
      <c r="K474" t="s">
        <v>21</v>
      </c>
      <c r="L474" t="s">
        <v>10</v>
      </c>
    </row>
    <row r="475" spans="1:12">
      <c r="A475" s="2" t="s">
        <v>19</v>
      </c>
      <c r="B475" t="s">
        <v>20</v>
      </c>
      <c r="C475">
        <v>8</v>
      </c>
      <c r="D475" t="s">
        <v>1375</v>
      </c>
      <c r="E475" t="s">
        <v>649</v>
      </c>
      <c r="F475" t="s">
        <v>649</v>
      </c>
      <c r="G475" s="1">
        <v>43482</v>
      </c>
      <c r="H475" s="6">
        <f t="shared" si="14"/>
        <v>2019</v>
      </c>
      <c r="I475">
        <v>40332</v>
      </c>
      <c r="J475" s="11">
        <f t="shared" si="15"/>
        <v>79.85736</v>
      </c>
      <c r="K475" t="s">
        <v>21</v>
      </c>
      <c r="L475" t="s">
        <v>10</v>
      </c>
    </row>
    <row r="476" spans="1:12">
      <c r="A476" s="2" t="s">
        <v>19</v>
      </c>
      <c r="B476" t="s">
        <v>20</v>
      </c>
      <c r="C476">
        <v>8</v>
      </c>
      <c r="D476" t="s">
        <v>1375</v>
      </c>
      <c r="E476" t="s">
        <v>650</v>
      </c>
      <c r="F476" t="s">
        <v>650</v>
      </c>
      <c r="G476" s="1">
        <v>43483</v>
      </c>
      <c r="H476" s="6">
        <f t="shared" si="14"/>
        <v>2019</v>
      </c>
      <c r="I476">
        <v>17616</v>
      </c>
      <c r="J476" s="11">
        <f t="shared" si="15"/>
        <v>34.87968</v>
      </c>
      <c r="K476" t="s">
        <v>21</v>
      </c>
      <c r="L476" t="s">
        <v>10</v>
      </c>
    </row>
    <row r="477" spans="1:12">
      <c r="A477" s="2" t="s">
        <v>19</v>
      </c>
      <c r="B477" t="s">
        <v>20</v>
      </c>
      <c r="C477">
        <v>8</v>
      </c>
      <c r="D477" t="s">
        <v>1375</v>
      </c>
      <c r="E477" t="s">
        <v>651</v>
      </c>
      <c r="F477" t="s">
        <v>651</v>
      </c>
      <c r="G477" s="1">
        <v>43484</v>
      </c>
      <c r="H477" s="6">
        <f t="shared" si="14"/>
        <v>2019</v>
      </c>
      <c r="I477">
        <v>13962</v>
      </c>
      <c r="J477" s="11">
        <f t="shared" si="15"/>
        <v>27.644760000000002</v>
      </c>
      <c r="K477" t="s">
        <v>21</v>
      </c>
      <c r="L477" t="s">
        <v>10</v>
      </c>
    </row>
    <row r="478" spans="1:12">
      <c r="A478" s="2" t="s">
        <v>19</v>
      </c>
      <c r="B478" t="s">
        <v>20</v>
      </c>
      <c r="C478">
        <v>8</v>
      </c>
      <c r="D478" t="s">
        <v>1375</v>
      </c>
      <c r="E478" t="s">
        <v>652</v>
      </c>
      <c r="F478" t="s">
        <v>652</v>
      </c>
      <c r="G478" s="1">
        <v>43485</v>
      </c>
      <c r="H478" s="6">
        <f t="shared" si="14"/>
        <v>2019</v>
      </c>
      <c r="I478">
        <v>20666</v>
      </c>
      <c r="J478" s="11">
        <f t="shared" si="15"/>
        <v>40.918680000000002</v>
      </c>
      <c r="K478" t="s">
        <v>21</v>
      </c>
      <c r="L478" t="s">
        <v>10</v>
      </c>
    </row>
    <row r="479" spans="1:12">
      <c r="A479" s="2" t="s">
        <v>19</v>
      </c>
      <c r="B479" t="s">
        <v>20</v>
      </c>
      <c r="C479">
        <v>8</v>
      </c>
      <c r="D479" t="s">
        <v>1375</v>
      </c>
      <c r="E479" t="s">
        <v>653</v>
      </c>
      <c r="F479" t="s">
        <v>653</v>
      </c>
      <c r="G479" s="1">
        <v>43486</v>
      </c>
      <c r="H479" s="6">
        <f t="shared" si="14"/>
        <v>2019</v>
      </c>
      <c r="I479">
        <v>20139</v>
      </c>
      <c r="J479" s="11">
        <f t="shared" si="15"/>
        <v>39.875219999999999</v>
      </c>
      <c r="K479" t="s">
        <v>21</v>
      </c>
      <c r="L479" t="s">
        <v>10</v>
      </c>
    </row>
    <row r="480" spans="1:12">
      <c r="A480" s="2" t="s">
        <v>19</v>
      </c>
      <c r="B480" t="s">
        <v>20</v>
      </c>
      <c r="C480">
        <v>8</v>
      </c>
      <c r="D480" t="s">
        <v>1375</v>
      </c>
      <c r="E480" t="s">
        <v>654</v>
      </c>
      <c r="F480" t="s">
        <v>654</v>
      </c>
      <c r="G480" s="1">
        <v>43487</v>
      </c>
      <c r="H480" s="6">
        <f t="shared" si="14"/>
        <v>2019</v>
      </c>
      <c r="I480">
        <v>13199</v>
      </c>
      <c r="J480" s="11">
        <f t="shared" si="15"/>
        <v>26.13402</v>
      </c>
      <c r="K480" t="s">
        <v>1212</v>
      </c>
      <c r="L480" t="s">
        <v>10</v>
      </c>
    </row>
    <row r="481" spans="1:12">
      <c r="A481" s="2" t="s">
        <v>19</v>
      </c>
      <c r="B481" t="s">
        <v>20</v>
      </c>
      <c r="C481">
        <v>8</v>
      </c>
      <c r="D481" t="s">
        <v>1375</v>
      </c>
      <c r="E481" t="s">
        <v>655</v>
      </c>
      <c r="F481" t="s">
        <v>655</v>
      </c>
      <c r="G481" s="1">
        <v>43488</v>
      </c>
      <c r="H481" s="6">
        <f t="shared" si="14"/>
        <v>2019</v>
      </c>
      <c r="I481">
        <v>10193</v>
      </c>
      <c r="J481" s="11">
        <f t="shared" si="15"/>
        <v>20.18214</v>
      </c>
      <c r="K481" t="s">
        <v>1212</v>
      </c>
      <c r="L481" t="s">
        <v>10</v>
      </c>
    </row>
    <row r="482" spans="1:12">
      <c r="A482" s="2" t="s">
        <v>19</v>
      </c>
      <c r="B482" t="s">
        <v>20</v>
      </c>
      <c r="C482">
        <v>8</v>
      </c>
      <c r="D482" t="s">
        <v>1375</v>
      </c>
      <c r="E482" t="s">
        <v>656</v>
      </c>
      <c r="F482" t="s">
        <v>656</v>
      </c>
      <c r="G482" s="1">
        <v>43489</v>
      </c>
      <c r="H482" s="6">
        <f t="shared" si="14"/>
        <v>2019</v>
      </c>
      <c r="I482">
        <v>7251</v>
      </c>
      <c r="J482" s="11">
        <f t="shared" si="15"/>
        <v>14.35698</v>
      </c>
      <c r="K482" t="s">
        <v>21</v>
      </c>
      <c r="L482" t="s">
        <v>10</v>
      </c>
    </row>
    <row r="483" spans="1:12">
      <c r="A483" s="2" t="s">
        <v>19</v>
      </c>
      <c r="B483" t="s">
        <v>20</v>
      </c>
      <c r="C483">
        <v>8</v>
      </c>
      <c r="D483" t="s">
        <v>1375</v>
      </c>
      <c r="E483" t="s">
        <v>657</v>
      </c>
      <c r="F483" t="s">
        <v>657</v>
      </c>
      <c r="G483" s="1">
        <v>43490</v>
      </c>
      <c r="H483" s="6">
        <f t="shared" si="14"/>
        <v>2019</v>
      </c>
      <c r="I483">
        <v>6915</v>
      </c>
      <c r="J483" s="11">
        <f t="shared" si="15"/>
        <v>13.691699999999999</v>
      </c>
      <c r="K483" t="s">
        <v>21</v>
      </c>
      <c r="L483" t="s">
        <v>10</v>
      </c>
    </row>
    <row r="484" spans="1:12">
      <c r="A484" s="2" t="s">
        <v>19</v>
      </c>
      <c r="B484" t="s">
        <v>20</v>
      </c>
      <c r="C484">
        <v>8</v>
      </c>
      <c r="D484" t="s">
        <v>1375</v>
      </c>
      <c r="E484" t="s">
        <v>658</v>
      </c>
      <c r="F484" t="s">
        <v>658</v>
      </c>
      <c r="G484" s="1">
        <v>43491</v>
      </c>
      <c r="H484" s="6">
        <f t="shared" si="14"/>
        <v>2019</v>
      </c>
      <c r="I484">
        <v>5565</v>
      </c>
      <c r="J484" s="11">
        <f t="shared" si="15"/>
        <v>11.018700000000001</v>
      </c>
      <c r="K484" t="s">
        <v>21</v>
      </c>
      <c r="L484" t="s">
        <v>10</v>
      </c>
    </row>
    <row r="485" spans="1:12">
      <c r="A485" s="2" t="s">
        <v>19</v>
      </c>
      <c r="B485" t="s">
        <v>20</v>
      </c>
      <c r="C485">
        <v>8</v>
      </c>
      <c r="D485" t="s">
        <v>1375</v>
      </c>
      <c r="E485" t="s">
        <v>659</v>
      </c>
      <c r="F485" t="s">
        <v>659</v>
      </c>
      <c r="G485" s="1">
        <v>43492</v>
      </c>
      <c r="H485" s="6">
        <f t="shared" si="14"/>
        <v>2019</v>
      </c>
      <c r="I485">
        <v>6205</v>
      </c>
      <c r="J485" s="11">
        <f t="shared" si="15"/>
        <v>12.2859</v>
      </c>
      <c r="K485" t="s">
        <v>21</v>
      </c>
      <c r="L485" t="s">
        <v>10</v>
      </c>
    </row>
    <row r="486" spans="1:12">
      <c r="A486" s="2" t="s">
        <v>19</v>
      </c>
      <c r="B486" t="s">
        <v>20</v>
      </c>
      <c r="C486">
        <v>8</v>
      </c>
      <c r="D486" t="s">
        <v>1375</v>
      </c>
      <c r="E486" t="s">
        <v>660</v>
      </c>
      <c r="F486" t="s">
        <v>660</v>
      </c>
      <c r="G486" s="1">
        <v>43493</v>
      </c>
      <c r="H486" s="6">
        <f t="shared" si="14"/>
        <v>2019</v>
      </c>
      <c r="I486">
        <v>5014</v>
      </c>
      <c r="J486" s="11">
        <f t="shared" si="15"/>
        <v>9.9277200000000008</v>
      </c>
      <c r="K486" t="s">
        <v>21</v>
      </c>
      <c r="L486" t="s">
        <v>10</v>
      </c>
    </row>
    <row r="487" spans="1:12">
      <c r="A487" s="2" t="s">
        <v>19</v>
      </c>
      <c r="B487" t="s">
        <v>20</v>
      </c>
      <c r="C487">
        <v>8</v>
      </c>
      <c r="D487" t="s">
        <v>1375</v>
      </c>
      <c r="E487" t="s">
        <v>661</v>
      </c>
      <c r="F487" t="s">
        <v>661</v>
      </c>
      <c r="G487" s="1">
        <v>43494</v>
      </c>
      <c r="H487" s="6">
        <f t="shared" si="14"/>
        <v>2019</v>
      </c>
      <c r="I487">
        <v>5171</v>
      </c>
      <c r="J487" s="11">
        <f t="shared" si="15"/>
        <v>10.238580000000001</v>
      </c>
      <c r="K487" t="s">
        <v>21</v>
      </c>
      <c r="L487" t="s">
        <v>10</v>
      </c>
    </row>
    <row r="488" spans="1:12">
      <c r="A488" s="2" t="s">
        <v>19</v>
      </c>
      <c r="B488" t="s">
        <v>20</v>
      </c>
      <c r="C488">
        <v>8</v>
      </c>
      <c r="D488" t="s">
        <v>1375</v>
      </c>
      <c r="E488" t="s">
        <v>662</v>
      </c>
      <c r="F488" t="s">
        <v>662</v>
      </c>
      <c r="G488" s="1">
        <v>43495</v>
      </c>
      <c r="H488" s="6">
        <f t="shared" si="14"/>
        <v>2019</v>
      </c>
      <c r="I488">
        <v>4878</v>
      </c>
      <c r="J488" s="11">
        <f t="shared" si="15"/>
        <v>9.6584400000000006</v>
      </c>
      <c r="K488" t="s">
        <v>21</v>
      </c>
      <c r="L488" t="s">
        <v>10</v>
      </c>
    </row>
    <row r="489" spans="1:12">
      <c r="A489" s="2" t="s">
        <v>19</v>
      </c>
      <c r="B489" t="s">
        <v>20</v>
      </c>
      <c r="C489">
        <v>8</v>
      </c>
      <c r="D489" t="s">
        <v>1375</v>
      </c>
      <c r="E489" t="s">
        <v>663</v>
      </c>
      <c r="F489" t="s">
        <v>663</v>
      </c>
      <c r="G489" s="1">
        <v>43496</v>
      </c>
      <c r="H489" s="6">
        <f t="shared" si="14"/>
        <v>2019</v>
      </c>
      <c r="I489">
        <v>4847</v>
      </c>
      <c r="J489" s="11">
        <f t="shared" si="15"/>
        <v>9.5970600000000008</v>
      </c>
      <c r="K489" t="s">
        <v>21</v>
      </c>
      <c r="L489" t="s">
        <v>10</v>
      </c>
    </row>
    <row r="490" spans="1:12">
      <c r="A490" s="2" t="s">
        <v>19</v>
      </c>
      <c r="B490" t="s">
        <v>20</v>
      </c>
      <c r="C490">
        <v>8</v>
      </c>
      <c r="D490" t="s">
        <v>1375</v>
      </c>
      <c r="E490" t="s">
        <v>664</v>
      </c>
      <c r="F490" t="s">
        <v>664</v>
      </c>
      <c r="G490" s="1">
        <v>43497</v>
      </c>
      <c r="H490" s="6">
        <f t="shared" si="14"/>
        <v>2019</v>
      </c>
      <c r="I490">
        <v>6001</v>
      </c>
      <c r="J490" s="11">
        <f t="shared" si="15"/>
        <v>11.88198</v>
      </c>
      <c r="K490" t="s">
        <v>21</v>
      </c>
      <c r="L490" t="s">
        <v>10</v>
      </c>
    </row>
    <row r="491" spans="1:12">
      <c r="A491" s="2" t="s">
        <v>19</v>
      </c>
      <c r="B491" t="s">
        <v>20</v>
      </c>
      <c r="C491">
        <v>8</v>
      </c>
      <c r="D491" t="s">
        <v>1375</v>
      </c>
      <c r="E491" t="s">
        <v>665</v>
      </c>
      <c r="F491" t="s">
        <v>665</v>
      </c>
      <c r="G491" s="1">
        <v>43498</v>
      </c>
      <c r="H491" s="6">
        <f t="shared" si="14"/>
        <v>2019</v>
      </c>
      <c r="I491">
        <v>15104</v>
      </c>
      <c r="J491" s="11">
        <f t="shared" si="15"/>
        <v>29.905919999999998</v>
      </c>
      <c r="K491" t="s">
        <v>21</v>
      </c>
      <c r="L491" t="s">
        <v>10</v>
      </c>
    </row>
    <row r="492" spans="1:12">
      <c r="A492" s="2" t="s">
        <v>19</v>
      </c>
      <c r="B492" t="s">
        <v>20</v>
      </c>
      <c r="C492">
        <v>8</v>
      </c>
      <c r="D492" t="s">
        <v>1375</v>
      </c>
      <c r="E492" t="s">
        <v>666</v>
      </c>
      <c r="F492" t="s">
        <v>666</v>
      </c>
      <c r="G492" s="1">
        <v>43499</v>
      </c>
      <c r="H492" s="6">
        <f t="shared" si="14"/>
        <v>2019</v>
      </c>
      <c r="I492">
        <v>16926</v>
      </c>
      <c r="J492" s="11">
        <f t="shared" si="15"/>
        <v>33.513480000000001</v>
      </c>
      <c r="K492" t="s">
        <v>21</v>
      </c>
      <c r="L492" t="s">
        <v>10</v>
      </c>
    </row>
    <row r="493" spans="1:12">
      <c r="A493" s="2" t="s">
        <v>19</v>
      </c>
      <c r="B493" t="s">
        <v>20</v>
      </c>
      <c r="C493">
        <v>8</v>
      </c>
      <c r="D493" t="s">
        <v>1375</v>
      </c>
      <c r="E493" t="s">
        <v>667</v>
      </c>
      <c r="F493" t="s">
        <v>667</v>
      </c>
      <c r="G493" s="1">
        <v>43500</v>
      </c>
      <c r="H493" s="6">
        <f t="shared" si="14"/>
        <v>2019</v>
      </c>
      <c r="I493">
        <v>19497</v>
      </c>
      <c r="J493" s="11">
        <f t="shared" si="15"/>
        <v>38.604059999999997</v>
      </c>
      <c r="K493" t="s">
        <v>21</v>
      </c>
      <c r="L493" t="s">
        <v>10</v>
      </c>
    </row>
    <row r="494" spans="1:12">
      <c r="A494" s="2" t="s">
        <v>19</v>
      </c>
      <c r="B494" t="s">
        <v>20</v>
      </c>
      <c r="C494">
        <v>8</v>
      </c>
      <c r="D494" t="s">
        <v>1375</v>
      </c>
      <c r="E494" t="s">
        <v>668</v>
      </c>
      <c r="F494" t="s">
        <v>668</v>
      </c>
      <c r="G494" s="1">
        <v>43501</v>
      </c>
      <c r="H494" s="6">
        <f t="shared" si="14"/>
        <v>2019</v>
      </c>
      <c r="I494">
        <v>11859</v>
      </c>
      <c r="J494" s="11">
        <f t="shared" si="15"/>
        <v>23.480820000000001</v>
      </c>
      <c r="K494" t="s">
        <v>21</v>
      </c>
      <c r="L494" t="s">
        <v>10</v>
      </c>
    </row>
    <row r="495" spans="1:12">
      <c r="A495" s="2" t="s">
        <v>19</v>
      </c>
      <c r="B495" t="s">
        <v>20</v>
      </c>
      <c r="C495">
        <v>8</v>
      </c>
      <c r="D495" t="s">
        <v>1375</v>
      </c>
      <c r="E495" t="s">
        <v>669</v>
      </c>
      <c r="F495" t="s">
        <v>669</v>
      </c>
      <c r="G495" s="1">
        <v>43502</v>
      </c>
      <c r="H495" s="6">
        <f t="shared" si="14"/>
        <v>2019</v>
      </c>
      <c r="I495">
        <v>9260</v>
      </c>
      <c r="J495" s="11">
        <f t="shared" si="15"/>
        <v>18.334800000000001</v>
      </c>
      <c r="K495" t="s">
        <v>21</v>
      </c>
      <c r="L495" t="s">
        <v>10</v>
      </c>
    </row>
    <row r="496" spans="1:12">
      <c r="A496" s="2" t="s">
        <v>19</v>
      </c>
      <c r="B496" t="s">
        <v>20</v>
      </c>
      <c r="C496">
        <v>8</v>
      </c>
      <c r="D496" t="s">
        <v>1375</v>
      </c>
      <c r="E496" t="s">
        <v>670</v>
      </c>
      <c r="F496" t="s">
        <v>670</v>
      </c>
      <c r="G496" s="1">
        <v>43503</v>
      </c>
      <c r="H496" s="6">
        <f t="shared" si="14"/>
        <v>2019</v>
      </c>
      <c r="I496">
        <v>7438</v>
      </c>
      <c r="J496" s="11">
        <f t="shared" si="15"/>
        <v>14.72724</v>
      </c>
      <c r="K496" t="s">
        <v>21</v>
      </c>
      <c r="L496" t="s">
        <v>10</v>
      </c>
    </row>
    <row r="497" spans="1:12">
      <c r="A497" s="2" t="s">
        <v>19</v>
      </c>
      <c r="B497" t="s">
        <v>20</v>
      </c>
      <c r="C497">
        <v>8</v>
      </c>
      <c r="D497" t="s">
        <v>1375</v>
      </c>
      <c r="E497" t="s">
        <v>671</v>
      </c>
      <c r="F497" t="s">
        <v>671</v>
      </c>
      <c r="G497" s="1">
        <v>43504</v>
      </c>
      <c r="H497" s="6">
        <f t="shared" si="14"/>
        <v>2019</v>
      </c>
      <c r="I497">
        <v>7952</v>
      </c>
      <c r="J497" s="11">
        <f t="shared" si="15"/>
        <v>15.744960000000001</v>
      </c>
      <c r="K497" t="s">
        <v>21</v>
      </c>
      <c r="L497" t="s">
        <v>10</v>
      </c>
    </row>
    <row r="498" spans="1:12">
      <c r="A498" s="2" t="s">
        <v>19</v>
      </c>
      <c r="B498" t="s">
        <v>20</v>
      </c>
      <c r="C498">
        <v>8</v>
      </c>
      <c r="D498" t="s">
        <v>1375</v>
      </c>
      <c r="E498" t="s">
        <v>672</v>
      </c>
      <c r="F498" t="s">
        <v>672</v>
      </c>
      <c r="G498" s="1">
        <v>43505</v>
      </c>
      <c r="H498" s="6">
        <f t="shared" si="14"/>
        <v>2019</v>
      </c>
      <c r="I498">
        <v>8116</v>
      </c>
      <c r="J498" s="11">
        <f t="shared" si="15"/>
        <v>16.069679999999998</v>
      </c>
      <c r="K498" t="s">
        <v>1212</v>
      </c>
      <c r="L498" t="s">
        <v>10</v>
      </c>
    </row>
    <row r="499" spans="1:12">
      <c r="A499" s="2" t="s">
        <v>19</v>
      </c>
      <c r="B499" t="s">
        <v>20</v>
      </c>
      <c r="C499">
        <v>8</v>
      </c>
      <c r="D499" t="s">
        <v>1375</v>
      </c>
      <c r="E499" t="s">
        <v>673</v>
      </c>
      <c r="F499" t="s">
        <v>673</v>
      </c>
      <c r="G499" s="1">
        <v>43506</v>
      </c>
      <c r="H499" s="6">
        <f t="shared" si="14"/>
        <v>2019</v>
      </c>
      <c r="I499">
        <v>6704</v>
      </c>
      <c r="J499" s="11">
        <f t="shared" si="15"/>
        <v>13.27392</v>
      </c>
      <c r="K499" t="s">
        <v>1212</v>
      </c>
      <c r="L499" t="s">
        <v>10</v>
      </c>
    </row>
    <row r="500" spans="1:12">
      <c r="A500" s="2" t="s">
        <v>19</v>
      </c>
      <c r="B500" t="s">
        <v>20</v>
      </c>
      <c r="C500">
        <v>8</v>
      </c>
      <c r="D500" t="s">
        <v>1375</v>
      </c>
      <c r="E500" t="s">
        <v>674</v>
      </c>
      <c r="F500" t="s">
        <v>674</v>
      </c>
      <c r="G500" s="1">
        <v>43507</v>
      </c>
      <c r="H500" s="6">
        <f t="shared" si="14"/>
        <v>2019</v>
      </c>
      <c r="I500">
        <v>5634</v>
      </c>
      <c r="J500" s="11">
        <f t="shared" si="15"/>
        <v>11.15532</v>
      </c>
      <c r="K500" t="s">
        <v>21</v>
      </c>
      <c r="L500" t="s">
        <v>10</v>
      </c>
    </row>
    <row r="501" spans="1:12">
      <c r="A501" s="2" t="s">
        <v>19</v>
      </c>
      <c r="B501" t="s">
        <v>20</v>
      </c>
      <c r="C501">
        <v>8</v>
      </c>
      <c r="D501" t="s">
        <v>1375</v>
      </c>
      <c r="E501" t="s">
        <v>675</v>
      </c>
      <c r="F501" t="s">
        <v>675</v>
      </c>
      <c r="G501" s="1">
        <v>43508</v>
      </c>
      <c r="H501" s="6">
        <f t="shared" si="14"/>
        <v>2019</v>
      </c>
      <c r="I501">
        <v>6239</v>
      </c>
      <c r="J501" s="11">
        <f t="shared" si="15"/>
        <v>12.35322</v>
      </c>
      <c r="K501" t="s">
        <v>21</v>
      </c>
      <c r="L501" t="s">
        <v>10</v>
      </c>
    </row>
    <row r="502" spans="1:12">
      <c r="A502" s="2" t="s">
        <v>19</v>
      </c>
      <c r="B502" t="s">
        <v>20</v>
      </c>
      <c r="C502">
        <v>8</v>
      </c>
      <c r="D502" t="s">
        <v>1375</v>
      </c>
      <c r="E502" t="s">
        <v>676</v>
      </c>
      <c r="F502" t="s">
        <v>676</v>
      </c>
      <c r="G502" s="1">
        <v>43509</v>
      </c>
      <c r="H502" s="6">
        <f t="shared" si="14"/>
        <v>2019</v>
      </c>
      <c r="I502">
        <v>17221</v>
      </c>
      <c r="J502" s="11">
        <f t="shared" si="15"/>
        <v>34.097580000000001</v>
      </c>
      <c r="K502" t="s">
        <v>21</v>
      </c>
      <c r="L502" t="s">
        <v>10</v>
      </c>
    </row>
    <row r="503" spans="1:12">
      <c r="A503" s="2" t="s">
        <v>19</v>
      </c>
      <c r="B503" t="s">
        <v>20</v>
      </c>
      <c r="C503">
        <v>8</v>
      </c>
      <c r="D503" t="s">
        <v>1375</v>
      </c>
      <c r="E503" t="s">
        <v>677</v>
      </c>
      <c r="F503" t="s">
        <v>677</v>
      </c>
      <c r="G503" s="1">
        <v>43510</v>
      </c>
      <c r="H503" s="6">
        <f t="shared" si="14"/>
        <v>2019</v>
      </c>
      <c r="I503">
        <v>60037</v>
      </c>
      <c r="J503" s="11">
        <f t="shared" si="15"/>
        <v>118.87326</v>
      </c>
      <c r="K503" t="s">
        <v>21</v>
      </c>
      <c r="L503" t="s">
        <v>10</v>
      </c>
    </row>
    <row r="504" spans="1:12">
      <c r="A504" s="2" t="s">
        <v>19</v>
      </c>
      <c r="B504" t="s">
        <v>20</v>
      </c>
      <c r="C504">
        <v>8</v>
      </c>
      <c r="D504" t="s">
        <v>1375</v>
      </c>
      <c r="E504" t="s">
        <v>678</v>
      </c>
      <c r="F504" t="s">
        <v>678</v>
      </c>
      <c r="G504" s="1">
        <v>43511</v>
      </c>
      <c r="H504" s="6">
        <f t="shared" si="14"/>
        <v>2019</v>
      </c>
      <c r="I504">
        <v>34181</v>
      </c>
      <c r="J504" s="11">
        <f t="shared" si="15"/>
        <v>67.678380000000004</v>
      </c>
      <c r="K504" t="s">
        <v>21</v>
      </c>
      <c r="L504" t="s">
        <v>10</v>
      </c>
    </row>
    <row r="505" spans="1:12">
      <c r="A505" s="2" t="s">
        <v>19</v>
      </c>
      <c r="B505" t="s">
        <v>20</v>
      </c>
      <c r="C505">
        <v>8</v>
      </c>
      <c r="D505" t="s">
        <v>1375</v>
      </c>
      <c r="E505" t="s">
        <v>679</v>
      </c>
      <c r="F505" t="s">
        <v>679</v>
      </c>
      <c r="G505" s="1">
        <v>43512</v>
      </c>
      <c r="H505" s="6">
        <f t="shared" si="14"/>
        <v>2019</v>
      </c>
      <c r="I505">
        <v>21909</v>
      </c>
      <c r="J505" s="11">
        <f t="shared" si="15"/>
        <v>43.379820000000002</v>
      </c>
      <c r="K505" t="s">
        <v>21</v>
      </c>
      <c r="L505" t="s">
        <v>10</v>
      </c>
    </row>
    <row r="506" spans="1:12">
      <c r="A506" s="2" t="s">
        <v>19</v>
      </c>
      <c r="B506" t="s">
        <v>20</v>
      </c>
      <c r="C506">
        <v>8</v>
      </c>
      <c r="D506" t="s">
        <v>1375</v>
      </c>
      <c r="E506" t="s">
        <v>680</v>
      </c>
      <c r="F506" t="s">
        <v>680</v>
      </c>
      <c r="G506" s="1">
        <v>43513</v>
      </c>
      <c r="H506" s="6">
        <f t="shared" si="14"/>
        <v>2019</v>
      </c>
      <c r="I506">
        <v>17045</v>
      </c>
      <c r="J506" s="11">
        <f t="shared" si="15"/>
        <v>33.749099999999999</v>
      </c>
      <c r="K506" t="s">
        <v>1212</v>
      </c>
      <c r="L506" t="s">
        <v>10</v>
      </c>
    </row>
    <row r="507" spans="1:12">
      <c r="A507" s="2" t="s">
        <v>19</v>
      </c>
      <c r="B507" t="s">
        <v>20</v>
      </c>
      <c r="C507">
        <v>8</v>
      </c>
      <c r="D507" t="s">
        <v>1375</v>
      </c>
      <c r="E507" t="s">
        <v>681</v>
      </c>
      <c r="F507" t="s">
        <v>681</v>
      </c>
      <c r="G507" s="1">
        <v>43514</v>
      </c>
      <c r="H507" s="6">
        <f t="shared" si="14"/>
        <v>2019</v>
      </c>
      <c r="I507">
        <v>14566</v>
      </c>
      <c r="J507" s="11">
        <f t="shared" si="15"/>
        <v>28.840679999999999</v>
      </c>
      <c r="K507" t="s">
        <v>1212</v>
      </c>
      <c r="L507" t="s">
        <v>10</v>
      </c>
    </row>
    <row r="508" spans="1:12">
      <c r="A508" s="2" t="s">
        <v>19</v>
      </c>
      <c r="B508" t="s">
        <v>20</v>
      </c>
      <c r="C508">
        <v>8</v>
      </c>
      <c r="D508" t="s">
        <v>1375</v>
      </c>
      <c r="E508" t="s">
        <v>682</v>
      </c>
      <c r="F508" t="s">
        <v>682</v>
      </c>
      <c r="G508" s="1">
        <v>43515</v>
      </c>
      <c r="H508" s="6">
        <f t="shared" si="14"/>
        <v>2019</v>
      </c>
      <c r="I508">
        <v>11811</v>
      </c>
      <c r="J508" s="11">
        <f t="shared" si="15"/>
        <v>23.38578</v>
      </c>
      <c r="K508" t="s">
        <v>1212</v>
      </c>
      <c r="L508" t="s">
        <v>10</v>
      </c>
    </row>
    <row r="509" spans="1:12">
      <c r="A509" s="2" t="s">
        <v>19</v>
      </c>
      <c r="B509" t="s">
        <v>20</v>
      </c>
      <c r="C509">
        <v>8</v>
      </c>
      <c r="D509" t="s">
        <v>1375</v>
      </c>
      <c r="E509" t="s">
        <v>683</v>
      </c>
      <c r="F509" t="s">
        <v>683</v>
      </c>
      <c r="G509" s="1">
        <v>43516</v>
      </c>
      <c r="H509" s="6">
        <f t="shared" si="14"/>
        <v>2019</v>
      </c>
      <c r="I509">
        <v>10736</v>
      </c>
      <c r="J509" s="11">
        <f t="shared" si="15"/>
        <v>21.257280000000002</v>
      </c>
      <c r="K509" t="s">
        <v>1212</v>
      </c>
      <c r="L509" t="s">
        <v>10</v>
      </c>
    </row>
    <row r="510" spans="1:12">
      <c r="A510" s="2" t="s">
        <v>19</v>
      </c>
      <c r="B510" t="s">
        <v>20</v>
      </c>
      <c r="C510">
        <v>8</v>
      </c>
      <c r="D510" t="s">
        <v>1375</v>
      </c>
      <c r="E510" t="s">
        <v>684</v>
      </c>
      <c r="F510" t="s">
        <v>684</v>
      </c>
      <c r="G510" s="1">
        <v>43517</v>
      </c>
      <c r="H510" s="6">
        <f t="shared" si="14"/>
        <v>2019</v>
      </c>
      <c r="I510">
        <v>9856</v>
      </c>
      <c r="J510" s="11">
        <f t="shared" si="15"/>
        <v>19.514880000000002</v>
      </c>
      <c r="K510" t="s">
        <v>1212</v>
      </c>
      <c r="L510" t="s">
        <v>10</v>
      </c>
    </row>
    <row r="511" spans="1:12">
      <c r="A511" s="2" t="s">
        <v>19</v>
      </c>
      <c r="B511" t="s">
        <v>20</v>
      </c>
      <c r="C511">
        <v>8</v>
      </c>
      <c r="D511" t="s">
        <v>1375</v>
      </c>
      <c r="E511" t="s">
        <v>685</v>
      </c>
      <c r="F511" t="s">
        <v>685</v>
      </c>
      <c r="G511" s="1">
        <v>43518</v>
      </c>
      <c r="H511" s="6">
        <f t="shared" si="14"/>
        <v>2019</v>
      </c>
      <c r="I511">
        <v>7944</v>
      </c>
      <c r="J511" s="11">
        <f t="shared" si="15"/>
        <v>15.72912</v>
      </c>
      <c r="K511" t="s">
        <v>1212</v>
      </c>
      <c r="L511" t="s">
        <v>10</v>
      </c>
    </row>
    <row r="512" spans="1:12">
      <c r="A512" s="2" t="s">
        <v>19</v>
      </c>
      <c r="B512" t="s">
        <v>20</v>
      </c>
      <c r="C512">
        <v>8</v>
      </c>
      <c r="D512" t="s">
        <v>1375</v>
      </c>
      <c r="E512" t="s">
        <v>686</v>
      </c>
      <c r="F512" t="s">
        <v>686</v>
      </c>
      <c r="G512" s="1">
        <v>43519</v>
      </c>
      <c r="H512" s="6">
        <f t="shared" si="14"/>
        <v>2019</v>
      </c>
      <c r="I512">
        <v>7607</v>
      </c>
      <c r="J512" s="11">
        <f t="shared" si="15"/>
        <v>15.061859999999999</v>
      </c>
      <c r="K512" t="s">
        <v>1212</v>
      </c>
      <c r="L512" t="s">
        <v>10</v>
      </c>
    </row>
    <row r="513" spans="1:12">
      <c r="A513" s="2" t="s">
        <v>19</v>
      </c>
      <c r="B513" t="s">
        <v>20</v>
      </c>
      <c r="C513">
        <v>8</v>
      </c>
      <c r="D513" t="s">
        <v>1375</v>
      </c>
      <c r="E513" t="s">
        <v>687</v>
      </c>
      <c r="F513" t="s">
        <v>687</v>
      </c>
      <c r="G513" s="1">
        <v>43520</v>
      </c>
      <c r="H513" s="6">
        <f t="shared" si="14"/>
        <v>2019</v>
      </c>
      <c r="I513">
        <v>7487</v>
      </c>
      <c r="J513" s="11">
        <f t="shared" si="15"/>
        <v>14.824260000000001</v>
      </c>
      <c r="K513" t="s">
        <v>1212</v>
      </c>
      <c r="L513" t="s">
        <v>10</v>
      </c>
    </row>
    <row r="514" spans="1:12">
      <c r="A514" s="2" t="s">
        <v>19</v>
      </c>
      <c r="B514" t="s">
        <v>20</v>
      </c>
      <c r="C514">
        <v>8</v>
      </c>
      <c r="D514" t="s">
        <v>1375</v>
      </c>
      <c r="E514" t="s">
        <v>688</v>
      </c>
      <c r="F514" t="s">
        <v>688</v>
      </c>
      <c r="G514" s="1">
        <v>43521</v>
      </c>
      <c r="H514" s="6">
        <f t="shared" si="14"/>
        <v>2019</v>
      </c>
      <c r="I514">
        <v>13959</v>
      </c>
      <c r="J514" s="11">
        <f t="shared" si="15"/>
        <v>27.638819999999999</v>
      </c>
      <c r="K514" t="s">
        <v>1212</v>
      </c>
      <c r="L514" t="s">
        <v>10</v>
      </c>
    </row>
    <row r="515" spans="1:12">
      <c r="A515" s="2" t="s">
        <v>19</v>
      </c>
      <c r="B515" t="s">
        <v>20</v>
      </c>
      <c r="C515">
        <v>8</v>
      </c>
      <c r="D515" t="s">
        <v>1375</v>
      </c>
      <c r="E515" t="s">
        <v>689</v>
      </c>
      <c r="F515" t="s">
        <v>689</v>
      </c>
      <c r="G515" s="1">
        <v>43522</v>
      </c>
      <c r="H515" s="6">
        <f t="shared" ref="H515:H578" si="16">IF(MONTH(G515)&gt;9, YEAR(G515)+1,YEAR(G515))</f>
        <v>2019</v>
      </c>
      <c r="I515">
        <v>39811</v>
      </c>
      <c r="J515" s="11">
        <f t="shared" ref="J515:J578" si="17">I515*0.00198</f>
        <v>78.825779999999995</v>
      </c>
      <c r="K515" t="s">
        <v>21</v>
      </c>
      <c r="L515" t="s">
        <v>10</v>
      </c>
    </row>
    <row r="516" spans="1:12">
      <c r="A516" s="2" t="s">
        <v>19</v>
      </c>
      <c r="B516" t="s">
        <v>20</v>
      </c>
      <c r="C516">
        <v>8</v>
      </c>
      <c r="D516" t="s">
        <v>1375</v>
      </c>
      <c r="E516" t="s">
        <v>690</v>
      </c>
      <c r="F516" t="s">
        <v>690</v>
      </c>
      <c r="G516" s="1">
        <v>43523</v>
      </c>
      <c r="H516" s="6">
        <f t="shared" si="16"/>
        <v>2019</v>
      </c>
      <c r="I516">
        <v>42519</v>
      </c>
      <c r="J516" s="11">
        <f t="shared" si="17"/>
        <v>84.187619999999995</v>
      </c>
      <c r="K516" t="s">
        <v>21</v>
      </c>
      <c r="L516" t="s">
        <v>10</v>
      </c>
    </row>
    <row r="517" spans="1:12">
      <c r="A517" s="2" t="s">
        <v>19</v>
      </c>
      <c r="B517" t="s">
        <v>20</v>
      </c>
      <c r="C517">
        <v>8</v>
      </c>
      <c r="D517" t="s">
        <v>1375</v>
      </c>
      <c r="E517" t="s">
        <v>691</v>
      </c>
      <c r="F517" t="s">
        <v>691</v>
      </c>
      <c r="G517" s="1">
        <v>43524</v>
      </c>
      <c r="H517" s="6">
        <f t="shared" si="16"/>
        <v>2019</v>
      </c>
      <c r="I517">
        <v>32363</v>
      </c>
      <c r="J517" s="11">
        <f t="shared" si="17"/>
        <v>64.078739999999996</v>
      </c>
      <c r="K517" t="s">
        <v>21</v>
      </c>
      <c r="L517" t="s">
        <v>10</v>
      </c>
    </row>
    <row r="518" spans="1:12">
      <c r="A518" s="2" t="s">
        <v>19</v>
      </c>
      <c r="B518" t="s">
        <v>20</v>
      </c>
      <c r="C518">
        <v>8</v>
      </c>
      <c r="D518" t="s">
        <v>1375</v>
      </c>
      <c r="E518" t="s">
        <v>692</v>
      </c>
      <c r="F518" t="s">
        <v>692</v>
      </c>
      <c r="G518" s="1">
        <v>43525</v>
      </c>
      <c r="H518" s="6">
        <f t="shared" si="16"/>
        <v>2019</v>
      </c>
      <c r="I518">
        <v>24627</v>
      </c>
      <c r="J518" s="11">
        <f t="shared" si="17"/>
        <v>48.76146</v>
      </c>
      <c r="K518" t="s">
        <v>1212</v>
      </c>
      <c r="L518" t="s">
        <v>10</v>
      </c>
    </row>
    <row r="519" spans="1:12">
      <c r="A519" s="2" t="s">
        <v>19</v>
      </c>
      <c r="B519" t="s">
        <v>20</v>
      </c>
      <c r="C519">
        <v>8</v>
      </c>
      <c r="D519" t="s">
        <v>1375</v>
      </c>
      <c r="E519" t="s">
        <v>693</v>
      </c>
      <c r="F519" t="s">
        <v>693</v>
      </c>
      <c r="G519" s="1">
        <v>43526</v>
      </c>
      <c r="H519" s="6">
        <f t="shared" si="16"/>
        <v>2019</v>
      </c>
      <c r="I519">
        <v>23202</v>
      </c>
      <c r="J519" s="11">
        <f t="shared" si="17"/>
        <v>45.939959999999999</v>
      </c>
      <c r="K519" t="s">
        <v>1212</v>
      </c>
      <c r="L519" t="s">
        <v>10</v>
      </c>
    </row>
    <row r="520" spans="1:12">
      <c r="A520" s="2" t="s">
        <v>19</v>
      </c>
      <c r="B520" t="s">
        <v>20</v>
      </c>
      <c r="C520">
        <v>8</v>
      </c>
      <c r="D520" t="s">
        <v>1375</v>
      </c>
      <c r="E520" t="s">
        <v>694</v>
      </c>
      <c r="F520" t="s">
        <v>694</v>
      </c>
      <c r="G520" s="1">
        <v>43527</v>
      </c>
      <c r="H520" s="6">
        <f t="shared" si="16"/>
        <v>2019</v>
      </c>
      <c r="I520">
        <v>22780</v>
      </c>
      <c r="J520" s="11">
        <f t="shared" si="17"/>
        <v>45.104399999999998</v>
      </c>
      <c r="K520" t="s">
        <v>1212</v>
      </c>
      <c r="L520" t="s">
        <v>10</v>
      </c>
    </row>
    <row r="521" spans="1:12">
      <c r="A521" s="2" t="s">
        <v>19</v>
      </c>
      <c r="B521" t="s">
        <v>20</v>
      </c>
      <c r="C521">
        <v>8</v>
      </c>
      <c r="D521" t="s">
        <v>1375</v>
      </c>
      <c r="E521" t="s">
        <v>695</v>
      </c>
      <c r="F521" t="s">
        <v>695</v>
      </c>
      <c r="G521" s="1">
        <v>43528</v>
      </c>
      <c r="H521" s="6">
        <f t="shared" si="16"/>
        <v>2019</v>
      </c>
      <c r="I521">
        <v>23344</v>
      </c>
      <c r="J521" s="11">
        <f t="shared" si="17"/>
        <v>46.221119999999999</v>
      </c>
      <c r="K521" t="s">
        <v>1212</v>
      </c>
      <c r="L521" t="s">
        <v>10</v>
      </c>
    </row>
    <row r="522" spans="1:12">
      <c r="A522" s="2" t="s">
        <v>19</v>
      </c>
      <c r="B522" t="s">
        <v>20</v>
      </c>
      <c r="C522">
        <v>8</v>
      </c>
      <c r="D522" t="s">
        <v>1375</v>
      </c>
      <c r="E522" t="s">
        <v>696</v>
      </c>
      <c r="F522" t="s">
        <v>696</v>
      </c>
      <c r="G522" s="1">
        <v>43529</v>
      </c>
      <c r="H522" s="6">
        <f t="shared" si="16"/>
        <v>2019</v>
      </c>
      <c r="I522">
        <v>21153</v>
      </c>
      <c r="J522" s="11">
        <f t="shared" si="17"/>
        <v>41.882939999999998</v>
      </c>
      <c r="K522" t="s">
        <v>1212</v>
      </c>
      <c r="L522" t="s">
        <v>10</v>
      </c>
    </row>
    <row r="523" spans="1:12">
      <c r="A523" s="2" t="s">
        <v>19</v>
      </c>
      <c r="B523" t="s">
        <v>20</v>
      </c>
      <c r="C523">
        <v>8</v>
      </c>
      <c r="D523" t="s">
        <v>1375</v>
      </c>
      <c r="E523" t="s">
        <v>697</v>
      </c>
      <c r="F523" t="s">
        <v>697</v>
      </c>
      <c r="G523" s="1">
        <v>43530</v>
      </c>
      <c r="H523" s="6">
        <f t="shared" si="16"/>
        <v>2019</v>
      </c>
      <c r="I523">
        <v>37154</v>
      </c>
      <c r="J523" s="11">
        <f t="shared" si="17"/>
        <v>73.564920000000001</v>
      </c>
      <c r="K523" t="s">
        <v>21</v>
      </c>
      <c r="L523" t="s">
        <v>10</v>
      </c>
    </row>
    <row r="524" spans="1:12">
      <c r="A524" s="2" t="s">
        <v>19</v>
      </c>
      <c r="B524" t="s">
        <v>20</v>
      </c>
      <c r="C524">
        <v>8</v>
      </c>
      <c r="D524" t="s">
        <v>1375</v>
      </c>
      <c r="E524" t="s">
        <v>698</v>
      </c>
      <c r="F524" t="s">
        <v>698</v>
      </c>
      <c r="G524" s="1">
        <v>43531</v>
      </c>
      <c r="H524" s="6">
        <f t="shared" si="16"/>
        <v>2019</v>
      </c>
      <c r="I524">
        <v>38445</v>
      </c>
      <c r="J524" s="11">
        <f t="shared" si="17"/>
        <v>76.121099999999998</v>
      </c>
      <c r="K524" t="s">
        <v>21</v>
      </c>
      <c r="L524" t="s">
        <v>10</v>
      </c>
    </row>
    <row r="525" spans="1:12">
      <c r="A525" s="2" t="s">
        <v>19</v>
      </c>
      <c r="B525" t="s">
        <v>20</v>
      </c>
      <c r="C525">
        <v>8</v>
      </c>
      <c r="D525" t="s">
        <v>1375</v>
      </c>
      <c r="E525" t="s">
        <v>699</v>
      </c>
      <c r="F525" t="s">
        <v>699</v>
      </c>
      <c r="G525" s="1">
        <v>43532</v>
      </c>
      <c r="H525" s="6">
        <f t="shared" si="16"/>
        <v>2019</v>
      </c>
      <c r="I525">
        <v>28194</v>
      </c>
      <c r="J525" s="11">
        <f t="shared" si="17"/>
        <v>55.824120000000001</v>
      </c>
      <c r="K525" t="s">
        <v>21</v>
      </c>
      <c r="L525" t="s">
        <v>10</v>
      </c>
    </row>
    <row r="526" spans="1:12">
      <c r="A526" s="2" t="s">
        <v>19</v>
      </c>
      <c r="B526" t="s">
        <v>20</v>
      </c>
      <c r="C526">
        <v>8</v>
      </c>
      <c r="D526" t="s">
        <v>1375</v>
      </c>
      <c r="E526" t="s">
        <v>700</v>
      </c>
      <c r="F526" t="s">
        <v>700</v>
      </c>
      <c r="G526" s="1">
        <v>43533</v>
      </c>
      <c r="H526" s="6">
        <f t="shared" si="16"/>
        <v>2019</v>
      </c>
      <c r="I526">
        <v>21780</v>
      </c>
      <c r="J526" s="11">
        <f t="shared" si="17"/>
        <v>43.124400000000001</v>
      </c>
      <c r="K526" t="s">
        <v>21</v>
      </c>
      <c r="L526" t="s">
        <v>10</v>
      </c>
    </row>
    <row r="527" spans="1:12">
      <c r="A527" s="2" t="s">
        <v>19</v>
      </c>
      <c r="B527" t="s">
        <v>20</v>
      </c>
      <c r="C527">
        <v>8</v>
      </c>
      <c r="D527" t="s">
        <v>1375</v>
      </c>
      <c r="E527" t="s">
        <v>701</v>
      </c>
      <c r="F527" t="s">
        <v>701</v>
      </c>
      <c r="G527" s="1">
        <v>43534</v>
      </c>
      <c r="H527" s="6">
        <f t="shared" si="16"/>
        <v>2019</v>
      </c>
      <c r="I527">
        <v>17062</v>
      </c>
      <c r="J527" s="11">
        <f t="shared" si="17"/>
        <v>33.782760000000003</v>
      </c>
      <c r="K527" t="s">
        <v>21</v>
      </c>
      <c r="L527" t="s">
        <v>10</v>
      </c>
    </row>
    <row r="528" spans="1:12">
      <c r="A528" s="2" t="s">
        <v>19</v>
      </c>
      <c r="B528" t="s">
        <v>20</v>
      </c>
      <c r="C528">
        <v>8</v>
      </c>
      <c r="D528" t="s">
        <v>1375</v>
      </c>
      <c r="E528" t="s">
        <v>702</v>
      </c>
      <c r="F528" t="s">
        <v>702</v>
      </c>
      <c r="G528" s="1">
        <v>43535</v>
      </c>
      <c r="H528" s="6">
        <f t="shared" si="16"/>
        <v>2019</v>
      </c>
      <c r="I528">
        <v>15500</v>
      </c>
      <c r="J528" s="11">
        <f t="shared" si="17"/>
        <v>30.69</v>
      </c>
      <c r="K528" t="s">
        <v>21</v>
      </c>
      <c r="L528" t="s">
        <v>10</v>
      </c>
    </row>
    <row r="529" spans="1:12">
      <c r="A529" s="2" t="s">
        <v>19</v>
      </c>
      <c r="B529" t="s">
        <v>20</v>
      </c>
      <c r="C529">
        <v>8</v>
      </c>
      <c r="D529" t="s">
        <v>1375</v>
      </c>
      <c r="E529" t="s">
        <v>703</v>
      </c>
      <c r="F529" t="s">
        <v>703</v>
      </c>
      <c r="G529" s="1">
        <v>43536</v>
      </c>
      <c r="H529" s="6">
        <f t="shared" si="16"/>
        <v>2019</v>
      </c>
      <c r="I529">
        <v>13494</v>
      </c>
      <c r="J529" s="11">
        <f t="shared" si="17"/>
        <v>26.718119999999999</v>
      </c>
      <c r="K529" t="s">
        <v>1212</v>
      </c>
      <c r="L529" t="s">
        <v>10</v>
      </c>
    </row>
    <row r="530" spans="1:12">
      <c r="A530" s="2" t="s">
        <v>19</v>
      </c>
      <c r="B530" t="s">
        <v>20</v>
      </c>
      <c r="C530">
        <v>8</v>
      </c>
      <c r="D530" t="s">
        <v>1375</v>
      </c>
      <c r="E530" t="s">
        <v>704</v>
      </c>
      <c r="F530" t="s">
        <v>704</v>
      </c>
      <c r="G530" s="1">
        <v>43537</v>
      </c>
      <c r="H530" s="6">
        <f t="shared" si="16"/>
        <v>2019</v>
      </c>
      <c r="I530">
        <v>12160</v>
      </c>
      <c r="J530" s="11">
        <f t="shared" si="17"/>
        <v>24.076799999999999</v>
      </c>
      <c r="K530" t="s">
        <v>21</v>
      </c>
      <c r="L530" t="s">
        <v>10</v>
      </c>
    </row>
    <row r="531" spans="1:12">
      <c r="A531" s="2" t="s">
        <v>19</v>
      </c>
      <c r="B531" t="s">
        <v>20</v>
      </c>
      <c r="C531">
        <v>8</v>
      </c>
      <c r="D531" t="s">
        <v>1375</v>
      </c>
      <c r="E531" t="s">
        <v>705</v>
      </c>
      <c r="F531" t="s">
        <v>705</v>
      </c>
      <c r="G531" s="1">
        <v>43538</v>
      </c>
      <c r="H531" s="6">
        <f t="shared" si="16"/>
        <v>2019</v>
      </c>
      <c r="I531">
        <v>10805</v>
      </c>
      <c r="J531" s="11">
        <f t="shared" si="17"/>
        <v>21.393899999999999</v>
      </c>
      <c r="K531" t="s">
        <v>21</v>
      </c>
      <c r="L531" t="s">
        <v>10</v>
      </c>
    </row>
    <row r="532" spans="1:12">
      <c r="A532" s="2" t="s">
        <v>19</v>
      </c>
      <c r="B532" t="s">
        <v>20</v>
      </c>
      <c r="C532">
        <v>8</v>
      </c>
      <c r="D532" t="s">
        <v>1375</v>
      </c>
      <c r="E532" t="s">
        <v>706</v>
      </c>
      <c r="F532" t="s">
        <v>706</v>
      </c>
      <c r="G532" s="1">
        <v>43539</v>
      </c>
      <c r="H532" s="6">
        <f t="shared" si="16"/>
        <v>2019</v>
      </c>
      <c r="I532">
        <v>11155</v>
      </c>
      <c r="J532" s="11">
        <f t="shared" si="17"/>
        <v>22.0869</v>
      </c>
      <c r="K532" t="s">
        <v>21</v>
      </c>
      <c r="L532" t="s">
        <v>10</v>
      </c>
    </row>
    <row r="533" spans="1:12">
      <c r="A533" s="2" t="s">
        <v>19</v>
      </c>
      <c r="B533" t="s">
        <v>20</v>
      </c>
      <c r="C533">
        <v>8</v>
      </c>
      <c r="D533" t="s">
        <v>1375</v>
      </c>
      <c r="E533" t="s">
        <v>707</v>
      </c>
      <c r="F533" t="s">
        <v>707</v>
      </c>
      <c r="G533" s="1">
        <v>43540</v>
      </c>
      <c r="H533" s="6">
        <f t="shared" si="16"/>
        <v>2019</v>
      </c>
      <c r="I533">
        <v>9965</v>
      </c>
      <c r="J533" s="11">
        <f t="shared" si="17"/>
        <v>19.730699999999999</v>
      </c>
      <c r="K533" t="s">
        <v>1212</v>
      </c>
      <c r="L533" t="s">
        <v>10</v>
      </c>
    </row>
    <row r="534" spans="1:12">
      <c r="A534" s="2" t="s">
        <v>19</v>
      </c>
      <c r="B534" t="s">
        <v>20</v>
      </c>
      <c r="C534">
        <v>8</v>
      </c>
      <c r="D534" t="s">
        <v>1375</v>
      </c>
      <c r="E534" t="s">
        <v>708</v>
      </c>
      <c r="F534" t="s">
        <v>708</v>
      </c>
      <c r="G534" s="1">
        <v>43541</v>
      </c>
      <c r="H534" s="6">
        <f t="shared" si="16"/>
        <v>2019</v>
      </c>
      <c r="I534">
        <v>9462</v>
      </c>
      <c r="J534" s="11">
        <f t="shared" si="17"/>
        <v>18.734760000000001</v>
      </c>
      <c r="K534" t="s">
        <v>21</v>
      </c>
      <c r="L534" t="s">
        <v>10</v>
      </c>
    </row>
    <row r="535" spans="1:12">
      <c r="A535" s="2" t="s">
        <v>19</v>
      </c>
      <c r="B535" t="s">
        <v>20</v>
      </c>
      <c r="C535">
        <v>8</v>
      </c>
      <c r="D535" t="s">
        <v>1375</v>
      </c>
      <c r="E535" t="s">
        <v>709</v>
      </c>
      <c r="F535" t="s">
        <v>709</v>
      </c>
      <c r="G535" s="1">
        <v>43542</v>
      </c>
      <c r="H535" s="6">
        <f t="shared" si="16"/>
        <v>2019</v>
      </c>
      <c r="I535">
        <v>10691</v>
      </c>
      <c r="J535" s="11">
        <f t="shared" si="17"/>
        <v>21.16818</v>
      </c>
      <c r="K535" t="s">
        <v>21</v>
      </c>
      <c r="L535" t="s">
        <v>10</v>
      </c>
    </row>
    <row r="536" spans="1:12">
      <c r="A536" s="2" t="s">
        <v>19</v>
      </c>
      <c r="B536" t="s">
        <v>20</v>
      </c>
      <c r="C536">
        <v>8</v>
      </c>
      <c r="D536" t="s">
        <v>1375</v>
      </c>
      <c r="E536" t="s">
        <v>710</v>
      </c>
      <c r="F536" t="s">
        <v>710</v>
      </c>
      <c r="G536" s="1">
        <v>43543</v>
      </c>
      <c r="H536" s="6">
        <f t="shared" si="16"/>
        <v>2019</v>
      </c>
      <c r="I536">
        <v>10993</v>
      </c>
      <c r="J536" s="11">
        <f t="shared" si="17"/>
        <v>21.76614</v>
      </c>
      <c r="K536" t="s">
        <v>21</v>
      </c>
      <c r="L536" t="s">
        <v>10</v>
      </c>
    </row>
    <row r="537" spans="1:12">
      <c r="A537" s="2" t="s">
        <v>19</v>
      </c>
      <c r="B537" t="s">
        <v>20</v>
      </c>
      <c r="C537">
        <v>8</v>
      </c>
      <c r="D537" t="s">
        <v>1375</v>
      </c>
      <c r="E537" t="s">
        <v>711</v>
      </c>
      <c r="F537" t="s">
        <v>711</v>
      </c>
      <c r="G537" s="1">
        <v>43544</v>
      </c>
      <c r="H537" s="6">
        <f t="shared" si="16"/>
        <v>2019</v>
      </c>
      <c r="I537">
        <v>13062</v>
      </c>
      <c r="J537" s="11">
        <f t="shared" si="17"/>
        <v>25.862760000000002</v>
      </c>
      <c r="K537" t="s">
        <v>21</v>
      </c>
      <c r="L537" t="s">
        <v>10</v>
      </c>
    </row>
    <row r="538" spans="1:12">
      <c r="A538" s="2" t="s">
        <v>19</v>
      </c>
      <c r="B538" t="s">
        <v>20</v>
      </c>
      <c r="C538">
        <v>8</v>
      </c>
      <c r="D538" t="s">
        <v>1375</v>
      </c>
      <c r="E538" t="s">
        <v>712</v>
      </c>
      <c r="F538" t="s">
        <v>712</v>
      </c>
      <c r="G538" s="1">
        <v>43545</v>
      </c>
      <c r="H538" s="6">
        <f t="shared" si="16"/>
        <v>2019</v>
      </c>
      <c r="I538">
        <v>13013</v>
      </c>
      <c r="J538" s="11">
        <f t="shared" si="17"/>
        <v>25.765740000000001</v>
      </c>
      <c r="K538" t="s">
        <v>21</v>
      </c>
      <c r="L538" t="s">
        <v>10</v>
      </c>
    </row>
    <row r="539" spans="1:12">
      <c r="A539" s="2" t="s">
        <v>19</v>
      </c>
      <c r="B539" t="s">
        <v>20</v>
      </c>
      <c r="C539">
        <v>8</v>
      </c>
      <c r="D539" t="s">
        <v>1375</v>
      </c>
      <c r="E539" t="s">
        <v>713</v>
      </c>
      <c r="F539" t="s">
        <v>713</v>
      </c>
      <c r="G539" s="1">
        <v>43546</v>
      </c>
      <c r="H539" s="6">
        <f t="shared" si="16"/>
        <v>2019</v>
      </c>
      <c r="I539">
        <v>14900</v>
      </c>
      <c r="J539" s="11">
        <f t="shared" si="17"/>
        <v>29.501999999999999</v>
      </c>
      <c r="K539" t="s">
        <v>21</v>
      </c>
      <c r="L539" t="s">
        <v>10</v>
      </c>
    </row>
    <row r="540" spans="1:12">
      <c r="A540" s="2" t="s">
        <v>19</v>
      </c>
      <c r="B540" t="s">
        <v>20</v>
      </c>
      <c r="C540">
        <v>8</v>
      </c>
      <c r="D540" t="s">
        <v>1375</v>
      </c>
      <c r="E540" t="s">
        <v>714</v>
      </c>
      <c r="F540" t="s">
        <v>714</v>
      </c>
      <c r="G540" s="1">
        <v>43547</v>
      </c>
      <c r="H540" s="6">
        <f t="shared" si="16"/>
        <v>2019</v>
      </c>
      <c r="I540">
        <v>15339</v>
      </c>
      <c r="J540" s="11">
        <f t="shared" si="17"/>
        <v>30.371220000000001</v>
      </c>
      <c r="K540" t="s">
        <v>21</v>
      </c>
      <c r="L540" t="s">
        <v>10</v>
      </c>
    </row>
    <row r="541" spans="1:12">
      <c r="A541" s="2" t="s">
        <v>19</v>
      </c>
      <c r="B541" t="s">
        <v>20</v>
      </c>
      <c r="C541">
        <v>8</v>
      </c>
      <c r="D541" t="s">
        <v>1375</v>
      </c>
      <c r="E541" t="s">
        <v>715</v>
      </c>
      <c r="F541" t="s">
        <v>715</v>
      </c>
      <c r="G541" s="1">
        <v>43548</v>
      </c>
      <c r="H541" s="6">
        <f t="shared" si="16"/>
        <v>2019</v>
      </c>
      <c r="I541">
        <v>13237</v>
      </c>
      <c r="J541" s="11">
        <f t="shared" si="17"/>
        <v>26.20926</v>
      </c>
      <c r="K541" t="s">
        <v>21</v>
      </c>
      <c r="L541" t="s">
        <v>10</v>
      </c>
    </row>
    <row r="542" spans="1:12">
      <c r="A542" s="2" t="s">
        <v>19</v>
      </c>
      <c r="B542" t="s">
        <v>20</v>
      </c>
      <c r="C542">
        <v>8</v>
      </c>
      <c r="D542" t="s">
        <v>1375</v>
      </c>
      <c r="E542" t="s">
        <v>716</v>
      </c>
      <c r="F542" t="s">
        <v>716</v>
      </c>
      <c r="G542" s="1">
        <v>43549</v>
      </c>
      <c r="H542" s="6">
        <f t="shared" si="16"/>
        <v>2019</v>
      </c>
      <c r="I542">
        <v>16668</v>
      </c>
      <c r="J542" s="11">
        <f t="shared" si="17"/>
        <v>33.00264</v>
      </c>
      <c r="K542" t="s">
        <v>21</v>
      </c>
      <c r="L542" t="s">
        <v>10</v>
      </c>
    </row>
    <row r="543" spans="1:12">
      <c r="A543" s="2" t="s">
        <v>19</v>
      </c>
      <c r="B543" t="s">
        <v>20</v>
      </c>
      <c r="C543">
        <v>8</v>
      </c>
      <c r="D543" t="s">
        <v>1375</v>
      </c>
      <c r="E543" t="s">
        <v>717</v>
      </c>
      <c r="F543" t="s">
        <v>717</v>
      </c>
      <c r="G543" s="1">
        <v>43550</v>
      </c>
      <c r="H543" s="6">
        <f t="shared" si="16"/>
        <v>2019</v>
      </c>
      <c r="I543">
        <v>23466</v>
      </c>
      <c r="J543" s="11">
        <f t="shared" si="17"/>
        <v>46.462679999999999</v>
      </c>
      <c r="K543" t="s">
        <v>21</v>
      </c>
      <c r="L543" t="s">
        <v>10</v>
      </c>
    </row>
    <row r="544" spans="1:12">
      <c r="A544" s="2" t="s">
        <v>19</v>
      </c>
      <c r="B544" t="s">
        <v>20</v>
      </c>
      <c r="C544">
        <v>8</v>
      </c>
      <c r="D544" t="s">
        <v>1375</v>
      </c>
      <c r="E544" t="s">
        <v>718</v>
      </c>
      <c r="F544" t="s">
        <v>718</v>
      </c>
      <c r="G544" s="1">
        <v>43551</v>
      </c>
      <c r="H544" s="6">
        <f t="shared" si="16"/>
        <v>2019</v>
      </c>
      <c r="I544">
        <v>30922</v>
      </c>
      <c r="J544" s="11">
        <f t="shared" si="17"/>
        <v>61.225560000000002</v>
      </c>
      <c r="K544" t="s">
        <v>21</v>
      </c>
      <c r="L544" t="s">
        <v>10</v>
      </c>
    </row>
    <row r="545" spans="1:12">
      <c r="A545" s="2" t="s">
        <v>19</v>
      </c>
      <c r="B545" t="s">
        <v>20</v>
      </c>
      <c r="C545">
        <v>8</v>
      </c>
      <c r="D545" t="s">
        <v>1375</v>
      </c>
      <c r="E545" t="s">
        <v>719</v>
      </c>
      <c r="F545" t="s">
        <v>719</v>
      </c>
      <c r="G545" s="1">
        <v>43552</v>
      </c>
      <c r="H545" s="6">
        <f t="shared" si="16"/>
        <v>2019</v>
      </c>
      <c r="I545">
        <v>29496</v>
      </c>
      <c r="J545" s="11">
        <f t="shared" si="17"/>
        <v>58.402079999999998</v>
      </c>
      <c r="K545" t="s">
        <v>21</v>
      </c>
      <c r="L545" t="s">
        <v>10</v>
      </c>
    </row>
    <row r="546" spans="1:12">
      <c r="A546" s="2" t="s">
        <v>19</v>
      </c>
      <c r="B546" t="s">
        <v>20</v>
      </c>
      <c r="C546">
        <v>8</v>
      </c>
      <c r="D546" t="s">
        <v>1375</v>
      </c>
      <c r="E546" t="s">
        <v>720</v>
      </c>
      <c r="F546" t="s">
        <v>720</v>
      </c>
      <c r="G546" s="1">
        <v>43553</v>
      </c>
      <c r="H546" s="6">
        <f t="shared" si="16"/>
        <v>2019</v>
      </c>
      <c r="I546">
        <v>22840</v>
      </c>
      <c r="J546" s="11">
        <f t="shared" si="17"/>
        <v>45.223199999999999</v>
      </c>
      <c r="K546" t="s">
        <v>21</v>
      </c>
      <c r="L546" t="s">
        <v>10</v>
      </c>
    </row>
    <row r="547" spans="1:12">
      <c r="A547" s="2" t="s">
        <v>19</v>
      </c>
      <c r="B547" t="s">
        <v>20</v>
      </c>
      <c r="C547">
        <v>8</v>
      </c>
      <c r="D547" t="s">
        <v>1375</v>
      </c>
      <c r="E547" t="s">
        <v>721</v>
      </c>
      <c r="F547" t="s">
        <v>721</v>
      </c>
      <c r="G547" s="1">
        <v>43554</v>
      </c>
      <c r="H547" s="6">
        <f t="shared" si="16"/>
        <v>2019</v>
      </c>
      <c r="I547">
        <v>19195</v>
      </c>
      <c r="J547" s="11">
        <f t="shared" si="17"/>
        <v>38.006099999999996</v>
      </c>
      <c r="K547" t="s">
        <v>21</v>
      </c>
      <c r="L547" t="s">
        <v>10</v>
      </c>
    </row>
    <row r="548" spans="1:12">
      <c r="A548" s="2" t="s">
        <v>19</v>
      </c>
      <c r="B548" t="s">
        <v>20</v>
      </c>
      <c r="C548">
        <v>8</v>
      </c>
      <c r="D548" t="s">
        <v>1375</v>
      </c>
      <c r="E548" t="s">
        <v>722</v>
      </c>
      <c r="F548" t="s">
        <v>722</v>
      </c>
      <c r="G548" s="1">
        <v>43555</v>
      </c>
      <c r="H548" s="6">
        <f t="shared" si="16"/>
        <v>2019</v>
      </c>
      <c r="I548">
        <v>17741</v>
      </c>
      <c r="J548" s="11">
        <f t="shared" si="17"/>
        <v>35.127180000000003</v>
      </c>
      <c r="K548" t="s">
        <v>21</v>
      </c>
      <c r="L548" t="s">
        <v>10</v>
      </c>
    </row>
    <row r="549" spans="1:12">
      <c r="A549" s="2" t="s">
        <v>19</v>
      </c>
      <c r="B549" t="s">
        <v>20</v>
      </c>
      <c r="C549">
        <v>8</v>
      </c>
      <c r="D549" t="s">
        <v>1375</v>
      </c>
      <c r="E549" t="s">
        <v>723</v>
      </c>
      <c r="F549" t="s">
        <v>723</v>
      </c>
      <c r="G549" s="1">
        <v>43556</v>
      </c>
      <c r="H549" s="6">
        <f t="shared" si="16"/>
        <v>2019</v>
      </c>
      <c r="I549">
        <v>17366</v>
      </c>
      <c r="J549" s="11">
        <f t="shared" si="17"/>
        <v>34.384680000000003</v>
      </c>
      <c r="K549" t="s">
        <v>21</v>
      </c>
      <c r="L549" t="s">
        <v>10</v>
      </c>
    </row>
    <row r="550" spans="1:12">
      <c r="A550" s="2" t="s">
        <v>19</v>
      </c>
      <c r="B550" t="s">
        <v>20</v>
      </c>
      <c r="C550">
        <v>8</v>
      </c>
      <c r="D550" t="s">
        <v>1375</v>
      </c>
      <c r="E550" t="s">
        <v>724</v>
      </c>
      <c r="F550" t="s">
        <v>724</v>
      </c>
      <c r="G550" s="1">
        <v>43557</v>
      </c>
      <c r="H550" s="6">
        <f t="shared" si="16"/>
        <v>2019</v>
      </c>
      <c r="I550">
        <v>24568</v>
      </c>
      <c r="J550" s="11">
        <f t="shared" si="17"/>
        <v>48.644640000000003</v>
      </c>
      <c r="K550" t="s">
        <v>21</v>
      </c>
      <c r="L550" t="s">
        <v>10</v>
      </c>
    </row>
    <row r="551" spans="1:12">
      <c r="A551" s="2" t="s">
        <v>19</v>
      </c>
      <c r="B551" t="s">
        <v>20</v>
      </c>
      <c r="C551">
        <v>8</v>
      </c>
      <c r="D551" t="s">
        <v>1375</v>
      </c>
      <c r="E551" t="s">
        <v>725</v>
      </c>
      <c r="F551" t="s">
        <v>725</v>
      </c>
      <c r="G551" s="1">
        <v>43558</v>
      </c>
      <c r="H551" s="6">
        <f t="shared" si="16"/>
        <v>2019</v>
      </c>
      <c r="I551">
        <v>26592</v>
      </c>
      <c r="J551" s="11">
        <f t="shared" si="17"/>
        <v>52.652160000000002</v>
      </c>
      <c r="K551" t="s">
        <v>21</v>
      </c>
      <c r="L551" t="s">
        <v>10</v>
      </c>
    </row>
    <row r="552" spans="1:12">
      <c r="A552" s="2" t="s">
        <v>19</v>
      </c>
      <c r="B552" t="s">
        <v>20</v>
      </c>
      <c r="C552">
        <v>8</v>
      </c>
      <c r="D552" t="s">
        <v>1375</v>
      </c>
      <c r="E552" t="s">
        <v>726</v>
      </c>
      <c r="F552" t="s">
        <v>726</v>
      </c>
      <c r="G552" s="1">
        <v>43559</v>
      </c>
      <c r="H552" s="6">
        <f t="shared" si="16"/>
        <v>2019</v>
      </c>
      <c r="I552">
        <v>24351</v>
      </c>
      <c r="J552" s="11">
        <f t="shared" si="17"/>
        <v>48.214979999999997</v>
      </c>
      <c r="K552" t="s">
        <v>21</v>
      </c>
      <c r="L552" t="s">
        <v>10</v>
      </c>
    </row>
    <row r="553" spans="1:12">
      <c r="A553" s="2" t="s">
        <v>19</v>
      </c>
      <c r="B553" t="s">
        <v>20</v>
      </c>
      <c r="C553">
        <v>8</v>
      </c>
      <c r="D553" t="s">
        <v>1375</v>
      </c>
      <c r="E553" t="s">
        <v>727</v>
      </c>
      <c r="F553" t="s">
        <v>727</v>
      </c>
      <c r="G553" s="1">
        <v>43560</v>
      </c>
      <c r="H553" s="6">
        <f t="shared" si="16"/>
        <v>2019</v>
      </c>
      <c r="I553">
        <v>24446</v>
      </c>
      <c r="J553" s="11">
        <f t="shared" si="17"/>
        <v>48.403080000000003</v>
      </c>
      <c r="K553" t="s">
        <v>21</v>
      </c>
      <c r="L553" t="s">
        <v>10</v>
      </c>
    </row>
    <row r="554" spans="1:12">
      <c r="A554" s="2" t="s">
        <v>19</v>
      </c>
      <c r="B554" t="s">
        <v>20</v>
      </c>
      <c r="C554">
        <v>8</v>
      </c>
      <c r="D554" t="s">
        <v>1375</v>
      </c>
      <c r="E554" t="s">
        <v>728</v>
      </c>
      <c r="F554" t="s">
        <v>728</v>
      </c>
      <c r="G554" s="1">
        <v>43561</v>
      </c>
      <c r="H554" s="6">
        <f t="shared" si="16"/>
        <v>2019</v>
      </c>
      <c r="I554">
        <v>24336</v>
      </c>
      <c r="J554" s="11">
        <f t="shared" si="17"/>
        <v>48.185279999999999</v>
      </c>
      <c r="K554" t="s">
        <v>1212</v>
      </c>
      <c r="L554" t="s">
        <v>10</v>
      </c>
    </row>
    <row r="555" spans="1:12">
      <c r="A555" s="2" t="s">
        <v>19</v>
      </c>
      <c r="B555" t="s">
        <v>20</v>
      </c>
      <c r="C555">
        <v>8</v>
      </c>
      <c r="D555" t="s">
        <v>1375</v>
      </c>
      <c r="E555" t="s">
        <v>729</v>
      </c>
      <c r="F555" t="s">
        <v>729</v>
      </c>
      <c r="G555" s="1">
        <v>43562</v>
      </c>
      <c r="H555" s="6">
        <f t="shared" si="16"/>
        <v>2019</v>
      </c>
      <c r="I555">
        <v>24093</v>
      </c>
      <c r="J555" s="11">
        <f t="shared" si="17"/>
        <v>47.704140000000002</v>
      </c>
      <c r="K555" t="s">
        <v>1212</v>
      </c>
      <c r="L555" t="s">
        <v>10</v>
      </c>
    </row>
    <row r="556" spans="1:12">
      <c r="A556" s="2" t="s">
        <v>19</v>
      </c>
      <c r="B556" t="s">
        <v>20</v>
      </c>
      <c r="C556">
        <v>8</v>
      </c>
      <c r="D556" t="s">
        <v>1375</v>
      </c>
      <c r="E556" t="s">
        <v>730</v>
      </c>
      <c r="F556" t="s">
        <v>730</v>
      </c>
      <c r="G556" s="1">
        <v>43563</v>
      </c>
      <c r="H556" s="6">
        <f t="shared" si="16"/>
        <v>2019</v>
      </c>
      <c r="I556">
        <v>29001</v>
      </c>
      <c r="J556" s="11">
        <f t="shared" si="17"/>
        <v>57.421979999999998</v>
      </c>
      <c r="K556" t="s">
        <v>1212</v>
      </c>
      <c r="L556" t="s">
        <v>10</v>
      </c>
    </row>
    <row r="557" spans="1:12">
      <c r="A557" s="2" t="s">
        <v>19</v>
      </c>
      <c r="B557" t="s">
        <v>20</v>
      </c>
      <c r="C557">
        <v>8</v>
      </c>
      <c r="D557" t="s">
        <v>1375</v>
      </c>
      <c r="E557" t="s">
        <v>731</v>
      </c>
      <c r="F557" t="s">
        <v>731</v>
      </c>
      <c r="G557" s="1">
        <v>43564</v>
      </c>
      <c r="H557" s="6">
        <f t="shared" si="16"/>
        <v>2019</v>
      </c>
      <c r="I557">
        <v>38217</v>
      </c>
      <c r="J557" s="11">
        <f t="shared" si="17"/>
        <v>75.669659999999993</v>
      </c>
      <c r="K557" t="s">
        <v>1212</v>
      </c>
      <c r="L557" t="s">
        <v>10</v>
      </c>
    </row>
    <row r="558" spans="1:12">
      <c r="A558" s="2" t="s">
        <v>19</v>
      </c>
      <c r="B558" t="s">
        <v>20</v>
      </c>
      <c r="C558">
        <v>8</v>
      </c>
      <c r="D558" t="s">
        <v>1375</v>
      </c>
      <c r="E558" t="s">
        <v>732</v>
      </c>
      <c r="F558" t="s">
        <v>732</v>
      </c>
      <c r="G558" s="1">
        <v>43565</v>
      </c>
      <c r="H558" s="6">
        <f t="shared" si="16"/>
        <v>2019</v>
      </c>
      <c r="I558">
        <v>28848</v>
      </c>
      <c r="J558" s="11">
        <f t="shared" si="17"/>
        <v>57.119039999999998</v>
      </c>
      <c r="K558" t="s">
        <v>21</v>
      </c>
      <c r="L558" t="s">
        <v>10</v>
      </c>
    </row>
    <row r="559" spans="1:12">
      <c r="A559" s="2" t="s">
        <v>19</v>
      </c>
      <c r="B559" t="s">
        <v>20</v>
      </c>
      <c r="C559">
        <v>8</v>
      </c>
      <c r="D559" t="s">
        <v>1375</v>
      </c>
      <c r="E559" t="s">
        <v>733</v>
      </c>
      <c r="F559" t="s">
        <v>733</v>
      </c>
      <c r="G559" s="1">
        <v>43566</v>
      </c>
      <c r="H559" s="6">
        <f t="shared" si="16"/>
        <v>2019</v>
      </c>
      <c r="I559">
        <v>24951</v>
      </c>
      <c r="J559" s="11">
        <f t="shared" si="17"/>
        <v>49.402979999999999</v>
      </c>
      <c r="K559" t="s">
        <v>21</v>
      </c>
      <c r="L559" t="s">
        <v>10</v>
      </c>
    </row>
    <row r="560" spans="1:12">
      <c r="A560" s="2" t="s">
        <v>19</v>
      </c>
      <c r="B560" t="s">
        <v>20</v>
      </c>
      <c r="C560">
        <v>8</v>
      </c>
      <c r="D560" t="s">
        <v>1375</v>
      </c>
      <c r="E560" t="s">
        <v>734</v>
      </c>
      <c r="F560" t="s">
        <v>734</v>
      </c>
      <c r="G560" s="1">
        <v>43567</v>
      </c>
      <c r="H560" s="6">
        <f t="shared" si="16"/>
        <v>2019</v>
      </c>
      <c r="I560">
        <v>22134</v>
      </c>
      <c r="J560" s="11">
        <f t="shared" si="17"/>
        <v>43.825319999999998</v>
      </c>
      <c r="K560" t="s">
        <v>1212</v>
      </c>
      <c r="L560" t="s">
        <v>10</v>
      </c>
    </row>
    <row r="561" spans="1:12">
      <c r="A561" s="2" t="s">
        <v>19</v>
      </c>
      <c r="B561" t="s">
        <v>20</v>
      </c>
      <c r="C561">
        <v>8</v>
      </c>
      <c r="D561" t="s">
        <v>1375</v>
      </c>
      <c r="E561" t="s">
        <v>735</v>
      </c>
      <c r="F561" t="s">
        <v>735</v>
      </c>
      <c r="G561" s="1">
        <v>43568</v>
      </c>
      <c r="H561" s="6">
        <f t="shared" si="16"/>
        <v>2019</v>
      </c>
      <c r="I561">
        <v>20591</v>
      </c>
      <c r="J561" s="11">
        <f t="shared" si="17"/>
        <v>40.770179999999996</v>
      </c>
      <c r="K561" t="s">
        <v>1212</v>
      </c>
      <c r="L561" t="s">
        <v>10</v>
      </c>
    </row>
    <row r="562" spans="1:12">
      <c r="A562" s="2" t="s">
        <v>19</v>
      </c>
      <c r="B562" t="s">
        <v>20</v>
      </c>
      <c r="C562">
        <v>8</v>
      </c>
      <c r="D562" t="s">
        <v>1375</v>
      </c>
      <c r="E562" t="s">
        <v>736</v>
      </c>
      <c r="F562" t="s">
        <v>736</v>
      </c>
      <c r="G562" s="1">
        <v>43569</v>
      </c>
      <c r="H562" s="6">
        <f t="shared" si="16"/>
        <v>2019</v>
      </c>
      <c r="I562">
        <v>18869</v>
      </c>
      <c r="J562" s="11">
        <f t="shared" si="17"/>
        <v>37.360619999999997</v>
      </c>
      <c r="K562" t="s">
        <v>1212</v>
      </c>
      <c r="L562" t="s">
        <v>10</v>
      </c>
    </row>
    <row r="563" spans="1:12">
      <c r="A563" s="2" t="s">
        <v>19</v>
      </c>
      <c r="B563" t="s">
        <v>20</v>
      </c>
      <c r="C563">
        <v>8</v>
      </c>
      <c r="D563" t="s">
        <v>1375</v>
      </c>
      <c r="E563" t="s">
        <v>737</v>
      </c>
      <c r="F563" t="s">
        <v>737</v>
      </c>
      <c r="G563" s="1">
        <v>43570</v>
      </c>
      <c r="H563" s="6">
        <f t="shared" si="16"/>
        <v>2019</v>
      </c>
      <c r="I563">
        <v>20107</v>
      </c>
      <c r="J563" s="11">
        <f t="shared" si="17"/>
        <v>39.811860000000003</v>
      </c>
      <c r="K563" t="s">
        <v>1212</v>
      </c>
      <c r="L563" t="s">
        <v>10</v>
      </c>
    </row>
    <row r="564" spans="1:12">
      <c r="A564" s="2" t="s">
        <v>19</v>
      </c>
      <c r="B564" t="s">
        <v>20</v>
      </c>
      <c r="C564">
        <v>8</v>
      </c>
      <c r="D564" t="s">
        <v>1375</v>
      </c>
      <c r="E564" t="s">
        <v>738</v>
      </c>
      <c r="F564" t="s">
        <v>738</v>
      </c>
      <c r="G564" s="1">
        <v>43571</v>
      </c>
      <c r="H564" s="6">
        <f t="shared" si="16"/>
        <v>2019</v>
      </c>
      <c r="I564">
        <v>19679</v>
      </c>
      <c r="J564" s="11">
        <f t="shared" si="17"/>
        <v>38.964419999999997</v>
      </c>
      <c r="K564" t="s">
        <v>1212</v>
      </c>
      <c r="L564" t="s">
        <v>10</v>
      </c>
    </row>
    <row r="565" spans="1:12">
      <c r="A565" s="2" t="s">
        <v>19</v>
      </c>
      <c r="B565" t="s">
        <v>20</v>
      </c>
      <c r="C565">
        <v>8</v>
      </c>
      <c r="D565" t="s">
        <v>1375</v>
      </c>
      <c r="E565" t="s">
        <v>739</v>
      </c>
      <c r="F565" t="s">
        <v>739</v>
      </c>
      <c r="G565" s="1">
        <v>43572</v>
      </c>
      <c r="H565" s="6">
        <f t="shared" si="16"/>
        <v>2019</v>
      </c>
      <c r="I565">
        <v>18399</v>
      </c>
      <c r="J565" s="11">
        <f t="shared" si="17"/>
        <v>36.430019999999999</v>
      </c>
      <c r="K565" t="s">
        <v>1212</v>
      </c>
      <c r="L565" t="s">
        <v>10</v>
      </c>
    </row>
    <row r="566" spans="1:12">
      <c r="A566" s="2" t="s">
        <v>19</v>
      </c>
      <c r="B566" t="s">
        <v>20</v>
      </c>
      <c r="C566">
        <v>8</v>
      </c>
      <c r="D566" t="s">
        <v>1375</v>
      </c>
      <c r="E566" t="s">
        <v>740</v>
      </c>
      <c r="F566" t="s">
        <v>740</v>
      </c>
      <c r="G566" s="1">
        <v>43573</v>
      </c>
      <c r="H566" s="6">
        <f t="shared" si="16"/>
        <v>2019</v>
      </c>
      <c r="I566">
        <v>18946</v>
      </c>
      <c r="J566" s="11">
        <f t="shared" si="17"/>
        <v>37.513080000000002</v>
      </c>
      <c r="K566" t="s">
        <v>1212</v>
      </c>
      <c r="L566" t="s">
        <v>10</v>
      </c>
    </row>
    <row r="567" spans="1:12">
      <c r="A567" s="2" t="s">
        <v>19</v>
      </c>
      <c r="B567" t="s">
        <v>20</v>
      </c>
      <c r="C567">
        <v>8</v>
      </c>
      <c r="D567" t="s">
        <v>1375</v>
      </c>
      <c r="E567" t="s">
        <v>741</v>
      </c>
      <c r="F567" t="s">
        <v>741</v>
      </c>
      <c r="G567" s="1">
        <v>43574</v>
      </c>
      <c r="H567" s="6">
        <f t="shared" si="16"/>
        <v>2019</v>
      </c>
      <c r="I567">
        <v>20608</v>
      </c>
      <c r="J567" s="11">
        <f t="shared" si="17"/>
        <v>40.803840000000001</v>
      </c>
      <c r="K567" t="s">
        <v>1212</v>
      </c>
      <c r="L567" t="s">
        <v>10</v>
      </c>
    </row>
    <row r="568" spans="1:12">
      <c r="A568" s="2" t="s">
        <v>19</v>
      </c>
      <c r="B568" t="s">
        <v>20</v>
      </c>
      <c r="C568">
        <v>8</v>
      </c>
      <c r="D568" t="s">
        <v>1375</v>
      </c>
      <c r="E568" t="s">
        <v>742</v>
      </c>
      <c r="F568" t="s">
        <v>742</v>
      </c>
      <c r="G568" s="1">
        <v>43575</v>
      </c>
      <c r="H568" s="6">
        <f t="shared" si="16"/>
        <v>2019</v>
      </c>
      <c r="I568">
        <v>22864</v>
      </c>
      <c r="J568" s="11">
        <f t="shared" si="17"/>
        <v>45.270719999999997</v>
      </c>
      <c r="K568" t="s">
        <v>21</v>
      </c>
      <c r="L568" t="s">
        <v>10</v>
      </c>
    </row>
    <row r="569" spans="1:12">
      <c r="A569" s="2" t="s">
        <v>19</v>
      </c>
      <c r="B569" t="s">
        <v>20</v>
      </c>
      <c r="C569">
        <v>8</v>
      </c>
      <c r="D569" t="s">
        <v>1375</v>
      </c>
      <c r="E569" t="s">
        <v>743</v>
      </c>
      <c r="F569" t="s">
        <v>743</v>
      </c>
      <c r="G569" s="1">
        <v>43576</v>
      </c>
      <c r="H569" s="6">
        <f t="shared" si="16"/>
        <v>2019</v>
      </c>
      <c r="I569">
        <v>22004</v>
      </c>
      <c r="J569" s="11">
        <f t="shared" si="17"/>
        <v>43.567920000000001</v>
      </c>
      <c r="K569" t="s">
        <v>21</v>
      </c>
      <c r="L569" t="s">
        <v>10</v>
      </c>
    </row>
    <row r="570" spans="1:12">
      <c r="A570" s="2" t="s">
        <v>19</v>
      </c>
      <c r="B570" t="s">
        <v>20</v>
      </c>
      <c r="C570">
        <v>8</v>
      </c>
      <c r="D570" t="s">
        <v>1375</v>
      </c>
      <c r="E570" t="s">
        <v>744</v>
      </c>
      <c r="F570" t="s">
        <v>744</v>
      </c>
      <c r="G570" s="1">
        <v>43577</v>
      </c>
      <c r="H570" s="6">
        <f t="shared" si="16"/>
        <v>2019</v>
      </c>
      <c r="I570">
        <v>21576</v>
      </c>
      <c r="J570" s="11">
        <f t="shared" si="17"/>
        <v>42.720480000000002</v>
      </c>
      <c r="K570" t="s">
        <v>21</v>
      </c>
      <c r="L570" t="s">
        <v>10</v>
      </c>
    </row>
    <row r="571" spans="1:12">
      <c r="A571" s="2" t="s">
        <v>19</v>
      </c>
      <c r="B571" t="s">
        <v>20</v>
      </c>
      <c r="C571">
        <v>8</v>
      </c>
      <c r="D571" t="s">
        <v>1375</v>
      </c>
      <c r="E571" t="s">
        <v>745</v>
      </c>
      <c r="F571" t="s">
        <v>745</v>
      </c>
      <c r="G571" s="1">
        <v>43578</v>
      </c>
      <c r="H571" s="6">
        <f t="shared" si="16"/>
        <v>2019</v>
      </c>
      <c r="I571">
        <v>21243</v>
      </c>
      <c r="J571" s="11">
        <f t="shared" si="17"/>
        <v>42.061140000000002</v>
      </c>
      <c r="K571" t="s">
        <v>21</v>
      </c>
      <c r="L571" t="s">
        <v>10</v>
      </c>
    </row>
    <row r="572" spans="1:12">
      <c r="A572" s="2" t="s">
        <v>19</v>
      </c>
      <c r="B572" t="s">
        <v>20</v>
      </c>
      <c r="C572">
        <v>8</v>
      </c>
      <c r="D572" t="s">
        <v>1375</v>
      </c>
      <c r="E572" t="s">
        <v>746</v>
      </c>
      <c r="F572" t="s">
        <v>746</v>
      </c>
      <c r="G572" s="1">
        <v>43579</v>
      </c>
      <c r="H572" s="6">
        <f t="shared" si="16"/>
        <v>2019</v>
      </c>
      <c r="I572">
        <v>23121</v>
      </c>
      <c r="J572" s="11">
        <f t="shared" si="17"/>
        <v>45.779580000000003</v>
      </c>
      <c r="K572" t="s">
        <v>21</v>
      </c>
      <c r="L572" t="s">
        <v>10</v>
      </c>
    </row>
    <row r="573" spans="1:12">
      <c r="A573" s="2" t="s">
        <v>19</v>
      </c>
      <c r="B573" t="s">
        <v>20</v>
      </c>
      <c r="C573">
        <v>8</v>
      </c>
      <c r="D573" t="s">
        <v>1375</v>
      </c>
      <c r="E573" t="s">
        <v>747</v>
      </c>
      <c r="F573" t="s">
        <v>747</v>
      </c>
      <c r="G573" s="1">
        <v>43580</v>
      </c>
      <c r="H573" s="6">
        <f t="shared" si="16"/>
        <v>2019</v>
      </c>
      <c r="I573">
        <v>24711</v>
      </c>
      <c r="J573" s="11">
        <f t="shared" si="17"/>
        <v>48.927779999999998</v>
      </c>
      <c r="K573" t="s">
        <v>21</v>
      </c>
      <c r="L573" t="s">
        <v>10</v>
      </c>
    </row>
    <row r="574" spans="1:12">
      <c r="A574" s="2" t="s">
        <v>19</v>
      </c>
      <c r="B574" t="s">
        <v>20</v>
      </c>
      <c r="C574">
        <v>8</v>
      </c>
      <c r="D574" t="s">
        <v>1375</v>
      </c>
      <c r="E574" t="s">
        <v>748</v>
      </c>
      <c r="F574" t="s">
        <v>748</v>
      </c>
      <c r="G574" s="1">
        <v>43581</v>
      </c>
      <c r="H574" s="6">
        <f t="shared" si="16"/>
        <v>2019</v>
      </c>
      <c r="I574">
        <v>25148</v>
      </c>
      <c r="J574" s="11">
        <f t="shared" si="17"/>
        <v>49.793039999999998</v>
      </c>
      <c r="K574" t="s">
        <v>21</v>
      </c>
      <c r="L574" t="s">
        <v>10</v>
      </c>
    </row>
    <row r="575" spans="1:12">
      <c r="A575" s="2" t="s">
        <v>19</v>
      </c>
      <c r="B575" t="s">
        <v>20</v>
      </c>
      <c r="C575">
        <v>8</v>
      </c>
      <c r="D575" t="s">
        <v>1375</v>
      </c>
      <c r="E575" t="s">
        <v>749</v>
      </c>
      <c r="F575" t="s">
        <v>749</v>
      </c>
      <c r="G575" s="1">
        <v>43582</v>
      </c>
      <c r="H575" s="6">
        <f t="shared" si="16"/>
        <v>2019</v>
      </c>
      <c r="I575">
        <v>24257</v>
      </c>
      <c r="J575" s="11">
        <f t="shared" si="17"/>
        <v>48.028860000000002</v>
      </c>
      <c r="K575" t="s">
        <v>21</v>
      </c>
      <c r="L575" t="s">
        <v>10</v>
      </c>
    </row>
    <row r="576" spans="1:12">
      <c r="A576" s="2" t="s">
        <v>19</v>
      </c>
      <c r="B576" t="s">
        <v>20</v>
      </c>
      <c r="C576">
        <v>8</v>
      </c>
      <c r="D576" t="s">
        <v>1375</v>
      </c>
      <c r="E576" t="s">
        <v>750</v>
      </c>
      <c r="F576" t="s">
        <v>750</v>
      </c>
      <c r="G576" s="1">
        <v>43583</v>
      </c>
      <c r="H576" s="6">
        <f t="shared" si="16"/>
        <v>2019</v>
      </c>
      <c r="I576">
        <v>23509</v>
      </c>
      <c r="J576" s="11">
        <f t="shared" si="17"/>
        <v>46.547820000000002</v>
      </c>
      <c r="K576" t="s">
        <v>21</v>
      </c>
      <c r="L576" t="s">
        <v>10</v>
      </c>
    </row>
    <row r="577" spans="1:12">
      <c r="A577" s="2" t="s">
        <v>19</v>
      </c>
      <c r="B577" t="s">
        <v>20</v>
      </c>
      <c r="C577">
        <v>8</v>
      </c>
      <c r="D577" t="s">
        <v>1375</v>
      </c>
      <c r="E577" t="s">
        <v>751</v>
      </c>
      <c r="F577" t="s">
        <v>751</v>
      </c>
      <c r="G577" s="1">
        <v>43584</v>
      </c>
      <c r="H577" s="6">
        <f t="shared" si="16"/>
        <v>2019</v>
      </c>
      <c r="I577">
        <v>21601</v>
      </c>
      <c r="J577" s="11">
        <f t="shared" si="17"/>
        <v>42.769979999999997</v>
      </c>
      <c r="K577" t="s">
        <v>21</v>
      </c>
      <c r="L577" t="s">
        <v>10</v>
      </c>
    </row>
    <row r="578" spans="1:12">
      <c r="A578" s="2" t="s">
        <v>19</v>
      </c>
      <c r="B578" t="s">
        <v>20</v>
      </c>
      <c r="C578">
        <v>8</v>
      </c>
      <c r="D578" t="s">
        <v>1375</v>
      </c>
      <c r="E578" t="s">
        <v>752</v>
      </c>
      <c r="F578" t="s">
        <v>752</v>
      </c>
      <c r="G578" s="1">
        <v>43585</v>
      </c>
      <c r="H578" s="6">
        <f t="shared" si="16"/>
        <v>2019</v>
      </c>
      <c r="I578">
        <v>20986</v>
      </c>
      <c r="J578" s="11">
        <f t="shared" si="17"/>
        <v>41.552280000000003</v>
      </c>
      <c r="K578" t="s">
        <v>21</v>
      </c>
      <c r="L578" t="s">
        <v>10</v>
      </c>
    </row>
    <row r="579" spans="1:12">
      <c r="A579" s="2" t="s">
        <v>19</v>
      </c>
      <c r="B579" t="s">
        <v>20</v>
      </c>
      <c r="C579">
        <v>8</v>
      </c>
      <c r="D579" t="s">
        <v>1375</v>
      </c>
      <c r="E579" t="s">
        <v>753</v>
      </c>
      <c r="F579" t="s">
        <v>753</v>
      </c>
      <c r="G579" s="1">
        <v>43586</v>
      </c>
      <c r="H579" s="6">
        <f t="shared" ref="H579:H642" si="18">IF(MONTH(G579)&gt;9, YEAR(G579)+1,YEAR(G579))</f>
        <v>2019</v>
      </c>
      <c r="I579">
        <v>17979</v>
      </c>
      <c r="J579" s="11">
        <f t="shared" ref="J579:J642" si="19">I579*0.00198</f>
        <v>35.598419999999997</v>
      </c>
      <c r="K579" t="s">
        <v>21</v>
      </c>
      <c r="L579" t="s">
        <v>10</v>
      </c>
    </row>
    <row r="580" spans="1:12">
      <c r="A580" s="2" t="s">
        <v>19</v>
      </c>
      <c r="B580" t="s">
        <v>20</v>
      </c>
      <c r="C580">
        <v>8</v>
      </c>
      <c r="D580" t="s">
        <v>1375</v>
      </c>
      <c r="E580" t="s">
        <v>754</v>
      </c>
      <c r="F580" t="s">
        <v>754</v>
      </c>
      <c r="G580" s="1">
        <v>43587</v>
      </c>
      <c r="H580" s="6">
        <f t="shared" si="18"/>
        <v>2019</v>
      </c>
      <c r="I580">
        <v>15789</v>
      </c>
      <c r="J580" s="11">
        <f t="shared" si="19"/>
        <v>31.262219999999999</v>
      </c>
      <c r="K580" t="s">
        <v>21</v>
      </c>
      <c r="L580" t="s">
        <v>10</v>
      </c>
    </row>
    <row r="581" spans="1:12">
      <c r="A581" s="2" t="s">
        <v>19</v>
      </c>
      <c r="B581" t="s">
        <v>20</v>
      </c>
      <c r="C581">
        <v>8</v>
      </c>
      <c r="D581" t="s">
        <v>1375</v>
      </c>
      <c r="E581" t="s">
        <v>755</v>
      </c>
      <c r="F581" t="s">
        <v>755</v>
      </c>
      <c r="G581" s="1">
        <v>43588</v>
      </c>
      <c r="H581" s="6">
        <f t="shared" si="18"/>
        <v>2019</v>
      </c>
      <c r="I581">
        <v>16171</v>
      </c>
      <c r="J581" s="11">
        <f t="shared" si="19"/>
        <v>32.01858</v>
      </c>
      <c r="K581" t="s">
        <v>21</v>
      </c>
      <c r="L581" t="s">
        <v>10</v>
      </c>
    </row>
    <row r="582" spans="1:12">
      <c r="A582" s="2" t="s">
        <v>19</v>
      </c>
      <c r="B582" t="s">
        <v>20</v>
      </c>
      <c r="C582">
        <v>8</v>
      </c>
      <c r="D582" t="s">
        <v>1375</v>
      </c>
      <c r="E582" t="s">
        <v>756</v>
      </c>
      <c r="F582" t="s">
        <v>756</v>
      </c>
      <c r="G582" s="1">
        <v>43589</v>
      </c>
      <c r="H582" s="6">
        <f t="shared" si="18"/>
        <v>2019</v>
      </c>
      <c r="I582">
        <v>15732</v>
      </c>
      <c r="J582" s="11">
        <f t="shared" si="19"/>
        <v>31.149360000000001</v>
      </c>
      <c r="K582" t="s">
        <v>21</v>
      </c>
      <c r="L582" t="s">
        <v>10</v>
      </c>
    </row>
    <row r="583" spans="1:12">
      <c r="A583" s="2" t="s">
        <v>19</v>
      </c>
      <c r="B583" t="s">
        <v>20</v>
      </c>
      <c r="C583">
        <v>8</v>
      </c>
      <c r="D583" t="s">
        <v>1375</v>
      </c>
      <c r="E583" t="s">
        <v>757</v>
      </c>
      <c r="F583" t="s">
        <v>757</v>
      </c>
      <c r="G583" s="1">
        <v>43590</v>
      </c>
      <c r="H583" s="6">
        <f t="shared" si="18"/>
        <v>2019</v>
      </c>
      <c r="I583">
        <v>15821</v>
      </c>
      <c r="J583" s="11">
        <f t="shared" si="19"/>
        <v>31.325579999999999</v>
      </c>
      <c r="K583" t="s">
        <v>21</v>
      </c>
      <c r="L583" t="s">
        <v>10</v>
      </c>
    </row>
    <row r="584" spans="1:12">
      <c r="A584" s="2" t="s">
        <v>19</v>
      </c>
      <c r="B584" t="s">
        <v>20</v>
      </c>
      <c r="C584">
        <v>8</v>
      </c>
      <c r="D584" t="s">
        <v>1375</v>
      </c>
      <c r="E584" t="s">
        <v>758</v>
      </c>
      <c r="F584" t="s">
        <v>758</v>
      </c>
      <c r="G584" s="1">
        <v>43591</v>
      </c>
      <c r="H584" s="6">
        <f t="shared" si="18"/>
        <v>2019</v>
      </c>
      <c r="I584">
        <v>16110</v>
      </c>
      <c r="J584" s="11">
        <f t="shared" si="19"/>
        <v>31.8978</v>
      </c>
      <c r="K584" t="s">
        <v>1212</v>
      </c>
      <c r="L584" t="s">
        <v>10</v>
      </c>
    </row>
    <row r="585" spans="1:12">
      <c r="A585" s="2" t="s">
        <v>19</v>
      </c>
      <c r="B585" t="s">
        <v>20</v>
      </c>
      <c r="C585">
        <v>8</v>
      </c>
      <c r="D585" t="s">
        <v>1375</v>
      </c>
      <c r="E585" t="s">
        <v>759</v>
      </c>
      <c r="F585" t="s">
        <v>759</v>
      </c>
      <c r="G585" s="1">
        <v>43592</v>
      </c>
      <c r="H585" s="6">
        <f t="shared" si="18"/>
        <v>2019</v>
      </c>
      <c r="I585">
        <v>16259</v>
      </c>
      <c r="J585" s="11">
        <f t="shared" si="19"/>
        <v>32.192819999999998</v>
      </c>
      <c r="K585" t="s">
        <v>1212</v>
      </c>
      <c r="L585" t="s">
        <v>10</v>
      </c>
    </row>
    <row r="586" spans="1:12">
      <c r="A586" s="2" t="s">
        <v>19</v>
      </c>
      <c r="B586" t="s">
        <v>20</v>
      </c>
      <c r="C586">
        <v>8</v>
      </c>
      <c r="D586" t="s">
        <v>1375</v>
      </c>
      <c r="E586" t="s">
        <v>760</v>
      </c>
      <c r="F586" t="s">
        <v>760</v>
      </c>
      <c r="G586" s="1">
        <v>43593</v>
      </c>
      <c r="H586" s="6">
        <f t="shared" si="18"/>
        <v>2019</v>
      </c>
      <c r="I586">
        <v>17058</v>
      </c>
      <c r="J586" s="11">
        <f t="shared" si="19"/>
        <v>33.774839999999998</v>
      </c>
      <c r="K586" t="s">
        <v>1212</v>
      </c>
      <c r="L586" t="s">
        <v>10</v>
      </c>
    </row>
    <row r="587" spans="1:12">
      <c r="A587" s="2" t="s">
        <v>19</v>
      </c>
      <c r="B587" t="s">
        <v>20</v>
      </c>
      <c r="C587">
        <v>8</v>
      </c>
      <c r="D587" t="s">
        <v>1375</v>
      </c>
      <c r="E587" t="s">
        <v>761</v>
      </c>
      <c r="F587" t="s">
        <v>761</v>
      </c>
      <c r="G587" s="1">
        <v>43594</v>
      </c>
      <c r="H587" s="6">
        <f t="shared" si="18"/>
        <v>2019</v>
      </c>
      <c r="I587">
        <v>16153</v>
      </c>
      <c r="J587" s="11">
        <f t="shared" si="19"/>
        <v>31.982939999999999</v>
      </c>
      <c r="K587" t="s">
        <v>1212</v>
      </c>
      <c r="L587" t="s">
        <v>10</v>
      </c>
    </row>
    <row r="588" spans="1:12">
      <c r="A588" s="2" t="s">
        <v>19</v>
      </c>
      <c r="B588" t="s">
        <v>20</v>
      </c>
      <c r="C588">
        <v>8</v>
      </c>
      <c r="D588" t="s">
        <v>1375</v>
      </c>
      <c r="E588" t="s">
        <v>762</v>
      </c>
      <c r="F588" t="s">
        <v>762</v>
      </c>
      <c r="G588" s="1">
        <v>43595</v>
      </c>
      <c r="H588" s="6">
        <f t="shared" si="18"/>
        <v>2019</v>
      </c>
      <c r="I588">
        <v>15411</v>
      </c>
      <c r="J588" s="11">
        <f t="shared" si="19"/>
        <v>30.513780000000001</v>
      </c>
      <c r="K588" t="s">
        <v>1212</v>
      </c>
      <c r="L588" t="s">
        <v>10</v>
      </c>
    </row>
    <row r="589" spans="1:12">
      <c r="A589" s="2" t="s">
        <v>19</v>
      </c>
      <c r="B589" t="s">
        <v>20</v>
      </c>
      <c r="C589">
        <v>8</v>
      </c>
      <c r="D589" t="s">
        <v>1375</v>
      </c>
      <c r="E589" t="s">
        <v>763</v>
      </c>
      <c r="F589" t="s">
        <v>763</v>
      </c>
      <c r="G589" s="1">
        <v>43596</v>
      </c>
      <c r="H589" s="6">
        <f t="shared" si="18"/>
        <v>2019</v>
      </c>
      <c r="I589">
        <v>14603</v>
      </c>
      <c r="J589" s="11">
        <f t="shared" si="19"/>
        <v>28.91394</v>
      </c>
      <c r="K589" t="s">
        <v>1212</v>
      </c>
      <c r="L589" t="s">
        <v>10</v>
      </c>
    </row>
    <row r="590" spans="1:12">
      <c r="A590" s="2" t="s">
        <v>19</v>
      </c>
      <c r="B590" t="s">
        <v>20</v>
      </c>
      <c r="C590">
        <v>8</v>
      </c>
      <c r="D590" t="s">
        <v>1375</v>
      </c>
      <c r="E590" t="s">
        <v>764</v>
      </c>
      <c r="F590" t="s">
        <v>764</v>
      </c>
      <c r="G590" s="1">
        <v>43597</v>
      </c>
      <c r="H590" s="6">
        <f t="shared" si="18"/>
        <v>2019</v>
      </c>
      <c r="I590">
        <v>14475</v>
      </c>
      <c r="J590" s="11">
        <f t="shared" si="19"/>
        <v>28.660499999999999</v>
      </c>
      <c r="K590" t="s">
        <v>1212</v>
      </c>
      <c r="L590" t="s">
        <v>10</v>
      </c>
    </row>
    <row r="591" spans="1:12">
      <c r="A591" s="2" t="s">
        <v>19</v>
      </c>
      <c r="B591" t="s">
        <v>20</v>
      </c>
      <c r="C591">
        <v>8</v>
      </c>
      <c r="D591" t="s">
        <v>1375</v>
      </c>
      <c r="E591" t="s">
        <v>765</v>
      </c>
      <c r="F591" t="s">
        <v>765</v>
      </c>
      <c r="G591" s="1">
        <v>43598</v>
      </c>
      <c r="H591" s="6">
        <f t="shared" si="18"/>
        <v>2019</v>
      </c>
      <c r="I591">
        <v>14629</v>
      </c>
      <c r="J591" s="11">
        <f t="shared" si="19"/>
        <v>28.965419999999998</v>
      </c>
      <c r="K591" t="s">
        <v>1212</v>
      </c>
      <c r="L591" t="s">
        <v>10</v>
      </c>
    </row>
    <row r="592" spans="1:12">
      <c r="A592" s="2" t="s">
        <v>19</v>
      </c>
      <c r="B592" t="s">
        <v>20</v>
      </c>
      <c r="C592">
        <v>8</v>
      </c>
      <c r="D592" t="s">
        <v>1375</v>
      </c>
      <c r="E592" t="s">
        <v>766</v>
      </c>
      <c r="F592" t="s">
        <v>766</v>
      </c>
      <c r="G592" s="1">
        <v>43599</v>
      </c>
      <c r="H592" s="6">
        <f t="shared" si="18"/>
        <v>2019</v>
      </c>
      <c r="I592">
        <v>14078</v>
      </c>
      <c r="J592" s="11">
        <f t="shared" si="19"/>
        <v>27.87444</v>
      </c>
      <c r="K592" t="s">
        <v>1212</v>
      </c>
      <c r="L592" t="s">
        <v>10</v>
      </c>
    </row>
    <row r="593" spans="1:12">
      <c r="A593" s="2" t="s">
        <v>19</v>
      </c>
      <c r="B593" t="s">
        <v>20</v>
      </c>
      <c r="C593">
        <v>8</v>
      </c>
      <c r="D593" t="s">
        <v>1375</v>
      </c>
      <c r="E593" t="s">
        <v>767</v>
      </c>
      <c r="F593" t="s">
        <v>767</v>
      </c>
      <c r="G593" s="1">
        <v>43600</v>
      </c>
      <c r="H593" s="6">
        <f t="shared" si="18"/>
        <v>2019</v>
      </c>
      <c r="I593">
        <v>16733</v>
      </c>
      <c r="J593" s="11">
        <f t="shared" si="19"/>
        <v>33.131340000000002</v>
      </c>
      <c r="K593" t="s">
        <v>21</v>
      </c>
      <c r="L593" t="s">
        <v>10</v>
      </c>
    </row>
    <row r="594" spans="1:12">
      <c r="A594" s="2" t="s">
        <v>19</v>
      </c>
      <c r="B594" t="s">
        <v>20</v>
      </c>
      <c r="C594">
        <v>8</v>
      </c>
      <c r="D594" t="s">
        <v>1375</v>
      </c>
      <c r="E594" t="s">
        <v>768</v>
      </c>
      <c r="F594" t="s">
        <v>768</v>
      </c>
      <c r="G594" s="1">
        <v>43601</v>
      </c>
      <c r="H594" s="6">
        <f t="shared" si="18"/>
        <v>2019</v>
      </c>
      <c r="I594">
        <v>23486</v>
      </c>
      <c r="J594" s="11">
        <f t="shared" si="19"/>
        <v>46.502279999999999</v>
      </c>
      <c r="K594" t="s">
        <v>21</v>
      </c>
      <c r="L594" t="s">
        <v>10</v>
      </c>
    </row>
    <row r="595" spans="1:12">
      <c r="A595" s="2" t="s">
        <v>19</v>
      </c>
      <c r="B595" t="s">
        <v>20</v>
      </c>
      <c r="C595">
        <v>8</v>
      </c>
      <c r="D595" t="s">
        <v>1375</v>
      </c>
      <c r="E595" t="s">
        <v>769</v>
      </c>
      <c r="F595" t="s">
        <v>769</v>
      </c>
      <c r="G595" s="1">
        <v>43602</v>
      </c>
      <c r="H595" s="6">
        <f t="shared" si="18"/>
        <v>2019</v>
      </c>
      <c r="I595">
        <v>19639</v>
      </c>
      <c r="J595" s="11">
        <f t="shared" si="19"/>
        <v>38.885219999999997</v>
      </c>
      <c r="K595" t="s">
        <v>21</v>
      </c>
      <c r="L595" t="s">
        <v>10</v>
      </c>
    </row>
    <row r="596" spans="1:12">
      <c r="A596" s="2" t="s">
        <v>19</v>
      </c>
      <c r="B596" t="s">
        <v>20</v>
      </c>
      <c r="C596">
        <v>8</v>
      </c>
      <c r="D596" t="s">
        <v>1375</v>
      </c>
      <c r="E596" t="s">
        <v>770</v>
      </c>
      <c r="F596" t="s">
        <v>770</v>
      </c>
      <c r="G596" s="1">
        <v>43603</v>
      </c>
      <c r="H596" s="6">
        <f t="shared" si="18"/>
        <v>2019</v>
      </c>
      <c r="I596">
        <v>15861</v>
      </c>
      <c r="J596" s="11">
        <f t="shared" si="19"/>
        <v>31.404779999999999</v>
      </c>
      <c r="K596" t="s">
        <v>21</v>
      </c>
      <c r="L596" t="s">
        <v>10</v>
      </c>
    </row>
    <row r="597" spans="1:12">
      <c r="A597" s="2" t="s">
        <v>19</v>
      </c>
      <c r="B597" t="s">
        <v>20</v>
      </c>
      <c r="C597">
        <v>8</v>
      </c>
      <c r="D597" t="s">
        <v>1375</v>
      </c>
      <c r="E597" t="s">
        <v>771</v>
      </c>
      <c r="F597" t="s">
        <v>771</v>
      </c>
      <c r="G597" s="1">
        <v>43604</v>
      </c>
      <c r="H597" s="6">
        <f t="shared" si="18"/>
        <v>2019</v>
      </c>
      <c r="I597">
        <v>16186</v>
      </c>
      <c r="J597" s="11">
        <f t="shared" si="19"/>
        <v>32.048279999999998</v>
      </c>
      <c r="K597" t="s">
        <v>21</v>
      </c>
      <c r="L597" t="s">
        <v>10</v>
      </c>
    </row>
    <row r="598" spans="1:12">
      <c r="A598" s="2" t="s">
        <v>19</v>
      </c>
      <c r="B598" t="s">
        <v>20</v>
      </c>
      <c r="C598">
        <v>8</v>
      </c>
      <c r="D598" t="s">
        <v>1375</v>
      </c>
      <c r="E598" t="s">
        <v>772</v>
      </c>
      <c r="F598" t="s">
        <v>772</v>
      </c>
      <c r="G598" s="1">
        <v>43605</v>
      </c>
      <c r="H598" s="6">
        <f t="shared" si="18"/>
        <v>2019</v>
      </c>
      <c r="I598">
        <v>12753</v>
      </c>
      <c r="J598" s="11">
        <f t="shared" si="19"/>
        <v>25.25094</v>
      </c>
      <c r="K598" t="s">
        <v>21</v>
      </c>
      <c r="L598" t="s">
        <v>10</v>
      </c>
    </row>
    <row r="599" spans="1:12">
      <c r="A599" s="2" t="s">
        <v>19</v>
      </c>
      <c r="B599" t="s">
        <v>20</v>
      </c>
      <c r="C599">
        <v>8</v>
      </c>
      <c r="D599" t="s">
        <v>1375</v>
      </c>
      <c r="E599" t="s">
        <v>773</v>
      </c>
      <c r="F599" t="s">
        <v>773</v>
      </c>
      <c r="G599" s="1">
        <v>43606</v>
      </c>
      <c r="H599" s="6">
        <f t="shared" si="18"/>
        <v>2019</v>
      </c>
      <c r="I599">
        <v>14336</v>
      </c>
      <c r="J599" s="11">
        <f t="shared" si="19"/>
        <v>28.385280000000002</v>
      </c>
      <c r="K599" t="s">
        <v>21</v>
      </c>
      <c r="L599" t="s">
        <v>10</v>
      </c>
    </row>
    <row r="600" spans="1:12">
      <c r="A600" s="2" t="s">
        <v>19</v>
      </c>
      <c r="B600" t="s">
        <v>20</v>
      </c>
      <c r="C600">
        <v>8</v>
      </c>
      <c r="D600" t="s">
        <v>1375</v>
      </c>
      <c r="E600" t="s">
        <v>774</v>
      </c>
      <c r="F600" t="s">
        <v>774</v>
      </c>
      <c r="G600" s="1">
        <v>43607</v>
      </c>
      <c r="H600" s="6">
        <f t="shared" si="18"/>
        <v>2019</v>
      </c>
      <c r="I600">
        <v>14586</v>
      </c>
      <c r="J600" s="11">
        <f t="shared" si="19"/>
        <v>28.880279999999999</v>
      </c>
      <c r="K600" t="s">
        <v>21</v>
      </c>
      <c r="L600" t="s">
        <v>10</v>
      </c>
    </row>
    <row r="601" spans="1:12">
      <c r="A601" s="2" t="s">
        <v>19</v>
      </c>
      <c r="B601" t="s">
        <v>20</v>
      </c>
      <c r="C601">
        <v>8</v>
      </c>
      <c r="D601" t="s">
        <v>1375</v>
      </c>
      <c r="E601" t="s">
        <v>775</v>
      </c>
      <c r="F601" t="s">
        <v>775</v>
      </c>
      <c r="G601" s="1">
        <v>43608</v>
      </c>
      <c r="H601" s="6">
        <f t="shared" si="18"/>
        <v>2019</v>
      </c>
      <c r="I601">
        <v>11445</v>
      </c>
      <c r="J601" s="11">
        <f t="shared" si="19"/>
        <v>22.661100000000001</v>
      </c>
      <c r="K601" t="s">
        <v>21</v>
      </c>
      <c r="L601" t="s">
        <v>10</v>
      </c>
    </row>
    <row r="602" spans="1:12">
      <c r="A602" s="2" t="s">
        <v>19</v>
      </c>
      <c r="B602" t="s">
        <v>20</v>
      </c>
      <c r="C602">
        <v>8</v>
      </c>
      <c r="D602" t="s">
        <v>1375</v>
      </c>
      <c r="E602" t="s">
        <v>776</v>
      </c>
      <c r="F602" t="s">
        <v>776</v>
      </c>
      <c r="G602" s="1">
        <v>43609</v>
      </c>
      <c r="H602" s="6">
        <f t="shared" si="18"/>
        <v>2019</v>
      </c>
      <c r="I602">
        <v>11409</v>
      </c>
      <c r="J602" s="11">
        <f t="shared" si="19"/>
        <v>22.58982</v>
      </c>
      <c r="K602" t="s">
        <v>21</v>
      </c>
      <c r="L602" t="s">
        <v>10</v>
      </c>
    </row>
    <row r="603" spans="1:12">
      <c r="A603" s="2" t="s">
        <v>19</v>
      </c>
      <c r="B603" t="s">
        <v>20</v>
      </c>
      <c r="C603">
        <v>8</v>
      </c>
      <c r="D603" t="s">
        <v>1375</v>
      </c>
      <c r="E603" t="s">
        <v>777</v>
      </c>
      <c r="F603" t="s">
        <v>777</v>
      </c>
      <c r="G603" s="1">
        <v>43610</v>
      </c>
      <c r="H603" s="6">
        <f t="shared" si="18"/>
        <v>2019</v>
      </c>
      <c r="I603">
        <v>11572</v>
      </c>
      <c r="J603" s="11">
        <f t="shared" si="19"/>
        <v>22.912559999999999</v>
      </c>
      <c r="K603" t="s">
        <v>1212</v>
      </c>
      <c r="L603" t="s">
        <v>10</v>
      </c>
    </row>
    <row r="604" spans="1:12">
      <c r="A604" s="2" t="s">
        <v>19</v>
      </c>
      <c r="B604" t="s">
        <v>20</v>
      </c>
      <c r="C604">
        <v>8</v>
      </c>
      <c r="D604" t="s">
        <v>1375</v>
      </c>
      <c r="E604" t="s">
        <v>778</v>
      </c>
      <c r="F604" t="s">
        <v>778</v>
      </c>
      <c r="G604" s="1">
        <v>43611</v>
      </c>
      <c r="H604" s="6">
        <f t="shared" si="18"/>
        <v>2019</v>
      </c>
      <c r="I604">
        <v>15364</v>
      </c>
      <c r="J604" s="11">
        <f t="shared" si="19"/>
        <v>30.420719999999999</v>
      </c>
      <c r="K604" t="s">
        <v>1212</v>
      </c>
      <c r="L604" t="s">
        <v>10</v>
      </c>
    </row>
    <row r="605" spans="1:12">
      <c r="A605" s="2" t="s">
        <v>19</v>
      </c>
      <c r="B605" t="s">
        <v>20</v>
      </c>
      <c r="C605">
        <v>8</v>
      </c>
      <c r="D605" t="s">
        <v>1375</v>
      </c>
      <c r="E605" t="s">
        <v>779</v>
      </c>
      <c r="F605" t="s">
        <v>779</v>
      </c>
      <c r="G605" s="1">
        <v>43612</v>
      </c>
      <c r="H605" s="6">
        <f t="shared" si="18"/>
        <v>2019</v>
      </c>
      <c r="I605">
        <v>12610</v>
      </c>
      <c r="J605" s="11">
        <f t="shared" si="19"/>
        <v>24.9678</v>
      </c>
      <c r="K605" t="s">
        <v>1212</v>
      </c>
      <c r="L605" t="s">
        <v>10</v>
      </c>
    </row>
    <row r="606" spans="1:12">
      <c r="A606" s="2" t="s">
        <v>19</v>
      </c>
      <c r="B606" t="s">
        <v>20</v>
      </c>
      <c r="C606">
        <v>8</v>
      </c>
      <c r="D606" t="s">
        <v>1375</v>
      </c>
      <c r="E606" t="s">
        <v>780</v>
      </c>
      <c r="F606" t="s">
        <v>780</v>
      </c>
      <c r="G606" s="1">
        <v>43613</v>
      </c>
      <c r="H606" s="6">
        <f t="shared" si="18"/>
        <v>2019</v>
      </c>
      <c r="I606">
        <v>12118</v>
      </c>
      <c r="J606" s="11">
        <f t="shared" si="19"/>
        <v>23.993639999999999</v>
      </c>
      <c r="K606" t="s">
        <v>1212</v>
      </c>
      <c r="L606" t="s">
        <v>10</v>
      </c>
    </row>
    <row r="607" spans="1:12">
      <c r="A607" s="2" t="s">
        <v>19</v>
      </c>
      <c r="B607" t="s">
        <v>20</v>
      </c>
      <c r="C607">
        <v>8</v>
      </c>
      <c r="D607" t="s">
        <v>1375</v>
      </c>
      <c r="E607" t="s">
        <v>781</v>
      </c>
      <c r="F607" t="s">
        <v>781</v>
      </c>
      <c r="G607" s="1">
        <v>43614</v>
      </c>
      <c r="H607" s="6">
        <f t="shared" si="18"/>
        <v>2019</v>
      </c>
      <c r="I607">
        <v>13213</v>
      </c>
      <c r="J607" s="11">
        <f t="shared" si="19"/>
        <v>26.161739999999998</v>
      </c>
      <c r="K607" t="s">
        <v>1212</v>
      </c>
      <c r="L607" t="s">
        <v>10</v>
      </c>
    </row>
    <row r="608" spans="1:12">
      <c r="A608" s="2" t="s">
        <v>19</v>
      </c>
      <c r="B608" t="s">
        <v>20</v>
      </c>
      <c r="C608">
        <v>8</v>
      </c>
      <c r="D608" t="s">
        <v>1375</v>
      </c>
      <c r="E608" t="s">
        <v>782</v>
      </c>
      <c r="F608" t="s">
        <v>782</v>
      </c>
      <c r="G608" s="1">
        <v>43615</v>
      </c>
      <c r="H608" s="6">
        <f t="shared" si="18"/>
        <v>2019</v>
      </c>
      <c r="I608">
        <v>13807</v>
      </c>
      <c r="J608" s="11">
        <f t="shared" si="19"/>
        <v>27.337859999999999</v>
      </c>
      <c r="K608" t="s">
        <v>21</v>
      </c>
      <c r="L608" t="s">
        <v>10</v>
      </c>
    </row>
    <row r="609" spans="1:12">
      <c r="A609" s="2" t="s">
        <v>19</v>
      </c>
      <c r="B609" t="s">
        <v>20</v>
      </c>
      <c r="C609">
        <v>8</v>
      </c>
      <c r="D609" t="s">
        <v>1375</v>
      </c>
      <c r="E609" t="s">
        <v>783</v>
      </c>
      <c r="F609" t="s">
        <v>783</v>
      </c>
      <c r="G609" s="1">
        <v>43616</v>
      </c>
      <c r="H609" s="6">
        <f t="shared" si="18"/>
        <v>2019</v>
      </c>
      <c r="I609">
        <v>13715</v>
      </c>
      <c r="J609" s="11">
        <f t="shared" si="19"/>
        <v>27.1557</v>
      </c>
      <c r="K609" t="s">
        <v>21</v>
      </c>
      <c r="L609" t="s">
        <v>10</v>
      </c>
    </row>
    <row r="610" spans="1:12">
      <c r="A610" s="2" t="s">
        <v>19</v>
      </c>
      <c r="B610" t="s">
        <v>20</v>
      </c>
      <c r="C610">
        <v>8</v>
      </c>
      <c r="D610" t="s">
        <v>1375</v>
      </c>
      <c r="E610" t="s">
        <v>784</v>
      </c>
      <c r="F610" t="s">
        <v>784</v>
      </c>
      <c r="G610" s="1">
        <v>43617</v>
      </c>
      <c r="H610" s="6">
        <f t="shared" si="18"/>
        <v>2019</v>
      </c>
      <c r="I610">
        <v>13583</v>
      </c>
      <c r="J610" s="11">
        <f t="shared" si="19"/>
        <v>26.89434</v>
      </c>
      <c r="K610" t="s">
        <v>21</v>
      </c>
      <c r="L610" t="s">
        <v>10</v>
      </c>
    </row>
    <row r="611" spans="1:12">
      <c r="A611" s="2" t="s">
        <v>19</v>
      </c>
      <c r="B611" t="s">
        <v>20</v>
      </c>
      <c r="C611">
        <v>8</v>
      </c>
      <c r="D611" t="s">
        <v>1375</v>
      </c>
      <c r="E611" t="s">
        <v>785</v>
      </c>
      <c r="F611" t="s">
        <v>785</v>
      </c>
      <c r="G611" s="1">
        <v>43618</v>
      </c>
      <c r="H611" s="6">
        <f t="shared" si="18"/>
        <v>2019</v>
      </c>
      <c r="I611">
        <v>14949</v>
      </c>
      <c r="J611" s="11">
        <f t="shared" si="19"/>
        <v>29.599019999999999</v>
      </c>
      <c r="K611" t="s">
        <v>21</v>
      </c>
      <c r="L611" t="s">
        <v>10</v>
      </c>
    </row>
    <row r="612" spans="1:12">
      <c r="A612" s="2" t="s">
        <v>19</v>
      </c>
      <c r="B612" t="s">
        <v>20</v>
      </c>
      <c r="C612">
        <v>8</v>
      </c>
      <c r="D612" t="s">
        <v>1375</v>
      </c>
      <c r="E612" t="s">
        <v>786</v>
      </c>
      <c r="F612" t="s">
        <v>786</v>
      </c>
      <c r="G612" s="1">
        <v>43619</v>
      </c>
      <c r="H612" s="6">
        <f t="shared" si="18"/>
        <v>2019</v>
      </c>
      <c r="I612">
        <v>13651</v>
      </c>
      <c r="J612" s="11">
        <f t="shared" si="19"/>
        <v>27.028980000000001</v>
      </c>
      <c r="K612" t="s">
        <v>21</v>
      </c>
      <c r="L612" t="s">
        <v>10</v>
      </c>
    </row>
    <row r="613" spans="1:12">
      <c r="A613" s="2" t="s">
        <v>19</v>
      </c>
      <c r="B613" t="s">
        <v>20</v>
      </c>
      <c r="C613">
        <v>8</v>
      </c>
      <c r="D613" t="s">
        <v>1375</v>
      </c>
      <c r="E613" t="s">
        <v>787</v>
      </c>
      <c r="F613" t="s">
        <v>787</v>
      </c>
      <c r="G613" s="1">
        <v>43620</v>
      </c>
      <c r="H613" s="6">
        <f t="shared" si="18"/>
        <v>2019</v>
      </c>
      <c r="I613">
        <v>16750</v>
      </c>
      <c r="J613" s="11">
        <f t="shared" si="19"/>
        <v>33.164999999999999</v>
      </c>
      <c r="K613" t="s">
        <v>21</v>
      </c>
      <c r="L613" t="s">
        <v>10</v>
      </c>
    </row>
    <row r="614" spans="1:12">
      <c r="A614" s="2" t="s">
        <v>19</v>
      </c>
      <c r="B614" t="s">
        <v>20</v>
      </c>
      <c r="C614">
        <v>8</v>
      </c>
      <c r="D614" t="s">
        <v>1375</v>
      </c>
      <c r="E614" t="s">
        <v>788</v>
      </c>
      <c r="F614" t="s">
        <v>788</v>
      </c>
      <c r="G614" s="1">
        <v>43621</v>
      </c>
      <c r="H614" s="6">
        <f t="shared" si="18"/>
        <v>2019</v>
      </c>
      <c r="I614">
        <v>11872</v>
      </c>
      <c r="J614" s="11">
        <f t="shared" si="19"/>
        <v>23.50656</v>
      </c>
      <c r="K614" t="s">
        <v>21</v>
      </c>
      <c r="L614" t="s">
        <v>10</v>
      </c>
    </row>
    <row r="615" spans="1:12">
      <c r="A615" s="2" t="s">
        <v>19</v>
      </c>
      <c r="B615" t="s">
        <v>20</v>
      </c>
      <c r="C615">
        <v>8</v>
      </c>
      <c r="D615" t="s">
        <v>1375</v>
      </c>
      <c r="E615" t="s">
        <v>789</v>
      </c>
      <c r="F615" t="s">
        <v>789</v>
      </c>
      <c r="G615" s="1">
        <v>43622</v>
      </c>
      <c r="H615" s="6">
        <f t="shared" si="18"/>
        <v>2019</v>
      </c>
      <c r="I615">
        <v>13249</v>
      </c>
      <c r="J615" s="11">
        <f t="shared" si="19"/>
        <v>26.23302</v>
      </c>
      <c r="K615" t="s">
        <v>21</v>
      </c>
      <c r="L615" t="s">
        <v>10</v>
      </c>
    </row>
    <row r="616" spans="1:12">
      <c r="A616" s="2" t="s">
        <v>19</v>
      </c>
      <c r="B616" t="s">
        <v>20</v>
      </c>
      <c r="C616">
        <v>8</v>
      </c>
      <c r="D616" t="s">
        <v>1375</v>
      </c>
      <c r="E616" t="s">
        <v>790</v>
      </c>
      <c r="F616" t="s">
        <v>790</v>
      </c>
      <c r="G616" s="1">
        <v>43623</v>
      </c>
      <c r="H616" s="6">
        <f t="shared" si="18"/>
        <v>2019</v>
      </c>
      <c r="I616">
        <v>12267</v>
      </c>
      <c r="J616" s="11">
        <f t="shared" si="19"/>
        <v>24.28866</v>
      </c>
      <c r="K616" t="s">
        <v>21</v>
      </c>
      <c r="L616" t="s">
        <v>10</v>
      </c>
    </row>
    <row r="617" spans="1:12">
      <c r="A617" s="2" t="s">
        <v>19</v>
      </c>
      <c r="B617" t="s">
        <v>20</v>
      </c>
      <c r="C617">
        <v>8</v>
      </c>
      <c r="D617" t="s">
        <v>1375</v>
      </c>
      <c r="E617" t="s">
        <v>791</v>
      </c>
      <c r="F617" t="s">
        <v>791</v>
      </c>
      <c r="G617" s="1">
        <v>43624</v>
      </c>
      <c r="H617" s="6">
        <f t="shared" si="18"/>
        <v>2019</v>
      </c>
      <c r="I617">
        <v>10174</v>
      </c>
      <c r="J617" s="11">
        <f t="shared" si="19"/>
        <v>20.14452</v>
      </c>
      <c r="K617" t="s">
        <v>21</v>
      </c>
      <c r="L617" t="s">
        <v>10</v>
      </c>
    </row>
    <row r="618" spans="1:12">
      <c r="A618" s="2" t="s">
        <v>19</v>
      </c>
      <c r="B618" t="s">
        <v>20</v>
      </c>
      <c r="C618">
        <v>8</v>
      </c>
      <c r="D618" t="s">
        <v>1375</v>
      </c>
      <c r="E618" t="s">
        <v>792</v>
      </c>
      <c r="F618" t="s">
        <v>792</v>
      </c>
      <c r="G618" s="1">
        <v>43625</v>
      </c>
      <c r="H618" s="6">
        <f t="shared" si="18"/>
        <v>2019</v>
      </c>
      <c r="I618">
        <v>9009</v>
      </c>
      <c r="J618" s="11">
        <f t="shared" si="19"/>
        <v>17.837820000000001</v>
      </c>
      <c r="K618" t="s">
        <v>21</v>
      </c>
      <c r="L618" t="s">
        <v>10</v>
      </c>
    </row>
    <row r="619" spans="1:12">
      <c r="A619" s="2" t="s">
        <v>19</v>
      </c>
      <c r="B619" t="s">
        <v>20</v>
      </c>
      <c r="C619">
        <v>8</v>
      </c>
      <c r="D619" t="s">
        <v>1375</v>
      </c>
      <c r="E619" t="s">
        <v>793</v>
      </c>
      <c r="F619" t="s">
        <v>793</v>
      </c>
      <c r="G619" s="1">
        <v>43626</v>
      </c>
      <c r="H619" s="6">
        <f t="shared" si="18"/>
        <v>2019</v>
      </c>
      <c r="I619">
        <v>10274</v>
      </c>
      <c r="J619" s="11">
        <f t="shared" si="19"/>
        <v>20.34252</v>
      </c>
      <c r="K619" t="s">
        <v>21</v>
      </c>
      <c r="L619" t="s">
        <v>10</v>
      </c>
    </row>
    <row r="620" spans="1:12">
      <c r="A620" s="2" t="s">
        <v>19</v>
      </c>
      <c r="B620" t="s">
        <v>20</v>
      </c>
      <c r="C620">
        <v>8</v>
      </c>
      <c r="D620" t="s">
        <v>1375</v>
      </c>
      <c r="E620" t="s">
        <v>794</v>
      </c>
      <c r="F620" t="s">
        <v>794</v>
      </c>
      <c r="G620" s="1">
        <v>43627</v>
      </c>
      <c r="H620" s="6">
        <f t="shared" si="18"/>
        <v>2019</v>
      </c>
      <c r="I620">
        <v>9648</v>
      </c>
      <c r="J620" s="11">
        <f t="shared" si="19"/>
        <v>19.10304</v>
      </c>
      <c r="K620" t="s">
        <v>21</v>
      </c>
      <c r="L620" t="s">
        <v>10</v>
      </c>
    </row>
    <row r="621" spans="1:12">
      <c r="A621" s="2" t="s">
        <v>19</v>
      </c>
      <c r="B621" t="s">
        <v>20</v>
      </c>
      <c r="C621">
        <v>8</v>
      </c>
      <c r="D621" t="s">
        <v>1375</v>
      </c>
      <c r="E621" t="s">
        <v>795</v>
      </c>
      <c r="F621" t="s">
        <v>795</v>
      </c>
      <c r="G621" s="1">
        <v>43628</v>
      </c>
      <c r="H621" s="6">
        <f t="shared" si="18"/>
        <v>2019</v>
      </c>
      <c r="I621">
        <v>8829</v>
      </c>
      <c r="J621" s="11">
        <f t="shared" si="19"/>
        <v>17.48142</v>
      </c>
      <c r="K621" t="s">
        <v>21</v>
      </c>
      <c r="L621" t="s">
        <v>10</v>
      </c>
    </row>
    <row r="622" spans="1:12">
      <c r="A622" s="2" t="s">
        <v>19</v>
      </c>
      <c r="B622" t="s">
        <v>20</v>
      </c>
      <c r="C622">
        <v>8</v>
      </c>
      <c r="D622" t="s">
        <v>1375</v>
      </c>
      <c r="E622" t="s">
        <v>796</v>
      </c>
      <c r="F622" t="s">
        <v>796</v>
      </c>
      <c r="G622" s="1">
        <v>43629</v>
      </c>
      <c r="H622" s="6">
        <f t="shared" si="18"/>
        <v>2019</v>
      </c>
      <c r="I622">
        <v>8268</v>
      </c>
      <c r="J622" s="11">
        <f t="shared" si="19"/>
        <v>16.370640000000002</v>
      </c>
      <c r="K622" t="s">
        <v>21</v>
      </c>
      <c r="L622" t="s">
        <v>10</v>
      </c>
    </row>
    <row r="623" spans="1:12">
      <c r="A623" s="2" t="s">
        <v>19</v>
      </c>
      <c r="B623" t="s">
        <v>20</v>
      </c>
      <c r="C623">
        <v>8</v>
      </c>
      <c r="D623" t="s">
        <v>1375</v>
      </c>
      <c r="E623" t="s">
        <v>797</v>
      </c>
      <c r="F623" t="s">
        <v>797</v>
      </c>
      <c r="G623" s="1">
        <v>43630</v>
      </c>
      <c r="H623" s="6">
        <f t="shared" si="18"/>
        <v>2019</v>
      </c>
      <c r="I623">
        <v>7771</v>
      </c>
      <c r="J623" s="11">
        <f t="shared" si="19"/>
        <v>15.38658</v>
      </c>
      <c r="K623" t="s">
        <v>21</v>
      </c>
      <c r="L623" t="s">
        <v>10</v>
      </c>
    </row>
    <row r="624" spans="1:12">
      <c r="A624" s="2" t="s">
        <v>19</v>
      </c>
      <c r="B624" t="s">
        <v>20</v>
      </c>
      <c r="C624">
        <v>8</v>
      </c>
      <c r="D624" t="s">
        <v>1375</v>
      </c>
      <c r="E624" t="s">
        <v>798</v>
      </c>
      <c r="F624" t="s">
        <v>798</v>
      </c>
      <c r="G624" s="1">
        <v>43631</v>
      </c>
      <c r="H624" s="6">
        <f t="shared" si="18"/>
        <v>2019</v>
      </c>
      <c r="I624">
        <v>7620</v>
      </c>
      <c r="J624" s="11">
        <f t="shared" si="19"/>
        <v>15.0876</v>
      </c>
      <c r="K624" t="s">
        <v>21</v>
      </c>
      <c r="L624" t="s">
        <v>10</v>
      </c>
    </row>
    <row r="625" spans="1:12">
      <c r="A625" s="2" t="s">
        <v>19</v>
      </c>
      <c r="B625" t="s">
        <v>20</v>
      </c>
      <c r="C625">
        <v>8</v>
      </c>
      <c r="D625" t="s">
        <v>1375</v>
      </c>
      <c r="E625" t="s">
        <v>799</v>
      </c>
      <c r="F625" t="s">
        <v>799</v>
      </c>
      <c r="G625" s="1">
        <v>43632</v>
      </c>
      <c r="H625" s="6">
        <f t="shared" si="18"/>
        <v>2019</v>
      </c>
      <c r="I625">
        <v>8174</v>
      </c>
      <c r="J625" s="11">
        <f t="shared" si="19"/>
        <v>16.184519999999999</v>
      </c>
      <c r="K625" t="s">
        <v>21</v>
      </c>
      <c r="L625" t="s">
        <v>10</v>
      </c>
    </row>
    <row r="626" spans="1:12">
      <c r="A626" s="2" t="s">
        <v>19</v>
      </c>
      <c r="B626" t="s">
        <v>20</v>
      </c>
      <c r="C626">
        <v>8</v>
      </c>
      <c r="D626" t="s">
        <v>1375</v>
      </c>
      <c r="E626" t="s">
        <v>800</v>
      </c>
      <c r="F626" t="s">
        <v>800</v>
      </c>
      <c r="G626" s="1">
        <v>43633</v>
      </c>
      <c r="H626" s="6">
        <f t="shared" si="18"/>
        <v>2019</v>
      </c>
      <c r="I626">
        <v>7033</v>
      </c>
      <c r="J626" s="11">
        <f t="shared" si="19"/>
        <v>13.92534</v>
      </c>
      <c r="K626" t="s">
        <v>21</v>
      </c>
      <c r="L626" t="s">
        <v>10</v>
      </c>
    </row>
    <row r="627" spans="1:12">
      <c r="A627" s="2" t="s">
        <v>19</v>
      </c>
      <c r="B627" t="s">
        <v>20</v>
      </c>
      <c r="C627">
        <v>8</v>
      </c>
      <c r="D627" t="s">
        <v>1375</v>
      </c>
      <c r="E627" t="s">
        <v>801</v>
      </c>
      <c r="F627" t="s">
        <v>801</v>
      </c>
      <c r="G627" s="1">
        <v>43634</v>
      </c>
      <c r="H627" s="6">
        <f t="shared" si="18"/>
        <v>2019</v>
      </c>
      <c r="I627">
        <v>6312</v>
      </c>
      <c r="J627" s="11">
        <f t="shared" si="19"/>
        <v>12.49776</v>
      </c>
      <c r="K627" t="s">
        <v>21</v>
      </c>
      <c r="L627" t="s">
        <v>10</v>
      </c>
    </row>
    <row r="628" spans="1:12">
      <c r="A628" s="2" t="s">
        <v>19</v>
      </c>
      <c r="B628" t="s">
        <v>20</v>
      </c>
      <c r="C628">
        <v>8</v>
      </c>
      <c r="D628" t="s">
        <v>1375</v>
      </c>
      <c r="E628" t="s">
        <v>802</v>
      </c>
      <c r="F628" t="s">
        <v>802</v>
      </c>
      <c r="G628" s="1">
        <v>43635</v>
      </c>
      <c r="H628" s="6">
        <f t="shared" si="18"/>
        <v>2019</v>
      </c>
      <c r="I628">
        <v>6240</v>
      </c>
      <c r="J628" s="11">
        <f t="shared" si="19"/>
        <v>12.3552</v>
      </c>
      <c r="K628" t="s">
        <v>21</v>
      </c>
      <c r="L628" t="s">
        <v>10</v>
      </c>
    </row>
    <row r="629" spans="1:12">
      <c r="A629" s="2" t="s">
        <v>19</v>
      </c>
      <c r="B629" t="s">
        <v>20</v>
      </c>
      <c r="C629">
        <v>8</v>
      </c>
      <c r="D629" t="s">
        <v>1375</v>
      </c>
      <c r="E629" t="s">
        <v>803</v>
      </c>
      <c r="F629" t="s">
        <v>803</v>
      </c>
      <c r="G629" s="1">
        <v>43636</v>
      </c>
      <c r="H629" s="6">
        <f t="shared" si="18"/>
        <v>2019</v>
      </c>
      <c r="I629">
        <v>6025</v>
      </c>
      <c r="J629" s="11">
        <f t="shared" si="19"/>
        <v>11.929499999999999</v>
      </c>
      <c r="K629" t="s">
        <v>21</v>
      </c>
      <c r="L629" t="s">
        <v>10</v>
      </c>
    </row>
    <row r="630" spans="1:12">
      <c r="A630" s="2" t="s">
        <v>19</v>
      </c>
      <c r="B630" t="s">
        <v>20</v>
      </c>
      <c r="C630">
        <v>8</v>
      </c>
      <c r="D630" t="s">
        <v>1375</v>
      </c>
      <c r="E630" t="s">
        <v>804</v>
      </c>
      <c r="F630" t="s">
        <v>804</v>
      </c>
      <c r="G630" s="1">
        <v>43637</v>
      </c>
      <c r="H630" s="6">
        <f t="shared" si="18"/>
        <v>2019</v>
      </c>
      <c r="I630">
        <v>6566</v>
      </c>
      <c r="J630" s="11">
        <f t="shared" si="19"/>
        <v>13.000679999999999</v>
      </c>
      <c r="K630" t="s">
        <v>21</v>
      </c>
      <c r="L630" t="s">
        <v>10</v>
      </c>
    </row>
    <row r="631" spans="1:12">
      <c r="A631" s="2" t="s">
        <v>19</v>
      </c>
      <c r="B631" t="s">
        <v>20</v>
      </c>
      <c r="C631">
        <v>8</v>
      </c>
      <c r="D631" t="s">
        <v>1375</v>
      </c>
      <c r="E631" t="s">
        <v>805</v>
      </c>
      <c r="F631" t="s">
        <v>805</v>
      </c>
      <c r="G631" s="1">
        <v>43638</v>
      </c>
      <c r="H631" s="6">
        <f t="shared" si="18"/>
        <v>2019</v>
      </c>
      <c r="I631">
        <v>4933</v>
      </c>
      <c r="J631" s="11">
        <f t="shared" si="19"/>
        <v>9.7673400000000008</v>
      </c>
      <c r="K631" t="s">
        <v>21</v>
      </c>
      <c r="L631" t="s">
        <v>10</v>
      </c>
    </row>
    <row r="632" spans="1:12">
      <c r="A632" s="2" t="s">
        <v>19</v>
      </c>
      <c r="B632" t="s">
        <v>20</v>
      </c>
      <c r="C632">
        <v>8</v>
      </c>
      <c r="D632" t="s">
        <v>1375</v>
      </c>
      <c r="E632" t="s">
        <v>806</v>
      </c>
      <c r="F632" t="s">
        <v>806</v>
      </c>
      <c r="G632" s="1">
        <v>43639</v>
      </c>
      <c r="H632" s="6">
        <f t="shared" si="18"/>
        <v>2019</v>
      </c>
      <c r="I632">
        <v>4703</v>
      </c>
      <c r="J632" s="11">
        <f t="shared" si="19"/>
        <v>9.3119399999999999</v>
      </c>
      <c r="K632" t="s">
        <v>21</v>
      </c>
      <c r="L632" t="s">
        <v>10</v>
      </c>
    </row>
    <row r="633" spans="1:12">
      <c r="A633" s="2" t="s">
        <v>19</v>
      </c>
      <c r="B633" t="s">
        <v>20</v>
      </c>
      <c r="C633">
        <v>8</v>
      </c>
      <c r="D633" t="s">
        <v>1375</v>
      </c>
      <c r="E633" t="s">
        <v>807</v>
      </c>
      <c r="F633" t="s">
        <v>807</v>
      </c>
      <c r="G633" s="1">
        <v>43640</v>
      </c>
      <c r="H633" s="6">
        <f t="shared" si="18"/>
        <v>2019</v>
      </c>
      <c r="I633">
        <v>3657</v>
      </c>
      <c r="J633" s="11">
        <f t="shared" si="19"/>
        <v>7.2408599999999996</v>
      </c>
      <c r="K633" t="s">
        <v>21</v>
      </c>
      <c r="L633" t="s">
        <v>10</v>
      </c>
    </row>
    <row r="634" spans="1:12">
      <c r="A634" s="2" t="s">
        <v>19</v>
      </c>
      <c r="B634" t="s">
        <v>20</v>
      </c>
      <c r="C634">
        <v>8</v>
      </c>
      <c r="D634" t="s">
        <v>1375</v>
      </c>
      <c r="E634" t="s">
        <v>808</v>
      </c>
      <c r="F634" t="s">
        <v>808</v>
      </c>
      <c r="G634" s="1">
        <v>43641</v>
      </c>
      <c r="H634" s="6">
        <f t="shared" si="18"/>
        <v>2019</v>
      </c>
      <c r="I634">
        <v>4465</v>
      </c>
      <c r="J634" s="11">
        <f t="shared" si="19"/>
        <v>8.8407</v>
      </c>
      <c r="K634" t="s">
        <v>21</v>
      </c>
      <c r="L634" t="s">
        <v>10</v>
      </c>
    </row>
    <row r="635" spans="1:12">
      <c r="A635" s="2" t="s">
        <v>19</v>
      </c>
      <c r="B635" t="s">
        <v>20</v>
      </c>
      <c r="C635">
        <v>8</v>
      </c>
      <c r="D635" t="s">
        <v>1375</v>
      </c>
      <c r="E635" t="s">
        <v>809</v>
      </c>
      <c r="F635" t="s">
        <v>809</v>
      </c>
      <c r="G635" s="1">
        <v>43642</v>
      </c>
      <c r="H635" s="6">
        <f t="shared" si="18"/>
        <v>2019</v>
      </c>
      <c r="I635">
        <v>4581</v>
      </c>
      <c r="J635" s="11">
        <f t="shared" si="19"/>
        <v>9.0703800000000001</v>
      </c>
      <c r="K635" t="s">
        <v>21</v>
      </c>
      <c r="L635" t="s">
        <v>10</v>
      </c>
    </row>
    <row r="636" spans="1:12">
      <c r="A636" s="2" t="s">
        <v>19</v>
      </c>
      <c r="B636" t="s">
        <v>20</v>
      </c>
      <c r="C636">
        <v>8</v>
      </c>
      <c r="D636" t="s">
        <v>1375</v>
      </c>
      <c r="E636" t="s">
        <v>810</v>
      </c>
      <c r="F636" t="s">
        <v>810</v>
      </c>
      <c r="G636" s="1">
        <v>43643</v>
      </c>
      <c r="H636" s="6">
        <f t="shared" si="18"/>
        <v>2019</v>
      </c>
      <c r="I636">
        <v>3743</v>
      </c>
      <c r="J636" s="11">
        <f t="shared" si="19"/>
        <v>7.4111399999999996</v>
      </c>
      <c r="K636" t="s">
        <v>21</v>
      </c>
      <c r="L636" t="s">
        <v>10</v>
      </c>
    </row>
    <row r="637" spans="1:12">
      <c r="A637" s="2" t="s">
        <v>19</v>
      </c>
      <c r="B637" t="s">
        <v>20</v>
      </c>
      <c r="C637">
        <v>8</v>
      </c>
      <c r="D637" t="s">
        <v>1375</v>
      </c>
      <c r="E637" t="s">
        <v>811</v>
      </c>
      <c r="F637" t="s">
        <v>811</v>
      </c>
      <c r="G637" s="1">
        <v>43644</v>
      </c>
      <c r="H637" s="6">
        <f t="shared" si="18"/>
        <v>2019</v>
      </c>
      <c r="I637">
        <v>4195</v>
      </c>
      <c r="J637" s="11">
        <f t="shared" si="19"/>
        <v>8.3061000000000007</v>
      </c>
      <c r="K637" t="s">
        <v>21</v>
      </c>
      <c r="L637" t="s">
        <v>10</v>
      </c>
    </row>
    <row r="638" spans="1:12">
      <c r="A638" s="2" t="s">
        <v>19</v>
      </c>
      <c r="B638" t="s">
        <v>20</v>
      </c>
      <c r="C638">
        <v>8</v>
      </c>
      <c r="D638" t="s">
        <v>1375</v>
      </c>
      <c r="E638" t="s">
        <v>812</v>
      </c>
      <c r="F638" t="s">
        <v>812</v>
      </c>
      <c r="G638" s="1">
        <v>43645</v>
      </c>
      <c r="H638" s="6">
        <f t="shared" si="18"/>
        <v>2019</v>
      </c>
      <c r="I638">
        <v>-1377</v>
      </c>
      <c r="J638" s="11">
        <f t="shared" si="19"/>
        <v>-2.7264599999999999</v>
      </c>
      <c r="K638" t="s">
        <v>21</v>
      </c>
      <c r="L638" t="s">
        <v>10</v>
      </c>
    </row>
    <row r="639" spans="1:12">
      <c r="A639" s="2" t="s">
        <v>19</v>
      </c>
      <c r="B639" t="s">
        <v>20</v>
      </c>
      <c r="C639">
        <v>8</v>
      </c>
      <c r="D639" t="s">
        <v>1375</v>
      </c>
      <c r="E639" t="s">
        <v>813</v>
      </c>
      <c r="F639" t="s">
        <v>813</v>
      </c>
      <c r="G639" s="1">
        <v>43646</v>
      </c>
      <c r="H639" s="6">
        <f t="shared" si="18"/>
        <v>2019</v>
      </c>
      <c r="I639">
        <v>2806</v>
      </c>
      <c r="J639" s="11">
        <f t="shared" si="19"/>
        <v>5.5558800000000002</v>
      </c>
      <c r="K639" t="s">
        <v>21</v>
      </c>
      <c r="L639" t="s">
        <v>10</v>
      </c>
    </row>
    <row r="640" spans="1:12">
      <c r="A640" s="2" t="s">
        <v>19</v>
      </c>
      <c r="B640" t="s">
        <v>20</v>
      </c>
      <c r="C640">
        <v>8</v>
      </c>
      <c r="D640" t="s">
        <v>1375</v>
      </c>
      <c r="E640" t="s">
        <v>814</v>
      </c>
      <c r="F640" t="s">
        <v>814</v>
      </c>
      <c r="G640" s="1">
        <v>43647</v>
      </c>
      <c r="H640" s="6">
        <f t="shared" si="18"/>
        <v>2019</v>
      </c>
      <c r="I640">
        <v>9863</v>
      </c>
      <c r="J640" s="11">
        <f t="shared" si="19"/>
        <v>19.528739999999999</v>
      </c>
      <c r="K640" t="s">
        <v>21</v>
      </c>
      <c r="L640" t="s">
        <v>10</v>
      </c>
    </row>
    <row r="641" spans="1:12">
      <c r="A641" s="2" t="s">
        <v>19</v>
      </c>
      <c r="B641" t="s">
        <v>20</v>
      </c>
      <c r="C641">
        <v>8</v>
      </c>
      <c r="D641" t="s">
        <v>1375</v>
      </c>
      <c r="E641" t="s">
        <v>815</v>
      </c>
      <c r="F641" t="s">
        <v>815</v>
      </c>
      <c r="G641" s="1">
        <v>43648</v>
      </c>
      <c r="H641" s="6">
        <f t="shared" si="18"/>
        <v>2019</v>
      </c>
      <c r="I641">
        <v>2740</v>
      </c>
      <c r="J641" s="11">
        <f t="shared" si="19"/>
        <v>5.4252000000000002</v>
      </c>
      <c r="K641" t="s">
        <v>21</v>
      </c>
      <c r="L641" t="s">
        <v>10</v>
      </c>
    </row>
    <row r="642" spans="1:12">
      <c r="A642" s="2" t="s">
        <v>19</v>
      </c>
      <c r="B642" t="s">
        <v>20</v>
      </c>
      <c r="C642">
        <v>8</v>
      </c>
      <c r="D642" t="s">
        <v>1375</v>
      </c>
      <c r="E642" t="s">
        <v>816</v>
      </c>
      <c r="F642" t="s">
        <v>816</v>
      </c>
      <c r="G642" s="1">
        <v>43649</v>
      </c>
      <c r="H642" s="6">
        <f t="shared" si="18"/>
        <v>2019</v>
      </c>
      <c r="I642">
        <v>2876</v>
      </c>
      <c r="J642" s="11">
        <f t="shared" si="19"/>
        <v>5.6944799999999995</v>
      </c>
      <c r="K642" t="s">
        <v>21</v>
      </c>
      <c r="L642" t="s">
        <v>10</v>
      </c>
    </row>
    <row r="643" spans="1:12">
      <c r="A643" s="2" t="s">
        <v>19</v>
      </c>
      <c r="B643" t="s">
        <v>20</v>
      </c>
      <c r="C643">
        <v>8</v>
      </c>
      <c r="D643" t="s">
        <v>1375</v>
      </c>
      <c r="E643" t="s">
        <v>817</v>
      </c>
      <c r="F643" t="s">
        <v>817</v>
      </c>
      <c r="G643" s="1">
        <v>43650</v>
      </c>
      <c r="H643" s="6">
        <f t="shared" ref="H643:H706" si="20">IF(MONTH(G643)&gt;9, YEAR(G643)+1,YEAR(G643))</f>
        <v>2019</v>
      </c>
      <c r="I643">
        <v>3299</v>
      </c>
      <c r="J643" s="11">
        <f t="shared" ref="J643:J706" si="21">I643*0.00198</f>
        <v>6.5320200000000002</v>
      </c>
      <c r="K643" t="s">
        <v>21</v>
      </c>
      <c r="L643" t="s">
        <v>10</v>
      </c>
    </row>
    <row r="644" spans="1:12">
      <c r="A644" s="2" t="s">
        <v>19</v>
      </c>
      <c r="B644" t="s">
        <v>20</v>
      </c>
      <c r="C644">
        <v>8</v>
      </c>
      <c r="D644" t="s">
        <v>1375</v>
      </c>
      <c r="E644" t="s">
        <v>818</v>
      </c>
      <c r="F644" t="s">
        <v>818</v>
      </c>
      <c r="G644" s="1">
        <v>43651</v>
      </c>
      <c r="H644" s="6">
        <f t="shared" si="20"/>
        <v>2019</v>
      </c>
      <c r="I644">
        <v>598</v>
      </c>
      <c r="J644" s="11">
        <f t="shared" si="21"/>
        <v>1.18404</v>
      </c>
      <c r="K644" t="s">
        <v>21</v>
      </c>
      <c r="L644" t="s">
        <v>10</v>
      </c>
    </row>
    <row r="645" spans="1:12">
      <c r="A645" s="2" t="s">
        <v>19</v>
      </c>
      <c r="B645" t="s">
        <v>20</v>
      </c>
      <c r="C645">
        <v>8</v>
      </c>
      <c r="D645" t="s">
        <v>1375</v>
      </c>
      <c r="E645" t="s">
        <v>819</v>
      </c>
      <c r="F645" t="s">
        <v>819</v>
      </c>
      <c r="G645" s="1">
        <v>43652</v>
      </c>
      <c r="H645" s="6">
        <f t="shared" si="20"/>
        <v>2019</v>
      </c>
      <c r="I645">
        <v>3367</v>
      </c>
      <c r="J645" s="11">
        <f t="shared" si="21"/>
        <v>6.6666600000000003</v>
      </c>
      <c r="K645" t="s">
        <v>21</v>
      </c>
      <c r="L645" t="s">
        <v>10</v>
      </c>
    </row>
    <row r="646" spans="1:12">
      <c r="A646" s="2" t="s">
        <v>19</v>
      </c>
      <c r="B646" t="s">
        <v>20</v>
      </c>
      <c r="C646">
        <v>8</v>
      </c>
      <c r="D646" t="s">
        <v>1375</v>
      </c>
      <c r="E646" t="s">
        <v>820</v>
      </c>
      <c r="F646" t="s">
        <v>820</v>
      </c>
      <c r="G646" s="1">
        <v>43653</v>
      </c>
      <c r="H646" s="6">
        <f t="shared" si="20"/>
        <v>2019</v>
      </c>
      <c r="I646">
        <v>3140</v>
      </c>
      <c r="J646" s="11">
        <f t="shared" si="21"/>
        <v>6.2172000000000001</v>
      </c>
      <c r="K646" t="s">
        <v>21</v>
      </c>
      <c r="L646" t="s">
        <v>10</v>
      </c>
    </row>
    <row r="647" spans="1:12">
      <c r="A647" s="2" t="s">
        <v>19</v>
      </c>
      <c r="B647" t="s">
        <v>20</v>
      </c>
      <c r="C647">
        <v>8</v>
      </c>
      <c r="D647" t="s">
        <v>1375</v>
      </c>
      <c r="E647" t="s">
        <v>821</v>
      </c>
      <c r="F647" t="s">
        <v>821</v>
      </c>
      <c r="G647" s="1">
        <v>43654</v>
      </c>
      <c r="H647" s="6">
        <f t="shared" si="20"/>
        <v>2019</v>
      </c>
      <c r="I647">
        <v>3265</v>
      </c>
      <c r="J647" s="11">
        <f t="shared" si="21"/>
        <v>6.4646999999999997</v>
      </c>
      <c r="K647" t="s">
        <v>21</v>
      </c>
      <c r="L647" t="s">
        <v>10</v>
      </c>
    </row>
    <row r="648" spans="1:12">
      <c r="A648" s="2" t="s">
        <v>19</v>
      </c>
      <c r="B648" t="s">
        <v>20</v>
      </c>
      <c r="C648">
        <v>8</v>
      </c>
      <c r="D648" t="s">
        <v>1375</v>
      </c>
      <c r="E648" t="s">
        <v>822</v>
      </c>
      <c r="F648" t="s">
        <v>822</v>
      </c>
      <c r="G648" s="1">
        <v>43655</v>
      </c>
      <c r="H648" s="6">
        <f t="shared" si="20"/>
        <v>2019</v>
      </c>
      <c r="I648">
        <v>2894</v>
      </c>
      <c r="J648" s="11">
        <f t="shared" si="21"/>
        <v>5.7301200000000003</v>
      </c>
      <c r="K648" t="s">
        <v>21</v>
      </c>
      <c r="L648" t="s">
        <v>10</v>
      </c>
    </row>
    <row r="649" spans="1:12">
      <c r="A649" s="2" t="s">
        <v>19</v>
      </c>
      <c r="B649" t="s">
        <v>20</v>
      </c>
      <c r="C649">
        <v>8</v>
      </c>
      <c r="D649" t="s">
        <v>1375</v>
      </c>
      <c r="E649" t="s">
        <v>823</v>
      </c>
      <c r="F649" t="s">
        <v>823</v>
      </c>
      <c r="G649" s="1">
        <v>43656</v>
      </c>
      <c r="H649" s="6">
        <f t="shared" si="20"/>
        <v>2019</v>
      </c>
      <c r="I649">
        <v>6897</v>
      </c>
      <c r="J649" s="11">
        <f t="shared" si="21"/>
        <v>13.65606</v>
      </c>
      <c r="K649" t="s">
        <v>21</v>
      </c>
      <c r="L649" t="s">
        <v>10</v>
      </c>
    </row>
    <row r="650" spans="1:12">
      <c r="A650" s="2" t="s">
        <v>19</v>
      </c>
      <c r="B650" t="s">
        <v>20</v>
      </c>
      <c r="C650">
        <v>8</v>
      </c>
      <c r="D650" t="s">
        <v>1375</v>
      </c>
      <c r="E650" t="s">
        <v>824</v>
      </c>
      <c r="F650" t="s">
        <v>824</v>
      </c>
      <c r="G650" s="1">
        <v>43657</v>
      </c>
      <c r="H650" s="6">
        <f t="shared" si="20"/>
        <v>2019</v>
      </c>
      <c r="I650">
        <v>2863</v>
      </c>
      <c r="J650" s="11">
        <f t="shared" si="21"/>
        <v>5.6687399999999997</v>
      </c>
      <c r="K650" t="s">
        <v>21</v>
      </c>
      <c r="L650" t="s">
        <v>10</v>
      </c>
    </row>
    <row r="651" spans="1:12">
      <c r="A651" s="2" t="s">
        <v>19</v>
      </c>
      <c r="B651" t="s">
        <v>20</v>
      </c>
      <c r="C651">
        <v>8</v>
      </c>
      <c r="D651" t="s">
        <v>1375</v>
      </c>
      <c r="E651" t="s">
        <v>825</v>
      </c>
      <c r="F651" t="s">
        <v>825</v>
      </c>
      <c r="G651" s="1">
        <v>43658</v>
      </c>
      <c r="H651" s="6">
        <f t="shared" si="20"/>
        <v>2019</v>
      </c>
      <c r="I651">
        <v>2792</v>
      </c>
      <c r="J651" s="11">
        <f t="shared" si="21"/>
        <v>5.5281599999999997</v>
      </c>
      <c r="K651" t="s">
        <v>21</v>
      </c>
      <c r="L651" t="s">
        <v>10</v>
      </c>
    </row>
    <row r="652" spans="1:12">
      <c r="A652" s="2" t="s">
        <v>19</v>
      </c>
      <c r="B652" t="s">
        <v>20</v>
      </c>
      <c r="C652">
        <v>8</v>
      </c>
      <c r="D652" t="s">
        <v>1375</v>
      </c>
      <c r="E652" t="s">
        <v>826</v>
      </c>
      <c r="F652" t="s">
        <v>826</v>
      </c>
      <c r="G652" s="1">
        <v>43659</v>
      </c>
      <c r="H652" s="6">
        <f t="shared" si="20"/>
        <v>2019</v>
      </c>
      <c r="I652">
        <v>2913</v>
      </c>
      <c r="J652" s="11">
        <f t="shared" si="21"/>
        <v>5.7677399999999999</v>
      </c>
      <c r="K652" t="s">
        <v>21</v>
      </c>
      <c r="L652" t="s">
        <v>10</v>
      </c>
    </row>
    <row r="653" spans="1:12">
      <c r="A653" s="2" t="s">
        <v>19</v>
      </c>
      <c r="B653" t="s">
        <v>20</v>
      </c>
      <c r="C653">
        <v>8</v>
      </c>
      <c r="D653" t="s">
        <v>1375</v>
      </c>
      <c r="E653" t="s">
        <v>827</v>
      </c>
      <c r="F653" t="s">
        <v>827</v>
      </c>
      <c r="G653" s="1">
        <v>43660</v>
      </c>
      <c r="H653" s="6">
        <f t="shared" si="20"/>
        <v>2019</v>
      </c>
      <c r="I653">
        <v>2636</v>
      </c>
      <c r="J653" s="11">
        <f t="shared" si="21"/>
        <v>5.2192800000000004</v>
      </c>
      <c r="K653" t="s">
        <v>21</v>
      </c>
      <c r="L653" t="s">
        <v>10</v>
      </c>
    </row>
    <row r="654" spans="1:12">
      <c r="A654" s="2" t="s">
        <v>19</v>
      </c>
      <c r="B654" t="s">
        <v>20</v>
      </c>
      <c r="C654">
        <v>8</v>
      </c>
      <c r="D654" t="s">
        <v>1375</v>
      </c>
      <c r="E654" t="s">
        <v>828</v>
      </c>
      <c r="F654" t="s">
        <v>828</v>
      </c>
      <c r="G654" s="1">
        <v>43661</v>
      </c>
      <c r="H654" s="6">
        <f t="shared" si="20"/>
        <v>2019</v>
      </c>
      <c r="I654">
        <v>2606</v>
      </c>
      <c r="J654" s="11">
        <f t="shared" si="21"/>
        <v>5.1598800000000002</v>
      </c>
      <c r="K654" t="s">
        <v>21</v>
      </c>
      <c r="L654" t="s">
        <v>10</v>
      </c>
    </row>
    <row r="655" spans="1:12">
      <c r="A655" s="2" t="s">
        <v>19</v>
      </c>
      <c r="B655" t="s">
        <v>20</v>
      </c>
      <c r="C655">
        <v>8</v>
      </c>
      <c r="D655" t="s">
        <v>1375</v>
      </c>
      <c r="E655" t="s">
        <v>829</v>
      </c>
      <c r="F655" t="s">
        <v>829</v>
      </c>
      <c r="G655" s="1">
        <v>43662</v>
      </c>
      <c r="H655" s="6">
        <f t="shared" si="20"/>
        <v>2019</v>
      </c>
      <c r="I655">
        <v>1997</v>
      </c>
      <c r="J655" s="11">
        <f t="shared" si="21"/>
        <v>3.9540600000000001</v>
      </c>
      <c r="K655" t="s">
        <v>21</v>
      </c>
      <c r="L655" t="s">
        <v>10</v>
      </c>
    </row>
    <row r="656" spans="1:12">
      <c r="A656" s="2" t="s">
        <v>19</v>
      </c>
      <c r="B656" t="s">
        <v>20</v>
      </c>
      <c r="C656">
        <v>8</v>
      </c>
      <c r="D656" t="s">
        <v>1375</v>
      </c>
      <c r="E656" t="s">
        <v>830</v>
      </c>
      <c r="F656" t="s">
        <v>830</v>
      </c>
      <c r="G656" s="1">
        <v>43663</v>
      </c>
      <c r="H656" s="6">
        <f t="shared" si="20"/>
        <v>2019</v>
      </c>
      <c r="I656">
        <v>2631</v>
      </c>
      <c r="J656" s="11">
        <f t="shared" si="21"/>
        <v>5.2093800000000003</v>
      </c>
      <c r="K656" t="s">
        <v>21</v>
      </c>
      <c r="L656" t="s">
        <v>10</v>
      </c>
    </row>
    <row r="657" spans="1:12">
      <c r="A657" s="2" t="s">
        <v>19</v>
      </c>
      <c r="B657" t="s">
        <v>20</v>
      </c>
      <c r="C657">
        <v>8</v>
      </c>
      <c r="D657" t="s">
        <v>1375</v>
      </c>
      <c r="E657" t="s">
        <v>831</v>
      </c>
      <c r="F657" t="s">
        <v>831</v>
      </c>
      <c r="G657" s="1">
        <v>43664</v>
      </c>
      <c r="H657" s="6">
        <f t="shared" si="20"/>
        <v>2019</v>
      </c>
      <c r="I657">
        <v>2456</v>
      </c>
      <c r="J657" s="11">
        <f t="shared" si="21"/>
        <v>4.8628799999999996</v>
      </c>
      <c r="K657" t="s">
        <v>21</v>
      </c>
      <c r="L657" t="s">
        <v>10</v>
      </c>
    </row>
    <row r="658" spans="1:12">
      <c r="A658" s="2" t="s">
        <v>19</v>
      </c>
      <c r="B658" t="s">
        <v>20</v>
      </c>
      <c r="C658">
        <v>8</v>
      </c>
      <c r="D658" t="s">
        <v>1375</v>
      </c>
      <c r="E658" t="s">
        <v>832</v>
      </c>
      <c r="F658" t="s">
        <v>832</v>
      </c>
      <c r="G658" s="1">
        <v>43665</v>
      </c>
      <c r="H658" s="6">
        <f t="shared" si="20"/>
        <v>2019</v>
      </c>
      <c r="I658">
        <v>2079</v>
      </c>
      <c r="J658" s="11">
        <f t="shared" si="21"/>
        <v>4.1164199999999997</v>
      </c>
      <c r="K658" t="s">
        <v>21</v>
      </c>
      <c r="L658" t="s">
        <v>10</v>
      </c>
    </row>
    <row r="659" spans="1:12">
      <c r="A659" s="2" t="s">
        <v>19</v>
      </c>
      <c r="B659" t="s">
        <v>20</v>
      </c>
      <c r="C659">
        <v>8</v>
      </c>
      <c r="D659" t="s">
        <v>1375</v>
      </c>
      <c r="E659" t="s">
        <v>833</v>
      </c>
      <c r="F659" t="s">
        <v>833</v>
      </c>
      <c r="G659" s="1">
        <v>43666</v>
      </c>
      <c r="H659" s="6">
        <f t="shared" si="20"/>
        <v>2019</v>
      </c>
      <c r="I659">
        <v>2501</v>
      </c>
      <c r="J659" s="11">
        <f t="shared" si="21"/>
        <v>4.9519799999999998</v>
      </c>
      <c r="K659" t="s">
        <v>21</v>
      </c>
      <c r="L659" t="s">
        <v>10</v>
      </c>
    </row>
    <row r="660" spans="1:12">
      <c r="A660" s="2" t="s">
        <v>19</v>
      </c>
      <c r="B660" t="s">
        <v>20</v>
      </c>
      <c r="C660">
        <v>8</v>
      </c>
      <c r="D660" t="s">
        <v>1375</v>
      </c>
      <c r="E660" t="s">
        <v>834</v>
      </c>
      <c r="F660" t="s">
        <v>834</v>
      </c>
      <c r="G660" s="1">
        <v>43667</v>
      </c>
      <c r="H660" s="6">
        <f t="shared" si="20"/>
        <v>2019</v>
      </c>
      <c r="I660">
        <v>2295</v>
      </c>
      <c r="J660" s="11">
        <f t="shared" si="21"/>
        <v>4.5441000000000003</v>
      </c>
      <c r="K660" t="s">
        <v>21</v>
      </c>
      <c r="L660" t="s">
        <v>10</v>
      </c>
    </row>
    <row r="661" spans="1:12">
      <c r="A661" s="2" t="s">
        <v>19</v>
      </c>
      <c r="B661" t="s">
        <v>20</v>
      </c>
      <c r="C661">
        <v>8</v>
      </c>
      <c r="D661" t="s">
        <v>1375</v>
      </c>
      <c r="E661" t="s">
        <v>835</v>
      </c>
      <c r="F661" t="s">
        <v>835</v>
      </c>
      <c r="G661" s="1">
        <v>43668</v>
      </c>
      <c r="H661" s="6">
        <f t="shared" si="20"/>
        <v>2019</v>
      </c>
      <c r="I661">
        <v>2194</v>
      </c>
      <c r="J661" s="11">
        <f t="shared" si="21"/>
        <v>4.3441200000000002</v>
      </c>
      <c r="K661" t="s">
        <v>21</v>
      </c>
      <c r="L661" t="s">
        <v>10</v>
      </c>
    </row>
    <row r="662" spans="1:12">
      <c r="A662" s="2" t="s">
        <v>19</v>
      </c>
      <c r="B662" t="s">
        <v>20</v>
      </c>
      <c r="C662">
        <v>8</v>
      </c>
      <c r="D662" t="s">
        <v>1375</v>
      </c>
      <c r="E662" t="s">
        <v>836</v>
      </c>
      <c r="F662" t="s">
        <v>836</v>
      </c>
      <c r="G662" s="1">
        <v>43669</v>
      </c>
      <c r="H662" s="6">
        <f t="shared" si="20"/>
        <v>2019</v>
      </c>
      <c r="I662">
        <v>1758</v>
      </c>
      <c r="J662" s="11">
        <f t="shared" si="21"/>
        <v>3.4808400000000002</v>
      </c>
      <c r="K662" t="s">
        <v>21</v>
      </c>
      <c r="L662" t="s">
        <v>10</v>
      </c>
    </row>
    <row r="663" spans="1:12">
      <c r="A663" s="2" t="s">
        <v>19</v>
      </c>
      <c r="B663" t="s">
        <v>20</v>
      </c>
      <c r="C663">
        <v>8</v>
      </c>
      <c r="D663" t="s">
        <v>1375</v>
      </c>
      <c r="E663" t="s">
        <v>837</v>
      </c>
      <c r="F663" t="s">
        <v>837</v>
      </c>
      <c r="G663" s="1">
        <v>43670</v>
      </c>
      <c r="H663" s="6">
        <f t="shared" si="20"/>
        <v>2019</v>
      </c>
      <c r="I663">
        <v>2834</v>
      </c>
      <c r="J663" s="11">
        <f t="shared" si="21"/>
        <v>5.6113200000000001</v>
      </c>
      <c r="K663" t="s">
        <v>21</v>
      </c>
      <c r="L663" t="s">
        <v>10</v>
      </c>
    </row>
    <row r="664" spans="1:12">
      <c r="A664" s="2" t="s">
        <v>19</v>
      </c>
      <c r="B664" t="s">
        <v>20</v>
      </c>
      <c r="C664">
        <v>8</v>
      </c>
      <c r="D664" t="s">
        <v>1375</v>
      </c>
      <c r="E664" t="s">
        <v>838</v>
      </c>
      <c r="F664" t="s">
        <v>838</v>
      </c>
      <c r="G664" s="1">
        <v>43671</v>
      </c>
      <c r="H664" s="6">
        <f t="shared" si="20"/>
        <v>2019</v>
      </c>
      <c r="I664">
        <v>2767</v>
      </c>
      <c r="J664" s="11">
        <f t="shared" si="21"/>
        <v>5.4786599999999996</v>
      </c>
      <c r="K664" t="s">
        <v>21</v>
      </c>
      <c r="L664" t="s">
        <v>10</v>
      </c>
    </row>
    <row r="665" spans="1:12">
      <c r="A665" s="2" t="s">
        <v>19</v>
      </c>
      <c r="B665" t="s">
        <v>20</v>
      </c>
      <c r="C665">
        <v>8</v>
      </c>
      <c r="D665" t="s">
        <v>1375</v>
      </c>
      <c r="E665" t="s">
        <v>839</v>
      </c>
      <c r="F665" t="s">
        <v>839</v>
      </c>
      <c r="G665" s="1">
        <v>43672</v>
      </c>
      <c r="H665" s="6">
        <f t="shared" si="20"/>
        <v>2019</v>
      </c>
      <c r="I665">
        <v>3061</v>
      </c>
      <c r="J665" s="11">
        <f t="shared" si="21"/>
        <v>6.0607800000000003</v>
      </c>
      <c r="K665" t="s">
        <v>21</v>
      </c>
      <c r="L665" t="s">
        <v>10</v>
      </c>
    </row>
    <row r="666" spans="1:12">
      <c r="A666" s="2" t="s">
        <v>19</v>
      </c>
      <c r="B666" t="s">
        <v>20</v>
      </c>
      <c r="C666">
        <v>8</v>
      </c>
      <c r="D666" t="s">
        <v>1375</v>
      </c>
      <c r="E666" t="s">
        <v>840</v>
      </c>
      <c r="F666" t="s">
        <v>840</v>
      </c>
      <c r="G666" s="1">
        <v>43673</v>
      </c>
      <c r="H666" s="6">
        <f t="shared" si="20"/>
        <v>2019</v>
      </c>
      <c r="I666">
        <v>3425</v>
      </c>
      <c r="J666" s="11">
        <f t="shared" si="21"/>
        <v>6.7815000000000003</v>
      </c>
      <c r="K666" t="s">
        <v>21</v>
      </c>
      <c r="L666" t="s">
        <v>10</v>
      </c>
    </row>
    <row r="667" spans="1:12">
      <c r="A667" s="2" t="s">
        <v>19</v>
      </c>
      <c r="B667" t="s">
        <v>20</v>
      </c>
      <c r="C667">
        <v>8</v>
      </c>
      <c r="D667" t="s">
        <v>1375</v>
      </c>
      <c r="E667" t="s">
        <v>841</v>
      </c>
      <c r="F667" t="s">
        <v>841</v>
      </c>
      <c r="G667" s="1">
        <v>43674</v>
      </c>
      <c r="H667" s="6">
        <f t="shared" si="20"/>
        <v>2019</v>
      </c>
      <c r="I667">
        <v>2886</v>
      </c>
      <c r="J667" s="11">
        <f t="shared" si="21"/>
        <v>5.7142799999999996</v>
      </c>
      <c r="K667" t="s">
        <v>21</v>
      </c>
      <c r="L667" t="s">
        <v>10</v>
      </c>
    </row>
    <row r="668" spans="1:12">
      <c r="A668" s="2" t="s">
        <v>19</v>
      </c>
      <c r="B668" t="s">
        <v>20</v>
      </c>
      <c r="C668">
        <v>8</v>
      </c>
      <c r="D668" t="s">
        <v>1375</v>
      </c>
      <c r="E668" t="s">
        <v>842</v>
      </c>
      <c r="F668" t="s">
        <v>842</v>
      </c>
      <c r="G668" s="1">
        <v>43675</v>
      </c>
      <c r="H668" s="6">
        <f t="shared" si="20"/>
        <v>2019</v>
      </c>
      <c r="I668">
        <v>2683</v>
      </c>
      <c r="J668" s="11">
        <f t="shared" si="21"/>
        <v>5.3123399999999998</v>
      </c>
      <c r="K668" t="s">
        <v>21</v>
      </c>
      <c r="L668" t="s">
        <v>10</v>
      </c>
    </row>
    <row r="669" spans="1:12">
      <c r="A669" s="2" t="s">
        <v>19</v>
      </c>
      <c r="B669" t="s">
        <v>20</v>
      </c>
      <c r="C669">
        <v>8</v>
      </c>
      <c r="D669" t="s">
        <v>1375</v>
      </c>
      <c r="E669" t="s">
        <v>843</v>
      </c>
      <c r="F669" t="s">
        <v>843</v>
      </c>
      <c r="G669" s="1">
        <v>43676</v>
      </c>
      <c r="H669" s="6">
        <f t="shared" si="20"/>
        <v>2019</v>
      </c>
      <c r="I669">
        <v>3808</v>
      </c>
      <c r="J669" s="11">
        <f t="shared" si="21"/>
        <v>7.5398399999999999</v>
      </c>
      <c r="K669" t="s">
        <v>21</v>
      </c>
      <c r="L669" t="s">
        <v>10</v>
      </c>
    </row>
    <row r="670" spans="1:12">
      <c r="A670" s="2" t="s">
        <v>19</v>
      </c>
      <c r="B670" t="s">
        <v>20</v>
      </c>
      <c r="C670">
        <v>8</v>
      </c>
      <c r="D670" t="s">
        <v>1375</v>
      </c>
      <c r="E670" t="s">
        <v>25</v>
      </c>
      <c r="F670" t="s">
        <v>25</v>
      </c>
      <c r="G670" s="1">
        <v>43677</v>
      </c>
      <c r="H670" s="6">
        <f t="shared" si="20"/>
        <v>2019</v>
      </c>
      <c r="I670">
        <v>2648</v>
      </c>
      <c r="J670" s="11">
        <f t="shared" si="21"/>
        <v>5.2430399999999997</v>
      </c>
      <c r="K670" t="s">
        <v>21</v>
      </c>
      <c r="L670" t="s">
        <v>10</v>
      </c>
    </row>
    <row r="671" spans="1:12">
      <c r="A671" s="2" t="s">
        <v>19</v>
      </c>
      <c r="B671" t="s">
        <v>20</v>
      </c>
      <c r="C671">
        <v>8</v>
      </c>
      <c r="D671" t="s">
        <v>1375</v>
      </c>
      <c r="E671" t="s">
        <v>26</v>
      </c>
      <c r="F671" t="s">
        <v>26</v>
      </c>
      <c r="G671" s="1">
        <v>43678</v>
      </c>
      <c r="H671" s="6">
        <f t="shared" si="20"/>
        <v>2019</v>
      </c>
      <c r="I671">
        <v>2608</v>
      </c>
      <c r="J671" s="11">
        <f t="shared" si="21"/>
        <v>5.1638399999999995</v>
      </c>
      <c r="K671" t="s">
        <v>21</v>
      </c>
      <c r="L671" t="s">
        <v>10</v>
      </c>
    </row>
    <row r="672" spans="1:12">
      <c r="A672" s="2" t="s">
        <v>19</v>
      </c>
      <c r="B672" t="s">
        <v>20</v>
      </c>
      <c r="C672">
        <v>8</v>
      </c>
      <c r="D672" t="s">
        <v>1375</v>
      </c>
      <c r="E672" t="s">
        <v>28</v>
      </c>
      <c r="F672" t="s">
        <v>28</v>
      </c>
      <c r="G672" s="1">
        <v>43679</v>
      </c>
      <c r="H672" s="6">
        <f t="shared" si="20"/>
        <v>2019</v>
      </c>
      <c r="I672">
        <v>2532</v>
      </c>
      <c r="J672" s="11">
        <f t="shared" si="21"/>
        <v>5.0133599999999996</v>
      </c>
      <c r="K672" t="s">
        <v>21</v>
      </c>
      <c r="L672" t="s">
        <v>10</v>
      </c>
    </row>
    <row r="673" spans="1:12">
      <c r="A673" s="2" t="s">
        <v>19</v>
      </c>
      <c r="B673" t="s">
        <v>20</v>
      </c>
      <c r="C673">
        <v>8</v>
      </c>
      <c r="D673" t="s">
        <v>1375</v>
      </c>
      <c r="E673" t="s">
        <v>43</v>
      </c>
      <c r="F673" t="s">
        <v>43</v>
      </c>
      <c r="G673" s="1">
        <v>43680</v>
      </c>
      <c r="H673" s="6">
        <f t="shared" si="20"/>
        <v>2019</v>
      </c>
      <c r="I673">
        <v>2755</v>
      </c>
      <c r="J673" s="11">
        <f t="shared" si="21"/>
        <v>5.4549000000000003</v>
      </c>
      <c r="K673" t="s">
        <v>21</v>
      </c>
      <c r="L673" t="s">
        <v>10</v>
      </c>
    </row>
    <row r="674" spans="1:12">
      <c r="A674" s="2" t="s">
        <v>19</v>
      </c>
      <c r="B674" t="s">
        <v>20</v>
      </c>
      <c r="C674">
        <v>8</v>
      </c>
      <c r="D674" t="s">
        <v>1375</v>
      </c>
      <c r="E674" t="s">
        <v>44</v>
      </c>
      <c r="F674" t="s">
        <v>44</v>
      </c>
      <c r="G674" s="1">
        <v>43681</v>
      </c>
      <c r="H674" s="6">
        <f t="shared" si="20"/>
        <v>2019</v>
      </c>
      <c r="I674">
        <v>2471</v>
      </c>
      <c r="J674" s="11">
        <f t="shared" si="21"/>
        <v>4.8925799999999997</v>
      </c>
      <c r="K674" t="s">
        <v>21</v>
      </c>
      <c r="L674" t="s">
        <v>10</v>
      </c>
    </row>
    <row r="675" spans="1:12">
      <c r="A675" s="2" t="s">
        <v>19</v>
      </c>
      <c r="B675" t="s">
        <v>20</v>
      </c>
      <c r="C675">
        <v>8</v>
      </c>
      <c r="D675" t="s">
        <v>1375</v>
      </c>
      <c r="E675" t="s">
        <v>45</v>
      </c>
      <c r="F675" t="s">
        <v>45</v>
      </c>
      <c r="G675" s="1">
        <v>43682</v>
      </c>
      <c r="H675" s="6">
        <f t="shared" si="20"/>
        <v>2019</v>
      </c>
      <c r="I675">
        <v>2682</v>
      </c>
      <c r="J675" s="11">
        <f t="shared" si="21"/>
        <v>5.3103600000000002</v>
      </c>
      <c r="K675" t="s">
        <v>21</v>
      </c>
      <c r="L675" t="s">
        <v>10</v>
      </c>
    </row>
    <row r="676" spans="1:12">
      <c r="A676" s="2" t="s">
        <v>19</v>
      </c>
      <c r="B676" t="s">
        <v>20</v>
      </c>
      <c r="C676">
        <v>8</v>
      </c>
      <c r="D676" t="s">
        <v>1375</v>
      </c>
      <c r="E676" t="s">
        <v>46</v>
      </c>
      <c r="F676" t="s">
        <v>46</v>
      </c>
      <c r="G676" s="1">
        <v>43683</v>
      </c>
      <c r="H676" s="6">
        <f t="shared" si="20"/>
        <v>2019</v>
      </c>
      <c r="I676">
        <v>2915</v>
      </c>
      <c r="J676" s="11">
        <f t="shared" si="21"/>
        <v>5.7717000000000001</v>
      </c>
      <c r="K676" t="s">
        <v>21</v>
      </c>
      <c r="L676" t="s">
        <v>10</v>
      </c>
    </row>
    <row r="677" spans="1:12">
      <c r="A677" s="2" t="s">
        <v>19</v>
      </c>
      <c r="B677" t="s">
        <v>20</v>
      </c>
      <c r="C677">
        <v>8</v>
      </c>
      <c r="D677" t="s">
        <v>1375</v>
      </c>
      <c r="E677" t="s">
        <v>47</v>
      </c>
      <c r="F677" t="s">
        <v>47</v>
      </c>
      <c r="G677" s="1">
        <v>43684</v>
      </c>
      <c r="H677" s="6">
        <f t="shared" si="20"/>
        <v>2019</v>
      </c>
      <c r="I677">
        <v>2212</v>
      </c>
      <c r="J677" s="11">
        <f t="shared" si="21"/>
        <v>4.3797600000000001</v>
      </c>
      <c r="K677" t="s">
        <v>21</v>
      </c>
      <c r="L677" t="s">
        <v>10</v>
      </c>
    </row>
    <row r="678" spans="1:12">
      <c r="A678" s="2" t="s">
        <v>19</v>
      </c>
      <c r="B678" t="s">
        <v>20</v>
      </c>
      <c r="C678">
        <v>8</v>
      </c>
      <c r="D678" t="s">
        <v>1375</v>
      </c>
      <c r="E678" t="s">
        <v>48</v>
      </c>
      <c r="F678" t="s">
        <v>48</v>
      </c>
      <c r="G678" s="1">
        <v>43685</v>
      </c>
      <c r="H678" s="6">
        <f t="shared" si="20"/>
        <v>2019</v>
      </c>
      <c r="I678">
        <v>2183</v>
      </c>
      <c r="J678" s="11">
        <f t="shared" si="21"/>
        <v>4.3223399999999996</v>
      </c>
      <c r="K678" t="s">
        <v>21</v>
      </c>
      <c r="L678" t="s">
        <v>10</v>
      </c>
    </row>
    <row r="679" spans="1:12">
      <c r="A679" s="2" t="s">
        <v>19</v>
      </c>
      <c r="B679" t="s">
        <v>20</v>
      </c>
      <c r="C679">
        <v>8</v>
      </c>
      <c r="D679" t="s">
        <v>1375</v>
      </c>
      <c r="E679" t="s">
        <v>49</v>
      </c>
      <c r="F679" t="s">
        <v>49</v>
      </c>
      <c r="G679" s="1">
        <v>43686</v>
      </c>
      <c r="H679" s="6">
        <f t="shared" si="20"/>
        <v>2019</v>
      </c>
      <c r="I679">
        <v>2667</v>
      </c>
      <c r="J679" s="11">
        <f t="shared" si="21"/>
        <v>5.2806600000000001</v>
      </c>
      <c r="K679" t="s">
        <v>21</v>
      </c>
      <c r="L679" t="s">
        <v>10</v>
      </c>
    </row>
    <row r="680" spans="1:12">
      <c r="A680" s="2" t="s">
        <v>19</v>
      </c>
      <c r="B680" t="s">
        <v>20</v>
      </c>
      <c r="C680">
        <v>8</v>
      </c>
      <c r="D680" t="s">
        <v>1375</v>
      </c>
      <c r="E680" t="s">
        <v>50</v>
      </c>
      <c r="F680" t="s">
        <v>50</v>
      </c>
      <c r="G680" s="1">
        <v>43687</v>
      </c>
      <c r="H680" s="6">
        <f t="shared" si="20"/>
        <v>2019</v>
      </c>
      <c r="I680">
        <v>1564</v>
      </c>
      <c r="J680" s="11">
        <f t="shared" si="21"/>
        <v>3.0967199999999999</v>
      </c>
      <c r="K680" t="s">
        <v>21</v>
      </c>
      <c r="L680" t="s">
        <v>10</v>
      </c>
    </row>
    <row r="681" spans="1:12">
      <c r="A681" s="2" t="s">
        <v>19</v>
      </c>
      <c r="B681" t="s">
        <v>20</v>
      </c>
      <c r="C681">
        <v>8</v>
      </c>
      <c r="D681" t="s">
        <v>1375</v>
      </c>
      <c r="E681" t="s">
        <v>51</v>
      </c>
      <c r="F681" t="s">
        <v>51</v>
      </c>
      <c r="G681" s="1">
        <v>43688</v>
      </c>
      <c r="H681" s="6">
        <f t="shared" si="20"/>
        <v>2019</v>
      </c>
      <c r="I681">
        <v>3113</v>
      </c>
      <c r="J681" s="11">
        <f t="shared" si="21"/>
        <v>6.1637399999999998</v>
      </c>
      <c r="K681" t="s">
        <v>21</v>
      </c>
      <c r="L681" t="s">
        <v>10</v>
      </c>
    </row>
    <row r="682" spans="1:12">
      <c r="A682" s="2" t="s">
        <v>19</v>
      </c>
      <c r="B682" t="s">
        <v>20</v>
      </c>
      <c r="C682">
        <v>8</v>
      </c>
      <c r="D682" t="s">
        <v>1375</v>
      </c>
      <c r="E682" t="s">
        <v>52</v>
      </c>
      <c r="F682" t="s">
        <v>52</v>
      </c>
      <c r="G682" s="1">
        <v>43689</v>
      </c>
      <c r="H682" s="6">
        <f t="shared" si="20"/>
        <v>2019</v>
      </c>
      <c r="I682">
        <v>3041</v>
      </c>
      <c r="J682" s="11">
        <f t="shared" si="21"/>
        <v>6.0211800000000002</v>
      </c>
      <c r="K682" t="s">
        <v>21</v>
      </c>
      <c r="L682" t="s">
        <v>10</v>
      </c>
    </row>
    <row r="683" spans="1:12">
      <c r="A683" s="2" t="s">
        <v>19</v>
      </c>
      <c r="B683" t="s">
        <v>20</v>
      </c>
      <c r="C683">
        <v>8</v>
      </c>
      <c r="D683" t="s">
        <v>1375</v>
      </c>
      <c r="E683" t="s">
        <v>53</v>
      </c>
      <c r="F683" t="s">
        <v>53</v>
      </c>
      <c r="G683" s="1">
        <v>43690</v>
      </c>
      <c r="H683" s="6">
        <f t="shared" si="20"/>
        <v>2019</v>
      </c>
      <c r="I683">
        <v>2187</v>
      </c>
      <c r="J683" s="11">
        <f t="shared" si="21"/>
        <v>4.33026</v>
      </c>
      <c r="K683" t="s">
        <v>21</v>
      </c>
      <c r="L683" t="s">
        <v>10</v>
      </c>
    </row>
    <row r="684" spans="1:12">
      <c r="A684" s="2" t="s">
        <v>19</v>
      </c>
      <c r="B684" t="s">
        <v>20</v>
      </c>
      <c r="C684">
        <v>8</v>
      </c>
      <c r="D684" t="s">
        <v>1375</v>
      </c>
      <c r="E684" t="s">
        <v>54</v>
      </c>
      <c r="F684" t="s">
        <v>54</v>
      </c>
      <c r="G684" s="1">
        <v>43691</v>
      </c>
      <c r="H684" s="6">
        <f t="shared" si="20"/>
        <v>2019</v>
      </c>
      <c r="I684">
        <v>2509</v>
      </c>
      <c r="J684" s="11">
        <f t="shared" si="21"/>
        <v>4.9678199999999997</v>
      </c>
      <c r="K684" t="s">
        <v>21</v>
      </c>
      <c r="L684" t="s">
        <v>10</v>
      </c>
    </row>
    <row r="685" spans="1:12">
      <c r="A685" s="2" t="s">
        <v>19</v>
      </c>
      <c r="B685" t="s">
        <v>20</v>
      </c>
      <c r="C685">
        <v>8</v>
      </c>
      <c r="D685" t="s">
        <v>1375</v>
      </c>
      <c r="E685" t="s">
        <v>55</v>
      </c>
      <c r="F685" t="s">
        <v>55</v>
      </c>
      <c r="G685" s="1">
        <v>43692</v>
      </c>
      <c r="H685" s="6">
        <f t="shared" si="20"/>
        <v>2019</v>
      </c>
      <c r="I685">
        <v>2732</v>
      </c>
      <c r="J685" s="11">
        <f t="shared" si="21"/>
        <v>5.4093600000000004</v>
      </c>
      <c r="K685" t="s">
        <v>21</v>
      </c>
      <c r="L685" t="s">
        <v>10</v>
      </c>
    </row>
    <row r="686" spans="1:12">
      <c r="A686" s="2" t="s">
        <v>19</v>
      </c>
      <c r="B686" t="s">
        <v>20</v>
      </c>
      <c r="C686">
        <v>8</v>
      </c>
      <c r="D686" t="s">
        <v>1375</v>
      </c>
      <c r="E686" t="s">
        <v>56</v>
      </c>
      <c r="F686" t="s">
        <v>56</v>
      </c>
      <c r="G686" s="1">
        <v>43693</v>
      </c>
      <c r="H686" s="6">
        <f t="shared" si="20"/>
        <v>2019</v>
      </c>
      <c r="I686">
        <v>2208</v>
      </c>
      <c r="J686" s="11">
        <f t="shared" si="21"/>
        <v>4.3718399999999997</v>
      </c>
      <c r="K686" t="s">
        <v>21</v>
      </c>
      <c r="L686" t="s">
        <v>10</v>
      </c>
    </row>
    <row r="687" spans="1:12">
      <c r="A687" s="2" t="s">
        <v>19</v>
      </c>
      <c r="B687" t="s">
        <v>20</v>
      </c>
      <c r="C687">
        <v>8</v>
      </c>
      <c r="D687" t="s">
        <v>1375</v>
      </c>
      <c r="E687" t="s">
        <v>57</v>
      </c>
      <c r="F687" t="s">
        <v>57</v>
      </c>
      <c r="G687" s="1">
        <v>43694</v>
      </c>
      <c r="H687" s="6">
        <f t="shared" si="20"/>
        <v>2019</v>
      </c>
      <c r="I687">
        <v>2978</v>
      </c>
      <c r="J687" s="11">
        <f t="shared" si="21"/>
        <v>5.8964400000000001</v>
      </c>
      <c r="K687" t="s">
        <v>21</v>
      </c>
      <c r="L687" t="s">
        <v>10</v>
      </c>
    </row>
    <row r="688" spans="1:12">
      <c r="A688" s="2" t="s">
        <v>19</v>
      </c>
      <c r="B688" t="s">
        <v>20</v>
      </c>
      <c r="C688">
        <v>8</v>
      </c>
      <c r="D688" t="s">
        <v>1375</v>
      </c>
      <c r="E688" t="s">
        <v>58</v>
      </c>
      <c r="F688" t="s">
        <v>58</v>
      </c>
      <c r="G688" s="1">
        <v>43695</v>
      </c>
      <c r="H688" s="6">
        <f t="shared" si="20"/>
        <v>2019</v>
      </c>
      <c r="I688">
        <v>3308</v>
      </c>
      <c r="J688" s="11">
        <f t="shared" si="21"/>
        <v>6.5498399999999997</v>
      </c>
      <c r="K688" t="s">
        <v>21</v>
      </c>
      <c r="L688" t="s">
        <v>10</v>
      </c>
    </row>
    <row r="689" spans="1:12">
      <c r="A689" s="2" t="s">
        <v>19</v>
      </c>
      <c r="B689" t="s">
        <v>20</v>
      </c>
      <c r="C689">
        <v>8</v>
      </c>
      <c r="D689" t="s">
        <v>1375</v>
      </c>
      <c r="E689" t="s">
        <v>59</v>
      </c>
      <c r="F689" t="s">
        <v>59</v>
      </c>
      <c r="G689" s="1">
        <v>43696</v>
      </c>
      <c r="H689" s="6">
        <f t="shared" si="20"/>
        <v>2019</v>
      </c>
      <c r="I689">
        <v>509</v>
      </c>
      <c r="J689" s="11">
        <f t="shared" si="21"/>
        <v>1.0078199999999999</v>
      </c>
      <c r="K689" t="s">
        <v>21</v>
      </c>
      <c r="L689" t="s">
        <v>10</v>
      </c>
    </row>
    <row r="690" spans="1:12">
      <c r="A690" s="2" t="s">
        <v>19</v>
      </c>
      <c r="B690" t="s">
        <v>20</v>
      </c>
      <c r="C690">
        <v>8</v>
      </c>
      <c r="D690" t="s">
        <v>1375</v>
      </c>
      <c r="E690" t="s">
        <v>60</v>
      </c>
      <c r="F690" t="s">
        <v>60</v>
      </c>
      <c r="G690" s="1">
        <v>43697</v>
      </c>
      <c r="H690" s="6">
        <f t="shared" si="20"/>
        <v>2019</v>
      </c>
      <c r="I690">
        <v>1165</v>
      </c>
      <c r="J690" s="11">
        <f t="shared" si="21"/>
        <v>2.3067000000000002</v>
      </c>
      <c r="K690" t="s">
        <v>21</v>
      </c>
      <c r="L690" t="s">
        <v>10</v>
      </c>
    </row>
    <row r="691" spans="1:12">
      <c r="A691" s="2" t="s">
        <v>19</v>
      </c>
      <c r="B691" t="s">
        <v>20</v>
      </c>
      <c r="C691">
        <v>8</v>
      </c>
      <c r="D691" t="s">
        <v>1375</v>
      </c>
      <c r="E691" t="s">
        <v>61</v>
      </c>
      <c r="F691" t="s">
        <v>61</v>
      </c>
      <c r="G691" s="1">
        <v>43698</v>
      </c>
      <c r="H691" s="6">
        <f t="shared" si="20"/>
        <v>2019</v>
      </c>
      <c r="I691">
        <v>1860</v>
      </c>
      <c r="J691" s="11">
        <f t="shared" si="21"/>
        <v>3.6827999999999999</v>
      </c>
      <c r="K691" t="s">
        <v>21</v>
      </c>
      <c r="L691" t="s">
        <v>10</v>
      </c>
    </row>
    <row r="692" spans="1:12">
      <c r="A692" s="2" t="s">
        <v>19</v>
      </c>
      <c r="B692" t="s">
        <v>20</v>
      </c>
      <c r="C692">
        <v>8</v>
      </c>
      <c r="D692" t="s">
        <v>1375</v>
      </c>
      <c r="E692" t="s">
        <v>62</v>
      </c>
      <c r="F692" t="s">
        <v>62</v>
      </c>
      <c r="G692" s="1">
        <v>43699</v>
      </c>
      <c r="H692" s="6">
        <f t="shared" si="20"/>
        <v>2019</v>
      </c>
      <c r="I692">
        <v>1324</v>
      </c>
      <c r="J692" s="11">
        <f t="shared" si="21"/>
        <v>2.6215199999999999</v>
      </c>
      <c r="K692" t="s">
        <v>21</v>
      </c>
      <c r="L692" t="s">
        <v>10</v>
      </c>
    </row>
    <row r="693" spans="1:12">
      <c r="A693" s="2" t="s">
        <v>19</v>
      </c>
      <c r="B693" t="s">
        <v>20</v>
      </c>
      <c r="C693">
        <v>8</v>
      </c>
      <c r="D693" t="s">
        <v>1375</v>
      </c>
      <c r="E693" t="s">
        <v>63</v>
      </c>
      <c r="F693" t="s">
        <v>63</v>
      </c>
      <c r="G693" s="1">
        <v>43700</v>
      </c>
      <c r="H693" s="6">
        <f t="shared" si="20"/>
        <v>2019</v>
      </c>
      <c r="I693">
        <v>1266</v>
      </c>
      <c r="J693" s="11">
        <f t="shared" si="21"/>
        <v>2.5066799999999998</v>
      </c>
      <c r="K693" t="s">
        <v>21</v>
      </c>
      <c r="L693" t="s">
        <v>10</v>
      </c>
    </row>
    <row r="694" spans="1:12">
      <c r="A694" s="2" t="s">
        <v>19</v>
      </c>
      <c r="B694" t="s">
        <v>20</v>
      </c>
      <c r="C694">
        <v>8</v>
      </c>
      <c r="D694" t="s">
        <v>1375</v>
      </c>
      <c r="E694" t="s">
        <v>64</v>
      </c>
      <c r="F694" t="s">
        <v>64</v>
      </c>
      <c r="G694" s="1">
        <v>43701</v>
      </c>
      <c r="H694" s="6">
        <f t="shared" si="20"/>
        <v>2019</v>
      </c>
      <c r="I694">
        <v>1353</v>
      </c>
      <c r="J694" s="11">
        <f t="shared" si="21"/>
        <v>2.6789399999999999</v>
      </c>
      <c r="K694" t="s">
        <v>21</v>
      </c>
      <c r="L694" t="s">
        <v>10</v>
      </c>
    </row>
    <row r="695" spans="1:12">
      <c r="A695" s="2" t="s">
        <v>19</v>
      </c>
      <c r="B695" t="s">
        <v>20</v>
      </c>
      <c r="C695">
        <v>8</v>
      </c>
      <c r="D695" t="s">
        <v>1375</v>
      </c>
      <c r="E695" t="s">
        <v>65</v>
      </c>
      <c r="F695" t="s">
        <v>65</v>
      </c>
      <c r="G695" s="1">
        <v>43702</v>
      </c>
      <c r="H695" s="6">
        <f t="shared" si="20"/>
        <v>2019</v>
      </c>
      <c r="I695">
        <v>1201</v>
      </c>
      <c r="J695" s="11">
        <f t="shared" si="21"/>
        <v>2.37798</v>
      </c>
      <c r="K695" t="s">
        <v>21</v>
      </c>
      <c r="L695" t="s">
        <v>10</v>
      </c>
    </row>
    <row r="696" spans="1:12">
      <c r="A696" s="2" t="s">
        <v>19</v>
      </c>
      <c r="B696" t="s">
        <v>20</v>
      </c>
      <c r="C696">
        <v>8</v>
      </c>
      <c r="D696" t="s">
        <v>1375</v>
      </c>
      <c r="E696" t="s">
        <v>66</v>
      </c>
      <c r="F696" t="s">
        <v>66</v>
      </c>
      <c r="G696" s="1">
        <v>43703</v>
      </c>
      <c r="H696" s="6">
        <f t="shared" si="20"/>
        <v>2019</v>
      </c>
      <c r="I696">
        <v>1181</v>
      </c>
      <c r="J696" s="11">
        <f t="shared" si="21"/>
        <v>2.3383799999999999</v>
      </c>
      <c r="K696" t="s">
        <v>21</v>
      </c>
      <c r="L696" t="s">
        <v>10</v>
      </c>
    </row>
    <row r="697" spans="1:12">
      <c r="A697" s="2" t="s">
        <v>19</v>
      </c>
      <c r="B697" t="s">
        <v>20</v>
      </c>
      <c r="C697">
        <v>8</v>
      </c>
      <c r="D697" t="s">
        <v>1375</v>
      </c>
      <c r="E697" t="s">
        <v>67</v>
      </c>
      <c r="F697" t="s">
        <v>67</v>
      </c>
      <c r="G697" s="1">
        <v>43704</v>
      </c>
      <c r="H697" s="6">
        <f t="shared" si="20"/>
        <v>2019</v>
      </c>
      <c r="I697">
        <v>1341</v>
      </c>
      <c r="J697" s="11">
        <f t="shared" si="21"/>
        <v>2.6551800000000001</v>
      </c>
      <c r="K697" t="s">
        <v>21</v>
      </c>
      <c r="L697" t="s">
        <v>10</v>
      </c>
    </row>
    <row r="698" spans="1:12">
      <c r="A698" s="2" t="s">
        <v>19</v>
      </c>
      <c r="B698" t="s">
        <v>20</v>
      </c>
      <c r="C698">
        <v>8</v>
      </c>
      <c r="D698" t="s">
        <v>1375</v>
      </c>
      <c r="E698" t="s">
        <v>68</v>
      </c>
      <c r="F698" t="s">
        <v>68</v>
      </c>
      <c r="G698" s="1">
        <v>43705</v>
      </c>
      <c r="H698" s="6">
        <f t="shared" si="20"/>
        <v>2019</v>
      </c>
      <c r="I698">
        <v>1287</v>
      </c>
      <c r="J698" s="11">
        <f t="shared" si="21"/>
        <v>2.54826</v>
      </c>
      <c r="K698" t="s">
        <v>21</v>
      </c>
      <c r="L698" t="s">
        <v>10</v>
      </c>
    </row>
    <row r="699" spans="1:12">
      <c r="A699" s="2" t="s">
        <v>19</v>
      </c>
      <c r="B699" t="s">
        <v>20</v>
      </c>
      <c r="C699">
        <v>8</v>
      </c>
      <c r="D699" t="s">
        <v>1375</v>
      </c>
      <c r="E699" t="s">
        <v>69</v>
      </c>
      <c r="F699" t="s">
        <v>69</v>
      </c>
      <c r="G699" s="1">
        <v>43706</v>
      </c>
      <c r="H699" s="6">
        <f t="shared" si="20"/>
        <v>2019</v>
      </c>
      <c r="I699">
        <v>837</v>
      </c>
      <c r="J699" s="11">
        <f t="shared" si="21"/>
        <v>1.65726</v>
      </c>
      <c r="K699" t="s">
        <v>21</v>
      </c>
      <c r="L699" t="s">
        <v>10</v>
      </c>
    </row>
    <row r="700" spans="1:12">
      <c r="A700" s="2" t="s">
        <v>19</v>
      </c>
      <c r="B700" t="s">
        <v>20</v>
      </c>
      <c r="C700">
        <v>8</v>
      </c>
      <c r="D700" t="s">
        <v>1375</v>
      </c>
      <c r="E700" t="s">
        <v>70</v>
      </c>
      <c r="F700" t="s">
        <v>70</v>
      </c>
      <c r="G700" s="1">
        <v>43707</v>
      </c>
      <c r="H700" s="6">
        <f t="shared" si="20"/>
        <v>2019</v>
      </c>
      <c r="I700">
        <v>1422</v>
      </c>
      <c r="J700" s="11">
        <f t="shared" si="21"/>
        <v>2.8155600000000001</v>
      </c>
      <c r="K700" t="s">
        <v>21</v>
      </c>
      <c r="L700" t="s">
        <v>10</v>
      </c>
    </row>
    <row r="701" spans="1:12">
      <c r="A701" s="2" t="s">
        <v>19</v>
      </c>
      <c r="B701" t="s">
        <v>20</v>
      </c>
      <c r="C701">
        <v>8</v>
      </c>
      <c r="D701" t="s">
        <v>1375</v>
      </c>
      <c r="E701" t="s">
        <v>71</v>
      </c>
      <c r="F701" t="s">
        <v>71</v>
      </c>
      <c r="G701" s="1">
        <v>43708</v>
      </c>
      <c r="H701" s="6">
        <f t="shared" si="20"/>
        <v>2019</v>
      </c>
      <c r="I701">
        <v>1477</v>
      </c>
      <c r="J701" s="11">
        <f t="shared" si="21"/>
        <v>2.9244599999999998</v>
      </c>
      <c r="K701" t="s">
        <v>21</v>
      </c>
      <c r="L701" t="s">
        <v>10</v>
      </c>
    </row>
    <row r="702" spans="1:12">
      <c r="A702" s="2" t="s">
        <v>19</v>
      </c>
      <c r="B702" t="s">
        <v>20</v>
      </c>
      <c r="C702">
        <v>8</v>
      </c>
      <c r="D702" t="s">
        <v>1375</v>
      </c>
      <c r="E702" t="s">
        <v>72</v>
      </c>
      <c r="F702" t="s">
        <v>72</v>
      </c>
      <c r="G702" s="1">
        <v>43709</v>
      </c>
      <c r="H702" s="6">
        <f t="shared" si="20"/>
        <v>2019</v>
      </c>
      <c r="I702">
        <v>576</v>
      </c>
      <c r="J702" s="11">
        <f t="shared" si="21"/>
        <v>1.1404799999999999</v>
      </c>
      <c r="K702" t="s">
        <v>1212</v>
      </c>
      <c r="L702" t="s">
        <v>10</v>
      </c>
    </row>
    <row r="703" spans="1:12">
      <c r="A703" s="2" t="s">
        <v>19</v>
      </c>
      <c r="B703" t="s">
        <v>20</v>
      </c>
      <c r="C703">
        <v>8</v>
      </c>
      <c r="D703" t="s">
        <v>1375</v>
      </c>
      <c r="E703" t="s">
        <v>73</v>
      </c>
      <c r="F703" t="s">
        <v>73</v>
      </c>
      <c r="G703" s="1">
        <v>43710</v>
      </c>
      <c r="H703" s="6">
        <f t="shared" si="20"/>
        <v>2019</v>
      </c>
      <c r="I703">
        <v>1285</v>
      </c>
      <c r="J703" s="11">
        <f t="shared" si="21"/>
        <v>2.5442999999999998</v>
      </c>
      <c r="K703" t="s">
        <v>1212</v>
      </c>
      <c r="L703" t="s">
        <v>10</v>
      </c>
    </row>
    <row r="704" spans="1:12">
      <c r="A704" s="2" t="s">
        <v>19</v>
      </c>
      <c r="B704" t="s">
        <v>20</v>
      </c>
      <c r="C704">
        <v>8</v>
      </c>
      <c r="D704" t="s">
        <v>1375</v>
      </c>
      <c r="E704" t="s">
        <v>74</v>
      </c>
      <c r="F704" t="s">
        <v>74</v>
      </c>
      <c r="G704" s="1">
        <v>43711</v>
      </c>
      <c r="H704" s="6">
        <f t="shared" si="20"/>
        <v>2019</v>
      </c>
      <c r="I704">
        <v>695</v>
      </c>
      <c r="J704" s="11">
        <f t="shared" si="21"/>
        <v>1.3761000000000001</v>
      </c>
      <c r="K704" t="s">
        <v>1212</v>
      </c>
      <c r="L704" t="s">
        <v>10</v>
      </c>
    </row>
    <row r="705" spans="1:12">
      <c r="A705" s="2" t="s">
        <v>19</v>
      </c>
      <c r="B705" t="s">
        <v>20</v>
      </c>
      <c r="C705">
        <v>8</v>
      </c>
      <c r="D705" t="s">
        <v>1375</v>
      </c>
      <c r="E705" t="s">
        <v>75</v>
      </c>
      <c r="F705" t="s">
        <v>75</v>
      </c>
      <c r="G705" s="1">
        <v>43712</v>
      </c>
      <c r="H705" s="6">
        <f t="shared" si="20"/>
        <v>2019</v>
      </c>
      <c r="I705">
        <v>1613</v>
      </c>
      <c r="J705" s="11">
        <f t="shared" si="21"/>
        <v>3.19374</v>
      </c>
      <c r="K705" t="s">
        <v>1212</v>
      </c>
      <c r="L705" t="s">
        <v>10</v>
      </c>
    </row>
    <row r="706" spans="1:12">
      <c r="A706" s="2" t="s">
        <v>19</v>
      </c>
      <c r="B706" t="s">
        <v>20</v>
      </c>
      <c r="C706">
        <v>8</v>
      </c>
      <c r="D706" t="s">
        <v>1375</v>
      </c>
      <c r="E706" t="s">
        <v>76</v>
      </c>
      <c r="F706" t="s">
        <v>76</v>
      </c>
      <c r="G706" s="1">
        <v>43713</v>
      </c>
      <c r="H706" s="6">
        <f t="shared" si="20"/>
        <v>2019</v>
      </c>
      <c r="I706">
        <v>2442</v>
      </c>
      <c r="J706" s="11">
        <f t="shared" si="21"/>
        <v>4.8351600000000001</v>
      </c>
      <c r="K706" t="s">
        <v>1212</v>
      </c>
      <c r="L706" t="s">
        <v>10</v>
      </c>
    </row>
    <row r="707" spans="1:12">
      <c r="A707" s="2" t="s">
        <v>19</v>
      </c>
      <c r="B707" t="s">
        <v>20</v>
      </c>
      <c r="C707">
        <v>8</v>
      </c>
      <c r="D707" t="s">
        <v>1375</v>
      </c>
      <c r="E707" t="s">
        <v>77</v>
      </c>
      <c r="F707" t="s">
        <v>77</v>
      </c>
      <c r="G707" s="1">
        <v>43714</v>
      </c>
      <c r="H707" s="6">
        <f t="shared" ref="H707:H770" si="22">IF(MONTH(G707)&gt;9, YEAR(G707)+1,YEAR(G707))</f>
        <v>2019</v>
      </c>
      <c r="I707">
        <v>608</v>
      </c>
      <c r="J707" s="11">
        <f t="shared" ref="J707:J770" si="23">I707*0.00198</f>
        <v>1.20384</v>
      </c>
      <c r="K707" t="s">
        <v>1212</v>
      </c>
      <c r="L707" t="s">
        <v>10</v>
      </c>
    </row>
    <row r="708" spans="1:12">
      <c r="A708" s="2" t="s">
        <v>19</v>
      </c>
      <c r="B708" t="s">
        <v>20</v>
      </c>
      <c r="C708">
        <v>8</v>
      </c>
      <c r="D708" t="s">
        <v>1375</v>
      </c>
      <c r="E708" t="s">
        <v>78</v>
      </c>
      <c r="F708" t="s">
        <v>78</v>
      </c>
      <c r="G708" s="1">
        <v>43715</v>
      </c>
      <c r="H708" s="6">
        <f t="shared" si="22"/>
        <v>2019</v>
      </c>
      <c r="I708">
        <v>778</v>
      </c>
      <c r="J708" s="11">
        <f t="shared" si="23"/>
        <v>1.54044</v>
      </c>
      <c r="K708" t="s">
        <v>1212</v>
      </c>
      <c r="L708" t="s">
        <v>10</v>
      </c>
    </row>
    <row r="709" spans="1:12">
      <c r="A709" s="2" t="s">
        <v>19</v>
      </c>
      <c r="B709" t="s">
        <v>20</v>
      </c>
      <c r="C709">
        <v>8</v>
      </c>
      <c r="D709" t="s">
        <v>1375</v>
      </c>
      <c r="E709" t="s">
        <v>79</v>
      </c>
      <c r="F709" t="s">
        <v>79</v>
      </c>
      <c r="G709" s="1">
        <v>43716</v>
      </c>
      <c r="H709" s="6">
        <f t="shared" si="22"/>
        <v>2019</v>
      </c>
      <c r="I709">
        <v>664</v>
      </c>
      <c r="J709" s="11">
        <f t="shared" si="23"/>
        <v>1.3147199999999999</v>
      </c>
      <c r="K709" t="s">
        <v>1212</v>
      </c>
      <c r="L709" t="s">
        <v>10</v>
      </c>
    </row>
    <row r="710" spans="1:12">
      <c r="A710" s="2" t="s">
        <v>19</v>
      </c>
      <c r="B710" t="s">
        <v>20</v>
      </c>
      <c r="C710">
        <v>8</v>
      </c>
      <c r="D710" t="s">
        <v>1375</v>
      </c>
      <c r="E710" t="s">
        <v>80</v>
      </c>
      <c r="F710" t="s">
        <v>80</v>
      </c>
      <c r="G710" s="1">
        <v>43717</v>
      </c>
      <c r="H710" s="6">
        <f t="shared" si="22"/>
        <v>2019</v>
      </c>
      <c r="I710">
        <v>187</v>
      </c>
      <c r="J710" s="11">
        <f t="shared" si="23"/>
        <v>0.37025999999999998</v>
      </c>
      <c r="K710" t="s">
        <v>1212</v>
      </c>
      <c r="L710" t="s">
        <v>10</v>
      </c>
    </row>
    <row r="711" spans="1:12">
      <c r="A711" s="2" t="s">
        <v>19</v>
      </c>
      <c r="B711" t="s">
        <v>20</v>
      </c>
      <c r="C711">
        <v>8</v>
      </c>
      <c r="D711" t="s">
        <v>1375</v>
      </c>
      <c r="E711" t="s">
        <v>81</v>
      </c>
      <c r="F711" t="s">
        <v>81</v>
      </c>
      <c r="G711" s="1">
        <v>43718</v>
      </c>
      <c r="H711" s="6">
        <f t="shared" si="22"/>
        <v>2019</v>
      </c>
      <c r="I711">
        <v>1091</v>
      </c>
      <c r="J711" s="11">
        <f t="shared" si="23"/>
        <v>2.16018</v>
      </c>
      <c r="K711" t="s">
        <v>1212</v>
      </c>
      <c r="L711" t="s">
        <v>10</v>
      </c>
    </row>
    <row r="712" spans="1:12">
      <c r="A712" s="2" t="s">
        <v>19</v>
      </c>
      <c r="B712" t="s">
        <v>20</v>
      </c>
      <c r="C712">
        <v>8</v>
      </c>
      <c r="D712" t="s">
        <v>1375</v>
      </c>
      <c r="E712" t="s">
        <v>82</v>
      </c>
      <c r="F712" t="s">
        <v>82</v>
      </c>
      <c r="G712" s="1">
        <v>43719</v>
      </c>
      <c r="H712" s="6">
        <f t="shared" si="22"/>
        <v>2019</v>
      </c>
      <c r="I712">
        <v>1020</v>
      </c>
      <c r="J712" s="11">
        <f t="shared" si="23"/>
        <v>2.0196000000000001</v>
      </c>
      <c r="K712" t="s">
        <v>1212</v>
      </c>
      <c r="L712" t="s">
        <v>10</v>
      </c>
    </row>
    <row r="713" spans="1:12">
      <c r="A713" s="2" t="s">
        <v>19</v>
      </c>
      <c r="B713" t="s">
        <v>20</v>
      </c>
      <c r="C713">
        <v>8</v>
      </c>
      <c r="D713" t="s">
        <v>1375</v>
      </c>
      <c r="E713" t="s">
        <v>83</v>
      </c>
      <c r="F713" t="s">
        <v>83</v>
      </c>
      <c r="G713" s="1">
        <v>43720</v>
      </c>
      <c r="H713" s="6">
        <f t="shared" si="22"/>
        <v>2019</v>
      </c>
      <c r="I713">
        <v>523</v>
      </c>
      <c r="J713" s="11">
        <f t="shared" si="23"/>
        <v>1.0355399999999999</v>
      </c>
      <c r="K713" t="s">
        <v>1212</v>
      </c>
      <c r="L713" t="s">
        <v>10</v>
      </c>
    </row>
    <row r="714" spans="1:12">
      <c r="A714" s="2" t="s">
        <v>19</v>
      </c>
      <c r="B714" t="s">
        <v>20</v>
      </c>
      <c r="C714">
        <v>8</v>
      </c>
      <c r="D714" t="s">
        <v>1375</v>
      </c>
      <c r="E714" t="s">
        <v>84</v>
      </c>
      <c r="F714" t="s">
        <v>84</v>
      </c>
      <c r="G714" s="1">
        <v>43721</v>
      </c>
      <c r="H714" s="6">
        <f t="shared" si="22"/>
        <v>2019</v>
      </c>
      <c r="I714">
        <v>2083</v>
      </c>
      <c r="J714" s="11">
        <f t="shared" si="23"/>
        <v>4.1243400000000001</v>
      </c>
      <c r="K714" t="s">
        <v>1212</v>
      </c>
      <c r="L714" t="s">
        <v>10</v>
      </c>
    </row>
    <row r="715" spans="1:12">
      <c r="A715" s="2" t="s">
        <v>19</v>
      </c>
      <c r="B715" t="s">
        <v>20</v>
      </c>
      <c r="C715">
        <v>8</v>
      </c>
      <c r="D715" t="s">
        <v>1375</v>
      </c>
      <c r="E715" t="s">
        <v>85</v>
      </c>
      <c r="F715" t="s">
        <v>85</v>
      </c>
      <c r="G715" s="1">
        <v>43722</v>
      </c>
      <c r="H715" s="6">
        <f t="shared" si="22"/>
        <v>2019</v>
      </c>
      <c r="I715">
        <v>2387</v>
      </c>
      <c r="J715" s="11">
        <f t="shared" si="23"/>
        <v>4.7262599999999999</v>
      </c>
      <c r="K715" t="s">
        <v>1213</v>
      </c>
      <c r="L715" t="s">
        <v>10</v>
      </c>
    </row>
    <row r="716" spans="1:12">
      <c r="A716" s="2" t="s">
        <v>19</v>
      </c>
      <c r="B716" t="s">
        <v>20</v>
      </c>
      <c r="C716">
        <v>8</v>
      </c>
      <c r="D716" t="s">
        <v>1375</v>
      </c>
      <c r="E716" t="s">
        <v>86</v>
      </c>
      <c r="F716" t="s">
        <v>86</v>
      </c>
      <c r="G716" s="1">
        <v>43723</v>
      </c>
      <c r="H716" s="6">
        <f t="shared" si="22"/>
        <v>2019</v>
      </c>
      <c r="I716">
        <v>2387</v>
      </c>
      <c r="J716" s="11">
        <f t="shared" si="23"/>
        <v>4.7262599999999999</v>
      </c>
      <c r="K716" t="s">
        <v>1213</v>
      </c>
      <c r="L716" t="s">
        <v>10</v>
      </c>
    </row>
    <row r="717" spans="1:12">
      <c r="A717" s="2" t="s">
        <v>19</v>
      </c>
      <c r="B717" t="s">
        <v>20</v>
      </c>
      <c r="C717">
        <v>8</v>
      </c>
      <c r="D717" t="s">
        <v>1375</v>
      </c>
      <c r="E717" t="s">
        <v>87</v>
      </c>
      <c r="F717" t="s">
        <v>87</v>
      </c>
      <c r="G717" s="1">
        <v>43724</v>
      </c>
      <c r="H717" s="6">
        <f t="shared" si="22"/>
        <v>2019</v>
      </c>
      <c r="I717">
        <v>2386</v>
      </c>
      <c r="J717" s="11">
        <f t="shared" si="23"/>
        <v>4.7242800000000003</v>
      </c>
      <c r="K717" t="s">
        <v>1213</v>
      </c>
      <c r="L717" t="s">
        <v>10</v>
      </c>
    </row>
    <row r="718" spans="1:12">
      <c r="A718" s="2" t="s">
        <v>19</v>
      </c>
      <c r="B718" t="s">
        <v>20</v>
      </c>
      <c r="C718">
        <v>8</v>
      </c>
      <c r="D718" t="s">
        <v>1375</v>
      </c>
      <c r="E718" t="s">
        <v>88</v>
      </c>
      <c r="F718" t="s">
        <v>88</v>
      </c>
      <c r="G718" s="1">
        <v>43725</v>
      </c>
      <c r="H718" s="6">
        <f t="shared" si="22"/>
        <v>2019</v>
      </c>
      <c r="I718">
        <v>1634</v>
      </c>
      <c r="J718" s="11">
        <f t="shared" si="23"/>
        <v>3.2353200000000002</v>
      </c>
      <c r="K718" t="s">
        <v>1212</v>
      </c>
      <c r="L718" t="s">
        <v>10</v>
      </c>
    </row>
    <row r="719" spans="1:12">
      <c r="A719" s="2" t="s">
        <v>19</v>
      </c>
      <c r="B719" t="s">
        <v>20</v>
      </c>
      <c r="C719">
        <v>8</v>
      </c>
      <c r="D719" t="s">
        <v>1375</v>
      </c>
      <c r="E719" t="s">
        <v>89</v>
      </c>
      <c r="F719" t="s">
        <v>89</v>
      </c>
      <c r="G719" s="1">
        <v>43726</v>
      </c>
      <c r="H719" s="6">
        <f t="shared" si="22"/>
        <v>2019</v>
      </c>
      <c r="I719">
        <v>3169</v>
      </c>
      <c r="J719" s="11">
        <f t="shared" si="23"/>
        <v>6.2746199999999996</v>
      </c>
      <c r="K719" t="s">
        <v>1212</v>
      </c>
      <c r="L719" t="s">
        <v>10</v>
      </c>
    </row>
    <row r="720" spans="1:12">
      <c r="A720" s="2" t="s">
        <v>19</v>
      </c>
      <c r="B720" t="s">
        <v>20</v>
      </c>
      <c r="C720">
        <v>8</v>
      </c>
      <c r="D720" t="s">
        <v>1375</v>
      </c>
      <c r="E720" t="s">
        <v>90</v>
      </c>
      <c r="F720" t="s">
        <v>90</v>
      </c>
      <c r="G720" s="1">
        <v>43727</v>
      </c>
      <c r="H720" s="6">
        <f t="shared" si="22"/>
        <v>2019</v>
      </c>
      <c r="I720">
        <v>2616</v>
      </c>
      <c r="J720" s="11">
        <f t="shared" si="23"/>
        <v>5.1796800000000003</v>
      </c>
      <c r="K720" t="s">
        <v>1212</v>
      </c>
      <c r="L720" t="s">
        <v>10</v>
      </c>
    </row>
    <row r="721" spans="1:12">
      <c r="A721" s="2" t="s">
        <v>19</v>
      </c>
      <c r="B721" t="s">
        <v>20</v>
      </c>
      <c r="C721">
        <v>8</v>
      </c>
      <c r="D721" t="s">
        <v>1375</v>
      </c>
      <c r="E721" t="s">
        <v>91</v>
      </c>
      <c r="F721" t="s">
        <v>91</v>
      </c>
      <c r="G721" s="1">
        <v>43728</v>
      </c>
      <c r="H721" s="6">
        <f t="shared" si="22"/>
        <v>2019</v>
      </c>
      <c r="I721">
        <v>2088</v>
      </c>
      <c r="J721" s="11">
        <f t="shared" si="23"/>
        <v>4.1342400000000001</v>
      </c>
      <c r="K721" t="s">
        <v>1212</v>
      </c>
      <c r="L721" t="s">
        <v>10</v>
      </c>
    </row>
    <row r="722" spans="1:12">
      <c r="A722" s="2" t="s">
        <v>19</v>
      </c>
      <c r="B722" t="s">
        <v>20</v>
      </c>
      <c r="C722">
        <v>8</v>
      </c>
      <c r="D722" t="s">
        <v>1375</v>
      </c>
      <c r="E722" t="s">
        <v>92</v>
      </c>
      <c r="F722" t="s">
        <v>92</v>
      </c>
      <c r="G722" s="1">
        <v>43729</v>
      </c>
      <c r="H722" s="6">
        <f t="shared" si="22"/>
        <v>2019</v>
      </c>
      <c r="I722">
        <v>1972</v>
      </c>
      <c r="J722" s="11">
        <f t="shared" si="23"/>
        <v>3.90456</v>
      </c>
      <c r="K722" t="s">
        <v>1212</v>
      </c>
      <c r="L722" t="s">
        <v>10</v>
      </c>
    </row>
    <row r="723" spans="1:12">
      <c r="A723" s="2" t="s">
        <v>19</v>
      </c>
      <c r="B723" t="s">
        <v>20</v>
      </c>
      <c r="C723">
        <v>8</v>
      </c>
      <c r="D723" t="s">
        <v>1375</v>
      </c>
      <c r="E723" t="s">
        <v>93</v>
      </c>
      <c r="F723" t="s">
        <v>93</v>
      </c>
      <c r="G723" s="1">
        <v>43730</v>
      </c>
      <c r="H723" s="6">
        <f t="shared" si="22"/>
        <v>2019</v>
      </c>
      <c r="I723">
        <v>2265</v>
      </c>
      <c r="J723" s="11">
        <f t="shared" si="23"/>
        <v>4.4847000000000001</v>
      </c>
      <c r="K723" t="s">
        <v>21</v>
      </c>
      <c r="L723" t="s">
        <v>10</v>
      </c>
    </row>
    <row r="724" spans="1:12">
      <c r="A724" s="2" t="s">
        <v>19</v>
      </c>
      <c r="B724" t="s">
        <v>20</v>
      </c>
      <c r="C724">
        <v>8</v>
      </c>
      <c r="D724" t="s">
        <v>1375</v>
      </c>
      <c r="E724" t="s">
        <v>94</v>
      </c>
      <c r="F724" t="s">
        <v>94</v>
      </c>
      <c r="G724" s="1">
        <v>43731</v>
      </c>
      <c r="H724" s="6">
        <f t="shared" si="22"/>
        <v>2019</v>
      </c>
      <c r="I724">
        <v>1923</v>
      </c>
      <c r="J724" s="11">
        <f t="shared" si="23"/>
        <v>3.8075399999999999</v>
      </c>
      <c r="K724" t="s">
        <v>21</v>
      </c>
      <c r="L724" t="s">
        <v>10</v>
      </c>
    </row>
    <row r="725" spans="1:12">
      <c r="A725" s="2" t="s">
        <v>19</v>
      </c>
      <c r="B725" t="s">
        <v>20</v>
      </c>
      <c r="C725">
        <v>8</v>
      </c>
      <c r="D725" t="s">
        <v>1375</v>
      </c>
      <c r="E725" t="s">
        <v>95</v>
      </c>
      <c r="F725" t="s">
        <v>95</v>
      </c>
      <c r="G725" s="1">
        <v>43732</v>
      </c>
      <c r="H725" s="6">
        <f t="shared" si="22"/>
        <v>2019</v>
      </c>
      <c r="I725">
        <v>2283</v>
      </c>
      <c r="J725" s="11">
        <f t="shared" si="23"/>
        <v>4.52034</v>
      </c>
      <c r="K725" t="s">
        <v>21</v>
      </c>
      <c r="L725" t="s">
        <v>10</v>
      </c>
    </row>
    <row r="726" spans="1:12">
      <c r="A726" s="2" t="s">
        <v>19</v>
      </c>
      <c r="B726" t="s">
        <v>20</v>
      </c>
      <c r="C726">
        <v>8</v>
      </c>
      <c r="D726" t="s">
        <v>1375</v>
      </c>
      <c r="E726" t="s">
        <v>96</v>
      </c>
      <c r="F726" t="s">
        <v>96</v>
      </c>
      <c r="G726" s="1">
        <v>43733</v>
      </c>
      <c r="H726" s="6">
        <f t="shared" si="22"/>
        <v>2019</v>
      </c>
      <c r="I726">
        <v>2001</v>
      </c>
      <c r="J726" s="11">
        <f t="shared" si="23"/>
        <v>3.9619800000000001</v>
      </c>
      <c r="K726" t="s">
        <v>21</v>
      </c>
      <c r="L726" t="s">
        <v>10</v>
      </c>
    </row>
    <row r="727" spans="1:12">
      <c r="A727" s="2" t="s">
        <v>19</v>
      </c>
      <c r="B727" t="s">
        <v>20</v>
      </c>
      <c r="C727">
        <v>8</v>
      </c>
      <c r="D727" t="s">
        <v>1375</v>
      </c>
      <c r="E727" t="s">
        <v>97</v>
      </c>
      <c r="F727" t="s">
        <v>97</v>
      </c>
      <c r="G727" s="1">
        <v>43734</v>
      </c>
      <c r="H727" s="6">
        <f t="shared" si="22"/>
        <v>2019</v>
      </c>
      <c r="I727">
        <v>1646</v>
      </c>
      <c r="J727" s="11">
        <f t="shared" si="23"/>
        <v>3.25908</v>
      </c>
      <c r="K727" t="s">
        <v>21</v>
      </c>
      <c r="L727" t="s">
        <v>10</v>
      </c>
    </row>
    <row r="728" spans="1:12">
      <c r="A728" s="2" t="s">
        <v>19</v>
      </c>
      <c r="B728" t="s">
        <v>20</v>
      </c>
      <c r="C728">
        <v>8</v>
      </c>
      <c r="D728" t="s">
        <v>1375</v>
      </c>
      <c r="E728" t="s">
        <v>98</v>
      </c>
      <c r="F728" t="s">
        <v>98</v>
      </c>
      <c r="G728" s="1">
        <v>43735</v>
      </c>
      <c r="H728" s="6">
        <f t="shared" si="22"/>
        <v>2019</v>
      </c>
      <c r="I728">
        <v>1444</v>
      </c>
      <c r="J728" s="11">
        <f t="shared" si="23"/>
        <v>2.8591199999999999</v>
      </c>
      <c r="K728" t="s">
        <v>21</v>
      </c>
      <c r="L728" t="s">
        <v>10</v>
      </c>
    </row>
    <row r="729" spans="1:12">
      <c r="A729" s="2" t="s">
        <v>19</v>
      </c>
      <c r="B729" t="s">
        <v>20</v>
      </c>
      <c r="C729">
        <v>8</v>
      </c>
      <c r="D729" t="s">
        <v>1375</v>
      </c>
      <c r="E729" t="s">
        <v>99</v>
      </c>
      <c r="F729" t="s">
        <v>99</v>
      </c>
      <c r="G729" s="1">
        <v>43736</v>
      </c>
      <c r="H729" s="6">
        <f t="shared" si="22"/>
        <v>2019</v>
      </c>
      <c r="I729">
        <v>1780</v>
      </c>
      <c r="J729" s="11">
        <f t="shared" si="23"/>
        <v>3.5244</v>
      </c>
      <c r="K729" t="s">
        <v>21</v>
      </c>
      <c r="L729" t="s">
        <v>10</v>
      </c>
    </row>
    <row r="730" spans="1:12">
      <c r="A730" s="2" t="s">
        <v>19</v>
      </c>
      <c r="B730" t="s">
        <v>20</v>
      </c>
      <c r="C730">
        <v>8</v>
      </c>
      <c r="D730" t="s">
        <v>1375</v>
      </c>
      <c r="E730" t="s">
        <v>100</v>
      </c>
      <c r="F730" t="s">
        <v>100</v>
      </c>
      <c r="G730" s="1">
        <v>43737</v>
      </c>
      <c r="H730" s="6">
        <f t="shared" si="22"/>
        <v>2019</v>
      </c>
      <c r="I730">
        <v>2182</v>
      </c>
      <c r="J730" s="11">
        <f t="shared" si="23"/>
        <v>4.32036</v>
      </c>
      <c r="K730" t="s">
        <v>21</v>
      </c>
      <c r="L730" t="s">
        <v>10</v>
      </c>
    </row>
    <row r="731" spans="1:12">
      <c r="A731" s="2" t="s">
        <v>19</v>
      </c>
      <c r="B731" t="s">
        <v>20</v>
      </c>
      <c r="C731">
        <v>8</v>
      </c>
      <c r="D731" t="s">
        <v>1375</v>
      </c>
      <c r="E731" t="s">
        <v>101</v>
      </c>
      <c r="F731" t="s">
        <v>101</v>
      </c>
      <c r="G731" s="1">
        <v>43738</v>
      </c>
      <c r="H731" s="6">
        <f t="shared" si="22"/>
        <v>2019</v>
      </c>
      <c r="I731">
        <v>2731</v>
      </c>
      <c r="J731" s="11">
        <f t="shared" si="23"/>
        <v>5.4073799999999999</v>
      </c>
      <c r="K731" t="s">
        <v>21</v>
      </c>
      <c r="L731" t="s">
        <v>10</v>
      </c>
    </row>
    <row r="732" spans="1:12">
      <c r="A732" s="2" t="s">
        <v>19</v>
      </c>
      <c r="B732" t="s">
        <v>20</v>
      </c>
      <c r="C732">
        <v>8</v>
      </c>
      <c r="D732" t="s">
        <v>1375</v>
      </c>
      <c r="E732" t="s">
        <v>102</v>
      </c>
      <c r="F732" t="s">
        <v>102</v>
      </c>
      <c r="G732" s="1">
        <v>43739</v>
      </c>
      <c r="H732" s="6">
        <f t="shared" si="22"/>
        <v>2020</v>
      </c>
      <c r="I732">
        <v>1926</v>
      </c>
      <c r="J732" s="11">
        <f t="shared" si="23"/>
        <v>3.8134799999999998</v>
      </c>
      <c r="K732" t="s">
        <v>21</v>
      </c>
      <c r="L732" t="s">
        <v>10</v>
      </c>
    </row>
    <row r="733" spans="1:12">
      <c r="A733" s="2" t="s">
        <v>19</v>
      </c>
      <c r="B733" t="s">
        <v>20</v>
      </c>
      <c r="C733">
        <v>8</v>
      </c>
      <c r="D733" t="s">
        <v>1375</v>
      </c>
      <c r="E733" t="s">
        <v>103</v>
      </c>
      <c r="F733" t="s">
        <v>103</v>
      </c>
      <c r="G733" s="1">
        <v>43740</v>
      </c>
      <c r="H733" s="6">
        <f t="shared" si="22"/>
        <v>2020</v>
      </c>
      <c r="I733">
        <v>1373</v>
      </c>
      <c r="J733" s="11">
        <f t="shared" si="23"/>
        <v>2.71854</v>
      </c>
      <c r="K733" t="s">
        <v>1213</v>
      </c>
      <c r="L733" t="s">
        <v>10</v>
      </c>
    </row>
    <row r="734" spans="1:12">
      <c r="A734" s="2" t="s">
        <v>19</v>
      </c>
      <c r="B734" t="s">
        <v>20</v>
      </c>
      <c r="C734">
        <v>8</v>
      </c>
      <c r="D734" t="s">
        <v>1375</v>
      </c>
      <c r="E734" t="s">
        <v>104</v>
      </c>
      <c r="F734" t="s">
        <v>104</v>
      </c>
      <c r="G734" s="1">
        <v>43741</v>
      </c>
      <c r="H734" s="6">
        <f t="shared" si="22"/>
        <v>2020</v>
      </c>
      <c r="I734">
        <v>1368</v>
      </c>
      <c r="J734" s="11">
        <f t="shared" si="23"/>
        <v>2.7086399999999999</v>
      </c>
      <c r="K734" t="s">
        <v>21</v>
      </c>
      <c r="L734" t="s">
        <v>10</v>
      </c>
    </row>
    <row r="735" spans="1:12">
      <c r="A735" s="2" t="s">
        <v>19</v>
      </c>
      <c r="B735" t="s">
        <v>20</v>
      </c>
      <c r="C735">
        <v>8</v>
      </c>
      <c r="D735" t="s">
        <v>1375</v>
      </c>
      <c r="E735" t="s">
        <v>105</v>
      </c>
      <c r="F735" t="s">
        <v>105</v>
      </c>
      <c r="G735" s="1">
        <v>43742</v>
      </c>
      <c r="H735" s="6">
        <f t="shared" si="22"/>
        <v>2020</v>
      </c>
      <c r="I735">
        <v>2020</v>
      </c>
      <c r="J735" s="11">
        <f t="shared" si="23"/>
        <v>3.9996</v>
      </c>
      <c r="K735" t="s">
        <v>1213</v>
      </c>
      <c r="L735" t="s">
        <v>10</v>
      </c>
    </row>
    <row r="736" spans="1:12">
      <c r="A736" s="2" t="s">
        <v>19</v>
      </c>
      <c r="B736" t="s">
        <v>20</v>
      </c>
      <c r="C736">
        <v>8</v>
      </c>
      <c r="D736" t="s">
        <v>1375</v>
      </c>
      <c r="E736" t="s">
        <v>106</v>
      </c>
      <c r="F736" t="s">
        <v>106</v>
      </c>
      <c r="G736" s="1">
        <v>43743</v>
      </c>
      <c r="H736" s="6">
        <f t="shared" si="22"/>
        <v>2020</v>
      </c>
      <c r="I736">
        <v>2019</v>
      </c>
      <c r="J736" s="11">
        <f t="shared" si="23"/>
        <v>3.99762</v>
      </c>
      <c r="K736" t="s">
        <v>1213</v>
      </c>
      <c r="L736" t="s">
        <v>10</v>
      </c>
    </row>
    <row r="737" spans="1:12">
      <c r="A737" s="2" t="s">
        <v>19</v>
      </c>
      <c r="B737" t="s">
        <v>20</v>
      </c>
      <c r="C737">
        <v>8</v>
      </c>
      <c r="D737" t="s">
        <v>1375</v>
      </c>
      <c r="E737" t="s">
        <v>107</v>
      </c>
      <c r="F737" t="s">
        <v>107</v>
      </c>
      <c r="G737" s="1">
        <v>43744</v>
      </c>
      <c r="H737" s="6">
        <f t="shared" si="22"/>
        <v>2020</v>
      </c>
      <c r="I737">
        <v>2019</v>
      </c>
      <c r="J737" s="11">
        <f t="shared" si="23"/>
        <v>3.99762</v>
      </c>
      <c r="K737" t="s">
        <v>1213</v>
      </c>
      <c r="L737" t="s">
        <v>10</v>
      </c>
    </row>
    <row r="738" spans="1:12">
      <c r="A738" s="2" t="s">
        <v>19</v>
      </c>
      <c r="B738" t="s">
        <v>20</v>
      </c>
      <c r="C738">
        <v>8</v>
      </c>
      <c r="D738" t="s">
        <v>1375</v>
      </c>
      <c r="E738" t="s">
        <v>108</v>
      </c>
      <c r="F738" t="s">
        <v>108</v>
      </c>
      <c r="G738" s="1">
        <v>43745</v>
      </c>
      <c r="H738" s="6">
        <f t="shared" si="22"/>
        <v>2020</v>
      </c>
      <c r="I738">
        <v>2019</v>
      </c>
      <c r="J738" s="11">
        <f t="shared" si="23"/>
        <v>3.99762</v>
      </c>
      <c r="K738" t="s">
        <v>1213</v>
      </c>
      <c r="L738" t="s">
        <v>10</v>
      </c>
    </row>
    <row r="739" spans="1:12">
      <c r="A739" s="2" t="s">
        <v>19</v>
      </c>
      <c r="B739" t="s">
        <v>20</v>
      </c>
      <c r="C739">
        <v>8</v>
      </c>
      <c r="D739" t="s">
        <v>1375</v>
      </c>
      <c r="E739" t="s">
        <v>109</v>
      </c>
      <c r="F739" t="s">
        <v>109</v>
      </c>
      <c r="G739" s="1">
        <v>43746</v>
      </c>
      <c r="H739" s="6">
        <f t="shared" si="22"/>
        <v>2020</v>
      </c>
      <c r="I739">
        <v>1973</v>
      </c>
      <c r="J739" s="11">
        <f t="shared" si="23"/>
        <v>3.9065400000000001</v>
      </c>
      <c r="K739" t="s">
        <v>21</v>
      </c>
      <c r="L739" t="s">
        <v>10</v>
      </c>
    </row>
    <row r="740" spans="1:12">
      <c r="A740" s="2" t="s">
        <v>19</v>
      </c>
      <c r="B740" t="s">
        <v>20</v>
      </c>
      <c r="C740">
        <v>8</v>
      </c>
      <c r="D740" t="s">
        <v>1375</v>
      </c>
      <c r="E740" t="s">
        <v>110</v>
      </c>
      <c r="F740" t="s">
        <v>110</v>
      </c>
      <c r="G740" s="1">
        <v>43747</v>
      </c>
      <c r="H740" s="6">
        <f t="shared" si="22"/>
        <v>2020</v>
      </c>
      <c r="I740">
        <v>1686</v>
      </c>
      <c r="J740" s="11">
        <f t="shared" si="23"/>
        <v>3.3382800000000001</v>
      </c>
      <c r="K740" t="s">
        <v>21</v>
      </c>
      <c r="L740" t="s">
        <v>10</v>
      </c>
    </row>
    <row r="741" spans="1:12">
      <c r="A741" s="2" t="s">
        <v>19</v>
      </c>
      <c r="B741" t="s">
        <v>20</v>
      </c>
      <c r="C741">
        <v>8</v>
      </c>
      <c r="D741" t="s">
        <v>1375</v>
      </c>
      <c r="E741" t="s">
        <v>111</v>
      </c>
      <c r="F741" t="s">
        <v>111</v>
      </c>
      <c r="G741" s="1">
        <v>43748</v>
      </c>
      <c r="H741" s="6">
        <f t="shared" si="22"/>
        <v>2020</v>
      </c>
      <c r="I741">
        <v>1216</v>
      </c>
      <c r="J741" s="11">
        <f t="shared" si="23"/>
        <v>2.40768</v>
      </c>
      <c r="K741" t="s">
        <v>21</v>
      </c>
      <c r="L741" t="s">
        <v>10</v>
      </c>
    </row>
    <row r="742" spans="1:12">
      <c r="A742" s="2" t="s">
        <v>19</v>
      </c>
      <c r="B742" t="s">
        <v>20</v>
      </c>
      <c r="C742">
        <v>8</v>
      </c>
      <c r="D742" t="s">
        <v>1375</v>
      </c>
      <c r="E742" t="s">
        <v>112</v>
      </c>
      <c r="F742" t="s">
        <v>112</v>
      </c>
      <c r="G742" s="1">
        <v>43749</v>
      </c>
      <c r="H742" s="6">
        <f t="shared" si="22"/>
        <v>2020</v>
      </c>
      <c r="I742">
        <v>1596</v>
      </c>
      <c r="J742" s="11">
        <f t="shared" si="23"/>
        <v>3.1600799999999998</v>
      </c>
      <c r="K742" t="s">
        <v>21</v>
      </c>
      <c r="L742" t="s">
        <v>10</v>
      </c>
    </row>
    <row r="743" spans="1:12">
      <c r="A743" s="2" t="s">
        <v>19</v>
      </c>
      <c r="B743" t="s">
        <v>20</v>
      </c>
      <c r="C743">
        <v>8</v>
      </c>
      <c r="D743" t="s">
        <v>1375</v>
      </c>
      <c r="E743" t="s">
        <v>113</v>
      </c>
      <c r="F743" t="s">
        <v>113</v>
      </c>
      <c r="G743" s="1">
        <v>43750</v>
      </c>
      <c r="H743" s="6">
        <f t="shared" si="22"/>
        <v>2020</v>
      </c>
      <c r="I743">
        <v>980</v>
      </c>
      <c r="J743" s="11">
        <f t="shared" si="23"/>
        <v>1.9403999999999999</v>
      </c>
      <c r="K743" t="s">
        <v>21</v>
      </c>
      <c r="L743" t="s">
        <v>10</v>
      </c>
    </row>
    <row r="744" spans="1:12">
      <c r="A744" s="2" t="s">
        <v>19</v>
      </c>
      <c r="B744" t="s">
        <v>20</v>
      </c>
      <c r="C744">
        <v>8</v>
      </c>
      <c r="D744" t="s">
        <v>1375</v>
      </c>
      <c r="E744" t="s">
        <v>114</v>
      </c>
      <c r="F744" t="s">
        <v>114</v>
      </c>
      <c r="G744" s="1">
        <v>43751</v>
      </c>
      <c r="H744" s="6">
        <f t="shared" si="22"/>
        <v>2020</v>
      </c>
      <c r="I744">
        <v>1185</v>
      </c>
      <c r="J744" s="11">
        <f t="shared" si="23"/>
        <v>2.3462999999999998</v>
      </c>
      <c r="K744" t="s">
        <v>21</v>
      </c>
      <c r="L744" t="s">
        <v>10</v>
      </c>
    </row>
    <row r="745" spans="1:12">
      <c r="A745" s="2" t="s">
        <v>19</v>
      </c>
      <c r="B745" t="s">
        <v>20</v>
      </c>
      <c r="C745">
        <v>8</v>
      </c>
      <c r="D745" t="s">
        <v>1375</v>
      </c>
      <c r="E745" t="s">
        <v>115</v>
      </c>
      <c r="F745" t="s">
        <v>115</v>
      </c>
      <c r="G745" s="1">
        <v>43752</v>
      </c>
      <c r="H745" s="6">
        <f t="shared" si="22"/>
        <v>2020</v>
      </c>
      <c r="I745">
        <v>2072</v>
      </c>
      <c r="J745" s="11">
        <f t="shared" si="23"/>
        <v>4.1025599999999995</v>
      </c>
      <c r="K745" t="s">
        <v>21</v>
      </c>
      <c r="L745" t="s">
        <v>10</v>
      </c>
    </row>
    <row r="746" spans="1:12">
      <c r="A746" s="2" t="s">
        <v>19</v>
      </c>
      <c r="B746" t="s">
        <v>20</v>
      </c>
      <c r="C746">
        <v>8</v>
      </c>
      <c r="D746" t="s">
        <v>1375</v>
      </c>
      <c r="E746" t="s">
        <v>116</v>
      </c>
      <c r="F746" t="s">
        <v>116</v>
      </c>
      <c r="G746" s="1">
        <v>43753</v>
      </c>
      <c r="H746" s="6">
        <f t="shared" si="22"/>
        <v>2020</v>
      </c>
      <c r="I746">
        <v>1788</v>
      </c>
      <c r="J746" s="11">
        <f t="shared" si="23"/>
        <v>3.5402399999999998</v>
      </c>
      <c r="K746" t="s">
        <v>21</v>
      </c>
      <c r="L746" t="s">
        <v>10</v>
      </c>
    </row>
    <row r="747" spans="1:12">
      <c r="A747" s="2" t="s">
        <v>19</v>
      </c>
      <c r="B747" t="s">
        <v>20</v>
      </c>
      <c r="C747">
        <v>8</v>
      </c>
      <c r="D747" t="s">
        <v>1375</v>
      </c>
      <c r="E747" t="s">
        <v>117</v>
      </c>
      <c r="F747" t="s">
        <v>117</v>
      </c>
      <c r="G747" s="1">
        <v>43754</v>
      </c>
      <c r="H747" s="6">
        <f t="shared" si="22"/>
        <v>2020</v>
      </c>
      <c r="I747">
        <v>509</v>
      </c>
      <c r="J747" s="11">
        <f t="shared" si="23"/>
        <v>1.0078199999999999</v>
      </c>
      <c r="K747" t="s">
        <v>21</v>
      </c>
      <c r="L747" t="s">
        <v>10</v>
      </c>
    </row>
    <row r="748" spans="1:12">
      <c r="A748" s="2" t="s">
        <v>19</v>
      </c>
      <c r="B748" t="s">
        <v>20</v>
      </c>
      <c r="C748">
        <v>8</v>
      </c>
      <c r="D748" t="s">
        <v>1375</v>
      </c>
      <c r="E748" t="s">
        <v>118</v>
      </c>
      <c r="F748" t="s">
        <v>118</v>
      </c>
      <c r="G748" s="1">
        <v>43755</v>
      </c>
      <c r="H748" s="6">
        <f t="shared" si="22"/>
        <v>2020</v>
      </c>
      <c r="I748">
        <v>1485</v>
      </c>
      <c r="J748" s="11">
        <f t="shared" si="23"/>
        <v>2.9403000000000001</v>
      </c>
      <c r="K748" t="s">
        <v>1212</v>
      </c>
      <c r="L748" t="s">
        <v>10</v>
      </c>
    </row>
    <row r="749" spans="1:12">
      <c r="A749" s="2" t="s">
        <v>19</v>
      </c>
      <c r="B749" t="s">
        <v>20</v>
      </c>
      <c r="C749">
        <v>8</v>
      </c>
      <c r="D749" t="s">
        <v>1375</v>
      </c>
      <c r="E749" t="s">
        <v>119</v>
      </c>
      <c r="F749" t="s">
        <v>119</v>
      </c>
      <c r="G749" s="1">
        <v>43756</v>
      </c>
      <c r="H749" s="6">
        <f t="shared" si="22"/>
        <v>2020</v>
      </c>
      <c r="I749">
        <v>1080</v>
      </c>
      <c r="J749" s="11">
        <f t="shared" si="23"/>
        <v>2.1383999999999999</v>
      </c>
      <c r="K749" t="s">
        <v>1212</v>
      </c>
      <c r="L749" t="s">
        <v>10</v>
      </c>
    </row>
    <row r="750" spans="1:12">
      <c r="A750" s="2" t="s">
        <v>19</v>
      </c>
      <c r="B750" t="s">
        <v>20</v>
      </c>
      <c r="C750">
        <v>8</v>
      </c>
      <c r="D750" t="s">
        <v>1375</v>
      </c>
      <c r="E750" t="s">
        <v>120</v>
      </c>
      <c r="F750" t="s">
        <v>120</v>
      </c>
      <c r="G750" s="1">
        <v>43757</v>
      </c>
      <c r="H750" s="6">
        <f t="shared" si="22"/>
        <v>2020</v>
      </c>
      <c r="I750">
        <v>1549</v>
      </c>
      <c r="J750" s="11">
        <f t="shared" si="23"/>
        <v>3.0670199999999999</v>
      </c>
      <c r="K750" t="s">
        <v>21</v>
      </c>
      <c r="L750" t="s">
        <v>10</v>
      </c>
    </row>
    <row r="751" spans="1:12">
      <c r="A751" s="2" t="s">
        <v>19</v>
      </c>
      <c r="B751" t="s">
        <v>20</v>
      </c>
      <c r="C751">
        <v>8</v>
      </c>
      <c r="D751" t="s">
        <v>1375</v>
      </c>
      <c r="E751" t="s">
        <v>121</v>
      </c>
      <c r="F751" t="s">
        <v>121</v>
      </c>
      <c r="G751" s="1">
        <v>43758</v>
      </c>
      <c r="H751" s="6">
        <f t="shared" si="22"/>
        <v>2020</v>
      </c>
      <c r="I751">
        <v>1812</v>
      </c>
      <c r="J751" s="11">
        <f t="shared" si="23"/>
        <v>3.5877599999999998</v>
      </c>
      <c r="K751" t="s">
        <v>1212</v>
      </c>
      <c r="L751" t="s">
        <v>10</v>
      </c>
    </row>
    <row r="752" spans="1:12">
      <c r="A752" s="2" t="s">
        <v>19</v>
      </c>
      <c r="B752" t="s">
        <v>20</v>
      </c>
      <c r="C752">
        <v>8</v>
      </c>
      <c r="D752" t="s">
        <v>1375</v>
      </c>
      <c r="E752" t="s">
        <v>122</v>
      </c>
      <c r="F752" t="s">
        <v>122</v>
      </c>
      <c r="G752" s="1">
        <v>43759</v>
      </c>
      <c r="H752" s="6">
        <f t="shared" si="22"/>
        <v>2020</v>
      </c>
      <c r="I752">
        <v>1679</v>
      </c>
      <c r="J752" s="11">
        <f t="shared" si="23"/>
        <v>3.3244199999999999</v>
      </c>
      <c r="K752" t="s">
        <v>1212</v>
      </c>
      <c r="L752" t="s">
        <v>10</v>
      </c>
    </row>
    <row r="753" spans="1:12">
      <c r="A753" s="2" t="s">
        <v>19</v>
      </c>
      <c r="B753" t="s">
        <v>20</v>
      </c>
      <c r="C753">
        <v>8</v>
      </c>
      <c r="D753" t="s">
        <v>1375</v>
      </c>
      <c r="E753" t="s">
        <v>123</v>
      </c>
      <c r="F753" t="s">
        <v>123</v>
      </c>
      <c r="G753" s="1">
        <v>43760</v>
      </c>
      <c r="H753" s="6">
        <f t="shared" si="22"/>
        <v>2020</v>
      </c>
      <c r="I753">
        <v>196</v>
      </c>
      <c r="J753" s="11">
        <f t="shared" si="23"/>
        <v>0.38807999999999998</v>
      </c>
      <c r="K753" t="s">
        <v>21</v>
      </c>
      <c r="L753" t="s">
        <v>10</v>
      </c>
    </row>
    <row r="754" spans="1:12">
      <c r="A754" s="2" t="s">
        <v>19</v>
      </c>
      <c r="B754" t="s">
        <v>20</v>
      </c>
      <c r="C754">
        <v>8</v>
      </c>
      <c r="D754" t="s">
        <v>1375</v>
      </c>
      <c r="E754" t="s">
        <v>124</v>
      </c>
      <c r="F754" t="s">
        <v>124</v>
      </c>
      <c r="G754" s="1">
        <v>43761</v>
      </c>
      <c r="H754" s="6">
        <f t="shared" si="22"/>
        <v>2020</v>
      </c>
      <c r="I754">
        <v>1404</v>
      </c>
      <c r="J754" s="11">
        <f t="shared" si="23"/>
        <v>2.7799200000000002</v>
      </c>
      <c r="K754" t="s">
        <v>1212</v>
      </c>
      <c r="L754" t="s">
        <v>10</v>
      </c>
    </row>
    <row r="755" spans="1:12">
      <c r="A755" s="2" t="s">
        <v>19</v>
      </c>
      <c r="B755" t="s">
        <v>20</v>
      </c>
      <c r="C755">
        <v>8</v>
      </c>
      <c r="D755" t="s">
        <v>1375</v>
      </c>
      <c r="E755" t="s">
        <v>125</v>
      </c>
      <c r="F755" t="s">
        <v>125</v>
      </c>
      <c r="G755" s="1">
        <v>43762</v>
      </c>
      <c r="H755" s="6">
        <f t="shared" si="22"/>
        <v>2020</v>
      </c>
      <c r="I755">
        <v>1431</v>
      </c>
      <c r="J755" s="11">
        <f t="shared" si="23"/>
        <v>2.83338</v>
      </c>
      <c r="K755" t="s">
        <v>1212</v>
      </c>
      <c r="L755" t="s">
        <v>10</v>
      </c>
    </row>
    <row r="756" spans="1:12">
      <c r="A756" s="2" t="s">
        <v>19</v>
      </c>
      <c r="B756" t="s">
        <v>20</v>
      </c>
      <c r="C756">
        <v>8</v>
      </c>
      <c r="D756" t="s">
        <v>1375</v>
      </c>
      <c r="E756" t="s">
        <v>126</v>
      </c>
      <c r="F756" t="s">
        <v>126</v>
      </c>
      <c r="G756" s="1">
        <v>43763</v>
      </c>
      <c r="H756" s="6">
        <f t="shared" si="22"/>
        <v>2020</v>
      </c>
      <c r="I756">
        <v>1731</v>
      </c>
      <c r="J756" s="11">
        <f t="shared" si="23"/>
        <v>3.4273799999999999</v>
      </c>
      <c r="K756" t="s">
        <v>1212</v>
      </c>
      <c r="L756" t="s">
        <v>10</v>
      </c>
    </row>
    <row r="757" spans="1:12">
      <c r="A757" s="2" t="s">
        <v>19</v>
      </c>
      <c r="B757" t="s">
        <v>20</v>
      </c>
      <c r="C757">
        <v>8</v>
      </c>
      <c r="D757" t="s">
        <v>1375</v>
      </c>
      <c r="E757" t="s">
        <v>127</v>
      </c>
      <c r="F757" t="s">
        <v>127</v>
      </c>
      <c r="G757" s="1">
        <v>43764</v>
      </c>
      <c r="H757" s="6">
        <f t="shared" si="22"/>
        <v>2020</v>
      </c>
      <c r="I757">
        <v>1009</v>
      </c>
      <c r="J757" s="11">
        <f t="shared" si="23"/>
        <v>1.9978199999999999</v>
      </c>
      <c r="K757" t="s">
        <v>1212</v>
      </c>
      <c r="L757" t="s">
        <v>10</v>
      </c>
    </row>
    <row r="758" spans="1:12">
      <c r="A758" s="2" t="s">
        <v>19</v>
      </c>
      <c r="B758" t="s">
        <v>20</v>
      </c>
      <c r="C758">
        <v>8</v>
      </c>
      <c r="D758" t="s">
        <v>1375</v>
      </c>
      <c r="E758" t="s">
        <v>128</v>
      </c>
      <c r="F758" t="s">
        <v>128</v>
      </c>
      <c r="G758" s="1">
        <v>43765</v>
      </c>
      <c r="H758" s="6">
        <f t="shared" si="22"/>
        <v>2020</v>
      </c>
      <c r="I758">
        <v>1570</v>
      </c>
      <c r="J758" s="11">
        <f t="shared" si="23"/>
        <v>3.1086</v>
      </c>
      <c r="K758" t="s">
        <v>1212</v>
      </c>
      <c r="L758" t="s">
        <v>10</v>
      </c>
    </row>
    <row r="759" spans="1:12">
      <c r="A759" s="2" t="s">
        <v>19</v>
      </c>
      <c r="B759" t="s">
        <v>20</v>
      </c>
      <c r="C759">
        <v>8</v>
      </c>
      <c r="D759" t="s">
        <v>1375</v>
      </c>
      <c r="E759" t="s">
        <v>129</v>
      </c>
      <c r="F759" t="s">
        <v>129</v>
      </c>
      <c r="G759" s="1">
        <v>43766</v>
      </c>
      <c r="H759" s="6">
        <f t="shared" si="22"/>
        <v>2020</v>
      </c>
      <c r="I759">
        <v>1779</v>
      </c>
      <c r="J759" s="11">
        <f t="shared" si="23"/>
        <v>3.5224199999999999</v>
      </c>
      <c r="K759" t="s">
        <v>21</v>
      </c>
      <c r="L759" t="s">
        <v>10</v>
      </c>
    </row>
    <row r="760" spans="1:12">
      <c r="A760" s="2" t="s">
        <v>19</v>
      </c>
      <c r="B760" t="s">
        <v>20</v>
      </c>
      <c r="C760">
        <v>8</v>
      </c>
      <c r="D760" t="s">
        <v>1375</v>
      </c>
      <c r="E760" t="s">
        <v>130</v>
      </c>
      <c r="F760" t="s">
        <v>130</v>
      </c>
      <c r="G760" s="1">
        <v>43767</v>
      </c>
      <c r="H760" s="6">
        <f t="shared" si="22"/>
        <v>2020</v>
      </c>
      <c r="I760">
        <v>1257</v>
      </c>
      <c r="J760" s="11">
        <f t="shared" si="23"/>
        <v>2.4888599999999999</v>
      </c>
      <c r="K760" t="s">
        <v>21</v>
      </c>
      <c r="L760" t="s">
        <v>10</v>
      </c>
    </row>
    <row r="761" spans="1:12">
      <c r="A761" s="2" t="s">
        <v>19</v>
      </c>
      <c r="B761" t="s">
        <v>20</v>
      </c>
      <c r="C761">
        <v>8</v>
      </c>
      <c r="D761" t="s">
        <v>1375</v>
      </c>
      <c r="E761" t="s">
        <v>131</v>
      </c>
      <c r="F761" t="s">
        <v>131</v>
      </c>
      <c r="G761" s="1">
        <v>43768</v>
      </c>
      <c r="H761" s="6">
        <f t="shared" si="22"/>
        <v>2020</v>
      </c>
      <c r="I761">
        <v>1374</v>
      </c>
      <c r="J761" s="11">
        <f t="shared" si="23"/>
        <v>2.72052</v>
      </c>
      <c r="K761" t="s">
        <v>1212</v>
      </c>
      <c r="L761" t="s">
        <v>10</v>
      </c>
    </row>
    <row r="762" spans="1:12">
      <c r="A762" s="2" t="s">
        <v>19</v>
      </c>
      <c r="B762" t="s">
        <v>20</v>
      </c>
      <c r="C762">
        <v>8</v>
      </c>
      <c r="D762" t="s">
        <v>1375</v>
      </c>
      <c r="E762" t="s">
        <v>132</v>
      </c>
      <c r="F762" t="s">
        <v>132</v>
      </c>
      <c r="G762" s="1">
        <v>43769</v>
      </c>
      <c r="H762" s="6">
        <f t="shared" si="22"/>
        <v>2020</v>
      </c>
      <c r="I762">
        <v>1255</v>
      </c>
      <c r="J762" s="11">
        <f t="shared" si="23"/>
        <v>2.4849000000000001</v>
      </c>
      <c r="K762" t="s">
        <v>1212</v>
      </c>
      <c r="L762" t="s">
        <v>10</v>
      </c>
    </row>
    <row r="763" spans="1:12">
      <c r="A763" s="2" t="s">
        <v>19</v>
      </c>
      <c r="B763" t="s">
        <v>20</v>
      </c>
      <c r="C763">
        <v>8</v>
      </c>
      <c r="D763" t="s">
        <v>1375</v>
      </c>
      <c r="E763" t="s">
        <v>133</v>
      </c>
      <c r="F763" t="s">
        <v>133</v>
      </c>
      <c r="G763" s="1">
        <v>43770</v>
      </c>
      <c r="H763" s="6">
        <f t="shared" si="22"/>
        <v>2020</v>
      </c>
      <c r="I763">
        <v>1408</v>
      </c>
      <c r="J763" s="11">
        <f t="shared" si="23"/>
        <v>2.7878400000000001</v>
      </c>
      <c r="K763" t="s">
        <v>1212</v>
      </c>
      <c r="L763" t="s">
        <v>10</v>
      </c>
    </row>
    <row r="764" spans="1:12">
      <c r="A764" s="2" t="s">
        <v>19</v>
      </c>
      <c r="B764" t="s">
        <v>20</v>
      </c>
      <c r="C764">
        <v>8</v>
      </c>
      <c r="D764" t="s">
        <v>1375</v>
      </c>
      <c r="E764" t="s">
        <v>134</v>
      </c>
      <c r="F764" t="s">
        <v>134</v>
      </c>
      <c r="G764" s="1">
        <v>43771</v>
      </c>
      <c r="H764" s="6">
        <f t="shared" si="22"/>
        <v>2020</v>
      </c>
      <c r="I764">
        <v>1283</v>
      </c>
      <c r="J764" s="11">
        <f t="shared" si="23"/>
        <v>2.54034</v>
      </c>
      <c r="K764" t="s">
        <v>1212</v>
      </c>
      <c r="L764" t="s">
        <v>10</v>
      </c>
    </row>
    <row r="765" spans="1:12">
      <c r="A765" s="2" t="s">
        <v>19</v>
      </c>
      <c r="B765" t="s">
        <v>20</v>
      </c>
      <c r="C765">
        <v>8</v>
      </c>
      <c r="D765" t="s">
        <v>1375</v>
      </c>
      <c r="E765" t="s">
        <v>135</v>
      </c>
      <c r="F765" t="s">
        <v>135</v>
      </c>
      <c r="G765" s="1">
        <v>43772</v>
      </c>
      <c r="H765" s="6">
        <f t="shared" si="22"/>
        <v>2020</v>
      </c>
      <c r="I765">
        <v>1173</v>
      </c>
      <c r="J765" s="11">
        <f t="shared" si="23"/>
        <v>2.32254</v>
      </c>
      <c r="K765" t="s">
        <v>1212</v>
      </c>
      <c r="L765" t="s">
        <v>10</v>
      </c>
    </row>
    <row r="766" spans="1:12">
      <c r="A766" s="2" t="s">
        <v>19</v>
      </c>
      <c r="B766" t="s">
        <v>20</v>
      </c>
      <c r="C766">
        <v>8</v>
      </c>
      <c r="D766" t="s">
        <v>1375</v>
      </c>
      <c r="E766" t="s">
        <v>136</v>
      </c>
      <c r="F766" t="s">
        <v>136</v>
      </c>
      <c r="G766" s="1">
        <v>43773</v>
      </c>
      <c r="H766" s="6">
        <f t="shared" si="22"/>
        <v>2020</v>
      </c>
      <c r="I766">
        <v>1669</v>
      </c>
      <c r="J766" s="11">
        <f t="shared" si="23"/>
        <v>3.3046199999999999</v>
      </c>
      <c r="K766" t="s">
        <v>1212</v>
      </c>
      <c r="L766" t="s">
        <v>10</v>
      </c>
    </row>
    <row r="767" spans="1:12">
      <c r="A767" s="2" t="s">
        <v>19</v>
      </c>
      <c r="B767" t="s">
        <v>20</v>
      </c>
      <c r="C767">
        <v>8</v>
      </c>
      <c r="D767" t="s">
        <v>1375</v>
      </c>
      <c r="E767" t="s">
        <v>137</v>
      </c>
      <c r="F767" t="s">
        <v>137</v>
      </c>
      <c r="G767" s="1">
        <v>43774</v>
      </c>
      <c r="H767" s="6">
        <f t="shared" si="22"/>
        <v>2020</v>
      </c>
      <c r="I767">
        <v>1557</v>
      </c>
      <c r="J767" s="11">
        <f t="shared" si="23"/>
        <v>3.0828600000000002</v>
      </c>
      <c r="K767" t="s">
        <v>1212</v>
      </c>
      <c r="L767" t="s">
        <v>10</v>
      </c>
    </row>
    <row r="768" spans="1:12">
      <c r="A768" s="2" t="s">
        <v>19</v>
      </c>
      <c r="B768" t="s">
        <v>20</v>
      </c>
      <c r="C768">
        <v>8</v>
      </c>
      <c r="D768" t="s">
        <v>1375</v>
      </c>
      <c r="E768" t="s">
        <v>138</v>
      </c>
      <c r="F768" t="s">
        <v>138</v>
      </c>
      <c r="G768" s="1">
        <v>43775</v>
      </c>
      <c r="H768" s="6">
        <f t="shared" si="22"/>
        <v>2020</v>
      </c>
      <c r="I768">
        <v>1523</v>
      </c>
      <c r="J768" s="11">
        <f t="shared" si="23"/>
        <v>3.0155400000000001</v>
      </c>
      <c r="K768" t="s">
        <v>1212</v>
      </c>
      <c r="L768" t="s">
        <v>10</v>
      </c>
    </row>
    <row r="769" spans="1:12">
      <c r="A769" s="2" t="s">
        <v>19</v>
      </c>
      <c r="B769" t="s">
        <v>20</v>
      </c>
      <c r="C769">
        <v>8</v>
      </c>
      <c r="D769" t="s">
        <v>1375</v>
      </c>
      <c r="E769" t="s">
        <v>139</v>
      </c>
      <c r="F769" t="s">
        <v>139</v>
      </c>
      <c r="G769" s="1">
        <v>43776</v>
      </c>
      <c r="H769" s="6">
        <f t="shared" si="22"/>
        <v>2020</v>
      </c>
      <c r="I769">
        <v>1399</v>
      </c>
      <c r="J769" s="11">
        <f t="shared" si="23"/>
        <v>2.7700200000000001</v>
      </c>
      <c r="K769" t="s">
        <v>1212</v>
      </c>
      <c r="L769" t="s">
        <v>10</v>
      </c>
    </row>
    <row r="770" spans="1:12">
      <c r="A770" s="2" t="s">
        <v>19</v>
      </c>
      <c r="B770" t="s">
        <v>20</v>
      </c>
      <c r="C770">
        <v>8</v>
      </c>
      <c r="D770" t="s">
        <v>1375</v>
      </c>
      <c r="E770" t="s">
        <v>140</v>
      </c>
      <c r="F770" t="s">
        <v>140</v>
      </c>
      <c r="G770" s="1">
        <v>43777</v>
      </c>
      <c r="H770" s="6">
        <f t="shared" si="22"/>
        <v>2020</v>
      </c>
      <c r="I770">
        <v>1748</v>
      </c>
      <c r="J770" s="11">
        <f t="shared" si="23"/>
        <v>3.4610400000000001</v>
      </c>
      <c r="K770" t="s">
        <v>1212</v>
      </c>
      <c r="L770" t="s">
        <v>10</v>
      </c>
    </row>
    <row r="771" spans="1:12">
      <c r="A771" s="2" t="s">
        <v>19</v>
      </c>
      <c r="B771" t="s">
        <v>20</v>
      </c>
      <c r="C771">
        <v>8</v>
      </c>
      <c r="D771" t="s">
        <v>1375</v>
      </c>
      <c r="E771" t="s">
        <v>141</v>
      </c>
      <c r="F771" t="s">
        <v>141</v>
      </c>
      <c r="G771" s="1">
        <v>43778</v>
      </c>
      <c r="H771" s="6">
        <f t="shared" ref="H771:H834" si="24">IF(MONTH(G771)&gt;9, YEAR(G771)+1,YEAR(G771))</f>
        <v>2020</v>
      </c>
      <c r="I771">
        <v>1352</v>
      </c>
      <c r="J771" s="11">
        <f t="shared" ref="J771:J834" si="25">I771*0.00198</f>
        <v>2.6769599999999998</v>
      </c>
      <c r="K771" t="s">
        <v>1212</v>
      </c>
      <c r="L771" t="s">
        <v>10</v>
      </c>
    </row>
    <row r="772" spans="1:12">
      <c r="A772" s="2" t="s">
        <v>19</v>
      </c>
      <c r="B772" t="s">
        <v>20</v>
      </c>
      <c r="C772">
        <v>8</v>
      </c>
      <c r="D772" t="s">
        <v>1375</v>
      </c>
      <c r="E772" t="s">
        <v>142</v>
      </c>
      <c r="F772" t="s">
        <v>142</v>
      </c>
      <c r="G772" s="1">
        <v>43779</v>
      </c>
      <c r="H772" s="6">
        <f t="shared" si="24"/>
        <v>2020</v>
      </c>
      <c r="I772">
        <v>1239</v>
      </c>
      <c r="J772" s="11">
        <f t="shared" si="25"/>
        <v>2.45322</v>
      </c>
      <c r="K772" t="s">
        <v>1212</v>
      </c>
      <c r="L772" t="s">
        <v>10</v>
      </c>
    </row>
    <row r="773" spans="1:12">
      <c r="A773" s="2" t="s">
        <v>19</v>
      </c>
      <c r="B773" t="s">
        <v>20</v>
      </c>
      <c r="C773">
        <v>8</v>
      </c>
      <c r="D773" t="s">
        <v>1375</v>
      </c>
      <c r="E773" t="s">
        <v>143</v>
      </c>
      <c r="F773" t="s">
        <v>143</v>
      </c>
      <c r="G773" s="1">
        <v>43780</v>
      </c>
      <c r="H773" s="6">
        <f t="shared" si="24"/>
        <v>2020</v>
      </c>
      <c r="I773">
        <v>1513</v>
      </c>
      <c r="J773" s="11">
        <f t="shared" si="25"/>
        <v>2.9957400000000001</v>
      </c>
      <c r="K773" t="s">
        <v>1212</v>
      </c>
      <c r="L773" t="s">
        <v>10</v>
      </c>
    </row>
    <row r="774" spans="1:12">
      <c r="A774" s="2" t="s">
        <v>19</v>
      </c>
      <c r="B774" t="s">
        <v>20</v>
      </c>
      <c r="C774">
        <v>8</v>
      </c>
      <c r="D774" t="s">
        <v>1375</v>
      </c>
      <c r="E774" t="s">
        <v>144</v>
      </c>
      <c r="F774" t="s">
        <v>144</v>
      </c>
      <c r="G774" s="1">
        <v>43781</v>
      </c>
      <c r="H774" s="6">
        <f t="shared" si="24"/>
        <v>2020</v>
      </c>
      <c r="I774">
        <v>1639</v>
      </c>
      <c r="J774" s="11">
        <f t="shared" si="25"/>
        <v>3.2452199999999998</v>
      </c>
      <c r="K774" t="s">
        <v>1212</v>
      </c>
      <c r="L774" t="s">
        <v>10</v>
      </c>
    </row>
    <row r="775" spans="1:12">
      <c r="A775" s="2" t="s">
        <v>19</v>
      </c>
      <c r="B775" t="s">
        <v>20</v>
      </c>
      <c r="C775">
        <v>8</v>
      </c>
      <c r="D775" t="s">
        <v>1375</v>
      </c>
      <c r="E775" t="s">
        <v>145</v>
      </c>
      <c r="F775" t="s">
        <v>145</v>
      </c>
      <c r="G775" s="1">
        <v>43782</v>
      </c>
      <c r="H775" s="6">
        <f t="shared" si="24"/>
        <v>2020</v>
      </c>
      <c r="I775">
        <v>1420</v>
      </c>
      <c r="J775" s="11">
        <f t="shared" si="25"/>
        <v>2.8115999999999999</v>
      </c>
      <c r="K775" t="s">
        <v>1212</v>
      </c>
      <c r="L775" t="s">
        <v>10</v>
      </c>
    </row>
    <row r="776" spans="1:12">
      <c r="A776" s="2" t="s">
        <v>19</v>
      </c>
      <c r="B776" t="s">
        <v>20</v>
      </c>
      <c r="C776">
        <v>8</v>
      </c>
      <c r="D776" t="s">
        <v>1375</v>
      </c>
      <c r="E776" t="s">
        <v>146</v>
      </c>
      <c r="F776" t="s">
        <v>146</v>
      </c>
      <c r="G776" s="1">
        <v>43783</v>
      </c>
      <c r="H776" s="6">
        <f t="shared" si="24"/>
        <v>2020</v>
      </c>
      <c r="I776">
        <v>1214</v>
      </c>
      <c r="J776" s="11">
        <f t="shared" si="25"/>
        <v>2.4037199999999999</v>
      </c>
      <c r="K776" t="s">
        <v>1212</v>
      </c>
      <c r="L776" t="s">
        <v>10</v>
      </c>
    </row>
    <row r="777" spans="1:12">
      <c r="A777" s="2" t="s">
        <v>19</v>
      </c>
      <c r="B777" t="s">
        <v>20</v>
      </c>
      <c r="C777">
        <v>8</v>
      </c>
      <c r="D777" t="s">
        <v>1375</v>
      </c>
      <c r="E777" t="s">
        <v>147</v>
      </c>
      <c r="F777" t="s">
        <v>147</v>
      </c>
      <c r="G777" s="1">
        <v>43784</v>
      </c>
      <c r="H777" s="6">
        <f t="shared" si="24"/>
        <v>2020</v>
      </c>
      <c r="I777">
        <v>1153</v>
      </c>
      <c r="J777" s="11">
        <f t="shared" si="25"/>
        <v>2.28294</v>
      </c>
      <c r="K777" t="s">
        <v>1212</v>
      </c>
      <c r="L777" t="s">
        <v>10</v>
      </c>
    </row>
    <row r="778" spans="1:12">
      <c r="A778" s="2" t="s">
        <v>19</v>
      </c>
      <c r="B778" t="s">
        <v>20</v>
      </c>
      <c r="C778">
        <v>8</v>
      </c>
      <c r="D778" t="s">
        <v>1375</v>
      </c>
      <c r="E778" t="s">
        <v>148</v>
      </c>
      <c r="F778" t="s">
        <v>148</v>
      </c>
      <c r="G778" s="1">
        <v>43785</v>
      </c>
      <c r="H778" s="6">
        <f t="shared" si="24"/>
        <v>2020</v>
      </c>
      <c r="I778">
        <v>1896</v>
      </c>
      <c r="J778" s="11">
        <f t="shared" si="25"/>
        <v>3.7540800000000001</v>
      </c>
      <c r="K778" t="s">
        <v>1212</v>
      </c>
      <c r="L778" t="s">
        <v>10</v>
      </c>
    </row>
    <row r="779" spans="1:12">
      <c r="A779" s="2" t="s">
        <v>19</v>
      </c>
      <c r="B779" t="s">
        <v>20</v>
      </c>
      <c r="C779">
        <v>8</v>
      </c>
      <c r="D779" t="s">
        <v>1375</v>
      </c>
      <c r="E779" t="s">
        <v>149</v>
      </c>
      <c r="F779" t="s">
        <v>149</v>
      </c>
      <c r="G779" s="1">
        <v>43786</v>
      </c>
      <c r="H779" s="6">
        <f t="shared" si="24"/>
        <v>2020</v>
      </c>
      <c r="I779">
        <v>1043</v>
      </c>
      <c r="J779" s="11">
        <f t="shared" si="25"/>
        <v>2.06514</v>
      </c>
      <c r="K779" t="s">
        <v>1212</v>
      </c>
      <c r="L779" t="s">
        <v>10</v>
      </c>
    </row>
    <row r="780" spans="1:12">
      <c r="A780" s="2" t="s">
        <v>19</v>
      </c>
      <c r="B780" t="s">
        <v>20</v>
      </c>
      <c r="C780">
        <v>8</v>
      </c>
      <c r="D780" t="s">
        <v>1375</v>
      </c>
      <c r="E780" t="s">
        <v>150</v>
      </c>
      <c r="F780" t="s">
        <v>150</v>
      </c>
      <c r="G780" s="1">
        <v>43787</v>
      </c>
      <c r="H780" s="6">
        <f t="shared" si="24"/>
        <v>2020</v>
      </c>
      <c r="I780">
        <v>795</v>
      </c>
      <c r="J780" s="11">
        <f t="shared" si="25"/>
        <v>1.5741000000000001</v>
      </c>
      <c r="K780" t="s">
        <v>1212</v>
      </c>
      <c r="L780" t="s">
        <v>10</v>
      </c>
    </row>
    <row r="781" spans="1:12">
      <c r="A781" s="2" t="s">
        <v>19</v>
      </c>
      <c r="B781" t="s">
        <v>20</v>
      </c>
      <c r="C781">
        <v>8</v>
      </c>
      <c r="D781" t="s">
        <v>1375</v>
      </c>
      <c r="E781" t="s">
        <v>151</v>
      </c>
      <c r="F781" t="s">
        <v>151</v>
      </c>
      <c r="G781" s="1">
        <v>43788</v>
      </c>
      <c r="H781" s="6">
        <f t="shared" si="24"/>
        <v>2020</v>
      </c>
      <c r="I781">
        <v>1222</v>
      </c>
      <c r="J781" s="11">
        <f t="shared" si="25"/>
        <v>2.4195600000000002</v>
      </c>
      <c r="K781" t="s">
        <v>1212</v>
      </c>
      <c r="L781" t="s">
        <v>10</v>
      </c>
    </row>
    <row r="782" spans="1:12">
      <c r="A782" s="2" t="s">
        <v>19</v>
      </c>
      <c r="B782" t="s">
        <v>20</v>
      </c>
      <c r="C782">
        <v>8</v>
      </c>
      <c r="D782" t="s">
        <v>1375</v>
      </c>
      <c r="E782" t="s">
        <v>152</v>
      </c>
      <c r="F782" t="s">
        <v>152</v>
      </c>
      <c r="G782" s="1">
        <v>43789</v>
      </c>
      <c r="H782" s="6">
        <f t="shared" si="24"/>
        <v>2020</v>
      </c>
      <c r="I782">
        <v>1525</v>
      </c>
      <c r="J782" s="11">
        <f t="shared" si="25"/>
        <v>3.0194999999999999</v>
      </c>
      <c r="K782" t="s">
        <v>1212</v>
      </c>
      <c r="L782" t="s">
        <v>10</v>
      </c>
    </row>
    <row r="783" spans="1:12">
      <c r="A783" s="2" t="s">
        <v>19</v>
      </c>
      <c r="B783" t="s">
        <v>20</v>
      </c>
      <c r="C783">
        <v>8</v>
      </c>
      <c r="D783" t="s">
        <v>1375</v>
      </c>
      <c r="E783" t="s">
        <v>153</v>
      </c>
      <c r="F783" t="s">
        <v>153</v>
      </c>
      <c r="G783" s="1">
        <v>43790</v>
      </c>
      <c r="H783" s="6">
        <f t="shared" si="24"/>
        <v>2020</v>
      </c>
      <c r="I783">
        <v>684</v>
      </c>
      <c r="J783" s="11">
        <f t="shared" si="25"/>
        <v>1.35432</v>
      </c>
      <c r="K783" t="s">
        <v>1212</v>
      </c>
      <c r="L783" t="s">
        <v>10</v>
      </c>
    </row>
    <row r="784" spans="1:12">
      <c r="A784" s="2" t="s">
        <v>19</v>
      </c>
      <c r="B784" t="s">
        <v>20</v>
      </c>
      <c r="C784">
        <v>8</v>
      </c>
      <c r="D784" t="s">
        <v>1375</v>
      </c>
      <c r="E784" t="s">
        <v>154</v>
      </c>
      <c r="F784" t="s">
        <v>154</v>
      </c>
      <c r="G784" s="1">
        <v>43791</v>
      </c>
      <c r="H784" s="6">
        <f t="shared" si="24"/>
        <v>2020</v>
      </c>
      <c r="I784">
        <v>1191</v>
      </c>
      <c r="J784" s="11">
        <f t="shared" si="25"/>
        <v>2.3581799999999999</v>
      </c>
      <c r="K784" t="s">
        <v>1212</v>
      </c>
      <c r="L784" t="s">
        <v>10</v>
      </c>
    </row>
    <row r="785" spans="1:12">
      <c r="A785" s="2" t="s">
        <v>19</v>
      </c>
      <c r="B785" t="s">
        <v>20</v>
      </c>
      <c r="C785">
        <v>8</v>
      </c>
      <c r="D785" t="s">
        <v>1375</v>
      </c>
      <c r="E785" t="s">
        <v>155</v>
      </c>
      <c r="F785" t="s">
        <v>155</v>
      </c>
      <c r="G785" s="1">
        <v>43792</v>
      </c>
      <c r="H785" s="6">
        <f t="shared" si="24"/>
        <v>2020</v>
      </c>
      <c r="I785">
        <v>886</v>
      </c>
      <c r="J785" s="11">
        <f t="shared" si="25"/>
        <v>1.7542800000000001</v>
      </c>
      <c r="K785" t="s">
        <v>1212</v>
      </c>
      <c r="L785" t="s">
        <v>10</v>
      </c>
    </row>
    <row r="786" spans="1:12">
      <c r="A786" s="2" t="s">
        <v>19</v>
      </c>
      <c r="B786" t="s">
        <v>20</v>
      </c>
      <c r="C786">
        <v>8</v>
      </c>
      <c r="D786" t="s">
        <v>1375</v>
      </c>
      <c r="E786" t="s">
        <v>156</v>
      </c>
      <c r="F786" t="s">
        <v>156</v>
      </c>
      <c r="G786" s="1">
        <v>43793</v>
      </c>
      <c r="H786" s="6">
        <f t="shared" si="24"/>
        <v>2020</v>
      </c>
      <c r="I786">
        <v>1361</v>
      </c>
      <c r="J786" s="11">
        <f t="shared" si="25"/>
        <v>2.6947800000000002</v>
      </c>
      <c r="K786" t="s">
        <v>1212</v>
      </c>
      <c r="L786" t="s">
        <v>10</v>
      </c>
    </row>
    <row r="787" spans="1:12">
      <c r="A787" s="2" t="s">
        <v>19</v>
      </c>
      <c r="B787" t="s">
        <v>20</v>
      </c>
      <c r="C787">
        <v>8</v>
      </c>
      <c r="D787" t="s">
        <v>1375</v>
      </c>
      <c r="E787" t="s">
        <v>157</v>
      </c>
      <c r="F787" t="s">
        <v>157</v>
      </c>
      <c r="G787" s="1">
        <v>43794</v>
      </c>
      <c r="H787" s="6">
        <f t="shared" si="24"/>
        <v>2020</v>
      </c>
      <c r="I787">
        <v>1442</v>
      </c>
      <c r="J787" s="11">
        <f t="shared" si="25"/>
        <v>2.8551600000000001</v>
      </c>
      <c r="K787" t="s">
        <v>1212</v>
      </c>
      <c r="L787" t="s">
        <v>10</v>
      </c>
    </row>
    <row r="788" spans="1:12">
      <c r="A788" s="2" t="s">
        <v>19</v>
      </c>
      <c r="B788" t="s">
        <v>20</v>
      </c>
      <c r="C788">
        <v>8</v>
      </c>
      <c r="D788" t="s">
        <v>1375</v>
      </c>
      <c r="E788" t="s">
        <v>158</v>
      </c>
      <c r="F788" t="s">
        <v>158</v>
      </c>
      <c r="G788" s="1">
        <v>43795</v>
      </c>
      <c r="H788" s="6">
        <f t="shared" si="24"/>
        <v>2020</v>
      </c>
      <c r="I788">
        <v>2276</v>
      </c>
      <c r="J788" s="11">
        <f t="shared" si="25"/>
        <v>4.5064799999999998</v>
      </c>
      <c r="K788" t="s">
        <v>1212</v>
      </c>
      <c r="L788" t="s">
        <v>10</v>
      </c>
    </row>
    <row r="789" spans="1:12">
      <c r="A789" s="2" t="s">
        <v>19</v>
      </c>
      <c r="B789" t="s">
        <v>20</v>
      </c>
      <c r="C789">
        <v>8</v>
      </c>
      <c r="D789" t="s">
        <v>1375</v>
      </c>
      <c r="E789" t="s">
        <v>159</v>
      </c>
      <c r="F789" t="s">
        <v>159</v>
      </c>
      <c r="G789" s="1">
        <v>43796</v>
      </c>
      <c r="H789" s="6">
        <f t="shared" si="24"/>
        <v>2020</v>
      </c>
      <c r="I789">
        <v>2560</v>
      </c>
      <c r="J789" s="11">
        <f t="shared" si="25"/>
        <v>5.0687999999999995</v>
      </c>
      <c r="K789" t="s">
        <v>1212</v>
      </c>
      <c r="L789" t="s">
        <v>10</v>
      </c>
    </row>
    <row r="790" spans="1:12">
      <c r="A790" s="2" t="s">
        <v>19</v>
      </c>
      <c r="B790" t="s">
        <v>20</v>
      </c>
      <c r="C790">
        <v>8</v>
      </c>
      <c r="D790" t="s">
        <v>1375</v>
      </c>
      <c r="E790" t="s">
        <v>160</v>
      </c>
      <c r="F790" t="s">
        <v>160</v>
      </c>
      <c r="G790" s="1">
        <v>43797</v>
      </c>
      <c r="H790" s="6">
        <f t="shared" si="24"/>
        <v>2020</v>
      </c>
      <c r="I790">
        <v>1757</v>
      </c>
      <c r="J790" s="11">
        <f t="shared" si="25"/>
        <v>3.4788600000000001</v>
      </c>
      <c r="K790" t="s">
        <v>1212</v>
      </c>
      <c r="L790" t="s">
        <v>10</v>
      </c>
    </row>
    <row r="791" spans="1:12">
      <c r="A791" s="2" t="s">
        <v>19</v>
      </c>
      <c r="B791" t="s">
        <v>20</v>
      </c>
      <c r="C791">
        <v>8</v>
      </c>
      <c r="D791" t="s">
        <v>1375</v>
      </c>
      <c r="E791" t="s">
        <v>161</v>
      </c>
      <c r="F791" t="s">
        <v>161</v>
      </c>
      <c r="G791" s="1">
        <v>43798</v>
      </c>
      <c r="H791" s="6">
        <f t="shared" si="24"/>
        <v>2020</v>
      </c>
      <c r="I791">
        <v>1683</v>
      </c>
      <c r="J791" s="11">
        <f t="shared" si="25"/>
        <v>3.3323399999999999</v>
      </c>
      <c r="K791" t="s">
        <v>1212</v>
      </c>
      <c r="L791" t="s">
        <v>10</v>
      </c>
    </row>
    <row r="792" spans="1:12">
      <c r="A792" s="2" t="s">
        <v>19</v>
      </c>
      <c r="B792" t="s">
        <v>20</v>
      </c>
      <c r="C792">
        <v>8</v>
      </c>
      <c r="D792" t="s">
        <v>1375</v>
      </c>
      <c r="E792" t="s">
        <v>162</v>
      </c>
      <c r="F792" t="s">
        <v>162</v>
      </c>
      <c r="G792" s="1">
        <v>43799</v>
      </c>
      <c r="H792" s="6">
        <f t="shared" si="24"/>
        <v>2020</v>
      </c>
      <c r="I792">
        <v>2305</v>
      </c>
      <c r="J792" s="11">
        <f t="shared" si="25"/>
        <v>4.5639000000000003</v>
      </c>
      <c r="K792" t="s">
        <v>1212</v>
      </c>
      <c r="L792" t="s">
        <v>10</v>
      </c>
    </row>
    <row r="793" spans="1:12">
      <c r="A793" s="2" t="s">
        <v>19</v>
      </c>
      <c r="B793" t="s">
        <v>20</v>
      </c>
      <c r="C793">
        <v>8</v>
      </c>
      <c r="D793" t="s">
        <v>1375</v>
      </c>
      <c r="E793" t="s">
        <v>163</v>
      </c>
      <c r="F793" t="s">
        <v>163</v>
      </c>
      <c r="G793" s="1">
        <v>43800</v>
      </c>
      <c r="H793" s="6">
        <f t="shared" si="24"/>
        <v>2020</v>
      </c>
      <c r="I793">
        <v>6387</v>
      </c>
      <c r="J793" s="11">
        <f t="shared" si="25"/>
        <v>12.64626</v>
      </c>
      <c r="K793" t="s">
        <v>1212</v>
      </c>
      <c r="L793" t="s">
        <v>10</v>
      </c>
    </row>
    <row r="794" spans="1:12">
      <c r="A794" s="2" t="s">
        <v>19</v>
      </c>
      <c r="B794" t="s">
        <v>20</v>
      </c>
      <c r="C794">
        <v>8</v>
      </c>
      <c r="D794" t="s">
        <v>1375</v>
      </c>
      <c r="E794" t="s">
        <v>164</v>
      </c>
      <c r="F794" t="s">
        <v>164</v>
      </c>
      <c r="G794" s="1">
        <v>43801</v>
      </c>
      <c r="H794" s="6">
        <f t="shared" si="24"/>
        <v>2020</v>
      </c>
      <c r="I794">
        <v>5131</v>
      </c>
      <c r="J794" s="11">
        <f t="shared" si="25"/>
        <v>10.159380000000001</v>
      </c>
      <c r="K794" t="s">
        <v>1212</v>
      </c>
      <c r="L794" t="s">
        <v>10</v>
      </c>
    </row>
    <row r="795" spans="1:12">
      <c r="A795" s="2" t="s">
        <v>19</v>
      </c>
      <c r="B795" t="s">
        <v>20</v>
      </c>
      <c r="C795">
        <v>8</v>
      </c>
      <c r="D795" t="s">
        <v>1375</v>
      </c>
      <c r="E795" t="s">
        <v>165</v>
      </c>
      <c r="F795" t="s">
        <v>165</v>
      </c>
      <c r="G795" s="1">
        <v>43802</v>
      </c>
      <c r="H795" s="6">
        <f t="shared" si="24"/>
        <v>2020</v>
      </c>
      <c r="I795">
        <v>3617</v>
      </c>
      <c r="J795" s="11">
        <f t="shared" si="25"/>
        <v>7.1616600000000004</v>
      </c>
      <c r="K795" t="s">
        <v>1212</v>
      </c>
      <c r="L795" t="s">
        <v>10</v>
      </c>
    </row>
    <row r="796" spans="1:12">
      <c r="A796" s="2" t="s">
        <v>19</v>
      </c>
      <c r="B796" t="s">
        <v>20</v>
      </c>
      <c r="C796">
        <v>8</v>
      </c>
      <c r="D796" t="s">
        <v>1375</v>
      </c>
      <c r="E796" t="s">
        <v>166</v>
      </c>
      <c r="F796" t="s">
        <v>166</v>
      </c>
      <c r="G796" s="1">
        <v>43803</v>
      </c>
      <c r="H796" s="6">
        <f t="shared" si="24"/>
        <v>2020</v>
      </c>
      <c r="I796">
        <v>3173</v>
      </c>
      <c r="J796" s="11">
        <f t="shared" si="25"/>
        <v>6.28254</v>
      </c>
      <c r="K796" t="s">
        <v>1212</v>
      </c>
      <c r="L796" t="s">
        <v>10</v>
      </c>
    </row>
    <row r="797" spans="1:12">
      <c r="A797" s="2" t="s">
        <v>19</v>
      </c>
      <c r="B797" t="s">
        <v>20</v>
      </c>
      <c r="C797">
        <v>8</v>
      </c>
      <c r="D797" t="s">
        <v>1375</v>
      </c>
      <c r="E797" t="s">
        <v>167</v>
      </c>
      <c r="F797" t="s">
        <v>167</v>
      </c>
      <c r="G797" s="1">
        <v>43804</v>
      </c>
      <c r="H797" s="6">
        <f t="shared" si="24"/>
        <v>2020</v>
      </c>
      <c r="I797">
        <v>1603</v>
      </c>
      <c r="J797" s="11">
        <f t="shared" si="25"/>
        <v>3.17394</v>
      </c>
      <c r="K797" t="s">
        <v>1212</v>
      </c>
      <c r="L797" t="s">
        <v>10</v>
      </c>
    </row>
    <row r="798" spans="1:12">
      <c r="A798" s="2" t="s">
        <v>19</v>
      </c>
      <c r="B798" t="s">
        <v>20</v>
      </c>
      <c r="C798">
        <v>8</v>
      </c>
      <c r="D798" t="s">
        <v>1375</v>
      </c>
      <c r="E798" t="s">
        <v>168</v>
      </c>
      <c r="F798" t="s">
        <v>168</v>
      </c>
      <c r="G798" s="1">
        <v>43805</v>
      </c>
      <c r="H798" s="6">
        <f t="shared" si="24"/>
        <v>2020</v>
      </c>
      <c r="I798">
        <v>4214</v>
      </c>
      <c r="J798" s="11">
        <f t="shared" si="25"/>
        <v>8.3437199999999994</v>
      </c>
      <c r="K798" t="s">
        <v>1212</v>
      </c>
      <c r="L798" t="s">
        <v>10</v>
      </c>
    </row>
    <row r="799" spans="1:12">
      <c r="A799" s="2" t="s">
        <v>19</v>
      </c>
      <c r="B799" t="s">
        <v>20</v>
      </c>
      <c r="C799">
        <v>8</v>
      </c>
      <c r="D799" t="s">
        <v>1375</v>
      </c>
      <c r="E799" t="s">
        <v>169</v>
      </c>
      <c r="F799" t="s">
        <v>169</v>
      </c>
      <c r="G799" s="1">
        <v>43806</v>
      </c>
      <c r="H799" s="6">
        <f t="shared" si="24"/>
        <v>2020</v>
      </c>
      <c r="I799">
        <v>13357</v>
      </c>
      <c r="J799" s="11">
        <f t="shared" si="25"/>
        <v>26.446860000000001</v>
      </c>
      <c r="K799" t="s">
        <v>1212</v>
      </c>
      <c r="L799" t="s">
        <v>10</v>
      </c>
    </row>
    <row r="800" spans="1:12">
      <c r="A800" s="2" t="s">
        <v>19</v>
      </c>
      <c r="B800" t="s">
        <v>20</v>
      </c>
      <c r="C800">
        <v>8</v>
      </c>
      <c r="D800" t="s">
        <v>1375</v>
      </c>
      <c r="E800" t="s">
        <v>170</v>
      </c>
      <c r="F800" t="s">
        <v>170</v>
      </c>
      <c r="G800" s="1">
        <v>43807</v>
      </c>
      <c r="H800" s="6">
        <f t="shared" si="24"/>
        <v>2020</v>
      </c>
      <c r="I800">
        <v>12817</v>
      </c>
      <c r="J800" s="11">
        <f t="shared" si="25"/>
        <v>25.377659999999999</v>
      </c>
      <c r="K800" t="s">
        <v>1212</v>
      </c>
      <c r="L800" t="s">
        <v>10</v>
      </c>
    </row>
    <row r="801" spans="1:12">
      <c r="A801" s="2" t="s">
        <v>19</v>
      </c>
      <c r="B801" t="s">
        <v>20</v>
      </c>
      <c r="C801">
        <v>8</v>
      </c>
      <c r="D801" t="s">
        <v>1375</v>
      </c>
      <c r="E801" t="s">
        <v>171</v>
      </c>
      <c r="F801" t="s">
        <v>171</v>
      </c>
      <c r="G801" s="1">
        <v>43808</v>
      </c>
      <c r="H801" s="6">
        <f t="shared" si="24"/>
        <v>2020</v>
      </c>
      <c r="I801">
        <v>5962</v>
      </c>
      <c r="J801" s="11">
        <f t="shared" si="25"/>
        <v>11.80476</v>
      </c>
      <c r="K801" t="s">
        <v>1212</v>
      </c>
      <c r="L801" t="s">
        <v>10</v>
      </c>
    </row>
    <row r="802" spans="1:12">
      <c r="A802" s="2" t="s">
        <v>19</v>
      </c>
      <c r="B802" t="s">
        <v>20</v>
      </c>
      <c r="C802">
        <v>8</v>
      </c>
      <c r="D802" t="s">
        <v>1375</v>
      </c>
      <c r="E802" t="s">
        <v>172</v>
      </c>
      <c r="F802" t="s">
        <v>172</v>
      </c>
      <c r="G802" s="1">
        <v>43809</v>
      </c>
      <c r="H802" s="6">
        <f t="shared" si="24"/>
        <v>2020</v>
      </c>
      <c r="I802">
        <v>4176</v>
      </c>
      <c r="J802" s="11">
        <f t="shared" si="25"/>
        <v>8.2684800000000003</v>
      </c>
      <c r="K802" t="s">
        <v>1212</v>
      </c>
      <c r="L802" t="s">
        <v>10</v>
      </c>
    </row>
    <row r="803" spans="1:12">
      <c r="A803" s="2" t="s">
        <v>19</v>
      </c>
      <c r="B803" t="s">
        <v>20</v>
      </c>
      <c r="C803">
        <v>8</v>
      </c>
      <c r="D803" t="s">
        <v>1375</v>
      </c>
      <c r="E803" t="s">
        <v>173</v>
      </c>
      <c r="F803" t="s">
        <v>173</v>
      </c>
      <c r="G803" s="1">
        <v>43810</v>
      </c>
      <c r="H803" s="6">
        <f t="shared" si="24"/>
        <v>2020</v>
      </c>
      <c r="I803">
        <v>5152</v>
      </c>
      <c r="J803" s="11">
        <f t="shared" si="25"/>
        <v>10.20096</v>
      </c>
      <c r="K803" t="s">
        <v>1212</v>
      </c>
      <c r="L803" t="s">
        <v>10</v>
      </c>
    </row>
    <row r="804" spans="1:12">
      <c r="A804" s="2" t="s">
        <v>19</v>
      </c>
      <c r="B804" t="s">
        <v>20</v>
      </c>
      <c r="C804">
        <v>8</v>
      </c>
      <c r="D804" t="s">
        <v>1375</v>
      </c>
      <c r="E804" t="s">
        <v>174</v>
      </c>
      <c r="F804" t="s">
        <v>174</v>
      </c>
      <c r="G804" s="1">
        <v>43811</v>
      </c>
      <c r="H804" s="6">
        <f t="shared" si="24"/>
        <v>2020</v>
      </c>
      <c r="I804">
        <v>8060</v>
      </c>
      <c r="J804" s="11">
        <f t="shared" si="25"/>
        <v>15.9588</v>
      </c>
      <c r="K804" t="s">
        <v>1212</v>
      </c>
      <c r="L804" t="s">
        <v>10</v>
      </c>
    </row>
    <row r="805" spans="1:12">
      <c r="A805" s="2" t="s">
        <v>19</v>
      </c>
      <c r="B805" t="s">
        <v>20</v>
      </c>
      <c r="C805">
        <v>8</v>
      </c>
      <c r="D805" t="s">
        <v>1375</v>
      </c>
      <c r="E805" t="s">
        <v>175</v>
      </c>
      <c r="F805" t="s">
        <v>175</v>
      </c>
      <c r="G805" s="1">
        <v>43812</v>
      </c>
      <c r="H805" s="6">
        <f t="shared" si="24"/>
        <v>2020</v>
      </c>
      <c r="I805">
        <v>8243</v>
      </c>
      <c r="J805" s="11">
        <f t="shared" si="25"/>
        <v>16.32114</v>
      </c>
      <c r="K805" t="s">
        <v>21</v>
      </c>
      <c r="L805" t="s">
        <v>10</v>
      </c>
    </row>
    <row r="806" spans="1:12">
      <c r="A806" s="2" t="s">
        <v>19</v>
      </c>
      <c r="B806" t="s">
        <v>20</v>
      </c>
      <c r="C806">
        <v>8</v>
      </c>
      <c r="D806" t="s">
        <v>1375</v>
      </c>
      <c r="E806" t="s">
        <v>176</v>
      </c>
      <c r="F806" t="s">
        <v>176</v>
      </c>
      <c r="G806" s="1">
        <v>43813</v>
      </c>
      <c r="H806" s="6">
        <f t="shared" si="24"/>
        <v>2020</v>
      </c>
      <c r="I806">
        <v>9516</v>
      </c>
      <c r="J806" s="11">
        <f t="shared" si="25"/>
        <v>18.84168</v>
      </c>
      <c r="K806" t="s">
        <v>21</v>
      </c>
      <c r="L806" t="s">
        <v>10</v>
      </c>
    </row>
    <row r="807" spans="1:12">
      <c r="A807" s="2" t="s">
        <v>19</v>
      </c>
      <c r="B807" t="s">
        <v>20</v>
      </c>
      <c r="C807">
        <v>8</v>
      </c>
      <c r="D807" t="s">
        <v>1375</v>
      </c>
      <c r="E807" t="s">
        <v>177</v>
      </c>
      <c r="F807" t="s">
        <v>177</v>
      </c>
      <c r="G807" s="1">
        <v>43814</v>
      </c>
      <c r="H807" s="6">
        <f t="shared" si="24"/>
        <v>2020</v>
      </c>
      <c r="I807">
        <v>6886</v>
      </c>
      <c r="J807" s="11">
        <f t="shared" si="25"/>
        <v>13.63428</v>
      </c>
      <c r="K807" t="s">
        <v>21</v>
      </c>
      <c r="L807" t="s">
        <v>10</v>
      </c>
    </row>
    <row r="808" spans="1:12">
      <c r="A808" s="2" t="s">
        <v>19</v>
      </c>
      <c r="B808" t="s">
        <v>20</v>
      </c>
      <c r="C808">
        <v>8</v>
      </c>
      <c r="D808" t="s">
        <v>1375</v>
      </c>
      <c r="E808" t="s">
        <v>178</v>
      </c>
      <c r="F808" t="s">
        <v>178</v>
      </c>
      <c r="G808" s="1">
        <v>43815</v>
      </c>
      <c r="H808" s="6">
        <f t="shared" si="24"/>
        <v>2020</v>
      </c>
      <c r="I808">
        <v>4164</v>
      </c>
      <c r="J808" s="11">
        <f t="shared" si="25"/>
        <v>8.2447199999999992</v>
      </c>
      <c r="K808" t="s">
        <v>21</v>
      </c>
      <c r="L808" t="s">
        <v>10</v>
      </c>
    </row>
    <row r="809" spans="1:12">
      <c r="A809" s="2" t="s">
        <v>19</v>
      </c>
      <c r="B809" t="s">
        <v>20</v>
      </c>
      <c r="C809">
        <v>8</v>
      </c>
      <c r="D809" t="s">
        <v>1375</v>
      </c>
      <c r="E809" t="s">
        <v>179</v>
      </c>
      <c r="F809" t="s">
        <v>179</v>
      </c>
      <c r="G809" s="1">
        <v>43816</v>
      </c>
      <c r="H809" s="6">
        <f t="shared" si="24"/>
        <v>2020</v>
      </c>
      <c r="I809">
        <v>3910</v>
      </c>
      <c r="J809" s="11">
        <f t="shared" si="25"/>
        <v>7.7417999999999996</v>
      </c>
      <c r="K809" t="s">
        <v>21</v>
      </c>
      <c r="L809" t="s">
        <v>10</v>
      </c>
    </row>
    <row r="810" spans="1:12">
      <c r="A810" s="2" t="s">
        <v>19</v>
      </c>
      <c r="B810" t="s">
        <v>20</v>
      </c>
      <c r="C810">
        <v>8</v>
      </c>
      <c r="D810" t="s">
        <v>1375</v>
      </c>
      <c r="E810" t="s">
        <v>180</v>
      </c>
      <c r="F810" t="s">
        <v>180</v>
      </c>
      <c r="G810" s="1">
        <v>43817</v>
      </c>
      <c r="H810" s="6">
        <f t="shared" si="24"/>
        <v>2020</v>
      </c>
      <c r="I810">
        <v>3739</v>
      </c>
      <c r="J810" s="11">
        <f t="shared" si="25"/>
        <v>7.4032200000000001</v>
      </c>
      <c r="K810" t="s">
        <v>21</v>
      </c>
      <c r="L810" t="s">
        <v>10</v>
      </c>
    </row>
    <row r="811" spans="1:12">
      <c r="A811" s="2" t="s">
        <v>19</v>
      </c>
      <c r="B811" t="s">
        <v>20</v>
      </c>
      <c r="C811">
        <v>8</v>
      </c>
      <c r="D811" t="s">
        <v>1375</v>
      </c>
      <c r="E811" t="s">
        <v>181</v>
      </c>
      <c r="F811" t="s">
        <v>181</v>
      </c>
      <c r="G811" s="1">
        <v>43818</v>
      </c>
      <c r="H811" s="6">
        <f t="shared" si="24"/>
        <v>2020</v>
      </c>
      <c r="I811">
        <v>3763</v>
      </c>
      <c r="J811" s="11">
        <f t="shared" si="25"/>
        <v>7.4507399999999997</v>
      </c>
      <c r="K811" t="s">
        <v>21</v>
      </c>
      <c r="L811" t="s">
        <v>10</v>
      </c>
    </row>
    <row r="812" spans="1:12">
      <c r="A812" s="2" t="s">
        <v>19</v>
      </c>
      <c r="B812" t="s">
        <v>20</v>
      </c>
      <c r="C812">
        <v>8</v>
      </c>
      <c r="D812" t="s">
        <v>1375</v>
      </c>
      <c r="E812" t="s">
        <v>182</v>
      </c>
      <c r="F812" t="s">
        <v>182</v>
      </c>
      <c r="G812" s="1">
        <v>43819</v>
      </c>
      <c r="H812" s="6">
        <f t="shared" si="24"/>
        <v>2020</v>
      </c>
      <c r="I812">
        <v>3281</v>
      </c>
      <c r="J812" s="11">
        <f t="shared" si="25"/>
        <v>6.4963800000000003</v>
      </c>
      <c r="K812" t="s">
        <v>21</v>
      </c>
      <c r="L812" t="s">
        <v>10</v>
      </c>
    </row>
    <row r="813" spans="1:12">
      <c r="A813" s="2" t="s">
        <v>19</v>
      </c>
      <c r="B813" t="s">
        <v>20</v>
      </c>
      <c r="C813">
        <v>8</v>
      </c>
      <c r="D813" t="s">
        <v>1375</v>
      </c>
      <c r="E813" t="s">
        <v>183</v>
      </c>
      <c r="F813" t="s">
        <v>183</v>
      </c>
      <c r="G813" s="1">
        <v>43820</v>
      </c>
      <c r="H813" s="6">
        <f t="shared" si="24"/>
        <v>2020</v>
      </c>
      <c r="I813">
        <v>3231</v>
      </c>
      <c r="J813" s="11">
        <f t="shared" si="25"/>
        <v>6.3973800000000001</v>
      </c>
      <c r="K813" t="s">
        <v>21</v>
      </c>
      <c r="L813" t="s">
        <v>10</v>
      </c>
    </row>
    <row r="814" spans="1:12">
      <c r="A814" s="2" t="s">
        <v>19</v>
      </c>
      <c r="B814" t="s">
        <v>20</v>
      </c>
      <c r="C814">
        <v>8</v>
      </c>
      <c r="D814" t="s">
        <v>1375</v>
      </c>
      <c r="E814" t="s">
        <v>184</v>
      </c>
      <c r="F814" t="s">
        <v>184</v>
      </c>
      <c r="G814" s="1">
        <v>43821</v>
      </c>
      <c r="H814" s="6">
        <f t="shared" si="24"/>
        <v>2020</v>
      </c>
      <c r="I814">
        <v>4641</v>
      </c>
      <c r="J814" s="11">
        <f t="shared" si="25"/>
        <v>9.1891800000000003</v>
      </c>
      <c r="K814" t="s">
        <v>21</v>
      </c>
      <c r="L814" t="s">
        <v>10</v>
      </c>
    </row>
    <row r="815" spans="1:12">
      <c r="A815" s="2" t="s">
        <v>19</v>
      </c>
      <c r="B815" t="s">
        <v>20</v>
      </c>
      <c r="C815">
        <v>8</v>
      </c>
      <c r="D815" t="s">
        <v>1375</v>
      </c>
      <c r="E815" t="s">
        <v>185</v>
      </c>
      <c r="F815" t="s">
        <v>185</v>
      </c>
      <c r="G815" s="1">
        <v>43822</v>
      </c>
      <c r="H815" s="6">
        <f t="shared" si="24"/>
        <v>2020</v>
      </c>
      <c r="I815">
        <v>4074</v>
      </c>
      <c r="J815" s="11">
        <f t="shared" si="25"/>
        <v>8.0665200000000006</v>
      </c>
      <c r="K815" t="s">
        <v>21</v>
      </c>
      <c r="L815" t="s">
        <v>10</v>
      </c>
    </row>
    <row r="816" spans="1:12">
      <c r="A816" s="2" t="s">
        <v>19</v>
      </c>
      <c r="B816" t="s">
        <v>20</v>
      </c>
      <c r="C816">
        <v>8</v>
      </c>
      <c r="D816" t="s">
        <v>1375</v>
      </c>
      <c r="E816" t="s">
        <v>186</v>
      </c>
      <c r="F816" t="s">
        <v>186</v>
      </c>
      <c r="G816" s="1">
        <v>43823</v>
      </c>
      <c r="H816" s="6">
        <f t="shared" si="24"/>
        <v>2020</v>
      </c>
      <c r="I816">
        <v>3984</v>
      </c>
      <c r="J816" s="11">
        <f t="shared" si="25"/>
        <v>7.8883200000000002</v>
      </c>
      <c r="K816" t="s">
        <v>21</v>
      </c>
      <c r="L816" t="s">
        <v>10</v>
      </c>
    </row>
    <row r="817" spans="1:12">
      <c r="A817" s="2" t="s">
        <v>19</v>
      </c>
      <c r="B817" t="s">
        <v>20</v>
      </c>
      <c r="C817">
        <v>8</v>
      </c>
      <c r="D817" t="s">
        <v>1375</v>
      </c>
      <c r="E817" t="s">
        <v>187</v>
      </c>
      <c r="F817" t="s">
        <v>187</v>
      </c>
      <c r="G817" s="1">
        <v>43824</v>
      </c>
      <c r="H817" s="6">
        <f t="shared" si="24"/>
        <v>2020</v>
      </c>
      <c r="I817">
        <v>3446</v>
      </c>
      <c r="J817" s="11">
        <f t="shared" si="25"/>
        <v>6.82308</v>
      </c>
      <c r="K817" t="s">
        <v>1212</v>
      </c>
      <c r="L817" t="s">
        <v>10</v>
      </c>
    </row>
    <row r="818" spans="1:12">
      <c r="A818" s="2" t="s">
        <v>19</v>
      </c>
      <c r="B818" t="s">
        <v>20</v>
      </c>
      <c r="C818">
        <v>8</v>
      </c>
      <c r="D818" t="s">
        <v>1375</v>
      </c>
      <c r="E818" t="s">
        <v>188</v>
      </c>
      <c r="F818" t="s">
        <v>188</v>
      </c>
      <c r="G818" s="1">
        <v>43825</v>
      </c>
      <c r="H818" s="6">
        <f t="shared" si="24"/>
        <v>2020</v>
      </c>
      <c r="I818">
        <v>2810</v>
      </c>
      <c r="J818" s="11">
        <f t="shared" si="25"/>
        <v>5.5637999999999996</v>
      </c>
      <c r="K818" t="s">
        <v>1212</v>
      </c>
      <c r="L818" t="s">
        <v>10</v>
      </c>
    </row>
    <row r="819" spans="1:12">
      <c r="A819" s="2" t="s">
        <v>19</v>
      </c>
      <c r="B819" t="s">
        <v>20</v>
      </c>
      <c r="C819">
        <v>8</v>
      </c>
      <c r="D819" t="s">
        <v>1375</v>
      </c>
      <c r="E819" t="s">
        <v>189</v>
      </c>
      <c r="F819" t="s">
        <v>189</v>
      </c>
      <c r="G819" s="1">
        <v>43826</v>
      </c>
      <c r="H819" s="6">
        <f t="shared" si="24"/>
        <v>2020</v>
      </c>
      <c r="I819">
        <v>2705</v>
      </c>
      <c r="J819" s="11">
        <f t="shared" si="25"/>
        <v>5.3559000000000001</v>
      </c>
      <c r="K819" t="s">
        <v>21</v>
      </c>
      <c r="L819" t="s">
        <v>10</v>
      </c>
    </row>
    <row r="820" spans="1:12">
      <c r="A820" s="2" t="s">
        <v>19</v>
      </c>
      <c r="B820" t="s">
        <v>20</v>
      </c>
      <c r="C820">
        <v>8</v>
      </c>
      <c r="D820" t="s">
        <v>1375</v>
      </c>
      <c r="E820" t="s">
        <v>190</v>
      </c>
      <c r="F820" t="s">
        <v>190</v>
      </c>
      <c r="G820" s="1">
        <v>43827</v>
      </c>
      <c r="H820" s="6">
        <f t="shared" si="24"/>
        <v>2020</v>
      </c>
      <c r="I820">
        <v>2715</v>
      </c>
      <c r="J820" s="11">
        <f t="shared" si="25"/>
        <v>5.3757000000000001</v>
      </c>
      <c r="K820" t="s">
        <v>1212</v>
      </c>
      <c r="L820" t="s">
        <v>10</v>
      </c>
    </row>
    <row r="821" spans="1:12">
      <c r="A821" s="2" t="s">
        <v>19</v>
      </c>
      <c r="B821" t="s">
        <v>20</v>
      </c>
      <c r="C821">
        <v>8</v>
      </c>
      <c r="D821" t="s">
        <v>1375</v>
      </c>
      <c r="E821" t="s">
        <v>191</v>
      </c>
      <c r="F821" t="s">
        <v>191</v>
      </c>
      <c r="G821" s="1">
        <v>43828</v>
      </c>
      <c r="H821" s="6">
        <f t="shared" si="24"/>
        <v>2020</v>
      </c>
      <c r="I821">
        <v>2840</v>
      </c>
      <c r="J821" s="11">
        <f t="shared" si="25"/>
        <v>5.6231999999999998</v>
      </c>
      <c r="K821" t="s">
        <v>1212</v>
      </c>
      <c r="L821" t="s">
        <v>10</v>
      </c>
    </row>
    <row r="822" spans="1:12">
      <c r="A822" s="2" t="s">
        <v>19</v>
      </c>
      <c r="B822" t="s">
        <v>20</v>
      </c>
      <c r="C822">
        <v>8</v>
      </c>
      <c r="D822" t="s">
        <v>1375</v>
      </c>
      <c r="E822" t="s">
        <v>192</v>
      </c>
      <c r="F822" t="s">
        <v>192</v>
      </c>
      <c r="G822" s="1">
        <v>43829</v>
      </c>
      <c r="H822" s="6">
        <f t="shared" si="24"/>
        <v>2020</v>
      </c>
      <c r="I822">
        <v>2784</v>
      </c>
      <c r="J822" s="11">
        <f t="shared" si="25"/>
        <v>5.5123199999999999</v>
      </c>
      <c r="K822" t="s">
        <v>21</v>
      </c>
      <c r="L822" t="s">
        <v>10</v>
      </c>
    </row>
    <row r="823" spans="1:12">
      <c r="A823" s="2" t="s">
        <v>19</v>
      </c>
      <c r="B823" t="s">
        <v>20</v>
      </c>
      <c r="C823">
        <v>8</v>
      </c>
      <c r="D823" t="s">
        <v>1375</v>
      </c>
      <c r="E823" t="s">
        <v>193</v>
      </c>
      <c r="F823" t="s">
        <v>193</v>
      </c>
      <c r="G823" s="1">
        <v>43830</v>
      </c>
      <c r="H823" s="6">
        <f t="shared" si="24"/>
        <v>2020</v>
      </c>
      <c r="I823">
        <v>1823</v>
      </c>
      <c r="J823" s="11">
        <f t="shared" si="25"/>
        <v>3.60954</v>
      </c>
      <c r="K823" t="s">
        <v>21</v>
      </c>
      <c r="L823" t="s">
        <v>10</v>
      </c>
    </row>
    <row r="824" spans="1:12">
      <c r="A824" s="2" t="s">
        <v>19</v>
      </c>
      <c r="B824" t="s">
        <v>20</v>
      </c>
      <c r="C824">
        <v>8</v>
      </c>
      <c r="D824" t="s">
        <v>1375</v>
      </c>
      <c r="E824" t="s">
        <v>471</v>
      </c>
      <c r="F824" t="s">
        <v>471</v>
      </c>
      <c r="G824" s="1">
        <v>43831</v>
      </c>
      <c r="H824" s="6">
        <f t="shared" si="24"/>
        <v>2020</v>
      </c>
      <c r="I824">
        <v>2275</v>
      </c>
      <c r="J824" s="11">
        <f t="shared" si="25"/>
        <v>4.5045000000000002</v>
      </c>
      <c r="K824" t="s">
        <v>1212</v>
      </c>
      <c r="L824" t="s">
        <v>10</v>
      </c>
    </row>
    <row r="825" spans="1:12">
      <c r="A825" s="2" t="s">
        <v>19</v>
      </c>
      <c r="B825" t="s">
        <v>20</v>
      </c>
      <c r="C825">
        <v>8</v>
      </c>
      <c r="D825" t="s">
        <v>1375</v>
      </c>
      <c r="E825" t="s">
        <v>194</v>
      </c>
      <c r="F825" t="s">
        <v>194</v>
      </c>
      <c r="G825" s="1">
        <v>43832</v>
      </c>
      <c r="H825" s="6">
        <f t="shared" si="24"/>
        <v>2020</v>
      </c>
      <c r="I825">
        <v>2550</v>
      </c>
      <c r="J825" s="11">
        <f t="shared" si="25"/>
        <v>5.0490000000000004</v>
      </c>
      <c r="K825" t="s">
        <v>1212</v>
      </c>
      <c r="L825" t="s">
        <v>10</v>
      </c>
    </row>
    <row r="826" spans="1:12">
      <c r="A826" s="2" t="s">
        <v>19</v>
      </c>
      <c r="B826" t="s">
        <v>20</v>
      </c>
      <c r="C826">
        <v>8</v>
      </c>
      <c r="D826" t="s">
        <v>1375</v>
      </c>
      <c r="E826" t="s">
        <v>195</v>
      </c>
      <c r="F826" t="s">
        <v>195</v>
      </c>
      <c r="G826" s="1">
        <v>43833</v>
      </c>
      <c r="H826" s="6">
        <f t="shared" si="24"/>
        <v>2020</v>
      </c>
      <c r="I826">
        <v>2364</v>
      </c>
      <c r="J826" s="11">
        <f t="shared" si="25"/>
        <v>4.68072</v>
      </c>
      <c r="K826" t="s">
        <v>1212</v>
      </c>
      <c r="L826" t="s">
        <v>10</v>
      </c>
    </row>
    <row r="827" spans="1:12">
      <c r="A827" s="2" t="s">
        <v>19</v>
      </c>
      <c r="B827" t="s">
        <v>20</v>
      </c>
      <c r="C827">
        <v>8</v>
      </c>
      <c r="D827" t="s">
        <v>1375</v>
      </c>
      <c r="E827" t="s">
        <v>196</v>
      </c>
      <c r="F827" t="s">
        <v>196</v>
      </c>
      <c r="G827" s="1">
        <v>43834</v>
      </c>
      <c r="H827" s="6">
        <f t="shared" si="24"/>
        <v>2020</v>
      </c>
      <c r="I827">
        <v>2452</v>
      </c>
      <c r="J827" s="11">
        <f t="shared" si="25"/>
        <v>4.8549600000000002</v>
      </c>
      <c r="K827" t="s">
        <v>1212</v>
      </c>
      <c r="L827" t="s">
        <v>10</v>
      </c>
    </row>
    <row r="828" spans="1:12">
      <c r="A828" s="2" t="s">
        <v>19</v>
      </c>
      <c r="B828" t="s">
        <v>20</v>
      </c>
      <c r="C828">
        <v>8</v>
      </c>
      <c r="D828" t="s">
        <v>1375</v>
      </c>
      <c r="E828" t="s">
        <v>197</v>
      </c>
      <c r="F828" t="s">
        <v>197</v>
      </c>
      <c r="G828" s="1">
        <v>43835</v>
      </c>
      <c r="H828" s="6">
        <f t="shared" si="24"/>
        <v>2020</v>
      </c>
      <c r="I828">
        <v>2860</v>
      </c>
      <c r="J828" s="11">
        <f t="shared" si="25"/>
        <v>5.6627999999999998</v>
      </c>
      <c r="K828" t="s">
        <v>1212</v>
      </c>
      <c r="L828" t="s">
        <v>10</v>
      </c>
    </row>
    <row r="829" spans="1:12">
      <c r="A829" s="2" t="s">
        <v>19</v>
      </c>
      <c r="B829" t="s">
        <v>20</v>
      </c>
      <c r="C829">
        <v>8</v>
      </c>
      <c r="D829" t="s">
        <v>1375</v>
      </c>
      <c r="E829" t="s">
        <v>198</v>
      </c>
      <c r="F829" t="s">
        <v>198</v>
      </c>
      <c r="G829" s="1">
        <v>43836</v>
      </c>
      <c r="H829" s="6">
        <f t="shared" si="24"/>
        <v>2020</v>
      </c>
      <c r="I829">
        <v>2292</v>
      </c>
      <c r="J829" s="11">
        <f t="shared" si="25"/>
        <v>4.5381600000000004</v>
      </c>
      <c r="K829" t="s">
        <v>1212</v>
      </c>
      <c r="L829" t="s">
        <v>10</v>
      </c>
    </row>
    <row r="830" spans="1:12">
      <c r="A830" s="2" t="s">
        <v>19</v>
      </c>
      <c r="B830" t="s">
        <v>20</v>
      </c>
      <c r="C830">
        <v>8</v>
      </c>
      <c r="D830" t="s">
        <v>1375</v>
      </c>
      <c r="E830" t="s">
        <v>199</v>
      </c>
      <c r="F830" t="s">
        <v>199</v>
      </c>
      <c r="G830" s="1">
        <v>43837</v>
      </c>
      <c r="H830" s="6">
        <f t="shared" si="24"/>
        <v>2020</v>
      </c>
      <c r="I830">
        <v>2241</v>
      </c>
      <c r="J830" s="11">
        <f t="shared" si="25"/>
        <v>4.4371799999999997</v>
      </c>
      <c r="K830" t="s">
        <v>1212</v>
      </c>
      <c r="L830" t="s">
        <v>10</v>
      </c>
    </row>
    <row r="831" spans="1:12">
      <c r="A831" s="2" t="s">
        <v>19</v>
      </c>
      <c r="B831" t="s">
        <v>20</v>
      </c>
      <c r="C831">
        <v>8</v>
      </c>
      <c r="D831" t="s">
        <v>1375</v>
      </c>
      <c r="E831" t="s">
        <v>200</v>
      </c>
      <c r="F831" t="s">
        <v>200</v>
      </c>
      <c r="G831" s="1">
        <v>43838</v>
      </c>
      <c r="H831" s="6">
        <f t="shared" si="24"/>
        <v>2020</v>
      </c>
      <c r="I831">
        <v>2236</v>
      </c>
      <c r="J831" s="11">
        <f t="shared" si="25"/>
        <v>4.4272799999999997</v>
      </c>
      <c r="K831" t="s">
        <v>1212</v>
      </c>
      <c r="L831" t="s">
        <v>10</v>
      </c>
    </row>
    <row r="832" spans="1:12">
      <c r="A832" s="2" t="s">
        <v>19</v>
      </c>
      <c r="B832" t="s">
        <v>20</v>
      </c>
      <c r="C832">
        <v>8</v>
      </c>
      <c r="D832" t="s">
        <v>1375</v>
      </c>
      <c r="E832" t="s">
        <v>201</v>
      </c>
      <c r="F832" t="s">
        <v>201</v>
      </c>
      <c r="G832" s="1">
        <v>43839</v>
      </c>
      <c r="H832" s="6">
        <f t="shared" si="24"/>
        <v>2020</v>
      </c>
      <c r="I832">
        <v>2732</v>
      </c>
      <c r="J832" s="11">
        <f t="shared" si="25"/>
        <v>5.4093600000000004</v>
      </c>
      <c r="K832" t="s">
        <v>1212</v>
      </c>
      <c r="L832" t="s">
        <v>10</v>
      </c>
    </row>
    <row r="833" spans="1:12">
      <c r="A833" s="2" t="s">
        <v>19</v>
      </c>
      <c r="B833" t="s">
        <v>20</v>
      </c>
      <c r="C833">
        <v>8</v>
      </c>
      <c r="D833" t="s">
        <v>1375</v>
      </c>
      <c r="E833" t="s">
        <v>202</v>
      </c>
      <c r="F833" t="s">
        <v>202</v>
      </c>
      <c r="G833" s="1">
        <v>43840</v>
      </c>
      <c r="H833" s="6">
        <f t="shared" si="24"/>
        <v>2020</v>
      </c>
      <c r="I833">
        <v>2302</v>
      </c>
      <c r="J833" s="11">
        <f t="shared" si="25"/>
        <v>4.5579599999999996</v>
      </c>
      <c r="K833" t="s">
        <v>1212</v>
      </c>
      <c r="L833" t="s">
        <v>10</v>
      </c>
    </row>
    <row r="834" spans="1:12">
      <c r="A834" s="2" t="s">
        <v>19</v>
      </c>
      <c r="B834" t="s">
        <v>20</v>
      </c>
      <c r="C834">
        <v>8</v>
      </c>
      <c r="D834" t="s">
        <v>1375</v>
      </c>
      <c r="E834" t="s">
        <v>203</v>
      </c>
      <c r="F834" t="s">
        <v>203</v>
      </c>
      <c r="G834" s="1">
        <v>43841</v>
      </c>
      <c r="H834" s="6">
        <f t="shared" si="24"/>
        <v>2020</v>
      </c>
      <c r="I834">
        <v>5238</v>
      </c>
      <c r="J834" s="11">
        <f t="shared" si="25"/>
        <v>10.37124</v>
      </c>
      <c r="K834" t="s">
        <v>1212</v>
      </c>
      <c r="L834" t="s">
        <v>10</v>
      </c>
    </row>
    <row r="835" spans="1:12">
      <c r="A835" s="2" t="s">
        <v>19</v>
      </c>
      <c r="B835" t="s">
        <v>20</v>
      </c>
      <c r="C835">
        <v>8</v>
      </c>
      <c r="D835" t="s">
        <v>1375</v>
      </c>
      <c r="E835" t="s">
        <v>204</v>
      </c>
      <c r="F835" t="s">
        <v>204</v>
      </c>
      <c r="G835" s="1">
        <v>43842</v>
      </c>
      <c r="H835" s="6">
        <f t="shared" ref="H835:H898" si="26">IF(MONTH(G835)&gt;9, YEAR(G835)+1,YEAR(G835))</f>
        <v>2020</v>
      </c>
      <c r="I835">
        <v>2178</v>
      </c>
      <c r="J835" s="11">
        <f t="shared" ref="J835:J898" si="27">I835*0.00198</f>
        <v>4.3124399999999996</v>
      </c>
      <c r="K835" t="s">
        <v>1212</v>
      </c>
      <c r="L835" t="s">
        <v>10</v>
      </c>
    </row>
    <row r="836" spans="1:12">
      <c r="A836" s="2" t="s">
        <v>19</v>
      </c>
      <c r="B836" t="s">
        <v>20</v>
      </c>
      <c r="C836">
        <v>8</v>
      </c>
      <c r="D836" t="s">
        <v>1375</v>
      </c>
      <c r="E836" t="s">
        <v>205</v>
      </c>
      <c r="F836" t="s">
        <v>205</v>
      </c>
      <c r="G836" s="1">
        <v>43843</v>
      </c>
      <c r="H836" s="6">
        <f t="shared" si="26"/>
        <v>2020</v>
      </c>
      <c r="I836">
        <v>2260</v>
      </c>
      <c r="J836" s="11">
        <f t="shared" si="27"/>
        <v>4.4748000000000001</v>
      </c>
      <c r="K836" t="s">
        <v>1212</v>
      </c>
      <c r="L836" t="s">
        <v>10</v>
      </c>
    </row>
    <row r="837" spans="1:12">
      <c r="A837" s="2" t="s">
        <v>19</v>
      </c>
      <c r="B837" t="s">
        <v>20</v>
      </c>
      <c r="C837">
        <v>8</v>
      </c>
      <c r="D837" t="s">
        <v>1375</v>
      </c>
      <c r="E837" t="s">
        <v>206</v>
      </c>
      <c r="F837" t="s">
        <v>206</v>
      </c>
      <c r="G837" s="1">
        <v>43844</v>
      </c>
      <c r="H837" s="6">
        <f t="shared" si="26"/>
        <v>2020</v>
      </c>
      <c r="I837">
        <v>3429</v>
      </c>
      <c r="J837" s="11">
        <f t="shared" si="27"/>
        <v>6.7894199999999998</v>
      </c>
      <c r="K837" t="s">
        <v>1212</v>
      </c>
      <c r="L837" t="s">
        <v>10</v>
      </c>
    </row>
    <row r="838" spans="1:12">
      <c r="A838" s="2" t="s">
        <v>19</v>
      </c>
      <c r="B838" t="s">
        <v>20</v>
      </c>
      <c r="C838">
        <v>8</v>
      </c>
      <c r="D838" t="s">
        <v>1375</v>
      </c>
      <c r="E838" t="s">
        <v>207</v>
      </c>
      <c r="F838" t="s">
        <v>207</v>
      </c>
      <c r="G838" s="1">
        <v>43845</v>
      </c>
      <c r="H838" s="6">
        <f t="shared" si="26"/>
        <v>2020</v>
      </c>
      <c r="I838">
        <v>2983</v>
      </c>
      <c r="J838" s="11">
        <f t="shared" si="27"/>
        <v>5.9063400000000001</v>
      </c>
      <c r="K838" t="s">
        <v>1212</v>
      </c>
      <c r="L838" t="s">
        <v>10</v>
      </c>
    </row>
    <row r="839" spans="1:12">
      <c r="A839" s="2" t="s">
        <v>19</v>
      </c>
      <c r="B839" t="s">
        <v>20</v>
      </c>
      <c r="C839">
        <v>8</v>
      </c>
      <c r="D839" t="s">
        <v>1375</v>
      </c>
      <c r="E839" t="s">
        <v>208</v>
      </c>
      <c r="F839" t="s">
        <v>208</v>
      </c>
      <c r="G839" s="1">
        <v>43846</v>
      </c>
      <c r="H839" s="6">
        <f t="shared" si="26"/>
        <v>2020</v>
      </c>
      <c r="I839">
        <v>4272</v>
      </c>
      <c r="J839" s="11">
        <f t="shared" si="27"/>
        <v>8.4585600000000003</v>
      </c>
      <c r="K839" t="s">
        <v>1212</v>
      </c>
      <c r="L839" t="s">
        <v>10</v>
      </c>
    </row>
    <row r="840" spans="1:12">
      <c r="A840" s="2" t="s">
        <v>19</v>
      </c>
      <c r="B840" t="s">
        <v>20</v>
      </c>
      <c r="C840">
        <v>8</v>
      </c>
      <c r="D840" t="s">
        <v>1375</v>
      </c>
      <c r="E840" t="s">
        <v>209</v>
      </c>
      <c r="F840" t="s">
        <v>209</v>
      </c>
      <c r="G840" s="1">
        <v>43847</v>
      </c>
      <c r="H840" s="6">
        <f t="shared" si="26"/>
        <v>2020</v>
      </c>
      <c r="I840">
        <v>3186</v>
      </c>
      <c r="J840" s="11">
        <f t="shared" si="27"/>
        <v>6.3082799999999999</v>
      </c>
      <c r="K840" t="s">
        <v>1212</v>
      </c>
      <c r="L840" t="s">
        <v>10</v>
      </c>
    </row>
    <row r="841" spans="1:12">
      <c r="A841" s="2" t="s">
        <v>19</v>
      </c>
      <c r="B841" t="s">
        <v>20</v>
      </c>
      <c r="C841">
        <v>8</v>
      </c>
      <c r="D841" t="s">
        <v>1375</v>
      </c>
      <c r="E841" t="s">
        <v>210</v>
      </c>
      <c r="F841" t="s">
        <v>210</v>
      </c>
      <c r="G841" s="1">
        <v>43848</v>
      </c>
      <c r="H841" s="6">
        <f t="shared" si="26"/>
        <v>2020</v>
      </c>
      <c r="I841">
        <v>2366</v>
      </c>
      <c r="J841" s="11">
        <f t="shared" si="27"/>
        <v>4.6846800000000002</v>
      </c>
      <c r="K841" t="s">
        <v>1212</v>
      </c>
      <c r="L841" t="s">
        <v>10</v>
      </c>
    </row>
    <row r="842" spans="1:12">
      <c r="A842" s="2" t="s">
        <v>19</v>
      </c>
      <c r="B842" t="s">
        <v>20</v>
      </c>
      <c r="C842">
        <v>8</v>
      </c>
      <c r="D842" t="s">
        <v>1375</v>
      </c>
      <c r="E842" t="s">
        <v>211</v>
      </c>
      <c r="F842" t="s">
        <v>211</v>
      </c>
      <c r="G842" s="1">
        <v>43849</v>
      </c>
      <c r="H842" s="6">
        <f t="shared" si="26"/>
        <v>2020</v>
      </c>
      <c r="I842">
        <v>2510</v>
      </c>
      <c r="J842" s="11">
        <f t="shared" si="27"/>
        <v>4.9698000000000002</v>
      </c>
      <c r="K842" t="s">
        <v>21</v>
      </c>
      <c r="L842" t="s">
        <v>10</v>
      </c>
    </row>
    <row r="843" spans="1:12">
      <c r="A843" s="2" t="s">
        <v>19</v>
      </c>
      <c r="B843" t="s">
        <v>20</v>
      </c>
      <c r="C843">
        <v>8</v>
      </c>
      <c r="D843" t="s">
        <v>1375</v>
      </c>
      <c r="E843" t="s">
        <v>212</v>
      </c>
      <c r="F843" t="s">
        <v>212</v>
      </c>
      <c r="G843" s="1">
        <v>43850</v>
      </c>
      <c r="H843" s="6">
        <f t="shared" si="26"/>
        <v>2020</v>
      </c>
      <c r="I843">
        <v>2948</v>
      </c>
      <c r="J843" s="11">
        <f t="shared" si="27"/>
        <v>5.83704</v>
      </c>
      <c r="K843" t="s">
        <v>21</v>
      </c>
      <c r="L843" t="s">
        <v>10</v>
      </c>
    </row>
    <row r="844" spans="1:12">
      <c r="A844" s="2" t="s">
        <v>19</v>
      </c>
      <c r="B844" t="s">
        <v>20</v>
      </c>
      <c r="C844">
        <v>8</v>
      </c>
      <c r="D844" t="s">
        <v>1375</v>
      </c>
      <c r="E844" t="s">
        <v>213</v>
      </c>
      <c r="F844" t="s">
        <v>213</v>
      </c>
      <c r="G844" s="1">
        <v>43851</v>
      </c>
      <c r="H844" s="6">
        <f t="shared" si="26"/>
        <v>2020</v>
      </c>
      <c r="I844">
        <v>3304</v>
      </c>
      <c r="J844" s="11">
        <f t="shared" si="27"/>
        <v>6.5419200000000002</v>
      </c>
      <c r="K844" t="s">
        <v>21</v>
      </c>
      <c r="L844" t="s">
        <v>10</v>
      </c>
    </row>
    <row r="845" spans="1:12">
      <c r="A845" s="2" t="s">
        <v>19</v>
      </c>
      <c r="B845" t="s">
        <v>20</v>
      </c>
      <c r="C845">
        <v>8</v>
      </c>
      <c r="D845" t="s">
        <v>1375</v>
      </c>
      <c r="E845" t="s">
        <v>214</v>
      </c>
      <c r="F845" t="s">
        <v>214</v>
      </c>
      <c r="G845" s="1">
        <v>43852</v>
      </c>
      <c r="H845" s="6">
        <f t="shared" si="26"/>
        <v>2020</v>
      </c>
      <c r="I845">
        <v>4727</v>
      </c>
      <c r="J845" s="11">
        <f t="shared" si="27"/>
        <v>9.3594600000000003</v>
      </c>
      <c r="K845" t="s">
        <v>21</v>
      </c>
      <c r="L845" t="s">
        <v>10</v>
      </c>
    </row>
    <row r="846" spans="1:12">
      <c r="A846" s="2" t="s">
        <v>19</v>
      </c>
      <c r="B846" t="s">
        <v>20</v>
      </c>
      <c r="C846">
        <v>8</v>
      </c>
      <c r="D846" t="s">
        <v>1375</v>
      </c>
      <c r="E846" t="s">
        <v>215</v>
      </c>
      <c r="F846" t="s">
        <v>215</v>
      </c>
      <c r="G846" s="1">
        <v>43853</v>
      </c>
      <c r="H846" s="6">
        <f t="shared" si="26"/>
        <v>2020</v>
      </c>
      <c r="I846">
        <v>4741</v>
      </c>
      <c r="J846" s="11">
        <f t="shared" si="27"/>
        <v>9.3871800000000007</v>
      </c>
      <c r="K846" t="s">
        <v>21</v>
      </c>
      <c r="L846" t="s">
        <v>10</v>
      </c>
    </row>
    <row r="847" spans="1:12">
      <c r="A847" s="2" t="s">
        <v>19</v>
      </c>
      <c r="B847" t="s">
        <v>20</v>
      </c>
      <c r="C847">
        <v>8</v>
      </c>
      <c r="D847" t="s">
        <v>1375</v>
      </c>
      <c r="E847" t="s">
        <v>216</v>
      </c>
      <c r="F847" t="s">
        <v>216</v>
      </c>
      <c r="G847" s="1">
        <v>43854</v>
      </c>
      <c r="H847" s="6">
        <f t="shared" si="26"/>
        <v>2020</v>
      </c>
      <c r="I847">
        <v>3694</v>
      </c>
      <c r="J847" s="11">
        <f t="shared" si="27"/>
        <v>7.31412</v>
      </c>
      <c r="K847" t="s">
        <v>21</v>
      </c>
      <c r="L847" t="s">
        <v>10</v>
      </c>
    </row>
    <row r="848" spans="1:12">
      <c r="A848" s="2" t="s">
        <v>19</v>
      </c>
      <c r="B848" t="s">
        <v>20</v>
      </c>
      <c r="C848">
        <v>8</v>
      </c>
      <c r="D848" t="s">
        <v>1375</v>
      </c>
      <c r="E848" t="s">
        <v>217</v>
      </c>
      <c r="F848" t="s">
        <v>217</v>
      </c>
      <c r="G848" s="1">
        <v>43855</v>
      </c>
      <c r="H848" s="6">
        <f t="shared" si="26"/>
        <v>2020</v>
      </c>
      <c r="I848">
        <v>5112</v>
      </c>
      <c r="J848" s="11">
        <f t="shared" si="27"/>
        <v>10.12176</v>
      </c>
      <c r="K848" t="s">
        <v>21</v>
      </c>
      <c r="L848" t="s">
        <v>10</v>
      </c>
    </row>
    <row r="849" spans="1:12">
      <c r="A849" s="2" t="s">
        <v>19</v>
      </c>
      <c r="B849" t="s">
        <v>20</v>
      </c>
      <c r="C849">
        <v>8</v>
      </c>
      <c r="D849" t="s">
        <v>1375</v>
      </c>
      <c r="E849" t="s">
        <v>218</v>
      </c>
      <c r="F849" t="s">
        <v>218</v>
      </c>
      <c r="G849" s="1">
        <v>43856</v>
      </c>
      <c r="H849" s="6">
        <f t="shared" si="26"/>
        <v>2020</v>
      </c>
      <c r="I849">
        <v>12081</v>
      </c>
      <c r="J849" s="11">
        <f t="shared" si="27"/>
        <v>23.920380000000002</v>
      </c>
      <c r="K849" t="s">
        <v>21</v>
      </c>
      <c r="L849" t="s">
        <v>10</v>
      </c>
    </row>
    <row r="850" spans="1:12">
      <c r="A850" s="2" t="s">
        <v>19</v>
      </c>
      <c r="B850" t="s">
        <v>20</v>
      </c>
      <c r="C850">
        <v>8</v>
      </c>
      <c r="D850" t="s">
        <v>1375</v>
      </c>
      <c r="E850" t="s">
        <v>219</v>
      </c>
      <c r="F850" t="s">
        <v>219</v>
      </c>
      <c r="G850" s="1">
        <v>43857</v>
      </c>
      <c r="H850" s="6">
        <f t="shared" si="26"/>
        <v>2020</v>
      </c>
      <c r="I850">
        <v>10735</v>
      </c>
      <c r="J850" s="11">
        <f t="shared" si="27"/>
        <v>21.255299999999998</v>
      </c>
      <c r="K850" t="s">
        <v>21</v>
      </c>
      <c r="L850" t="s">
        <v>10</v>
      </c>
    </row>
    <row r="851" spans="1:12">
      <c r="A851" s="2" t="s">
        <v>19</v>
      </c>
      <c r="B851" t="s">
        <v>20</v>
      </c>
      <c r="C851">
        <v>8</v>
      </c>
      <c r="D851" t="s">
        <v>1375</v>
      </c>
      <c r="E851" t="s">
        <v>220</v>
      </c>
      <c r="F851" t="s">
        <v>220</v>
      </c>
      <c r="G851" s="1">
        <v>43858</v>
      </c>
      <c r="H851" s="6">
        <f t="shared" si="26"/>
        <v>2020</v>
      </c>
      <c r="I851">
        <v>7122</v>
      </c>
      <c r="J851" s="11">
        <f t="shared" si="27"/>
        <v>14.101559999999999</v>
      </c>
      <c r="K851" t="s">
        <v>21</v>
      </c>
      <c r="L851" t="s">
        <v>10</v>
      </c>
    </row>
    <row r="852" spans="1:12">
      <c r="A852" s="2" t="s">
        <v>19</v>
      </c>
      <c r="B852" t="s">
        <v>20</v>
      </c>
      <c r="C852">
        <v>8</v>
      </c>
      <c r="D852" t="s">
        <v>1375</v>
      </c>
      <c r="E852" t="s">
        <v>221</v>
      </c>
      <c r="F852" t="s">
        <v>221</v>
      </c>
      <c r="G852" s="1">
        <v>43859</v>
      </c>
      <c r="H852" s="6">
        <f t="shared" si="26"/>
        <v>2020</v>
      </c>
      <c r="I852">
        <v>6027</v>
      </c>
      <c r="J852" s="11">
        <f t="shared" si="27"/>
        <v>11.93346</v>
      </c>
      <c r="K852" t="s">
        <v>21</v>
      </c>
      <c r="L852" t="s">
        <v>10</v>
      </c>
    </row>
    <row r="853" spans="1:12">
      <c r="A853" s="2" t="s">
        <v>19</v>
      </c>
      <c r="B853" t="s">
        <v>20</v>
      </c>
      <c r="C853">
        <v>8</v>
      </c>
      <c r="D853" t="s">
        <v>1375</v>
      </c>
      <c r="E853" t="s">
        <v>222</v>
      </c>
      <c r="F853" t="s">
        <v>222</v>
      </c>
      <c r="G853" s="1">
        <v>43860</v>
      </c>
      <c r="H853" s="6">
        <f t="shared" si="26"/>
        <v>2020</v>
      </c>
      <c r="I853">
        <v>5442</v>
      </c>
      <c r="J853" s="11">
        <f t="shared" si="27"/>
        <v>10.77516</v>
      </c>
      <c r="K853" t="s">
        <v>21</v>
      </c>
      <c r="L853" t="s">
        <v>10</v>
      </c>
    </row>
    <row r="854" spans="1:12">
      <c r="A854" s="2" t="s">
        <v>19</v>
      </c>
      <c r="B854" t="s">
        <v>20</v>
      </c>
      <c r="C854">
        <v>8</v>
      </c>
      <c r="D854" t="s">
        <v>1375</v>
      </c>
      <c r="E854" t="s">
        <v>223</v>
      </c>
      <c r="F854" t="s">
        <v>223</v>
      </c>
      <c r="G854" s="1">
        <v>43861</v>
      </c>
      <c r="H854" s="6">
        <f t="shared" si="26"/>
        <v>2020</v>
      </c>
      <c r="I854">
        <v>5012</v>
      </c>
      <c r="J854" s="11">
        <f t="shared" si="27"/>
        <v>9.9237599999999997</v>
      </c>
      <c r="K854" t="s">
        <v>21</v>
      </c>
      <c r="L854" t="s">
        <v>10</v>
      </c>
    </row>
    <row r="855" spans="1:12">
      <c r="A855" s="2" t="s">
        <v>19</v>
      </c>
      <c r="B855" t="s">
        <v>20</v>
      </c>
      <c r="C855">
        <v>8</v>
      </c>
      <c r="D855" t="s">
        <v>1375</v>
      </c>
      <c r="E855" t="s">
        <v>224</v>
      </c>
      <c r="F855" t="s">
        <v>224</v>
      </c>
      <c r="G855" s="1">
        <v>43862</v>
      </c>
      <c r="H855" s="6">
        <f t="shared" si="26"/>
        <v>2020</v>
      </c>
      <c r="I855">
        <v>4834</v>
      </c>
      <c r="J855" s="11">
        <f t="shared" si="27"/>
        <v>9.5713200000000001</v>
      </c>
      <c r="K855" t="s">
        <v>1212</v>
      </c>
      <c r="L855" t="s">
        <v>10</v>
      </c>
    </row>
    <row r="856" spans="1:12">
      <c r="A856" s="2" t="s">
        <v>19</v>
      </c>
      <c r="B856" t="s">
        <v>20</v>
      </c>
      <c r="C856">
        <v>8</v>
      </c>
      <c r="D856" t="s">
        <v>1375</v>
      </c>
      <c r="E856" t="s">
        <v>225</v>
      </c>
      <c r="F856" t="s">
        <v>225</v>
      </c>
      <c r="G856" s="1">
        <v>43863</v>
      </c>
      <c r="H856" s="6">
        <f t="shared" si="26"/>
        <v>2020</v>
      </c>
      <c r="I856">
        <v>4652</v>
      </c>
      <c r="J856" s="11">
        <f t="shared" si="27"/>
        <v>9.21096</v>
      </c>
      <c r="K856" t="s">
        <v>1212</v>
      </c>
      <c r="L856" t="s">
        <v>10</v>
      </c>
    </row>
    <row r="857" spans="1:12">
      <c r="A857" s="2" t="s">
        <v>19</v>
      </c>
      <c r="B857" t="s">
        <v>20</v>
      </c>
      <c r="C857">
        <v>8</v>
      </c>
      <c r="D857" t="s">
        <v>1375</v>
      </c>
      <c r="E857" t="s">
        <v>226</v>
      </c>
      <c r="F857" t="s">
        <v>226</v>
      </c>
      <c r="G857" s="1">
        <v>43864</v>
      </c>
      <c r="H857" s="6">
        <f t="shared" si="26"/>
        <v>2020</v>
      </c>
      <c r="I857">
        <v>3332</v>
      </c>
      <c r="J857" s="11">
        <f t="shared" si="27"/>
        <v>6.5973600000000001</v>
      </c>
      <c r="K857" t="s">
        <v>1212</v>
      </c>
      <c r="L857" t="s">
        <v>10</v>
      </c>
    </row>
    <row r="858" spans="1:12">
      <c r="A858" s="2" t="s">
        <v>19</v>
      </c>
      <c r="B858" t="s">
        <v>20</v>
      </c>
      <c r="C858">
        <v>8</v>
      </c>
      <c r="D858" t="s">
        <v>1375</v>
      </c>
      <c r="E858" t="s">
        <v>227</v>
      </c>
      <c r="F858" t="s">
        <v>227</v>
      </c>
      <c r="G858" s="1">
        <v>43865</v>
      </c>
      <c r="H858" s="6">
        <f t="shared" si="26"/>
        <v>2020</v>
      </c>
      <c r="I858">
        <v>3408</v>
      </c>
      <c r="J858" s="11">
        <f t="shared" si="27"/>
        <v>6.7478400000000001</v>
      </c>
      <c r="K858" t="s">
        <v>1212</v>
      </c>
      <c r="L858" t="s">
        <v>10</v>
      </c>
    </row>
    <row r="859" spans="1:12">
      <c r="A859" s="2" t="s">
        <v>19</v>
      </c>
      <c r="B859" t="s">
        <v>20</v>
      </c>
      <c r="C859">
        <v>8</v>
      </c>
      <c r="D859" t="s">
        <v>1375</v>
      </c>
      <c r="E859" t="s">
        <v>228</v>
      </c>
      <c r="F859" t="s">
        <v>228</v>
      </c>
      <c r="G859" s="1">
        <v>43866</v>
      </c>
      <c r="H859" s="6">
        <f t="shared" si="26"/>
        <v>2020</v>
      </c>
      <c r="I859">
        <v>3575</v>
      </c>
      <c r="J859" s="11">
        <f t="shared" si="27"/>
        <v>7.0785</v>
      </c>
      <c r="K859" t="s">
        <v>1212</v>
      </c>
      <c r="L859" t="s">
        <v>10</v>
      </c>
    </row>
    <row r="860" spans="1:12">
      <c r="A860" s="2" t="s">
        <v>19</v>
      </c>
      <c r="B860" t="s">
        <v>20</v>
      </c>
      <c r="C860">
        <v>8</v>
      </c>
      <c r="D860" t="s">
        <v>1375</v>
      </c>
      <c r="E860" t="s">
        <v>229</v>
      </c>
      <c r="F860" t="s">
        <v>229</v>
      </c>
      <c r="G860" s="1">
        <v>43867</v>
      </c>
      <c r="H860" s="6">
        <f t="shared" si="26"/>
        <v>2020</v>
      </c>
      <c r="I860">
        <v>3657</v>
      </c>
      <c r="J860" s="11">
        <f t="shared" si="27"/>
        <v>7.2408599999999996</v>
      </c>
      <c r="K860" t="s">
        <v>1212</v>
      </c>
      <c r="L860" t="s">
        <v>10</v>
      </c>
    </row>
    <row r="861" spans="1:12">
      <c r="A861" s="2" t="s">
        <v>19</v>
      </c>
      <c r="B861" t="s">
        <v>20</v>
      </c>
      <c r="C861">
        <v>8</v>
      </c>
      <c r="D861" t="s">
        <v>1375</v>
      </c>
      <c r="E861" t="s">
        <v>230</v>
      </c>
      <c r="F861" t="s">
        <v>230</v>
      </c>
      <c r="G861" s="1">
        <v>43868</v>
      </c>
      <c r="H861" s="6">
        <f t="shared" si="26"/>
        <v>2020</v>
      </c>
      <c r="I861">
        <v>3150</v>
      </c>
      <c r="J861" s="11">
        <f t="shared" si="27"/>
        <v>6.2370000000000001</v>
      </c>
      <c r="K861" t="s">
        <v>1212</v>
      </c>
      <c r="L861" t="s">
        <v>10</v>
      </c>
    </row>
    <row r="862" spans="1:12">
      <c r="A862" s="2" t="s">
        <v>19</v>
      </c>
      <c r="B862" t="s">
        <v>20</v>
      </c>
      <c r="C862">
        <v>8</v>
      </c>
      <c r="D862" t="s">
        <v>1375</v>
      </c>
      <c r="E862" t="s">
        <v>231</v>
      </c>
      <c r="F862" t="s">
        <v>231</v>
      </c>
      <c r="G862" s="1">
        <v>43869</v>
      </c>
      <c r="H862" s="6">
        <f t="shared" si="26"/>
        <v>2020</v>
      </c>
      <c r="I862">
        <v>3468</v>
      </c>
      <c r="J862" s="11">
        <f t="shared" si="27"/>
        <v>6.8666400000000003</v>
      </c>
      <c r="K862" t="s">
        <v>1212</v>
      </c>
      <c r="L862" t="s">
        <v>10</v>
      </c>
    </row>
    <row r="863" spans="1:12">
      <c r="A863" s="2" t="s">
        <v>19</v>
      </c>
      <c r="B863" t="s">
        <v>20</v>
      </c>
      <c r="C863">
        <v>8</v>
      </c>
      <c r="D863" t="s">
        <v>1375</v>
      </c>
      <c r="E863" t="s">
        <v>232</v>
      </c>
      <c r="F863" t="s">
        <v>232</v>
      </c>
      <c r="G863" s="1">
        <v>43870</v>
      </c>
      <c r="H863" s="6">
        <f t="shared" si="26"/>
        <v>2020</v>
      </c>
      <c r="I863">
        <v>2762</v>
      </c>
      <c r="J863" s="11">
        <f t="shared" si="27"/>
        <v>5.4687599999999996</v>
      </c>
      <c r="K863" t="s">
        <v>1212</v>
      </c>
      <c r="L863" t="s">
        <v>10</v>
      </c>
    </row>
    <row r="864" spans="1:12">
      <c r="A864" s="2" t="s">
        <v>19</v>
      </c>
      <c r="B864" t="s">
        <v>20</v>
      </c>
      <c r="C864">
        <v>8</v>
      </c>
      <c r="D864" t="s">
        <v>1375</v>
      </c>
      <c r="E864" t="s">
        <v>233</v>
      </c>
      <c r="F864" t="s">
        <v>233</v>
      </c>
      <c r="G864" s="1">
        <v>43871</v>
      </c>
      <c r="H864" s="6">
        <f t="shared" si="26"/>
        <v>2020</v>
      </c>
      <c r="I864">
        <v>2808</v>
      </c>
      <c r="J864" s="11">
        <f t="shared" si="27"/>
        <v>5.5598400000000003</v>
      </c>
      <c r="K864" t="s">
        <v>1212</v>
      </c>
      <c r="L864" t="s">
        <v>10</v>
      </c>
    </row>
    <row r="865" spans="1:12">
      <c r="A865" s="2" t="s">
        <v>19</v>
      </c>
      <c r="B865" t="s">
        <v>20</v>
      </c>
      <c r="C865">
        <v>8</v>
      </c>
      <c r="D865" t="s">
        <v>1375</v>
      </c>
      <c r="E865" t="s">
        <v>234</v>
      </c>
      <c r="F865" t="s">
        <v>234</v>
      </c>
      <c r="G865" s="1">
        <v>43872</v>
      </c>
      <c r="H865" s="6">
        <f t="shared" si="26"/>
        <v>2020</v>
      </c>
      <c r="I865">
        <v>3352</v>
      </c>
      <c r="J865" s="11">
        <f t="shared" si="27"/>
        <v>6.6369600000000002</v>
      </c>
      <c r="K865" t="s">
        <v>1212</v>
      </c>
      <c r="L865" t="s">
        <v>10</v>
      </c>
    </row>
    <row r="866" spans="1:12">
      <c r="A866" s="2" t="s">
        <v>19</v>
      </c>
      <c r="B866" t="s">
        <v>20</v>
      </c>
      <c r="C866">
        <v>8</v>
      </c>
      <c r="D866" t="s">
        <v>1375</v>
      </c>
      <c r="E866" t="s">
        <v>235</v>
      </c>
      <c r="F866" t="s">
        <v>235</v>
      </c>
      <c r="G866" s="1">
        <v>43873</v>
      </c>
      <c r="H866" s="6">
        <f t="shared" si="26"/>
        <v>2020</v>
      </c>
      <c r="I866">
        <v>2516</v>
      </c>
      <c r="J866" s="11">
        <f t="shared" si="27"/>
        <v>4.9816799999999999</v>
      </c>
      <c r="K866" t="s">
        <v>1212</v>
      </c>
      <c r="L866" t="s">
        <v>10</v>
      </c>
    </row>
    <row r="867" spans="1:12">
      <c r="A867" s="2" t="s">
        <v>19</v>
      </c>
      <c r="B867" t="s">
        <v>20</v>
      </c>
      <c r="C867">
        <v>8</v>
      </c>
      <c r="D867" t="s">
        <v>1375</v>
      </c>
      <c r="E867" t="s">
        <v>236</v>
      </c>
      <c r="F867" t="s">
        <v>236</v>
      </c>
      <c r="G867" s="1">
        <v>43874</v>
      </c>
      <c r="H867" s="6">
        <f t="shared" si="26"/>
        <v>2020</v>
      </c>
      <c r="I867">
        <v>3357</v>
      </c>
      <c r="J867" s="11">
        <f t="shared" si="27"/>
        <v>6.6468600000000002</v>
      </c>
      <c r="K867" t="s">
        <v>1212</v>
      </c>
      <c r="L867" t="s">
        <v>10</v>
      </c>
    </row>
    <row r="868" spans="1:12">
      <c r="A868" s="2" t="s">
        <v>19</v>
      </c>
      <c r="B868" t="s">
        <v>20</v>
      </c>
      <c r="C868">
        <v>8</v>
      </c>
      <c r="D868" t="s">
        <v>1375</v>
      </c>
      <c r="E868" t="s">
        <v>237</v>
      </c>
      <c r="F868" t="s">
        <v>237</v>
      </c>
      <c r="G868" s="1">
        <v>43875</v>
      </c>
      <c r="H868" s="6">
        <f t="shared" si="26"/>
        <v>2020</v>
      </c>
      <c r="I868">
        <v>2645</v>
      </c>
      <c r="J868" s="11">
        <f t="shared" si="27"/>
        <v>5.2370999999999999</v>
      </c>
      <c r="K868" t="s">
        <v>1212</v>
      </c>
      <c r="L868" t="s">
        <v>10</v>
      </c>
    </row>
    <row r="869" spans="1:12">
      <c r="A869" s="2" t="s">
        <v>19</v>
      </c>
      <c r="B869" t="s">
        <v>20</v>
      </c>
      <c r="C869">
        <v>8</v>
      </c>
      <c r="D869" t="s">
        <v>1375</v>
      </c>
      <c r="E869" t="s">
        <v>238</v>
      </c>
      <c r="F869" t="s">
        <v>238</v>
      </c>
      <c r="G869" s="1">
        <v>43876</v>
      </c>
      <c r="H869" s="6">
        <f t="shared" si="26"/>
        <v>2020</v>
      </c>
      <c r="I869">
        <v>2201</v>
      </c>
      <c r="J869" s="11">
        <f t="shared" si="27"/>
        <v>4.3579800000000004</v>
      </c>
      <c r="K869" t="s">
        <v>1212</v>
      </c>
      <c r="L869" t="s">
        <v>10</v>
      </c>
    </row>
    <row r="870" spans="1:12">
      <c r="A870" s="2" t="s">
        <v>19</v>
      </c>
      <c r="B870" t="s">
        <v>20</v>
      </c>
      <c r="C870">
        <v>8</v>
      </c>
      <c r="D870" t="s">
        <v>1375</v>
      </c>
      <c r="E870" t="s">
        <v>239</v>
      </c>
      <c r="F870" t="s">
        <v>239</v>
      </c>
      <c r="G870" s="1">
        <v>43877</v>
      </c>
      <c r="H870" s="6">
        <f t="shared" si="26"/>
        <v>2020</v>
      </c>
      <c r="I870">
        <v>2716</v>
      </c>
      <c r="J870" s="11">
        <f t="shared" si="27"/>
        <v>5.3776799999999998</v>
      </c>
      <c r="K870" t="s">
        <v>1212</v>
      </c>
      <c r="L870" t="s">
        <v>10</v>
      </c>
    </row>
    <row r="871" spans="1:12">
      <c r="A871" s="2" t="s">
        <v>19</v>
      </c>
      <c r="B871" t="s">
        <v>20</v>
      </c>
      <c r="C871">
        <v>8</v>
      </c>
      <c r="D871" t="s">
        <v>1375</v>
      </c>
      <c r="E871" t="s">
        <v>240</v>
      </c>
      <c r="F871" t="s">
        <v>240</v>
      </c>
      <c r="G871" s="1">
        <v>43878</v>
      </c>
      <c r="H871" s="6">
        <f t="shared" si="26"/>
        <v>2020</v>
      </c>
      <c r="I871">
        <v>3233</v>
      </c>
      <c r="J871" s="11">
        <f t="shared" si="27"/>
        <v>6.4013400000000003</v>
      </c>
      <c r="K871" t="s">
        <v>1212</v>
      </c>
      <c r="L871" t="s">
        <v>10</v>
      </c>
    </row>
    <row r="872" spans="1:12">
      <c r="A872" s="2" t="s">
        <v>19</v>
      </c>
      <c r="B872" t="s">
        <v>20</v>
      </c>
      <c r="C872">
        <v>8</v>
      </c>
      <c r="D872" t="s">
        <v>1375</v>
      </c>
      <c r="E872" t="s">
        <v>241</v>
      </c>
      <c r="F872" t="s">
        <v>241</v>
      </c>
      <c r="G872" s="1">
        <v>43879</v>
      </c>
      <c r="H872" s="6">
        <f t="shared" si="26"/>
        <v>2020</v>
      </c>
      <c r="I872">
        <v>2227</v>
      </c>
      <c r="J872" s="11">
        <f t="shared" si="27"/>
        <v>4.4094600000000002</v>
      </c>
      <c r="K872" t="s">
        <v>1212</v>
      </c>
      <c r="L872" t="s">
        <v>10</v>
      </c>
    </row>
    <row r="873" spans="1:12">
      <c r="A873" s="2" t="s">
        <v>19</v>
      </c>
      <c r="B873" t="s">
        <v>20</v>
      </c>
      <c r="C873">
        <v>8</v>
      </c>
      <c r="D873" t="s">
        <v>1375</v>
      </c>
      <c r="E873" t="s">
        <v>242</v>
      </c>
      <c r="F873" t="s">
        <v>242</v>
      </c>
      <c r="G873" s="1">
        <v>43880</v>
      </c>
      <c r="H873" s="6">
        <f t="shared" si="26"/>
        <v>2020</v>
      </c>
      <c r="I873">
        <v>2553</v>
      </c>
      <c r="J873" s="11">
        <f t="shared" si="27"/>
        <v>5.0549400000000002</v>
      </c>
      <c r="K873" t="s">
        <v>21</v>
      </c>
      <c r="L873" t="s">
        <v>10</v>
      </c>
    </row>
    <row r="874" spans="1:12">
      <c r="A874" s="2" t="s">
        <v>19</v>
      </c>
      <c r="B874" t="s">
        <v>20</v>
      </c>
      <c r="C874">
        <v>8</v>
      </c>
      <c r="D874" t="s">
        <v>1375</v>
      </c>
      <c r="E874" t="s">
        <v>243</v>
      </c>
      <c r="F874" t="s">
        <v>243</v>
      </c>
      <c r="G874" s="1">
        <v>43881</v>
      </c>
      <c r="H874" s="6">
        <f t="shared" si="26"/>
        <v>2020</v>
      </c>
      <c r="I874">
        <v>2479</v>
      </c>
      <c r="J874" s="11">
        <f t="shared" si="27"/>
        <v>4.9084199999999996</v>
      </c>
      <c r="K874" t="s">
        <v>1212</v>
      </c>
      <c r="L874" t="s">
        <v>10</v>
      </c>
    </row>
    <row r="875" spans="1:12">
      <c r="A875" s="2" t="s">
        <v>19</v>
      </c>
      <c r="B875" t="s">
        <v>20</v>
      </c>
      <c r="C875">
        <v>8</v>
      </c>
      <c r="D875" t="s">
        <v>1375</v>
      </c>
      <c r="E875" t="s">
        <v>244</v>
      </c>
      <c r="F875" t="s">
        <v>244</v>
      </c>
      <c r="G875" s="1">
        <v>43882</v>
      </c>
      <c r="H875" s="6">
        <f t="shared" si="26"/>
        <v>2020</v>
      </c>
      <c r="I875">
        <v>2632</v>
      </c>
      <c r="J875" s="11">
        <f t="shared" si="27"/>
        <v>5.21136</v>
      </c>
      <c r="K875" t="s">
        <v>1212</v>
      </c>
      <c r="L875" t="s">
        <v>10</v>
      </c>
    </row>
    <row r="876" spans="1:12">
      <c r="A876" s="2" t="s">
        <v>19</v>
      </c>
      <c r="B876" t="s">
        <v>20</v>
      </c>
      <c r="C876">
        <v>8</v>
      </c>
      <c r="D876" t="s">
        <v>1375</v>
      </c>
      <c r="E876" t="s">
        <v>245</v>
      </c>
      <c r="F876" t="s">
        <v>245</v>
      </c>
      <c r="G876" s="1">
        <v>43883</v>
      </c>
      <c r="H876" s="6">
        <f t="shared" si="26"/>
        <v>2020</v>
      </c>
      <c r="I876">
        <v>2110</v>
      </c>
      <c r="J876" s="11">
        <f t="shared" si="27"/>
        <v>4.1778000000000004</v>
      </c>
      <c r="K876" t="s">
        <v>1212</v>
      </c>
      <c r="L876" t="s">
        <v>10</v>
      </c>
    </row>
    <row r="877" spans="1:12">
      <c r="A877" s="2" t="s">
        <v>19</v>
      </c>
      <c r="B877" t="s">
        <v>20</v>
      </c>
      <c r="C877">
        <v>8</v>
      </c>
      <c r="D877" t="s">
        <v>1375</v>
      </c>
      <c r="E877" t="s">
        <v>246</v>
      </c>
      <c r="F877" t="s">
        <v>246</v>
      </c>
      <c r="G877" s="1">
        <v>43884</v>
      </c>
      <c r="H877" s="6">
        <f t="shared" si="26"/>
        <v>2020</v>
      </c>
      <c r="I877">
        <v>2287</v>
      </c>
      <c r="J877" s="11">
        <f t="shared" si="27"/>
        <v>4.5282600000000004</v>
      </c>
      <c r="K877" t="s">
        <v>1213</v>
      </c>
      <c r="L877" t="s">
        <v>10</v>
      </c>
    </row>
    <row r="878" spans="1:12">
      <c r="A878" s="2" t="s">
        <v>19</v>
      </c>
      <c r="B878" t="s">
        <v>20</v>
      </c>
      <c r="C878">
        <v>8</v>
      </c>
      <c r="D878" t="s">
        <v>1375</v>
      </c>
      <c r="E878" t="s">
        <v>247</v>
      </c>
      <c r="F878" t="s">
        <v>247</v>
      </c>
      <c r="G878" s="1">
        <v>43885</v>
      </c>
      <c r="H878" s="6">
        <f t="shared" si="26"/>
        <v>2020</v>
      </c>
      <c r="I878">
        <v>3191</v>
      </c>
      <c r="J878" s="11">
        <f t="shared" si="27"/>
        <v>6.3181799999999999</v>
      </c>
      <c r="K878" t="s">
        <v>1212</v>
      </c>
      <c r="L878" t="s">
        <v>10</v>
      </c>
    </row>
    <row r="879" spans="1:12">
      <c r="A879" s="2" t="s">
        <v>19</v>
      </c>
      <c r="B879" t="s">
        <v>20</v>
      </c>
      <c r="C879">
        <v>8</v>
      </c>
      <c r="D879" t="s">
        <v>1375</v>
      </c>
      <c r="E879" t="s">
        <v>248</v>
      </c>
      <c r="F879" t="s">
        <v>248</v>
      </c>
      <c r="G879" s="1">
        <v>43886</v>
      </c>
      <c r="H879" s="6">
        <f t="shared" si="26"/>
        <v>2020</v>
      </c>
      <c r="I879">
        <v>2486</v>
      </c>
      <c r="J879" s="11">
        <f t="shared" si="27"/>
        <v>4.9222799999999998</v>
      </c>
      <c r="K879" t="s">
        <v>1212</v>
      </c>
      <c r="L879" t="s">
        <v>10</v>
      </c>
    </row>
    <row r="880" spans="1:12">
      <c r="A880" s="2" t="s">
        <v>19</v>
      </c>
      <c r="B880" t="s">
        <v>20</v>
      </c>
      <c r="C880">
        <v>8</v>
      </c>
      <c r="D880" t="s">
        <v>1375</v>
      </c>
      <c r="E880" t="s">
        <v>249</v>
      </c>
      <c r="F880" t="s">
        <v>249</v>
      </c>
      <c r="G880" s="1">
        <v>43887</v>
      </c>
      <c r="H880" s="6">
        <f t="shared" si="26"/>
        <v>2020</v>
      </c>
      <c r="I880">
        <v>1971</v>
      </c>
      <c r="J880" s="11">
        <f t="shared" si="27"/>
        <v>3.9025799999999999</v>
      </c>
      <c r="K880" t="s">
        <v>21</v>
      </c>
      <c r="L880" t="s">
        <v>10</v>
      </c>
    </row>
    <row r="881" spans="1:12">
      <c r="A881" s="2" t="s">
        <v>19</v>
      </c>
      <c r="B881" t="s">
        <v>20</v>
      </c>
      <c r="C881">
        <v>8</v>
      </c>
      <c r="D881" t="s">
        <v>1375</v>
      </c>
      <c r="E881" t="s">
        <v>250</v>
      </c>
      <c r="F881" t="s">
        <v>250</v>
      </c>
      <c r="G881" s="1">
        <v>43888</v>
      </c>
      <c r="H881" s="6">
        <f t="shared" si="26"/>
        <v>2020</v>
      </c>
      <c r="I881">
        <v>2737</v>
      </c>
      <c r="J881" s="11">
        <f t="shared" si="27"/>
        <v>5.4192600000000004</v>
      </c>
      <c r="K881" t="s">
        <v>1212</v>
      </c>
      <c r="L881" t="s">
        <v>10</v>
      </c>
    </row>
    <row r="882" spans="1:12">
      <c r="A882" s="2" t="s">
        <v>19</v>
      </c>
      <c r="B882" t="s">
        <v>20</v>
      </c>
      <c r="C882">
        <v>8</v>
      </c>
      <c r="D882" t="s">
        <v>1375</v>
      </c>
      <c r="E882" t="s">
        <v>251</v>
      </c>
      <c r="F882" t="s">
        <v>251</v>
      </c>
      <c r="G882" s="1">
        <v>43889</v>
      </c>
      <c r="H882" s="6">
        <f t="shared" si="26"/>
        <v>2020</v>
      </c>
      <c r="I882">
        <v>2341</v>
      </c>
      <c r="J882" s="11">
        <f t="shared" si="27"/>
        <v>4.6351800000000001</v>
      </c>
      <c r="K882" t="s">
        <v>1212</v>
      </c>
      <c r="L882" t="s">
        <v>10</v>
      </c>
    </row>
    <row r="883" spans="1:12">
      <c r="A883" s="2" t="s">
        <v>19</v>
      </c>
      <c r="B883" t="s">
        <v>20</v>
      </c>
      <c r="C883">
        <v>8</v>
      </c>
      <c r="D883" t="s">
        <v>1375</v>
      </c>
      <c r="E883" t="s">
        <v>252</v>
      </c>
      <c r="F883" t="s">
        <v>252</v>
      </c>
      <c r="G883" s="1">
        <v>43890</v>
      </c>
      <c r="H883" s="6">
        <f t="shared" si="26"/>
        <v>2020</v>
      </c>
      <c r="I883">
        <v>2578</v>
      </c>
      <c r="J883" s="11">
        <f t="shared" si="27"/>
        <v>5.1044400000000003</v>
      </c>
      <c r="K883" t="s">
        <v>1212</v>
      </c>
      <c r="L883" t="s">
        <v>10</v>
      </c>
    </row>
    <row r="884" spans="1:12">
      <c r="A884" s="2" t="s">
        <v>19</v>
      </c>
      <c r="B884" t="s">
        <v>20</v>
      </c>
      <c r="C884">
        <v>8</v>
      </c>
      <c r="D884" t="s">
        <v>1375</v>
      </c>
      <c r="E884" t="s">
        <v>253</v>
      </c>
      <c r="F884" t="s">
        <v>253</v>
      </c>
      <c r="G884" s="1">
        <v>43891</v>
      </c>
      <c r="H884" s="6">
        <f t="shared" si="26"/>
        <v>2020</v>
      </c>
      <c r="I884">
        <v>2482</v>
      </c>
      <c r="J884" s="11">
        <f t="shared" si="27"/>
        <v>4.9143600000000003</v>
      </c>
      <c r="K884" t="s">
        <v>21</v>
      </c>
      <c r="L884" t="s">
        <v>10</v>
      </c>
    </row>
    <row r="885" spans="1:12">
      <c r="A885" s="2" t="s">
        <v>19</v>
      </c>
      <c r="B885" t="s">
        <v>20</v>
      </c>
      <c r="C885">
        <v>8</v>
      </c>
      <c r="D885" t="s">
        <v>1375</v>
      </c>
      <c r="E885" t="s">
        <v>254</v>
      </c>
      <c r="F885" t="s">
        <v>254</v>
      </c>
      <c r="G885" s="1">
        <v>43892</v>
      </c>
      <c r="H885" s="6">
        <f t="shared" si="26"/>
        <v>2020</v>
      </c>
      <c r="I885">
        <v>2360</v>
      </c>
      <c r="J885" s="11">
        <f t="shared" si="27"/>
        <v>4.6727999999999996</v>
      </c>
      <c r="K885" t="s">
        <v>21</v>
      </c>
      <c r="L885" t="s">
        <v>10</v>
      </c>
    </row>
    <row r="886" spans="1:12">
      <c r="A886" s="2" t="s">
        <v>19</v>
      </c>
      <c r="B886" t="s">
        <v>20</v>
      </c>
      <c r="C886">
        <v>8</v>
      </c>
      <c r="D886" t="s">
        <v>1375</v>
      </c>
      <c r="E886" t="s">
        <v>255</v>
      </c>
      <c r="F886" t="s">
        <v>255</v>
      </c>
      <c r="G886" s="1">
        <v>43893</v>
      </c>
      <c r="H886" s="6">
        <f t="shared" si="26"/>
        <v>2020</v>
      </c>
      <c r="I886">
        <v>2276</v>
      </c>
      <c r="J886" s="11">
        <f t="shared" si="27"/>
        <v>4.5064799999999998</v>
      </c>
      <c r="K886" t="s">
        <v>21</v>
      </c>
      <c r="L886" t="s">
        <v>10</v>
      </c>
    </row>
    <row r="887" spans="1:12">
      <c r="A887" s="2" t="s">
        <v>19</v>
      </c>
      <c r="B887" t="s">
        <v>20</v>
      </c>
      <c r="C887">
        <v>8</v>
      </c>
      <c r="D887" t="s">
        <v>1375</v>
      </c>
      <c r="E887" t="s">
        <v>256</v>
      </c>
      <c r="F887" t="s">
        <v>256</v>
      </c>
      <c r="G887" s="1">
        <v>43894</v>
      </c>
      <c r="H887" s="6">
        <f t="shared" si="26"/>
        <v>2020</v>
      </c>
      <c r="I887">
        <v>2346</v>
      </c>
      <c r="J887" s="11">
        <f t="shared" si="27"/>
        <v>4.6450800000000001</v>
      </c>
      <c r="K887" t="s">
        <v>21</v>
      </c>
      <c r="L887" t="s">
        <v>10</v>
      </c>
    </row>
    <row r="888" spans="1:12">
      <c r="A888" s="2" t="s">
        <v>19</v>
      </c>
      <c r="B888" t="s">
        <v>20</v>
      </c>
      <c r="C888">
        <v>8</v>
      </c>
      <c r="D888" t="s">
        <v>1375</v>
      </c>
      <c r="E888" t="s">
        <v>257</v>
      </c>
      <c r="F888" t="s">
        <v>257</v>
      </c>
      <c r="G888" s="1">
        <v>43895</v>
      </c>
      <c r="H888" s="6">
        <f t="shared" si="26"/>
        <v>2020</v>
      </c>
      <c r="I888">
        <v>2597</v>
      </c>
      <c r="J888" s="11">
        <f t="shared" si="27"/>
        <v>5.1420599999999999</v>
      </c>
      <c r="K888" t="s">
        <v>21</v>
      </c>
      <c r="L888" t="s">
        <v>10</v>
      </c>
    </row>
    <row r="889" spans="1:12">
      <c r="A889" s="2" t="s">
        <v>19</v>
      </c>
      <c r="B889" t="s">
        <v>20</v>
      </c>
      <c r="C889">
        <v>8</v>
      </c>
      <c r="D889" t="s">
        <v>1375</v>
      </c>
      <c r="E889" t="s">
        <v>258</v>
      </c>
      <c r="F889" t="s">
        <v>258</v>
      </c>
      <c r="G889" s="1">
        <v>43896</v>
      </c>
      <c r="H889" s="6">
        <f t="shared" si="26"/>
        <v>2020</v>
      </c>
      <c r="I889">
        <v>1960</v>
      </c>
      <c r="J889" s="11">
        <f t="shared" si="27"/>
        <v>3.8807999999999998</v>
      </c>
      <c r="K889" t="s">
        <v>21</v>
      </c>
      <c r="L889" t="s">
        <v>10</v>
      </c>
    </row>
    <row r="890" spans="1:12">
      <c r="A890" s="2" t="s">
        <v>19</v>
      </c>
      <c r="B890" t="s">
        <v>20</v>
      </c>
      <c r="C890">
        <v>8</v>
      </c>
      <c r="D890" t="s">
        <v>1375</v>
      </c>
      <c r="E890" t="s">
        <v>259</v>
      </c>
      <c r="F890" t="s">
        <v>259</v>
      </c>
      <c r="G890" s="1">
        <v>43897</v>
      </c>
      <c r="H890" s="6">
        <f t="shared" si="26"/>
        <v>2020</v>
      </c>
      <c r="I890">
        <v>2984</v>
      </c>
      <c r="J890" s="11">
        <f t="shared" si="27"/>
        <v>5.9083199999999998</v>
      </c>
      <c r="K890" t="s">
        <v>21</v>
      </c>
      <c r="L890" t="s">
        <v>10</v>
      </c>
    </row>
    <row r="891" spans="1:12">
      <c r="A891" s="2" t="s">
        <v>19</v>
      </c>
      <c r="B891" t="s">
        <v>20</v>
      </c>
      <c r="C891">
        <v>8</v>
      </c>
      <c r="D891" t="s">
        <v>1375</v>
      </c>
      <c r="E891" t="s">
        <v>260</v>
      </c>
      <c r="F891" t="s">
        <v>260</v>
      </c>
      <c r="G891" s="1">
        <v>43898</v>
      </c>
      <c r="H891" s="6">
        <f t="shared" si="26"/>
        <v>2020</v>
      </c>
      <c r="I891">
        <v>2392</v>
      </c>
      <c r="J891" s="11">
        <f t="shared" si="27"/>
        <v>4.7361599999999999</v>
      </c>
      <c r="K891" t="s">
        <v>1212</v>
      </c>
      <c r="L891" t="s">
        <v>10</v>
      </c>
    </row>
    <row r="892" spans="1:12">
      <c r="A892" s="2" t="s">
        <v>19</v>
      </c>
      <c r="B892" t="s">
        <v>20</v>
      </c>
      <c r="C892">
        <v>8</v>
      </c>
      <c r="D892" t="s">
        <v>1375</v>
      </c>
      <c r="E892" t="s">
        <v>261</v>
      </c>
      <c r="F892" t="s">
        <v>261</v>
      </c>
      <c r="G892" s="1">
        <v>43899</v>
      </c>
      <c r="H892" s="6">
        <f t="shared" si="26"/>
        <v>2020</v>
      </c>
      <c r="I892">
        <v>2813</v>
      </c>
      <c r="J892" s="11">
        <f t="shared" si="27"/>
        <v>5.5697400000000004</v>
      </c>
      <c r="K892" t="s">
        <v>1212</v>
      </c>
      <c r="L892" t="s">
        <v>10</v>
      </c>
    </row>
    <row r="893" spans="1:12">
      <c r="A893" s="2" t="s">
        <v>19</v>
      </c>
      <c r="B893" t="s">
        <v>20</v>
      </c>
      <c r="C893">
        <v>8</v>
      </c>
      <c r="D893" t="s">
        <v>1375</v>
      </c>
      <c r="E893" t="s">
        <v>262</v>
      </c>
      <c r="F893" t="s">
        <v>262</v>
      </c>
      <c r="G893" s="1">
        <v>43900</v>
      </c>
      <c r="H893" s="6">
        <f t="shared" si="26"/>
        <v>2020</v>
      </c>
      <c r="I893">
        <v>2532</v>
      </c>
      <c r="J893" s="11">
        <f t="shared" si="27"/>
        <v>5.0133599999999996</v>
      </c>
      <c r="K893" t="s">
        <v>21</v>
      </c>
      <c r="L893" t="s">
        <v>10</v>
      </c>
    </row>
    <row r="894" spans="1:12">
      <c r="A894" s="2" t="s">
        <v>19</v>
      </c>
      <c r="B894" t="s">
        <v>20</v>
      </c>
      <c r="C894">
        <v>8</v>
      </c>
      <c r="D894" t="s">
        <v>1375</v>
      </c>
      <c r="E894" t="s">
        <v>263</v>
      </c>
      <c r="F894" t="s">
        <v>263</v>
      </c>
      <c r="G894" s="1">
        <v>43901</v>
      </c>
      <c r="H894" s="6">
        <f t="shared" si="26"/>
        <v>2020</v>
      </c>
      <c r="I894">
        <v>2827</v>
      </c>
      <c r="J894" s="11">
        <f t="shared" si="27"/>
        <v>5.5974599999999999</v>
      </c>
      <c r="K894" t="s">
        <v>21</v>
      </c>
      <c r="L894" t="s">
        <v>10</v>
      </c>
    </row>
    <row r="895" spans="1:12">
      <c r="A895" s="2" t="s">
        <v>19</v>
      </c>
      <c r="B895" t="s">
        <v>20</v>
      </c>
      <c r="C895">
        <v>8</v>
      </c>
      <c r="D895" t="s">
        <v>1375</v>
      </c>
      <c r="E895" t="s">
        <v>264</v>
      </c>
      <c r="F895" t="s">
        <v>264</v>
      </c>
      <c r="G895" s="1">
        <v>43902</v>
      </c>
      <c r="H895" s="6">
        <f t="shared" si="26"/>
        <v>2020</v>
      </c>
      <c r="I895">
        <v>2335</v>
      </c>
      <c r="J895" s="11">
        <f t="shared" si="27"/>
        <v>4.6233000000000004</v>
      </c>
      <c r="K895" t="s">
        <v>21</v>
      </c>
      <c r="L895" t="s">
        <v>10</v>
      </c>
    </row>
    <row r="896" spans="1:12">
      <c r="A896" s="2" t="s">
        <v>19</v>
      </c>
      <c r="B896" t="s">
        <v>20</v>
      </c>
      <c r="C896">
        <v>8</v>
      </c>
      <c r="D896" t="s">
        <v>1375</v>
      </c>
      <c r="E896" t="s">
        <v>265</v>
      </c>
      <c r="F896" t="s">
        <v>265</v>
      </c>
      <c r="G896" s="1">
        <v>43903</v>
      </c>
      <c r="H896" s="6">
        <f t="shared" si="26"/>
        <v>2020</v>
      </c>
      <c r="I896">
        <v>1838</v>
      </c>
      <c r="J896" s="11">
        <f t="shared" si="27"/>
        <v>3.63924</v>
      </c>
      <c r="K896" t="s">
        <v>21</v>
      </c>
      <c r="L896" t="s">
        <v>10</v>
      </c>
    </row>
    <row r="897" spans="1:12">
      <c r="A897" s="2" t="s">
        <v>19</v>
      </c>
      <c r="B897" t="s">
        <v>20</v>
      </c>
      <c r="C897">
        <v>8</v>
      </c>
      <c r="D897" t="s">
        <v>1375</v>
      </c>
      <c r="E897" t="s">
        <v>266</v>
      </c>
      <c r="F897" t="s">
        <v>266</v>
      </c>
      <c r="G897" s="1">
        <v>43904</v>
      </c>
      <c r="H897" s="6">
        <f t="shared" si="26"/>
        <v>2020</v>
      </c>
      <c r="I897">
        <v>4398</v>
      </c>
      <c r="J897" s="11">
        <f t="shared" si="27"/>
        <v>8.7080400000000004</v>
      </c>
      <c r="K897" t="s">
        <v>21</v>
      </c>
      <c r="L897" t="s">
        <v>10</v>
      </c>
    </row>
    <row r="898" spans="1:12">
      <c r="A898" s="2" t="s">
        <v>19</v>
      </c>
      <c r="B898" t="s">
        <v>20</v>
      </c>
      <c r="C898">
        <v>8</v>
      </c>
      <c r="D898" t="s">
        <v>1375</v>
      </c>
      <c r="E898" t="s">
        <v>267</v>
      </c>
      <c r="F898" t="s">
        <v>267</v>
      </c>
      <c r="G898" s="1">
        <v>43905</v>
      </c>
      <c r="H898" s="6">
        <f t="shared" si="26"/>
        <v>2020</v>
      </c>
      <c r="I898">
        <v>5457</v>
      </c>
      <c r="J898" s="11">
        <f t="shared" si="27"/>
        <v>10.80486</v>
      </c>
      <c r="K898" t="s">
        <v>21</v>
      </c>
      <c r="L898" t="s">
        <v>10</v>
      </c>
    </row>
    <row r="899" spans="1:12">
      <c r="A899" s="2" t="s">
        <v>19</v>
      </c>
      <c r="B899" t="s">
        <v>20</v>
      </c>
      <c r="C899">
        <v>8</v>
      </c>
      <c r="D899" t="s">
        <v>1375</v>
      </c>
      <c r="E899" t="s">
        <v>268</v>
      </c>
      <c r="F899" t="s">
        <v>268</v>
      </c>
      <c r="G899" s="1">
        <v>43906</v>
      </c>
      <c r="H899" s="6">
        <f t="shared" ref="H899:H962" si="28">IF(MONTH(G899)&gt;9, YEAR(G899)+1,YEAR(G899))</f>
        <v>2020</v>
      </c>
      <c r="I899">
        <v>3783</v>
      </c>
      <c r="J899" s="11">
        <f t="shared" ref="J899:J962" si="29">I899*0.00198</f>
        <v>7.4903399999999998</v>
      </c>
      <c r="K899" t="s">
        <v>21</v>
      </c>
      <c r="L899" t="s">
        <v>10</v>
      </c>
    </row>
    <row r="900" spans="1:12">
      <c r="A900" s="2" t="s">
        <v>19</v>
      </c>
      <c r="B900" t="s">
        <v>20</v>
      </c>
      <c r="C900">
        <v>8</v>
      </c>
      <c r="D900" t="s">
        <v>1375</v>
      </c>
      <c r="E900" t="s">
        <v>269</v>
      </c>
      <c r="F900" t="s">
        <v>269</v>
      </c>
      <c r="G900" s="1">
        <v>43907</v>
      </c>
      <c r="H900" s="6">
        <f t="shared" si="28"/>
        <v>2020</v>
      </c>
      <c r="I900">
        <v>4241</v>
      </c>
      <c r="J900" s="11">
        <f t="shared" si="29"/>
        <v>8.3971800000000005</v>
      </c>
      <c r="K900" t="s">
        <v>21</v>
      </c>
      <c r="L900" t="s">
        <v>10</v>
      </c>
    </row>
    <row r="901" spans="1:12">
      <c r="A901" s="2" t="s">
        <v>19</v>
      </c>
      <c r="B901" t="s">
        <v>20</v>
      </c>
      <c r="C901">
        <v>8</v>
      </c>
      <c r="D901" t="s">
        <v>1375</v>
      </c>
      <c r="E901" t="s">
        <v>270</v>
      </c>
      <c r="F901" t="s">
        <v>270</v>
      </c>
      <c r="G901" s="1">
        <v>43908</v>
      </c>
      <c r="H901" s="6">
        <f t="shared" si="28"/>
        <v>2020</v>
      </c>
      <c r="I901">
        <v>3768</v>
      </c>
      <c r="J901" s="11">
        <f t="shared" si="29"/>
        <v>7.4606399999999997</v>
      </c>
      <c r="K901" t="s">
        <v>21</v>
      </c>
      <c r="L901" t="s">
        <v>10</v>
      </c>
    </row>
    <row r="902" spans="1:12">
      <c r="A902" s="2" t="s">
        <v>19</v>
      </c>
      <c r="B902" t="s">
        <v>20</v>
      </c>
      <c r="C902">
        <v>8</v>
      </c>
      <c r="D902" t="s">
        <v>1375</v>
      </c>
      <c r="E902" t="s">
        <v>271</v>
      </c>
      <c r="F902" t="s">
        <v>271</v>
      </c>
      <c r="G902" s="1">
        <v>43909</v>
      </c>
      <c r="H902" s="6">
        <f t="shared" si="28"/>
        <v>2020</v>
      </c>
      <c r="I902">
        <v>3202</v>
      </c>
      <c r="J902" s="11">
        <f t="shared" si="29"/>
        <v>6.3399599999999996</v>
      </c>
      <c r="K902" t="s">
        <v>21</v>
      </c>
      <c r="L902" t="s">
        <v>10</v>
      </c>
    </row>
    <row r="903" spans="1:12">
      <c r="A903" s="2" t="s">
        <v>19</v>
      </c>
      <c r="B903" t="s">
        <v>20</v>
      </c>
      <c r="C903">
        <v>8</v>
      </c>
      <c r="D903" t="s">
        <v>1375</v>
      </c>
      <c r="E903" t="s">
        <v>272</v>
      </c>
      <c r="F903" t="s">
        <v>272</v>
      </c>
      <c r="G903" s="1">
        <v>43910</v>
      </c>
      <c r="H903" s="6">
        <f t="shared" si="28"/>
        <v>2020</v>
      </c>
      <c r="I903">
        <v>2900</v>
      </c>
      <c r="J903" s="11">
        <f t="shared" si="29"/>
        <v>5.742</v>
      </c>
      <c r="K903" t="s">
        <v>1212</v>
      </c>
      <c r="L903" t="s">
        <v>10</v>
      </c>
    </row>
    <row r="904" spans="1:12">
      <c r="A904" s="2" t="s">
        <v>19</v>
      </c>
      <c r="B904" t="s">
        <v>20</v>
      </c>
      <c r="C904">
        <v>8</v>
      </c>
      <c r="D904" t="s">
        <v>1375</v>
      </c>
      <c r="E904" t="s">
        <v>273</v>
      </c>
      <c r="F904" t="s">
        <v>273</v>
      </c>
      <c r="G904" s="1">
        <v>43911</v>
      </c>
      <c r="H904" s="6">
        <f t="shared" si="28"/>
        <v>2020</v>
      </c>
      <c r="I904">
        <v>3270</v>
      </c>
      <c r="J904" s="11">
        <f t="shared" si="29"/>
        <v>6.4745999999999997</v>
      </c>
      <c r="K904" t="s">
        <v>1212</v>
      </c>
      <c r="L904" t="s">
        <v>10</v>
      </c>
    </row>
    <row r="905" spans="1:12">
      <c r="A905" s="2" t="s">
        <v>19</v>
      </c>
      <c r="B905" t="s">
        <v>20</v>
      </c>
      <c r="C905">
        <v>8</v>
      </c>
      <c r="D905" t="s">
        <v>1375</v>
      </c>
      <c r="E905" t="s">
        <v>274</v>
      </c>
      <c r="F905" t="s">
        <v>274</v>
      </c>
      <c r="G905" s="1">
        <v>43912</v>
      </c>
      <c r="H905" s="6">
        <f t="shared" si="28"/>
        <v>2020</v>
      </c>
      <c r="I905">
        <v>3176</v>
      </c>
      <c r="J905" s="11">
        <f t="shared" si="29"/>
        <v>6.2884799999999998</v>
      </c>
      <c r="K905" t="s">
        <v>1212</v>
      </c>
      <c r="L905" t="s">
        <v>10</v>
      </c>
    </row>
    <row r="906" spans="1:12">
      <c r="A906" s="2" t="s">
        <v>19</v>
      </c>
      <c r="B906" t="s">
        <v>20</v>
      </c>
      <c r="C906">
        <v>8</v>
      </c>
      <c r="D906" t="s">
        <v>1375</v>
      </c>
      <c r="E906" t="s">
        <v>275</v>
      </c>
      <c r="F906" t="s">
        <v>275</v>
      </c>
      <c r="G906" s="1">
        <v>43913</v>
      </c>
      <c r="H906" s="6">
        <f t="shared" si="28"/>
        <v>2020</v>
      </c>
      <c r="I906">
        <v>3378</v>
      </c>
      <c r="J906" s="11">
        <f t="shared" si="29"/>
        <v>6.6884399999999999</v>
      </c>
      <c r="K906" t="s">
        <v>1212</v>
      </c>
      <c r="L906" t="s">
        <v>10</v>
      </c>
    </row>
    <row r="907" spans="1:12">
      <c r="A907" s="2" t="s">
        <v>19</v>
      </c>
      <c r="B907" t="s">
        <v>20</v>
      </c>
      <c r="C907">
        <v>8</v>
      </c>
      <c r="D907" t="s">
        <v>1375</v>
      </c>
      <c r="E907" t="s">
        <v>276</v>
      </c>
      <c r="F907" t="s">
        <v>276</v>
      </c>
      <c r="G907" s="1">
        <v>43914</v>
      </c>
      <c r="H907" s="6">
        <f t="shared" si="28"/>
        <v>2020</v>
      </c>
      <c r="I907">
        <v>5131</v>
      </c>
      <c r="J907" s="11">
        <f t="shared" si="29"/>
        <v>10.159380000000001</v>
      </c>
      <c r="K907" t="s">
        <v>21</v>
      </c>
      <c r="L907" t="s">
        <v>10</v>
      </c>
    </row>
    <row r="908" spans="1:12">
      <c r="A908" s="2" t="s">
        <v>19</v>
      </c>
      <c r="B908" t="s">
        <v>20</v>
      </c>
      <c r="C908">
        <v>8</v>
      </c>
      <c r="D908" t="s">
        <v>1375</v>
      </c>
      <c r="E908" t="s">
        <v>277</v>
      </c>
      <c r="F908" t="s">
        <v>277</v>
      </c>
      <c r="G908" s="1">
        <v>43915</v>
      </c>
      <c r="H908" s="6">
        <f t="shared" si="28"/>
        <v>2020</v>
      </c>
      <c r="I908">
        <v>3931</v>
      </c>
      <c r="J908" s="11">
        <f t="shared" si="29"/>
        <v>7.7833800000000002</v>
      </c>
      <c r="K908" t="s">
        <v>21</v>
      </c>
      <c r="L908" t="s">
        <v>10</v>
      </c>
    </row>
    <row r="909" spans="1:12">
      <c r="A909" s="2" t="s">
        <v>19</v>
      </c>
      <c r="B909" t="s">
        <v>20</v>
      </c>
      <c r="C909">
        <v>8</v>
      </c>
      <c r="D909" t="s">
        <v>1375</v>
      </c>
      <c r="E909" t="s">
        <v>278</v>
      </c>
      <c r="F909" t="s">
        <v>278</v>
      </c>
      <c r="G909" s="1">
        <v>43916</v>
      </c>
      <c r="H909" s="6">
        <f t="shared" si="28"/>
        <v>2020</v>
      </c>
      <c r="I909">
        <v>3351</v>
      </c>
      <c r="J909" s="11">
        <f t="shared" si="29"/>
        <v>6.6349799999999997</v>
      </c>
      <c r="K909" t="s">
        <v>21</v>
      </c>
      <c r="L909" t="s">
        <v>10</v>
      </c>
    </row>
    <row r="910" spans="1:12">
      <c r="A910" s="2" t="s">
        <v>19</v>
      </c>
      <c r="B910" t="s">
        <v>20</v>
      </c>
      <c r="C910">
        <v>8</v>
      </c>
      <c r="D910" t="s">
        <v>1375</v>
      </c>
      <c r="E910" t="s">
        <v>279</v>
      </c>
      <c r="F910" t="s">
        <v>279</v>
      </c>
      <c r="G910" s="1">
        <v>43917</v>
      </c>
      <c r="H910" s="6">
        <f t="shared" si="28"/>
        <v>2020</v>
      </c>
      <c r="I910">
        <v>3055</v>
      </c>
      <c r="J910" s="11">
        <f t="shared" si="29"/>
        <v>6.0488999999999997</v>
      </c>
      <c r="K910" t="s">
        <v>21</v>
      </c>
      <c r="L910" t="s">
        <v>10</v>
      </c>
    </row>
    <row r="911" spans="1:12">
      <c r="A911" s="2" t="s">
        <v>19</v>
      </c>
      <c r="B911" t="s">
        <v>20</v>
      </c>
      <c r="C911">
        <v>8</v>
      </c>
      <c r="D911" t="s">
        <v>1375</v>
      </c>
      <c r="E911" t="s">
        <v>280</v>
      </c>
      <c r="F911" t="s">
        <v>280</v>
      </c>
      <c r="G911" s="1">
        <v>43918</v>
      </c>
      <c r="H911" s="6">
        <f t="shared" si="28"/>
        <v>2020</v>
      </c>
      <c r="I911">
        <v>3295</v>
      </c>
      <c r="J911" s="11">
        <f t="shared" si="29"/>
        <v>6.5240999999999998</v>
      </c>
      <c r="K911" t="s">
        <v>21</v>
      </c>
      <c r="L911" t="s">
        <v>10</v>
      </c>
    </row>
    <row r="912" spans="1:12">
      <c r="A912" s="2" t="s">
        <v>19</v>
      </c>
      <c r="B912" t="s">
        <v>20</v>
      </c>
      <c r="C912">
        <v>8</v>
      </c>
      <c r="D912" t="s">
        <v>1375</v>
      </c>
      <c r="E912" t="s">
        <v>281</v>
      </c>
      <c r="F912" t="s">
        <v>281</v>
      </c>
      <c r="G912" s="1">
        <v>43919</v>
      </c>
      <c r="H912" s="6">
        <f t="shared" si="28"/>
        <v>2020</v>
      </c>
      <c r="I912">
        <v>3399</v>
      </c>
      <c r="J912" s="11">
        <f t="shared" si="29"/>
        <v>6.7300199999999997</v>
      </c>
      <c r="K912" t="s">
        <v>21</v>
      </c>
      <c r="L912" t="s">
        <v>10</v>
      </c>
    </row>
    <row r="913" spans="1:12">
      <c r="A913" s="2" t="s">
        <v>19</v>
      </c>
      <c r="B913" t="s">
        <v>20</v>
      </c>
      <c r="C913">
        <v>8</v>
      </c>
      <c r="D913" t="s">
        <v>1375</v>
      </c>
      <c r="E913" t="s">
        <v>282</v>
      </c>
      <c r="F913" t="s">
        <v>282</v>
      </c>
      <c r="G913" s="1">
        <v>43920</v>
      </c>
      <c r="H913" s="6">
        <f t="shared" si="28"/>
        <v>2020</v>
      </c>
      <c r="I913">
        <v>4427</v>
      </c>
      <c r="J913" s="11">
        <f t="shared" si="29"/>
        <v>8.7654599999999991</v>
      </c>
      <c r="K913" t="s">
        <v>21</v>
      </c>
      <c r="L913" t="s">
        <v>10</v>
      </c>
    </row>
    <row r="914" spans="1:12">
      <c r="A914" s="2" t="s">
        <v>19</v>
      </c>
      <c r="B914" t="s">
        <v>20</v>
      </c>
      <c r="C914">
        <v>8</v>
      </c>
      <c r="D914" t="s">
        <v>1375</v>
      </c>
      <c r="E914" t="s">
        <v>283</v>
      </c>
      <c r="F914" t="s">
        <v>283</v>
      </c>
      <c r="G914" s="1">
        <v>43921</v>
      </c>
      <c r="H914" s="6">
        <f t="shared" si="28"/>
        <v>2020</v>
      </c>
      <c r="I914">
        <v>4394</v>
      </c>
      <c r="J914" s="11">
        <f t="shared" si="29"/>
        <v>8.7001200000000001</v>
      </c>
      <c r="K914" t="s">
        <v>21</v>
      </c>
      <c r="L914" t="s">
        <v>10</v>
      </c>
    </row>
    <row r="915" spans="1:12">
      <c r="A915" s="2" t="s">
        <v>19</v>
      </c>
      <c r="B915" t="s">
        <v>20</v>
      </c>
      <c r="C915">
        <v>8</v>
      </c>
      <c r="D915" t="s">
        <v>1375</v>
      </c>
      <c r="E915" t="s">
        <v>284</v>
      </c>
      <c r="F915" t="s">
        <v>284</v>
      </c>
      <c r="G915" s="1">
        <v>43922</v>
      </c>
      <c r="H915" s="6">
        <f t="shared" si="28"/>
        <v>2020</v>
      </c>
      <c r="I915">
        <v>5020</v>
      </c>
      <c r="J915" s="11">
        <f t="shared" si="29"/>
        <v>9.9396000000000004</v>
      </c>
      <c r="K915" t="s">
        <v>21</v>
      </c>
      <c r="L915" t="s">
        <v>10</v>
      </c>
    </row>
    <row r="916" spans="1:12">
      <c r="A916" s="2" t="s">
        <v>19</v>
      </c>
      <c r="B916" t="s">
        <v>20</v>
      </c>
      <c r="C916">
        <v>8</v>
      </c>
      <c r="D916" t="s">
        <v>1375</v>
      </c>
      <c r="E916" t="s">
        <v>285</v>
      </c>
      <c r="F916" t="s">
        <v>285</v>
      </c>
      <c r="G916" s="1">
        <v>43923</v>
      </c>
      <c r="H916" s="6">
        <f t="shared" si="28"/>
        <v>2020</v>
      </c>
      <c r="I916">
        <v>5535</v>
      </c>
      <c r="J916" s="11">
        <f t="shared" si="29"/>
        <v>10.959300000000001</v>
      </c>
      <c r="K916" t="s">
        <v>1212</v>
      </c>
      <c r="L916" t="s">
        <v>10</v>
      </c>
    </row>
    <row r="917" spans="1:12">
      <c r="A917" s="2" t="s">
        <v>19</v>
      </c>
      <c r="B917" t="s">
        <v>20</v>
      </c>
      <c r="C917">
        <v>8</v>
      </c>
      <c r="D917" t="s">
        <v>1375</v>
      </c>
      <c r="E917" t="s">
        <v>286</v>
      </c>
      <c r="F917" t="s">
        <v>286</v>
      </c>
      <c r="G917" s="1">
        <v>43924</v>
      </c>
      <c r="H917" s="6">
        <f t="shared" si="28"/>
        <v>2020</v>
      </c>
      <c r="I917">
        <v>4955</v>
      </c>
      <c r="J917" s="11">
        <f t="shared" si="29"/>
        <v>9.8109000000000002</v>
      </c>
      <c r="K917" t="s">
        <v>1212</v>
      </c>
      <c r="L917" t="s">
        <v>10</v>
      </c>
    </row>
    <row r="918" spans="1:12">
      <c r="A918" s="2" t="s">
        <v>19</v>
      </c>
      <c r="B918" t="s">
        <v>20</v>
      </c>
      <c r="C918">
        <v>8</v>
      </c>
      <c r="D918" t="s">
        <v>1375</v>
      </c>
      <c r="E918" t="s">
        <v>287</v>
      </c>
      <c r="F918" t="s">
        <v>287</v>
      </c>
      <c r="G918" s="1">
        <v>43925</v>
      </c>
      <c r="H918" s="6">
        <f t="shared" si="28"/>
        <v>2020</v>
      </c>
      <c r="I918">
        <v>5910</v>
      </c>
      <c r="J918" s="11">
        <f t="shared" si="29"/>
        <v>11.7018</v>
      </c>
      <c r="K918" t="s">
        <v>21</v>
      </c>
      <c r="L918" t="s">
        <v>10</v>
      </c>
    </row>
    <row r="919" spans="1:12">
      <c r="A919" s="2" t="s">
        <v>19</v>
      </c>
      <c r="B919" t="s">
        <v>20</v>
      </c>
      <c r="C919">
        <v>8</v>
      </c>
      <c r="D919" t="s">
        <v>1375</v>
      </c>
      <c r="E919" t="s">
        <v>288</v>
      </c>
      <c r="F919" t="s">
        <v>288</v>
      </c>
      <c r="G919" s="1">
        <v>43926</v>
      </c>
      <c r="H919" s="6">
        <f t="shared" si="28"/>
        <v>2020</v>
      </c>
      <c r="I919">
        <v>9262</v>
      </c>
      <c r="J919" s="11">
        <f t="shared" si="29"/>
        <v>18.338760000000001</v>
      </c>
      <c r="K919" t="s">
        <v>1212</v>
      </c>
      <c r="L919" t="s">
        <v>10</v>
      </c>
    </row>
    <row r="920" spans="1:12">
      <c r="A920" s="2" t="s">
        <v>19</v>
      </c>
      <c r="B920" t="s">
        <v>20</v>
      </c>
      <c r="C920">
        <v>8</v>
      </c>
      <c r="D920" t="s">
        <v>1375</v>
      </c>
      <c r="E920" t="s">
        <v>289</v>
      </c>
      <c r="F920" t="s">
        <v>289</v>
      </c>
      <c r="G920" s="1">
        <v>43927</v>
      </c>
      <c r="H920" s="6">
        <f t="shared" si="28"/>
        <v>2020</v>
      </c>
      <c r="I920">
        <v>7267</v>
      </c>
      <c r="J920" s="11">
        <f t="shared" si="29"/>
        <v>14.38866</v>
      </c>
      <c r="K920" t="s">
        <v>1212</v>
      </c>
      <c r="L920" t="s">
        <v>10</v>
      </c>
    </row>
    <row r="921" spans="1:12">
      <c r="A921" s="2" t="s">
        <v>19</v>
      </c>
      <c r="B921" t="s">
        <v>20</v>
      </c>
      <c r="C921">
        <v>8</v>
      </c>
      <c r="D921" t="s">
        <v>1375</v>
      </c>
      <c r="E921" t="s">
        <v>290</v>
      </c>
      <c r="F921" t="s">
        <v>290</v>
      </c>
      <c r="G921" s="1">
        <v>43928</v>
      </c>
      <c r="H921" s="6">
        <f t="shared" si="28"/>
        <v>2020</v>
      </c>
      <c r="I921">
        <v>6802</v>
      </c>
      <c r="J921" s="11">
        <f t="shared" si="29"/>
        <v>13.46796</v>
      </c>
      <c r="K921" t="s">
        <v>21</v>
      </c>
      <c r="L921" t="s">
        <v>10</v>
      </c>
    </row>
    <row r="922" spans="1:12">
      <c r="A922" s="2" t="s">
        <v>19</v>
      </c>
      <c r="B922" t="s">
        <v>20</v>
      </c>
      <c r="C922">
        <v>8</v>
      </c>
      <c r="D922" t="s">
        <v>1375</v>
      </c>
      <c r="E922" t="s">
        <v>291</v>
      </c>
      <c r="F922" t="s">
        <v>291</v>
      </c>
      <c r="G922" s="1">
        <v>43929</v>
      </c>
      <c r="H922" s="6">
        <f t="shared" si="28"/>
        <v>2020</v>
      </c>
      <c r="I922">
        <v>6597</v>
      </c>
      <c r="J922" s="11">
        <f t="shared" si="29"/>
        <v>13.062060000000001</v>
      </c>
      <c r="K922" t="s">
        <v>21</v>
      </c>
      <c r="L922" t="s">
        <v>10</v>
      </c>
    </row>
    <row r="923" spans="1:12">
      <c r="A923" s="2" t="s">
        <v>19</v>
      </c>
      <c r="B923" t="s">
        <v>20</v>
      </c>
      <c r="C923">
        <v>8</v>
      </c>
      <c r="D923" t="s">
        <v>1375</v>
      </c>
      <c r="E923" t="s">
        <v>292</v>
      </c>
      <c r="F923" t="s">
        <v>292</v>
      </c>
      <c r="G923" s="1">
        <v>43930</v>
      </c>
      <c r="H923" s="6">
        <f t="shared" si="28"/>
        <v>2020</v>
      </c>
      <c r="I923">
        <v>7154</v>
      </c>
      <c r="J923" s="11">
        <f t="shared" si="29"/>
        <v>14.16492</v>
      </c>
      <c r="K923" t="s">
        <v>21</v>
      </c>
      <c r="L923" t="s">
        <v>10</v>
      </c>
    </row>
    <row r="924" spans="1:12">
      <c r="A924" s="2" t="s">
        <v>19</v>
      </c>
      <c r="B924" t="s">
        <v>20</v>
      </c>
      <c r="C924">
        <v>8</v>
      </c>
      <c r="D924" t="s">
        <v>1375</v>
      </c>
      <c r="E924" t="s">
        <v>293</v>
      </c>
      <c r="F924" t="s">
        <v>293</v>
      </c>
      <c r="G924" s="1">
        <v>43931</v>
      </c>
      <c r="H924" s="6">
        <f t="shared" si="28"/>
        <v>2020</v>
      </c>
      <c r="I924">
        <v>7849</v>
      </c>
      <c r="J924" s="11">
        <f t="shared" si="29"/>
        <v>15.54102</v>
      </c>
      <c r="K924" t="s">
        <v>21</v>
      </c>
      <c r="L924" t="s">
        <v>10</v>
      </c>
    </row>
    <row r="925" spans="1:12">
      <c r="A925" s="2" t="s">
        <v>19</v>
      </c>
      <c r="B925" t="s">
        <v>20</v>
      </c>
      <c r="C925">
        <v>8</v>
      </c>
      <c r="D925" t="s">
        <v>1375</v>
      </c>
      <c r="E925" t="s">
        <v>294</v>
      </c>
      <c r="F925" t="s">
        <v>294</v>
      </c>
      <c r="G925" s="1">
        <v>43932</v>
      </c>
      <c r="H925" s="6">
        <f t="shared" si="28"/>
        <v>2020</v>
      </c>
      <c r="I925">
        <v>7816</v>
      </c>
      <c r="J925" s="11">
        <f t="shared" si="29"/>
        <v>15.475680000000001</v>
      </c>
      <c r="K925" t="s">
        <v>21</v>
      </c>
      <c r="L925" t="s">
        <v>10</v>
      </c>
    </row>
    <row r="926" spans="1:12">
      <c r="A926" s="2" t="s">
        <v>19</v>
      </c>
      <c r="B926" t="s">
        <v>20</v>
      </c>
      <c r="C926">
        <v>8</v>
      </c>
      <c r="D926" t="s">
        <v>1375</v>
      </c>
      <c r="E926" t="s">
        <v>295</v>
      </c>
      <c r="F926" t="s">
        <v>295</v>
      </c>
      <c r="G926" s="1">
        <v>43933</v>
      </c>
      <c r="H926" s="6">
        <f t="shared" si="28"/>
        <v>2020</v>
      </c>
      <c r="I926">
        <v>8484</v>
      </c>
      <c r="J926" s="11">
        <f t="shared" si="29"/>
        <v>16.79832</v>
      </c>
      <c r="K926" t="s">
        <v>21</v>
      </c>
      <c r="L926" t="s">
        <v>10</v>
      </c>
    </row>
    <row r="927" spans="1:12">
      <c r="A927" s="2" t="s">
        <v>19</v>
      </c>
      <c r="B927" t="s">
        <v>20</v>
      </c>
      <c r="C927">
        <v>8</v>
      </c>
      <c r="D927" t="s">
        <v>1375</v>
      </c>
      <c r="E927" t="s">
        <v>296</v>
      </c>
      <c r="F927" t="s">
        <v>296</v>
      </c>
      <c r="G927" s="1">
        <v>43934</v>
      </c>
      <c r="H927" s="6">
        <f t="shared" si="28"/>
        <v>2020</v>
      </c>
      <c r="I927">
        <v>7834</v>
      </c>
      <c r="J927" s="11">
        <f t="shared" si="29"/>
        <v>15.51132</v>
      </c>
      <c r="K927" t="s">
        <v>1212</v>
      </c>
      <c r="L927" t="s">
        <v>10</v>
      </c>
    </row>
    <row r="928" spans="1:12">
      <c r="A928" s="2" t="s">
        <v>19</v>
      </c>
      <c r="B928" t="s">
        <v>20</v>
      </c>
      <c r="C928">
        <v>8</v>
      </c>
      <c r="D928" t="s">
        <v>1375</v>
      </c>
      <c r="E928" t="s">
        <v>297</v>
      </c>
      <c r="F928" t="s">
        <v>297</v>
      </c>
      <c r="G928" s="1">
        <v>43935</v>
      </c>
      <c r="H928" s="6">
        <f t="shared" si="28"/>
        <v>2020</v>
      </c>
      <c r="I928">
        <v>6873</v>
      </c>
      <c r="J928" s="11">
        <f t="shared" si="29"/>
        <v>13.60854</v>
      </c>
      <c r="K928" t="s">
        <v>1212</v>
      </c>
      <c r="L928" t="s">
        <v>10</v>
      </c>
    </row>
    <row r="929" spans="1:12">
      <c r="A929" s="2" t="s">
        <v>19</v>
      </c>
      <c r="B929" t="s">
        <v>20</v>
      </c>
      <c r="C929">
        <v>8</v>
      </c>
      <c r="D929" t="s">
        <v>1375</v>
      </c>
      <c r="E929" t="s">
        <v>298</v>
      </c>
      <c r="F929" t="s">
        <v>298</v>
      </c>
      <c r="G929" s="1">
        <v>43936</v>
      </c>
      <c r="H929" s="6">
        <f t="shared" si="28"/>
        <v>2020</v>
      </c>
      <c r="I929">
        <v>6582</v>
      </c>
      <c r="J929" s="11">
        <f t="shared" si="29"/>
        <v>13.032360000000001</v>
      </c>
      <c r="K929" t="s">
        <v>1212</v>
      </c>
      <c r="L929" t="s">
        <v>10</v>
      </c>
    </row>
    <row r="930" spans="1:12">
      <c r="A930" s="2" t="s">
        <v>19</v>
      </c>
      <c r="B930" t="s">
        <v>20</v>
      </c>
      <c r="C930">
        <v>8</v>
      </c>
      <c r="D930" t="s">
        <v>1375</v>
      </c>
      <c r="E930" t="s">
        <v>299</v>
      </c>
      <c r="F930" t="s">
        <v>299</v>
      </c>
      <c r="G930" s="1">
        <v>43937</v>
      </c>
      <c r="H930" s="6">
        <f t="shared" si="28"/>
        <v>2020</v>
      </c>
      <c r="I930">
        <v>6807</v>
      </c>
      <c r="J930" s="11">
        <f t="shared" si="29"/>
        <v>13.47786</v>
      </c>
      <c r="K930" t="s">
        <v>1212</v>
      </c>
      <c r="L930" t="s">
        <v>10</v>
      </c>
    </row>
    <row r="931" spans="1:12">
      <c r="A931" s="2" t="s">
        <v>19</v>
      </c>
      <c r="B931" t="s">
        <v>20</v>
      </c>
      <c r="C931">
        <v>8</v>
      </c>
      <c r="D931" t="s">
        <v>1375</v>
      </c>
      <c r="E931" t="s">
        <v>300</v>
      </c>
      <c r="F931" t="s">
        <v>300</v>
      </c>
      <c r="G931" s="1">
        <v>43938</v>
      </c>
      <c r="H931" s="6">
        <f t="shared" si="28"/>
        <v>2020</v>
      </c>
      <c r="I931">
        <v>6960</v>
      </c>
      <c r="J931" s="11">
        <f t="shared" si="29"/>
        <v>13.780799999999999</v>
      </c>
      <c r="K931" t="s">
        <v>1212</v>
      </c>
      <c r="L931" t="s">
        <v>10</v>
      </c>
    </row>
    <row r="932" spans="1:12">
      <c r="A932" s="2" t="s">
        <v>19</v>
      </c>
      <c r="B932" t="s">
        <v>20</v>
      </c>
      <c r="C932">
        <v>8</v>
      </c>
      <c r="D932" t="s">
        <v>1375</v>
      </c>
      <c r="E932" t="s">
        <v>301</v>
      </c>
      <c r="F932" t="s">
        <v>301</v>
      </c>
      <c r="G932" s="1">
        <v>43939</v>
      </c>
      <c r="H932" s="6">
        <f t="shared" si="28"/>
        <v>2020</v>
      </c>
      <c r="I932">
        <v>6724</v>
      </c>
      <c r="J932" s="11">
        <f t="shared" si="29"/>
        <v>13.31352</v>
      </c>
      <c r="K932" t="s">
        <v>1212</v>
      </c>
      <c r="L932" t="s">
        <v>10</v>
      </c>
    </row>
    <row r="933" spans="1:12">
      <c r="A933" s="2" t="s">
        <v>19</v>
      </c>
      <c r="B933" t="s">
        <v>20</v>
      </c>
      <c r="C933">
        <v>8</v>
      </c>
      <c r="D933" t="s">
        <v>1375</v>
      </c>
      <c r="E933" t="s">
        <v>302</v>
      </c>
      <c r="F933" t="s">
        <v>302</v>
      </c>
      <c r="G933" s="1">
        <v>43940</v>
      </c>
      <c r="H933" s="6">
        <f t="shared" si="28"/>
        <v>2020</v>
      </c>
      <c r="I933">
        <v>6688</v>
      </c>
      <c r="J933" s="11">
        <f t="shared" si="29"/>
        <v>13.242240000000001</v>
      </c>
      <c r="K933" t="s">
        <v>1212</v>
      </c>
      <c r="L933" t="s">
        <v>10</v>
      </c>
    </row>
    <row r="934" spans="1:12">
      <c r="A934" s="2" t="s">
        <v>19</v>
      </c>
      <c r="B934" t="s">
        <v>20</v>
      </c>
      <c r="C934">
        <v>8</v>
      </c>
      <c r="D934" t="s">
        <v>1375</v>
      </c>
      <c r="E934" t="s">
        <v>472</v>
      </c>
      <c r="F934" t="s">
        <v>472</v>
      </c>
      <c r="G934" s="1">
        <v>43941</v>
      </c>
      <c r="H934" s="6">
        <f t="shared" si="28"/>
        <v>2020</v>
      </c>
      <c r="I934">
        <v>6777</v>
      </c>
      <c r="J934" s="11">
        <f t="shared" si="29"/>
        <v>13.41846</v>
      </c>
      <c r="K934" t="s">
        <v>1212</v>
      </c>
      <c r="L934" t="s">
        <v>10</v>
      </c>
    </row>
    <row r="935" spans="1:12">
      <c r="A935" s="2" t="s">
        <v>19</v>
      </c>
      <c r="B935" t="s">
        <v>20</v>
      </c>
      <c r="C935">
        <v>8</v>
      </c>
      <c r="D935" t="s">
        <v>1375</v>
      </c>
      <c r="E935" t="s">
        <v>303</v>
      </c>
      <c r="F935" t="s">
        <v>303</v>
      </c>
      <c r="G935" s="1">
        <v>43942</v>
      </c>
      <c r="H935" s="6">
        <f t="shared" si="28"/>
        <v>2020</v>
      </c>
      <c r="I935">
        <v>6007</v>
      </c>
      <c r="J935" s="11">
        <f t="shared" si="29"/>
        <v>11.89386</v>
      </c>
      <c r="K935" t="s">
        <v>21</v>
      </c>
      <c r="L935" t="s">
        <v>10</v>
      </c>
    </row>
    <row r="936" spans="1:12">
      <c r="A936" s="2" t="s">
        <v>19</v>
      </c>
      <c r="B936" t="s">
        <v>20</v>
      </c>
      <c r="C936">
        <v>8</v>
      </c>
      <c r="D936" t="s">
        <v>1375</v>
      </c>
      <c r="E936" t="s">
        <v>304</v>
      </c>
      <c r="F936" t="s">
        <v>304</v>
      </c>
      <c r="G936" s="1">
        <v>43943</v>
      </c>
      <c r="H936" s="6">
        <f t="shared" si="28"/>
        <v>2020</v>
      </c>
      <c r="I936">
        <v>6382</v>
      </c>
      <c r="J936" s="11">
        <f t="shared" si="29"/>
        <v>12.63636</v>
      </c>
      <c r="K936" t="s">
        <v>21</v>
      </c>
      <c r="L936" t="s">
        <v>10</v>
      </c>
    </row>
    <row r="937" spans="1:12">
      <c r="A937" s="2" t="s">
        <v>19</v>
      </c>
      <c r="B937" t="s">
        <v>20</v>
      </c>
      <c r="C937">
        <v>8</v>
      </c>
      <c r="D937" t="s">
        <v>1375</v>
      </c>
      <c r="E937" t="s">
        <v>305</v>
      </c>
      <c r="F937" t="s">
        <v>305</v>
      </c>
      <c r="G937" s="1">
        <v>43944</v>
      </c>
      <c r="H937" s="6">
        <f t="shared" si="28"/>
        <v>2020</v>
      </c>
      <c r="I937">
        <v>6449</v>
      </c>
      <c r="J937" s="11">
        <f t="shared" si="29"/>
        <v>12.769019999999999</v>
      </c>
      <c r="K937" t="s">
        <v>21</v>
      </c>
      <c r="L937" t="s">
        <v>10</v>
      </c>
    </row>
    <row r="938" spans="1:12">
      <c r="A938" s="2" t="s">
        <v>19</v>
      </c>
      <c r="B938" t="s">
        <v>20</v>
      </c>
      <c r="C938">
        <v>8</v>
      </c>
      <c r="D938" t="s">
        <v>1375</v>
      </c>
      <c r="E938" t="s">
        <v>306</v>
      </c>
      <c r="F938" t="s">
        <v>306</v>
      </c>
      <c r="G938" s="1">
        <v>43945</v>
      </c>
      <c r="H938" s="6">
        <f t="shared" si="28"/>
        <v>2020</v>
      </c>
      <c r="I938">
        <v>6638</v>
      </c>
      <c r="J938" s="11">
        <f t="shared" si="29"/>
        <v>13.14324</v>
      </c>
      <c r="K938" t="s">
        <v>1212</v>
      </c>
      <c r="L938" t="s">
        <v>10</v>
      </c>
    </row>
    <row r="939" spans="1:12">
      <c r="A939" s="2" t="s">
        <v>19</v>
      </c>
      <c r="B939" t="s">
        <v>20</v>
      </c>
      <c r="C939">
        <v>8</v>
      </c>
      <c r="D939" t="s">
        <v>1375</v>
      </c>
      <c r="E939" t="s">
        <v>473</v>
      </c>
      <c r="F939" t="s">
        <v>473</v>
      </c>
      <c r="G939" s="1">
        <v>43946</v>
      </c>
      <c r="H939" s="6">
        <f t="shared" si="28"/>
        <v>2020</v>
      </c>
      <c r="I939">
        <v>6992</v>
      </c>
      <c r="J939" s="11">
        <f t="shared" si="29"/>
        <v>13.84416</v>
      </c>
      <c r="K939" t="s">
        <v>1212</v>
      </c>
      <c r="L939" t="s">
        <v>10</v>
      </c>
    </row>
    <row r="940" spans="1:12">
      <c r="A940" s="2" t="s">
        <v>19</v>
      </c>
      <c r="B940" t="s">
        <v>20</v>
      </c>
      <c r="C940">
        <v>8</v>
      </c>
      <c r="D940" t="s">
        <v>1375</v>
      </c>
      <c r="E940" t="s">
        <v>307</v>
      </c>
      <c r="F940" t="s">
        <v>307</v>
      </c>
      <c r="G940" s="1">
        <v>43947</v>
      </c>
      <c r="H940" s="6">
        <f t="shared" si="28"/>
        <v>2020</v>
      </c>
      <c r="I940">
        <v>6097</v>
      </c>
      <c r="J940" s="11">
        <f t="shared" si="29"/>
        <v>12.07206</v>
      </c>
      <c r="K940" t="s">
        <v>1212</v>
      </c>
      <c r="L940" t="s">
        <v>10</v>
      </c>
    </row>
    <row r="941" spans="1:12">
      <c r="A941" s="2" t="s">
        <v>19</v>
      </c>
      <c r="B941" t="s">
        <v>20</v>
      </c>
      <c r="C941">
        <v>8</v>
      </c>
      <c r="D941" t="s">
        <v>1375</v>
      </c>
      <c r="E941" t="s">
        <v>308</v>
      </c>
      <c r="F941" t="s">
        <v>308</v>
      </c>
      <c r="G941" s="1">
        <v>43948</v>
      </c>
      <c r="H941" s="6">
        <f t="shared" si="28"/>
        <v>2020</v>
      </c>
      <c r="I941">
        <v>6216</v>
      </c>
      <c r="J941" s="11">
        <f t="shared" si="29"/>
        <v>12.30768</v>
      </c>
      <c r="K941" t="s">
        <v>1212</v>
      </c>
      <c r="L941" t="s">
        <v>10</v>
      </c>
    </row>
    <row r="942" spans="1:12">
      <c r="A942" s="2" t="s">
        <v>19</v>
      </c>
      <c r="B942" t="s">
        <v>20</v>
      </c>
      <c r="C942">
        <v>8</v>
      </c>
      <c r="D942" t="s">
        <v>1375</v>
      </c>
      <c r="E942" t="s">
        <v>309</v>
      </c>
      <c r="F942" t="s">
        <v>309</v>
      </c>
      <c r="G942" s="1">
        <v>43949</v>
      </c>
      <c r="H942" s="6">
        <f t="shared" si="28"/>
        <v>2020</v>
      </c>
      <c r="I942">
        <v>6604</v>
      </c>
      <c r="J942" s="11">
        <f t="shared" si="29"/>
        <v>13.07592</v>
      </c>
      <c r="K942" t="s">
        <v>21</v>
      </c>
      <c r="L942" t="s">
        <v>10</v>
      </c>
    </row>
    <row r="943" spans="1:12">
      <c r="A943" s="2" t="s">
        <v>19</v>
      </c>
      <c r="B943" t="s">
        <v>20</v>
      </c>
      <c r="C943">
        <v>8</v>
      </c>
      <c r="D943" t="s">
        <v>1375</v>
      </c>
      <c r="E943" t="s">
        <v>310</v>
      </c>
      <c r="F943" t="s">
        <v>310</v>
      </c>
      <c r="G943" s="1">
        <v>43950</v>
      </c>
      <c r="H943" s="6">
        <f t="shared" si="28"/>
        <v>2020</v>
      </c>
      <c r="I943">
        <v>6793</v>
      </c>
      <c r="J943" s="11">
        <f t="shared" si="29"/>
        <v>13.450139999999999</v>
      </c>
      <c r="K943" t="s">
        <v>21</v>
      </c>
      <c r="L943" t="s">
        <v>10</v>
      </c>
    </row>
    <row r="944" spans="1:12">
      <c r="A944" s="2" t="s">
        <v>19</v>
      </c>
      <c r="B944" t="s">
        <v>20</v>
      </c>
      <c r="C944">
        <v>8</v>
      </c>
      <c r="D944" t="s">
        <v>1375</v>
      </c>
      <c r="E944" t="s">
        <v>474</v>
      </c>
      <c r="F944" t="s">
        <v>474</v>
      </c>
      <c r="G944" s="1">
        <v>43951</v>
      </c>
      <c r="H944" s="6">
        <f t="shared" si="28"/>
        <v>2020</v>
      </c>
      <c r="I944">
        <v>6521</v>
      </c>
      <c r="J944" s="11">
        <f t="shared" si="29"/>
        <v>12.911580000000001</v>
      </c>
      <c r="K944" t="s">
        <v>21</v>
      </c>
      <c r="L944" t="s">
        <v>10</v>
      </c>
    </row>
    <row r="945" spans="1:12">
      <c r="A945" s="2" t="s">
        <v>19</v>
      </c>
      <c r="B945" t="s">
        <v>20</v>
      </c>
      <c r="C945">
        <v>8</v>
      </c>
      <c r="D945" t="s">
        <v>1375</v>
      </c>
      <c r="E945" t="s">
        <v>311</v>
      </c>
      <c r="F945" t="s">
        <v>311</v>
      </c>
      <c r="G945" s="1">
        <v>43952</v>
      </c>
      <c r="H945" s="6">
        <f t="shared" si="28"/>
        <v>2020</v>
      </c>
      <c r="I945">
        <v>6672</v>
      </c>
      <c r="J945" s="11">
        <f t="shared" si="29"/>
        <v>13.210559999999999</v>
      </c>
      <c r="K945" t="s">
        <v>21</v>
      </c>
      <c r="L945" t="s">
        <v>10</v>
      </c>
    </row>
    <row r="946" spans="1:12">
      <c r="A946" s="2" t="s">
        <v>19</v>
      </c>
      <c r="B946" t="s">
        <v>20</v>
      </c>
      <c r="C946">
        <v>8</v>
      </c>
      <c r="D946" t="s">
        <v>1375</v>
      </c>
      <c r="E946" t="s">
        <v>312</v>
      </c>
      <c r="F946" t="s">
        <v>312</v>
      </c>
      <c r="G946" s="1">
        <v>43953</v>
      </c>
      <c r="H946" s="6">
        <f t="shared" si="28"/>
        <v>2020</v>
      </c>
      <c r="I946">
        <v>4814</v>
      </c>
      <c r="J946" s="11">
        <f t="shared" si="29"/>
        <v>9.53172</v>
      </c>
      <c r="K946" t="s">
        <v>21</v>
      </c>
      <c r="L946" t="s">
        <v>10</v>
      </c>
    </row>
    <row r="947" spans="1:12">
      <c r="A947" s="2" t="s">
        <v>19</v>
      </c>
      <c r="B947" t="s">
        <v>20</v>
      </c>
      <c r="C947">
        <v>8</v>
      </c>
      <c r="D947" t="s">
        <v>1375</v>
      </c>
      <c r="E947" t="s">
        <v>313</v>
      </c>
      <c r="F947" t="s">
        <v>313</v>
      </c>
      <c r="G947" s="1">
        <v>43954</v>
      </c>
      <c r="H947" s="6">
        <f t="shared" si="28"/>
        <v>2020</v>
      </c>
      <c r="I947">
        <v>5411</v>
      </c>
      <c r="J947" s="11">
        <f t="shared" si="29"/>
        <v>10.71378</v>
      </c>
      <c r="K947" t="s">
        <v>21</v>
      </c>
      <c r="L947" t="s">
        <v>10</v>
      </c>
    </row>
    <row r="948" spans="1:12">
      <c r="A948" s="2" t="s">
        <v>19</v>
      </c>
      <c r="B948" t="s">
        <v>20</v>
      </c>
      <c r="C948">
        <v>8</v>
      </c>
      <c r="D948" t="s">
        <v>1375</v>
      </c>
      <c r="E948" t="s">
        <v>475</v>
      </c>
      <c r="F948" t="s">
        <v>475</v>
      </c>
      <c r="G948" s="1">
        <v>43955</v>
      </c>
      <c r="H948" s="6">
        <f t="shared" si="28"/>
        <v>2020</v>
      </c>
      <c r="I948">
        <v>5084</v>
      </c>
      <c r="J948" s="11">
        <f t="shared" si="29"/>
        <v>10.066319999999999</v>
      </c>
      <c r="K948" t="s">
        <v>21</v>
      </c>
      <c r="L948" t="s">
        <v>10</v>
      </c>
    </row>
    <row r="949" spans="1:12">
      <c r="A949" s="2" t="s">
        <v>19</v>
      </c>
      <c r="B949" t="s">
        <v>20</v>
      </c>
      <c r="C949">
        <v>8</v>
      </c>
      <c r="D949" t="s">
        <v>1375</v>
      </c>
      <c r="E949" t="s">
        <v>314</v>
      </c>
      <c r="F949" t="s">
        <v>314</v>
      </c>
      <c r="G949" s="1">
        <v>43956</v>
      </c>
      <c r="H949" s="6">
        <f t="shared" si="28"/>
        <v>2020</v>
      </c>
      <c r="I949">
        <v>4746</v>
      </c>
      <c r="J949" s="11">
        <f t="shared" si="29"/>
        <v>9.3970800000000008</v>
      </c>
      <c r="K949" t="s">
        <v>21</v>
      </c>
      <c r="L949" t="s">
        <v>10</v>
      </c>
    </row>
    <row r="950" spans="1:12">
      <c r="A950" s="2" t="s">
        <v>19</v>
      </c>
      <c r="B950" t="s">
        <v>20</v>
      </c>
      <c r="C950">
        <v>8</v>
      </c>
      <c r="D950" t="s">
        <v>1375</v>
      </c>
      <c r="E950" t="s">
        <v>315</v>
      </c>
      <c r="F950" t="s">
        <v>315</v>
      </c>
      <c r="G950" s="1">
        <v>43957</v>
      </c>
      <c r="H950" s="6">
        <f t="shared" si="28"/>
        <v>2020</v>
      </c>
      <c r="I950">
        <v>4687</v>
      </c>
      <c r="J950" s="11">
        <f t="shared" si="29"/>
        <v>9.2802600000000002</v>
      </c>
      <c r="K950" t="s">
        <v>21</v>
      </c>
      <c r="L950" t="s">
        <v>10</v>
      </c>
    </row>
    <row r="951" spans="1:12">
      <c r="A951" s="2" t="s">
        <v>19</v>
      </c>
      <c r="B951" t="s">
        <v>20</v>
      </c>
      <c r="C951">
        <v>8</v>
      </c>
      <c r="D951" t="s">
        <v>1375</v>
      </c>
      <c r="E951" t="s">
        <v>316</v>
      </c>
      <c r="F951" t="s">
        <v>316</v>
      </c>
      <c r="G951" s="1">
        <v>43958</v>
      </c>
      <c r="H951" s="6">
        <f t="shared" si="28"/>
        <v>2020</v>
      </c>
      <c r="I951">
        <v>4121</v>
      </c>
      <c r="J951" s="11">
        <f t="shared" si="29"/>
        <v>8.1595800000000001</v>
      </c>
      <c r="K951" t="s">
        <v>21</v>
      </c>
      <c r="L951" t="s">
        <v>10</v>
      </c>
    </row>
    <row r="952" spans="1:12">
      <c r="A952" s="2" t="s">
        <v>19</v>
      </c>
      <c r="B952" t="s">
        <v>20</v>
      </c>
      <c r="C952">
        <v>8</v>
      </c>
      <c r="D952" t="s">
        <v>1375</v>
      </c>
      <c r="E952" t="s">
        <v>317</v>
      </c>
      <c r="F952" t="s">
        <v>317</v>
      </c>
      <c r="G952" s="1">
        <v>43959</v>
      </c>
      <c r="H952" s="6">
        <f t="shared" si="28"/>
        <v>2020</v>
      </c>
      <c r="I952">
        <v>4369</v>
      </c>
      <c r="J952" s="11">
        <f t="shared" si="29"/>
        <v>8.65062</v>
      </c>
      <c r="K952" t="s">
        <v>21</v>
      </c>
      <c r="L952" t="s">
        <v>10</v>
      </c>
    </row>
    <row r="953" spans="1:12">
      <c r="A953" s="2" t="s">
        <v>19</v>
      </c>
      <c r="B953" t="s">
        <v>20</v>
      </c>
      <c r="C953">
        <v>8</v>
      </c>
      <c r="D953" t="s">
        <v>1375</v>
      </c>
      <c r="E953" t="s">
        <v>318</v>
      </c>
      <c r="F953" t="s">
        <v>318</v>
      </c>
      <c r="G953" s="1">
        <v>43960</v>
      </c>
      <c r="H953" s="6">
        <f t="shared" si="28"/>
        <v>2020</v>
      </c>
      <c r="I953">
        <v>4266</v>
      </c>
      <c r="J953" s="11">
        <f t="shared" si="29"/>
        <v>8.4466800000000006</v>
      </c>
      <c r="K953" t="s">
        <v>21</v>
      </c>
      <c r="L953" t="s">
        <v>10</v>
      </c>
    </row>
    <row r="954" spans="1:12">
      <c r="A954" s="2" t="s">
        <v>19</v>
      </c>
      <c r="B954" t="s">
        <v>20</v>
      </c>
      <c r="C954">
        <v>8</v>
      </c>
      <c r="D954" t="s">
        <v>1375</v>
      </c>
      <c r="E954" t="s">
        <v>319</v>
      </c>
      <c r="F954" t="s">
        <v>319</v>
      </c>
      <c r="G954" s="1">
        <v>43961</v>
      </c>
      <c r="H954" s="6">
        <f t="shared" si="28"/>
        <v>2020</v>
      </c>
      <c r="I954">
        <v>3797</v>
      </c>
      <c r="J954" s="11">
        <f t="shared" si="29"/>
        <v>7.5180600000000002</v>
      </c>
      <c r="K954" t="s">
        <v>21</v>
      </c>
      <c r="L954" t="s">
        <v>10</v>
      </c>
    </row>
    <row r="955" spans="1:12">
      <c r="A955" s="2" t="s">
        <v>19</v>
      </c>
      <c r="B955" t="s">
        <v>20</v>
      </c>
      <c r="C955">
        <v>8</v>
      </c>
      <c r="D955" t="s">
        <v>1375</v>
      </c>
      <c r="E955" t="s">
        <v>320</v>
      </c>
      <c r="F955" t="s">
        <v>320</v>
      </c>
      <c r="G955" s="1">
        <v>43962</v>
      </c>
      <c r="H955" s="6">
        <f t="shared" si="28"/>
        <v>2020</v>
      </c>
      <c r="I955">
        <v>4172</v>
      </c>
      <c r="J955" s="11">
        <f t="shared" si="29"/>
        <v>8.2605599999999999</v>
      </c>
      <c r="K955" t="s">
        <v>1212</v>
      </c>
      <c r="L955" t="s">
        <v>10</v>
      </c>
    </row>
    <row r="956" spans="1:12">
      <c r="A956" s="2" t="s">
        <v>19</v>
      </c>
      <c r="B956" t="s">
        <v>20</v>
      </c>
      <c r="C956">
        <v>8</v>
      </c>
      <c r="D956" t="s">
        <v>1375</v>
      </c>
      <c r="E956" t="s">
        <v>321</v>
      </c>
      <c r="F956" t="s">
        <v>321</v>
      </c>
      <c r="G956" s="1">
        <v>43963</v>
      </c>
      <c r="H956" s="6">
        <f t="shared" si="28"/>
        <v>2020</v>
      </c>
      <c r="I956">
        <v>4725</v>
      </c>
      <c r="J956" s="11">
        <f t="shared" si="29"/>
        <v>9.3554999999999993</v>
      </c>
      <c r="K956" t="s">
        <v>1212</v>
      </c>
      <c r="L956" t="s">
        <v>10</v>
      </c>
    </row>
    <row r="957" spans="1:12">
      <c r="A957" s="2" t="s">
        <v>19</v>
      </c>
      <c r="B957" t="s">
        <v>20</v>
      </c>
      <c r="C957">
        <v>8</v>
      </c>
      <c r="D957" t="s">
        <v>1375</v>
      </c>
      <c r="E957" t="s">
        <v>322</v>
      </c>
      <c r="F957" t="s">
        <v>322</v>
      </c>
      <c r="G957" s="1">
        <v>43964</v>
      </c>
      <c r="H957" s="6">
        <f t="shared" si="28"/>
        <v>2020</v>
      </c>
      <c r="I957">
        <v>4765</v>
      </c>
      <c r="J957" s="11">
        <f t="shared" si="29"/>
        <v>9.4346999999999994</v>
      </c>
      <c r="K957" t="s">
        <v>1212</v>
      </c>
      <c r="L957" t="s">
        <v>10</v>
      </c>
    </row>
    <row r="958" spans="1:12">
      <c r="A958" s="2" t="s">
        <v>19</v>
      </c>
      <c r="B958" t="s">
        <v>20</v>
      </c>
      <c r="C958">
        <v>8</v>
      </c>
      <c r="D958" t="s">
        <v>1375</v>
      </c>
      <c r="E958" t="s">
        <v>323</v>
      </c>
      <c r="F958" t="s">
        <v>323</v>
      </c>
      <c r="G958" s="1">
        <v>43965</v>
      </c>
      <c r="H958" s="6">
        <f t="shared" si="28"/>
        <v>2020</v>
      </c>
      <c r="I958">
        <v>5039</v>
      </c>
      <c r="J958" s="11">
        <f t="shared" si="29"/>
        <v>9.9772199999999991</v>
      </c>
      <c r="K958" t="s">
        <v>1212</v>
      </c>
      <c r="L958" t="s">
        <v>10</v>
      </c>
    </row>
    <row r="959" spans="1:12">
      <c r="A959" s="2" t="s">
        <v>19</v>
      </c>
      <c r="B959" t="s">
        <v>20</v>
      </c>
      <c r="C959">
        <v>8</v>
      </c>
      <c r="D959" t="s">
        <v>1375</v>
      </c>
      <c r="E959" t="s">
        <v>324</v>
      </c>
      <c r="F959" t="s">
        <v>324</v>
      </c>
      <c r="G959" s="1">
        <v>43966</v>
      </c>
      <c r="H959" s="6">
        <f t="shared" si="28"/>
        <v>2020</v>
      </c>
      <c r="I959">
        <v>4448</v>
      </c>
      <c r="J959" s="11">
        <f t="shared" si="29"/>
        <v>8.8070400000000006</v>
      </c>
      <c r="K959" t="s">
        <v>1212</v>
      </c>
      <c r="L959" t="s">
        <v>10</v>
      </c>
    </row>
    <row r="960" spans="1:12">
      <c r="A960" s="2" t="s">
        <v>19</v>
      </c>
      <c r="B960" t="s">
        <v>20</v>
      </c>
      <c r="C960">
        <v>8</v>
      </c>
      <c r="D960" t="s">
        <v>1375</v>
      </c>
      <c r="E960" t="s">
        <v>325</v>
      </c>
      <c r="F960" t="s">
        <v>325</v>
      </c>
      <c r="G960" s="1">
        <v>43967</v>
      </c>
      <c r="H960" s="6">
        <f t="shared" si="28"/>
        <v>2020</v>
      </c>
      <c r="I960">
        <v>3947</v>
      </c>
      <c r="J960" s="11">
        <f t="shared" si="29"/>
        <v>7.8150599999999999</v>
      </c>
      <c r="K960" t="s">
        <v>1212</v>
      </c>
      <c r="L960" t="s">
        <v>10</v>
      </c>
    </row>
    <row r="961" spans="1:12">
      <c r="A961" s="2" t="s">
        <v>19</v>
      </c>
      <c r="B961" t="s">
        <v>20</v>
      </c>
      <c r="C961">
        <v>8</v>
      </c>
      <c r="D961" t="s">
        <v>1375</v>
      </c>
      <c r="E961" t="s">
        <v>326</v>
      </c>
      <c r="F961" t="s">
        <v>326</v>
      </c>
      <c r="G961" s="1">
        <v>43968</v>
      </c>
      <c r="H961" s="6">
        <f t="shared" si="28"/>
        <v>2020</v>
      </c>
      <c r="I961">
        <v>9291</v>
      </c>
      <c r="J961" s="11">
        <f t="shared" si="29"/>
        <v>18.396180000000001</v>
      </c>
      <c r="K961" t="s">
        <v>1212</v>
      </c>
      <c r="L961" t="s">
        <v>10</v>
      </c>
    </row>
    <row r="962" spans="1:12">
      <c r="A962" s="2" t="s">
        <v>19</v>
      </c>
      <c r="B962" t="s">
        <v>20</v>
      </c>
      <c r="C962">
        <v>8</v>
      </c>
      <c r="D962" t="s">
        <v>1375</v>
      </c>
      <c r="E962" t="s">
        <v>327</v>
      </c>
      <c r="F962" t="s">
        <v>327</v>
      </c>
      <c r="G962" s="1">
        <v>43969</v>
      </c>
      <c r="H962" s="6">
        <f t="shared" si="28"/>
        <v>2020</v>
      </c>
      <c r="I962">
        <v>10998</v>
      </c>
      <c r="J962" s="11">
        <f t="shared" si="29"/>
        <v>21.776039999999998</v>
      </c>
      <c r="K962" t="s">
        <v>1212</v>
      </c>
      <c r="L962" t="s">
        <v>10</v>
      </c>
    </row>
    <row r="963" spans="1:12">
      <c r="A963" s="2" t="s">
        <v>19</v>
      </c>
      <c r="B963" t="s">
        <v>20</v>
      </c>
      <c r="C963">
        <v>8</v>
      </c>
      <c r="D963" t="s">
        <v>1375</v>
      </c>
      <c r="E963" t="s">
        <v>328</v>
      </c>
      <c r="F963" t="s">
        <v>328</v>
      </c>
      <c r="G963" s="1">
        <v>43970</v>
      </c>
      <c r="H963" s="6">
        <f t="shared" ref="H963:H1026" si="30">IF(MONTH(G963)&gt;9, YEAR(G963)+1,YEAR(G963))</f>
        <v>2020</v>
      </c>
      <c r="I963">
        <v>7078</v>
      </c>
      <c r="J963" s="11">
        <f t="shared" ref="J963:J1026" si="31">I963*0.00198</f>
        <v>14.01444</v>
      </c>
      <c r="K963" t="s">
        <v>1212</v>
      </c>
      <c r="L963" t="s">
        <v>10</v>
      </c>
    </row>
    <row r="964" spans="1:12">
      <c r="A964" s="2" t="s">
        <v>19</v>
      </c>
      <c r="B964" t="s">
        <v>20</v>
      </c>
      <c r="C964">
        <v>8</v>
      </c>
      <c r="D964" t="s">
        <v>1375</v>
      </c>
      <c r="E964" t="s">
        <v>329</v>
      </c>
      <c r="F964" t="s">
        <v>329</v>
      </c>
      <c r="G964" s="1">
        <v>43971</v>
      </c>
      <c r="H964" s="6">
        <f t="shared" si="30"/>
        <v>2020</v>
      </c>
      <c r="I964">
        <v>6994</v>
      </c>
      <c r="J964" s="11">
        <f t="shared" si="31"/>
        <v>13.84812</v>
      </c>
      <c r="K964" t="s">
        <v>1212</v>
      </c>
      <c r="L964" t="s">
        <v>10</v>
      </c>
    </row>
    <row r="965" spans="1:12">
      <c r="A965" s="2" t="s">
        <v>19</v>
      </c>
      <c r="B965" t="s">
        <v>20</v>
      </c>
      <c r="C965">
        <v>8</v>
      </c>
      <c r="D965" t="s">
        <v>1375</v>
      </c>
      <c r="E965" t="s">
        <v>330</v>
      </c>
      <c r="F965" t="s">
        <v>330</v>
      </c>
      <c r="G965" s="1">
        <v>43972</v>
      </c>
      <c r="H965" s="6">
        <f t="shared" si="30"/>
        <v>2020</v>
      </c>
      <c r="I965">
        <v>5400</v>
      </c>
      <c r="J965" s="11">
        <f t="shared" si="31"/>
        <v>10.692</v>
      </c>
      <c r="K965" t="s">
        <v>1212</v>
      </c>
      <c r="L965" t="s">
        <v>10</v>
      </c>
    </row>
    <row r="966" spans="1:12">
      <c r="A966" s="2" t="s">
        <v>19</v>
      </c>
      <c r="B966" t="s">
        <v>20</v>
      </c>
      <c r="C966">
        <v>8</v>
      </c>
      <c r="D966" t="s">
        <v>1375</v>
      </c>
      <c r="E966" t="s">
        <v>331</v>
      </c>
      <c r="F966" t="s">
        <v>331</v>
      </c>
      <c r="G966" s="1">
        <v>43973</v>
      </c>
      <c r="H966" s="6">
        <f t="shared" si="30"/>
        <v>2020</v>
      </c>
      <c r="I966">
        <v>5060</v>
      </c>
      <c r="J966" s="11">
        <f t="shared" si="31"/>
        <v>10.018800000000001</v>
      </c>
      <c r="K966" t="s">
        <v>1212</v>
      </c>
      <c r="L966" t="s">
        <v>10</v>
      </c>
    </row>
    <row r="967" spans="1:12">
      <c r="A967" s="2" t="s">
        <v>19</v>
      </c>
      <c r="B967" t="s">
        <v>20</v>
      </c>
      <c r="C967">
        <v>8</v>
      </c>
      <c r="D967" t="s">
        <v>1375</v>
      </c>
      <c r="E967" t="s">
        <v>332</v>
      </c>
      <c r="F967" t="s">
        <v>332</v>
      </c>
      <c r="G967" s="1">
        <v>43974</v>
      </c>
      <c r="H967" s="6">
        <f t="shared" si="30"/>
        <v>2020</v>
      </c>
      <c r="I967">
        <v>4029</v>
      </c>
      <c r="J967" s="11">
        <f t="shared" si="31"/>
        <v>7.9774200000000004</v>
      </c>
      <c r="K967" t="s">
        <v>1212</v>
      </c>
      <c r="L967" t="s">
        <v>10</v>
      </c>
    </row>
    <row r="968" spans="1:12">
      <c r="A968" s="2" t="s">
        <v>19</v>
      </c>
      <c r="B968" t="s">
        <v>20</v>
      </c>
      <c r="C968">
        <v>8</v>
      </c>
      <c r="D968" t="s">
        <v>1375</v>
      </c>
      <c r="E968" t="s">
        <v>333</v>
      </c>
      <c r="F968" t="s">
        <v>333</v>
      </c>
      <c r="G968" s="1">
        <v>43975</v>
      </c>
      <c r="H968" s="6">
        <f t="shared" si="30"/>
        <v>2020</v>
      </c>
      <c r="I968">
        <v>4065</v>
      </c>
      <c r="J968" s="11">
        <f t="shared" si="31"/>
        <v>8.0487000000000002</v>
      </c>
      <c r="K968" t="s">
        <v>1212</v>
      </c>
      <c r="L968" t="s">
        <v>10</v>
      </c>
    </row>
    <row r="969" spans="1:12">
      <c r="A969" s="2" t="s">
        <v>19</v>
      </c>
      <c r="B969" t="s">
        <v>20</v>
      </c>
      <c r="C969">
        <v>8</v>
      </c>
      <c r="D969" t="s">
        <v>1375</v>
      </c>
      <c r="E969" t="s">
        <v>334</v>
      </c>
      <c r="F969" t="s">
        <v>334</v>
      </c>
      <c r="G969" s="1">
        <v>43976</v>
      </c>
      <c r="H969" s="6">
        <f t="shared" si="30"/>
        <v>2020</v>
      </c>
      <c r="I969">
        <v>4206</v>
      </c>
      <c r="J969" s="11">
        <f t="shared" si="31"/>
        <v>8.3278800000000004</v>
      </c>
      <c r="K969" t="s">
        <v>1212</v>
      </c>
      <c r="L969" t="s">
        <v>10</v>
      </c>
    </row>
    <row r="970" spans="1:12">
      <c r="A970" s="2" t="s">
        <v>19</v>
      </c>
      <c r="B970" t="s">
        <v>20</v>
      </c>
      <c r="C970">
        <v>8</v>
      </c>
      <c r="D970" t="s">
        <v>1375</v>
      </c>
      <c r="E970" t="s">
        <v>335</v>
      </c>
      <c r="F970" t="s">
        <v>335</v>
      </c>
      <c r="G970" s="1">
        <v>43977</v>
      </c>
      <c r="H970" s="6">
        <f t="shared" si="30"/>
        <v>2020</v>
      </c>
      <c r="I970">
        <v>4120</v>
      </c>
      <c r="J970" s="11">
        <f t="shared" si="31"/>
        <v>8.1576000000000004</v>
      </c>
      <c r="K970" t="s">
        <v>21</v>
      </c>
      <c r="L970" t="s">
        <v>10</v>
      </c>
    </row>
    <row r="971" spans="1:12">
      <c r="A971" s="2" t="s">
        <v>19</v>
      </c>
      <c r="B971" t="s">
        <v>20</v>
      </c>
      <c r="C971">
        <v>8</v>
      </c>
      <c r="D971" t="s">
        <v>1375</v>
      </c>
      <c r="E971" t="s">
        <v>336</v>
      </c>
      <c r="F971" t="s">
        <v>336</v>
      </c>
      <c r="G971" s="1">
        <v>43978</v>
      </c>
      <c r="H971" s="6">
        <f t="shared" si="30"/>
        <v>2020</v>
      </c>
      <c r="I971">
        <v>3789</v>
      </c>
      <c r="J971" s="11">
        <f t="shared" si="31"/>
        <v>7.5022200000000003</v>
      </c>
      <c r="K971" t="s">
        <v>21</v>
      </c>
      <c r="L971" t="s">
        <v>10</v>
      </c>
    </row>
    <row r="972" spans="1:12">
      <c r="A972" s="2" t="s">
        <v>19</v>
      </c>
      <c r="B972" t="s">
        <v>20</v>
      </c>
      <c r="C972">
        <v>8</v>
      </c>
      <c r="D972" t="s">
        <v>1375</v>
      </c>
      <c r="E972" t="s">
        <v>337</v>
      </c>
      <c r="F972" t="s">
        <v>337</v>
      </c>
      <c r="G972" s="1">
        <v>43979</v>
      </c>
      <c r="H972" s="6">
        <f t="shared" si="30"/>
        <v>2020</v>
      </c>
      <c r="I972">
        <v>3664</v>
      </c>
      <c r="J972" s="11">
        <f t="shared" si="31"/>
        <v>7.2547199999999998</v>
      </c>
      <c r="K972" t="s">
        <v>21</v>
      </c>
      <c r="L972" t="s">
        <v>10</v>
      </c>
    </row>
    <row r="973" spans="1:12">
      <c r="A973" s="2" t="s">
        <v>19</v>
      </c>
      <c r="B973" t="s">
        <v>20</v>
      </c>
      <c r="C973">
        <v>8</v>
      </c>
      <c r="D973" t="s">
        <v>1375</v>
      </c>
      <c r="E973" t="s">
        <v>338</v>
      </c>
      <c r="F973" t="s">
        <v>338</v>
      </c>
      <c r="G973" s="1">
        <v>43980</v>
      </c>
      <c r="H973" s="6">
        <f t="shared" si="30"/>
        <v>2020</v>
      </c>
      <c r="I973">
        <v>3162</v>
      </c>
      <c r="J973" s="11">
        <f t="shared" si="31"/>
        <v>6.2607600000000003</v>
      </c>
      <c r="K973" t="s">
        <v>1212</v>
      </c>
      <c r="L973" t="s">
        <v>10</v>
      </c>
    </row>
    <row r="974" spans="1:12">
      <c r="A974" s="2" t="s">
        <v>19</v>
      </c>
      <c r="B974" t="s">
        <v>20</v>
      </c>
      <c r="C974">
        <v>8</v>
      </c>
      <c r="D974" t="s">
        <v>1375</v>
      </c>
      <c r="E974" t="s">
        <v>339</v>
      </c>
      <c r="F974" t="s">
        <v>339</v>
      </c>
      <c r="G974" s="1">
        <v>43981</v>
      </c>
      <c r="H974" s="6">
        <f t="shared" si="30"/>
        <v>2020</v>
      </c>
      <c r="I974">
        <v>3278</v>
      </c>
      <c r="J974" s="11">
        <f t="shared" si="31"/>
        <v>6.4904399999999995</v>
      </c>
      <c r="K974" t="s">
        <v>1212</v>
      </c>
      <c r="L974" t="s">
        <v>10</v>
      </c>
    </row>
    <row r="975" spans="1:12">
      <c r="A975" s="2" t="s">
        <v>19</v>
      </c>
      <c r="B975" t="s">
        <v>20</v>
      </c>
      <c r="C975">
        <v>8</v>
      </c>
      <c r="D975" t="s">
        <v>1375</v>
      </c>
      <c r="E975" t="s">
        <v>340</v>
      </c>
      <c r="F975" t="s">
        <v>340</v>
      </c>
      <c r="G975" s="1">
        <v>43982</v>
      </c>
      <c r="H975" s="6">
        <f t="shared" si="30"/>
        <v>2020</v>
      </c>
      <c r="I975">
        <v>3060</v>
      </c>
      <c r="J975" s="11">
        <f t="shared" si="31"/>
        <v>6.0587999999999997</v>
      </c>
      <c r="K975" t="s">
        <v>21</v>
      </c>
      <c r="L975" t="s">
        <v>10</v>
      </c>
    </row>
    <row r="976" spans="1:12">
      <c r="A976" s="2" t="s">
        <v>19</v>
      </c>
      <c r="B976" t="s">
        <v>20</v>
      </c>
      <c r="C976">
        <v>8</v>
      </c>
      <c r="D976" t="s">
        <v>1375</v>
      </c>
      <c r="E976" t="s">
        <v>341</v>
      </c>
      <c r="F976" t="s">
        <v>341</v>
      </c>
      <c r="G976" s="1">
        <v>43983</v>
      </c>
      <c r="H976" s="6">
        <f t="shared" si="30"/>
        <v>2020</v>
      </c>
      <c r="I976">
        <v>3596</v>
      </c>
      <c r="J976" s="11">
        <f t="shared" si="31"/>
        <v>7.1200799999999997</v>
      </c>
      <c r="K976" t="s">
        <v>1212</v>
      </c>
      <c r="L976" t="s">
        <v>10</v>
      </c>
    </row>
    <row r="977" spans="1:12">
      <c r="A977" s="2" t="s">
        <v>19</v>
      </c>
      <c r="B977" t="s">
        <v>20</v>
      </c>
      <c r="C977">
        <v>8</v>
      </c>
      <c r="D977" t="s">
        <v>1375</v>
      </c>
      <c r="E977" t="s">
        <v>342</v>
      </c>
      <c r="F977" t="s">
        <v>342</v>
      </c>
      <c r="G977" s="1">
        <v>43984</v>
      </c>
      <c r="H977" s="6">
        <f t="shared" si="30"/>
        <v>2020</v>
      </c>
      <c r="I977">
        <v>3155</v>
      </c>
      <c r="J977" s="11">
        <f t="shared" si="31"/>
        <v>6.2469000000000001</v>
      </c>
      <c r="K977" t="s">
        <v>1212</v>
      </c>
      <c r="L977" t="s">
        <v>10</v>
      </c>
    </row>
    <row r="978" spans="1:12">
      <c r="A978" s="2" t="s">
        <v>19</v>
      </c>
      <c r="B978" t="s">
        <v>20</v>
      </c>
      <c r="C978">
        <v>8</v>
      </c>
      <c r="D978" t="s">
        <v>1375</v>
      </c>
      <c r="E978" t="s">
        <v>343</v>
      </c>
      <c r="F978" t="s">
        <v>343</v>
      </c>
      <c r="G978" s="1">
        <v>43985</v>
      </c>
      <c r="H978" s="6">
        <f t="shared" si="30"/>
        <v>2020</v>
      </c>
      <c r="I978">
        <v>3678</v>
      </c>
      <c r="J978" s="11">
        <f t="shared" si="31"/>
        <v>7.2824400000000002</v>
      </c>
      <c r="K978" t="s">
        <v>1212</v>
      </c>
      <c r="L978" t="s">
        <v>10</v>
      </c>
    </row>
    <row r="979" spans="1:12">
      <c r="A979" s="2" t="s">
        <v>19</v>
      </c>
      <c r="B979" t="s">
        <v>20</v>
      </c>
      <c r="C979">
        <v>8</v>
      </c>
      <c r="D979" t="s">
        <v>1375</v>
      </c>
      <c r="E979" t="s">
        <v>344</v>
      </c>
      <c r="F979" t="s">
        <v>344</v>
      </c>
      <c r="G979" s="1">
        <v>43986</v>
      </c>
      <c r="H979" s="6">
        <f t="shared" si="30"/>
        <v>2020</v>
      </c>
      <c r="I979">
        <v>2743</v>
      </c>
      <c r="J979" s="11">
        <f t="shared" si="31"/>
        <v>5.4311400000000001</v>
      </c>
      <c r="K979" t="s">
        <v>1212</v>
      </c>
      <c r="L979" t="s">
        <v>10</v>
      </c>
    </row>
    <row r="980" spans="1:12">
      <c r="A980" s="2" t="s">
        <v>19</v>
      </c>
      <c r="B980" t="s">
        <v>20</v>
      </c>
      <c r="C980">
        <v>8</v>
      </c>
      <c r="D980" t="s">
        <v>1375</v>
      </c>
      <c r="E980" t="s">
        <v>345</v>
      </c>
      <c r="F980" t="s">
        <v>345</v>
      </c>
      <c r="G980" s="1">
        <v>43987</v>
      </c>
      <c r="H980" s="6">
        <f t="shared" si="30"/>
        <v>2020</v>
      </c>
      <c r="I980">
        <v>2181</v>
      </c>
      <c r="J980" s="11">
        <f t="shared" si="31"/>
        <v>4.3183800000000003</v>
      </c>
      <c r="K980" t="s">
        <v>1212</v>
      </c>
      <c r="L980" t="s">
        <v>10</v>
      </c>
    </row>
    <row r="981" spans="1:12">
      <c r="A981" s="2" t="s">
        <v>19</v>
      </c>
      <c r="B981" t="s">
        <v>20</v>
      </c>
      <c r="C981">
        <v>8</v>
      </c>
      <c r="D981" t="s">
        <v>1375</v>
      </c>
      <c r="E981" t="s">
        <v>346</v>
      </c>
      <c r="F981" t="s">
        <v>346</v>
      </c>
      <c r="G981" s="1">
        <v>43988</v>
      </c>
      <c r="H981" s="6">
        <f t="shared" si="30"/>
        <v>2020</v>
      </c>
      <c r="I981">
        <v>2724</v>
      </c>
      <c r="J981" s="11">
        <f t="shared" si="31"/>
        <v>5.3935199999999996</v>
      </c>
      <c r="K981" t="s">
        <v>1212</v>
      </c>
      <c r="L981" t="s">
        <v>10</v>
      </c>
    </row>
    <row r="982" spans="1:12">
      <c r="A982" s="2" t="s">
        <v>19</v>
      </c>
      <c r="B982" t="s">
        <v>20</v>
      </c>
      <c r="C982">
        <v>8</v>
      </c>
      <c r="D982" t="s">
        <v>1375</v>
      </c>
      <c r="E982" t="s">
        <v>347</v>
      </c>
      <c r="F982" t="s">
        <v>347</v>
      </c>
      <c r="G982" s="1">
        <v>43989</v>
      </c>
      <c r="H982" s="6">
        <f t="shared" si="30"/>
        <v>2020</v>
      </c>
      <c r="I982">
        <v>3159</v>
      </c>
      <c r="J982" s="11">
        <f t="shared" si="31"/>
        <v>6.2548199999999996</v>
      </c>
      <c r="K982" t="s">
        <v>1212</v>
      </c>
      <c r="L982" t="s">
        <v>10</v>
      </c>
    </row>
    <row r="983" spans="1:12">
      <c r="A983" s="2" t="s">
        <v>19</v>
      </c>
      <c r="B983" t="s">
        <v>20</v>
      </c>
      <c r="C983">
        <v>8</v>
      </c>
      <c r="D983" t="s">
        <v>1375</v>
      </c>
      <c r="E983" t="s">
        <v>348</v>
      </c>
      <c r="F983" t="s">
        <v>348</v>
      </c>
      <c r="G983" s="1">
        <v>43990</v>
      </c>
      <c r="H983" s="6">
        <f t="shared" si="30"/>
        <v>2020</v>
      </c>
      <c r="I983">
        <v>3313</v>
      </c>
      <c r="J983" s="11">
        <f t="shared" si="31"/>
        <v>6.5597399999999997</v>
      </c>
      <c r="K983" t="s">
        <v>1212</v>
      </c>
      <c r="L983" t="s">
        <v>10</v>
      </c>
    </row>
    <row r="984" spans="1:12">
      <c r="A984" s="2" t="s">
        <v>19</v>
      </c>
      <c r="B984" t="s">
        <v>20</v>
      </c>
      <c r="C984">
        <v>8</v>
      </c>
      <c r="D984" t="s">
        <v>1375</v>
      </c>
      <c r="E984" t="s">
        <v>349</v>
      </c>
      <c r="F984" t="s">
        <v>349</v>
      </c>
      <c r="G984" s="1">
        <v>43991</v>
      </c>
      <c r="H984" s="6">
        <f t="shared" si="30"/>
        <v>2020</v>
      </c>
      <c r="I984">
        <v>2956</v>
      </c>
      <c r="J984" s="11">
        <f t="shared" si="31"/>
        <v>5.8528799999999999</v>
      </c>
      <c r="K984" t="s">
        <v>1212</v>
      </c>
      <c r="L984" t="s">
        <v>10</v>
      </c>
    </row>
    <row r="985" spans="1:12">
      <c r="A985" s="2" t="s">
        <v>19</v>
      </c>
      <c r="B985" t="s">
        <v>20</v>
      </c>
      <c r="C985">
        <v>8</v>
      </c>
      <c r="D985" t="s">
        <v>1375</v>
      </c>
      <c r="E985" t="s">
        <v>350</v>
      </c>
      <c r="F985" t="s">
        <v>350</v>
      </c>
      <c r="G985" s="1">
        <v>43992</v>
      </c>
      <c r="H985" s="6">
        <f t="shared" si="30"/>
        <v>2020</v>
      </c>
      <c r="I985">
        <v>1588</v>
      </c>
      <c r="J985" s="11">
        <f t="shared" si="31"/>
        <v>3.1442399999999999</v>
      </c>
      <c r="K985" t="s">
        <v>1212</v>
      </c>
      <c r="L985" t="s">
        <v>10</v>
      </c>
    </row>
    <row r="986" spans="1:12">
      <c r="A986" s="2" t="s">
        <v>19</v>
      </c>
      <c r="B986" t="s">
        <v>20</v>
      </c>
      <c r="C986">
        <v>8</v>
      </c>
      <c r="D986" t="s">
        <v>1375</v>
      </c>
      <c r="E986" t="s">
        <v>351</v>
      </c>
      <c r="F986" t="s">
        <v>351</v>
      </c>
      <c r="G986" s="1">
        <v>43993</v>
      </c>
      <c r="H986" s="6">
        <f t="shared" si="30"/>
        <v>2020</v>
      </c>
      <c r="I986">
        <v>2416</v>
      </c>
      <c r="J986" s="11">
        <f t="shared" si="31"/>
        <v>4.7836800000000004</v>
      </c>
      <c r="K986" t="s">
        <v>1212</v>
      </c>
      <c r="L986" t="s">
        <v>10</v>
      </c>
    </row>
    <row r="987" spans="1:12">
      <c r="A987" s="2" t="s">
        <v>19</v>
      </c>
      <c r="B987" t="s">
        <v>20</v>
      </c>
      <c r="C987">
        <v>8</v>
      </c>
      <c r="D987" t="s">
        <v>1375</v>
      </c>
      <c r="E987" t="s">
        <v>352</v>
      </c>
      <c r="F987" t="s">
        <v>352</v>
      </c>
      <c r="G987" s="1">
        <v>43994</v>
      </c>
      <c r="H987" s="6">
        <f t="shared" si="30"/>
        <v>2020</v>
      </c>
      <c r="I987">
        <v>3570</v>
      </c>
      <c r="J987" s="11">
        <f t="shared" si="31"/>
        <v>7.0686</v>
      </c>
      <c r="K987" t="s">
        <v>1212</v>
      </c>
      <c r="L987" t="s">
        <v>10</v>
      </c>
    </row>
    <row r="988" spans="1:12">
      <c r="A988" s="2" t="s">
        <v>19</v>
      </c>
      <c r="B988" t="s">
        <v>20</v>
      </c>
      <c r="C988">
        <v>8</v>
      </c>
      <c r="D988" t="s">
        <v>1375</v>
      </c>
      <c r="E988" t="s">
        <v>353</v>
      </c>
      <c r="F988" t="s">
        <v>353</v>
      </c>
      <c r="G988" s="1">
        <v>43995</v>
      </c>
      <c r="H988" s="6">
        <f t="shared" si="30"/>
        <v>2020</v>
      </c>
      <c r="I988">
        <v>2408</v>
      </c>
      <c r="J988" s="11">
        <f t="shared" si="31"/>
        <v>4.7678399999999996</v>
      </c>
      <c r="K988" t="s">
        <v>1212</v>
      </c>
      <c r="L988" t="s">
        <v>10</v>
      </c>
    </row>
    <row r="989" spans="1:12">
      <c r="A989" s="2" t="s">
        <v>19</v>
      </c>
      <c r="B989" t="s">
        <v>20</v>
      </c>
      <c r="C989">
        <v>8</v>
      </c>
      <c r="D989" t="s">
        <v>1375</v>
      </c>
      <c r="E989" t="s">
        <v>354</v>
      </c>
      <c r="F989" t="s">
        <v>354</v>
      </c>
      <c r="G989" s="1">
        <v>43996</v>
      </c>
      <c r="H989" s="6">
        <f t="shared" si="30"/>
        <v>2020</v>
      </c>
      <c r="I989">
        <v>2452</v>
      </c>
      <c r="J989" s="11">
        <f t="shared" si="31"/>
        <v>4.8549600000000002</v>
      </c>
      <c r="K989" t="s">
        <v>21</v>
      </c>
      <c r="L989" t="s">
        <v>10</v>
      </c>
    </row>
    <row r="990" spans="1:12">
      <c r="A990" s="2" t="s">
        <v>19</v>
      </c>
      <c r="B990" t="s">
        <v>20</v>
      </c>
      <c r="C990">
        <v>8</v>
      </c>
      <c r="D990" t="s">
        <v>1375</v>
      </c>
      <c r="E990" t="s">
        <v>355</v>
      </c>
      <c r="F990" t="s">
        <v>355</v>
      </c>
      <c r="G990" s="1">
        <v>43997</v>
      </c>
      <c r="H990" s="6">
        <f t="shared" si="30"/>
        <v>2020</v>
      </c>
      <c r="I990">
        <v>1935</v>
      </c>
      <c r="J990" s="11">
        <f t="shared" si="31"/>
        <v>3.8313000000000001</v>
      </c>
      <c r="K990" t="s">
        <v>21</v>
      </c>
      <c r="L990" t="s">
        <v>10</v>
      </c>
    </row>
    <row r="991" spans="1:12">
      <c r="A991" s="2" t="s">
        <v>19</v>
      </c>
      <c r="B991" t="s">
        <v>20</v>
      </c>
      <c r="C991">
        <v>8</v>
      </c>
      <c r="D991" t="s">
        <v>1375</v>
      </c>
      <c r="E991" t="s">
        <v>356</v>
      </c>
      <c r="F991" t="s">
        <v>356</v>
      </c>
      <c r="G991" s="1">
        <v>43998</v>
      </c>
      <c r="H991" s="6">
        <f t="shared" si="30"/>
        <v>2020</v>
      </c>
      <c r="I991">
        <v>2756</v>
      </c>
      <c r="J991" s="11">
        <f t="shared" si="31"/>
        <v>5.45688</v>
      </c>
      <c r="K991" t="s">
        <v>21</v>
      </c>
      <c r="L991" t="s">
        <v>10</v>
      </c>
    </row>
    <row r="992" spans="1:12">
      <c r="A992" s="2" t="s">
        <v>19</v>
      </c>
      <c r="B992" t="s">
        <v>20</v>
      </c>
      <c r="C992">
        <v>8</v>
      </c>
      <c r="D992" t="s">
        <v>1375</v>
      </c>
      <c r="E992" t="s">
        <v>357</v>
      </c>
      <c r="F992" t="s">
        <v>357</v>
      </c>
      <c r="G992" s="1">
        <v>43999</v>
      </c>
      <c r="H992" s="6">
        <f t="shared" si="30"/>
        <v>2020</v>
      </c>
      <c r="I992">
        <v>2631</v>
      </c>
      <c r="J992" s="11">
        <f t="shared" si="31"/>
        <v>5.2093800000000003</v>
      </c>
      <c r="K992" t="s">
        <v>21</v>
      </c>
      <c r="L992" t="s">
        <v>10</v>
      </c>
    </row>
    <row r="993" spans="1:12">
      <c r="A993" s="2" t="s">
        <v>19</v>
      </c>
      <c r="B993" t="s">
        <v>20</v>
      </c>
      <c r="C993">
        <v>8</v>
      </c>
      <c r="D993" t="s">
        <v>1375</v>
      </c>
      <c r="E993" t="s">
        <v>358</v>
      </c>
      <c r="F993" t="s">
        <v>358</v>
      </c>
      <c r="G993" s="1">
        <v>44000</v>
      </c>
      <c r="H993" s="6">
        <f t="shared" si="30"/>
        <v>2020</v>
      </c>
      <c r="I993">
        <v>2073</v>
      </c>
      <c r="J993" s="11">
        <f t="shared" si="31"/>
        <v>4.1045400000000001</v>
      </c>
      <c r="K993" t="s">
        <v>21</v>
      </c>
      <c r="L993" t="s">
        <v>10</v>
      </c>
    </row>
    <row r="994" spans="1:12">
      <c r="A994" s="2" t="s">
        <v>19</v>
      </c>
      <c r="B994" t="s">
        <v>20</v>
      </c>
      <c r="C994">
        <v>8</v>
      </c>
      <c r="D994" t="s">
        <v>1375</v>
      </c>
      <c r="E994" t="s">
        <v>359</v>
      </c>
      <c r="F994" t="s">
        <v>359</v>
      </c>
      <c r="G994" s="1">
        <v>44001</v>
      </c>
      <c r="H994" s="6">
        <f t="shared" si="30"/>
        <v>2020</v>
      </c>
      <c r="I994">
        <v>2384</v>
      </c>
      <c r="J994" s="11">
        <f t="shared" si="31"/>
        <v>4.7203200000000001</v>
      </c>
      <c r="K994" t="s">
        <v>21</v>
      </c>
      <c r="L994" t="s">
        <v>10</v>
      </c>
    </row>
    <row r="995" spans="1:12">
      <c r="A995" s="2" t="s">
        <v>19</v>
      </c>
      <c r="B995" t="s">
        <v>20</v>
      </c>
      <c r="C995">
        <v>8</v>
      </c>
      <c r="D995" t="s">
        <v>1375</v>
      </c>
      <c r="E995" t="s">
        <v>360</v>
      </c>
      <c r="F995" t="s">
        <v>360</v>
      </c>
      <c r="G995" s="1">
        <v>44002</v>
      </c>
      <c r="H995" s="6">
        <f t="shared" si="30"/>
        <v>2020</v>
      </c>
      <c r="I995">
        <v>2035</v>
      </c>
      <c r="J995" s="11">
        <f t="shared" si="31"/>
        <v>4.0293000000000001</v>
      </c>
      <c r="K995" t="s">
        <v>21</v>
      </c>
      <c r="L995" t="s">
        <v>10</v>
      </c>
    </row>
    <row r="996" spans="1:12">
      <c r="A996" s="2" t="s">
        <v>19</v>
      </c>
      <c r="B996" t="s">
        <v>20</v>
      </c>
      <c r="C996">
        <v>8</v>
      </c>
      <c r="D996" t="s">
        <v>1375</v>
      </c>
      <c r="E996" t="s">
        <v>361</v>
      </c>
      <c r="F996" t="s">
        <v>361</v>
      </c>
      <c r="G996" s="1">
        <v>44003</v>
      </c>
      <c r="H996" s="6">
        <f t="shared" si="30"/>
        <v>2020</v>
      </c>
      <c r="I996">
        <v>2028</v>
      </c>
      <c r="J996" s="11">
        <f t="shared" si="31"/>
        <v>4.0154399999999999</v>
      </c>
      <c r="K996" t="s">
        <v>21</v>
      </c>
      <c r="L996" t="s">
        <v>10</v>
      </c>
    </row>
    <row r="997" spans="1:12">
      <c r="A997" s="2" t="s">
        <v>19</v>
      </c>
      <c r="B997" t="s">
        <v>20</v>
      </c>
      <c r="C997">
        <v>8</v>
      </c>
      <c r="D997" t="s">
        <v>1375</v>
      </c>
      <c r="E997" t="s">
        <v>362</v>
      </c>
      <c r="F997" t="s">
        <v>362</v>
      </c>
      <c r="G997" s="1">
        <v>44004</v>
      </c>
      <c r="H997" s="6">
        <f t="shared" si="30"/>
        <v>2020</v>
      </c>
      <c r="I997">
        <v>2398</v>
      </c>
      <c r="J997" s="11">
        <f t="shared" si="31"/>
        <v>4.7480399999999996</v>
      </c>
      <c r="K997" t="s">
        <v>21</v>
      </c>
      <c r="L997" t="s">
        <v>10</v>
      </c>
    </row>
    <row r="998" spans="1:12">
      <c r="A998" s="2" t="s">
        <v>19</v>
      </c>
      <c r="B998" t="s">
        <v>20</v>
      </c>
      <c r="C998">
        <v>8</v>
      </c>
      <c r="D998" t="s">
        <v>1375</v>
      </c>
      <c r="E998" t="s">
        <v>363</v>
      </c>
      <c r="F998" t="s">
        <v>363</v>
      </c>
      <c r="G998" s="1">
        <v>44005</v>
      </c>
      <c r="H998" s="6">
        <f t="shared" si="30"/>
        <v>2020</v>
      </c>
      <c r="I998">
        <v>2443</v>
      </c>
      <c r="J998" s="11">
        <f t="shared" si="31"/>
        <v>4.8371399999999998</v>
      </c>
      <c r="K998" t="s">
        <v>21</v>
      </c>
      <c r="L998" t="s">
        <v>10</v>
      </c>
    </row>
    <row r="999" spans="1:12">
      <c r="A999" s="2" t="s">
        <v>19</v>
      </c>
      <c r="B999" t="s">
        <v>20</v>
      </c>
      <c r="C999">
        <v>8</v>
      </c>
      <c r="D999" t="s">
        <v>1375</v>
      </c>
      <c r="E999" t="s">
        <v>364</v>
      </c>
      <c r="F999" t="s">
        <v>364</v>
      </c>
      <c r="G999" s="1">
        <v>44006</v>
      </c>
      <c r="H999" s="6">
        <f t="shared" si="30"/>
        <v>2020</v>
      </c>
      <c r="I999">
        <v>2185</v>
      </c>
      <c r="J999" s="11">
        <f t="shared" si="31"/>
        <v>4.3262999999999998</v>
      </c>
      <c r="K999" t="s">
        <v>21</v>
      </c>
      <c r="L999" t="s">
        <v>10</v>
      </c>
    </row>
    <row r="1000" spans="1:12">
      <c r="A1000" s="2" t="s">
        <v>19</v>
      </c>
      <c r="B1000" t="s">
        <v>20</v>
      </c>
      <c r="C1000">
        <v>8</v>
      </c>
      <c r="D1000" t="s">
        <v>1375</v>
      </c>
      <c r="E1000" t="s">
        <v>365</v>
      </c>
      <c r="F1000" t="s">
        <v>365</v>
      </c>
      <c r="G1000" s="1">
        <v>44007</v>
      </c>
      <c r="H1000" s="6">
        <f t="shared" si="30"/>
        <v>2020</v>
      </c>
      <c r="I1000">
        <v>2754</v>
      </c>
      <c r="J1000" s="11">
        <f t="shared" si="31"/>
        <v>5.4529199999999998</v>
      </c>
      <c r="K1000" t="s">
        <v>21</v>
      </c>
      <c r="L1000" t="s">
        <v>10</v>
      </c>
    </row>
    <row r="1001" spans="1:12">
      <c r="A1001" s="2" t="s">
        <v>19</v>
      </c>
      <c r="B1001" t="s">
        <v>20</v>
      </c>
      <c r="C1001">
        <v>8</v>
      </c>
      <c r="D1001" t="s">
        <v>1375</v>
      </c>
      <c r="E1001" t="s">
        <v>366</v>
      </c>
      <c r="F1001" t="s">
        <v>366</v>
      </c>
      <c r="G1001" s="1">
        <v>44008</v>
      </c>
      <c r="H1001" s="6">
        <f t="shared" si="30"/>
        <v>2020</v>
      </c>
      <c r="I1001">
        <v>2280</v>
      </c>
      <c r="J1001" s="11">
        <f t="shared" si="31"/>
        <v>4.5144000000000002</v>
      </c>
      <c r="K1001" t="s">
        <v>21</v>
      </c>
      <c r="L1001" t="s">
        <v>10</v>
      </c>
    </row>
    <row r="1002" spans="1:12">
      <c r="A1002" s="2" t="s">
        <v>19</v>
      </c>
      <c r="B1002" t="s">
        <v>20</v>
      </c>
      <c r="C1002">
        <v>8</v>
      </c>
      <c r="D1002" t="s">
        <v>1375</v>
      </c>
      <c r="E1002" t="s">
        <v>367</v>
      </c>
      <c r="F1002" t="s">
        <v>367</v>
      </c>
      <c r="G1002" s="1">
        <v>44009</v>
      </c>
      <c r="H1002" s="6">
        <f t="shared" si="30"/>
        <v>2020</v>
      </c>
      <c r="I1002">
        <v>1573</v>
      </c>
      <c r="J1002" s="11">
        <f t="shared" si="31"/>
        <v>3.1145399999999999</v>
      </c>
      <c r="K1002" t="s">
        <v>21</v>
      </c>
      <c r="L1002" t="s">
        <v>10</v>
      </c>
    </row>
    <row r="1003" spans="1:12">
      <c r="A1003" s="2" t="s">
        <v>19</v>
      </c>
      <c r="B1003" t="s">
        <v>20</v>
      </c>
      <c r="C1003">
        <v>8</v>
      </c>
      <c r="D1003" t="s">
        <v>1375</v>
      </c>
      <c r="E1003" t="s">
        <v>368</v>
      </c>
      <c r="F1003" t="s">
        <v>368</v>
      </c>
      <c r="G1003" s="1">
        <v>44010</v>
      </c>
      <c r="H1003" s="6">
        <f t="shared" si="30"/>
        <v>2020</v>
      </c>
      <c r="I1003">
        <v>1066</v>
      </c>
      <c r="J1003" s="11">
        <f t="shared" si="31"/>
        <v>2.1106799999999999</v>
      </c>
      <c r="K1003" t="s">
        <v>21</v>
      </c>
      <c r="L1003" t="s">
        <v>10</v>
      </c>
    </row>
    <row r="1004" spans="1:12">
      <c r="A1004" s="2" t="s">
        <v>19</v>
      </c>
      <c r="B1004" t="s">
        <v>20</v>
      </c>
      <c r="C1004">
        <v>8</v>
      </c>
      <c r="D1004" t="s">
        <v>1375</v>
      </c>
      <c r="E1004" t="s">
        <v>369</v>
      </c>
      <c r="F1004" t="s">
        <v>369</v>
      </c>
      <c r="G1004" s="1">
        <v>44011</v>
      </c>
      <c r="H1004" s="6">
        <f t="shared" si="30"/>
        <v>2020</v>
      </c>
      <c r="I1004">
        <v>1843</v>
      </c>
      <c r="J1004" s="11">
        <f t="shared" si="31"/>
        <v>3.6491400000000001</v>
      </c>
      <c r="K1004" t="s">
        <v>21</v>
      </c>
      <c r="L1004" t="s">
        <v>10</v>
      </c>
    </row>
    <row r="1005" spans="1:12">
      <c r="A1005" s="2" t="s">
        <v>19</v>
      </c>
      <c r="B1005" t="s">
        <v>20</v>
      </c>
      <c r="C1005">
        <v>8</v>
      </c>
      <c r="D1005" t="s">
        <v>1375</v>
      </c>
      <c r="E1005" t="s">
        <v>370</v>
      </c>
      <c r="F1005" t="s">
        <v>370</v>
      </c>
      <c r="G1005" s="1">
        <v>44012</v>
      </c>
      <c r="H1005" s="6">
        <f t="shared" si="30"/>
        <v>2020</v>
      </c>
      <c r="I1005">
        <v>1808</v>
      </c>
      <c r="J1005" s="11">
        <f t="shared" si="31"/>
        <v>3.5798399999999999</v>
      </c>
      <c r="K1005" t="s">
        <v>21</v>
      </c>
      <c r="L1005" t="s">
        <v>10</v>
      </c>
    </row>
    <row r="1006" spans="1:12">
      <c r="A1006" s="2" t="s">
        <v>19</v>
      </c>
      <c r="B1006" t="s">
        <v>20</v>
      </c>
      <c r="C1006">
        <v>8</v>
      </c>
      <c r="D1006" t="s">
        <v>1375</v>
      </c>
      <c r="E1006" t="s">
        <v>371</v>
      </c>
      <c r="F1006" t="s">
        <v>371</v>
      </c>
      <c r="G1006" s="1">
        <v>44013</v>
      </c>
      <c r="H1006" s="6">
        <f t="shared" si="30"/>
        <v>2020</v>
      </c>
      <c r="I1006">
        <v>1834</v>
      </c>
      <c r="J1006" s="11">
        <f t="shared" si="31"/>
        <v>3.6313200000000001</v>
      </c>
      <c r="K1006" t="s">
        <v>1212</v>
      </c>
      <c r="L1006" t="s">
        <v>10</v>
      </c>
    </row>
    <row r="1007" spans="1:12">
      <c r="A1007" s="2" t="s">
        <v>19</v>
      </c>
      <c r="B1007" t="s">
        <v>20</v>
      </c>
      <c r="C1007">
        <v>8</v>
      </c>
      <c r="D1007" t="s">
        <v>1375</v>
      </c>
      <c r="E1007" t="s">
        <v>372</v>
      </c>
      <c r="F1007" t="s">
        <v>372</v>
      </c>
      <c r="G1007" s="1">
        <v>44014</v>
      </c>
      <c r="H1007" s="6">
        <f t="shared" si="30"/>
        <v>2020</v>
      </c>
      <c r="I1007">
        <v>2126</v>
      </c>
      <c r="J1007" s="11">
        <f t="shared" si="31"/>
        <v>4.2094800000000001</v>
      </c>
      <c r="K1007" t="s">
        <v>1212</v>
      </c>
      <c r="L1007" t="s">
        <v>10</v>
      </c>
    </row>
    <row r="1008" spans="1:12">
      <c r="A1008" s="2" t="s">
        <v>19</v>
      </c>
      <c r="B1008" t="s">
        <v>20</v>
      </c>
      <c r="C1008">
        <v>8</v>
      </c>
      <c r="D1008" t="s">
        <v>1375</v>
      </c>
      <c r="E1008" t="s">
        <v>373</v>
      </c>
      <c r="F1008" t="s">
        <v>373</v>
      </c>
      <c r="G1008" s="1">
        <v>44015</v>
      </c>
      <c r="H1008" s="6">
        <f t="shared" si="30"/>
        <v>2020</v>
      </c>
      <c r="I1008">
        <v>1725</v>
      </c>
      <c r="J1008" s="11">
        <f t="shared" si="31"/>
        <v>3.4155000000000002</v>
      </c>
      <c r="K1008" t="s">
        <v>1212</v>
      </c>
      <c r="L1008" t="s">
        <v>10</v>
      </c>
    </row>
    <row r="1009" spans="1:12">
      <c r="A1009" s="2" t="s">
        <v>19</v>
      </c>
      <c r="B1009" t="s">
        <v>20</v>
      </c>
      <c r="C1009">
        <v>8</v>
      </c>
      <c r="D1009" t="s">
        <v>1375</v>
      </c>
      <c r="E1009" t="s">
        <v>374</v>
      </c>
      <c r="F1009" t="s">
        <v>374</v>
      </c>
      <c r="G1009" s="1">
        <v>44016</v>
      </c>
      <c r="H1009" s="6">
        <f t="shared" si="30"/>
        <v>2020</v>
      </c>
      <c r="I1009">
        <v>2137</v>
      </c>
      <c r="J1009" s="11">
        <f t="shared" si="31"/>
        <v>4.2312599999999998</v>
      </c>
      <c r="K1009" t="s">
        <v>1212</v>
      </c>
      <c r="L1009" t="s">
        <v>10</v>
      </c>
    </row>
    <row r="1010" spans="1:12">
      <c r="A1010" s="2" t="s">
        <v>19</v>
      </c>
      <c r="B1010" t="s">
        <v>20</v>
      </c>
      <c r="C1010">
        <v>8</v>
      </c>
      <c r="D1010" t="s">
        <v>1375</v>
      </c>
      <c r="E1010" t="s">
        <v>375</v>
      </c>
      <c r="F1010" t="s">
        <v>375</v>
      </c>
      <c r="G1010" s="1">
        <v>44017</v>
      </c>
      <c r="H1010" s="6">
        <f t="shared" si="30"/>
        <v>2020</v>
      </c>
      <c r="I1010">
        <v>1524</v>
      </c>
      <c r="J1010" s="11">
        <f t="shared" si="31"/>
        <v>3.0175200000000002</v>
      </c>
      <c r="K1010" t="s">
        <v>1212</v>
      </c>
      <c r="L1010" t="s">
        <v>10</v>
      </c>
    </row>
    <row r="1011" spans="1:12">
      <c r="A1011" s="2" t="s">
        <v>19</v>
      </c>
      <c r="B1011" t="s">
        <v>20</v>
      </c>
      <c r="C1011">
        <v>8</v>
      </c>
      <c r="D1011" t="s">
        <v>1375</v>
      </c>
      <c r="E1011" t="s">
        <v>376</v>
      </c>
      <c r="F1011" t="s">
        <v>376</v>
      </c>
      <c r="G1011" s="1">
        <v>44018</v>
      </c>
      <c r="H1011" s="6">
        <f t="shared" si="30"/>
        <v>2020</v>
      </c>
      <c r="I1011">
        <v>1734</v>
      </c>
      <c r="J1011" s="11">
        <f t="shared" si="31"/>
        <v>3.4333200000000001</v>
      </c>
      <c r="K1011" t="s">
        <v>1212</v>
      </c>
      <c r="L1011" t="s">
        <v>10</v>
      </c>
    </row>
    <row r="1012" spans="1:12">
      <c r="A1012" s="2" t="s">
        <v>19</v>
      </c>
      <c r="B1012" t="s">
        <v>20</v>
      </c>
      <c r="C1012">
        <v>8</v>
      </c>
      <c r="D1012" t="s">
        <v>1375</v>
      </c>
      <c r="E1012" t="s">
        <v>377</v>
      </c>
      <c r="F1012" t="s">
        <v>377</v>
      </c>
      <c r="G1012" s="1">
        <v>44019</v>
      </c>
      <c r="H1012" s="6">
        <f t="shared" si="30"/>
        <v>2020</v>
      </c>
      <c r="I1012">
        <v>1705</v>
      </c>
      <c r="J1012" s="11">
        <f t="shared" si="31"/>
        <v>3.3759000000000001</v>
      </c>
      <c r="K1012" t="s">
        <v>1212</v>
      </c>
      <c r="L1012" t="s">
        <v>10</v>
      </c>
    </row>
    <row r="1013" spans="1:12">
      <c r="A1013" s="2" t="s">
        <v>19</v>
      </c>
      <c r="B1013" t="s">
        <v>20</v>
      </c>
      <c r="C1013">
        <v>8</v>
      </c>
      <c r="D1013" t="s">
        <v>1375</v>
      </c>
      <c r="E1013" t="s">
        <v>378</v>
      </c>
      <c r="F1013" t="s">
        <v>378</v>
      </c>
      <c r="G1013" s="1">
        <v>44020</v>
      </c>
      <c r="H1013" s="6">
        <f t="shared" si="30"/>
        <v>2020</v>
      </c>
      <c r="I1013">
        <v>2102</v>
      </c>
      <c r="J1013" s="11">
        <f t="shared" si="31"/>
        <v>4.1619599999999997</v>
      </c>
      <c r="K1013" t="s">
        <v>1212</v>
      </c>
      <c r="L1013" t="s">
        <v>10</v>
      </c>
    </row>
    <row r="1014" spans="1:12">
      <c r="A1014" s="2" t="s">
        <v>19</v>
      </c>
      <c r="B1014" t="s">
        <v>20</v>
      </c>
      <c r="C1014">
        <v>8</v>
      </c>
      <c r="D1014" t="s">
        <v>1375</v>
      </c>
      <c r="E1014" t="s">
        <v>379</v>
      </c>
      <c r="F1014" t="s">
        <v>379</v>
      </c>
      <c r="G1014" s="1">
        <v>44021</v>
      </c>
      <c r="H1014" s="6">
        <f t="shared" si="30"/>
        <v>2020</v>
      </c>
      <c r="I1014">
        <v>1772</v>
      </c>
      <c r="J1014" s="11">
        <f t="shared" si="31"/>
        <v>3.5085600000000001</v>
      </c>
      <c r="K1014" t="s">
        <v>1212</v>
      </c>
      <c r="L1014" t="s">
        <v>10</v>
      </c>
    </row>
    <row r="1015" spans="1:12">
      <c r="A1015" s="2" t="s">
        <v>19</v>
      </c>
      <c r="B1015" t="s">
        <v>20</v>
      </c>
      <c r="C1015">
        <v>8</v>
      </c>
      <c r="D1015" t="s">
        <v>1375</v>
      </c>
      <c r="E1015" t="s">
        <v>380</v>
      </c>
      <c r="F1015" t="s">
        <v>380</v>
      </c>
      <c r="G1015" s="1">
        <v>44022</v>
      </c>
      <c r="H1015" s="6">
        <f t="shared" si="30"/>
        <v>2020</v>
      </c>
      <c r="I1015">
        <v>2119</v>
      </c>
      <c r="J1015" s="11">
        <f t="shared" si="31"/>
        <v>4.1956199999999999</v>
      </c>
      <c r="K1015" t="s">
        <v>1212</v>
      </c>
      <c r="L1015" t="s">
        <v>10</v>
      </c>
    </row>
    <row r="1016" spans="1:12">
      <c r="A1016" s="2" t="s">
        <v>19</v>
      </c>
      <c r="B1016" t="s">
        <v>20</v>
      </c>
      <c r="C1016">
        <v>8</v>
      </c>
      <c r="D1016" t="s">
        <v>1375</v>
      </c>
      <c r="E1016" t="s">
        <v>381</v>
      </c>
      <c r="F1016" t="s">
        <v>381</v>
      </c>
      <c r="G1016" s="1">
        <v>44023</v>
      </c>
      <c r="H1016" s="6">
        <f t="shared" si="30"/>
        <v>2020</v>
      </c>
      <c r="I1016">
        <v>1351</v>
      </c>
      <c r="J1016" s="11">
        <f t="shared" si="31"/>
        <v>2.6749800000000001</v>
      </c>
      <c r="K1016" t="s">
        <v>1212</v>
      </c>
      <c r="L1016" t="s">
        <v>10</v>
      </c>
    </row>
    <row r="1017" spans="1:12">
      <c r="A1017" s="2" t="s">
        <v>19</v>
      </c>
      <c r="B1017" t="s">
        <v>20</v>
      </c>
      <c r="C1017">
        <v>8</v>
      </c>
      <c r="D1017" t="s">
        <v>1375</v>
      </c>
      <c r="E1017" t="s">
        <v>382</v>
      </c>
      <c r="F1017" t="s">
        <v>382</v>
      </c>
      <c r="G1017" s="1">
        <v>44024</v>
      </c>
      <c r="H1017" s="6">
        <f t="shared" si="30"/>
        <v>2020</v>
      </c>
      <c r="I1017">
        <v>1302</v>
      </c>
      <c r="J1017" s="11">
        <f t="shared" si="31"/>
        <v>2.57796</v>
      </c>
      <c r="K1017" t="s">
        <v>1212</v>
      </c>
      <c r="L1017" t="s">
        <v>10</v>
      </c>
    </row>
    <row r="1018" spans="1:12">
      <c r="A1018" s="2" t="s">
        <v>19</v>
      </c>
      <c r="B1018" t="s">
        <v>20</v>
      </c>
      <c r="C1018">
        <v>8</v>
      </c>
      <c r="D1018" t="s">
        <v>1375</v>
      </c>
      <c r="E1018" t="s">
        <v>383</v>
      </c>
      <c r="F1018" t="s">
        <v>383</v>
      </c>
      <c r="G1018" s="1">
        <v>44025</v>
      </c>
      <c r="H1018" s="6">
        <f t="shared" si="30"/>
        <v>2020</v>
      </c>
      <c r="I1018">
        <v>1632</v>
      </c>
      <c r="J1018" s="11">
        <f t="shared" si="31"/>
        <v>3.23136</v>
      </c>
      <c r="K1018" t="s">
        <v>1212</v>
      </c>
      <c r="L1018" t="s">
        <v>10</v>
      </c>
    </row>
    <row r="1019" spans="1:12">
      <c r="A1019" s="2" t="s">
        <v>19</v>
      </c>
      <c r="B1019" t="s">
        <v>20</v>
      </c>
      <c r="C1019">
        <v>8</v>
      </c>
      <c r="D1019" t="s">
        <v>1375</v>
      </c>
      <c r="E1019" t="s">
        <v>384</v>
      </c>
      <c r="F1019" t="s">
        <v>384</v>
      </c>
      <c r="G1019" s="1">
        <v>44026</v>
      </c>
      <c r="H1019" s="6">
        <f t="shared" si="30"/>
        <v>2020</v>
      </c>
      <c r="I1019">
        <v>1427</v>
      </c>
      <c r="J1019" s="11">
        <f t="shared" si="31"/>
        <v>2.8254600000000001</v>
      </c>
      <c r="K1019" t="s">
        <v>1212</v>
      </c>
      <c r="L1019" t="s">
        <v>10</v>
      </c>
    </row>
    <row r="1020" spans="1:12">
      <c r="A1020" s="2" t="s">
        <v>19</v>
      </c>
      <c r="B1020" t="s">
        <v>20</v>
      </c>
      <c r="C1020">
        <v>8</v>
      </c>
      <c r="D1020" t="s">
        <v>1375</v>
      </c>
      <c r="E1020" t="s">
        <v>385</v>
      </c>
      <c r="F1020" t="s">
        <v>385</v>
      </c>
      <c r="G1020" s="1">
        <v>44027</v>
      </c>
      <c r="H1020" s="6">
        <f t="shared" si="30"/>
        <v>2020</v>
      </c>
      <c r="I1020">
        <v>2201</v>
      </c>
      <c r="J1020" s="11">
        <f t="shared" si="31"/>
        <v>4.3579800000000004</v>
      </c>
      <c r="K1020" t="s">
        <v>1212</v>
      </c>
      <c r="L1020" t="s">
        <v>10</v>
      </c>
    </row>
    <row r="1021" spans="1:12">
      <c r="A1021" s="2" t="s">
        <v>19</v>
      </c>
      <c r="B1021" t="s">
        <v>20</v>
      </c>
      <c r="C1021">
        <v>8</v>
      </c>
      <c r="D1021" t="s">
        <v>1375</v>
      </c>
      <c r="E1021" t="s">
        <v>386</v>
      </c>
      <c r="F1021" t="s">
        <v>386</v>
      </c>
      <c r="G1021" s="1">
        <v>44028</v>
      </c>
      <c r="H1021" s="6">
        <f t="shared" si="30"/>
        <v>2020</v>
      </c>
      <c r="I1021">
        <v>899</v>
      </c>
      <c r="J1021" s="11">
        <f t="shared" si="31"/>
        <v>1.7800199999999999</v>
      </c>
      <c r="K1021" t="s">
        <v>1212</v>
      </c>
      <c r="L1021" t="s">
        <v>10</v>
      </c>
    </row>
    <row r="1022" spans="1:12">
      <c r="A1022" s="2" t="s">
        <v>19</v>
      </c>
      <c r="B1022" t="s">
        <v>20</v>
      </c>
      <c r="C1022">
        <v>8</v>
      </c>
      <c r="D1022" t="s">
        <v>1375</v>
      </c>
      <c r="E1022" t="s">
        <v>387</v>
      </c>
      <c r="F1022" t="s">
        <v>387</v>
      </c>
      <c r="G1022" s="1">
        <v>44029</v>
      </c>
      <c r="H1022" s="6">
        <f t="shared" si="30"/>
        <v>2020</v>
      </c>
      <c r="I1022">
        <v>1863</v>
      </c>
      <c r="J1022" s="11">
        <f t="shared" si="31"/>
        <v>3.6887400000000001</v>
      </c>
      <c r="K1022" t="s">
        <v>1212</v>
      </c>
      <c r="L1022" t="s">
        <v>10</v>
      </c>
    </row>
    <row r="1023" spans="1:12">
      <c r="A1023" s="2" t="s">
        <v>19</v>
      </c>
      <c r="B1023" t="s">
        <v>20</v>
      </c>
      <c r="C1023">
        <v>8</v>
      </c>
      <c r="D1023" t="s">
        <v>1375</v>
      </c>
      <c r="E1023" t="s">
        <v>388</v>
      </c>
      <c r="F1023" t="s">
        <v>388</v>
      </c>
      <c r="G1023" s="1">
        <v>44030</v>
      </c>
      <c r="H1023" s="6">
        <f t="shared" si="30"/>
        <v>2020</v>
      </c>
      <c r="I1023">
        <v>1575</v>
      </c>
      <c r="J1023" s="11">
        <f t="shared" si="31"/>
        <v>3.1185</v>
      </c>
      <c r="K1023" t="s">
        <v>1212</v>
      </c>
      <c r="L1023" t="s">
        <v>10</v>
      </c>
    </row>
    <row r="1024" spans="1:12">
      <c r="A1024" s="2" t="s">
        <v>19</v>
      </c>
      <c r="B1024" t="s">
        <v>20</v>
      </c>
      <c r="C1024">
        <v>8</v>
      </c>
      <c r="D1024" t="s">
        <v>1375</v>
      </c>
      <c r="E1024" t="s">
        <v>389</v>
      </c>
      <c r="F1024" t="s">
        <v>389</v>
      </c>
      <c r="G1024" s="1">
        <v>44031</v>
      </c>
      <c r="H1024" s="6">
        <f t="shared" si="30"/>
        <v>2020</v>
      </c>
      <c r="I1024">
        <v>1648</v>
      </c>
      <c r="J1024" s="11">
        <f t="shared" si="31"/>
        <v>3.2630400000000002</v>
      </c>
      <c r="K1024" t="s">
        <v>1212</v>
      </c>
      <c r="L1024" t="s">
        <v>10</v>
      </c>
    </row>
    <row r="1025" spans="1:12">
      <c r="A1025" s="2" t="s">
        <v>19</v>
      </c>
      <c r="B1025" t="s">
        <v>20</v>
      </c>
      <c r="C1025">
        <v>8</v>
      </c>
      <c r="D1025" t="s">
        <v>1375</v>
      </c>
      <c r="E1025" t="s">
        <v>390</v>
      </c>
      <c r="F1025" t="s">
        <v>390</v>
      </c>
      <c r="G1025" s="1">
        <v>44032</v>
      </c>
      <c r="H1025" s="6">
        <f t="shared" si="30"/>
        <v>2020</v>
      </c>
      <c r="I1025">
        <v>1205</v>
      </c>
      <c r="J1025" s="11">
        <f t="shared" si="31"/>
        <v>2.3858999999999999</v>
      </c>
      <c r="K1025" t="s">
        <v>1212</v>
      </c>
      <c r="L1025" t="s">
        <v>10</v>
      </c>
    </row>
    <row r="1026" spans="1:12">
      <c r="A1026" s="2" t="s">
        <v>19</v>
      </c>
      <c r="B1026" t="s">
        <v>20</v>
      </c>
      <c r="C1026">
        <v>8</v>
      </c>
      <c r="D1026" t="s">
        <v>1375</v>
      </c>
      <c r="E1026" t="s">
        <v>391</v>
      </c>
      <c r="F1026" t="s">
        <v>391</v>
      </c>
      <c r="G1026" s="1">
        <v>44033</v>
      </c>
      <c r="H1026" s="6">
        <f t="shared" si="30"/>
        <v>2020</v>
      </c>
      <c r="I1026">
        <v>1517</v>
      </c>
      <c r="J1026" s="11">
        <f t="shared" si="31"/>
        <v>3.00366</v>
      </c>
      <c r="K1026" t="s">
        <v>1212</v>
      </c>
      <c r="L1026" t="s">
        <v>10</v>
      </c>
    </row>
    <row r="1027" spans="1:12">
      <c r="A1027" s="2" t="s">
        <v>19</v>
      </c>
      <c r="B1027" t="s">
        <v>20</v>
      </c>
      <c r="C1027">
        <v>8</v>
      </c>
      <c r="D1027" t="s">
        <v>1375</v>
      </c>
      <c r="E1027" t="s">
        <v>392</v>
      </c>
      <c r="F1027" t="s">
        <v>392</v>
      </c>
      <c r="G1027" s="1">
        <v>44034</v>
      </c>
      <c r="H1027" s="6">
        <f t="shared" ref="H1027:H1090" si="32">IF(MONTH(G1027)&gt;9, YEAR(G1027)+1,YEAR(G1027))</f>
        <v>2020</v>
      </c>
      <c r="I1027">
        <v>1581</v>
      </c>
      <c r="J1027" s="11">
        <f t="shared" ref="J1027:J1090" si="33">I1027*0.00198</f>
        <v>3.1303800000000002</v>
      </c>
      <c r="K1027" t="s">
        <v>1212</v>
      </c>
      <c r="L1027" t="s">
        <v>10</v>
      </c>
    </row>
    <row r="1028" spans="1:12">
      <c r="A1028" s="2" t="s">
        <v>19</v>
      </c>
      <c r="B1028" t="s">
        <v>20</v>
      </c>
      <c r="C1028">
        <v>8</v>
      </c>
      <c r="D1028" t="s">
        <v>1375</v>
      </c>
      <c r="E1028" t="s">
        <v>393</v>
      </c>
      <c r="F1028" t="s">
        <v>393</v>
      </c>
      <c r="G1028" s="1">
        <v>44035</v>
      </c>
      <c r="H1028" s="6">
        <f t="shared" si="32"/>
        <v>2020</v>
      </c>
      <c r="I1028">
        <v>1340</v>
      </c>
      <c r="J1028" s="11">
        <f t="shared" si="33"/>
        <v>2.6532</v>
      </c>
      <c r="K1028" t="s">
        <v>1212</v>
      </c>
      <c r="L1028" t="s">
        <v>10</v>
      </c>
    </row>
    <row r="1029" spans="1:12">
      <c r="A1029" s="2" t="s">
        <v>19</v>
      </c>
      <c r="B1029" t="s">
        <v>20</v>
      </c>
      <c r="C1029">
        <v>8</v>
      </c>
      <c r="D1029" t="s">
        <v>1375</v>
      </c>
      <c r="E1029" t="s">
        <v>394</v>
      </c>
      <c r="F1029" t="s">
        <v>394</v>
      </c>
      <c r="G1029" s="1">
        <v>44036</v>
      </c>
      <c r="H1029" s="6">
        <f t="shared" si="32"/>
        <v>2020</v>
      </c>
      <c r="I1029">
        <v>1360</v>
      </c>
      <c r="J1029" s="11">
        <f t="shared" si="33"/>
        <v>2.6928000000000001</v>
      </c>
      <c r="K1029" t="s">
        <v>1212</v>
      </c>
      <c r="L1029" t="s">
        <v>10</v>
      </c>
    </row>
    <row r="1030" spans="1:12">
      <c r="A1030" s="2" t="s">
        <v>19</v>
      </c>
      <c r="B1030" t="s">
        <v>20</v>
      </c>
      <c r="C1030">
        <v>8</v>
      </c>
      <c r="D1030" t="s">
        <v>1375</v>
      </c>
      <c r="E1030" t="s">
        <v>395</v>
      </c>
      <c r="F1030" t="s">
        <v>395</v>
      </c>
      <c r="G1030" s="1">
        <v>44037</v>
      </c>
      <c r="H1030" s="6">
        <f t="shared" si="32"/>
        <v>2020</v>
      </c>
      <c r="I1030">
        <v>1838</v>
      </c>
      <c r="J1030" s="11">
        <f t="shared" si="33"/>
        <v>3.63924</v>
      </c>
      <c r="K1030" t="s">
        <v>1212</v>
      </c>
      <c r="L1030" t="s">
        <v>10</v>
      </c>
    </row>
    <row r="1031" spans="1:12">
      <c r="A1031" s="2" t="s">
        <v>19</v>
      </c>
      <c r="B1031" t="s">
        <v>20</v>
      </c>
      <c r="C1031">
        <v>8</v>
      </c>
      <c r="D1031" t="s">
        <v>1375</v>
      </c>
      <c r="E1031" t="s">
        <v>396</v>
      </c>
      <c r="F1031" t="s">
        <v>396</v>
      </c>
      <c r="G1031" s="1">
        <v>44038</v>
      </c>
      <c r="H1031" s="6">
        <f t="shared" si="32"/>
        <v>2020</v>
      </c>
      <c r="I1031">
        <v>1675</v>
      </c>
      <c r="J1031" s="11">
        <f t="shared" si="33"/>
        <v>3.3165</v>
      </c>
      <c r="K1031" t="s">
        <v>1212</v>
      </c>
      <c r="L1031" t="s">
        <v>10</v>
      </c>
    </row>
    <row r="1032" spans="1:12">
      <c r="A1032" s="2" t="s">
        <v>19</v>
      </c>
      <c r="B1032" t="s">
        <v>20</v>
      </c>
      <c r="C1032">
        <v>8</v>
      </c>
      <c r="D1032" t="s">
        <v>1375</v>
      </c>
      <c r="E1032" t="s">
        <v>397</v>
      </c>
      <c r="F1032" t="s">
        <v>397</v>
      </c>
      <c r="G1032" s="1">
        <v>44039</v>
      </c>
      <c r="H1032" s="6">
        <f t="shared" si="32"/>
        <v>2020</v>
      </c>
      <c r="I1032">
        <v>2052</v>
      </c>
      <c r="J1032" s="11">
        <f t="shared" si="33"/>
        <v>4.0629600000000003</v>
      </c>
      <c r="K1032" t="s">
        <v>1212</v>
      </c>
      <c r="L1032" t="s">
        <v>10</v>
      </c>
    </row>
    <row r="1033" spans="1:12">
      <c r="A1033" s="2" t="s">
        <v>19</v>
      </c>
      <c r="B1033" t="s">
        <v>20</v>
      </c>
      <c r="C1033">
        <v>8</v>
      </c>
      <c r="D1033" t="s">
        <v>1375</v>
      </c>
      <c r="E1033" t="s">
        <v>398</v>
      </c>
      <c r="F1033" t="s">
        <v>398</v>
      </c>
      <c r="G1033" s="1">
        <v>44040</v>
      </c>
      <c r="H1033" s="6">
        <f t="shared" si="32"/>
        <v>2020</v>
      </c>
      <c r="I1033">
        <v>1490</v>
      </c>
      <c r="J1033" s="11">
        <f t="shared" si="33"/>
        <v>2.9502000000000002</v>
      </c>
      <c r="K1033" t="s">
        <v>1212</v>
      </c>
      <c r="L1033" t="s">
        <v>10</v>
      </c>
    </row>
    <row r="1034" spans="1:12">
      <c r="A1034" s="2" t="s">
        <v>19</v>
      </c>
      <c r="B1034" t="s">
        <v>20</v>
      </c>
      <c r="C1034">
        <v>8</v>
      </c>
      <c r="D1034" t="s">
        <v>1375</v>
      </c>
      <c r="E1034" t="s">
        <v>399</v>
      </c>
      <c r="F1034" t="s">
        <v>399</v>
      </c>
      <c r="G1034" s="1">
        <v>44041</v>
      </c>
      <c r="H1034" s="6">
        <f t="shared" si="32"/>
        <v>2020</v>
      </c>
      <c r="I1034">
        <v>2087</v>
      </c>
      <c r="J1034" s="11">
        <f t="shared" si="33"/>
        <v>4.1322599999999996</v>
      </c>
      <c r="K1034" t="s">
        <v>1212</v>
      </c>
      <c r="L1034" t="s">
        <v>10</v>
      </c>
    </row>
    <row r="1035" spans="1:12">
      <c r="A1035" s="2" t="s">
        <v>19</v>
      </c>
      <c r="B1035" t="s">
        <v>20</v>
      </c>
      <c r="C1035">
        <v>8</v>
      </c>
      <c r="D1035" t="s">
        <v>1375</v>
      </c>
      <c r="E1035" t="s">
        <v>400</v>
      </c>
      <c r="F1035" t="s">
        <v>400</v>
      </c>
      <c r="G1035" s="1">
        <v>44042</v>
      </c>
      <c r="H1035" s="6">
        <f t="shared" si="32"/>
        <v>2020</v>
      </c>
      <c r="I1035">
        <v>1824</v>
      </c>
      <c r="J1035" s="11">
        <f t="shared" si="33"/>
        <v>3.6115200000000001</v>
      </c>
      <c r="K1035" t="s">
        <v>1212</v>
      </c>
      <c r="L1035" t="s">
        <v>10</v>
      </c>
    </row>
    <row r="1036" spans="1:12">
      <c r="A1036" s="2" t="s">
        <v>19</v>
      </c>
      <c r="B1036" t="s">
        <v>20</v>
      </c>
      <c r="C1036">
        <v>8</v>
      </c>
      <c r="D1036" t="s">
        <v>1375</v>
      </c>
      <c r="E1036" t="s">
        <v>401</v>
      </c>
      <c r="F1036" t="s">
        <v>401</v>
      </c>
      <c r="G1036" s="1">
        <v>44043</v>
      </c>
      <c r="H1036" s="6">
        <f t="shared" si="32"/>
        <v>2020</v>
      </c>
      <c r="I1036">
        <v>1437</v>
      </c>
      <c r="J1036" s="11">
        <f t="shared" si="33"/>
        <v>2.8452600000000001</v>
      </c>
      <c r="K1036" t="s">
        <v>1212</v>
      </c>
      <c r="L1036" t="s">
        <v>10</v>
      </c>
    </row>
    <row r="1037" spans="1:12">
      <c r="A1037" s="2" t="s">
        <v>19</v>
      </c>
      <c r="B1037" t="s">
        <v>20</v>
      </c>
      <c r="C1037">
        <v>8</v>
      </c>
      <c r="D1037" t="s">
        <v>1375</v>
      </c>
      <c r="E1037" t="s">
        <v>402</v>
      </c>
      <c r="F1037" t="s">
        <v>402</v>
      </c>
      <c r="G1037" s="1">
        <v>44044</v>
      </c>
      <c r="H1037" s="6">
        <f t="shared" si="32"/>
        <v>2020</v>
      </c>
      <c r="I1037">
        <v>1333</v>
      </c>
      <c r="J1037" s="11">
        <f t="shared" si="33"/>
        <v>2.6393399999999998</v>
      </c>
      <c r="K1037" t="s">
        <v>1212</v>
      </c>
      <c r="L1037" t="s">
        <v>10</v>
      </c>
    </row>
    <row r="1038" spans="1:12">
      <c r="A1038" s="2" t="s">
        <v>19</v>
      </c>
      <c r="B1038" t="s">
        <v>20</v>
      </c>
      <c r="C1038">
        <v>8</v>
      </c>
      <c r="D1038" t="s">
        <v>1375</v>
      </c>
      <c r="E1038" t="s">
        <v>403</v>
      </c>
      <c r="F1038" t="s">
        <v>403</v>
      </c>
      <c r="G1038" s="1">
        <v>44045</v>
      </c>
      <c r="H1038" s="6">
        <f t="shared" si="32"/>
        <v>2020</v>
      </c>
      <c r="I1038">
        <v>1129</v>
      </c>
      <c r="J1038" s="11">
        <f t="shared" si="33"/>
        <v>2.23542</v>
      </c>
      <c r="K1038" t="s">
        <v>1212</v>
      </c>
      <c r="L1038" t="s">
        <v>10</v>
      </c>
    </row>
    <row r="1039" spans="1:12">
      <c r="A1039" s="2" t="s">
        <v>19</v>
      </c>
      <c r="B1039" t="s">
        <v>20</v>
      </c>
      <c r="C1039">
        <v>8</v>
      </c>
      <c r="D1039" t="s">
        <v>1375</v>
      </c>
      <c r="E1039" t="s">
        <v>404</v>
      </c>
      <c r="F1039" t="s">
        <v>404</v>
      </c>
      <c r="G1039" s="1">
        <v>44046</v>
      </c>
      <c r="H1039" s="6">
        <f t="shared" si="32"/>
        <v>2020</v>
      </c>
      <c r="I1039">
        <v>1392</v>
      </c>
      <c r="J1039" s="11">
        <f t="shared" si="33"/>
        <v>2.7561599999999999</v>
      </c>
      <c r="K1039" t="s">
        <v>1212</v>
      </c>
      <c r="L1039" t="s">
        <v>10</v>
      </c>
    </row>
    <row r="1040" spans="1:12">
      <c r="A1040" s="2" t="s">
        <v>19</v>
      </c>
      <c r="B1040" t="s">
        <v>20</v>
      </c>
      <c r="C1040">
        <v>8</v>
      </c>
      <c r="D1040" t="s">
        <v>1375</v>
      </c>
      <c r="E1040" t="s">
        <v>405</v>
      </c>
      <c r="F1040" t="s">
        <v>405</v>
      </c>
      <c r="G1040" s="1">
        <v>44047</v>
      </c>
      <c r="H1040" s="6">
        <f t="shared" si="32"/>
        <v>2020</v>
      </c>
      <c r="I1040">
        <v>1428</v>
      </c>
      <c r="J1040" s="11">
        <f t="shared" si="33"/>
        <v>2.8274400000000002</v>
      </c>
      <c r="K1040" t="s">
        <v>1212</v>
      </c>
      <c r="L1040" t="s">
        <v>10</v>
      </c>
    </row>
    <row r="1041" spans="1:12">
      <c r="A1041" s="2" t="s">
        <v>19</v>
      </c>
      <c r="B1041" t="s">
        <v>20</v>
      </c>
      <c r="C1041">
        <v>8</v>
      </c>
      <c r="D1041" t="s">
        <v>1375</v>
      </c>
      <c r="E1041" t="s">
        <v>406</v>
      </c>
      <c r="F1041" t="s">
        <v>406</v>
      </c>
      <c r="G1041" s="1">
        <v>44048</v>
      </c>
      <c r="H1041" s="6">
        <f t="shared" si="32"/>
        <v>2020</v>
      </c>
      <c r="I1041">
        <v>873</v>
      </c>
      <c r="J1041" s="11">
        <f t="shared" si="33"/>
        <v>1.72854</v>
      </c>
      <c r="K1041" t="s">
        <v>1212</v>
      </c>
      <c r="L1041" t="s">
        <v>10</v>
      </c>
    </row>
    <row r="1042" spans="1:12">
      <c r="A1042" s="2" t="s">
        <v>19</v>
      </c>
      <c r="B1042" t="s">
        <v>20</v>
      </c>
      <c r="C1042">
        <v>8</v>
      </c>
      <c r="D1042" t="s">
        <v>1375</v>
      </c>
      <c r="E1042" t="s">
        <v>407</v>
      </c>
      <c r="F1042" t="s">
        <v>407</v>
      </c>
      <c r="G1042" s="1">
        <v>44049</v>
      </c>
      <c r="H1042" s="6">
        <f t="shared" si="32"/>
        <v>2020</v>
      </c>
      <c r="I1042">
        <v>1471</v>
      </c>
      <c r="J1042" s="11">
        <f t="shared" si="33"/>
        <v>2.9125800000000002</v>
      </c>
      <c r="K1042" t="s">
        <v>1212</v>
      </c>
      <c r="L1042" t="s">
        <v>10</v>
      </c>
    </row>
    <row r="1043" spans="1:12">
      <c r="A1043" s="2" t="s">
        <v>19</v>
      </c>
      <c r="B1043" t="s">
        <v>20</v>
      </c>
      <c r="C1043">
        <v>8</v>
      </c>
      <c r="D1043" t="s">
        <v>1375</v>
      </c>
      <c r="E1043" t="s">
        <v>408</v>
      </c>
      <c r="F1043" t="s">
        <v>408</v>
      </c>
      <c r="G1043" s="1">
        <v>44050</v>
      </c>
      <c r="H1043" s="6">
        <f t="shared" si="32"/>
        <v>2020</v>
      </c>
      <c r="I1043">
        <v>1103</v>
      </c>
      <c r="J1043" s="11">
        <f t="shared" si="33"/>
        <v>2.1839399999999998</v>
      </c>
      <c r="K1043" t="s">
        <v>1212</v>
      </c>
      <c r="L1043" t="s">
        <v>10</v>
      </c>
    </row>
    <row r="1044" spans="1:12">
      <c r="A1044" s="2" t="s">
        <v>19</v>
      </c>
      <c r="B1044" t="s">
        <v>20</v>
      </c>
      <c r="C1044">
        <v>8</v>
      </c>
      <c r="D1044" t="s">
        <v>1375</v>
      </c>
      <c r="E1044" t="s">
        <v>409</v>
      </c>
      <c r="F1044" t="s">
        <v>409</v>
      </c>
      <c r="G1044" s="1">
        <v>44051</v>
      </c>
      <c r="H1044" s="6">
        <f t="shared" si="32"/>
        <v>2020</v>
      </c>
      <c r="I1044">
        <v>1740</v>
      </c>
      <c r="J1044" s="11">
        <f t="shared" si="33"/>
        <v>3.4451999999999998</v>
      </c>
      <c r="K1044" t="s">
        <v>21</v>
      </c>
      <c r="L1044" t="s">
        <v>10</v>
      </c>
    </row>
    <row r="1045" spans="1:12">
      <c r="A1045" s="2" t="s">
        <v>19</v>
      </c>
      <c r="B1045" t="s">
        <v>20</v>
      </c>
      <c r="C1045">
        <v>8</v>
      </c>
      <c r="D1045" t="s">
        <v>1375</v>
      </c>
      <c r="E1045" t="s">
        <v>410</v>
      </c>
      <c r="F1045" t="s">
        <v>410</v>
      </c>
      <c r="G1045" s="1">
        <v>44052</v>
      </c>
      <c r="H1045" s="6">
        <f t="shared" si="32"/>
        <v>2020</v>
      </c>
      <c r="I1045">
        <v>1254</v>
      </c>
      <c r="J1045" s="11">
        <f t="shared" si="33"/>
        <v>2.48292</v>
      </c>
      <c r="K1045" t="s">
        <v>21</v>
      </c>
      <c r="L1045" t="s">
        <v>10</v>
      </c>
    </row>
    <row r="1046" spans="1:12">
      <c r="A1046" s="2" t="s">
        <v>19</v>
      </c>
      <c r="B1046" t="s">
        <v>20</v>
      </c>
      <c r="C1046">
        <v>8</v>
      </c>
      <c r="D1046" t="s">
        <v>1375</v>
      </c>
      <c r="E1046" t="s">
        <v>411</v>
      </c>
      <c r="F1046" t="s">
        <v>411</v>
      </c>
      <c r="G1046" s="1">
        <v>44053</v>
      </c>
      <c r="H1046" s="6">
        <f t="shared" si="32"/>
        <v>2020</v>
      </c>
      <c r="I1046">
        <v>1540</v>
      </c>
      <c r="J1046" s="11">
        <f t="shared" si="33"/>
        <v>3.0491999999999999</v>
      </c>
      <c r="K1046" t="s">
        <v>21</v>
      </c>
      <c r="L1046" t="s">
        <v>10</v>
      </c>
    </row>
    <row r="1047" spans="1:12">
      <c r="A1047" s="2" t="s">
        <v>19</v>
      </c>
      <c r="B1047" t="s">
        <v>20</v>
      </c>
      <c r="C1047">
        <v>8</v>
      </c>
      <c r="D1047" t="s">
        <v>1375</v>
      </c>
      <c r="E1047" t="s">
        <v>412</v>
      </c>
      <c r="F1047" t="s">
        <v>412</v>
      </c>
      <c r="G1047" s="1">
        <v>44054</v>
      </c>
      <c r="H1047" s="6">
        <f t="shared" si="32"/>
        <v>2020</v>
      </c>
      <c r="I1047">
        <v>1068</v>
      </c>
      <c r="J1047" s="11">
        <f t="shared" si="33"/>
        <v>2.1146400000000001</v>
      </c>
      <c r="K1047" t="s">
        <v>21</v>
      </c>
      <c r="L1047" t="s">
        <v>10</v>
      </c>
    </row>
    <row r="1048" spans="1:12">
      <c r="A1048" s="2" t="s">
        <v>19</v>
      </c>
      <c r="B1048" t="s">
        <v>20</v>
      </c>
      <c r="C1048">
        <v>8</v>
      </c>
      <c r="D1048" t="s">
        <v>1375</v>
      </c>
      <c r="E1048" t="s">
        <v>413</v>
      </c>
      <c r="F1048" t="s">
        <v>413</v>
      </c>
      <c r="G1048" s="1">
        <v>44055</v>
      </c>
      <c r="H1048" s="6">
        <f t="shared" si="32"/>
        <v>2020</v>
      </c>
      <c r="I1048">
        <v>1129</v>
      </c>
      <c r="J1048" s="11">
        <f t="shared" si="33"/>
        <v>2.23542</v>
      </c>
      <c r="K1048" t="s">
        <v>21</v>
      </c>
      <c r="L1048" t="s">
        <v>10</v>
      </c>
    </row>
    <row r="1049" spans="1:12">
      <c r="A1049" s="2" t="s">
        <v>19</v>
      </c>
      <c r="B1049" t="s">
        <v>20</v>
      </c>
      <c r="C1049">
        <v>8</v>
      </c>
      <c r="D1049" t="s">
        <v>1375</v>
      </c>
      <c r="E1049" t="s">
        <v>414</v>
      </c>
      <c r="F1049" t="s">
        <v>414</v>
      </c>
      <c r="G1049" s="1">
        <v>44056</v>
      </c>
      <c r="H1049" s="6">
        <f t="shared" si="32"/>
        <v>2020</v>
      </c>
      <c r="I1049">
        <v>1025</v>
      </c>
      <c r="J1049" s="11">
        <f t="shared" si="33"/>
        <v>2.0295000000000001</v>
      </c>
      <c r="K1049" t="s">
        <v>21</v>
      </c>
      <c r="L1049" t="s">
        <v>10</v>
      </c>
    </row>
    <row r="1050" spans="1:12">
      <c r="A1050" s="2" t="s">
        <v>19</v>
      </c>
      <c r="B1050" t="s">
        <v>20</v>
      </c>
      <c r="C1050">
        <v>8</v>
      </c>
      <c r="D1050" t="s">
        <v>1375</v>
      </c>
      <c r="E1050" t="s">
        <v>415</v>
      </c>
      <c r="F1050" t="s">
        <v>415</v>
      </c>
      <c r="G1050" s="1">
        <v>44057</v>
      </c>
      <c r="H1050" s="6">
        <f t="shared" si="32"/>
        <v>2020</v>
      </c>
      <c r="I1050">
        <v>1747</v>
      </c>
      <c r="J1050" s="11">
        <f t="shared" si="33"/>
        <v>3.45906</v>
      </c>
      <c r="K1050" t="s">
        <v>21</v>
      </c>
      <c r="L1050" t="s">
        <v>10</v>
      </c>
    </row>
    <row r="1051" spans="1:12">
      <c r="A1051" s="2" t="s">
        <v>19</v>
      </c>
      <c r="B1051" t="s">
        <v>20</v>
      </c>
      <c r="C1051">
        <v>8</v>
      </c>
      <c r="D1051" t="s">
        <v>1375</v>
      </c>
      <c r="E1051" t="s">
        <v>416</v>
      </c>
      <c r="F1051" t="s">
        <v>416</v>
      </c>
      <c r="G1051" s="1">
        <v>44058</v>
      </c>
      <c r="H1051" s="6">
        <f t="shared" si="32"/>
        <v>2020</v>
      </c>
      <c r="I1051">
        <v>1171</v>
      </c>
      <c r="J1051" s="11">
        <f t="shared" si="33"/>
        <v>2.3185799999999999</v>
      </c>
      <c r="K1051" t="s">
        <v>21</v>
      </c>
      <c r="L1051" t="s">
        <v>10</v>
      </c>
    </row>
    <row r="1052" spans="1:12">
      <c r="A1052" s="2" t="s">
        <v>19</v>
      </c>
      <c r="B1052" t="s">
        <v>20</v>
      </c>
      <c r="C1052">
        <v>8</v>
      </c>
      <c r="D1052" t="s">
        <v>1375</v>
      </c>
      <c r="E1052" t="s">
        <v>417</v>
      </c>
      <c r="F1052" t="s">
        <v>417</v>
      </c>
      <c r="G1052" s="1">
        <v>44059</v>
      </c>
      <c r="H1052" s="6">
        <f t="shared" si="32"/>
        <v>2020</v>
      </c>
      <c r="I1052">
        <v>1138</v>
      </c>
      <c r="J1052" s="11">
        <f t="shared" si="33"/>
        <v>2.2532399999999999</v>
      </c>
      <c r="K1052" t="s">
        <v>21</v>
      </c>
      <c r="L1052" t="s">
        <v>10</v>
      </c>
    </row>
    <row r="1053" spans="1:12">
      <c r="A1053" s="2" t="s">
        <v>19</v>
      </c>
      <c r="B1053" t="s">
        <v>20</v>
      </c>
      <c r="C1053">
        <v>8</v>
      </c>
      <c r="D1053" t="s">
        <v>1375</v>
      </c>
      <c r="E1053" t="s">
        <v>418</v>
      </c>
      <c r="F1053" t="s">
        <v>418</v>
      </c>
      <c r="G1053" s="1">
        <v>44060</v>
      </c>
      <c r="H1053" s="6">
        <f t="shared" si="32"/>
        <v>2020</v>
      </c>
      <c r="I1053">
        <v>1315</v>
      </c>
      <c r="J1053" s="11">
        <f t="shared" si="33"/>
        <v>2.6036999999999999</v>
      </c>
      <c r="K1053" t="s">
        <v>21</v>
      </c>
      <c r="L1053" t="s">
        <v>10</v>
      </c>
    </row>
    <row r="1054" spans="1:12">
      <c r="A1054" s="2" t="s">
        <v>19</v>
      </c>
      <c r="B1054" t="s">
        <v>20</v>
      </c>
      <c r="C1054">
        <v>8</v>
      </c>
      <c r="D1054" t="s">
        <v>1375</v>
      </c>
      <c r="E1054" t="s">
        <v>419</v>
      </c>
      <c r="F1054" t="s">
        <v>419</v>
      </c>
      <c r="G1054" s="1">
        <v>44061</v>
      </c>
      <c r="H1054" s="6">
        <f t="shared" si="32"/>
        <v>2020</v>
      </c>
      <c r="I1054">
        <v>1726</v>
      </c>
      <c r="J1054" s="11">
        <f t="shared" si="33"/>
        <v>3.4174799999999999</v>
      </c>
      <c r="K1054" t="s">
        <v>21</v>
      </c>
      <c r="L1054" t="s">
        <v>10</v>
      </c>
    </row>
    <row r="1055" spans="1:12">
      <c r="A1055" s="2" t="s">
        <v>19</v>
      </c>
      <c r="B1055" t="s">
        <v>20</v>
      </c>
      <c r="C1055">
        <v>8</v>
      </c>
      <c r="D1055" t="s">
        <v>1375</v>
      </c>
      <c r="E1055" t="s">
        <v>420</v>
      </c>
      <c r="F1055" t="s">
        <v>420</v>
      </c>
      <c r="G1055" s="1">
        <v>44062</v>
      </c>
      <c r="H1055" s="6">
        <f t="shared" si="32"/>
        <v>2020</v>
      </c>
      <c r="I1055">
        <v>1118</v>
      </c>
      <c r="J1055" s="11">
        <f t="shared" si="33"/>
        <v>2.2136399999999998</v>
      </c>
      <c r="K1055" t="s">
        <v>1212</v>
      </c>
      <c r="L1055" t="s">
        <v>10</v>
      </c>
    </row>
    <row r="1056" spans="1:12">
      <c r="A1056" s="2" t="s">
        <v>19</v>
      </c>
      <c r="B1056" t="s">
        <v>20</v>
      </c>
      <c r="C1056">
        <v>8</v>
      </c>
      <c r="D1056" t="s">
        <v>1375</v>
      </c>
      <c r="E1056" t="s">
        <v>421</v>
      </c>
      <c r="F1056" t="s">
        <v>421</v>
      </c>
      <c r="G1056" s="1">
        <v>44063</v>
      </c>
      <c r="H1056" s="6">
        <f t="shared" si="32"/>
        <v>2020</v>
      </c>
      <c r="I1056">
        <v>1025</v>
      </c>
      <c r="J1056" s="11">
        <f t="shared" si="33"/>
        <v>2.0295000000000001</v>
      </c>
      <c r="K1056" t="s">
        <v>21</v>
      </c>
      <c r="L1056" t="s">
        <v>10</v>
      </c>
    </row>
    <row r="1057" spans="1:12">
      <c r="A1057" s="2" t="s">
        <v>19</v>
      </c>
      <c r="B1057" t="s">
        <v>20</v>
      </c>
      <c r="C1057">
        <v>8</v>
      </c>
      <c r="D1057" t="s">
        <v>1375</v>
      </c>
      <c r="E1057" t="s">
        <v>422</v>
      </c>
      <c r="F1057" t="s">
        <v>422</v>
      </c>
      <c r="G1057" s="1">
        <v>44064</v>
      </c>
      <c r="H1057" s="6">
        <f t="shared" si="32"/>
        <v>2020</v>
      </c>
      <c r="I1057">
        <v>1115</v>
      </c>
      <c r="J1057" s="11">
        <f t="shared" si="33"/>
        <v>2.2077</v>
      </c>
      <c r="K1057" t="s">
        <v>21</v>
      </c>
      <c r="L1057" t="s">
        <v>10</v>
      </c>
    </row>
    <row r="1058" spans="1:12">
      <c r="A1058" s="2" t="s">
        <v>19</v>
      </c>
      <c r="B1058" t="s">
        <v>20</v>
      </c>
      <c r="C1058">
        <v>8</v>
      </c>
      <c r="D1058" t="s">
        <v>1375</v>
      </c>
      <c r="E1058" t="s">
        <v>423</v>
      </c>
      <c r="F1058" t="s">
        <v>423</v>
      </c>
      <c r="G1058" s="1">
        <v>44065</v>
      </c>
      <c r="H1058" s="6">
        <f t="shared" si="32"/>
        <v>2020</v>
      </c>
      <c r="I1058">
        <v>961</v>
      </c>
      <c r="J1058" s="11">
        <f t="shared" si="33"/>
        <v>1.9027799999999999</v>
      </c>
      <c r="K1058" t="s">
        <v>21</v>
      </c>
      <c r="L1058" t="s">
        <v>10</v>
      </c>
    </row>
    <row r="1059" spans="1:12">
      <c r="A1059" s="2" t="s">
        <v>19</v>
      </c>
      <c r="B1059" t="s">
        <v>20</v>
      </c>
      <c r="C1059">
        <v>8</v>
      </c>
      <c r="D1059" t="s">
        <v>1375</v>
      </c>
      <c r="E1059" t="s">
        <v>424</v>
      </c>
      <c r="F1059" t="s">
        <v>424</v>
      </c>
      <c r="G1059" s="1">
        <v>44066</v>
      </c>
      <c r="H1059" s="6">
        <f t="shared" si="32"/>
        <v>2020</v>
      </c>
      <c r="I1059">
        <v>1189</v>
      </c>
      <c r="J1059" s="11">
        <f t="shared" si="33"/>
        <v>2.3542200000000002</v>
      </c>
      <c r="K1059" t="s">
        <v>21</v>
      </c>
      <c r="L1059" t="s">
        <v>10</v>
      </c>
    </row>
    <row r="1060" spans="1:12">
      <c r="A1060" s="2" t="s">
        <v>19</v>
      </c>
      <c r="B1060" t="s">
        <v>20</v>
      </c>
      <c r="C1060">
        <v>8</v>
      </c>
      <c r="D1060" t="s">
        <v>1375</v>
      </c>
      <c r="E1060" t="s">
        <v>425</v>
      </c>
      <c r="F1060" t="s">
        <v>425</v>
      </c>
      <c r="G1060" s="1">
        <v>44067</v>
      </c>
      <c r="H1060" s="6">
        <f t="shared" si="32"/>
        <v>2020</v>
      </c>
      <c r="I1060">
        <v>1378</v>
      </c>
      <c r="J1060" s="11">
        <f t="shared" si="33"/>
        <v>2.72844</v>
      </c>
      <c r="K1060" t="s">
        <v>1212</v>
      </c>
      <c r="L1060" t="s">
        <v>10</v>
      </c>
    </row>
    <row r="1061" spans="1:12">
      <c r="A1061" s="2" t="s">
        <v>19</v>
      </c>
      <c r="B1061" t="s">
        <v>20</v>
      </c>
      <c r="C1061">
        <v>8</v>
      </c>
      <c r="D1061" t="s">
        <v>1375</v>
      </c>
      <c r="E1061" t="s">
        <v>426</v>
      </c>
      <c r="F1061" t="s">
        <v>426</v>
      </c>
      <c r="G1061" s="1">
        <v>44068</v>
      </c>
      <c r="H1061" s="6">
        <f t="shared" si="32"/>
        <v>2020</v>
      </c>
      <c r="I1061">
        <v>1213</v>
      </c>
      <c r="J1061" s="11">
        <f t="shared" si="33"/>
        <v>2.4017400000000002</v>
      </c>
      <c r="K1061" t="s">
        <v>1212</v>
      </c>
      <c r="L1061" t="s">
        <v>10</v>
      </c>
    </row>
    <row r="1062" spans="1:12">
      <c r="A1062" s="2" t="s">
        <v>19</v>
      </c>
      <c r="B1062" t="s">
        <v>20</v>
      </c>
      <c r="C1062">
        <v>8</v>
      </c>
      <c r="D1062" t="s">
        <v>1375</v>
      </c>
      <c r="E1062" t="s">
        <v>427</v>
      </c>
      <c r="F1062" t="s">
        <v>427</v>
      </c>
      <c r="G1062" s="1">
        <v>44069</v>
      </c>
      <c r="H1062" s="6">
        <f t="shared" si="32"/>
        <v>2020</v>
      </c>
      <c r="I1062">
        <v>1570</v>
      </c>
      <c r="J1062" s="11">
        <f t="shared" si="33"/>
        <v>3.1086</v>
      </c>
      <c r="K1062" t="s">
        <v>1212</v>
      </c>
      <c r="L1062" t="s">
        <v>10</v>
      </c>
    </row>
    <row r="1063" spans="1:12">
      <c r="A1063" s="2" t="s">
        <v>19</v>
      </c>
      <c r="B1063" t="s">
        <v>20</v>
      </c>
      <c r="C1063">
        <v>8</v>
      </c>
      <c r="D1063" t="s">
        <v>1375</v>
      </c>
      <c r="E1063" t="s">
        <v>428</v>
      </c>
      <c r="F1063" t="s">
        <v>428</v>
      </c>
      <c r="G1063" s="1">
        <v>44070</v>
      </c>
      <c r="H1063" s="6">
        <f t="shared" si="32"/>
        <v>2020</v>
      </c>
      <c r="I1063">
        <v>1181</v>
      </c>
      <c r="J1063" s="11">
        <f t="shared" si="33"/>
        <v>2.3383799999999999</v>
      </c>
      <c r="K1063" t="s">
        <v>1213</v>
      </c>
      <c r="L1063" t="s">
        <v>10</v>
      </c>
    </row>
    <row r="1064" spans="1:12">
      <c r="A1064" s="2" t="s">
        <v>19</v>
      </c>
      <c r="B1064" t="s">
        <v>20</v>
      </c>
      <c r="C1064">
        <v>8</v>
      </c>
      <c r="D1064" t="s">
        <v>1375</v>
      </c>
      <c r="E1064" t="s">
        <v>429</v>
      </c>
      <c r="F1064" t="s">
        <v>429</v>
      </c>
      <c r="G1064" s="1">
        <v>44071</v>
      </c>
      <c r="H1064" s="6">
        <f t="shared" si="32"/>
        <v>2020</v>
      </c>
      <c r="I1064">
        <v>1139</v>
      </c>
      <c r="J1064" s="11">
        <f t="shared" si="33"/>
        <v>2.25522</v>
      </c>
      <c r="K1064" t="s">
        <v>1212</v>
      </c>
      <c r="L1064" t="s">
        <v>10</v>
      </c>
    </row>
    <row r="1065" spans="1:12">
      <c r="A1065" s="2" t="s">
        <v>19</v>
      </c>
      <c r="B1065" t="s">
        <v>20</v>
      </c>
      <c r="C1065">
        <v>8</v>
      </c>
      <c r="D1065" t="s">
        <v>1375</v>
      </c>
      <c r="E1065" t="s">
        <v>430</v>
      </c>
      <c r="F1065" t="s">
        <v>430</v>
      </c>
      <c r="G1065" s="1">
        <v>44072</v>
      </c>
      <c r="H1065" s="6">
        <f t="shared" si="32"/>
        <v>2020</v>
      </c>
      <c r="I1065">
        <v>551</v>
      </c>
      <c r="J1065" s="11">
        <f t="shared" si="33"/>
        <v>1.0909800000000001</v>
      </c>
      <c r="K1065" t="s">
        <v>1212</v>
      </c>
      <c r="L1065" t="s">
        <v>10</v>
      </c>
    </row>
    <row r="1066" spans="1:12">
      <c r="A1066" s="2" t="s">
        <v>19</v>
      </c>
      <c r="B1066" t="s">
        <v>20</v>
      </c>
      <c r="C1066">
        <v>8</v>
      </c>
      <c r="D1066" t="s">
        <v>1375</v>
      </c>
      <c r="E1066" t="s">
        <v>431</v>
      </c>
      <c r="F1066" t="s">
        <v>431</v>
      </c>
      <c r="G1066" s="1">
        <v>44073</v>
      </c>
      <c r="H1066" s="6">
        <f t="shared" si="32"/>
        <v>2020</v>
      </c>
      <c r="I1066">
        <v>1180</v>
      </c>
      <c r="J1066" s="11">
        <f t="shared" si="33"/>
        <v>2.3363999999999998</v>
      </c>
      <c r="K1066" t="s">
        <v>1213</v>
      </c>
      <c r="L1066" t="s">
        <v>10</v>
      </c>
    </row>
    <row r="1067" spans="1:12">
      <c r="A1067" s="2" t="s">
        <v>19</v>
      </c>
      <c r="B1067" t="s">
        <v>20</v>
      </c>
      <c r="C1067">
        <v>8</v>
      </c>
      <c r="D1067" t="s">
        <v>1375</v>
      </c>
      <c r="E1067" t="s">
        <v>432</v>
      </c>
      <c r="F1067" t="s">
        <v>432</v>
      </c>
      <c r="G1067" s="1">
        <v>44074</v>
      </c>
      <c r="H1067" s="6">
        <f t="shared" si="32"/>
        <v>2020</v>
      </c>
      <c r="I1067">
        <v>1925</v>
      </c>
      <c r="J1067" s="11">
        <f t="shared" si="33"/>
        <v>3.8115000000000001</v>
      </c>
      <c r="K1067" t="s">
        <v>21</v>
      </c>
      <c r="L1067" t="s">
        <v>10</v>
      </c>
    </row>
    <row r="1068" spans="1:12">
      <c r="A1068" s="2" t="s">
        <v>19</v>
      </c>
      <c r="B1068" t="s">
        <v>20</v>
      </c>
      <c r="C1068">
        <v>8</v>
      </c>
      <c r="D1068" t="s">
        <v>1375</v>
      </c>
      <c r="E1068" t="s">
        <v>433</v>
      </c>
      <c r="F1068" t="s">
        <v>433</v>
      </c>
      <c r="G1068" s="1">
        <v>44075</v>
      </c>
      <c r="H1068" s="6">
        <f t="shared" si="32"/>
        <v>2020</v>
      </c>
      <c r="I1068">
        <v>1098</v>
      </c>
      <c r="J1068" s="11">
        <f t="shared" si="33"/>
        <v>2.1740400000000002</v>
      </c>
      <c r="K1068" t="s">
        <v>21</v>
      </c>
      <c r="L1068" t="s">
        <v>10</v>
      </c>
    </row>
    <row r="1069" spans="1:12">
      <c r="A1069" s="2" t="s">
        <v>19</v>
      </c>
      <c r="B1069" t="s">
        <v>20</v>
      </c>
      <c r="C1069">
        <v>8</v>
      </c>
      <c r="D1069" t="s">
        <v>1375</v>
      </c>
      <c r="E1069" t="s">
        <v>434</v>
      </c>
      <c r="F1069" t="s">
        <v>434</v>
      </c>
      <c r="G1069" s="1">
        <v>44076</v>
      </c>
      <c r="H1069" s="6">
        <f t="shared" si="32"/>
        <v>2020</v>
      </c>
      <c r="I1069">
        <v>1374</v>
      </c>
      <c r="J1069" s="11">
        <f t="shared" si="33"/>
        <v>2.72052</v>
      </c>
      <c r="K1069" t="s">
        <v>21</v>
      </c>
      <c r="L1069" t="s">
        <v>10</v>
      </c>
    </row>
    <row r="1070" spans="1:12">
      <c r="A1070" s="2" t="s">
        <v>19</v>
      </c>
      <c r="B1070" t="s">
        <v>20</v>
      </c>
      <c r="C1070">
        <v>8</v>
      </c>
      <c r="D1070" t="s">
        <v>1375</v>
      </c>
      <c r="E1070" t="s">
        <v>1298</v>
      </c>
      <c r="F1070" t="s">
        <v>1298</v>
      </c>
      <c r="G1070" s="1">
        <v>44077</v>
      </c>
      <c r="H1070" s="6">
        <f t="shared" si="32"/>
        <v>2020</v>
      </c>
      <c r="I1070">
        <v>1139</v>
      </c>
      <c r="J1070" s="11">
        <f t="shared" si="33"/>
        <v>2.25522</v>
      </c>
      <c r="K1070" t="s">
        <v>21</v>
      </c>
      <c r="L1070" t="s">
        <v>10</v>
      </c>
    </row>
    <row r="1071" spans="1:12">
      <c r="A1071" s="2" t="s">
        <v>19</v>
      </c>
      <c r="B1071" t="s">
        <v>20</v>
      </c>
      <c r="C1071">
        <v>8</v>
      </c>
      <c r="D1071" t="s">
        <v>1375</v>
      </c>
      <c r="E1071" t="s">
        <v>1299</v>
      </c>
      <c r="F1071" t="s">
        <v>1299</v>
      </c>
      <c r="G1071" s="1">
        <v>44078</v>
      </c>
      <c r="H1071" s="6">
        <f t="shared" si="32"/>
        <v>2020</v>
      </c>
      <c r="I1071">
        <v>376</v>
      </c>
      <c r="J1071" s="11">
        <f t="shared" si="33"/>
        <v>0.74448000000000003</v>
      </c>
      <c r="K1071" t="s">
        <v>21</v>
      </c>
      <c r="L1071" t="s">
        <v>10</v>
      </c>
    </row>
    <row r="1072" spans="1:12">
      <c r="A1072" s="2" t="s">
        <v>19</v>
      </c>
      <c r="B1072" t="s">
        <v>20</v>
      </c>
      <c r="C1072">
        <v>8</v>
      </c>
      <c r="D1072" t="s">
        <v>1375</v>
      </c>
      <c r="E1072" t="s">
        <v>1300</v>
      </c>
      <c r="F1072" t="s">
        <v>1300</v>
      </c>
      <c r="G1072" s="1">
        <v>44079</v>
      </c>
      <c r="H1072" s="6">
        <f t="shared" si="32"/>
        <v>2020</v>
      </c>
      <c r="I1072">
        <v>1515</v>
      </c>
      <c r="J1072" s="11">
        <f t="shared" si="33"/>
        <v>2.9996999999999998</v>
      </c>
      <c r="K1072" t="s">
        <v>21</v>
      </c>
      <c r="L1072" t="s">
        <v>10</v>
      </c>
    </row>
    <row r="1073" spans="1:12">
      <c r="A1073" s="2" t="s">
        <v>19</v>
      </c>
      <c r="B1073" t="s">
        <v>20</v>
      </c>
      <c r="C1073">
        <v>8</v>
      </c>
      <c r="D1073" t="s">
        <v>1375</v>
      </c>
      <c r="E1073" t="s">
        <v>1301</v>
      </c>
      <c r="F1073" t="s">
        <v>1301</v>
      </c>
      <c r="G1073" s="1">
        <v>44080</v>
      </c>
      <c r="H1073" s="6">
        <f t="shared" si="32"/>
        <v>2020</v>
      </c>
      <c r="I1073">
        <v>816</v>
      </c>
      <c r="J1073" s="11">
        <f t="shared" si="33"/>
        <v>1.61568</v>
      </c>
      <c r="K1073" t="s">
        <v>21</v>
      </c>
      <c r="L1073" t="s">
        <v>10</v>
      </c>
    </row>
    <row r="1074" spans="1:12">
      <c r="A1074" s="2" t="s">
        <v>19</v>
      </c>
      <c r="B1074" t="s">
        <v>20</v>
      </c>
      <c r="C1074">
        <v>8</v>
      </c>
      <c r="D1074" t="s">
        <v>1375</v>
      </c>
      <c r="E1074" t="s">
        <v>1302</v>
      </c>
      <c r="F1074" t="s">
        <v>1302</v>
      </c>
      <c r="G1074" s="1">
        <v>44081</v>
      </c>
      <c r="H1074" s="6">
        <f t="shared" si="32"/>
        <v>2020</v>
      </c>
      <c r="I1074">
        <v>1585</v>
      </c>
      <c r="J1074" s="11">
        <f t="shared" si="33"/>
        <v>3.1383000000000001</v>
      </c>
      <c r="K1074" t="s">
        <v>21</v>
      </c>
      <c r="L1074" t="s">
        <v>10</v>
      </c>
    </row>
    <row r="1075" spans="1:12">
      <c r="A1075" s="2" t="s">
        <v>19</v>
      </c>
      <c r="B1075" t="s">
        <v>20</v>
      </c>
      <c r="C1075">
        <v>8</v>
      </c>
      <c r="D1075" t="s">
        <v>1375</v>
      </c>
      <c r="E1075" t="s">
        <v>1303</v>
      </c>
      <c r="F1075" t="s">
        <v>1303</v>
      </c>
      <c r="G1075" s="1">
        <v>44082</v>
      </c>
      <c r="H1075" s="6">
        <f t="shared" si="32"/>
        <v>2020</v>
      </c>
      <c r="I1075">
        <v>770</v>
      </c>
      <c r="J1075" s="11">
        <f t="shared" si="33"/>
        <v>1.5246</v>
      </c>
      <c r="K1075" t="s">
        <v>21</v>
      </c>
      <c r="L1075" t="s">
        <v>10</v>
      </c>
    </row>
    <row r="1076" spans="1:12">
      <c r="A1076" s="2" t="s">
        <v>19</v>
      </c>
      <c r="B1076" t="s">
        <v>20</v>
      </c>
      <c r="C1076">
        <v>8</v>
      </c>
      <c r="D1076" t="s">
        <v>1375</v>
      </c>
      <c r="E1076" t="s">
        <v>1304</v>
      </c>
      <c r="F1076" t="s">
        <v>1304</v>
      </c>
      <c r="G1076" s="1">
        <v>44083</v>
      </c>
      <c r="H1076" s="6">
        <f t="shared" si="32"/>
        <v>2020</v>
      </c>
      <c r="I1076">
        <v>469</v>
      </c>
      <c r="J1076" s="11">
        <f t="shared" si="33"/>
        <v>0.92862</v>
      </c>
      <c r="K1076" t="s">
        <v>21</v>
      </c>
      <c r="L1076" t="s">
        <v>10</v>
      </c>
    </row>
    <row r="1077" spans="1:12">
      <c r="A1077" s="2" t="s">
        <v>19</v>
      </c>
      <c r="B1077" t="s">
        <v>20</v>
      </c>
      <c r="C1077">
        <v>8</v>
      </c>
      <c r="D1077" t="s">
        <v>1375</v>
      </c>
      <c r="E1077" t="s">
        <v>1305</v>
      </c>
      <c r="F1077" t="s">
        <v>1305</v>
      </c>
      <c r="G1077" s="1">
        <v>44084</v>
      </c>
      <c r="H1077" s="6">
        <f t="shared" si="32"/>
        <v>2020</v>
      </c>
      <c r="I1077">
        <v>204</v>
      </c>
      <c r="J1077" s="11">
        <f t="shared" si="33"/>
        <v>0.40392</v>
      </c>
      <c r="K1077" t="s">
        <v>21</v>
      </c>
      <c r="L1077" t="s">
        <v>10</v>
      </c>
    </row>
    <row r="1078" spans="1:12">
      <c r="A1078" s="2" t="s">
        <v>19</v>
      </c>
      <c r="B1078" t="s">
        <v>20</v>
      </c>
      <c r="C1078">
        <v>8</v>
      </c>
      <c r="D1078" t="s">
        <v>1375</v>
      </c>
      <c r="E1078" t="s">
        <v>1306</v>
      </c>
      <c r="F1078" t="s">
        <v>1306</v>
      </c>
      <c r="G1078" s="1">
        <v>44085</v>
      </c>
      <c r="H1078" s="6">
        <f t="shared" si="32"/>
        <v>2020</v>
      </c>
      <c r="I1078">
        <v>949</v>
      </c>
      <c r="J1078" s="11">
        <f t="shared" si="33"/>
        <v>1.8790199999999999</v>
      </c>
      <c r="K1078" t="s">
        <v>21</v>
      </c>
      <c r="L1078" t="s">
        <v>10</v>
      </c>
    </row>
    <row r="1079" spans="1:12">
      <c r="A1079" s="2" t="s">
        <v>19</v>
      </c>
      <c r="B1079" t="s">
        <v>20</v>
      </c>
      <c r="C1079">
        <v>8</v>
      </c>
      <c r="D1079" t="s">
        <v>1375</v>
      </c>
      <c r="E1079" t="s">
        <v>1307</v>
      </c>
      <c r="F1079" t="s">
        <v>1307</v>
      </c>
      <c r="G1079" s="1">
        <v>44086</v>
      </c>
      <c r="H1079" s="6">
        <f t="shared" si="32"/>
        <v>2020</v>
      </c>
      <c r="I1079">
        <v>887</v>
      </c>
      <c r="J1079" s="11">
        <f t="shared" si="33"/>
        <v>1.7562599999999999</v>
      </c>
      <c r="K1079" t="s">
        <v>21</v>
      </c>
      <c r="L1079" t="s">
        <v>10</v>
      </c>
    </row>
    <row r="1080" spans="1:12">
      <c r="A1080" s="2" t="s">
        <v>19</v>
      </c>
      <c r="B1080" t="s">
        <v>20</v>
      </c>
      <c r="C1080">
        <v>8</v>
      </c>
      <c r="D1080" t="s">
        <v>1375</v>
      </c>
      <c r="E1080" t="s">
        <v>1308</v>
      </c>
      <c r="F1080" t="s">
        <v>1308</v>
      </c>
      <c r="G1080" s="1">
        <v>44087</v>
      </c>
      <c r="H1080" s="6">
        <f t="shared" si="32"/>
        <v>2020</v>
      </c>
      <c r="I1080">
        <v>1283</v>
      </c>
      <c r="J1080" s="11">
        <f t="shared" si="33"/>
        <v>2.54034</v>
      </c>
      <c r="K1080" t="s">
        <v>21</v>
      </c>
      <c r="L1080" t="s">
        <v>10</v>
      </c>
    </row>
    <row r="1081" spans="1:12">
      <c r="A1081" s="2" t="s">
        <v>19</v>
      </c>
      <c r="B1081" t="s">
        <v>20</v>
      </c>
      <c r="C1081">
        <v>8</v>
      </c>
      <c r="D1081" t="s">
        <v>1375</v>
      </c>
      <c r="E1081" t="s">
        <v>1309</v>
      </c>
      <c r="F1081" t="s">
        <v>1309</v>
      </c>
      <c r="G1081" s="1">
        <v>44088</v>
      </c>
      <c r="H1081" s="6">
        <f t="shared" si="32"/>
        <v>2020</v>
      </c>
      <c r="I1081">
        <v>1113</v>
      </c>
      <c r="J1081" s="11">
        <f t="shared" si="33"/>
        <v>2.2037399999999998</v>
      </c>
      <c r="K1081" t="s">
        <v>21</v>
      </c>
      <c r="L1081" t="s">
        <v>10</v>
      </c>
    </row>
    <row r="1082" spans="1:12">
      <c r="A1082" s="2" t="s">
        <v>19</v>
      </c>
      <c r="B1082" t="s">
        <v>20</v>
      </c>
      <c r="C1082">
        <v>8</v>
      </c>
      <c r="D1082" t="s">
        <v>1375</v>
      </c>
      <c r="E1082" t="s">
        <v>1310</v>
      </c>
      <c r="F1082" t="s">
        <v>1310</v>
      </c>
      <c r="G1082" s="1">
        <v>44089</v>
      </c>
      <c r="H1082" s="6">
        <f t="shared" si="32"/>
        <v>2020</v>
      </c>
      <c r="I1082">
        <v>1243</v>
      </c>
      <c r="J1082" s="11">
        <f t="shared" si="33"/>
        <v>2.4611399999999999</v>
      </c>
      <c r="K1082" t="s">
        <v>21</v>
      </c>
      <c r="L1082" t="s">
        <v>10</v>
      </c>
    </row>
    <row r="1083" spans="1:12">
      <c r="A1083" s="2" t="s">
        <v>19</v>
      </c>
      <c r="B1083" t="s">
        <v>20</v>
      </c>
      <c r="C1083">
        <v>8</v>
      </c>
      <c r="D1083" t="s">
        <v>1375</v>
      </c>
      <c r="E1083" t="s">
        <v>1311</v>
      </c>
      <c r="F1083" t="s">
        <v>1311</v>
      </c>
      <c r="G1083" s="1">
        <v>44090</v>
      </c>
      <c r="H1083" s="6">
        <f t="shared" si="32"/>
        <v>2020</v>
      </c>
      <c r="I1083">
        <v>1240</v>
      </c>
      <c r="J1083" s="11">
        <f t="shared" si="33"/>
        <v>2.4552</v>
      </c>
      <c r="K1083" t="s">
        <v>21</v>
      </c>
      <c r="L1083" t="s">
        <v>10</v>
      </c>
    </row>
    <row r="1084" spans="1:12">
      <c r="A1084" s="2" t="s">
        <v>19</v>
      </c>
      <c r="B1084" t="s">
        <v>20</v>
      </c>
      <c r="C1084">
        <v>8</v>
      </c>
      <c r="D1084" t="s">
        <v>1375</v>
      </c>
      <c r="E1084" t="s">
        <v>1312</v>
      </c>
      <c r="F1084" t="s">
        <v>1312</v>
      </c>
      <c r="G1084" s="1">
        <v>44091</v>
      </c>
      <c r="H1084" s="6">
        <f t="shared" si="32"/>
        <v>2020</v>
      </c>
      <c r="I1084">
        <v>926</v>
      </c>
      <c r="J1084" s="11">
        <f t="shared" si="33"/>
        <v>1.83348</v>
      </c>
      <c r="K1084" t="s">
        <v>21</v>
      </c>
      <c r="L1084" t="s">
        <v>10</v>
      </c>
    </row>
    <row r="1085" spans="1:12">
      <c r="A1085" s="2" t="s">
        <v>19</v>
      </c>
      <c r="B1085" t="s">
        <v>20</v>
      </c>
      <c r="C1085">
        <v>8</v>
      </c>
      <c r="D1085" t="s">
        <v>1375</v>
      </c>
      <c r="E1085" t="s">
        <v>1313</v>
      </c>
      <c r="F1085" t="s">
        <v>1313</v>
      </c>
      <c r="G1085" s="1">
        <v>44092</v>
      </c>
      <c r="H1085" s="6">
        <f t="shared" si="32"/>
        <v>2020</v>
      </c>
      <c r="I1085">
        <v>1099</v>
      </c>
      <c r="J1085" s="11">
        <f t="shared" si="33"/>
        <v>2.1760199999999998</v>
      </c>
      <c r="K1085" t="s">
        <v>21</v>
      </c>
      <c r="L1085" t="s">
        <v>10</v>
      </c>
    </row>
    <row r="1086" spans="1:12">
      <c r="A1086" s="2" t="s">
        <v>19</v>
      </c>
      <c r="B1086" t="s">
        <v>20</v>
      </c>
      <c r="C1086">
        <v>8</v>
      </c>
      <c r="D1086" t="s">
        <v>1375</v>
      </c>
      <c r="E1086" t="s">
        <v>1314</v>
      </c>
      <c r="F1086" t="s">
        <v>1314</v>
      </c>
      <c r="G1086" s="1">
        <v>44093</v>
      </c>
      <c r="H1086" s="6">
        <f t="shared" si="32"/>
        <v>2020</v>
      </c>
      <c r="I1086">
        <v>758</v>
      </c>
      <c r="J1086" s="11">
        <f t="shared" si="33"/>
        <v>1.50084</v>
      </c>
      <c r="K1086" t="s">
        <v>21</v>
      </c>
      <c r="L1086" t="s">
        <v>10</v>
      </c>
    </row>
    <row r="1087" spans="1:12">
      <c r="A1087" s="2" t="s">
        <v>19</v>
      </c>
      <c r="B1087" t="s">
        <v>20</v>
      </c>
      <c r="C1087">
        <v>8</v>
      </c>
      <c r="D1087" t="s">
        <v>1375</v>
      </c>
      <c r="E1087" t="s">
        <v>1315</v>
      </c>
      <c r="F1087" t="s">
        <v>1315</v>
      </c>
      <c r="G1087" s="1">
        <v>44094</v>
      </c>
      <c r="H1087" s="6">
        <f t="shared" si="32"/>
        <v>2020</v>
      </c>
      <c r="I1087">
        <v>1200</v>
      </c>
      <c r="J1087" s="11">
        <f t="shared" si="33"/>
        <v>2.3759999999999999</v>
      </c>
      <c r="K1087" t="s">
        <v>1213</v>
      </c>
      <c r="L1087" t="s">
        <v>10</v>
      </c>
    </row>
    <row r="1088" spans="1:12">
      <c r="A1088" s="2" t="s">
        <v>19</v>
      </c>
      <c r="B1088" t="s">
        <v>20</v>
      </c>
      <c r="C1088">
        <v>8</v>
      </c>
      <c r="D1088" t="s">
        <v>1375</v>
      </c>
      <c r="E1088" t="s">
        <v>1316</v>
      </c>
      <c r="F1088" t="s">
        <v>1316</v>
      </c>
      <c r="G1088" s="1">
        <v>44095</v>
      </c>
      <c r="H1088" s="6">
        <f t="shared" si="32"/>
        <v>2020</v>
      </c>
      <c r="I1088">
        <v>1200</v>
      </c>
      <c r="J1088" s="11">
        <f t="shared" si="33"/>
        <v>2.3759999999999999</v>
      </c>
      <c r="K1088" t="s">
        <v>1213</v>
      </c>
      <c r="L1088" t="s">
        <v>10</v>
      </c>
    </row>
    <row r="1089" spans="1:12">
      <c r="A1089" s="2" t="s">
        <v>19</v>
      </c>
      <c r="B1089" t="s">
        <v>20</v>
      </c>
      <c r="C1089">
        <v>8</v>
      </c>
      <c r="D1089" t="s">
        <v>1375</v>
      </c>
      <c r="E1089" t="s">
        <v>1317</v>
      </c>
      <c r="F1089" t="s">
        <v>1317</v>
      </c>
      <c r="G1089" s="1">
        <v>44096</v>
      </c>
      <c r="H1089" s="6">
        <f t="shared" si="32"/>
        <v>2020</v>
      </c>
      <c r="I1089">
        <v>1240</v>
      </c>
      <c r="J1089" s="11">
        <f t="shared" si="33"/>
        <v>2.4552</v>
      </c>
      <c r="K1089" t="s">
        <v>21</v>
      </c>
      <c r="L1089" t="s">
        <v>10</v>
      </c>
    </row>
    <row r="1090" spans="1:12">
      <c r="A1090" s="2" t="s">
        <v>19</v>
      </c>
      <c r="B1090" t="s">
        <v>20</v>
      </c>
      <c r="C1090">
        <v>8</v>
      </c>
      <c r="D1090" t="s">
        <v>1375</v>
      </c>
      <c r="E1090" t="s">
        <v>1318</v>
      </c>
      <c r="F1090" t="s">
        <v>1318</v>
      </c>
      <c r="G1090" s="1">
        <v>44097</v>
      </c>
      <c r="H1090" s="6">
        <f t="shared" si="32"/>
        <v>2020</v>
      </c>
      <c r="I1090">
        <v>1095</v>
      </c>
      <c r="J1090" s="11">
        <f t="shared" si="33"/>
        <v>2.1680999999999999</v>
      </c>
      <c r="K1090" t="s">
        <v>21</v>
      </c>
      <c r="L1090" t="s">
        <v>10</v>
      </c>
    </row>
    <row r="1091" spans="1:12">
      <c r="A1091" s="2" t="s">
        <v>19</v>
      </c>
      <c r="B1091" t="s">
        <v>20</v>
      </c>
      <c r="C1091">
        <v>8</v>
      </c>
      <c r="D1091" t="s">
        <v>1375</v>
      </c>
      <c r="E1091" t="s">
        <v>1319</v>
      </c>
      <c r="F1091" t="s">
        <v>1319</v>
      </c>
      <c r="G1091" s="1">
        <v>44098</v>
      </c>
      <c r="H1091" s="6">
        <f t="shared" ref="H1091:H1098" si="34">IF(MONTH(G1091)&gt;9, YEAR(G1091)+1,YEAR(G1091))</f>
        <v>2020</v>
      </c>
      <c r="I1091">
        <v>871</v>
      </c>
      <c r="J1091" s="11">
        <f t="shared" ref="J1091:J1098" si="35">I1091*0.00198</f>
        <v>1.72458</v>
      </c>
      <c r="K1091" t="s">
        <v>21</v>
      </c>
      <c r="L1091" t="s">
        <v>10</v>
      </c>
    </row>
    <row r="1092" spans="1:12">
      <c r="A1092" s="2" t="s">
        <v>19</v>
      </c>
      <c r="B1092" t="s">
        <v>20</v>
      </c>
      <c r="C1092">
        <v>8</v>
      </c>
      <c r="D1092" t="s">
        <v>1375</v>
      </c>
      <c r="E1092" t="s">
        <v>1320</v>
      </c>
      <c r="F1092" t="s">
        <v>1320</v>
      </c>
      <c r="G1092" s="1">
        <v>44099</v>
      </c>
      <c r="H1092" s="6">
        <f t="shared" si="34"/>
        <v>2020</v>
      </c>
      <c r="I1092">
        <v>893</v>
      </c>
      <c r="J1092" s="11">
        <f t="shared" si="35"/>
        <v>1.76814</v>
      </c>
      <c r="K1092" t="s">
        <v>1212</v>
      </c>
      <c r="L1092" t="s">
        <v>10</v>
      </c>
    </row>
    <row r="1093" spans="1:12">
      <c r="A1093" s="2" t="s">
        <v>19</v>
      </c>
      <c r="B1093" t="s">
        <v>20</v>
      </c>
      <c r="C1093">
        <v>8</v>
      </c>
      <c r="D1093" t="s">
        <v>1375</v>
      </c>
      <c r="E1093" t="s">
        <v>1321</v>
      </c>
      <c r="F1093" t="s">
        <v>1321</v>
      </c>
      <c r="G1093" s="1">
        <v>44100</v>
      </c>
      <c r="H1093" s="6">
        <f t="shared" si="34"/>
        <v>2020</v>
      </c>
      <c r="I1093">
        <v>1045</v>
      </c>
      <c r="J1093" s="11">
        <f t="shared" si="35"/>
        <v>2.0691000000000002</v>
      </c>
      <c r="K1093" t="s">
        <v>1212</v>
      </c>
      <c r="L1093" t="s">
        <v>10</v>
      </c>
    </row>
    <row r="1094" spans="1:12">
      <c r="A1094" s="2" t="s">
        <v>19</v>
      </c>
      <c r="B1094" t="s">
        <v>20</v>
      </c>
      <c r="C1094">
        <v>8</v>
      </c>
      <c r="D1094" t="s">
        <v>1375</v>
      </c>
      <c r="E1094" t="s">
        <v>1322</v>
      </c>
      <c r="F1094" t="s">
        <v>1322</v>
      </c>
      <c r="G1094" s="1">
        <v>44101</v>
      </c>
      <c r="H1094" s="6">
        <f t="shared" si="34"/>
        <v>2020</v>
      </c>
      <c r="I1094">
        <v>847</v>
      </c>
      <c r="J1094" s="11">
        <f t="shared" si="35"/>
        <v>1.67706</v>
      </c>
      <c r="K1094" t="s">
        <v>1212</v>
      </c>
      <c r="L1094" t="s">
        <v>10</v>
      </c>
    </row>
    <row r="1095" spans="1:12">
      <c r="A1095" s="2" t="s">
        <v>19</v>
      </c>
      <c r="B1095" t="s">
        <v>20</v>
      </c>
      <c r="C1095">
        <v>8</v>
      </c>
      <c r="D1095" t="s">
        <v>1375</v>
      </c>
      <c r="E1095" t="s">
        <v>1323</v>
      </c>
      <c r="F1095" t="s">
        <v>1323</v>
      </c>
      <c r="G1095" s="1">
        <v>44102</v>
      </c>
      <c r="H1095" s="6">
        <f t="shared" si="34"/>
        <v>2020</v>
      </c>
      <c r="I1095">
        <v>1335</v>
      </c>
      <c r="J1095" s="11">
        <f t="shared" si="35"/>
        <v>2.6433</v>
      </c>
      <c r="K1095" t="s">
        <v>1212</v>
      </c>
      <c r="L1095" t="s">
        <v>10</v>
      </c>
    </row>
    <row r="1096" spans="1:12">
      <c r="A1096" s="2" t="s">
        <v>19</v>
      </c>
      <c r="B1096" t="s">
        <v>20</v>
      </c>
      <c r="C1096">
        <v>8</v>
      </c>
      <c r="D1096" t="s">
        <v>1375</v>
      </c>
      <c r="E1096" t="s">
        <v>1324</v>
      </c>
      <c r="F1096" t="s">
        <v>1324</v>
      </c>
      <c r="G1096" s="1">
        <v>44103</v>
      </c>
      <c r="H1096" s="6">
        <f t="shared" si="34"/>
        <v>2020</v>
      </c>
      <c r="I1096">
        <v>456</v>
      </c>
      <c r="J1096" s="11">
        <f t="shared" si="35"/>
        <v>0.90288000000000002</v>
      </c>
      <c r="K1096" t="s">
        <v>1212</v>
      </c>
      <c r="L1096" t="s">
        <v>10</v>
      </c>
    </row>
    <row r="1097" spans="1:12">
      <c r="A1097" s="2" t="s">
        <v>19</v>
      </c>
      <c r="B1097" t="s">
        <v>20</v>
      </c>
      <c r="C1097">
        <v>8</v>
      </c>
      <c r="D1097" t="s">
        <v>1375</v>
      </c>
      <c r="E1097" t="s">
        <v>1325</v>
      </c>
      <c r="F1097" t="s">
        <v>1325</v>
      </c>
      <c r="G1097" s="1">
        <v>44104</v>
      </c>
      <c r="H1097" s="6">
        <f t="shared" si="34"/>
        <v>2020</v>
      </c>
      <c r="I1097">
        <v>1184</v>
      </c>
      <c r="J1097" s="11">
        <f t="shared" si="35"/>
        <v>2.3443200000000002</v>
      </c>
      <c r="K1097" t="s">
        <v>21</v>
      </c>
      <c r="L1097" t="s">
        <v>10</v>
      </c>
    </row>
    <row r="1098" spans="1:12">
      <c r="G1098" s="1">
        <v>44105</v>
      </c>
      <c r="H1098" s="6">
        <f t="shared" si="34"/>
        <v>2021</v>
      </c>
      <c r="I1098">
        <v>2957</v>
      </c>
      <c r="J1098" s="11">
        <f t="shared" si="35"/>
        <v>5.8548600000000004</v>
      </c>
      <c r="L1098" t="s">
        <v>10</v>
      </c>
    </row>
  </sheetData>
  <autoFilter ref="A1:M1098" xr:uid="{293196F7-5EA2-425D-A662-AFA81407F4DD}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351C6-0C1E-4111-BE83-C054826F6A4C}">
  <dimension ref="A1:I1097"/>
  <sheetViews>
    <sheetView workbookViewId="0"/>
  </sheetViews>
  <sheetFormatPr defaultRowHeight="15"/>
  <sheetData>
    <row r="1" spans="1:9">
      <c r="A1" s="2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24</v>
      </c>
      <c r="G1" t="s">
        <v>16</v>
      </c>
      <c r="H1" t="s">
        <v>17</v>
      </c>
      <c r="I1" t="s">
        <v>18</v>
      </c>
    </row>
    <row r="2" spans="1:9">
      <c r="A2" s="2" t="s">
        <v>19</v>
      </c>
      <c r="B2" t="s">
        <v>20</v>
      </c>
      <c r="C2">
        <v>8</v>
      </c>
      <c r="D2" t="s">
        <v>1375</v>
      </c>
      <c r="E2" t="s">
        <v>1376</v>
      </c>
      <c r="F2" t="s">
        <v>1376</v>
      </c>
      <c r="G2">
        <v>791</v>
      </c>
      <c r="H2" t="s">
        <v>1212</v>
      </c>
      <c r="I2" t="s">
        <v>10</v>
      </c>
    </row>
    <row r="3" spans="1:9">
      <c r="A3" s="2" t="s">
        <v>19</v>
      </c>
      <c r="B3" t="s">
        <v>20</v>
      </c>
      <c r="C3">
        <v>8</v>
      </c>
      <c r="D3" t="s">
        <v>1375</v>
      </c>
      <c r="E3" t="s">
        <v>1377</v>
      </c>
      <c r="F3" t="s">
        <v>1377</v>
      </c>
      <c r="G3">
        <v>1172</v>
      </c>
      <c r="H3" t="s">
        <v>1213</v>
      </c>
      <c r="I3" t="s">
        <v>10</v>
      </c>
    </row>
    <row r="4" spans="1:9">
      <c r="A4" s="2" t="s">
        <v>19</v>
      </c>
      <c r="B4" t="s">
        <v>20</v>
      </c>
      <c r="C4">
        <v>8</v>
      </c>
      <c r="D4" t="s">
        <v>1375</v>
      </c>
      <c r="E4" t="s">
        <v>1378</v>
      </c>
      <c r="F4" t="s">
        <v>1378</v>
      </c>
      <c r="G4">
        <v>1172</v>
      </c>
      <c r="H4" t="s">
        <v>1213</v>
      </c>
      <c r="I4" t="s">
        <v>10</v>
      </c>
    </row>
    <row r="5" spans="1:9">
      <c r="A5" s="2" t="s">
        <v>19</v>
      </c>
      <c r="B5" t="s">
        <v>20</v>
      </c>
      <c r="C5">
        <v>8</v>
      </c>
      <c r="D5" t="s">
        <v>1375</v>
      </c>
      <c r="E5" t="s">
        <v>1379</v>
      </c>
      <c r="F5" t="s">
        <v>1379</v>
      </c>
      <c r="G5">
        <v>1172</v>
      </c>
      <c r="H5" t="s">
        <v>1213</v>
      </c>
      <c r="I5" t="s">
        <v>10</v>
      </c>
    </row>
    <row r="6" spans="1:9">
      <c r="A6" s="2" t="s">
        <v>19</v>
      </c>
      <c r="B6" t="s">
        <v>20</v>
      </c>
      <c r="C6">
        <v>8</v>
      </c>
      <c r="D6" t="s">
        <v>1375</v>
      </c>
      <c r="E6" t="s">
        <v>1380</v>
      </c>
      <c r="F6" t="s">
        <v>1380</v>
      </c>
      <c r="G6">
        <v>1172</v>
      </c>
      <c r="H6" t="s">
        <v>1213</v>
      </c>
      <c r="I6" t="s">
        <v>10</v>
      </c>
    </row>
    <row r="7" spans="1:9">
      <c r="A7" s="2" t="s">
        <v>19</v>
      </c>
      <c r="B7" t="s">
        <v>20</v>
      </c>
      <c r="C7">
        <v>8</v>
      </c>
      <c r="D7" t="s">
        <v>1375</v>
      </c>
      <c r="E7" t="s">
        <v>1381</v>
      </c>
      <c r="F7" t="s">
        <v>1381</v>
      </c>
      <c r="G7">
        <v>1171</v>
      </c>
      <c r="H7" t="s">
        <v>1213</v>
      </c>
      <c r="I7" t="s">
        <v>10</v>
      </c>
    </row>
    <row r="8" spans="1:9">
      <c r="A8" s="2" t="s">
        <v>19</v>
      </c>
      <c r="B8" t="s">
        <v>20</v>
      </c>
      <c r="C8">
        <v>8</v>
      </c>
      <c r="D8" t="s">
        <v>1375</v>
      </c>
      <c r="E8" t="s">
        <v>1382</v>
      </c>
      <c r="F8" t="s">
        <v>1382</v>
      </c>
      <c r="G8">
        <v>1171</v>
      </c>
      <c r="H8" t="s">
        <v>1213</v>
      </c>
      <c r="I8" t="s">
        <v>10</v>
      </c>
    </row>
    <row r="9" spans="1:9">
      <c r="A9" s="2" t="s">
        <v>19</v>
      </c>
      <c r="B9" t="s">
        <v>20</v>
      </c>
      <c r="C9">
        <v>8</v>
      </c>
      <c r="D9" t="s">
        <v>1375</v>
      </c>
      <c r="E9" t="s">
        <v>1383</v>
      </c>
      <c r="F9" t="s">
        <v>1383</v>
      </c>
      <c r="G9">
        <v>819</v>
      </c>
      <c r="H9" t="s">
        <v>1212</v>
      </c>
      <c r="I9" t="s">
        <v>10</v>
      </c>
    </row>
    <row r="10" spans="1:9">
      <c r="A10" s="2" t="s">
        <v>19</v>
      </c>
      <c r="B10" t="s">
        <v>20</v>
      </c>
      <c r="C10">
        <v>8</v>
      </c>
      <c r="D10" t="s">
        <v>1375</v>
      </c>
      <c r="E10" t="s">
        <v>1384</v>
      </c>
      <c r="F10" t="s">
        <v>1384</v>
      </c>
      <c r="G10">
        <v>1134</v>
      </c>
      <c r="H10" t="s">
        <v>1212</v>
      </c>
      <c r="I10" t="s">
        <v>10</v>
      </c>
    </row>
    <row r="11" spans="1:9">
      <c r="A11" s="2" t="s">
        <v>19</v>
      </c>
      <c r="B11" t="s">
        <v>20</v>
      </c>
      <c r="C11">
        <v>8</v>
      </c>
      <c r="D11" t="s">
        <v>1375</v>
      </c>
      <c r="E11" t="s">
        <v>1385</v>
      </c>
      <c r="F11" t="s">
        <v>1385</v>
      </c>
      <c r="G11">
        <v>1145</v>
      </c>
      <c r="H11" t="s">
        <v>21</v>
      </c>
      <c r="I11" t="s">
        <v>10</v>
      </c>
    </row>
    <row r="12" spans="1:9">
      <c r="A12" s="2" t="s">
        <v>19</v>
      </c>
      <c r="B12" t="s">
        <v>20</v>
      </c>
      <c r="C12">
        <v>8</v>
      </c>
      <c r="D12" t="s">
        <v>1375</v>
      </c>
      <c r="E12" t="s">
        <v>1386</v>
      </c>
      <c r="F12" t="s">
        <v>1386</v>
      </c>
      <c r="G12">
        <v>1090</v>
      </c>
      <c r="H12" t="s">
        <v>1212</v>
      </c>
      <c r="I12" t="s">
        <v>10</v>
      </c>
    </row>
    <row r="13" spans="1:9">
      <c r="A13" s="2" t="s">
        <v>19</v>
      </c>
      <c r="B13" t="s">
        <v>20</v>
      </c>
      <c r="C13">
        <v>8</v>
      </c>
      <c r="D13" t="s">
        <v>1375</v>
      </c>
      <c r="E13" t="s">
        <v>1387</v>
      </c>
      <c r="F13" t="s">
        <v>1387</v>
      </c>
      <c r="G13">
        <v>1008</v>
      </c>
      <c r="H13" t="s">
        <v>1212</v>
      </c>
      <c r="I13" t="s">
        <v>10</v>
      </c>
    </row>
    <row r="14" spans="1:9">
      <c r="A14" s="2" t="s">
        <v>19</v>
      </c>
      <c r="B14" t="s">
        <v>20</v>
      </c>
      <c r="C14">
        <v>8</v>
      </c>
      <c r="D14" t="s">
        <v>1375</v>
      </c>
      <c r="E14" t="s">
        <v>1388</v>
      </c>
      <c r="F14" t="s">
        <v>1388</v>
      </c>
      <c r="G14">
        <v>1255</v>
      </c>
      <c r="H14" t="s">
        <v>1212</v>
      </c>
      <c r="I14" t="s">
        <v>10</v>
      </c>
    </row>
    <row r="15" spans="1:9">
      <c r="A15" s="2" t="s">
        <v>19</v>
      </c>
      <c r="B15" t="s">
        <v>20</v>
      </c>
      <c r="C15">
        <v>8</v>
      </c>
      <c r="D15" t="s">
        <v>1375</v>
      </c>
      <c r="E15" t="s">
        <v>1389</v>
      </c>
      <c r="F15" t="s">
        <v>1389</v>
      </c>
      <c r="G15">
        <v>973</v>
      </c>
      <c r="H15" t="s">
        <v>1212</v>
      </c>
      <c r="I15" t="s">
        <v>10</v>
      </c>
    </row>
    <row r="16" spans="1:9">
      <c r="A16" s="2" t="s">
        <v>19</v>
      </c>
      <c r="B16" t="s">
        <v>20</v>
      </c>
      <c r="C16">
        <v>8</v>
      </c>
      <c r="D16" t="s">
        <v>1375</v>
      </c>
      <c r="E16" t="s">
        <v>1390</v>
      </c>
      <c r="F16" t="s">
        <v>1390</v>
      </c>
      <c r="G16">
        <v>1096</v>
      </c>
      <c r="H16" t="s">
        <v>21</v>
      </c>
      <c r="I16" t="s">
        <v>10</v>
      </c>
    </row>
    <row r="17" spans="1:9">
      <c r="A17" s="2" t="s">
        <v>19</v>
      </c>
      <c r="B17" t="s">
        <v>20</v>
      </c>
      <c r="C17">
        <v>8</v>
      </c>
      <c r="D17" t="s">
        <v>1375</v>
      </c>
      <c r="E17" t="s">
        <v>1391</v>
      </c>
      <c r="F17" t="s">
        <v>1391</v>
      </c>
      <c r="G17">
        <v>1348</v>
      </c>
      <c r="H17" t="s">
        <v>21</v>
      </c>
      <c r="I17" t="s">
        <v>10</v>
      </c>
    </row>
    <row r="18" spans="1:9">
      <c r="A18" s="2" t="s">
        <v>19</v>
      </c>
      <c r="B18" t="s">
        <v>20</v>
      </c>
      <c r="C18">
        <v>8</v>
      </c>
      <c r="D18" t="s">
        <v>1375</v>
      </c>
      <c r="E18" t="s">
        <v>1392</v>
      </c>
      <c r="F18" t="s">
        <v>1392</v>
      </c>
      <c r="G18">
        <v>1411</v>
      </c>
      <c r="H18" t="s">
        <v>21</v>
      </c>
      <c r="I18" t="s">
        <v>10</v>
      </c>
    </row>
    <row r="19" spans="1:9">
      <c r="A19" s="2" t="s">
        <v>19</v>
      </c>
      <c r="B19" t="s">
        <v>20</v>
      </c>
      <c r="C19">
        <v>8</v>
      </c>
      <c r="D19" t="s">
        <v>1375</v>
      </c>
      <c r="E19" t="s">
        <v>1393</v>
      </c>
      <c r="F19" t="s">
        <v>1393</v>
      </c>
      <c r="G19">
        <v>1257</v>
      </c>
      <c r="H19" t="s">
        <v>21</v>
      </c>
      <c r="I19" t="s">
        <v>10</v>
      </c>
    </row>
    <row r="20" spans="1:9">
      <c r="A20" s="2" t="s">
        <v>19</v>
      </c>
      <c r="B20" t="s">
        <v>20</v>
      </c>
      <c r="C20">
        <v>8</v>
      </c>
      <c r="D20" t="s">
        <v>1375</v>
      </c>
      <c r="E20" t="s">
        <v>1394</v>
      </c>
      <c r="F20" t="s">
        <v>1394</v>
      </c>
      <c r="G20">
        <v>1793</v>
      </c>
      <c r="H20" t="s">
        <v>1213</v>
      </c>
      <c r="I20" t="s">
        <v>10</v>
      </c>
    </row>
    <row r="21" spans="1:9">
      <c r="A21" s="2" t="s">
        <v>19</v>
      </c>
      <c r="B21" t="s">
        <v>20</v>
      </c>
      <c r="C21">
        <v>8</v>
      </c>
      <c r="D21" t="s">
        <v>1375</v>
      </c>
      <c r="E21" t="s">
        <v>1395</v>
      </c>
      <c r="F21" t="s">
        <v>1395</v>
      </c>
      <c r="G21">
        <v>1793</v>
      </c>
      <c r="H21" t="s">
        <v>1213</v>
      </c>
      <c r="I21" t="s">
        <v>10</v>
      </c>
    </row>
    <row r="22" spans="1:9">
      <c r="A22" s="2" t="s">
        <v>19</v>
      </c>
      <c r="B22" t="s">
        <v>20</v>
      </c>
      <c r="C22">
        <v>8</v>
      </c>
      <c r="D22" t="s">
        <v>1375</v>
      </c>
      <c r="E22" t="s">
        <v>1396</v>
      </c>
      <c r="F22" t="s">
        <v>1396</v>
      </c>
      <c r="G22">
        <v>1792</v>
      </c>
      <c r="H22" t="s">
        <v>1213</v>
      </c>
      <c r="I22" t="s">
        <v>10</v>
      </c>
    </row>
    <row r="23" spans="1:9">
      <c r="A23" s="2" t="s">
        <v>19</v>
      </c>
      <c r="B23" t="s">
        <v>20</v>
      </c>
      <c r="C23">
        <v>8</v>
      </c>
      <c r="D23" t="s">
        <v>1375</v>
      </c>
      <c r="E23" t="s">
        <v>1397</v>
      </c>
      <c r="F23" t="s">
        <v>1397</v>
      </c>
      <c r="G23">
        <v>1425</v>
      </c>
      <c r="H23" t="s">
        <v>21</v>
      </c>
      <c r="I23" t="s">
        <v>10</v>
      </c>
    </row>
    <row r="24" spans="1:9">
      <c r="A24" s="2" t="s">
        <v>19</v>
      </c>
      <c r="B24" t="s">
        <v>20</v>
      </c>
      <c r="C24">
        <v>8</v>
      </c>
      <c r="D24" t="s">
        <v>1375</v>
      </c>
      <c r="E24" t="s">
        <v>1398</v>
      </c>
      <c r="F24" t="s">
        <v>1398</v>
      </c>
      <c r="G24">
        <v>1345</v>
      </c>
      <c r="H24" t="s">
        <v>21</v>
      </c>
      <c r="I24" t="s">
        <v>10</v>
      </c>
    </row>
    <row r="25" spans="1:9">
      <c r="A25" s="2" t="s">
        <v>19</v>
      </c>
      <c r="B25" t="s">
        <v>20</v>
      </c>
      <c r="C25">
        <v>8</v>
      </c>
      <c r="D25" t="s">
        <v>1375</v>
      </c>
      <c r="E25" t="s">
        <v>1399</v>
      </c>
      <c r="F25" t="s">
        <v>1399</v>
      </c>
      <c r="G25">
        <v>1242</v>
      </c>
      <c r="H25" t="s">
        <v>21</v>
      </c>
      <c r="I25" t="s">
        <v>10</v>
      </c>
    </row>
    <row r="26" spans="1:9">
      <c r="A26" s="2" t="s">
        <v>19</v>
      </c>
      <c r="B26" t="s">
        <v>20</v>
      </c>
      <c r="C26">
        <v>8</v>
      </c>
      <c r="D26" t="s">
        <v>1375</v>
      </c>
      <c r="E26" t="s">
        <v>1400</v>
      </c>
      <c r="F26" t="s">
        <v>1400</v>
      </c>
      <c r="G26">
        <v>1474</v>
      </c>
      <c r="H26" t="s">
        <v>21</v>
      </c>
      <c r="I26" t="s">
        <v>10</v>
      </c>
    </row>
    <row r="27" spans="1:9">
      <c r="A27" s="2" t="s">
        <v>19</v>
      </c>
      <c r="B27" t="s">
        <v>20</v>
      </c>
      <c r="C27">
        <v>8</v>
      </c>
      <c r="D27" t="s">
        <v>1375</v>
      </c>
      <c r="E27" t="s">
        <v>1401</v>
      </c>
      <c r="F27" t="s">
        <v>1401</v>
      </c>
      <c r="G27">
        <v>1308</v>
      </c>
      <c r="H27" t="s">
        <v>21</v>
      </c>
      <c r="I27" t="s">
        <v>10</v>
      </c>
    </row>
    <row r="28" spans="1:9">
      <c r="A28" s="2" t="s">
        <v>19</v>
      </c>
      <c r="B28" t="s">
        <v>20</v>
      </c>
      <c r="C28">
        <v>8</v>
      </c>
      <c r="D28" t="s">
        <v>1375</v>
      </c>
      <c r="E28" t="s">
        <v>1402</v>
      </c>
      <c r="F28" t="s">
        <v>1402</v>
      </c>
      <c r="G28">
        <v>1408</v>
      </c>
      <c r="H28" t="s">
        <v>21</v>
      </c>
      <c r="I28" t="s">
        <v>10</v>
      </c>
    </row>
    <row r="29" spans="1:9">
      <c r="A29" s="2" t="s">
        <v>19</v>
      </c>
      <c r="B29" t="s">
        <v>20</v>
      </c>
      <c r="C29">
        <v>8</v>
      </c>
      <c r="D29" t="s">
        <v>1375</v>
      </c>
      <c r="E29" t="s">
        <v>1403</v>
      </c>
      <c r="F29" t="s">
        <v>1403</v>
      </c>
      <c r="G29">
        <v>1520</v>
      </c>
      <c r="H29" t="s">
        <v>21</v>
      </c>
      <c r="I29" t="s">
        <v>10</v>
      </c>
    </row>
    <row r="30" spans="1:9">
      <c r="A30" s="2" t="s">
        <v>19</v>
      </c>
      <c r="B30" t="s">
        <v>20</v>
      </c>
      <c r="C30">
        <v>8</v>
      </c>
      <c r="D30" t="s">
        <v>1375</v>
      </c>
      <c r="E30" t="s">
        <v>1404</v>
      </c>
      <c r="F30" t="s">
        <v>1404</v>
      </c>
      <c r="G30">
        <v>1376</v>
      </c>
      <c r="H30" t="s">
        <v>21</v>
      </c>
      <c r="I30" t="s">
        <v>10</v>
      </c>
    </row>
    <row r="31" spans="1:9">
      <c r="A31" s="2" t="s">
        <v>19</v>
      </c>
      <c r="B31" t="s">
        <v>20</v>
      </c>
      <c r="C31">
        <v>8</v>
      </c>
      <c r="D31" t="s">
        <v>1375</v>
      </c>
      <c r="E31" t="s">
        <v>1405</v>
      </c>
      <c r="F31" t="s">
        <v>1405</v>
      </c>
      <c r="G31">
        <v>1388</v>
      </c>
      <c r="H31" t="s">
        <v>21</v>
      </c>
      <c r="I31" t="s">
        <v>10</v>
      </c>
    </row>
    <row r="32" spans="1:9">
      <c r="A32" s="2" t="s">
        <v>19</v>
      </c>
      <c r="B32" t="s">
        <v>20</v>
      </c>
      <c r="C32">
        <v>8</v>
      </c>
      <c r="D32" t="s">
        <v>1375</v>
      </c>
      <c r="E32" t="s">
        <v>1406</v>
      </c>
      <c r="F32" t="s">
        <v>1406</v>
      </c>
      <c r="G32">
        <v>1088</v>
      </c>
      <c r="H32" t="s">
        <v>21</v>
      </c>
      <c r="I32" t="s">
        <v>10</v>
      </c>
    </row>
    <row r="33" spans="1:9">
      <c r="A33" s="2" t="s">
        <v>19</v>
      </c>
      <c r="B33" t="s">
        <v>20</v>
      </c>
      <c r="C33">
        <v>8</v>
      </c>
      <c r="D33" t="s">
        <v>1375</v>
      </c>
      <c r="E33" t="s">
        <v>1407</v>
      </c>
      <c r="F33" t="s">
        <v>1407</v>
      </c>
      <c r="G33">
        <v>1182</v>
      </c>
      <c r="H33" t="s">
        <v>21</v>
      </c>
      <c r="I33" t="s">
        <v>10</v>
      </c>
    </row>
    <row r="34" spans="1:9">
      <c r="A34" s="2" t="s">
        <v>19</v>
      </c>
      <c r="B34" t="s">
        <v>20</v>
      </c>
      <c r="C34">
        <v>8</v>
      </c>
      <c r="D34" t="s">
        <v>1375</v>
      </c>
      <c r="E34" t="s">
        <v>1408</v>
      </c>
      <c r="F34" t="s">
        <v>1408</v>
      </c>
      <c r="G34">
        <v>1151</v>
      </c>
      <c r="H34" t="s">
        <v>21</v>
      </c>
      <c r="I34" t="s">
        <v>10</v>
      </c>
    </row>
    <row r="35" spans="1:9">
      <c r="A35" s="2" t="s">
        <v>19</v>
      </c>
      <c r="B35" t="s">
        <v>20</v>
      </c>
      <c r="C35">
        <v>8</v>
      </c>
      <c r="D35" t="s">
        <v>1375</v>
      </c>
      <c r="E35" t="s">
        <v>1409</v>
      </c>
      <c r="F35" t="s">
        <v>1409</v>
      </c>
      <c r="G35">
        <v>2028</v>
      </c>
      <c r="H35" t="s">
        <v>21</v>
      </c>
      <c r="I35" t="s">
        <v>10</v>
      </c>
    </row>
    <row r="36" spans="1:9">
      <c r="A36" s="2" t="s">
        <v>19</v>
      </c>
      <c r="B36" t="s">
        <v>20</v>
      </c>
      <c r="C36">
        <v>8</v>
      </c>
      <c r="D36" t="s">
        <v>1375</v>
      </c>
      <c r="E36" t="s">
        <v>1410</v>
      </c>
      <c r="F36" t="s">
        <v>1410</v>
      </c>
      <c r="G36">
        <v>4917</v>
      </c>
      <c r="H36" t="s">
        <v>21</v>
      </c>
      <c r="I36" t="s">
        <v>10</v>
      </c>
    </row>
    <row r="37" spans="1:9">
      <c r="A37" s="2" t="s">
        <v>19</v>
      </c>
      <c r="B37" t="s">
        <v>20</v>
      </c>
      <c r="C37">
        <v>8</v>
      </c>
      <c r="D37" t="s">
        <v>1375</v>
      </c>
      <c r="E37" t="s">
        <v>1411</v>
      </c>
      <c r="F37" t="s">
        <v>1411</v>
      </c>
      <c r="G37">
        <v>2516</v>
      </c>
      <c r="H37" t="s">
        <v>21</v>
      </c>
      <c r="I37" t="s">
        <v>10</v>
      </c>
    </row>
    <row r="38" spans="1:9">
      <c r="A38" s="2" t="s">
        <v>19</v>
      </c>
      <c r="B38" t="s">
        <v>20</v>
      </c>
      <c r="C38">
        <v>8</v>
      </c>
      <c r="D38" t="s">
        <v>1375</v>
      </c>
      <c r="E38" t="s">
        <v>1412</v>
      </c>
      <c r="F38" t="s">
        <v>1412</v>
      </c>
      <c r="G38">
        <v>1684</v>
      </c>
      <c r="H38" t="s">
        <v>21</v>
      </c>
      <c r="I38" t="s">
        <v>10</v>
      </c>
    </row>
    <row r="39" spans="1:9">
      <c r="A39" s="2" t="s">
        <v>19</v>
      </c>
      <c r="B39" t="s">
        <v>20</v>
      </c>
      <c r="C39">
        <v>8</v>
      </c>
      <c r="D39" t="s">
        <v>1375</v>
      </c>
      <c r="E39" t="s">
        <v>1413</v>
      </c>
      <c r="F39" t="s">
        <v>1413</v>
      </c>
      <c r="G39">
        <v>1550</v>
      </c>
      <c r="H39" t="s">
        <v>21</v>
      </c>
      <c r="I39" t="s">
        <v>10</v>
      </c>
    </row>
    <row r="40" spans="1:9">
      <c r="A40" s="2" t="s">
        <v>19</v>
      </c>
      <c r="B40" t="s">
        <v>20</v>
      </c>
      <c r="C40">
        <v>8</v>
      </c>
      <c r="D40" t="s">
        <v>1375</v>
      </c>
      <c r="E40" t="s">
        <v>1414</v>
      </c>
      <c r="F40" t="s">
        <v>1414</v>
      </c>
      <c r="G40">
        <v>2972</v>
      </c>
      <c r="H40" t="s">
        <v>21</v>
      </c>
      <c r="I40" t="s">
        <v>10</v>
      </c>
    </row>
    <row r="41" spans="1:9">
      <c r="A41" s="2" t="s">
        <v>19</v>
      </c>
      <c r="B41" t="s">
        <v>20</v>
      </c>
      <c r="C41">
        <v>8</v>
      </c>
      <c r="D41" t="s">
        <v>1375</v>
      </c>
      <c r="E41" t="s">
        <v>1415</v>
      </c>
      <c r="F41" t="s">
        <v>1415</v>
      </c>
      <c r="G41">
        <v>7521</v>
      </c>
      <c r="H41" t="s">
        <v>21</v>
      </c>
      <c r="I41" t="s">
        <v>10</v>
      </c>
    </row>
    <row r="42" spans="1:9">
      <c r="A42" s="2" t="s">
        <v>19</v>
      </c>
      <c r="B42" t="s">
        <v>20</v>
      </c>
      <c r="C42">
        <v>8</v>
      </c>
      <c r="D42" t="s">
        <v>1375</v>
      </c>
      <c r="E42" t="s">
        <v>1416</v>
      </c>
      <c r="F42" t="s">
        <v>1416</v>
      </c>
      <c r="G42">
        <v>4666</v>
      </c>
      <c r="H42" t="s">
        <v>21</v>
      </c>
      <c r="I42" t="s">
        <v>10</v>
      </c>
    </row>
    <row r="43" spans="1:9">
      <c r="A43" s="2" t="s">
        <v>19</v>
      </c>
      <c r="B43" t="s">
        <v>20</v>
      </c>
      <c r="C43">
        <v>8</v>
      </c>
      <c r="D43" t="s">
        <v>1375</v>
      </c>
      <c r="E43" t="s">
        <v>1417</v>
      </c>
      <c r="F43" t="s">
        <v>1417</v>
      </c>
      <c r="G43">
        <v>3324</v>
      </c>
      <c r="H43" t="s">
        <v>21</v>
      </c>
      <c r="I43" t="s">
        <v>10</v>
      </c>
    </row>
    <row r="44" spans="1:9">
      <c r="A44" s="2" t="s">
        <v>19</v>
      </c>
      <c r="B44" t="s">
        <v>20</v>
      </c>
      <c r="C44">
        <v>8</v>
      </c>
      <c r="D44" t="s">
        <v>1375</v>
      </c>
      <c r="E44" t="s">
        <v>1418</v>
      </c>
      <c r="F44" t="s">
        <v>1418</v>
      </c>
      <c r="G44">
        <v>2122</v>
      </c>
      <c r="H44" t="s">
        <v>21</v>
      </c>
      <c r="I44" t="s">
        <v>10</v>
      </c>
    </row>
    <row r="45" spans="1:9">
      <c r="A45" s="2" t="s">
        <v>19</v>
      </c>
      <c r="B45" t="s">
        <v>20</v>
      </c>
      <c r="C45">
        <v>8</v>
      </c>
      <c r="D45" t="s">
        <v>1375</v>
      </c>
      <c r="E45" t="s">
        <v>1419</v>
      </c>
      <c r="F45" t="s">
        <v>1419</v>
      </c>
      <c r="G45">
        <v>2363</v>
      </c>
      <c r="H45" t="s">
        <v>21</v>
      </c>
      <c r="I45" t="s">
        <v>10</v>
      </c>
    </row>
    <row r="46" spans="1:9">
      <c r="A46" s="2" t="s">
        <v>19</v>
      </c>
      <c r="B46" t="s">
        <v>20</v>
      </c>
      <c r="C46">
        <v>8</v>
      </c>
      <c r="D46" t="s">
        <v>1375</v>
      </c>
      <c r="E46" t="s">
        <v>1420</v>
      </c>
      <c r="F46" t="s">
        <v>1420</v>
      </c>
      <c r="G46">
        <v>3360</v>
      </c>
      <c r="H46" t="s">
        <v>21</v>
      </c>
      <c r="I46" t="s">
        <v>10</v>
      </c>
    </row>
    <row r="47" spans="1:9">
      <c r="A47" s="2" t="s">
        <v>19</v>
      </c>
      <c r="B47" t="s">
        <v>20</v>
      </c>
      <c r="C47">
        <v>8</v>
      </c>
      <c r="D47" t="s">
        <v>1375</v>
      </c>
      <c r="E47" t="s">
        <v>1421</v>
      </c>
      <c r="F47" t="s">
        <v>1421</v>
      </c>
      <c r="G47">
        <v>8649</v>
      </c>
      <c r="H47" t="s">
        <v>21</v>
      </c>
      <c r="I47" t="s">
        <v>10</v>
      </c>
    </row>
    <row r="48" spans="1:9">
      <c r="A48" s="2" t="s">
        <v>19</v>
      </c>
      <c r="B48" t="s">
        <v>20</v>
      </c>
      <c r="C48">
        <v>8</v>
      </c>
      <c r="D48" t="s">
        <v>1375</v>
      </c>
      <c r="E48" t="s">
        <v>1422</v>
      </c>
      <c r="F48" t="s">
        <v>1422</v>
      </c>
      <c r="G48">
        <v>23695</v>
      </c>
      <c r="H48" t="s">
        <v>21</v>
      </c>
      <c r="I48" t="s">
        <v>10</v>
      </c>
    </row>
    <row r="49" spans="1:9">
      <c r="A49" s="2" t="s">
        <v>19</v>
      </c>
      <c r="B49" t="s">
        <v>20</v>
      </c>
      <c r="C49">
        <v>8</v>
      </c>
      <c r="D49" t="s">
        <v>1375</v>
      </c>
      <c r="E49" t="s">
        <v>1423</v>
      </c>
      <c r="F49" t="s">
        <v>1423</v>
      </c>
      <c r="G49">
        <v>11009</v>
      </c>
      <c r="H49" t="s">
        <v>21</v>
      </c>
      <c r="I49" t="s">
        <v>10</v>
      </c>
    </row>
    <row r="50" spans="1:9">
      <c r="A50" s="2" t="s">
        <v>19</v>
      </c>
      <c r="B50" t="s">
        <v>20</v>
      </c>
      <c r="C50">
        <v>8</v>
      </c>
      <c r="D50" t="s">
        <v>1375</v>
      </c>
      <c r="E50" t="s">
        <v>1424</v>
      </c>
      <c r="F50" t="s">
        <v>1424</v>
      </c>
      <c r="G50">
        <v>6474</v>
      </c>
      <c r="H50" t="s">
        <v>21</v>
      </c>
      <c r="I50" t="s">
        <v>10</v>
      </c>
    </row>
    <row r="51" spans="1:9">
      <c r="A51" s="2" t="s">
        <v>19</v>
      </c>
      <c r="B51" t="s">
        <v>20</v>
      </c>
      <c r="C51">
        <v>8</v>
      </c>
      <c r="D51" t="s">
        <v>1375</v>
      </c>
      <c r="E51" t="s">
        <v>1425</v>
      </c>
      <c r="F51" t="s">
        <v>1425</v>
      </c>
      <c r="G51">
        <v>4335</v>
      </c>
      <c r="H51" t="s">
        <v>21</v>
      </c>
      <c r="I51" t="s">
        <v>10</v>
      </c>
    </row>
    <row r="52" spans="1:9">
      <c r="A52" s="2" t="s">
        <v>19</v>
      </c>
      <c r="B52" t="s">
        <v>20</v>
      </c>
      <c r="C52">
        <v>8</v>
      </c>
      <c r="D52" t="s">
        <v>1375</v>
      </c>
      <c r="E52" t="s">
        <v>1426</v>
      </c>
      <c r="F52" t="s">
        <v>1426</v>
      </c>
      <c r="G52">
        <v>5846</v>
      </c>
      <c r="H52" t="s">
        <v>21</v>
      </c>
      <c r="I52" t="s">
        <v>10</v>
      </c>
    </row>
    <row r="53" spans="1:9">
      <c r="A53" s="2" t="s">
        <v>19</v>
      </c>
      <c r="B53" t="s">
        <v>20</v>
      </c>
      <c r="C53">
        <v>8</v>
      </c>
      <c r="D53" t="s">
        <v>1375</v>
      </c>
      <c r="E53" t="s">
        <v>1427</v>
      </c>
      <c r="F53" t="s">
        <v>1427</v>
      </c>
      <c r="G53">
        <v>6187</v>
      </c>
      <c r="H53" t="s">
        <v>21</v>
      </c>
      <c r="I53" t="s">
        <v>10</v>
      </c>
    </row>
    <row r="54" spans="1:9">
      <c r="A54" s="2" t="s">
        <v>19</v>
      </c>
      <c r="B54" t="s">
        <v>20</v>
      </c>
      <c r="C54">
        <v>8</v>
      </c>
      <c r="D54" t="s">
        <v>1375</v>
      </c>
      <c r="E54" t="s">
        <v>1428</v>
      </c>
      <c r="F54" t="s">
        <v>1428</v>
      </c>
      <c r="G54">
        <v>4725</v>
      </c>
      <c r="H54" t="s">
        <v>21</v>
      </c>
      <c r="I54" t="s">
        <v>10</v>
      </c>
    </row>
    <row r="55" spans="1:9">
      <c r="A55" s="2" t="s">
        <v>19</v>
      </c>
      <c r="B55" t="s">
        <v>20</v>
      </c>
      <c r="C55">
        <v>8</v>
      </c>
      <c r="D55" t="s">
        <v>1375</v>
      </c>
      <c r="E55" t="s">
        <v>1429</v>
      </c>
      <c r="F55" t="s">
        <v>1429</v>
      </c>
      <c r="G55">
        <v>4046</v>
      </c>
      <c r="H55" t="s">
        <v>21</v>
      </c>
      <c r="I55" t="s">
        <v>10</v>
      </c>
    </row>
    <row r="56" spans="1:9">
      <c r="A56" s="2" t="s">
        <v>19</v>
      </c>
      <c r="B56" t="s">
        <v>20</v>
      </c>
      <c r="C56">
        <v>8</v>
      </c>
      <c r="D56" t="s">
        <v>1375</v>
      </c>
      <c r="E56" t="s">
        <v>1430</v>
      </c>
      <c r="F56" t="s">
        <v>1430</v>
      </c>
      <c r="G56">
        <v>3891</v>
      </c>
      <c r="H56" t="s">
        <v>21</v>
      </c>
      <c r="I56" t="s">
        <v>10</v>
      </c>
    </row>
    <row r="57" spans="1:9">
      <c r="A57" s="2" t="s">
        <v>19</v>
      </c>
      <c r="B57" t="s">
        <v>20</v>
      </c>
      <c r="C57">
        <v>8</v>
      </c>
      <c r="D57" t="s">
        <v>1375</v>
      </c>
      <c r="E57" t="s">
        <v>1431</v>
      </c>
      <c r="F57" t="s">
        <v>1431</v>
      </c>
      <c r="G57">
        <v>2791</v>
      </c>
      <c r="H57" t="s">
        <v>21</v>
      </c>
      <c r="I57" t="s">
        <v>10</v>
      </c>
    </row>
    <row r="58" spans="1:9">
      <c r="A58" s="2" t="s">
        <v>19</v>
      </c>
      <c r="B58" t="s">
        <v>20</v>
      </c>
      <c r="C58">
        <v>8</v>
      </c>
      <c r="D58" t="s">
        <v>1375</v>
      </c>
      <c r="E58" t="s">
        <v>1432</v>
      </c>
      <c r="F58" t="s">
        <v>1432</v>
      </c>
      <c r="G58">
        <v>6645</v>
      </c>
      <c r="H58" t="s">
        <v>21</v>
      </c>
      <c r="I58" t="s">
        <v>10</v>
      </c>
    </row>
    <row r="59" spans="1:9">
      <c r="A59" s="2" t="s">
        <v>19</v>
      </c>
      <c r="B59" t="s">
        <v>20</v>
      </c>
      <c r="C59">
        <v>8</v>
      </c>
      <c r="D59" t="s">
        <v>1375</v>
      </c>
      <c r="E59" t="s">
        <v>1433</v>
      </c>
      <c r="F59" t="s">
        <v>1433</v>
      </c>
      <c r="G59">
        <v>8316</v>
      </c>
      <c r="H59" t="s">
        <v>21</v>
      </c>
      <c r="I59" t="s">
        <v>10</v>
      </c>
    </row>
    <row r="60" spans="1:9">
      <c r="A60" s="2" t="s">
        <v>19</v>
      </c>
      <c r="B60" t="s">
        <v>20</v>
      </c>
      <c r="C60">
        <v>8</v>
      </c>
      <c r="D60" t="s">
        <v>1375</v>
      </c>
      <c r="E60" t="s">
        <v>1434</v>
      </c>
      <c r="F60" t="s">
        <v>1434</v>
      </c>
      <c r="G60">
        <v>6655</v>
      </c>
      <c r="H60" t="s">
        <v>21</v>
      </c>
      <c r="I60" t="s">
        <v>10</v>
      </c>
    </row>
    <row r="61" spans="1:9">
      <c r="A61" s="2" t="s">
        <v>19</v>
      </c>
      <c r="B61" t="s">
        <v>20</v>
      </c>
      <c r="C61">
        <v>8</v>
      </c>
      <c r="D61" t="s">
        <v>1375</v>
      </c>
      <c r="E61" t="s">
        <v>1435</v>
      </c>
      <c r="F61" t="s">
        <v>1435</v>
      </c>
      <c r="G61">
        <v>3562</v>
      </c>
      <c r="H61" t="s">
        <v>21</v>
      </c>
      <c r="I61" t="s">
        <v>10</v>
      </c>
    </row>
    <row r="62" spans="1:9">
      <c r="A62" s="2" t="s">
        <v>19</v>
      </c>
      <c r="B62" t="s">
        <v>20</v>
      </c>
      <c r="C62">
        <v>8</v>
      </c>
      <c r="D62" t="s">
        <v>1375</v>
      </c>
      <c r="E62" t="s">
        <v>1436</v>
      </c>
      <c r="F62" t="s">
        <v>1436</v>
      </c>
      <c r="G62">
        <v>3400</v>
      </c>
      <c r="H62" t="s">
        <v>21</v>
      </c>
      <c r="I62" t="s">
        <v>10</v>
      </c>
    </row>
    <row r="63" spans="1:9">
      <c r="A63" s="2" t="s">
        <v>19</v>
      </c>
      <c r="B63" t="s">
        <v>20</v>
      </c>
      <c r="C63">
        <v>8</v>
      </c>
      <c r="D63" t="s">
        <v>1375</v>
      </c>
      <c r="E63" t="s">
        <v>1437</v>
      </c>
      <c r="F63" t="s">
        <v>1437</v>
      </c>
      <c r="G63">
        <v>3222</v>
      </c>
      <c r="H63" t="s">
        <v>1212</v>
      </c>
      <c r="I63" t="s">
        <v>10</v>
      </c>
    </row>
    <row r="64" spans="1:9">
      <c r="A64" s="2" t="s">
        <v>19</v>
      </c>
      <c r="B64" t="s">
        <v>20</v>
      </c>
      <c r="C64">
        <v>8</v>
      </c>
      <c r="D64" t="s">
        <v>1375</v>
      </c>
      <c r="E64" t="s">
        <v>1438</v>
      </c>
      <c r="F64" t="s">
        <v>1438</v>
      </c>
      <c r="G64">
        <v>2607</v>
      </c>
      <c r="H64" t="s">
        <v>1212</v>
      </c>
      <c r="I64" t="s">
        <v>10</v>
      </c>
    </row>
    <row r="65" spans="1:9">
      <c r="A65" s="2" t="s">
        <v>19</v>
      </c>
      <c r="B65" t="s">
        <v>20</v>
      </c>
      <c r="C65">
        <v>8</v>
      </c>
      <c r="D65" t="s">
        <v>1375</v>
      </c>
      <c r="E65" t="s">
        <v>1439</v>
      </c>
      <c r="F65" t="s">
        <v>1439</v>
      </c>
      <c r="G65">
        <v>3764</v>
      </c>
      <c r="H65" t="s">
        <v>21</v>
      </c>
      <c r="I65" t="s">
        <v>10</v>
      </c>
    </row>
    <row r="66" spans="1:9">
      <c r="A66" s="2" t="s">
        <v>19</v>
      </c>
      <c r="B66" t="s">
        <v>20</v>
      </c>
      <c r="C66">
        <v>8</v>
      </c>
      <c r="D66" t="s">
        <v>1375</v>
      </c>
      <c r="E66" t="s">
        <v>1440</v>
      </c>
      <c r="F66" t="s">
        <v>1440</v>
      </c>
      <c r="G66">
        <v>2956</v>
      </c>
      <c r="H66" t="s">
        <v>21</v>
      </c>
      <c r="I66" t="s">
        <v>10</v>
      </c>
    </row>
    <row r="67" spans="1:9">
      <c r="A67" s="2" t="s">
        <v>19</v>
      </c>
      <c r="B67" t="s">
        <v>20</v>
      </c>
      <c r="C67">
        <v>8</v>
      </c>
      <c r="D67" t="s">
        <v>1375</v>
      </c>
      <c r="E67" t="s">
        <v>1441</v>
      </c>
      <c r="F67" t="s">
        <v>1441</v>
      </c>
      <c r="G67">
        <v>3632</v>
      </c>
      <c r="H67" t="s">
        <v>21</v>
      </c>
      <c r="I67" t="s">
        <v>10</v>
      </c>
    </row>
    <row r="68" spans="1:9">
      <c r="A68" s="2" t="s">
        <v>19</v>
      </c>
      <c r="B68" t="s">
        <v>20</v>
      </c>
      <c r="C68">
        <v>8</v>
      </c>
      <c r="D68" t="s">
        <v>1375</v>
      </c>
      <c r="E68" t="s">
        <v>1442</v>
      </c>
      <c r="F68" t="s">
        <v>1442</v>
      </c>
      <c r="G68">
        <v>2092</v>
      </c>
      <c r="H68" t="s">
        <v>1212</v>
      </c>
      <c r="I68" t="s">
        <v>10</v>
      </c>
    </row>
    <row r="69" spans="1:9">
      <c r="A69" s="2" t="s">
        <v>19</v>
      </c>
      <c r="B69" t="s">
        <v>20</v>
      </c>
      <c r="C69">
        <v>8</v>
      </c>
      <c r="D69" t="s">
        <v>1375</v>
      </c>
      <c r="E69" t="s">
        <v>1443</v>
      </c>
      <c r="F69" t="s">
        <v>1443</v>
      </c>
      <c r="G69">
        <v>2509</v>
      </c>
      <c r="H69" t="s">
        <v>1212</v>
      </c>
      <c r="I69" t="s">
        <v>10</v>
      </c>
    </row>
    <row r="70" spans="1:9">
      <c r="A70" s="2" t="s">
        <v>19</v>
      </c>
      <c r="B70" t="s">
        <v>20</v>
      </c>
      <c r="C70">
        <v>8</v>
      </c>
      <c r="D70" t="s">
        <v>1375</v>
      </c>
      <c r="E70" t="s">
        <v>1444</v>
      </c>
      <c r="F70" t="s">
        <v>1444</v>
      </c>
      <c r="G70">
        <v>2546</v>
      </c>
      <c r="H70" t="s">
        <v>1212</v>
      </c>
      <c r="I70" t="s">
        <v>10</v>
      </c>
    </row>
    <row r="71" spans="1:9">
      <c r="A71" s="2" t="s">
        <v>19</v>
      </c>
      <c r="B71" t="s">
        <v>20</v>
      </c>
      <c r="C71">
        <v>8</v>
      </c>
      <c r="D71" t="s">
        <v>1375</v>
      </c>
      <c r="E71" t="s">
        <v>1445</v>
      </c>
      <c r="F71" t="s">
        <v>1445</v>
      </c>
      <c r="G71">
        <v>2716</v>
      </c>
      <c r="H71" t="s">
        <v>1212</v>
      </c>
      <c r="I71" t="s">
        <v>10</v>
      </c>
    </row>
    <row r="72" spans="1:9">
      <c r="A72" s="2" t="s">
        <v>19</v>
      </c>
      <c r="B72" t="s">
        <v>20</v>
      </c>
      <c r="C72">
        <v>8</v>
      </c>
      <c r="D72" t="s">
        <v>1375</v>
      </c>
      <c r="E72" t="s">
        <v>1446</v>
      </c>
      <c r="F72" t="s">
        <v>1446</v>
      </c>
      <c r="G72">
        <v>1527</v>
      </c>
      <c r="H72" t="s">
        <v>1212</v>
      </c>
      <c r="I72" t="s">
        <v>10</v>
      </c>
    </row>
    <row r="73" spans="1:9">
      <c r="A73" s="2" t="s">
        <v>19</v>
      </c>
      <c r="B73" t="s">
        <v>20</v>
      </c>
      <c r="C73">
        <v>8</v>
      </c>
      <c r="D73" t="s">
        <v>1375</v>
      </c>
      <c r="E73" t="s">
        <v>1447</v>
      </c>
      <c r="F73" t="s">
        <v>1447</v>
      </c>
      <c r="G73">
        <v>1929</v>
      </c>
      <c r="H73" t="s">
        <v>21</v>
      </c>
      <c r="I73" t="s">
        <v>10</v>
      </c>
    </row>
    <row r="74" spans="1:9">
      <c r="A74" s="2" t="s">
        <v>19</v>
      </c>
      <c r="B74" t="s">
        <v>20</v>
      </c>
      <c r="C74">
        <v>8</v>
      </c>
      <c r="D74" t="s">
        <v>1375</v>
      </c>
      <c r="E74" t="s">
        <v>1448</v>
      </c>
      <c r="F74" t="s">
        <v>1448</v>
      </c>
      <c r="G74">
        <v>2551</v>
      </c>
      <c r="H74" t="s">
        <v>21</v>
      </c>
      <c r="I74" t="s">
        <v>10</v>
      </c>
    </row>
    <row r="75" spans="1:9">
      <c r="A75" s="2" t="s">
        <v>19</v>
      </c>
      <c r="B75" t="s">
        <v>20</v>
      </c>
      <c r="C75">
        <v>8</v>
      </c>
      <c r="D75" t="s">
        <v>1375</v>
      </c>
      <c r="E75" t="s">
        <v>1449</v>
      </c>
      <c r="F75" t="s">
        <v>1449</v>
      </c>
      <c r="G75">
        <v>2233</v>
      </c>
      <c r="H75" t="s">
        <v>21</v>
      </c>
      <c r="I75" t="s">
        <v>10</v>
      </c>
    </row>
    <row r="76" spans="1:9">
      <c r="A76" s="2" t="s">
        <v>19</v>
      </c>
      <c r="B76" t="s">
        <v>20</v>
      </c>
      <c r="C76">
        <v>8</v>
      </c>
      <c r="D76" t="s">
        <v>1375</v>
      </c>
      <c r="E76" t="s">
        <v>1450</v>
      </c>
      <c r="F76" t="s">
        <v>1450</v>
      </c>
      <c r="G76">
        <v>2204</v>
      </c>
      <c r="H76" t="s">
        <v>21</v>
      </c>
      <c r="I76" t="s">
        <v>10</v>
      </c>
    </row>
    <row r="77" spans="1:9">
      <c r="A77" s="2" t="s">
        <v>19</v>
      </c>
      <c r="B77" t="s">
        <v>20</v>
      </c>
      <c r="C77">
        <v>8</v>
      </c>
      <c r="D77" t="s">
        <v>1375</v>
      </c>
      <c r="E77" t="s">
        <v>1451</v>
      </c>
      <c r="F77" t="s">
        <v>1451</v>
      </c>
      <c r="G77">
        <v>2061</v>
      </c>
      <c r="H77" t="s">
        <v>1212</v>
      </c>
      <c r="I77" t="s">
        <v>10</v>
      </c>
    </row>
    <row r="78" spans="1:9">
      <c r="A78" s="2" t="s">
        <v>19</v>
      </c>
      <c r="B78" t="s">
        <v>20</v>
      </c>
      <c r="C78">
        <v>8</v>
      </c>
      <c r="D78" t="s">
        <v>1375</v>
      </c>
      <c r="E78" t="s">
        <v>1452</v>
      </c>
      <c r="F78" t="s">
        <v>1452</v>
      </c>
      <c r="G78">
        <v>1847</v>
      </c>
      <c r="H78" t="s">
        <v>1212</v>
      </c>
      <c r="I78" t="s">
        <v>10</v>
      </c>
    </row>
    <row r="79" spans="1:9">
      <c r="A79" s="2" t="s">
        <v>19</v>
      </c>
      <c r="B79" t="s">
        <v>20</v>
      </c>
      <c r="C79">
        <v>8</v>
      </c>
      <c r="D79" t="s">
        <v>1375</v>
      </c>
      <c r="E79" t="s">
        <v>1453</v>
      </c>
      <c r="F79" t="s">
        <v>1453</v>
      </c>
      <c r="G79">
        <v>1657</v>
      </c>
      <c r="H79" t="s">
        <v>21</v>
      </c>
      <c r="I79" t="s">
        <v>10</v>
      </c>
    </row>
    <row r="80" spans="1:9">
      <c r="A80" s="2" t="s">
        <v>19</v>
      </c>
      <c r="B80" t="s">
        <v>20</v>
      </c>
      <c r="C80">
        <v>8</v>
      </c>
      <c r="D80" t="s">
        <v>1375</v>
      </c>
      <c r="E80" t="s">
        <v>1454</v>
      </c>
      <c r="F80" t="s">
        <v>1454</v>
      </c>
      <c r="G80">
        <v>1487</v>
      </c>
      <c r="H80" t="s">
        <v>21</v>
      </c>
      <c r="I80" t="s">
        <v>10</v>
      </c>
    </row>
    <row r="81" spans="1:9">
      <c r="A81" s="2" t="s">
        <v>19</v>
      </c>
      <c r="B81" t="s">
        <v>20</v>
      </c>
      <c r="C81">
        <v>8</v>
      </c>
      <c r="D81" t="s">
        <v>1375</v>
      </c>
      <c r="E81" t="s">
        <v>1455</v>
      </c>
      <c r="F81" t="s">
        <v>1455</v>
      </c>
      <c r="G81">
        <v>1334</v>
      </c>
      <c r="H81" t="s">
        <v>21</v>
      </c>
      <c r="I81" t="s">
        <v>10</v>
      </c>
    </row>
    <row r="82" spans="1:9">
      <c r="A82" s="2" t="s">
        <v>19</v>
      </c>
      <c r="B82" t="s">
        <v>20</v>
      </c>
      <c r="C82">
        <v>8</v>
      </c>
      <c r="D82" t="s">
        <v>1375</v>
      </c>
      <c r="E82" t="s">
        <v>1456</v>
      </c>
      <c r="F82" t="s">
        <v>1456</v>
      </c>
      <c r="G82">
        <v>2613</v>
      </c>
      <c r="H82" t="s">
        <v>21</v>
      </c>
      <c r="I82" t="s">
        <v>10</v>
      </c>
    </row>
    <row r="83" spans="1:9">
      <c r="A83" s="2" t="s">
        <v>19</v>
      </c>
      <c r="B83" t="s">
        <v>20</v>
      </c>
      <c r="C83">
        <v>8</v>
      </c>
      <c r="D83" t="s">
        <v>1375</v>
      </c>
      <c r="E83" t="s">
        <v>1457</v>
      </c>
      <c r="F83" t="s">
        <v>1457</v>
      </c>
      <c r="G83">
        <v>1377</v>
      </c>
      <c r="H83" t="s">
        <v>21</v>
      </c>
      <c r="I83" t="s">
        <v>10</v>
      </c>
    </row>
    <row r="84" spans="1:9">
      <c r="A84" s="2" t="s">
        <v>19</v>
      </c>
      <c r="B84" t="s">
        <v>20</v>
      </c>
      <c r="C84">
        <v>8</v>
      </c>
      <c r="D84" t="s">
        <v>1375</v>
      </c>
      <c r="E84" t="s">
        <v>1458</v>
      </c>
      <c r="F84" t="s">
        <v>1458</v>
      </c>
      <c r="G84">
        <v>1792</v>
      </c>
      <c r="H84" t="s">
        <v>21</v>
      </c>
      <c r="I84" t="s">
        <v>10</v>
      </c>
    </row>
    <row r="85" spans="1:9">
      <c r="A85" s="2" t="s">
        <v>19</v>
      </c>
      <c r="B85" t="s">
        <v>20</v>
      </c>
      <c r="C85">
        <v>8</v>
      </c>
      <c r="D85" t="s">
        <v>1375</v>
      </c>
      <c r="E85" t="s">
        <v>1459</v>
      </c>
      <c r="F85" t="s">
        <v>1459</v>
      </c>
      <c r="G85">
        <v>1669</v>
      </c>
      <c r="H85" t="s">
        <v>21</v>
      </c>
      <c r="I85" t="s">
        <v>10</v>
      </c>
    </row>
    <row r="86" spans="1:9">
      <c r="A86" s="2" t="s">
        <v>19</v>
      </c>
      <c r="B86" t="s">
        <v>20</v>
      </c>
      <c r="C86">
        <v>8</v>
      </c>
      <c r="D86" t="s">
        <v>1375</v>
      </c>
      <c r="E86" t="s">
        <v>1460</v>
      </c>
      <c r="F86" t="s">
        <v>1460</v>
      </c>
      <c r="G86">
        <v>1921</v>
      </c>
      <c r="H86" t="s">
        <v>21</v>
      </c>
      <c r="I86" t="s">
        <v>10</v>
      </c>
    </row>
    <row r="87" spans="1:9">
      <c r="A87" s="2" t="s">
        <v>19</v>
      </c>
      <c r="B87" t="s">
        <v>20</v>
      </c>
      <c r="C87">
        <v>8</v>
      </c>
      <c r="D87" t="s">
        <v>1375</v>
      </c>
      <c r="E87" t="s">
        <v>1461</v>
      </c>
      <c r="F87" t="s">
        <v>1461</v>
      </c>
      <c r="G87">
        <v>1537</v>
      </c>
      <c r="H87" t="s">
        <v>21</v>
      </c>
      <c r="I87" t="s">
        <v>10</v>
      </c>
    </row>
    <row r="88" spans="1:9">
      <c r="A88" s="2" t="s">
        <v>19</v>
      </c>
      <c r="B88" t="s">
        <v>20</v>
      </c>
      <c r="C88">
        <v>8</v>
      </c>
      <c r="D88" t="s">
        <v>1375</v>
      </c>
      <c r="E88" t="s">
        <v>1462</v>
      </c>
      <c r="F88" t="s">
        <v>1462</v>
      </c>
      <c r="G88">
        <v>2218</v>
      </c>
      <c r="H88" t="s">
        <v>21</v>
      </c>
      <c r="I88" t="s">
        <v>10</v>
      </c>
    </row>
    <row r="89" spans="1:9">
      <c r="A89" s="2" t="s">
        <v>19</v>
      </c>
      <c r="B89" t="s">
        <v>20</v>
      </c>
      <c r="C89">
        <v>8</v>
      </c>
      <c r="D89" t="s">
        <v>1375</v>
      </c>
      <c r="E89" t="s">
        <v>1463</v>
      </c>
      <c r="F89" t="s">
        <v>1463</v>
      </c>
      <c r="G89">
        <v>1161</v>
      </c>
      <c r="H89" t="s">
        <v>21</v>
      </c>
      <c r="I89" t="s">
        <v>10</v>
      </c>
    </row>
    <row r="90" spans="1:9">
      <c r="A90" s="2" t="s">
        <v>19</v>
      </c>
      <c r="B90" t="s">
        <v>20</v>
      </c>
      <c r="C90">
        <v>8</v>
      </c>
      <c r="D90" t="s">
        <v>1375</v>
      </c>
      <c r="E90" t="s">
        <v>1464</v>
      </c>
      <c r="F90" t="s">
        <v>1464</v>
      </c>
      <c r="G90">
        <v>1451</v>
      </c>
      <c r="H90" t="s">
        <v>21</v>
      </c>
      <c r="I90" t="s">
        <v>10</v>
      </c>
    </row>
    <row r="91" spans="1:9">
      <c r="A91" s="2" t="s">
        <v>19</v>
      </c>
      <c r="B91" t="s">
        <v>20</v>
      </c>
      <c r="C91">
        <v>8</v>
      </c>
      <c r="D91" t="s">
        <v>1375</v>
      </c>
      <c r="E91" t="s">
        <v>1465</v>
      </c>
      <c r="F91" t="s">
        <v>1465</v>
      </c>
      <c r="G91">
        <v>2003</v>
      </c>
      <c r="H91" t="s">
        <v>21</v>
      </c>
      <c r="I91" t="s">
        <v>10</v>
      </c>
    </row>
    <row r="92" spans="1:9">
      <c r="A92" s="2" t="s">
        <v>19</v>
      </c>
      <c r="B92" t="s">
        <v>20</v>
      </c>
      <c r="C92">
        <v>8</v>
      </c>
      <c r="D92" t="s">
        <v>1375</v>
      </c>
      <c r="E92" t="s">
        <v>1466</v>
      </c>
      <c r="F92" t="s">
        <v>1466</v>
      </c>
      <c r="G92">
        <v>1992</v>
      </c>
      <c r="H92" t="s">
        <v>21</v>
      </c>
      <c r="I92" t="s">
        <v>10</v>
      </c>
    </row>
    <row r="93" spans="1:9">
      <c r="A93" s="2" t="s">
        <v>19</v>
      </c>
      <c r="B93" t="s">
        <v>20</v>
      </c>
      <c r="C93">
        <v>8</v>
      </c>
      <c r="D93" t="s">
        <v>1375</v>
      </c>
      <c r="E93" t="s">
        <v>1467</v>
      </c>
      <c r="F93" t="s">
        <v>1467</v>
      </c>
      <c r="G93">
        <v>1855</v>
      </c>
      <c r="H93" t="s">
        <v>21</v>
      </c>
      <c r="I93" t="s">
        <v>10</v>
      </c>
    </row>
    <row r="94" spans="1:9">
      <c r="A94" s="2" t="s">
        <v>19</v>
      </c>
      <c r="B94" t="s">
        <v>20</v>
      </c>
      <c r="C94">
        <v>8</v>
      </c>
      <c r="D94" t="s">
        <v>1375</v>
      </c>
      <c r="E94" t="s">
        <v>1468</v>
      </c>
      <c r="F94" t="s">
        <v>1468</v>
      </c>
      <c r="G94">
        <v>1636</v>
      </c>
      <c r="H94" t="s">
        <v>21</v>
      </c>
      <c r="I94" t="s">
        <v>10</v>
      </c>
    </row>
    <row r="95" spans="1:9">
      <c r="A95" s="2" t="s">
        <v>19</v>
      </c>
      <c r="B95" t="s">
        <v>20</v>
      </c>
      <c r="C95">
        <v>8</v>
      </c>
      <c r="D95" t="s">
        <v>1375</v>
      </c>
      <c r="E95" t="s">
        <v>1469</v>
      </c>
      <c r="F95" t="s">
        <v>1469</v>
      </c>
      <c r="G95">
        <v>1971</v>
      </c>
      <c r="H95" t="s">
        <v>21</v>
      </c>
      <c r="I95" t="s">
        <v>10</v>
      </c>
    </row>
    <row r="96" spans="1:9">
      <c r="A96" s="2" t="s">
        <v>19</v>
      </c>
      <c r="B96" t="s">
        <v>20</v>
      </c>
      <c r="C96">
        <v>8</v>
      </c>
      <c r="D96" t="s">
        <v>1375</v>
      </c>
      <c r="E96" t="s">
        <v>1470</v>
      </c>
      <c r="F96" t="s">
        <v>1470</v>
      </c>
      <c r="G96">
        <v>1734</v>
      </c>
      <c r="H96" t="s">
        <v>21</v>
      </c>
      <c r="I96" t="s">
        <v>10</v>
      </c>
    </row>
    <row r="97" spans="1:9">
      <c r="A97" s="2" t="s">
        <v>19</v>
      </c>
      <c r="B97" t="s">
        <v>20</v>
      </c>
      <c r="C97">
        <v>8</v>
      </c>
      <c r="D97" t="s">
        <v>1375</v>
      </c>
      <c r="E97" t="s">
        <v>1471</v>
      </c>
      <c r="F97" t="s">
        <v>1471</v>
      </c>
      <c r="G97">
        <v>2476</v>
      </c>
      <c r="H97" t="s">
        <v>21</v>
      </c>
      <c r="I97" t="s">
        <v>10</v>
      </c>
    </row>
    <row r="98" spans="1:9">
      <c r="A98" s="2" t="s">
        <v>19</v>
      </c>
      <c r="B98" t="s">
        <v>20</v>
      </c>
      <c r="C98">
        <v>8</v>
      </c>
      <c r="D98" t="s">
        <v>1375</v>
      </c>
      <c r="E98" t="s">
        <v>1472</v>
      </c>
      <c r="F98" t="s">
        <v>1472</v>
      </c>
      <c r="G98">
        <v>3733</v>
      </c>
      <c r="H98" t="s">
        <v>1212</v>
      </c>
      <c r="I98" t="s">
        <v>10</v>
      </c>
    </row>
    <row r="99" spans="1:9">
      <c r="A99" s="2" t="s">
        <v>19</v>
      </c>
      <c r="B99" t="s">
        <v>20</v>
      </c>
      <c r="C99">
        <v>8</v>
      </c>
      <c r="D99" t="s">
        <v>1375</v>
      </c>
      <c r="E99" t="s">
        <v>1473</v>
      </c>
      <c r="F99" t="s">
        <v>1473</v>
      </c>
      <c r="G99">
        <v>5776</v>
      </c>
      <c r="H99" t="s">
        <v>1212</v>
      </c>
      <c r="I99" t="s">
        <v>10</v>
      </c>
    </row>
    <row r="100" spans="1:9">
      <c r="A100" s="2" t="s">
        <v>19</v>
      </c>
      <c r="B100" t="s">
        <v>20</v>
      </c>
      <c r="C100">
        <v>8</v>
      </c>
      <c r="D100" t="s">
        <v>1375</v>
      </c>
      <c r="E100" t="s">
        <v>1474</v>
      </c>
      <c r="F100" t="s">
        <v>1474</v>
      </c>
      <c r="G100">
        <v>3708</v>
      </c>
      <c r="H100" t="s">
        <v>1212</v>
      </c>
      <c r="I100" t="s">
        <v>10</v>
      </c>
    </row>
    <row r="101" spans="1:9">
      <c r="A101" s="2" t="s">
        <v>19</v>
      </c>
      <c r="B101" t="s">
        <v>20</v>
      </c>
      <c r="C101">
        <v>8</v>
      </c>
      <c r="D101" t="s">
        <v>1375</v>
      </c>
      <c r="E101" t="s">
        <v>1475</v>
      </c>
      <c r="F101" t="s">
        <v>1475</v>
      </c>
      <c r="G101">
        <v>6654</v>
      </c>
      <c r="H101" t="s">
        <v>21</v>
      </c>
      <c r="I101" t="s">
        <v>10</v>
      </c>
    </row>
    <row r="102" spans="1:9">
      <c r="A102" s="2" t="s">
        <v>19</v>
      </c>
      <c r="B102" t="s">
        <v>20</v>
      </c>
      <c r="C102">
        <v>8</v>
      </c>
      <c r="D102" t="s">
        <v>1375</v>
      </c>
      <c r="E102" t="s">
        <v>1476</v>
      </c>
      <c r="F102" t="s">
        <v>1476</v>
      </c>
      <c r="G102">
        <v>15919</v>
      </c>
      <c r="H102" t="s">
        <v>21</v>
      </c>
      <c r="I102" t="s">
        <v>10</v>
      </c>
    </row>
    <row r="103" spans="1:9">
      <c r="A103" s="2" t="s">
        <v>19</v>
      </c>
      <c r="B103" t="s">
        <v>20</v>
      </c>
      <c r="C103">
        <v>8</v>
      </c>
      <c r="D103" t="s">
        <v>1375</v>
      </c>
      <c r="E103" t="s">
        <v>1477</v>
      </c>
      <c r="F103" t="s">
        <v>1477</v>
      </c>
      <c r="G103">
        <v>10115</v>
      </c>
      <c r="H103" t="s">
        <v>21</v>
      </c>
      <c r="I103" t="s">
        <v>10</v>
      </c>
    </row>
    <row r="104" spans="1:9">
      <c r="A104" s="2" t="s">
        <v>19</v>
      </c>
      <c r="B104" t="s">
        <v>20</v>
      </c>
      <c r="C104">
        <v>8</v>
      </c>
      <c r="D104" t="s">
        <v>1375</v>
      </c>
      <c r="E104" t="s">
        <v>1478</v>
      </c>
      <c r="F104" t="s">
        <v>1478</v>
      </c>
      <c r="G104">
        <v>6782</v>
      </c>
      <c r="H104" t="s">
        <v>21</v>
      </c>
      <c r="I104" t="s">
        <v>10</v>
      </c>
    </row>
    <row r="105" spans="1:9">
      <c r="A105" s="2" t="s">
        <v>19</v>
      </c>
      <c r="B105" t="s">
        <v>20</v>
      </c>
      <c r="C105">
        <v>8</v>
      </c>
      <c r="D105" t="s">
        <v>1375</v>
      </c>
      <c r="E105" t="s">
        <v>1479</v>
      </c>
      <c r="F105" t="s">
        <v>1479</v>
      </c>
      <c r="G105">
        <v>5494</v>
      </c>
      <c r="H105" t="s">
        <v>21</v>
      </c>
      <c r="I105" t="s">
        <v>10</v>
      </c>
    </row>
    <row r="106" spans="1:9">
      <c r="A106" s="2" t="s">
        <v>19</v>
      </c>
      <c r="B106" t="s">
        <v>20</v>
      </c>
      <c r="C106">
        <v>8</v>
      </c>
      <c r="D106" t="s">
        <v>1375</v>
      </c>
      <c r="E106" t="s">
        <v>1480</v>
      </c>
      <c r="F106" t="s">
        <v>1480</v>
      </c>
      <c r="G106">
        <v>4633</v>
      </c>
      <c r="H106" t="s">
        <v>21</v>
      </c>
      <c r="I106" t="s">
        <v>10</v>
      </c>
    </row>
    <row r="107" spans="1:9">
      <c r="A107" s="2" t="s">
        <v>19</v>
      </c>
      <c r="B107" t="s">
        <v>20</v>
      </c>
      <c r="C107">
        <v>8</v>
      </c>
      <c r="D107" t="s">
        <v>1375</v>
      </c>
      <c r="E107" t="s">
        <v>1481</v>
      </c>
      <c r="F107" t="s">
        <v>1481</v>
      </c>
      <c r="G107">
        <v>3995</v>
      </c>
      <c r="H107" t="s">
        <v>21</v>
      </c>
      <c r="I107" t="s">
        <v>10</v>
      </c>
    </row>
    <row r="108" spans="1:9">
      <c r="A108" s="2" t="s">
        <v>19</v>
      </c>
      <c r="B108" t="s">
        <v>20</v>
      </c>
      <c r="C108">
        <v>8</v>
      </c>
      <c r="D108" t="s">
        <v>1375</v>
      </c>
      <c r="E108" t="s">
        <v>1482</v>
      </c>
      <c r="F108" t="s">
        <v>1482</v>
      </c>
      <c r="G108">
        <v>3872</v>
      </c>
      <c r="H108" t="s">
        <v>21</v>
      </c>
      <c r="I108" t="s">
        <v>10</v>
      </c>
    </row>
    <row r="109" spans="1:9">
      <c r="A109" s="2" t="s">
        <v>19</v>
      </c>
      <c r="B109" t="s">
        <v>20</v>
      </c>
      <c r="C109">
        <v>8</v>
      </c>
      <c r="D109" t="s">
        <v>1375</v>
      </c>
      <c r="E109" t="s">
        <v>1483</v>
      </c>
      <c r="F109" t="s">
        <v>1483</v>
      </c>
      <c r="G109">
        <v>4437</v>
      </c>
      <c r="H109" t="s">
        <v>21</v>
      </c>
      <c r="I109" t="s">
        <v>10</v>
      </c>
    </row>
    <row r="110" spans="1:9">
      <c r="A110" s="2" t="s">
        <v>19</v>
      </c>
      <c r="B110" t="s">
        <v>20</v>
      </c>
      <c r="C110">
        <v>8</v>
      </c>
      <c r="D110" t="s">
        <v>1375</v>
      </c>
      <c r="E110" t="s">
        <v>1484</v>
      </c>
      <c r="F110" t="s">
        <v>1484</v>
      </c>
      <c r="G110">
        <v>3936</v>
      </c>
      <c r="H110" t="s">
        <v>21</v>
      </c>
      <c r="I110" t="s">
        <v>10</v>
      </c>
    </row>
    <row r="111" spans="1:9">
      <c r="A111" s="2" t="s">
        <v>19</v>
      </c>
      <c r="B111" t="s">
        <v>20</v>
      </c>
      <c r="C111">
        <v>8</v>
      </c>
      <c r="D111" t="s">
        <v>1375</v>
      </c>
      <c r="E111" t="s">
        <v>1485</v>
      </c>
      <c r="F111" t="s">
        <v>1485</v>
      </c>
      <c r="G111">
        <v>6287</v>
      </c>
      <c r="H111" t="s">
        <v>21</v>
      </c>
      <c r="I111" t="s">
        <v>10</v>
      </c>
    </row>
    <row r="112" spans="1:9">
      <c r="A112" s="2" t="s">
        <v>19</v>
      </c>
      <c r="B112" t="s">
        <v>20</v>
      </c>
      <c r="C112">
        <v>8</v>
      </c>
      <c r="D112" t="s">
        <v>1375</v>
      </c>
      <c r="E112" t="s">
        <v>1486</v>
      </c>
      <c r="F112" t="s">
        <v>1486</v>
      </c>
      <c r="G112">
        <v>7399</v>
      </c>
      <c r="H112" t="s">
        <v>21</v>
      </c>
      <c r="I112" t="s">
        <v>10</v>
      </c>
    </row>
    <row r="113" spans="1:9">
      <c r="A113" s="2" t="s">
        <v>19</v>
      </c>
      <c r="B113" t="s">
        <v>20</v>
      </c>
      <c r="C113">
        <v>8</v>
      </c>
      <c r="D113" t="s">
        <v>1375</v>
      </c>
      <c r="E113" t="s">
        <v>1487</v>
      </c>
      <c r="F113" t="s">
        <v>1487</v>
      </c>
      <c r="G113">
        <v>5530</v>
      </c>
      <c r="H113" t="s">
        <v>21</v>
      </c>
      <c r="I113" t="s">
        <v>10</v>
      </c>
    </row>
    <row r="114" spans="1:9">
      <c r="A114" s="2" t="s">
        <v>19</v>
      </c>
      <c r="B114" t="s">
        <v>20</v>
      </c>
      <c r="C114">
        <v>8</v>
      </c>
      <c r="D114" t="s">
        <v>1375</v>
      </c>
      <c r="E114" t="s">
        <v>1488</v>
      </c>
      <c r="F114" t="s">
        <v>1488</v>
      </c>
      <c r="G114">
        <v>4741</v>
      </c>
      <c r="H114" t="s">
        <v>21</v>
      </c>
      <c r="I114" t="s">
        <v>10</v>
      </c>
    </row>
    <row r="115" spans="1:9">
      <c r="A115" s="2" t="s">
        <v>19</v>
      </c>
      <c r="B115" t="s">
        <v>20</v>
      </c>
      <c r="C115">
        <v>8</v>
      </c>
      <c r="D115" t="s">
        <v>1375</v>
      </c>
      <c r="E115" t="s">
        <v>1489</v>
      </c>
      <c r="F115" t="s">
        <v>1489</v>
      </c>
      <c r="G115">
        <v>5828</v>
      </c>
      <c r="H115" t="s">
        <v>21</v>
      </c>
      <c r="I115" t="s">
        <v>10</v>
      </c>
    </row>
    <row r="116" spans="1:9">
      <c r="A116" s="2" t="s">
        <v>19</v>
      </c>
      <c r="B116" t="s">
        <v>20</v>
      </c>
      <c r="C116">
        <v>8</v>
      </c>
      <c r="D116" t="s">
        <v>1375</v>
      </c>
      <c r="E116" t="s">
        <v>1490</v>
      </c>
      <c r="F116" t="s">
        <v>1490</v>
      </c>
      <c r="G116">
        <v>4094</v>
      </c>
      <c r="H116" t="s">
        <v>21</v>
      </c>
      <c r="I116" t="s">
        <v>10</v>
      </c>
    </row>
    <row r="117" spans="1:9">
      <c r="A117" s="2" t="s">
        <v>19</v>
      </c>
      <c r="B117" t="s">
        <v>20</v>
      </c>
      <c r="C117">
        <v>8</v>
      </c>
      <c r="D117" t="s">
        <v>1375</v>
      </c>
      <c r="E117" t="s">
        <v>1491</v>
      </c>
      <c r="F117" t="s">
        <v>1491</v>
      </c>
      <c r="G117">
        <v>7173</v>
      </c>
      <c r="H117" t="s">
        <v>21</v>
      </c>
      <c r="I117" t="s">
        <v>10</v>
      </c>
    </row>
    <row r="118" spans="1:9">
      <c r="A118" s="2" t="s">
        <v>19</v>
      </c>
      <c r="B118" t="s">
        <v>20</v>
      </c>
      <c r="C118">
        <v>8</v>
      </c>
      <c r="D118" t="s">
        <v>1375</v>
      </c>
      <c r="E118" t="s">
        <v>1492</v>
      </c>
      <c r="F118" t="s">
        <v>1492</v>
      </c>
      <c r="G118">
        <v>6230</v>
      </c>
      <c r="H118" t="s">
        <v>21</v>
      </c>
      <c r="I118" t="s">
        <v>10</v>
      </c>
    </row>
    <row r="119" spans="1:9">
      <c r="A119" s="2" t="s">
        <v>19</v>
      </c>
      <c r="B119" t="s">
        <v>20</v>
      </c>
      <c r="C119">
        <v>8</v>
      </c>
      <c r="D119" t="s">
        <v>1375</v>
      </c>
      <c r="E119" t="s">
        <v>1493</v>
      </c>
      <c r="F119" t="s">
        <v>1493</v>
      </c>
      <c r="G119">
        <v>5587</v>
      </c>
      <c r="H119" t="s">
        <v>21</v>
      </c>
      <c r="I119" t="s">
        <v>10</v>
      </c>
    </row>
    <row r="120" spans="1:9">
      <c r="A120" s="2" t="s">
        <v>19</v>
      </c>
      <c r="B120" t="s">
        <v>20</v>
      </c>
      <c r="C120">
        <v>8</v>
      </c>
      <c r="D120" t="s">
        <v>1375</v>
      </c>
      <c r="E120" t="s">
        <v>1494</v>
      </c>
      <c r="F120" t="s">
        <v>1494</v>
      </c>
      <c r="G120">
        <v>4223</v>
      </c>
      <c r="H120" t="s">
        <v>21</v>
      </c>
      <c r="I120" t="s">
        <v>10</v>
      </c>
    </row>
    <row r="121" spans="1:9">
      <c r="A121" s="2" t="s">
        <v>19</v>
      </c>
      <c r="B121" t="s">
        <v>20</v>
      </c>
      <c r="C121">
        <v>8</v>
      </c>
      <c r="D121" t="s">
        <v>1375</v>
      </c>
      <c r="E121" t="s">
        <v>1495</v>
      </c>
      <c r="F121" t="s">
        <v>1495</v>
      </c>
      <c r="G121">
        <v>4724</v>
      </c>
      <c r="H121" t="s">
        <v>21</v>
      </c>
      <c r="I121" t="s">
        <v>10</v>
      </c>
    </row>
    <row r="122" spans="1:9">
      <c r="A122" s="2" t="s">
        <v>19</v>
      </c>
      <c r="B122" t="s">
        <v>20</v>
      </c>
      <c r="C122">
        <v>8</v>
      </c>
      <c r="D122" t="s">
        <v>1375</v>
      </c>
      <c r="E122" t="s">
        <v>1496</v>
      </c>
      <c r="F122" t="s">
        <v>1496</v>
      </c>
      <c r="G122">
        <v>4392</v>
      </c>
      <c r="H122" t="s">
        <v>21</v>
      </c>
      <c r="I122" t="s">
        <v>10</v>
      </c>
    </row>
    <row r="123" spans="1:9">
      <c r="A123" s="2" t="s">
        <v>19</v>
      </c>
      <c r="B123" t="s">
        <v>20</v>
      </c>
      <c r="C123">
        <v>8</v>
      </c>
      <c r="D123" t="s">
        <v>1375</v>
      </c>
      <c r="E123" t="s">
        <v>1497</v>
      </c>
      <c r="F123" t="s">
        <v>1497</v>
      </c>
      <c r="G123">
        <v>4361</v>
      </c>
      <c r="H123" t="s">
        <v>21</v>
      </c>
      <c r="I123" t="s">
        <v>10</v>
      </c>
    </row>
    <row r="124" spans="1:9">
      <c r="A124" s="2" t="s">
        <v>19</v>
      </c>
      <c r="B124" t="s">
        <v>20</v>
      </c>
      <c r="C124">
        <v>8</v>
      </c>
      <c r="D124" t="s">
        <v>1375</v>
      </c>
      <c r="E124" t="s">
        <v>1498</v>
      </c>
      <c r="F124" t="s">
        <v>1498</v>
      </c>
      <c r="G124">
        <v>4055</v>
      </c>
      <c r="H124" t="s">
        <v>21</v>
      </c>
      <c r="I124" t="s">
        <v>10</v>
      </c>
    </row>
    <row r="125" spans="1:9">
      <c r="A125" s="2" t="s">
        <v>19</v>
      </c>
      <c r="B125" t="s">
        <v>20</v>
      </c>
      <c r="C125">
        <v>8</v>
      </c>
      <c r="D125" t="s">
        <v>1375</v>
      </c>
      <c r="E125" t="s">
        <v>1499</v>
      </c>
      <c r="F125" t="s">
        <v>1499</v>
      </c>
      <c r="G125">
        <v>3635</v>
      </c>
      <c r="H125" t="s">
        <v>21</v>
      </c>
      <c r="I125" t="s">
        <v>10</v>
      </c>
    </row>
    <row r="126" spans="1:9">
      <c r="A126" s="2" t="s">
        <v>19</v>
      </c>
      <c r="B126" t="s">
        <v>20</v>
      </c>
      <c r="C126">
        <v>8</v>
      </c>
      <c r="D126" t="s">
        <v>1375</v>
      </c>
      <c r="E126" t="s">
        <v>1500</v>
      </c>
      <c r="F126" t="s">
        <v>1500</v>
      </c>
      <c r="G126">
        <v>3524</v>
      </c>
      <c r="H126" t="s">
        <v>21</v>
      </c>
      <c r="I126" t="s">
        <v>10</v>
      </c>
    </row>
    <row r="127" spans="1:9">
      <c r="A127" s="2" t="s">
        <v>19</v>
      </c>
      <c r="B127" t="s">
        <v>20</v>
      </c>
      <c r="C127">
        <v>8</v>
      </c>
      <c r="D127" t="s">
        <v>1375</v>
      </c>
      <c r="E127" t="s">
        <v>1501</v>
      </c>
      <c r="F127" t="s">
        <v>1501</v>
      </c>
      <c r="G127">
        <v>4440</v>
      </c>
      <c r="H127" t="s">
        <v>21</v>
      </c>
      <c r="I127" t="s">
        <v>10</v>
      </c>
    </row>
    <row r="128" spans="1:9">
      <c r="A128" s="2" t="s">
        <v>19</v>
      </c>
      <c r="B128" t="s">
        <v>20</v>
      </c>
      <c r="C128">
        <v>8</v>
      </c>
      <c r="D128" t="s">
        <v>1375</v>
      </c>
      <c r="E128" t="s">
        <v>1502</v>
      </c>
      <c r="F128" t="s">
        <v>1502</v>
      </c>
      <c r="G128">
        <v>4348</v>
      </c>
      <c r="H128" t="s">
        <v>21</v>
      </c>
      <c r="I128" t="s">
        <v>10</v>
      </c>
    </row>
    <row r="129" spans="1:9">
      <c r="A129" s="2" t="s">
        <v>19</v>
      </c>
      <c r="B129" t="s">
        <v>20</v>
      </c>
      <c r="C129">
        <v>8</v>
      </c>
      <c r="D129" t="s">
        <v>1375</v>
      </c>
      <c r="E129" t="s">
        <v>1503</v>
      </c>
      <c r="F129" t="s">
        <v>1503</v>
      </c>
      <c r="G129">
        <v>4153</v>
      </c>
      <c r="H129" t="s">
        <v>21</v>
      </c>
      <c r="I129" t="s">
        <v>10</v>
      </c>
    </row>
    <row r="130" spans="1:9">
      <c r="A130" s="2" t="s">
        <v>19</v>
      </c>
      <c r="B130" t="s">
        <v>20</v>
      </c>
      <c r="C130">
        <v>8</v>
      </c>
      <c r="D130" t="s">
        <v>1375</v>
      </c>
      <c r="E130" t="s">
        <v>1504</v>
      </c>
      <c r="F130" t="s">
        <v>1504</v>
      </c>
      <c r="G130">
        <v>4273</v>
      </c>
      <c r="H130" t="s">
        <v>21</v>
      </c>
      <c r="I130" t="s">
        <v>10</v>
      </c>
    </row>
    <row r="131" spans="1:9">
      <c r="A131" s="2" t="s">
        <v>19</v>
      </c>
      <c r="B131" t="s">
        <v>20</v>
      </c>
      <c r="C131">
        <v>8</v>
      </c>
      <c r="D131" t="s">
        <v>1375</v>
      </c>
      <c r="E131" t="s">
        <v>1505</v>
      </c>
      <c r="F131" t="s">
        <v>1505</v>
      </c>
      <c r="G131">
        <v>3999</v>
      </c>
      <c r="H131" t="s">
        <v>21</v>
      </c>
      <c r="I131" t="s">
        <v>10</v>
      </c>
    </row>
    <row r="132" spans="1:9">
      <c r="A132" s="2" t="s">
        <v>19</v>
      </c>
      <c r="B132" t="s">
        <v>20</v>
      </c>
      <c r="C132">
        <v>8</v>
      </c>
      <c r="D132" t="s">
        <v>1375</v>
      </c>
      <c r="E132" t="s">
        <v>1506</v>
      </c>
      <c r="F132" t="s">
        <v>1506</v>
      </c>
      <c r="G132">
        <v>3504</v>
      </c>
      <c r="H132" t="s">
        <v>21</v>
      </c>
      <c r="I132" t="s">
        <v>10</v>
      </c>
    </row>
    <row r="133" spans="1:9">
      <c r="A133" s="2" t="s">
        <v>19</v>
      </c>
      <c r="B133" t="s">
        <v>20</v>
      </c>
      <c r="C133">
        <v>8</v>
      </c>
      <c r="D133" t="s">
        <v>1375</v>
      </c>
      <c r="E133" t="s">
        <v>1507</v>
      </c>
      <c r="F133" t="s">
        <v>1507</v>
      </c>
      <c r="G133">
        <v>3359</v>
      </c>
      <c r="H133" t="s">
        <v>21</v>
      </c>
      <c r="I133" t="s">
        <v>10</v>
      </c>
    </row>
    <row r="134" spans="1:9">
      <c r="A134" s="2" t="s">
        <v>19</v>
      </c>
      <c r="B134" t="s">
        <v>20</v>
      </c>
      <c r="C134">
        <v>8</v>
      </c>
      <c r="D134" t="s">
        <v>1375</v>
      </c>
      <c r="E134" t="s">
        <v>1508</v>
      </c>
      <c r="F134" t="s">
        <v>1508</v>
      </c>
      <c r="G134">
        <v>3354</v>
      </c>
      <c r="H134" t="s">
        <v>21</v>
      </c>
      <c r="I134" t="s">
        <v>10</v>
      </c>
    </row>
    <row r="135" spans="1:9">
      <c r="A135" s="2" t="s">
        <v>19</v>
      </c>
      <c r="B135" t="s">
        <v>20</v>
      </c>
      <c r="C135">
        <v>8</v>
      </c>
      <c r="D135" t="s">
        <v>1375</v>
      </c>
      <c r="E135" t="s">
        <v>1509</v>
      </c>
      <c r="F135" t="s">
        <v>1509</v>
      </c>
      <c r="G135">
        <v>2240</v>
      </c>
      <c r="H135" t="s">
        <v>21</v>
      </c>
      <c r="I135" t="s">
        <v>10</v>
      </c>
    </row>
    <row r="136" spans="1:9">
      <c r="A136" s="2" t="s">
        <v>19</v>
      </c>
      <c r="B136" t="s">
        <v>20</v>
      </c>
      <c r="C136">
        <v>8</v>
      </c>
      <c r="D136" t="s">
        <v>1375</v>
      </c>
      <c r="E136" t="s">
        <v>1510</v>
      </c>
      <c r="F136" t="s">
        <v>1510</v>
      </c>
      <c r="G136">
        <v>3810</v>
      </c>
      <c r="H136" t="s">
        <v>21</v>
      </c>
      <c r="I136" t="s">
        <v>10</v>
      </c>
    </row>
    <row r="137" spans="1:9">
      <c r="A137" s="2" t="s">
        <v>19</v>
      </c>
      <c r="B137" t="s">
        <v>20</v>
      </c>
      <c r="C137">
        <v>8</v>
      </c>
      <c r="D137" t="s">
        <v>1375</v>
      </c>
      <c r="E137" t="s">
        <v>1511</v>
      </c>
      <c r="F137" t="s">
        <v>1511</v>
      </c>
      <c r="G137">
        <v>2557</v>
      </c>
      <c r="H137" t="s">
        <v>21</v>
      </c>
      <c r="I137" t="s">
        <v>10</v>
      </c>
    </row>
    <row r="138" spans="1:9">
      <c r="A138" s="2" t="s">
        <v>19</v>
      </c>
      <c r="B138" t="s">
        <v>20</v>
      </c>
      <c r="C138">
        <v>8</v>
      </c>
      <c r="D138" t="s">
        <v>1375</v>
      </c>
      <c r="E138" t="s">
        <v>1512</v>
      </c>
      <c r="F138" t="s">
        <v>1512</v>
      </c>
      <c r="G138">
        <v>2545</v>
      </c>
      <c r="H138" t="s">
        <v>21</v>
      </c>
      <c r="I138" t="s">
        <v>10</v>
      </c>
    </row>
    <row r="139" spans="1:9">
      <c r="A139" s="2" t="s">
        <v>19</v>
      </c>
      <c r="B139" t="s">
        <v>20</v>
      </c>
      <c r="C139">
        <v>8</v>
      </c>
      <c r="D139" t="s">
        <v>1375</v>
      </c>
      <c r="E139" t="s">
        <v>1513</v>
      </c>
      <c r="F139" t="s">
        <v>1513</v>
      </c>
      <c r="G139">
        <v>2778</v>
      </c>
      <c r="H139" t="s">
        <v>21</v>
      </c>
      <c r="I139" t="s">
        <v>10</v>
      </c>
    </row>
    <row r="140" spans="1:9">
      <c r="A140" s="2" t="s">
        <v>19</v>
      </c>
      <c r="B140" t="s">
        <v>20</v>
      </c>
      <c r="C140">
        <v>8</v>
      </c>
      <c r="D140" t="s">
        <v>1375</v>
      </c>
      <c r="E140" t="s">
        <v>1514</v>
      </c>
      <c r="F140" t="s">
        <v>1514</v>
      </c>
      <c r="G140">
        <v>2589</v>
      </c>
      <c r="H140" t="s">
        <v>21</v>
      </c>
      <c r="I140" t="s">
        <v>10</v>
      </c>
    </row>
    <row r="141" spans="1:9">
      <c r="A141" s="2" t="s">
        <v>19</v>
      </c>
      <c r="B141" t="s">
        <v>20</v>
      </c>
      <c r="C141">
        <v>8</v>
      </c>
      <c r="D141" t="s">
        <v>1375</v>
      </c>
      <c r="E141" t="s">
        <v>1515</v>
      </c>
      <c r="F141" t="s">
        <v>1515</v>
      </c>
      <c r="G141">
        <v>2370</v>
      </c>
      <c r="H141" t="s">
        <v>21</v>
      </c>
      <c r="I141" t="s">
        <v>10</v>
      </c>
    </row>
    <row r="142" spans="1:9">
      <c r="A142" s="2" t="s">
        <v>19</v>
      </c>
      <c r="B142" t="s">
        <v>20</v>
      </c>
      <c r="C142">
        <v>8</v>
      </c>
      <c r="D142" t="s">
        <v>1375</v>
      </c>
      <c r="E142" t="s">
        <v>1516</v>
      </c>
      <c r="F142" t="s">
        <v>1516</v>
      </c>
      <c r="G142">
        <v>2548</v>
      </c>
      <c r="H142" t="s">
        <v>21</v>
      </c>
      <c r="I142" t="s">
        <v>10</v>
      </c>
    </row>
    <row r="143" spans="1:9">
      <c r="A143" s="2" t="s">
        <v>19</v>
      </c>
      <c r="B143" t="s">
        <v>20</v>
      </c>
      <c r="C143">
        <v>8</v>
      </c>
      <c r="D143" t="s">
        <v>1375</v>
      </c>
      <c r="E143" t="s">
        <v>1517</v>
      </c>
      <c r="F143" t="s">
        <v>1517</v>
      </c>
      <c r="G143">
        <v>1793</v>
      </c>
      <c r="H143" t="s">
        <v>21</v>
      </c>
      <c r="I143" t="s">
        <v>10</v>
      </c>
    </row>
    <row r="144" spans="1:9">
      <c r="A144" s="2" t="s">
        <v>19</v>
      </c>
      <c r="B144" t="s">
        <v>20</v>
      </c>
      <c r="C144">
        <v>8</v>
      </c>
      <c r="D144" t="s">
        <v>1375</v>
      </c>
      <c r="E144" t="s">
        <v>1518</v>
      </c>
      <c r="F144" t="s">
        <v>1518</v>
      </c>
      <c r="G144">
        <v>2458</v>
      </c>
      <c r="H144" t="s">
        <v>21</v>
      </c>
      <c r="I144" t="s">
        <v>10</v>
      </c>
    </row>
    <row r="145" spans="1:9">
      <c r="A145" s="2" t="s">
        <v>19</v>
      </c>
      <c r="B145" t="s">
        <v>20</v>
      </c>
      <c r="C145">
        <v>8</v>
      </c>
      <c r="D145" t="s">
        <v>1375</v>
      </c>
      <c r="E145" t="s">
        <v>1519</v>
      </c>
      <c r="F145" t="s">
        <v>1519</v>
      </c>
      <c r="G145">
        <v>2208</v>
      </c>
      <c r="H145" t="s">
        <v>21</v>
      </c>
      <c r="I145" t="s">
        <v>10</v>
      </c>
    </row>
    <row r="146" spans="1:9">
      <c r="A146" s="2" t="s">
        <v>19</v>
      </c>
      <c r="B146" t="s">
        <v>20</v>
      </c>
      <c r="C146">
        <v>8</v>
      </c>
      <c r="D146" t="s">
        <v>1375</v>
      </c>
      <c r="E146" t="s">
        <v>1520</v>
      </c>
      <c r="F146" t="s">
        <v>1520</v>
      </c>
      <c r="G146">
        <v>2540</v>
      </c>
      <c r="H146" t="s">
        <v>21</v>
      </c>
      <c r="I146" t="s">
        <v>10</v>
      </c>
    </row>
    <row r="147" spans="1:9">
      <c r="A147" s="2" t="s">
        <v>19</v>
      </c>
      <c r="B147" t="s">
        <v>20</v>
      </c>
      <c r="C147">
        <v>8</v>
      </c>
      <c r="D147" t="s">
        <v>1375</v>
      </c>
      <c r="E147" t="s">
        <v>1521</v>
      </c>
      <c r="F147" t="s">
        <v>1521</v>
      </c>
      <c r="G147">
        <v>2454</v>
      </c>
      <c r="H147" t="s">
        <v>21</v>
      </c>
      <c r="I147" t="s">
        <v>10</v>
      </c>
    </row>
    <row r="148" spans="1:9">
      <c r="A148" s="2" t="s">
        <v>19</v>
      </c>
      <c r="B148" t="s">
        <v>20</v>
      </c>
      <c r="C148">
        <v>8</v>
      </c>
      <c r="D148" t="s">
        <v>1375</v>
      </c>
      <c r="E148" t="s">
        <v>1522</v>
      </c>
      <c r="F148" t="s">
        <v>1522</v>
      </c>
      <c r="G148">
        <v>2065</v>
      </c>
      <c r="H148" t="s">
        <v>1213</v>
      </c>
      <c r="I148" t="s">
        <v>10</v>
      </c>
    </row>
    <row r="149" spans="1:9">
      <c r="A149" s="2" t="s">
        <v>19</v>
      </c>
      <c r="B149" t="s">
        <v>20</v>
      </c>
      <c r="C149">
        <v>8</v>
      </c>
      <c r="D149" t="s">
        <v>1375</v>
      </c>
      <c r="E149" t="s">
        <v>1523</v>
      </c>
      <c r="F149" t="s">
        <v>1523</v>
      </c>
      <c r="G149">
        <v>2065</v>
      </c>
      <c r="H149" t="s">
        <v>1213</v>
      </c>
      <c r="I149" t="s">
        <v>10</v>
      </c>
    </row>
    <row r="150" spans="1:9">
      <c r="A150" s="2" t="s">
        <v>19</v>
      </c>
      <c r="B150" t="s">
        <v>20</v>
      </c>
      <c r="C150">
        <v>8</v>
      </c>
      <c r="D150" t="s">
        <v>1375</v>
      </c>
      <c r="E150" t="s">
        <v>1524</v>
      </c>
      <c r="F150" t="s">
        <v>1524</v>
      </c>
      <c r="G150">
        <v>3672</v>
      </c>
      <c r="H150" t="s">
        <v>21</v>
      </c>
      <c r="I150" t="s">
        <v>10</v>
      </c>
    </row>
    <row r="151" spans="1:9">
      <c r="A151" s="2" t="s">
        <v>19</v>
      </c>
      <c r="B151" t="s">
        <v>20</v>
      </c>
      <c r="C151">
        <v>8</v>
      </c>
      <c r="D151" t="s">
        <v>1375</v>
      </c>
      <c r="E151" t="s">
        <v>1525</v>
      </c>
      <c r="F151" t="s">
        <v>1525</v>
      </c>
      <c r="G151">
        <v>2074</v>
      </c>
      <c r="H151" t="s">
        <v>21</v>
      </c>
      <c r="I151" t="s">
        <v>10</v>
      </c>
    </row>
    <row r="152" spans="1:9">
      <c r="A152" s="2" t="s">
        <v>19</v>
      </c>
      <c r="B152" t="s">
        <v>20</v>
      </c>
      <c r="C152">
        <v>8</v>
      </c>
      <c r="D152" t="s">
        <v>1375</v>
      </c>
      <c r="E152" t="s">
        <v>1526</v>
      </c>
      <c r="F152" t="s">
        <v>1526</v>
      </c>
      <c r="G152">
        <v>3294</v>
      </c>
      <c r="H152" t="s">
        <v>21</v>
      </c>
      <c r="I152" t="s">
        <v>10</v>
      </c>
    </row>
    <row r="153" spans="1:9">
      <c r="A153" s="2" t="s">
        <v>19</v>
      </c>
      <c r="B153" t="s">
        <v>20</v>
      </c>
      <c r="C153">
        <v>8</v>
      </c>
      <c r="D153" t="s">
        <v>1375</v>
      </c>
      <c r="E153" t="s">
        <v>1527</v>
      </c>
      <c r="F153" t="s">
        <v>1527</v>
      </c>
      <c r="G153">
        <v>7255</v>
      </c>
      <c r="H153" t="s">
        <v>21</v>
      </c>
      <c r="I153" t="s">
        <v>10</v>
      </c>
    </row>
    <row r="154" spans="1:9">
      <c r="A154" s="2" t="s">
        <v>19</v>
      </c>
      <c r="B154" t="s">
        <v>20</v>
      </c>
      <c r="C154">
        <v>8</v>
      </c>
      <c r="D154" t="s">
        <v>1375</v>
      </c>
      <c r="E154" t="s">
        <v>1528</v>
      </c>
      <c r="F154" t="s">
        <v>1528</v>
      </c>
      <c r="G154">
        <v>5151</v>
      </c>
      <c r="H154" t="s">
        <v>21</v>
      </c>
      <c r="I154" t="s">
        <v>10</v>
      </c>
    </row>
    <row r="155" spans="1:9">
      <c r="A155" s="2" t="s">
        <v>19</v>
      </c>
      <c r="B155" t="s">
        <v>20</v>
      </c>
      <c r="C155">
        <v>8</v>
      </c>
      <c r="D155" t="s">
        <v>1375</v>
      </c>
      <c r="E155" t="s">
        <v>1529</v>
      </c>
      <c r="F155" t="s">
        <v>1529</v>
      </c>
      <c r="G155">
        <v>4111</v>
      </c>
      <c r="H155" t="s">
        <v>21</v>
      </c>
      <c r="I155" t="s">
        <v>10</v>
      </c>
    </row>
    <row r="156" spans="1:9">
      <c r="A156" s="2" t="s">
        <v>19</v>
      </c>
      <c r="B156" t="s">
        <v>20</v>
      </c>
      <c r="C156">
        <v>8</v>
      </c>
      <c r="D156" t="s">
        <v>1375</v>
      </c>
      <c r="E156" t="s">
        <v>1530</v>
      </c>
      <c r="F156" t="s">
        <v>1530</v>
      </c>
      <c r="G156">
        <v>3084</v>
      </c>
      <c r="H156" t="s">
        <v>21</v>
      </c>
      <c r="I156" t="s">
        <v>10</v>
      </c>
    </row>
    <row r="157" spans="1:9">
      <c r="A157" s="2" t="s">
        <v>19</v>
      </c>
      <c r="B157" t="s">
        <v>20</v>
      </c>
      <c r="C157">
        <v>8</v>
      </c>
      <c r="D157" t="s">
        <v>1375</v>
      </c>
      <c r="E157" t="s">
        <v>1531</v>
      </c>
      <c r="F157" t="s">
        <v>1531</v>
      </c>
      <c r="G157">
        <v>3110</v>
      </c>
      <c r="H157" t="s">
        <v>21</v>
      </c>
      <c r="I157" t="s">
        <v>10</v>
      </c>
    </row>
    <row r="158" spans="1:9">
      <c r="A158" s="2" t="s">
        <v>19</v>
      </c>
      <c r="B158" t="s">
        <v>20</v>
      </c>
      <c r="C158">
        <v>8</v>
      </c>
      <c r="D158" t="s">
        <v>1375</v>
      </c>
      <c r="E158" t="s">
        <v>1532</v>
      </c>
      <c r="F158" t="s">
        <v>1532</v>
      </c>
      <c r="G158">
        <v>2815</v>
      </c>
      <c r="H158" t="s">
        <v>21</v>
      </c>
      <c r="I158" t="s">
        <v>10</v>
      </c>
    </row>
    <row r="159" spans="1:9">
      <c r="A159" s="2" t="s">
        <v>19</v>
      </c>
      <c r="B159" t="s">
        <v>20</v>
      </c>
      <c r="C159">
        <v>8</v>
      </c>
      <c r="D159" t="s">
        <v>1375</v>
      </c>
      <c r="E159" t="s">
        <v>1533</v>
      </c>
      <c r="F159" t="s">
        <v>1533</v>
      </c>
      <c r="G159">
        <v>2719</v>
      </c>
      <c r="H159" t="s">
        <v>21</v>
      </c>
      <c r="I159" t="s">
        <v>10</v>
      </c>
    </row>
    <row r="160" spans="1:9">
      <c r="A160" s="2" t="s">
        <v>19</v>
      </c>
      <c r="B160" t="s">
        <v>20</v>
      </c>
      <c r="C160">
        <v>8</v>
      </c>
      <c r="D160" t="s">
        <v>1375</v>
      </c>
      <c r="E160" t="s">
        <v>1534</v>
      </c>
      <c r="F160" t="s">
        <v>1534</v>
      </c>
      <c r="G160">
        <v>4158</v>
      </c>
      <c r="H160" t="s">
        <v>21</v>
      </c>
      <c r="I160" t="s">
        <v>10</v>
      </c>
    </row>
    <row r="161" spans="1:9">
      <c r="A161" s="2" t="s">
        <v>19</v>
      </c>
      <c r="B161" t="s">
        <v>20</v>
      </c>
      <c r="C161">
        <v>8</v>
      </c>
      <c r="D161" t="s">
        <v>1375</v>
      </c>
      <c r="E161" t="s">
        <v>1535</v>
      </c>
      <c r="F161" t="s">
        <v>1535</v>
      </c>
      <c r="G161">
        <v>4096</v>
      </c>
      <c r="H161" t="s">
        <v>21</v>
      </c>
      <c r="I161" t="s">
        <v>10</v>
      </c>
    </row>
    <row r="162" spans="1:9">
      <c r="A162" s="2" t="s">
        <v>19</v>
      </c>
      <c r="B162" t="s">
        <v>20</v>
      </c>
      <c r="C162">
        <v>8</v>
      </c>
      <c r="D162" t="s">
        <v>1375</v>
      </c>
      <c r="E162" t="s">
        <v>1536</v>
      </c>
      <c r="F162" t="s">
        <v>1536</v>
      </c>
      <c r="G162">
        <v>4412</v>
      </c>
      <c r="H162" t="s">
        <v>21</v>
      </c>
      <c r="I162" t="s">
        <v>10</v>
      </c>
    </row>
    <row r="163" spans="1:9">
      <c r="A163" s="2" t="s">
        <v>19</v>
      </c>
      <c r="B163" t="s">
        <v>20</v>
      </c>
      <c r="C163">
        <v>8</v>
      </c>
      <c r="D163" t="s">
        <v>1375</v>
      </c>
      <c r="E163" t="s">
        <v>1537</v>
      </c>
      <c r="F163" t="s">
        <v>1537</v>
      </c>
      <c r="G163">
        <v>4114</v>
      </c>
      <c r="H163" t="s">
        <v>21</v>
      </c>
      <c r="I163" t="s">
        <v>10</v>
      </c>
    </row>
    <row r="164" spans="1:9">
      <c r="A164" s="2" t="s">
        <v>19</v>
      </c>
      <c r="B164" t="s">
        <v>20</v>
      </c>
      <c r="C164">
        <v>8</v>
      </c>
      <c r="D164" t="s">
        <v>1375</v>
      </c>
      <c r="E164" t="s">
        <v>1538</v>
      </c>
      <c r="F164" t="s">
        <v>1538</v>
      </c>
      <c r="G164">
        <v>5034</v>
      </c>
      <c r="H164" t="s">
        <v>1212</v>
      </c>
      <c r="I164" t="s">
        <v>10</v>
      </c>
    </row>
    <row r="165" spans="1:9">
      <c r="A165" s="2" t="s">
        <v>19</v>
      </c>
      <c r="B165" t="s">
        <v>20</v>
      </c>
      <c r="C165">
        <v>8</v>
      </c>
      <c r="D165" t="s">
        <v>1375</v>
      </c>
      <c r="E165" t="s">
        <v>1539</v>
      </c>
      <c r="F165" t="s">
        <v>1539</v>
      </c>
      <c r="G165">
        <v>19976</v>
      </c>
      <c r="H165" t="s">
        <v>21</v>
      </c>
      <c r="I165" t="s">
        <v>10</v>
      </c>
    </row>
    <row r="166" spans="1:9">
      <c r="A166" s="2" t="s">
        <v>19</v>
      </c>
      <c r="B166" t="s">
        <v>20</v>
      </c>
      <c r="C166">
        <v>8</v>
      </c>
      <c r="D166" t="s">
        <v>1375</v>
      </c>
      <c r="E166" t="s">
        <v>1540</v>
      </c>
      <c r="F166" t="s">
        <v>1540</v>
      </c>
      <c r="G166">
        <v>22198</v>
      </c>
      <c r="H166" t="s">
        <v>21</v>
      </c>
      <c r="I166" t="s">
        <v>10</v>
      </c>
    </row>
    <row r="167" spans="1:9">
      <c r="A167" s="2" t="s">
        <v>19</v>
      </c>
      <c r="B167" t="s">
        <v>20</v>
      </c>
      <c r="C167">
        <v>8</v>
      </c>
      <c r="D167" t="s">
        <v>1375</v>
      </c>
      <c r="E167" t="s">
        <v>1541</v>
      </c>
      <c r="F167" t="s">
        <v>1541</v>
      </c>
      <c r="G167">
        <v>15239</v>
      </c>
      <c r="H167" t="s">
        <v>21</v>
      </c>
      <c r="I167" t="s">
        <v>10</v>
      </c>
    </row>
    <row r="168" spans="1:9">
      <c r="A168" s="2" t="s">
        <v>19</v>
      </c>
      <c r="B168" t="s">
        <v>20</v>
      </c>
      <c r="C168">
        <v>8</v>
      </c>
      <c r="D168" t="s">
        <v>1375</v>
      </c>
      <c r="E168" t="s">
        <v>1542</v>
      </c>
      <c r="F168" t="s">
        <v>1542</v>
      </c>
      <c r="G168">
        <v>12633</v>
      </c>
      <c r="H168" t="s">
        <v>21</v>
      </c>
      <c r="I168" t="s">
        <v>10</v>
      </c>
    </row>
    <row r="169" spans="1:9">
      <c r="A169" s="2" t="s">
        <v>19</v>
      </c>
      <c r="B169" t="s">
        <v>20</v>
      </c>
      <c r="C169">
        <v>8</v>
      </c>
      <c r="D169" t="s">
        <v>1375</v>
      </c>
      <c r="E169" t="s">
        <v>1543</v>
      </c>
      <c r="F169" t="s">
        <v>1543</v>
      </c>
      <c r="G169">
        <v>9787</v>
      </c>
      <c r="H169" t="s">
        <v>21</v>
      </c>
      <c r="I169" t="s">
        <v>10</v>
      </c>
    </row>
    <row r="170" spans="1:9">
      <c r="A170" s="2" t="s">
        <v>19</v>
      </c>
      <c r="B170" t="s">
        <v>20</v>
      </c>
      <c r="C170">
        <v>8</v>
      </c>
      <c r="D170" t="s">
        <v>1375</v>
      </c>
      <c r="E170" t="s">
        <v>1544</v>
      </c>
      <c r="F170" t="s">
        <v>1544</v>
      </c>
      <c r="G170">
        <v>14644</v>
      </c>
      <c r="H170" t="s">
        <v>21</v>
      </c>
      <c r="I170" t="s">
        <v>10</v>
      </c>
    </row>
    <row r="171" spans="1:9">
      <c r="A171" s="2" t="s">
        <v>19</v>
      </c>
      <c r="B171" t="s">
        <v>20</v>
      </c>
      <c r="C171">
        <v>8</v>
      </c>
      <c r="D171" t="s">
        <v>1375</v>
      </c>
      <c r="E171" t="s">
        <v>1545</v>
      </c>
      <c r="F171" t="s">
        <v>1545</v>
      </c>
      <c r="G171">
        <v>14645</v>
      </c>
      <c r="H171" t="s">
        <v>21</v>
      </c>
      <c r="I171" t="s">
        <v>10</v>
      </c>
    </row>
    <row r="172" spans="1:9">
      <c r="A172" s="2" t="s">
        <v>19</v>
      </c>
      <c r="B172" t="s">
        <v>20</v>
      </c>
      <c r="C172">
        <v>8</v>
      </c>
      <c r="D172" t="s">
        <v>1375</v>
      </c>
      <c r="E172" t="s">
        <v>1546</v>
      </c>
      <c r="F172" t="s">
        <v>1546</v>
      </c>
      <c r="G172">
        <v>6615</v>
      </c>
      <c r="H172" t="s">
        <v>1213</v>
      </c>
      <c r="I172" t="s">
        <v>10</v>
      </c>
    </row>
    <row r="173" spans="1:9">
      <c r="A173" s="2" t="s">
        <v>19</v>
      </c>
      <c r="B173" t="s">
        <v>20</v>
      </c>
      <c r="C173">
        <v>8</v>
      </c>
      <c r="D173" t="s">
        <v>1375</v>
      </c>
      <c r="E173" t="s">
        <v>1547</v>
      </c>
      <c r="F173" t="s">
        <v>1547</v>
      </c>
      <c r="G173">
        <v>6615</v>
      </c>
      <c r="H173" t="s">
        <v>1213</v>
      </c>
      <c r="I173" t="s">
        <v>10</v>
      </c>
    </row>
    <row r="174" spans="1:9">
      <c r="A174" s="2" t="s">
        <v>19</v>
      </c>
      <c r="B174" t="s">
        <v>20</v>
      </c>
      <c r="C174">
        <v>8</v>
      </c>
      <c r="D174" t="s">
        <v>1375</v>
      </c>
      <c r="E174" t="s">
        <v>1548</v>
      </c>
      <c r="F174" t="s">
        <v>1548</v>
      </c>
      <c r="G174">
        <v>70547</v>
      </c>
      <c r="H174" t="s">
        <v>21</v>
      </c>
      <c r="I174" t="s">
        <v>10</v>
      </c>
    </row>
    <row r="175" spans="1:9">
      <c r="A175" s="2" t="s">
        <v>19</v>
      </c>
      <c r="B175" t="s">
        <v>20</v>
      </c>
      <c r="C175">
        <v>8</v>
      </c>
      <c r="D175" t="s">
        <v>1375</v>
      </c>
      <c r="E175" t="s">
        <v>1549</v>
      </c>
      <c r="F175" t="s">
        <v>1549</v>
      </c>
      <c r="G175">
        <v>45251</v>
      </c>
      <c r="H175" t="s">
        <v>21</v>
      </c>
      <c r="I175" t="s">
        <v>10</v>
      </c>
    </row>
    <row r="176" spans="1:9">
      <c r="A176" s="2" t="s">
        <v>19</v>
      </c>
      <c r="B176" t="s">
        <v>20</v>
      </c>
      <c r="C176">
        <v>8</v>
      </c>
      <c r="D176" t="s">
        <v>1375</v>
      </c>
      <c r="E176" t="s">
        <v>1550</v>
      </c>
      <c r="F176" t="s">
        <v>1550</v>
      </c>
      <c r="G176">
        <v>31573</v>
      </c>
      <c r="H176" t="s">
        <v>21</v>
      </c>
      <c r="I176" t="s">
        <v>10</v>
      </c>
    </row>
    <row r="177" spans="1:9">
      <c r="A177" s="2" t="s">
        <v>19</v>
      </c>
      <c r="B177" t="s">
        <v>20</v>
      </c>
      <c r="C177">
        <v>8</v>
      </c>
      <c r="D177" t="s">
        <v>1375</v>
      </c>
      <c r="E177" t="s">
        <v>1551</v>
      </c>
      <c r="F177" t="s">
        <v>1551</v>
      </c>
      <c r="G177">
        <v>22847</v>
      </c>
      <c r="H177" t="s">
        <v>21</v>
      </c>
      <c r="I177" t="s">
        <v>10</v>
      </c>
    </row>
    <row r="178" spans="1:9">
      <c r="A178" s="2" t="s">
        <v>19</v>
      </c>
      <c r="B178" t="s">
        <v>20</v>
      </c>
      <c r="C178">
        <v>8</v>
      </c>
      <c r="D178" t="s">
        <v>1375</v>
      </c>
      <c r="E178" t="s">
        <v>1552</v>
      </c>
      <c r="F178" t="s">
        <v>1552</v>
      </c>
      <c r="G178">
        <v>17009</v>
      </c>
      <c r="H178" t="s">
        <v>21</v>
      </c>
      <c r="I178" t="s">
        <v>10</v>
      </c>
    </row>
    <row r="179" spans="1:9">
      <c r="A179" s="2" t="s">
        <v>19</v>
      </c>
      <c r="B179" t="s">
        <v>20</v>
      </c>
      <c r="C179">
        <v>8</v>
      </c>
      <c r="D179" t="s">
        <v>1375</v>
      </c>
      <c r="E179" t="s">
        <v>1553</v>
      </c>
      <c r="F179" t="s">
        <v>1553</v>
      </c>
      <c r="G179">
        <v>13136</v>
      </c>
      <c r="H179" t="s">
        <v>21</v>
      </c>
      <c r="I179" t="s">
        <v>10</v>
      </c>
    </row>
    <row r="180" spans="1:9">
      <c r="A180" s="2" t="s">
        <v>19</v>
      </c>
      <c r="B180" t="s">
        <v>20</v>
      </c>
      <c r="C180">
        <v>8</v>
      </c>
      <c r="D180" t="s">
        <v>1375</v>
      </c>
      <c r="E180" t="s">
        <v>1554</v>
      </c>
      <c r="F180" t="s">
        <v>1554</v>
      </c>
      <c r="G180">
        <v>12257</v>
      </c>
      <c r="H180" t="s">
        <v>21</v>
      </c>
      <c r="I180" t="s">
        <v>10</v>
      </c>
    </row>
    <row r="181" spans="1:9">
      <c r="A181" s="2" t="s">
        <v>19</v>
      </c>
      <c r="B181" t="s">
        <v>20</v>
      </c>
      <c r="C181">
        <v>8</v>
      </c>
      <c r="D181" t="s">
        <v>1375</v>
      </c>
      <c r="E181" t="s">
        <v>1555</v>
      </c>
      <c r="F181" t="s">
        <v>1555</v>
      </c>
      <c r="G181">
        <v>12046</v>
      </c>
      <c r="H181" t="s">
        <v>21</v>
      </c>
      <c r="I181" t="s">
        <v>10</v>
      </c>
    </row>
    <row r="182" spans="1:9">
      <c r="A182" s="2" t="s">
        <v>19</v>
      </c>
      <c r="B182" t="s">
        <v>20</v>
      </c>
      <c r="C182">
        <v>8</v>
      </c>
      <c r="D182" t="s">
        <v>1375</v>
      </c>
      <c r="E182" t="s">
        <v>1556</v>
      </c>
      <c r="F182" t="s">
        <v>1556</v>
      </c>
      <c r="G182">
        <v>12050</v>
      </c>
      <c r="H182" t="s">
        <v>21</v>
      </c>
      <c r="I182" t="s">
        <v>10</v>
      </c>
    </row>
    <row r="183" spans="1:9">
      <c r="A183" s="2" t="s">
        <v>19</v>
      </c>
      <c r="B183" t="s">
        <v>20</v>
      </c>
      <c r="C183">
        <v>8</v>
      </c>
      <c r="D183" t="s">
        <v>1375</v>
      </c>
      <c r="E183" t="s">
        <v>1557</v>
      </c>
      <c r="F183" t="s">
        <v>1557</v>
      </c>
      <c r="G183">
        <v>11724</v>
      </c>
      <c r="H183" t="s">
        <v>21</v>
      </c>
      <c r="I183" t="s">
        <v>10</v>
      </c>
    </row>
    <row r="184" spans="1:9">
      <c r="A184" s="2" t="s">
        <v>19</v>
      </c>
      <c r="B184" t="s">
        <v>20</v>
      </c>
      <c r="C184">
        <v>8</v>
      </c>
      <c r="D184" t="s">
        <v>1375</v>
      </c>
      <c r="E184" t="s">
        <v>1558</v>
      </c>
      <c r="F184" t="s">
        <v>1558</v>
      </c>
      <c r="G184">
        <v>12409</v>
      </c>
      <c r="H184" t="s">
        <v>1212</v>
      </c>
      <c r="I184" t="s">
        <v>10</v>
      </c>
    </row>
    <row r="185" spans="1:9">
      <c r="A185" s="2" t="s">
        <v>19</v>
      </c>
      <c r="B185" t="s">
        <v>20</v>
      </c>
      <c r="C185">
        <v>8</v>
      </c>
      <c r="D185" t="s">
        <v>1375</v>
      </c>
      <c r="E185" t="s">
        <v>1559</v>
      </c>
      <c r="F185" t="s">
        <v>1559</v>
      </c>
      <c r="G185">
        <v>11833</v>
      </c>
      <c r="H185" t="s">
        <v>1212</v>
      </c>
      <c r="I185" t="s">
        <v>10</v>
      </c>
    </row>
    <row r="186" spans="1:9">
      <c r="A186" s="2" t="s">
        <v>19</v>
      </c>
      <c r="B186" t="s">
        <v>20</v>
      </c>
      <c r="C186">
        <v>8</v>
      </c>
      <c r="D186" t="s">
        <v>1375</v>
      </c>
      <c r="E186" t="s">
        <v>1560</v>
      </c>
      <c r="F186" t="s">
        <v>1560</v>
      </c>
      <c r="G186">
        <v>11319</v>
      </c>
      <c r="H186" t="s">
        <v>1212</v>
      </c>
      <c r="I186" t="s">
        <v>10</v>
      </c>
    </row>
    <row r="187" spans="1:9">
      <c r="A187" s="2" t="s">
        <v>19</v>
      </c>
      <c r="B187" t="s">
        <v>20</v>
      </c>
      <c r="C187">
        <v>8</v>
      </c>
      <c r="D187" t="s">
        <v>1375</v>
      </c>
      <c r="E187" t="s">
        <v>1561</v>
      </c>
      <c r="F187" t="s">
        <v>1561</v>
      </c>
      <c r="G187">
        <v>9571</v>
      </c>
      <c r="H187" t="s">
        <v>1212</v>
      </c>
      <c r="I187" t="s">
        <v>10</v>
      </c>
    </row>
    <row r="188" spans="1:9">
      <c r="A188" s="2" t="s">
        <v>19</v>
      </c>
      <c r="B188" t="s">
        <v>20</v>
      </c>
      <c r="C188">
        <v>8</v>
      </c>
      <c r="D188" t="s">
        <v>1375</v>
      </c>
      <c r="E188" t="s">
        <v>1562</v>
      </c>
      <c r="F188" t="s">
        <v>1562</v>
      </c>
      <c r="G188">
        <v>11049</v>
      </c>
      <c r="H188" t="s">
        <v>21</v>
      </c>
      <c r="I188" t="s">
        <v>10</v>
      </c>
    </row>
    <row r="189" spans="1:9">
      <c r="A189" s="2" t="s">
        <v>19</v>
      </c>
      <c r="B189" t="s">
        <v>20</v>
      </c>
      <c r="C189">
        <v>8</v>
      </c>
      <c r="D189" t="s">
        <v>1375</v>
      </c>
      <c r="E189" t="s">
        <v>1563</v>
      </c>
      <c r="F189" t="s">
        <v>1563</v>
      </c>
      <c r="G189">
        <v>25655</v>
      </c>
      <c r="H189" t="s">
        <v>21</v>
      </c>
      <c r="I189" t="s">
        <v>10</v>
      </c>
    </row>
    <row r="190" spans="1:9">
      <c r="A190" s="2" t="s">
        <v>19</v>
      </c>
      <c r="B190" t="s">
        <v>20</v>
      </c>
      <c r="C190">
        <v>8</v>
      </c>
      <c r="D190" t="s">
        <v>1375</v>
      </c>
      <c r="E190" t="s">
        <v>1564</v>
      </c>
      <c r="F190" t="s">
        <v>1564</v>
      </c>
      <c r="G190">
        <v>50160</v>
      </c>
      <c r="H190" t="s">
        <v>1212</v>
      </c>
      <c r="I190" t="s">
        <v>10</v>
      </c>
    </row>
    <row r="191" spans="1:9">
      <c r="A191" s="2" t="s">
        <v>19</v>
      </c>
      <c r="B191" t="s">
        <v>20</v>
      </c>
      <c r="C191">
        <v>8</v>
      </c>
      <c r="D191" t="s">
        <v>1375</v>
      </c>
      <c r="E191" t="s">
        <v>1565</v>
      </c>
      <c r="F191" t="s">
        <v>1565</v>
      </c>
      <c r="G191">
        <v>28594</v>
      </c>
      <c r="H191" t="s">
        <v>1212</v>
      </c>
      <c r="I191" t="s">
        <v>10</v>
      </c>
    </row>
    <row r="192" spans="1:9">
      <c r="A192" s="2" t="s">
        <v>19</v>
      </c>
      <c r="B192" t="s">
        <v>20</v>
      </c>
      <c r="C192">
        <v>8</v>
      </c>
      <c r="D192" t="s">
        <v>1375</v>
      </c>
      <c r="E192" t="s">
        <v>1566</v>
      </c>
      <c r="F192" t="s">
        <v>1566</v>
      </c>
      <c r="G192">
        <v>20587</v>
      </c>
      <c r="H192" t="s">
        <v>1212</v>
      </c>
      <c r="I192" t="s">
        <v>10</v>
      </c>
    </row>
    <row r="193" spans="1:9">
      <c r="A193" s="2" t="s">
        <v>19</v>
      </c>
      <c r="B193" t="s">
        <v>20</v>
      </c>
      <c r="C193">
        <v>8</v>
      </c>
      <c r="D193" t="s">
        <v>1375</v>
      </c>
      <c r="E193" t="s">
        <v>1567</v>
      </c>
      <c r="F193" t="s">
        <v>1567</v>
      </c>
      <c r="G193">
        <v>17723</v>
      </c>
      <c r="H193" t="s">
        <v>1212</v>
      </c>
      <c r="I193" t="s">
        <v>10</v>
      </c>
    </row>
    <row r="194" spans="1:9">
      <c r="A194" s="2" t="s">
        <v>19</v>
      </c>
      <c r="B194" t="s">
        <v>20</v>
      </c>
      <c r="C194">
        <v>8</v>
      </c>
      <c r="D194" t="s">
        <v>1375</v>
      </c>
      <c r="E194" t="s">
        <v>1568</v>
      </c>
      <c r="F194" t="s">
        <v>1568</v>
      </c>
      <c r="G194">
        <v>16259</v>
      </c>
      <c r="H194" t="s">
        <v>1212</v>
      </c>
      <c r="I194" t="s">
        <v>10</v>
      </c>
    </row>
    <row r="195" spans="1:9">
      <c r="A195" s="2" t="s">
        <v>19</v>
      </c>
      <c r="B195" t="s">
        <v>20</v>
      </c>
      <c r="C195">
        <v>8</v>
      </c>
      <c r="D195" t="s">
        <v>1375</v>
      </c>
      <c r="E195" t="s">
        <v>1569</v>
      </c>
      <c r="F195" t="s">
        <v>1569</v>
      </c>
      <c r="G195">
        <v>13936</v>
      </c>
      <c r="H195" t="s">
        <v>1212</v>
      </c>
      <c r="I195" t="s">
        <v>10</v>
      </c>
    </row>
    <row r="196" spans="1:9">
      <c r="A196" s="2" t="s">
        <v>19</v>
      </c>
      <c r="B196" t="s">
        <v>20</v>
      </c>
      <c r="C196">
        <v>8</v>
      </c>
      <c r="D196" t="s">
        <v>1375</v>
      </c>
      <c r="E196" t="s">
        <v>1570</v>
      </c>
      <c r="F196" t="s">
        <v>1570</v>
      </c>
      <c r="G196">
        <v>12449</v>
      </c>
      <c r="H196" t="s">
        <v>1212</v>
      </c>
      <c r="I196" t="s">
        <v>10</v>
      </c>
    </row>
    <row r="197" spans="1:9">
      <c r="A197" s="2" t="s">
        <v>19</v>
      </c>
      <c r="B197" t="s">
        <v>20</v>
      </c>
      <c r="C197">
        <v>8</v>
      </c>
      <c r="D197" t="s">
        <v>1375</v>
      </c>
      <c r="E197" t="s">
        <v>1571</v>
      </c>
      <c r="F197" t="s">
        <v>1571</v>
      </c>
      <c r="G197">
        <v>11015</v>
      </c>
      <c r="H197" t="s">
        <v>21</v>
      </c>
      <c r="I197" t="s">
        <v>10</v>
      </c>
    </row>
    <row r="198" spans="1:9">
      <c r="A198" s="2" t="s">
        <v>19</v>
      </c>
      <c r="B198" t="s">
        <v>20</v>
      </c>
      <c r="C198">
        <v>8</v>
      </c>
      <c r="D198" t="s">
        <v>1375</v>
      </c>
      <c r="E198" t="s">
        <v>1572</v>
      </c>
      <c r="F198" t="s">
        <v>1572</v>
      </c>
      <c r="G198">
        <v>11905</v>
      </c>
      <c r="H198" t="s">
        <v>21</v>
      </c>
      <c r="I198" t="s">
        <v>10</v>
      </c>
    </row>
    <row r="199" spans="1:9">
      <c r="A199" s="2" t="s">
        <v>19</v>
      </c>
      <c r="B199" t="s">
        <v>20</v>
      </c>
      <c r="C199">
        <v>8</v>
      </c>
      <c r="D199" t="s">
        <v>1375</v>
      </c>
      <c r="E199" t="s">
        <v>1573</v>
      </c>
      <c r="F199" t="s">
        <v>1573</v>
      </c>
      <c r="G199">
        <v>11129</v>
      </c>
      <c r="H199" t="s">
        <v>21</v>
      </c>
      <c r="I199" t="s">
        <v>10</v>
      </c>
    </row>
    <row r="200" spans="1:9">
      <c r="A200" s="2" t="s">
        <v>19</v>
      </c>
      <c r="B200" t="s">
        <v>20</v>
      </c>
      <c r="C200">
        <v>8</v>
      </c>
      <c r="D200" t="s">
        <v>1375</v>
      </c>
      <c r="E200" t="s">
        <v>1574</v>
      </c>
      <c r="F200" t="s">
        <v>1574</v>
      </c>
      <c r="G200">
        <v>9557</v>
      </c>
      <c r="H200" t="s">
        <v>21</v>
      </c>
      <c r="I200" t="s">
        <v>10</v>
      </c>
    </row>
    <row r="201" spans="1:9">
      <c r="A201" s="2" t="s">
        <v>19</v>
      </c>
      <c r="B201" t="s">
        <v>20</v>
      </c>
      <c r="C201">
        <v>8</v>
      </c>
      <c r="D201" t="s">
        <v>1375</v>
      </c>
      <c r="E201" t="s">
        <v>1575</v>
      </c>
      <c r="F201" t="s">
        <v>1575</v>
      </c>
      <c r="G201">
        <v>9848</v>
      </c>
      <c r="H201" t="s">
        <v>21</v>
      </c>
      <c r="I201" t="s">
        <v>10</v>
      </c>
    </row>
    <row r="202" spans="1:9">
      <c r="A202" s="2" t="s">
        <v>19</v>
      </c>
      <c r="B202" t="s">
        <v>20</v>
      </c>
      <c r="C202">
        <v>8</v>
      </c>
      <c r="D202" t="s">
        <v>1375</v>
      </c>
      <c r="E202" t="s">
        <v>1576</v>
      </c>
      <c r="F202" t="s">
        <v>1576</v>
      </c>
      <c r="G202">
        <v>9615</v>
      </c>
      <c r="H202" t="s">
        <v>1212</v>
      </c>
      <c r="I202" t="s">
        <v>10</v>
      </c>
    </row>
    <row r="203" spans="1:9">
      <c r="A203" s="2" t="s">
        <v>19</v>
      </c>
      <c r="B203" t="s">
        <v>20</v>
      </c>
      <c r="C203">
        <v>8</v>
      </c>
      <c r="D203" t="s">
        <v>1375</v>
      </c>
      <c r="E203" t="s">
        <v>1577</v>
      </c>
      <c r="F203" t="s">
        <v>1577</v>
      </c>
      <c r="G203">
        <v>8792</v>
      </c>
      <c r="H203" t="s">
        <v>1212</v>
      </c>
      <c r="I203" t="s">
        <v>10</v>
      </c>
    </row>
    <row r="204" spans="1:9">
      <c r="A204" s="2" t="s">
        <v>19</v>
      </c>
      <c r="B204" t="s">
        <v>20</v>
      </c>
      <c r="C204">
        <v>8</v>
      </c>
      <c r="D204" t="s">
        <v>1375</v>
      </c>
      <c r="E204" t="s">
        <v>1578</v>
      </c>
      <c r="F204" t="s">
        <v>1578</v>
      </c>
      <c r="G204">
        <v>8595</v>
      </c>
      <c r="H204" t="s">
        <v>1212</v>
      </c>
      <c r="I204" t="s">
        <v>10</v>
      </c>
    </row>
    <row r="205" spans="1:9">
      <c r="A205" s="2" t="s">
        <v>19</v>
      </c>
      <c r="B205" t="s">
        <v>20</v>
      </c>
      <c r="C205">
        <v>8</v>
      </c>
      <c r="D205" t="s">
        <v>1375</v>
      </c>
      <c r="E205" t="s">
        <v>1579</v>
      </c>
      <c r="F205" t="s">
        <v>1579</v>
      </c>
      <c r="G205">
        <v>8545</v>
      </c>
      <c r="H205" t="s">
        <v>1212</v>
      </c>
      <c r="I205" t="s">
        <v>10</v>
      </c>
    </row>
    <row r="206" spans="1:9">
      <c r="A206" s="2" t="s">
        <v>19</v>
      </c>
      <c r="B206" t="s">
        <v>20</v>
      </c>
      <c r="C206">
        <v>8</v>
      </c>
      <c r="D206" t="s">
        <v>1375</v>
      </c>
      <c r="E206" t="s">
        <v>1580</v>
      </c>
      <c r="F206" t="s">
        <v>1580</v>
      </c>
      <c r="G206">
        <v>8567</v>
      </c>
      <c r="H206" t="s">
        <v>1212</v>
      </c>
      <c r="I206" t="s">
        <v>10</v>
      </c>
    </row>
    <row r="207" spans="1:9">
      <c r="A207" s="2" t="s">
        <v>19</v>
      </c>
      <c r="B207" t="s">
        <v>20</v>
      </c>
      <c r="C207">
        <v>8</v>
      </c>
      <c r="D207" t="s">
        <v>1375</v>
      </c>
      <c r="E207" t="s">
        <v>1581</v>
      </c>
      <c r="F207" t="s">
        <v>1581</v>
      </c>
      <c r="G207">
        <v>7990</v>
      </c>
      <c r="H207" t="s">
        <v>1212</v>
      </c>
      <c r="I207" t="s">
        <v>10</v>
      </c>
    </row>
    <row r="208" spans="1:9">
      <c r="A208" s="2" t="s">
        <v>19</v>
      </c>
      <c r="B208" t="s">
        <v>20</v>
      </c>
      <c r="C208">
        <v>8</v>
      </c>
      <c r="D208" t="s">
        <v>1375</v>
      </c>
      <c r="E208" t="s">
        <v>1582</v>
      </c>
      <c r="F208" t="s">
        <v>1582</v>
      </c>
      <c r="G208">
        <v>7966</v>
      </c>
      <c r="H208" t="s">
        <v>1212</v>
      </c>
      <c r="I208" t="s">
        <v>10</v>
      </c>
    </row>
    <row r="209" spans="1:9">
      <c r="A209" s="2" t="s">
        <v>19</v>
      </c>
      <c r="B209" t="s">
        <v>20</v>
      </c>
      <c r="C209">
        <v>8</v>
      </c>
      <c r="D209" t="s">
        <v>1375</v>
      </c>
      <c r="E209" t="s">
        <v>1583</v>
      </c>
      <c r="F209" t="s">
        <v>1583</v>
      </c>
      <c r="G209">
        <v>7652</v>
      </c>
      <c r="H209" t="s">
        <v>21</v>
      </c>
      <c r="I209" t="s">
        <v>10</v>
      </c>
    </row>
    <row r="210" spans="1:9">
      <c r="A210" s="2" t="s">
        <v>19</v>
      </c>
      <c r="B210" t="s">
        <v>20</v>
      </c>
      <c r="C210">
        <v>8</v>
      </c>
      <c r="D210" t="s">
        <v>1375</v>
      </c>
      <c r="E210" t="s">
        <v>1584</v>
      </c>
      <c r="F210" t="s">
        <v>1584</v>
      </c>
      <c r="G210">
        <v>7115</v>
      </c>
      <c r="H210" t="s">
        <v>1212</v>
      </c>
      <c r="I210" t="s">
        <v>10</v>
      </c>
    </row>
    <row r="211" spans="1:9">
      <c r="A211" s="2" t="s">
        <v>19</v>
      </c>
      <c r="B211" t="s">
        <v>20</v>
      </c>
      <c r="C211">
        <v>8</v>
      </c>
      <c r="D211" t="s">
        <v>1375</v>
      </c>
      <c r="E211" t="s">
        <v>1585</v>
      </c>
      <c r="F211" t="s">
        <v>1585</v>
      </c>
      <c r="G211">
        <v>7118</v>
      </c>
      <c r="H211" t="s">
        <v>1212</v>
      </c>
      <c r="I211" t="s">
        <v>10</v>
      </c>
    </row>
    <row r="212" spans="1:9">
      <c r="A212" s="2" t="s">
        <v>19</v>
      </c>
      <c r="B212" t="s">
        <v>20</v>
      </c>
      <c r="C212">
        <v>8</v>
      </c>
      <c r="D212" t="s">
        <v>1375</v>
      </c>
      <c r="E212" t="s">
        <v>1586</v>
      </c>
      <c r="F212" t="s">
        <v>1586</v>
      </c>
      <c r="G212">
        <v>7168</v>
      </c>
      <c r="H212" t="s">
        <v>21</v>
      </c>
      <c r="I212" t="s">
        <v>10</v>
      </c>
    </row>
    <row r="213" spans="1:9">
      <c r="A213" s="2" t="s">
        <v>19</v>
      </c>
      <c r="B213" t="s">
        <v>20</v>
      </c>
      <c r="C213">
        <v>8</v>
      </c>
      <c r="D213" t="s">
        <v>1375</v>
      </c>
      <c r="E213" t="s">
        <v>1587</v>
      </c>
      <c r="F213" t="s">
        <v>1587</v>
      </c>
      <c r="G213">
        <v>6413</v>
      </c>
      <c r="H213" t="s">
        <v>21</v>
      </c>
      <c r="I213" t="s">
        <v>10</v>
      </c>
    </row>
    <row r="214" spans="1:9">
      <c r="A214" s="2" t="s">
        <v>19</v>
      </c>
      <c r="B214" t="s">
        <v>20</v>
      </c>
      <c r="C214">
        <v>8</v>
      </c>
      <c r="D214" t="s">
        <v>1375</v>
      </c>
      <c r="E214" t="s">
        <v>1588</v>
      </c>
      <c r="F214" t="s">
        <v>1588</v>
      </c>
      <c r="G214">
        <v>6965</v>
      </c>
      <c r="H214" t="s">
        <v>21</v>
      </c>
      <c r="I214" t="s">
        <v>10</v>
      </c>
    </row>
    <row r="215" spans="1:9">
      <c r="A215" s="2" t="s">
        <v>19</v>
      </c>
      <c r="B215" t="s">
        <v>20</v>
      </c>
      <c r="C215">
        <v>8</v>
      </c>
      <c r="D215" t="s">
        <v>1375</v>
      </c>
      <c r="E215" t="s">
        <v>1589</v>
      </c>
      <c r="F215" t="s">
        <v>1589</v>
      </c>
      <c r="G215">
        <v>6329</v>
      </c>
      <c r="H215" t="s">
        <v>1212</v>
      </c>
      <c r="I215" t="s">
        <v>10</v>
      </c>
    </row>
    <row r="216" spans="1:9">
      <c r="A216" s="2" t="s">
        <v>19</v>
      </c>
      <c r="B216" t="s">
        <v>20</v>
      </c>
      <c r="C216">
        <v>8</v>
      </c>
      <c r="D216" t="s">
        <v>1375</v>
      </c>
      <c r="E216" t="s">
        <v>1590</v>
      </c>
      <c r="F216" t="s">
        <v>1590</v>
      </c>
      <c r="G216">
        <v>6106</v>
      </c>
      <c r="H216" t="s">
        <v>21</v>
      </c>
      <c r="I216" t="s">
        <v>10</v>
      </c>
    </row>
    <row r="217" spans="1:9">
      <c r="A217" s="2" t="s">
        <v>19</v>
      </c>
      <c r="B217" t="s">
        <v>20</v>
      </c>
      <c r="C217">
        <v>8</v>
      </c>
      <c r="D217" t="s">
        <v>1375</v>
      </c>
      <c r="E217" t="s">
        <v>1591</v>
      </c>
      <c r="F217" t="s">
        <v>1591</v>
      </c>
      <c r="G217">
        <v>5896</v>
      </c>
      <c r="H217" t="s">
        <v>1212</v>
      </c>
      <c r="I217" t="s">
        <v>10</v>
      </c>
    </row>
    <row r="218" spans="1:9">
      <c r="A218" s="2" t="s">
        <v>19</v>
      </c>
      <c r="B218" t="s">
        <v>20</v>
      </c>
      <c r="C218">
        <v>8</v>
      </c>
      <c r="D218" t="s">
        <v>1375</v>
      </c>
      <c r="E218" t="s">
        <v>1592</v>
      </c>
      <c r="F218" t="s">
        <v>1592</v>
      </c>
      <c r="G218">
        <v>5637</v>
      </c>
      <c r="H218" t="s">
        <v>1212</v>
      </c>
      <c r="I218" t="s">
        <v>10</v>
      </c>
    </row>
    <row r="219" spans="1:9">
      <c r="A219" s="2" t="s">
        <v>19</v>
      </c>
      <c r="B219" t="s">
        <v>20</v>
      </c>
      <c r="C219">
        <v>8</v>
      </c>
      <c r="D219" t="s">
        <v>1375</v>
      </c>
      <c r="E219" t="s">
        <v>1593</v>
      </c>
      <c r="F219" t="s">
        <v>1593</v>
      </c>
      <c r="G219">
        <v>5529</v>
      </c>
      <c r="H219" t="s">
        <v>21</v>
      </c>
      <c r="I219" t="s">
        <v>10</v>
      </c>
    </row>
    <row r="220" spans="1:9">
      <c r="A220" s="2" t="s">
        <v>19</v>
      </c>
      <c r="B220" t="s">
        <v>20</v>
      </c>
      <c r="C220">
        <v>8</v>
      </c>
      <c r="D220" t="s">
        <v>1375</v>
      </c>
      <c r="E220" t="s">
        <v>1594</v>
      </c>
      <c r="F220" t="s">
        <v>1594</v>
      </c>
      <c r="G220">
        <v>5577</v>
      </c>
      <c r="H220" t="s">
        <v>21</v>
      </c>
      <c r="I220" t="s">
        <v>10</v>
      </c>
    </row>
    <row r="221" spans="1:9">
      <c r="A221" s="2" t="s">
        <v>19</v>
      </c>
      <c r="B221" t="s">
        <v>20</v>
      </c>
      <c r="C221">
        <v>8</v>
      </c>
      <c r="D221" t="s">
        <v>1375</v>
      </c>
      <c r="E221" t="s">
        <v>1595</v>
      </c>
      <c r="F221" t="s">
        <v>1595</v>
      </c>
      <c r="G221">
        <v>5295</v>
      </c>
      <c r="H221" t="s">
        <v>21</v>
      </c>
      <c r="I221" t="s">
        <v>10</v>
      </c>
    </row>
    <row r="222" spans="1:9">
      <c r="A222" s="2" t="s">
        <v>19</v>
      </c>
      <c r="B222" t="s">
        <v>20</v>
      </c>
      <c r="C222">
        <v>8</v>
      </c>
      <c r="D222" t="s">
        <v>1375</v>
      </c>
      <c r="E222" t="s">
        <v>1596</v>
      </c>
      <c r="F222" t="s">
        <v>1596</v>
      </c>
      <c r="G222">
        <v>4703</v>
      </c>
      <c r="H222" t="s">
        <v>1212</v>
      </c>
      <c r="I222" t="s">
        <v>10</v>
      </c>
    </row>
    <row r="223" spans="1:9">
      <c r="A223" s="2" t="s">
        <v>19</v>
      </c>
      <c r="B223" t="s">
        <v>20</v>
      </c>
      <c r="C223">
        <v>8</v>
      </c>
      <c r="D223" t="s">
        <v>1375</v>
      </c>
      <c r="E223" t="s">
        <v>1597</v>
      </c>
      <c r="F223" t="s">
        <v>1597</v>
      </c>
      <c r="G223">
        <v>4516</v>
      </c>
      <c r="H223" t="s">
        <v>21</v>
      </c>
      <c r="I223" t="s">
        <v>10</v>
      </c>
    </row>
    <row r="224" spans="1:9">
      <c r="A224" s="2" t="s">
        <v>19</v>
      </c>
      <c r="B224" t="s">
        <v>20</v>
      </c>
      <c r="C224">
        <v>8</v>
      </c>
      <c r="D224" t="s">
        <v>1375</v>
      </c>
      <c r="E224" t="s">
        <v>1598</v>
      </c>
      <c r="F224" t="s">
        <v>1598</v>
      </c>
      <c r="G224">
        <v>4452</v>
      </c>
      <c r="H224" t="s">
        <v>1212</v>
      </c>
      <c r="I224" t="s">
        <v>10</v>
      </c>
    </row>
    <row r="225" spans="1:9">
      <c r="A225" s="2" t="s">
        <v>19</v>
      </c>
      <c r="B225" t="s">
        <v>20</v>
      </c>
      <c r="C225">
        <v>8</v>
      </c>
      <c r="D225" t="s">
        <v>1375</v>
      </c>
      <c r="E225" t="s">
        <v>1599</v>
      </c>
      <c r="F225" t="s">
        <v>1599</v>
      </c>
      <c r="G225">
        <v>4572</v>
      </c>
      <c r="H225" t="s">
        <v>1212</v>
      </c>
      <c r="I225" t="s">
        <v>10</v>
      </c>
    </row>
    <row r="226" spans="1:9">
      <c r="A226" s="2" t="s">
        <v>19</v>
      </c>
      <c r="B226" t="s">
        <v>20</v>
      </c>
      <c r="C226">
        <v>8</v>
      </c>
      <c r="D226" t="s">
        <v>1375</v>
      </c>
      <c r="E226" t="s">
        <v>1600</v>
      </c>
      <c r="F226" t="s">
        <v>1600</v>
      </c>
      <c r="G226">
        <v>3692</v>
      </c>
      <c r="H226" t="s">
        <v>1212</v>
      </c>
      <c r="I226" t="s">
        <v>10</v>
      </c>
    </row>
    <row r="227" spans="1:9">
      <c r="A227" s="2" t="s">
        <v>19</v>
      </c>
      <c r="B227" t="s">
        <v>20</v>
      </c>
      <c r="C227">
        <v>8</v>
      </c>
      <c r="D227" t="s">
        <v>1375</v>
      </c>
      <c r="E227" t="s">
        <v>1601</v>
      </c>
      <c r="F227" t="s">
        <v>1601</v>
      </c>
      <c r="G227">
        <v>4847</v>
      </c>
      <c r="H227" t="s">
        <v>1212</v>
      </c>
      <c r="I227" t="s">
        <v>10</v>
      </c>
    </row>
    <row r="228" spans="1:9">
      <c r="A228" s="2" t="s">
        <v>19</v>
      </c>
      <c r="B228" t="s">
        <v>20</v>
      </c>
      <c r="C228">
        <v>8</v>
      </c>
      <c r="D228" t="s">
        <v>1375</v>
      </c>
      <c r="E228" t="s">
        <v>1602</v>
      </c>
      <c r="F228" t="s">
        <v>1602</v>
      </c>
      <c r="G228">
        <v>3900</v>
      </c>
      <c r="H228" t="s">
        <v>21</v>
      </c>
      <c r="I228" t="s">
        <v>10</v>
      </c>
    </row>
    <row r="229" spans="1:9">
      <c r="A229" s="2" t="s">
        <v>19</v>
      </c>
      <c r="B229" t="s">
        <v>20</v>
      </c>
      <c r="C229">
        <v>8</v>
      </c>
      <c r="D229" t="s">
        <v>1375</v>
      </c>
      <c r="E229" t="s">
        <v>1603</v>
      </c>
      <c r="F229" t="s">
        <v>1603</v>
      </c>
      <c r="G229">
        <v>4280</v>
      </c>
      <c r="H229" t="s">
        <v>21</v>
      </c>
      <c r="I229" t="s">
        <v>10</v>
      </c>
    </row>
    <row r="230" spans="1:9">
      <c r="A230" s="2" t="s">
        <v>19</v>
      </c>
      <c r="B230" t="s">
        <v>20</v>
      </c>
      <c r="C230">
        <v>8</v>
      </c>
      <c r="D230" t="s">
        <v>1375</v>
      </c>
      <c r="E230" t="s">
        <v>1604</v>
      </c>
      <c r="F230" t="s">
        <v>1604</v>
      </c>
      <c r="G230">
        <v>3732</v>
      </c>
      <c r="H230" t="s">
        <v>21</v>
      </c>
      <c r="I230" t="s">
        <v>10</v>
      </c>
    </row>
    <row r="231" spans="1:9">
      <c r="A231" s="2" t="s">
        <v>19</v>
      </c>
      <c r="B231" t="s">
        <v>20</v>
      </c>
      <c r="C231">
        <v>8</v>
      </c>
      <c r="D231" t="s">
        <v>1375</v>
      </c>
      <c r="E231" t="s">
        <v>1605</v>
      </c>
      <c r="F231" t="s">
        <v>1605</v>
      </c>
      <c r="G231">
        <v>3357</v>
      </c>
      <c r="H231" t="s">
        <v>21</v>
      </c>
      <c r="I231" t="s">
        <v>10</v>
      </c>
    </row>
    <row r="232" spans="1:9">
      <c r="A232" s="2" t="s">
        <v>19</v>
      </c>
      <c r="B232" t="s">
        <v>20</v>
      </c>
      <c r="C232">
        <v>8</v>
      </c>
      <c r="D232" t="s">
        <v>1375</v>
      </c>
      <c r="E232" t="s">
        <v>1606</v>
      </c>
      <c r="F232" t="s">
        <v>1606</v>
      </c>
      <c r="G232">
        <v>3915</v>
      </c>
      <c r="H232" t="s">
        <v>21</v>
      </c>
      <c r="I232" t="s">
        <v>10</v>
      </c>
    </row>
    <row r="233" spans="1:9">
      <c r="A233" s="2" t="s">
        <v>19</v>
      </c>
      <c r="B233" t="s">
        <v>20</v>
      </c>
      <c r="C233">
        <v>8</v>
      </c>
      <c r="D233" t="s">
        <v>1375</v>
      </c>
      <c r="E233" t="s">
        <v>1607</v>
      </c>
      <c r="F233" t="s">
        <v>1607</v>
      </c>
      <c r="G233">
        <v>4294</v>
      </c>
      <c r="H233" t="s">
        <v>21</v>
      </c>
      <c r="I233" t="s">
        <v>10</v>
      </c>
    </row>
    <row r="234" spans="1:9">
      <c r="A234" s="2" t="s">
        <v>19</v>
      </c>
      <c r="B234" t="s">
        <v>20</v>
      </c>
      <c r="C234">
        <v>8</v>
      </c>
      <c r="D234" t="s">
        <v>1375</v>
      </c>
      <c r="E234" t="s">
        <v>1608</v>
      </c>
      <c r="F234" t="s">
        <v>1608</v>
      </c>
      <c r="G234">
        <v>3273</v>
      </c>
      <c r="H234" t="s">
        <v>21</v>
      </c>
      <c r="I234" t="s">
        <v>10</v>
      </c>
    </row>
    <row r="235" spans="1:9">
      <c r="A235" s="2" t="s">
        <v>19</v>
      </c>
      <c r="B235" t="s">
        <v>20</v>
      </c>
      <c r="C235">
        <v>8</v>
      </c>
      <c r="D235" t="s">
        <v>1375</v>
      </c>
      <c r="E235" t="s">
        <v>1609</v>
      </c>
      <c r="F235" t="s">
        <v>1609</v>
      </c>
      <c r="G235">
        <v>3865</v>
      </c>
      <c r="H235" t="s">
        <v>1212</v>
      </c>
      <c r="I235" t="s">
        <v>10</v>
      </c>
    </row>
    <row r="236" spans="1:9">
      <c r="A236" s="2" t="s">
        <v>19</v>
      </c>
      <c r="B236" t="s">
        <v>20</v>
      </c>
      <c r="C236">
        <v>8</v>
      </c>
      <c r="D236" t="s">
        <v>1375</v>
      </c>
      <c r="E236" t="s">
        <v>1610</v>
      </c>
      <c r="F236" t="s">
        <v>1610</v>
      </c>
      <c r="G236">
        <v>4251</v>
      </c>
      <c r="H236" t="s">
        <v>1212</v>
      </c>
      <c r="I236" t="s">
        <v>10</v>
      </c>
    </row>
    <row r="237" spans="1:9">
      <c r="A237" s="2" t="s">
        <v>19</v>
      </c>
      <c r="B237" t="s">
        <v>20</v>
      </c>
      <c r="C237">
        <v>8</v>
      </c>
      <c r="D237" t="s">
        <v>1375</v>
      </c>
      <c r="E237" t="s">
        <v>1611</v>
      </c>
      <c r="F237" t="s">
        <v>1611</v>
      </c>
      <c r="G237">
        <v>3738</v>
      </c>
      <c r="H237" t="s">
        <v>21</v>
      </c>
      <c r="I237" t="s">
        <v>10</v>
      </c>
    </row>
    <row r="238" spans="1:9">
      <c r="A238" s="2" t="s">
        <v>19</v>
      </c>
      <c r="B238" t="s">
        <v>20</v>
      </c>
      <c r="C238">
        <v>8</v>
      </c>
      <c r="D238" t="s">
        <v>1375</v>
      </c>
      <c r="E238" t="s">
        <v>1612</v>
      </c>
      <c r="F238" t="s">
        <v>1612</v>
      </c>
      <c r="G238">
        <v>4809</v>
      </c>
      <c r="H238" t="s">
        <v>21</v>
      </c>
      <c r="I238" t="s">
        <v>10</v>
      </c>
    </row>
    <row r="239" spans="1:9">
      <c r="A239" s="2" t="s">
        <v>19</v>
      </c>
      <c r="B239" t="s">
        <v>20</v>
      </c>
      <c r="C239">
        <v>8</v>
      </c>
      <c r="D239" t="s">
        <v>1375</v>
      </c>
      <c r="E239" t="s">
        <v>1613</v>
      </c>
      <c r="F239" t="s">
        <v>1613</v>
      </c>
      <c r="G239">
        <v>4957</v>
      </c>
      <c r="H239" t="s">
        <v>21</v>
      </c>
      <c r="I239" t="s">
        <v>10</v>
      </c>
    </row>
    <row r="240" spans="1:9">
      <c r="A240" s="2" t="s">
        <v>19</v>
      </c>
      <c r="B240" t="s">
        <v>20</v>
      </c>
      <c r="C240">
        <v>8</v>
      </c>
      <c r="D240" t="s">
        <v>1375</v>
      </c>
      <c r="E240" t="s">
        <v>1614</v>
      </c>
      <c r="F240" t="s">
        <v>1614</v>
      </c>
      <c r="G240">
        <v>4488</v>
      </c>
      <c r="H240" t="s">
        <v>21</v>
      </c>
      <c r="I240" t="s">
        <v>10</v>
      </c>
    </row>
    <row r="241" spans="1:9">
      <c r="A241" s="2" t="s">
        <v>19</v>
      </c>
      <c r="B241" t="s">
        <v>20</v>
      </c>
      <c r="C241">
        <v>8</v>
      </c>
      <c r="D241" t="s">
        <v>1375</v>
      </c>
      <c r="E241" t="s">
        <v>1615</v>
      </c>
      <c r="F241" t="s">
        <v>1615</v>
      </c>
      <c r="G241">
        <v>3515</v>
      </c>
      <c r="H241" t="s">
        <v>21</v>
      </c>
      <c r="I241" t="s">
        <v>10</v>
      </c>
    </row>
    <row r="242" spans="1:9">
      <c r="A242" s="2" t="s">
        <v>19</v>
      </c>
      <c r="B242" t="s">
        <v>20</v>
      </c>
      <c r="C242">
        <v>8</v>
      </c>
      <c r="D242" t="s">
        <v>1375</v>
      </c>
      <c r="E242" t="s">
        <v>1616</v>
      </c>
      <c r="F242" t="s">
        <v>1616</v>
      </c>
      <c r="G242">
        <v>2992</v>
      </c>
      <c r="H242" t="s">
        <v>21</v>
      </c>
      <c r="I242" t="s">
        <v>10</v>
      </c>
    </row>
    <row r="243" spans="1:9">
      <c r="A243" s="2" t="s">
        <v>19</v>
      </c>
      <c r="B243" t="s">
        <v>20</v>
      </c>
      <c r="C243">
        <v>8</v>
      </c>
      <c r="D243" t="s">
        <v>1375</v>
      </c>
      <c r="E243" t="s">
        <v>1617</v>
      </c>
      <c r="F243" t="s">
        <v>1617</v>
      </c>
      <c r="G243">
        <v>2614</v>
      </c>
      <c r="H243" t="s">
        <v>21</v>
      </c>
      <c r="I243" t="s">
        <v>10</v>
      </c>
    </row>
    <row r="244" spans="1:9">
      <c r="A244" s="2" t="s">
        <v>19</v>
      </c>
      <c r="B244" t="s">
        <v>20</v>
      </c>
      <c r="C244">
        <v>8</v>
      </c>
      <c r="D244" t="s">
        <v>1375</v>
      </c>
      <c r="E244" t="s">
        <v>1618</v>
      </c>
      <c r="F244" t="s">
        <v>1618</v>
      </c>
      <c r="G244">
        <v>2913</v>
      </c>
      <c r="H244" t="s">
        <v>21</v>
      </c>
      <c r="I244" t="s">
        <v>10</v>
      </c>
    </row>
    <row r="245" spans="1:9">
      <c r="A245" s="2" t="s">
        <v>19</v>
      </c>
      <c r="B245" t="s">
        <v>20</v>
      </c>
      <c r="C245">
        <v>8</v>
      </c>
      <c r="D245" t="s">
        <v>1375</v>
      </c>
      <c r="E245" t="s">
        <v>1619</v>
      </c>
      <c r="F245" t="s">
        <v>1619</v>
      </c>
      <c r="G245">
        <v>4674</v>
      </c>
      <c r="H245" t="s">
        <v>1212</v>
      </c>
      <c r="I245" t="s">
        <v>10</v>
      </c>
    </row>
    <row r="246" spans="1:9">
      <c r="A246" s="2" t="s">
        <v>19</v>
      </c>
      <c r="B246" t="s">
        <v>20</v>
      </c>
      <c r="C246">
        <v>8</v>
      </c>
      <c r="D246" t="s">
        <v>1375</v>
      </c>
      <c r="E246" t="s">
        <v>1620</v>
      </c>
      <c r="F246" t="s">
        <v>1620</v>
      </c>
      <c r="G246">
        <v>1996</v>
      </c>
      <c r="H246" t="s">
        <v>1212</v>
      </c>
      <c r="I246" t="s">
        <v>10</v>
      </c>
    </row>
    <row r="247" spans="1:9">
      <c r="A247" s="2" t="s">
        <v>19</v>
      </c>
      <c r="B247" t="s">
        <v>20</v>
      </c>
      <c r="C247">
        <v>8</v>
      </c>
      <c r="D247" t="s">
        <v>1375</v>
      </c>
      <c r="E247" t="s">
        <v>1621</v>
      </c>
      <c r="F247" t="s">
        <v>1621</v>
      </c>
      <c r="G247">
        <v>4667</v>
      </c>
      <c r="H247" t="s">
        <v>1212</v>
      </c>
      <c r="I247" t="s">
        <v>10</v>
      </c>
    </row>
    <row r="248" spans="1:9">
      <c r="A248" s="2" t="s">
        <v>19</v>
      </c>
      <c r="B248" t="s">
        <v>20</v>
      </c>
      <c r="C248">
        <v>8</v>
      </c>
      <c r="D248" t="s">
        <v>1375</v>
      </c>
      <c r="E248" t="s">
        <v>1622</v>
      </c>
      <c r="F248" t="s">
        <v>1622</v>
      </c>
      <c r="G248">
        <v>1938</v>
      </c>
      <c r="H248" t="s">
        <v>1212</v>
      </c>
      <c r="I248" t="s">
        <v>10</v>
      </c>
    </row>
    <row r="249" spans="1:9">
      <c r="A249" s="2" t="s">
        <v>19</v>
      </c>
      <c r="B249" t="s">
        <v>20</v>
      </c>
      <c r="C249">
        <v>8</v>
      </c>
      <c r="D249" t="s">
        <v>1375</v>
      </c>
      <c r="E249" t="s">
        <v>1623</v>
      </c>
      <c r="F249" t="s">
        <v>1623</v>
      </c>
      <c r="G249">
        <v>2996</v>
      </c>
      <c r="H249" t="s">
        <v>1212</v>
      </c>
      <c r="I249" t="s">
        <v>10</v>
      </c>
    </row>
    <row r="250" spans="1:9">
      <c r="A250" s="2" t="s">
        <v>19</v>
      </c>
      <c r="B250" t="s">
        <v>20</v>
      </c>
      <c r="C250">
        <v>8</v>
      </c>
      <c r="D250" t="s">
        <v>1375</v>
      </c>
      <c r="E250" t="s">
        <v>1624</v>
      </c>
      <c r="F250" t="s">
        <v>1624</v>
      </c>
      <c r="G250">
        <v>2663</v>
      </c>
      <c r="H250" t="s">
        <v>1212</v>
      </c>
      <c r="I250" t="s">
        <v>10</v>
      </c>
    </row>
    <row r="251" spans="1:9">
      <c r="A251" s="2" t="s">
        <v>19</v>
      </c>
      <c r="B251" t="s">
        <v>20</v>
      </c>
      <c r="C251">
        <v>8</v>
      </c>
      <c r="D251" t="s">
        <v>1375</v>
      </c>
      <c r="E251" t="s">
        <v>1625</v>
      </c>
      <c r="F251" t="s">
        <v>1625</v>
      </c>
      <c r="G251">
        <v>2755</v>
      </c>
      <c r="H251" t="s">
        <v>1212</v>
      </c>
      <c r="I251" t="s">
        <v>10</v>
      </c>
    </row>
    <row r="252" spans="1:9">
      <c r="A252" s="2" t="s">
        <v>19</v>
      </c>
      <c r="B252" t="s">
        <v>20</v>
      </c>
      <c r="C252">
        <v>8</v>
      </c>
      <c r="D252" t="s">
        <v>1375</v>
      </c>
      <c r="E252" t="s">
        <v>1626</v>
      </c>
      <c r="F252" t="s">
        <v>1626</v>
      </c>
      <c r="G252">
        <v>2458</v>
      </c>
      <c r="H252" t="s">
        <v>1212</v>
      </c>
      <c r="I252" t="s">
        <v>10</v>
      </c>
    </row>
    <row r="253" spans="1:9">
      <c r="A253" s="2" t="s">
        <v>19</v>
      </c>
      <c r="B253" t="s">
        <v>20</v>
      </c>
      <c r="C253">
        <v>8</v>
      </c>
      <c r="D253" t="s">
        <v>1375</v>
      </c>
      <c r="E253" t="s">
        <v>1627</v>
      </c>
      <c r="F253" t="s">
        <v>1627</v>
      </c>
      <c r="G253">
        <v>2084</v>
      </c>
      <c r="H253" t="s">
        <v>1212</v>
      </c>
      <c r="I253" t="s">
        <v>10</v>
      </c>
    </row>
    <row r="254" spans="1:9">
      <c r="A254" s="2" t="s">
        <v>19</v>
      </c>
      <c r="B254" t="s">
        <v>20</v>
      </c>
      <c r="C254">
        <v>8</v>
      </c>
      <c r="D254" t="s">
        <v>1375</v>
      </c>
      <c r="E254" t="s">
        <v>1628</v>
      </c>
      <c r="F254" t="s">
        <v>1628</v>
      </c>
      <c r="G254">
        <v>2626</v>
      </c>
      <c r="H254" t="s">
        <v>1212</v>
      </c>
      <c r="I254" t="s">
        <v>10</v>
      </c>
    </row>
    <row r="255" spans="1:9">
      <c r="A255" s="2" t="s">
        <v>19</v>
      </c>
      <c r="B255" t="s">
        <v>20</v>
      </c>
      <c r="C255">
        <v>8</v>
      </c>
      <c r="D255" t="s">
        <v>1375</v>
      </c>
      <c r="E255" t="s">
        <v>1629</v>
      </c>
      <c r="F255" t="s">
        <v>1629</v>
      </c>
      <c r="G255">
        <v>2652</v>
      </c>
      <c r="H255" t="s">
        <v>1212</v>
      </c>
      <c r="I255" t="s">
        <v>10</v>
      </c>
    </row>
    <row r="256" spans="1:9">
      <c r="A256" s="2" t="s">
        <v>19</v>
      </c>
      <c r="B256" t="s">
        <v>20</v>
      </c>
      <c r="C256">
        <v>8</v>
      </c>
      <c r="D256" t="s">
        <v>1375</v>
      </c>
      <c r="E256" t="s">
        <v>1630</v>
      </c>
      <c r="F256" t="s">
        <v>1630</v>
      </c>
      <c r="G256">
        <v>2601</v>
      </c>
      <c r="H256" t="s">
        <v>1212</v>
      </c>
      <c r="I256" t="s">
        <v>10</v>
      </c>
    </row>
    <row r="257" spans="1:9">
      <c r="A257" s="2" t="s">
        <v>19</v>
      </c>
      <c r="B257" t="s">
        <v>20</v>
      </c>
      <c r="C257">
        <v>8</v>
      </c>
      <c r="D257" t="s">
        <v>1375</v>
      </c>
      <c r="E257" t="s">
        <v>1631</v>
      </c>
      <c r="F257" t="s">
        <v>1631</v>
      </c>
      <c r="G257">
        <v>2502</v>
      </c>
      <c r="H257" t="s">
        <v>1212</v>
      </c>
      <c r="I257" t="s">
        <v>10</v>
      </c>
    </row>
    <row r="258" spans="1:9">
      <c r="A258" s="2" t="s">
        <v>19</v>
      </c>
      <c r="B258" t="s">
        <v>20</v>
      </c>
      <c r="C258">
        <v>8</v>
      </c>
      <c r="D258" t="s">
        <v>1375</v>
      </c>
      <c r="E258" t="s">
        <v>1632</v>
      </c>
      <c r="F258" t="s">
        <v>1632</v>
      </c>
      <c r="G258">
        <v>3148</v>
      </c>
      <c r="H258" t="s">
        <v>1212</v>
      </c>
      <c r="I258" t="s">
        <v>10</v>
      </c>
    </row>
    <row r="259" spans="1:9">
      <c r="A259" s="2" t="s">
        <v>19</v>
      </c>
      <c r="B259" t="s">
        <v>20</v>
      </c>
      <c r="C259">
        <v>8</v>
      </c>
      <c r="D259" t="s">
        <v>1375</v>
      </c>
      <c r="E259" t="s">
        <v>1633</v>
      </c>
      <c r="F259" t="s">
        <v>1633</v>
      </c>
      <c r="G259">
        <v>2765</v>
      </c>
      <c r="H259" t="s">
        <v>1212</v>
      </c>
      <c r="I259" t="s">
        <v>10</v>
      </c>
    </row>
    <row r="260" spans="1:9">
      <c r="A260" s="2" t="s">
        <v>19</v>
      </c>
      <c r="B260" t="s">
        <v>20</v>
      </c>
      <c r="C260">
        <v>8</v>
      </c>
      <c r="D260" t="s">
        <v>1375</v>
      </c>
      <c r="E260" t="s">
        <v>1634</v>
      </c>
      <c r="F260" t="s">
        <v>1634</v>
      </c>
      <c r="G260">
        <v>2800</v>
      </c>
      <c r="H260" t="s">
        <v>1212</v>
      </c>
      <c r="I260" t="s">
        <v>10</v>
      </c>
    </row>
    <row r="261" spans="1:9">
      <c r="A261" s="2" t="s">
        <v>19</v>
      </c>
      <c r="B261" t="s">
        <v>20</v>
      </c>
      <c r="C261">
        <v>8</v>
      </c>
      <c r="D261" t="s">
        <v>1375</v>
      </c>
      <c r="E261" t="s">
        <v>1635</v>
      </c>
      <c r="F261" t="s">
        <v>1635</v>
      </c>
      <c r="G261">
        <v>804</v>
      </c>
      <c r="H261" t="s">
        <v>1212</v>
      </c>
      <c r="I261" t="s">
        <v>10</v>
      </c>
    </row>
    <row r="262" spans="1:9">
      <c r="A262" s="2" t="s">
        <v>19</v>
      </c>
      <c r="B262" t="s">
        <v>20</v>
      </c>
      <c r="C262">
        <v>8</v>
      </c>
      <c r="D262" t="s">
        <v>1375</v>
      </c>
      <c r="E262" t="s">
        <v>1636</v>
      </c>
      <c r="F262" t="s">
        <v>1636</v>
      </c>
      <c r="G262">
        <v>3378</v>
      </c>
      <c r="H262" t="s">
        <v>1212</v>
      </c>
      <c r="I262" t="s">
        <v>10</v>
      </c>
    </row>
    <row r="263" spans="1:9">
      <c r="A263" s="2" t="s">
        <v>19</v>
      </c>
      <c r="B263" t="s">
        <v>20</v>
      </c>
      <c r="C263">
        <v>8</v>
      </c>
      <c r="D263" t="s">
        <v>1375</v>
      </c>
      <c r="E263" t="s">
        <v>1637</v>
      </c>
      <c r="F263" t="s">
        <v>1637</v>
      </c>
      <c r="G263">
        <v>2467</v>
      </c>
      <c r="H263" t="s">
        <v>1212</v>
      </c>
      <c r="I263" t="s">
        <v>10</v>
      </c>
    </row>
    <row r="264" spans="1:9">
      <c r="A264" s="2" t="s">
        <v>19</v>
      </c>
      <c r="B264" t="s">
        <v>20</v>
      </c>
      <c r="C264">
        <v>8</v>
      </c>
      <c r="D264" t="s">
        <v>1375</v>
      </c>
      <c r="E264" t="s">
        <v>1638</v>
      </c>
      <c r="F264" t="s">
        <v>1638</v>
      </c>
      <c r="G264">
        <v>1937</v>
      </c>
      <c r="H264" t="s">
        <v>1212</v>
      </c>
      <c r="I264" t="s">
        <v>10</v>
      </c>
    </row>
    <row r="265" spans="1:9">
      <c r="A265" s="2" t="s">
        <v>19</v>
      </c>
      <c r="B265" t="s">
        <v>20</v>
      </c>
      <c r="C265">
        <v>8</v>
      </c>
      <c r="D265" t="s">
        <v>1375</v>
      </c>
      <c r="E265" t="s">
        <v>1639</v>
      </c>
      <c r="F265" t="s">
        <v>1639</v>
      </c>
      <c r="G265">
        <v>2065</v>
      </c>
      <c r="H265" t="s">
        <v>1212</v>
      </c>
      <c r="I265" t="s">
        <v>10</v>
      </c>
    </row>
    <row r="266" spans="1:9">
      <c r="A266" s="2" t="s">
        <v>19</v>
      </c>
      <c r="B266" t="s">
        <v>20</v>
      </c>
      <c r="C266">
        <v>8</v>
      </c>
      <c r="D266" t="s">
        <v>1375</v>
      </c>
      <c r="E266" t="s">
        <v>1640</v>
      </c>
      <c r="F266" t="s">
        <v>1640</v>
      </c>
      <c r="G266">
        <v>2333</v>
      </c>
      <c r="H266" t="s">
        <v>1212</v>
      </c>
      <c r="I266" t="s">
        <v>10</v>
      </c>
    </row>
    <row r="267" spans="1:9">
      <c r="A267" s="2" t="s">
        <v>19</v>
      </c>
      <c r="B267" t="s">
        <v>20</v>
      </c>
      <c r="C267">
        <v>8</v>
      </c>
      <c r="D267" t="s">
        <v>1375</v>
      </c>
      <c r="E267" t="s">
        <v>1641</v>
      </c>
      <c r="F267" t="s">
        <v>1641</v>
      </c>
      <c r="G267">
        <v>2557</v>
      </c>
      <c r="H267" t="s">
        <v>1212</v>
      </c>
      <c r="I267" t="s">
        <v>10</v>
      </c>
    </row>
    <row r="268" spans="1:9">
      <c r="A268" s="2" t="s">
        <v>19</v>
      </c>
      <c r="B268" t="s">
        <v>20</v>
      </c>
      <c r="C268">
        <v>8</v>
      </c>
      <c r="D268" t="s">
        <v>1375</v>
      </c>
      <c r="E268" t="s">
        <v>1642</v>
      </c>
      <c r="F268" t="s">
        <v>1642</v>
      </c>
      <c r="G268">
        <v>2063</v>
      </c>
      <c r="H268" t="s">
        <v>21</v>
      </c>
      <c r="I268" t="s">
        <v>10</v>
      </c>
    </row>
    <row r="269" spans="1:9">
      <c r="A269" s="2" t="s">
        <v>19</v>
      </c>
      <c r="B269" t="s">
        <v>20</v>
      </c>
      <c r="C269">
        <v>8</v>
      </c>
      <c r="D269" t="s">
        <v>1375</v>
      </c>
      <c r="E269" t="s">
        <v>1643</v>
      </c>
      <c r="F269" t="s">
        <v>1643</v>
      </c>
      <c r="G269">
        <v>2185</v>
      </c>
      <c r="H269" t="s">
        <v>21</v>
      </c>
      <c r="I269" t="s">
        <v>10</v>
      </c>
    </row>
    <row r="270" spans="1:9">
      <c r="A270" s="2" t="s">
        <v>19</v>
      </c>
      <c r="B270" t="s">
        <v>20</v>
      </c>
      <c r="C270">
        <v>8</v>
      </c>
      <c r="D270" t="s">
        <v>1375</v>
      </c>
      <c r="E270" t="s">
        <v>1644</v>
      </c>
      <c r="F270" t="s">
        <v>1644</v>
      </c>
      <c r="G270">
        <v>2395</v>
      </c>
      <c r="H270" t="s">
        <v>21</v>
      </c>
      <c r="I270" t="s">
        <v>10</v>
      </c>
    </row>
    <row r="271" spans="1:9">
      <c r="A271" s="2" t="s">
        <v>19</v>
      </c>
      <c r="B271" t="s">
        <v>20</v>
      </c>
      <c r="C271">
        <v>8</v>
      </c>
      <c r="D271" t="s">
        <v>1375</v>
      </c>
      <c r="E271" t="s">
        <v>1645</v>
      </c>
      <c r="F271" t="s">
        <v>1645</v>
      </c>
      <c r="G271">
        <v>1884</v>
      </c>
      <c r="H271" t="s">
        <v>21</v>
      </c>
      <c r="I271" t="s">
        <v>10</v>
      </c>
    </row>
    <row r="272" spans="1:9">
      <c r="A272" s="2" t="s">
        <v>19</v>
      </c>
      <c r="B272" t="s">
        <v>20</v>
      </c>
      <c r="C272">
        <v>8</v>
      </c>
      <c r="D272" t="s">
        <v>1375</v>
      </c>
      <c r="E272" t="s">
        <v>1646</v>
      </c>
      <c r="F272" t="s">
        <v>1646</v>
      </c>
      <c r="G272">
        <v>1165</v>
      </c>
      <c r="H272" t="s">
        <v>21</v>
      </c>
      <c r="I272" t="s">
        <v>10</v>
      </c>
    </row>
    <row r="273" spans="1:9">
      <c r="A273" s="2" t="s">
        <v>19</v>
      </c>
      <c r="B273" t="s">
        <v>20</v>
      </c>
      <c r="C273">
        <v>8</v>
      </c>
      <c r="D273" t="s">
        <v>1375</v>
      </c>
      <c r="E273" t="s">
        <v>1647</v>
      </c>
      <c r="F273" t="s">
        <v>1647</v>
      </c>
      <c r="G273">
        <v>2485</v>
      </c>
      <c r="H273" t="s">
        <v>21</v>
      </c>
      <c r="I273" t="s">
        <v>10</v>
      </c>
    </row>
    <row r="274" spans="1:9">
      <c r="A274" s="2" t="s">
        <v>19</v>
      </c>
      <c r="B274" t="s">
        <v>20</v>
      </c>
      <c r="C274">
        <v>8</v>
      </c>
      <c r="D274" t="s">
        <v>1375</v>
      </c>
      <c r="E274" t="s">
        <v>1648</v>
      </c>
      <c r="F274" t="s">
        <v>1648</v>
      </c>
      <c r="G274">
        <v>1595</v>
      </c>
      <c r="H274" t="s">
        <v>21</v>
      </c>
      <c r="I274" t="s">
        <v>10</v>
      </c>
    </row>
    <row r="275" spans="1:9">
      <c r="A275" s="2" t="s">
        <v>19</v>
      </c>
      <c r="B275" t="s">
        <v>20</v>
      </c>
      <c r="C275">
        <v>8</v>
      </c>
      <c r="D275" t="s">
        <v>1375</v>
      </c>
      <c r="E275" t="s">
        <v>1649</v>
      </c>
      <c r="F275" t="s">
        <v>1649</v>
      </c>
      <c r="G275">
        <v>1916</v>
      </c>
      <c r="H275" t="s">
        <v>1212</v>
      </c>
      <c r="I275" t="s">
        <v>10</v>
      </c>
    </row>
    <row r="276" spans="1:9">
      <c r="A276" s="2" t="s">
        <v>19</v>
      </c>
      <c r="B276" t="s">
        <v>20</v>
      </c>
      <c r="C276">
        <v>8</v>
      </c>
      <c r="D276" t="s">
        <v>1375</v>
      </c>
      <c r="E276" t="s">
        <v>1650</v>
      </c>
      <c r="F276" t="s">
        <v>1650</v>
      </c>
      <c r="G276">
        <v>2410</v>
      </c>
      <c r="H276" t="s">
        <v>1212</v>
      </c>
      <c r="I276" t="s">
        <v>10</v>
      </c>
    </row>
    <row r="277" spans="1:9">
      <c r="A277" s="2" t="s">
        <v>19</v>
      </c>
      <c r="B277" t="s">
        <v>20</v>
      </c>
      <c r="C277">
        <v>8</v>
      </c>
      <c r="D277" t="s">
        <v>1375</v>
      </c>
      <c r="E277" t="s">
        <v>1651</v>
      </c>
      <c r="F277" t="s">
        <v>1651</v>
      </c>
      <c r="G277">
        <v>1728</v>
      </c>
      <c r="H277" t="s">
        <v>1212</v>
      </c>
      <c r="I277" t="s">
        <v>10</v>
      </c>
    </row>
    <row r="278" spans="1:9">
      <c r="A278" s="2" t="s">
        <v>19</v>
      </c>
      <c r="B278" t="s">
        <v>20</v>
      </c>
      <c r="C278">
        <v>8</v>
      </c>
      <c r="D278" t="s">
        <v>1375</v>
      </c>
      <c r="E278" t="s">
        <v>1652</v>
      </c>
      <c r="F278" t="s">
        <v>1652</v>
      </c>
      <c r="G278">
        <v>1286</v>
      </c>
      <c r="H278" t="s">
        <v>1212</v>
      </c>
      <c r="I278" t="s">
        <v>10</v>
      </c>
    </row>
    <row r="279" spans="1:9">
      <c r="A279" s="2" t="s">
        <v>19</v>
      </c>
      <c r="B279" t="s">
        <v>20</v>
      </c>
      <c r="C279">
        <v>8</v>
      </c>
      <c r="D279" t="s">
        <v>1375</v>
      </c>
      <c r="E279" t="s">
        <v>1653</v>
      </c>
      <c r="F279" t="s">
        <v>1653</v>
      </c>
      <c r="G279">
        <v>2160</v>
      </c>
      <c r="H279" t="s">
        <v>21</v>
      </c>
      <c r="I279" t="s">
        <v>10</v>
      </c>
    </row>
    <row r="280" spans="1:9">
      <c r="A280" s="2" t="s">
        <v>19</v>
      </c>
      <c r="B280" t="s">
        <v>20</v>
      </c>
      <c r="C280">
        <v>8</v>
      </c>
      <c r="D280" t="s">
        <v>1375</v>
      </c>
      <c r="E280" t="s">
        <v>1654</v>
      </c>
      <c r="F280" t="s">
        <v>1654</v>
      </c>
      <c r="G280">
        <v>1634</v>
      </c>
      <c r="H280" t="s">
        <v>21</v>
      </c>
      <c r="I280" t="s">
        <v>10</v>
      </c>
    </row>
    <row r="281" spans="1:9">
      <c r="A281" s="2" t="s">
        <v>19</v>
      </c>
      <c r="B281" t="s">
        <v>20</v>
      </c>
      <c r="C281">
        <v>8</v>
      </c>
      <c r="D281" t="s">
        <v>1375</v>
      </c>
      <c r="E281" t="s">
        <v>1655</v>
      </c>
      <c r="F281" t="s">
        <v>1655</v>
      </c>
      <c r="G281">
        <v>1444</v>
      </c>
      <c r="H281" t="s">
        <v>21</v>
      </c>
      <c r="I281" t="s">
        <v>10</v>
      </c>
    </row>
    <row r="282" spans="1:9">
      <c r="A282" s="2" t="s">
        <v>19</v>
      </c>
      <c r="B282" t="s">
        <v>20</v>
      </c>
      <c r="C282">
        <v>8</v>
      </c>
      <c r="D282" t="s">
        <v>1375</v>
      </c>
      <c r="E282" t="s">
        <v>1656</v>
      </c>
      <c r="F282" t="s">
        <v>1656</v>
      </c>
      <c r="G282">
        <v>1821</v>
      </c>
      <c r="H282" t="s">
        <v>21</v>
      </c>
      <c r="I282" t="s">
        <v>10</v>
      </c>
    </row>
    <row r="283" spans="1:9">
      <c r="A283" s="2" t="s">
        <v>19</v>
      </c>
      <c r="B283" t="s">
        <v>20</v>
      </c>
      <c r="C283">
        <v>8</v>
      </c>
      <c r="D283" t="s">
        <v>1375</v>
      </c>
      <c r="E283" t="s">
        <v>1657</v>
      </c>
      <c r="F283" t="s">
        <v>1657</v>
      </c>
      <c r="G283">
        <v>1291</v>
      </c>
      <c r="H283" t="s">
        <v>21</v>
      </c>
      <c r="I283" t="s">
        <v>10</v>
      </c>
    </row>
    <row r="284" spans="1:9">
      <c r="A284" s="2" t="s">
        <v>19</v>
      </c>
      <c r="B284" t="s">
        <v>20</v>
      </c>
      <c r="C284">
        <v>8</v>
      </c>
      <c r="D284" t="s">
        <v>1375</v>
      </c>
      <c r="E284" t="s">
        <v>1658</v>
      </c>
      <c r="F284" t="s">
        <v>1658</v>
      </c>
      <c r="G284">
        <v>1445</v>
      </c>
      <c r="H284" t="s">
        <v>1212</v>
      </c>
      <c r="I284" t="s">
        <v>10</v>
      </c>
    </row>
    <row r="285" spans="1:9">
      <c r="A285" s="2" t="s">
        <v>19</v>
      </c>
      <c r="B285" t="s">
        <v>20</v>
      </c>
      <c r="C285">
        <v>8</v>
      </c>
      <c r="D285" t="s">
        <v>1375</v>
      </c>
      <c r="E285" t="s">
        <v>1659</v>
      </c>
      <c r="F285" t="s">
        <v>1659</v>
      </c>
      <c r="G285">
        <v>973</v>
      </c>
      <c r="H285" t="s">
        <v>1212</v>
      </c>
      <c r="I285" t="s">
        <v>10</v>
      </c>
    </row>
    <row r="286" spans="1:9">
      <c r="A286" s="2" t="s">
        <v>19</v>
      </c>
      <c r="B286" t="s">
        <v>20</v>
      </c>
      <c r="C286">
        <v>8</v>
      </c>
      <c r="D286" t="s">
        <v>1375</v>
      </c>
      <c r="E286" t="s">
        <v>1660</v>
      </c>
      <c r="F286" t="s">
        <v>1660</v>
      </c>
      <c r="G286">
        <v>1469</v>
      </c>
      <c r="H286" t="s">
        <v>1212</v>
      </c>
      <c r="I286" t="s">
        <v>10</v>
      </c>
    </row>
    <row r="287" spans="1:9">
      <c r="A287" s="2" t="s">
        <v>19</v>
      </c>
      <c r="B287" t="s">
        <v>20</v>
      </c>
      <c r="C287">
        <v>8</v>
      </c>
      <c r="D287" t="s">
        <v>1375</v>
      </c>
      <c r="E287" t="s">
        <v>1661</v>
      </c>
      <c r="F287" t="s">
        <v>1661</v>
      </c>
      <c r="G287">
        <v>1503</v>
      </c>
      <c r="H287" t="s">
        <v>1212</v>
      </c>
      <c r="I287" t="s">
        <v>10</v>
      </c>
    </row>
    <row r="288" spans="1:9">
      <c r="A288" s="2" t="s">
        <v>19</v>
      </c>
      <c r="B288" t="s">
        <v>20</v>
      </c>
      <c r="C288">
        <v>8</v>
      </c>
      <c r="D288" t="s">
        <v>1375</v>
      </c>
      <c r="E288" t="s">
        <v>1662</v>
      </c>
      <c r="F288" t="s">
        <v>1662</v>
      </c>
      <c r="G288">
        <v>1387</v>
      </c>
      <c r="H288" t="s">
        <v>1212</v>
      </c>
      <c r="I288" t="s">
        <v>10</v>
      </c>
    </row>
    <row r="289" spans="1:9">
      <c r="A289" s="2" t="s">
        <v>19</v>
      </c>
      <c r="B289" t="s">
        <v>20</v>
      </c>
      <c r="C289">
        <v>8</v>
      </c>
      <c r="D289" t="s">
        <v>1375</v>
      </c>
      <c r="E289" t="s">
        <v>1663</v>
      </c>
      <c r="F289" t="s">
        <v>1663</v>
      </c>
      <c r="G289">
        <v>1043</v>
      </c>
      <c r="H289" t="s">
        <v>1212</v>
      </c>
      <c r="I289" t="s">
        <v>10</v>
      </c>
    </row>
    <row r="290" spans="1:9">
      <c r="A290" s="2" t="s">
        <v>19</v>
      </c>
      <c r="B290" t="s">
        <v>20</v>
      </c>
      <c r="C290">
        <v>8</v>
      </c>
      <c r="D290" t="s">
        <v>1375</v>
      </c>
      <c r="E290" t="s">
        <v>1664</v>
      </c>
      <c r="F290" t="s">
        <v>1664</v>
      </c>
      <c r="G290">
        <v>1153</v>
      </c>
      <c r="H290" t="s">
        <v>1212</v>
      </c>
      <c r="I290" t="s">
        <v>10</v>
      </c>
    </row>
    <row r="291" spans="1:9">
      <c r="A291" s="2" t="s">
        <v>19</v>
      </c>
      <c r="B291" t="s">
        <v>20</v>
      </c>
      <c r="C291">
        <v>8</v>
      </c>
      <c r="D291" t="s">
        <v>1375</v>
      </c>
      <c r="E291" t="s">
        <v>1665</v>
      </c>
      <c r="F291" t="s">
        <v>1665</v>
      </c>
      <c r="G291">
        <v>1452</v>
      </c>
      <c r="H291" t="s">
        <v>1212</v>
      </c>
      <c r="I291" t="s">
        <v>10</v>
      </c>
    </row>
    <row r="292" spans="1:9">
      <c r="A292" s="2" t="s">
        <v>19</v>
      </c>
      <c r="B292" t="s">
        <v>20</v>
      </c>
      <c r="C292">
        <v>8</v>
      </c>
      <c r="D292" t="s">
        <v>1375</v>
      </c>
      <c r="E292" t="s">
        <v>1666</v>
      </c>
      <c r="F292" t="s">
        <v>1666</v>
      </c>
      <c r="G292">
        <v>1160</v>
      </c>
      <c r="H292" t="s">
        <v>1212</v>
      </c>
      <c r="I292" t="s">
        <v>10</v>
      </c>
    </row>
    <row r="293" spans="1:9">
      <c r="A293" s="2" t="s">
        <v>19</v>
      </c>
      <c r="B293" t="s">
        <v>20</v>
      </c>
      <c r="C293">
        <v>8</v>
      </c>
      <c r="D293" t="s">
        <v>1375</v>
      </c>
      <c r="E293" t="s">
        <v>1667</v>
      </c>
      <c r="F293" t="s">
        <v>1667</v>
      </c>
      <c r="G293">
        <v>1889</v>
      </c>
      <c r="H293" t="s">
        <v>1212</v>
      </c>
      <c r="I293" t="s">
        <v>10</v>
      </c>
    </row>
    <row r="294" spans="1:9">
      <c r="A294" s="2" t="s">
        <v>19</v>
      </c>
      <c r="B294" t="s">
        <v>20</v>
      </c>
      <c r="C294">
        <v>8</v>
      </c>
      <c r="D294" t="s">
        <v>1375</v>
      </c>
      <c r="E294" t="s">
        <v>1668</v>
      </c>
      <c r="F294" t="s">
        <v>1668</v>
      </c>
      <c r="G294">
        <v>867</v>
      </c>
      <c r="H294" t="s">
        <v>1212</v>
      </c>
      <c r="I294" t="s">
        <v>10</v>
      </c>
    </row>
    <row r="295" spans="1:9">
      <c r="A295" s="2" t="s">
        <v>19</v>
      </c>
      <c r="B295" t="s">
        <v>20</v>
      </c>
      <c r="C295">
        <v>8</v>
      </c>
      <c r="D295" t="s">
        <v>1375</v>
      </c>
      <c r="E295" t="s">
        <v>1669</v>
      </c>
      <c r="F295" t="s">
        <v>1669</v>
      </c>
      <c r="G295">
        <v>771</v>
      </c>
      <c r="H295" t="s">
        <v>1212</v>
      </c>
      <c r="I295" t="s">
        <v>10</v>
      </c>
    </row>
    <row r="296" spans="1:9">
      <c r="A296" s="2" t="s">
        <v>19</v>
      </c>
      <c r="B296" t="s">
        <v>20</v>
      </c>
      <c r="C296">
        <v>8</v>
      </c>
      <c r="D296" t="s">
        <v>1375</v>
      </c>
      <c r="E296" t="s">
        <v>1670</v>
      </c>
      <c r="F296" t="s">
        <v>1670</v>
      </c>
      <c r="G296">
        <v>1320</v>
      </c>
      <c r="H296" t="s">
        <v>1212</v>
      </c>
      <c r="I296" t="s">
        <v>10</v>
      </c>
    </row>
    <row r="297" spans="1:9">
      <c r="A297" s="2" t="s">
        <v>19</v>
      </c>
      <c r="B297" t="s">
        <v>20</v>
      </c>
      <c r="C297">
        <v>8</v>
      </c>
      <c r="D297" t="s">
        <v>1375</v>
      </c>
      <c r="E297" t="s">
        <v>1671</v>
      </c>
      <c r="F297" t="s">
        <v>1671</v>
      </c>
      <c r="G297">
        <v>1351</v>
      </c>
      <c r="H297" t="s">
        <v>1212</v>
      </c>
      <c r="I297" t="s">
        <v>10</v>
      </c>
    </row>
    <row r="298" spans="1:9">
      <c r="A298" s="2" t="s">
        <v>19</v>
      </c>
      <c r="B298" t="s">
        <v>20</v>
      </c>
      <c r="C298">
        <v>8</v>
      </c>
      <c r="D298" t="s">
        <v>1375</v>
      </c>
      <c r="E298" t="s">
        <v>1672</v>
      </c>
      <c r="F298" t="s">
        <v>1672</v>
      </c>
      <c r="G298">
        <v>1239</v>
      </c>
      <c r="H298" t="s">
        <v>1212</v>
      </c>
      <c r="I298" t="s">
        <v>10</v>
      </c>
    </row>
    <row r="299" spans="1:9">
      <c r="A299" s="2" t="s">
        <v>19</v>
      </c>
      <c r="B299" t="s">
        <v>20</v>
      </c>
      <c r="C299">
        <v>8</v>
      </c>
      <c r="D299" t="s">
        <v>1375</v>
      </c>
      <c r="E299" t="s">
        <v>1673</v>
      </c>
      <c r="F299" t="s">
        <v>1673</v>
      </c>
      <c r="G299">
        <v>1122</v>
      </c>
      <c r="H299" t="s">
        <v>21</v>
      </c>
      <c r="I299" t="s">
        <v>10</v>
      </c>
    </row>
    <row r="300" spans="1:9">
      <c r="A300" s="2" t="s">
        <v>19</v>
      </c>
      <c r="B300" t="s">
        <v>20</v>
      </c>
      <c r="C300">
        <v>8</v>
      </c>
      <c r="D300" t="s">
        <v>1375</v>
      </c>
      <c r="E300" t="s">
        <v>1674</v>
      </c>
      <c r="F300" t="s">
        <v>1674</v>
      </c>
      <c r="G300">
        <v>1227</v>
      </c>
      <c r="H300" t="s">
        <v>21</v>
      </c>
      <c r="I300" t="s">
        <v>10</v>
      </c>
    </row>
    <row r="301" spans="1:9">
      <c r="A301" s="2" t="s">
        <v>19</v>
      </c>
      <c r="B301" t="s">
        <v>20</v>
      </c>
      <c r="C301">
        <v>8</v>
      </c>
      <c r="D301" t="s">
        <v>1375</v>
      </c>
      <c r="E301" t="s">
        <v>1675</v>
      </c>
      <c r="F301" t="s">
        <v>1675</v>
      </c>
      <c r="G301">
        <v>1042</v>
      </c>
      <c r="H301" t="s">
        <v>21</v>
      </c>
      <c r="I301" t="s">
        <v>10</v>
      </c>
    </row>
    <row r="302" spans="1:9">
      <c r="A302" s="2" t="s">
        <v>19</v>
      </c>
      <c r="B302" t="s">
        <v>20</v>
      </c>
      <c r="C302">
        <v>8</v>
      </c>
      <c r="D302" t="s">
        <v>1375</v>
      </c>
      <c r="E302" t="s">
        <v>1676</v>
      </c>
      <c r="F302" t="s">
        <v>1676</v>
      </c>
      <c r="G302">
        <v>362</v>
      </c>
      <c r="H302" t="s">
        <v>21</v>
      </c>
      <c r="I302" t="s">
        <v>10</v>
      </c>
    </row>
    <row r="303" spans="1:9">
      <c r="A303" s="2" t="s">
        <v>19</v>
      </c>
      <c r="B303" t="s">
        <v>20</v>
      </c>
      <c r="C303">
        <v>8</v>
      </c>
      <c r="D303" t="s">
        <v>1375</v>
      </c>
      <c r="E303" t="s">
        <v>1677</v>
      </c>
      <c r="F303" t="s">
        <v>1677</v>
      </c>
      <c r="G303">
        <v>1243</v>
      </c>
      <c r="H303" t="s">
        <v>21</v>
      </c>
      <c r="I303" t="s">
        <v>10</v>
      </c>
    </row>
    <row r="304" spans="1:9">
      <c r="A304" s="2" t="s">
        <v>19</v>
      </c>
      <c r="B304" t="s">
        <v>20</v>
      </c>
      <c r="C304">
        <v>8</v>
      </c>
      <c r="D304" t="s">
        <v>1375</v>
      </c>
      <c r="E304" t="s">
        <v>1678</v>
      </c>
      <c r="F304" t="s">
        <v>1678</v>
      </c>
      <c r="G304">
        <v>1100</v>
      </c>
      <c r="H304" t="s">
        <v>21</v>
      </c>
      <c r="I304" t="s">
        <v>10</v>
      </c>
    </row>
    <row r="305" spans="1:9">
      <c r="A305" s="2" t="s">
        <v>19</v>
      </c>
      <c r="B305" t="s">
        <v>20</v>
      </c>
      <c r="C305">
        <v>8</v>
      </c>
      <c r="D305" t="s">
        <v>1375</v>
      </c>
      <c r="E305" t="s">
        <v>845</v>
      </c>
      <c r="F305" t="s">
        <v>845</v>
      </c>
      <c r="G305">
        <v>923</v>
      </c>
      <c r="H305" t="s">
        <v>21</v>
      </c>
      <c r="I305" t="s">
        <v>10</v>
      </c>
    </row>
    <row r="306" spans="1:9">
      <c r="A306" s="2" t="s">
        <v>19</v>
      </c>
      <c r="B306" t="s">
        <v>20</v>
      </c>
      <c r="C306">
        <v>8</v>
      </c>
      <c r="D306" t="s">
        <v>1375</v>
      </c>
      <c r="E306" t="s">
        <v>480</v>
      </c>
      <c r="F306" t="s">
        <v>480</v>
      </c>
      <c r="G306">
        <v>925</v>
      </c>
      <c r="H306" t="s">
        <v>1212</v>
      </c>
      <c r="I306" t="s">
        <v>10</v>
      </c>
    </row>
    <row r="307" spans="1:9">
      <c r="A307" s="2" t="s">
        <v>19</v>
      </c>
      <c r="B307" t="s">
        <v>20</v>
      </c>
      <c r="C307">
        <v>8</v>
      </c>
      <c r="D307" t="s">
        <v>1375</v>
      </c>
      <c r="E307" t="s">
        <v>481</v>
      </c>
      <c r="F307" t="s">
        <v>481</v>
      </c>
      <c r="G307">
        <v>8231</v>
      </c>
      <c r="H307" t="s">
        <v>21</v>
      </c>
      <c r="I307" t="s">
        <v>10</v>
      </c>
    </row>
    <row r="308" spans="1:9">
      <c r="A308" s="2" t="s">
        <v>19</v>
      </c>
      <c r="B308" t="s">
        <v>20</v>
      </c>
      <c r="C308">
        <v>8</v>
      </c>
      <c r="D308" t="s">
        <v>1375</v>
      </c>
      <c r="E308" t="s">
        <v>482</v>
      </c>
      <c r="F308" t="s">
        <v>482</v>
      </c>
      <c r="G308">
        <v>933</v>
      </c>
      <c r="H308" t="s">
        <v>21</v>
      </c>
      <c r="I308" t="s">
        <v>10</v>
      </c>
    </row>
    <row r="309" spans="1:9">
      <c r="A309" s="2" t="s">
        <v>19</v>
      </c>
      <c r="B309" t="s">
        <v>20</v>
      </c>
      <c r="C309">
        <v>8</v>
      </c>
      <c r="D309" t="s">
        <v>1375</v>
      </c>
      <c r="E309" t="s">
        <v>483</v>
      </c>
      <c r="F309" t="s">
        <v>483</v>
      </c>
      <c r="G309">
        <v>356</v>
      </c>
      <c r="H309" t="s">
        <v>21</v>
      </c>
      <c r="I309" t="s">
        <v>10</v>
      </c>
    </row>
    <row r="310" spans="1:9">
      <c r="A310" s="2" t="s">
        <v>19</v>
      </c>
      <c r="B310" t="s">
        <v>20</v>
      </c>
      <c r="C310">
        <v>8</v>
      </c>
      <c r="D310" t="s">
        <v>1375</v>
      </c>
      <c r="E310" t="s">
        <v>484</v>
      </c>
      <c r="F310" t="s">
        <v>484</v>
      </c>
      <c r="G310">
        <v>1389</v>
      </c>
      <c r="H310" t="s">
        <v>21</v>
      </c>
      <c r="I310" t="s">
        <v>10</v>
      </c>
    </row>
    <row r="311" spans="1:9">
      <c r="A311" s="2" t="s">
        <v>19</v>
      </c>
      <c r="B311" t="s">
        <v>20</v>
      </c>
      <c r="C311">
        <v>8</v>
      </c>
      <c r="D311" t="s">
        <v>1375</v>
      </c>
      <c r="E311" t="s">
        <v>485</v>
      </c>
      <c r="F311" t="s">
        <v>485</v>
      </c>
      <c r="G311">
        <v>1594</v>
      </c>
      <c r="H311" t="s">
        <v>21</v>
      </c>
      <c r="I311" t="s">
        <v>10</v>
      </c>
    </row>
    <row r="312" spans="1:9">
      <c r="A312" s="2" t="s">
        <v>19</v>
      </c>
      <c r="B312" t="s">
        <v>20</v>
      </c>
      <c r="C312">
        <v>8</v>
      </c>
      <c r="D312" t="s">
        <v>1375</v>
      </c>
      <c r="E312" t="s">
        <v>486</v>
      </c>
      <c r="F312" t="s">
        <v>486</v>
      </c>
      <c r="G312">
        <v>798</v>
      </c>
      <c r="H312" t="s">
        <v>21</v>
      </c>
      <c r="I312" t="s">
        <v>10</v>
      </c>
    </row>
    <row r="313" spans="1:9">
      <c r="A313" s="2" t="s">
        <v>19</v>
      </c>
      <c r="B313" t="s">
        <v>20</v>
      </c>
      <c r="C313">
        <v>8</v>
      </c>
      <c r="D313" t="s">
        <v>1375</v>
      </c>
      <c r="E313" t="s">
        <v>487</v>
      </c>
      <c r="F313" t="s">
        <v>487</v>
      </c>
      <c r="G313">
        <v>1935</v>
      </c>
      <c r="H313" t="s">
        <v>21</v>
      </c>
      <c r="I313" t="s">
        <v>10</v>
      </c>
    </row>
    <row r="314" spans="1:9">
      <c r="A314" s="2" t="s">
        <v>19</v>
      </c>
      <c r="B314" t="s">
        <v>20</v>
      </c>
      <c r="C314">
        <v>8</v>
      </c>
      <c r="D314" t="s">
        <v>1375</v>
      </c>
      <c r="E314" t="s">
        <v>488</v>
      </c>
      <c r="F314" t="s">
        <v>488</v>
      </c>
      <c r="G314">
        <v>1704</v>
      </c>
      <c r="H314" t="s">
        <v>21</v>
      </c>
      <c r="I314" t="s">
        <v>10</v>
      </c>
    </row>
    <row r="315" spans="1:9">
      <c r="A315" s="2" t="s">
        <v>19</v>
      </c>
      <c r="B315" t="s">
        <v>20</v>
      </c>
      <c r="C315">
        <v>8</v>
      </c>
      <c r="D315" t="s">
        <v>1375</v>
      </c>
      <c r="E315" t="s">
        <v>489</v>
      </c>
      <c r="F315" t="s">
        <v>489</v>
      </c>
      <c r="G315">
        <v>1613</v>
      </c>
      <c r="H315" t="s">
        <v>21</v>
      </c>
      <c r="I315" t="s">
        <v>10</v>
      </c>
    </row>
    <row r="316" spans="1:9">
      <c r="A316" s="2" t="s">
        <v>19</v>
      </c>
      <c r="B316" t="s">
        <v>20</v>
      </c>
      <c r="C316">
        <v>8</v>
      </c>
      <c r="D316" t="s">
        <v>1375</v>
      </c>
      <c r="E316" t="s">
        <v>490</v>
      </c>
      <c r="F316" t="s">
        <v>490</v>
      </c>
      <c r="G316">
        <v>470</v>
      </c>
      <c r="H316" t="s">
        <v>21</v>
      </c>
      <c r="I316" t="s">
        <v>10</v>
      </c>
    </row>
    <row r="317" spans="1:9">
      <c r="A317" s="2" t="s">
        <v>19</v>
      </c>
      <c r="B317" t="s">
        <v>20</v>
      </c>
      <c r="C317">
        <v>8</v>
      </c>
      <c r="D317" t="s">
        <v>1375</v>
      </c>
      <c r="E317" t="s">
        <v>491</v>
      </c>
      <c r="F317" t="s">
        <v>491</v>
      </c>
      <c r="G317">
        <v>262</v>
      </c>
      <c r="H317" t="s">
        <v>21</v>
      </c>
      <c r="I317" t="s">
        <v>10</v>
      </c>
    </row>
    <row r="318" spans="1:9">
      <c r="A318" s="2" t="s">
        <v>19</v>
      </c>
      <c r="B318" t="s">
        <v>20</v>
      </c>
      <c r="C318">
        <v>8</v>
      </c>
      <c r="D318" t="s">
        <v>1375</v>
      </c>
      <c r="E318" t="s">
        <v>492</v>
      </c>
      <c r="F318" t="s">
        <v>492</v>
      </c>
      <c r="G318">
        <v>681</v>
      </c>
      <c r="H318" t="s">
        <v>21</v>
      </c>
      <c r="I318" t="s">
        <v>10</v>
      </c>
    </row>
    <row r="319" spans="1:9">
      <c r="A319" s="2" t="s">
        <v>19</v>
      </c>
      <c r="B319" t="s">
        <v>20</v>
      </c>
      <c r="C319">
        <v>8</v>
      </c>
      <c r="D319" t="s">
        <v>1375</v>
      </c>
      <c r="E319" t="s">
        <v>493</v>
      </c>
      <c r="F319" t="s">
        <v>493</v>
      </c>
      <c r="G319">
        <v>948</v>
      </c>
      <c r="H319" t="s">
        <v>21</v>
      </c>
      <c r="I319" t="s">
        <v>10</v>
      </c>
    </row>
    <row r="320" spans="1:9">
      <c r="A320" s="2" t="s">
        <v>19</v>
      </c>
      <c r="B320" t="s">
        <v>20</v>
      </c>
      <c r="C320">
        <v>8</v>
      </c>
      <c r="D320" t="s">
        <v>1375</v>
      </c>
      <c r="E320" t="s">
        <v>494</v>
      </c>
      <c r="F320" t="s">
        <v>494</v>
      </c>
      <c r="G320">
        <v>977</v>
      </c>
      <c r="H320" t="s">
        <v>21</v>
      </c>
      <c r="I320" t="s">
        <v>10</v>
      </c>
    </row>
    <row r="321" spans="1:9">
      <c r="A321" s="2" t="s">
        <v>19</v>
      </c>
      <c r="B321" t="s">
        <v>20</v>
      </c>
      <c r="C321">
        <v>8</v>
      </c>
      <c r="D321" t="s">
        <v>1375</v>
      </c>
      <c r="E321" t="s">
        <v>495</v>
      </c>
      <c r="F321" t="s">
        <v>495</v>
      </c>
      <c r="G321">
        <v>1057</v>
      </c>
      <c r="H321" t="s">
        <v>21</v>
      </c>
      <c r="I321" t="s">
        <v>10</v>
      </c>
    </row>
    <row r="322" spans="1:9">
      <c r="A322" s="2" t="s">
        <v>19</v>
      </c>
      <c r="B322" t="s">
        <v>20</v>
      </c>
      <c r="C322">
        <v>8</v>
      </c>
      <c r="D322" t="s">
        <v>1375</v>
      </c>
      <c r="E322" t="s">
        <v>496</v>
      </c>
      <c r="F322" t="s">
        <v>496</v>
      </c>
      <c r="G322">
        <v>1712</v>
      </c>
      <c r="H322" t="s">
        <v>21</v>
      </c>
      <c r="I322" t="s">
        <v>10</v>
      </c>
    </row>
    <row r="323" spans="1:9">
      <c r="A323" s="2" t="s">
        <v>19</v>
      </c>
      <c r="B323" t="s">
        <v>20</v>
      </c>
      <c r="C323">
        <v>8</v>
      </c>
      <c r="D323" t="s">
        <v>1375</v>
      </c>
      <c r="E323" t="s">
        <v>497</v>
      </c>
      <c r="F323" t="s">
        <v>497</v>
      </c>
      <c r="G323">
        <v>397</v>
      </c>
      <c r="H323" t="s">
        <v>21</v>
      </c>
      <c r="I323" t="s">
        <v>10</v>
      </c>
    </row>
    <row r="324" spans="1:9">
      <c r="A324" s="2" t="s">
        <v>19</v>
      </c>
      <c r="B324" t="s">
        <v>20</v>
      </c>
      <c r="C324">
        <v>8</v>
      </c>
      <c r="D324" t="s">
        <v>1375</v>
      </c>
      <c r="E324" t="s">
        <v>498</v>
      </c>
      <c r="F324" t="s">
        <v>498</v>
      </c>
      <c r="G324">
        <v>469</v>
      </c>
      <c r="H324" t="s">
        <v>21</v>
      </c>
      <c r="I324" t="s">
        <v>10</v>
      </c>
    </row>
    <row r="325" spans="1:9">
      <c r="A325" s="2" t="s">
        <v>19</v>
      </c>
      <c r="B325" t="s">
        <v>20</v>
      </c>
      <c r="C325">
        <v>8</v>
      </c>
      <c r="D325" t="s">
        <v>1375</v>
      </c>
      <c r="E325" t="s">
        <v>499</v>
      </c>
      <c r="F325" t="s">
        <v>499</v>
      </c>
      <c r="G325">
        <v>674</v>
      </c>
      <c r="H325" t="s">
        <v>1213</v>
      </c>
      <c r="I325" t="s">
        <v>10</v>
      </c>
    </row>
    <row r="326" spans="1:9">
      <c r="A326" s="2" t="s">
        <v>19</v>
      </c>
      <c r="B326" t="s">
        <v>20</v>
      </c>
      <c r="C326">
        <v>8</v>
      </c>
      <c r="D326" t="s">
        <v>1375</v>
      </c>
      <c r="E326" t="s">
        <v>500</v>
      </c>
      <c r="F326" t="s">
        <v>500</v>
      </c>
      <c r="G326">
        <v>673</v>
      </c>
      <c r="H326" t="s">
        <v>21</v>
      </c>
      <c r="I326" t="s">
        <v>10</v>
      </c>
    </row>
    <row r="327" spans="1:9">
      <c r="A327" s="2" t="s">
        <v>19</v>
      </c>
      <c r="B327" t="s">
        <v>20</v>
      </c>
      <c r="C327">
        <v>8</v>
      </c>
      <c r="D327" t="s">
        <v>1375</v>
      </c>
      <c r="E327" t="s">
        <v>501</v>
      </c>
      <c r="F327" t="s">
        <v>501</v>
      </c>
      <c r="G327">
        <v>960</v>
      </c>
      <c r="H327" t="s">
        <v>21</v>
      </c>
      <c r="I327" t="s">
        <v>10</v>
      </c>
    </row>
    <row r="328" spans="1:9">
      <c r="A328" s="2" t="s">
        <v>19</v>
      </c>
      <c r="B328" t="s">
        <v>20</v>
      </c>
      <c r="C328">
        <v>8</v>
      </c>
      <c r="D328" t="s">
        <v>1375</v>
      </c>
      <c r="E328" t="s">
        <v>502</v>
      </c>
      <c r="F328" t="s">
        <v>502</v>
      </c>
      <c r="G328">
        <v>1354</v>
      </c>
      <c r="H328" t="s">
        <v>21</v>
      </c>
      <c r="I328" t="s">
        <v>10</v>
      </c>
    </row>
    <row r="329" spans="1:9">
      <c r="A329" s="2" t="s">
        <v>19</v>
      </c>
      <c r="B329" t="s">
        <v>20</v>
      </c>
      <c r="C329">
        <v>8</v>
      </c>
      <c r="D329" t="s">
        <v>1375</v>
      </c>
      <c r="E329" t="s">
        <v>503</v>
      </c>
      <c r="F329" t="s">
        <v>503</v>
      </c>
      <c r="G329">
        <v>1308</v>
      </c>
      <c r="H329" t="s">
        <v>21</v>
      </c>
      <c r="I329" t="s">
        <v>10</v>
      </c>
    </row>
    <row r="330" spans="1:9">
      <c r="A330" s="2" t="s">
        <v>19</v>
      </c>
      <c r="B330" t="s">
        <v>20</v>
      </c>
      <c r="C330">
        <v>8</v>
      </c>
      <c r="D330" t="s">
        <v>1375</v>
      </c>
      <c r="E330" t="s">
        <v>504</v>
      </c>
      <c r="F330" t="s">
        <v>504</v>
      </c>
      <c r="G330">
        <v>1277</v>
      </c>
      <c r="H330" t="s">
        <v>21</v>
      </c>
      <c r="I330" t="s">
        <v>10</v>
      </c>
    </row>
    <row r="331" spans="1:9">
      <c r="A331" s="2" t="s">
        <v>19</v>
      </c>
      <c r="B331" t="s">
        <v>20</v>
      </c>
      <c r="C331">
        <v>8</v>
      </c>
      <c r="D331" t="s">
        <v>1375</v>
      </c>
      <c r="E331" t="s">
        <v>505</v>
      </c>
      <c r="F331" t="s">
        <v>505</v>
      </c>
      <c r="G331">
        <v>1142</v>
      </c>
      <c r="H331" t="s">
        <v>21</v>
      </c>
      <c r="I331" t="s">
        <v>10</v>
      </c>
    </row>
    <row r="332" spans="1:9">
      <c r="A332" s="2" t="s">
        <v>19</v>
      </c>
      <c r="B332" t="s">
        <v>20</v>
      </c>
      <c r="C332">
        <v>8</v>
      </c>
      <c r="D332" t="s">
        <v>1375</v>
      </c>
      <c r="E332" t="s">
        <v>506</v>
      </c>
      <c r="F332" t="s">
        <v>506</v>
      </c>
      <c r="G332">
        <v>367</v>
      </c>
      <c r="H332" t="s">
        <v>21</v>
      </c>
      <c r="I332" t="s">
        <v>10</v>
      </c>
    </row>
    <row r="333" spans="1:9">
      <c r="A333" s="2" t="s">
        <v>19</v>
      </c>
      <c r="B333" t="s">
        <v>20</v>
      </c>
      <c r="C333">
        <v>8</v>
      </c>
      <c r="D333" t="s">
        <v>1375</v>
      </c>
      <c r="E333" t="s">
        <v>507</v>
      </c>
      <c r="F333" t="s">
        <v>507</v>
      </c>
      <c r="G333">
        <v>412</v>
      </c>
      <c r="H333" t="s">
        <v>21</v>
      </c>
      <c r="I333" t="s">
        <v>10</v>
      </c>
    </row>
    <row r="334" spans="1:9">
      <c r="A334" s="2" t="s">
        <v>19</v>
      </c>
      <c r="B334" t="s">
        <v>20</v>
      </c>
      <c r="C334">
        <v>8</v>
      </c>
      <c r="D334" t="s">
        <v>1375</v>
      </c>
      <c r="E334" t="s">
        <v>508</v>
      </c>
      <c r="F334" t="s">
        <v>508</v>
      </c>
      <c r="G334">
        <v>713</v>
      </c>
      <c r="H334" t="s">
        <v>21</v>
      </c>
      <c r="I334" t="s">
        <v>10</v>
      </c>
    </row>
    <row r="335" spans="1:9">
      <c r="A335" s="2" t="s">
        <v>19</v>
      </c>
      <c r="B335" t="s">
        <v>20</v>
      </c>
      <c r="C335">
        <v>8</v>
      </c>
      <c r="D335" t="s">
        <v>1375</v>
      </c>
      <c r="E335" t="s">
        <v>509</v>
      </c>
      <c r="F335" t="s">
        <v>509</v>
      </c>
      <c r="G335">
        <v>2402</v>
      </c>
      <c r="H335" t="s">
        <v>21</v>
      </c>
      <c r="I335" t="s">
        <v>10</v>
      </c>
    </row>
    <row r="336" spans="1:9">
      <c r="A336" s="2" t="s">
        <v>19</v>
      </c>
      <c r="B336" t="s">
        <v>20</v>
      </c>
      <c r="C336">
        <v>8</v>
      </c>
      <c r="D336" t="s">
        <v>1375</v>
      </c>
      <c r="E336" t="s">
        <v>510</v>
      </c>
      <c r="F336" t="s">
        <v>510</v>
      </c>
      <c r="G336">
        <v>1240</v>
      </c>
      <c r="H336" t="s">
        <v>21</v>
      </c>
      <c r="I336" t="s">
        <v>10</v>
      </c>
    </row>
    <row r="337" spans="1:9">
      <c r="A337" s="2" t="s">
        <v>19</v>
      </c>
      <c r="B337" t="s">
        <v>20</v>
      </c>
      <c r="C337">
        <v>8</v>
      </c>
      <c r="D337" t="s">
        <v>1375</v>
      </c>
      <c r="E337" t="s">
        <v>511</v>
      </c>
      <c r="F337" t="s">
        <v>511</v>
      </c>
      <c r="G337">
        <v>797</v>
      </c>
      <c r="H337" t="s">
        <v>21</v>
      </c>
      <c r="I337" t="s">
        <v>10</v>
      </c>
    </row>
    <row r="338" spans="1:9">
      <c r="A338" s="2" t="s">
        <v>19</v>
      </c>
      <c r="B338" t="s">
        <v>20</v>
      </c>
      <c r="C338">
        <v>8</v>
      </c>
      <c r="D338" t="s">
        <v>1375</v>
      </c>
      <c r="E338" t="s">
        <v>512</v>
      </c>
      <c r="F338" t="s">
        <v>512</v>
      </c>
      <c r="G338">
        <v>664</v>
      </c>
      <c r="H338" t="s">
        <v>21</v>
      </c>
      <c r="I338" t="s">
        <v>10</v>
      </c>
    </row>
    <row r="339" spans="1:9">
      <c r="A339" s="2" t="s">
        <v>19</v>
      </c>
      <c r="B339" t="s">
        <v>20</v>
      </c>
      <c r="C339">
        <v>8</v>
      </c>
      <c r="D339" t="s">
        <v>1375</v>
      </c>
      <c r="E339" t="s">
        <v>513</v>
      </c>
      <c r="F339" t="s">
        <v>513</v>
      </c>
      <c r="G339">
        <v>460</v>
      </c>
      <c r="H339" t="s">
        <v>21</v>
      </c>
      <c r="I339" t="s">
        <v>10</v>
      </c>
    </row>
    <row r="340" spans="1:9">
      <c r="A340" s="2" t="s">
        <v>19</v>
      </c>
      <c r="B340" t="s">
        <v>20</v>
      </c>
      <c r="C340">
        <v>8</v>
      </c>
      <c r="D340" t="s">
        <v>1375</v>
      </c>
      <c r="E340" t="s">
        <v>514</v>
      </c>
      <c r="F340" t="s">
        <v>514</v>
      </c>
      <c r="G340">
        <v>2167</v>
      </c>
      <c r="H340" t="s">
        <v>21</v>
      </c>
      <c r="I340" t="s">
        <v>10</v>
      </c>
    </row>
    <row r="341" spans="1:9">
      <c r="A341" s="2" t="s">
        <v>19</v>
      </c>
      <c r="B341" t="s">
        <v>20</v>
      </c>
      <c r="C341">
        <v>8</v>
      </c>
      <c r="D341" t="s">
        <v>1375</v>
      </c>
      <c r="E341" t="s">
        <v>515</v>
      </c>
      <c r="F341" t="s">
        <v>515</v>
      </c>
      <c r="G341">
        <v>2074</v>
      </c>
      <c r="H341" t="s">
        <v>21</v>
      </c>
      <c r="I341" t="s">
        <v>10</v>
      </c>
    </row>
    <row r="342" spans="1:9">
      <c r="A342" s="2" t="s">
        <v>19</v>
      </c>
      <c r="B342" t="s">
        <v>20</v>
      </c>
      <c r="C342">
        <v>8</v>
      </c>
      <c r="D342" t="s">
        <v>1375</v>
      </c>
      <c r="E342" t="s">
        <v>516</v>
      </c>
      <c r="F342" t="s">
        <v>516</v>
      </c>
      <c r="G342">
        <v>2362</v>
      </c>
      <c r="H342" t="s">
        <v>21</v>
      </c>
      <c r="I342" t="s">
        <v>10</v>
      </c>
    </row>
    <row r="343" spans="1:9">
      <c r="A343" s="2" t="s">
        <v>19</v>
      </c>
      <c r="B343" t="s">
        <v>20</v>
      </c>
      <c r="C343">
        <v>8</v>
      </c>
      <c r="D343" t="s">
        <v>1375</v>
      </c>
      <c r="E343" t="s">
        <v>517</v>
      </c>
      <c r="F343" t="s">
        <v>517</v>
      </c>
      <c r="G343">
        <v>-6737</v>
      </c>
      <c r="H343" t="s">
        <v>21</v>
      </c>
      <c r="I343" t="s">
        <v>10</v>
      </c>
    </row>
    <row r="344" spans="1:9">
      <c r="A344" s="2" t="s">
        <v>19</v>
      </c>
      <c r="B344" t="s">
        <v>20</v>
      </c>
      <c r="C344">
        <v>8</v>
      </c>
      <c r="D344" t="s">
        <v>1375</v>
      </c>
      <c r="E344" t="s">
        <v>518</v>
      </c>
      <c r="F344" t="s">
        <v>518</v>
      </c>
      <c r="G344">
        <v>389</v>
      </c>
      <c r="H344" t="s">
        <v>21</v>
      </c>
      <c r="I344" t="s">
        <v>10</v>
      </c>
    </row>
    <row r="345" spans="1:9">
      <c r="A345" s="2" t="s">
        <v>19</v>
      </c>
      <c r="B345" t="s">
        <v>20</v>
      </c>
      <c r="C345">
        <v>8</v>
      </c>
      <c r="D345" t="s">
        <v>1375</v>
      </c>
      <c r="E345" t="s">
        <v>519</v>
      </c>
      <c r="F345" t="s">
        <v>519</v>
      </c>
      <c r="G345">
        <v>895</v>
      </c>
      <c r="H345" t="s">
        <v>21</v>
      </c>
      <c r="I345" t="s">
        <v>10</v>
      </c>
    </row>
    <row r="346" spans="1:9">
      <c r="A346" s="2" t="s">
        <v>19</v>
      </c>
      <c r="B346" t="s">
        <v>20</v>
      </c>
      <c r="C346">
        <v>8</v>
      </c>
      <c r="D346" t="s">
        <v>1375</v>
      </c>
      <c r="E346" t="s">
        <v>520</v>
      </c>
      <c r="F346" t="s">
        <v>520</v>
      </c>
      <c r="G346">
        <v>-345</v>
      </c>
      <c r="H346" t="s">
        <v>21</v>
      </c>
      <c r="I346" t="s">
        <v>10</v>
      </c>
    </row>
    <row r="347" spans="1:9">
      <c r="A347" s="2" t="s">
        <v>19</v>
      </c>
      <c r="B347" t="s">
        <v>20</v>
      </c>
      <c r="C347">
        <v>8</v>
      </c>
      <c r="D347" t="s">
        <v>1375</v>
      </c>
      <c r="E347" t="s">
        <v>521</v>
      </c>
      <c r="F347" t="s">
        <v>521</v>
      </c>
      <c r="G347">
        <v>593</v>
      </c>
      <c r="H347" t="s">
        <v>21</v>
      </c>
      <c r="I347" t="s">
        <v>10</v>
      </c>
    </row>
    <row r="348" spans="1:9">
      <c r="A348" s="2" t="s">
        <v>19</v>
      </c>
      <c r="B348" t="s">
        <v>20</v>
      </c>
      <c r="C348">
        <v>8</v>
      </c>
      <c r="D348" t="s">
        <v>1375</v>
      </c>
      <c r="E348" t="s">
        <v>522</v>
      </c>
      <c r="F348" t="s">
        <v>522</v>
      </c>
      <c r="G348">
        <v>329</v>
      </c>
      <c r="H348" t="s">
        <v>21</v>
      </c>
      <c r="I348" t="s">
        <v>10</v>
      </c>
    </row>
    <row r="349" spans="1:9">
      <c r="A349" s="2" t="s">
        <v>19</v>
      </c>
      <c r="B349" t="s">
        <v>20</v>
      </c>
      <c r="C349">
        <v>8</v>
      </c>
      <c r="D349" t="s">
        <v>1375</v>
      </c>
      <c r="E349" t="s">
        <v>523</v>
      </c>
      <c r="F349" t="s">
        <v>523</v>
      </c>
      <c r="G349">
        <v>215</v>
      </c>
      <c r="H349" t="s">
        <v>21</v>
      </c>
      <c r="I349" t="s">
        <v>10</v>
      </c>
    </row>
    <row r="350" spans="1:9">
      <c r="A350" s="2" t="s">
        <v>19</v>
      </c>
      <c r="B350" t="s">
        <v>20</v>
      </c>
      <c r="C350">
        <v>8</v>
      </c>
      <c r="D350" t="s">
        <v>1375</v>
      </c>
      <c r="E350" t="s">
        <v>524</v>
      </c>
      <c r="F350" t="s">
        <v>524</v>
      </c>
      <c r="G350">
        <v>1467</v>
      </c>
      <c r="H350" t="s">
        <v>21</v>
      </c>
      <c r="I350" t="s">
        <v>10</v>
      </c>
    </row>
    <row r="351" spans="1:9">
      <c r="A351" s="2" t="s">
        <v>19</v>
      </c>
      <c r="B351" t="s">
        <v>20</v>
      </c>
      <c r="C351">
        <v>8</v>
      </c>
      <c r="D351" t="s">
        <v>1375</v>
      </c>
      <c r="E351" t="s">
        <v>525</v>
      </c>
      <c r="F351" t="s">
        <v>525</v>
      </c>
      <c r="G351">
        <v>237</v>
      </c>
      <c r="H351" t="s">
        <v>21</v>
      </c>
      <c r="I351" t="s">
        <v>10</v>
      </c>
    </row>
    <row r="352" spans="1:9">
      <c r="A352" s="2" t="s">
        <v>19</v>
      </c>
      <c r="B352" t="s">
        <v>20</v>
      </c>
      <c r="C352">
        <v>8</v>
      </c>
      <c r="D352" t="s">
        <v>1375</v>
      </c>
      <c r="E352" t="s">
        <v>526</v>
      </c>
      <c r="F352" t="s">
        <v>526</v>
      </c>
      <c r="G352">
        <v>437</v>
      </c>
      <c r="H352" t="s">
        <v>21</v>
      </c>
      <c r="I352" t="s">
        <v>10</v>
      </c>
    </row>
    <row r="353" spans="1:9">
      <c r="A353" s="2" t="s">
        <v>19</v>
      </c>
      <c r="B353" t="s">
        <v>20</v>
      </c>
      <c r="C353">
        <v>8</v>
      </c>
      <c r="D353" t="s">
        <v>1375</v>
      </c>
      <c r="E353" t="s">
        <v>527</v>
      </c>
      <c r="F353" t="s">
        <v>527</v>
      </c>
      <c r="G353">
        <v>859</v>
      </c>
      <c r="H353" t="s">
        <v>21</v>
      </c>
      <c r="I353" t="s">
        <v>10</v>
      </c>
    </row>
    <row r="354" spans="1:9">
      <c r="A354" s="2" t="s">
        <v>19</v>
      </c>
      <c r="B354" t="s">
        <v>20</v>
      </c>
      <c r="C354">
        <v>8</v>
      </c>
      <c r="D354" t="s">
        <v>1375</v>
      </c>
      <c r="E354" t="s">
        <v>528</v>
      </c>
      <c r="F354" t="s">
        <v>528</v>
      </c>
      <c r="G354">
        <v>864</v>
      </c>
      <c r="H354" t="s">
        <v>21</v>
      </c>
      <c r="I354" t="s">
        <v>10</v>
      </c>
    </row>
    <row r="355" spans="1:9">
      <c r="A355" s="2" t="s">
        <v>19</v>
      </c>
      <c r="B355" t="s">
        <v>20</v>
      </c>
      <c r="C355">
        <v>8</v>
      </c>
      <c r="D355" t="s">
        <v>1375</v>
      </c>
      <c r="E355" t="s">
        <v>529</v>
      </c>
      <c r="F355" t="s">
        <v>529</v>
      </c>
      <c r="G355">
        <v>1018</v>
      </c>
      <c r="H355" t="s">
        <v>21</v>
      </c>
      <c r="I355" t="s">
        <v>10</v>
      </c>
    </row>
    <row r="356" spans="1:9">
      <c r="A356" s="2" t="s">
        <v>19</v>
      </c>
      <c r="B356" t="s">
        <v>20</v>
      </c>
      <c r="C356">
        <v>8</v>
      </c>
      <c r="D356" t="s">
        <v>1375</v>
      </c>
      <c r="E356" t="s">
        <v>530</v>
      </c>
      <c r="F356" t="s">
        <v>530</v>
      </c>
      <c r="G356">
        <v>397</v>
      </c>
      <c r="H356" t="s">
        <v>21</v>
      </c>
      <c r="I356" t="s">
        <v>10</v>
      </c>
    </row>
    <row r="357" spans="1:9">
      <c r="A357" s="2" t="s">
        <v>19</v>
      </c>
      <c r="B357" t="s">
        <v>20</v>
      </c>
      <c r="C357">
        <v>8</v>
      </c>
      <c r="D357" t="s">
        <v>1375</v>
      </c>
      <c r="E357" t="s">
        <v>531</v>
      </c>
      <c r="F357" t="s">
        <v>531</v>
      </c>
      <c r="G357">
        <v>776</v>
      </c>
      <c r="H357" t="s">
        <v>21</v>
      </c>
      <c r="I357" t="s">
        <v>10</v>
      </c>
    </row>
    <row r="358" spans="1:9">
      <c r="A358" s="2" t="s">
        <v>19</v>
      </c>
      <c r="B358" t="s">
        <v>20</v>
      </c>
      <c r="C358">
        <v>8</v>
      </c>
      <c r="D358" t="s">
        <v>1375</v>
      </c>
      <c r="E358" t="s">
        <v>532</v>
      </c>
      <c r="F358" t="s">
        <v>532</v>
      </c>
      <c r="G358">
        <v>420</v>
      </c>
      <c r="H358" t="s">
        <v>21</v>
      </c>
      <c r="I358" t="s">
        <v>10</v>
      </c>
    </row>
    <row r="359" spans="1:9">
      <c r="A359" s="2" t="s">
        <v>19</v>
      </c>
      <c r="B359" t="s">
        <v>20</v>
      </c>
      <c r="C359">
        <v>8</v>
      </c>
      <c r="D359" t="s">
        <v>1375</v>
      </c>
      <c r="E359" t="s">
        <v>533</v>
      </c>
      <c r="F359" t="s">
        <v>533</v>
      </c>
      <c r="G359">
        <v>772</v>
      </c>
      <c r="H359" t="s">
        <v>21</v>
      </c>
      <c r="I359" t="s">
        <v>10</v>
      </c>
    </row>
    <row r="360" spans="1:9">
      <c r="A360" s="2" t="s">
        <v>19</v>
      </c>
      <c r="B360" t="s">
        <v>20</v>
      </c>
      <c r="C360">
        <v>8</v>
      </c>
      <c r="D360" t="s">
        <v>1375</v>
      </c>
      <c r="E360" t="s">
        <v>534</v>
      </c>
      <c r="F360" t="s">
        <v>534</v>
      </c>
      <c r="G360">
        <v>1170</v>
      </c>
      <c r="H360" t="s">
        <v>21</v>
      </c>
      <c r="I360" t="s">
        <v>10</v>
      </c>
    </row>
    <row r="361" spans="1:9">
      <c r="A361" s="2" t="s">
        <v>19</v>
      </c>
      <c r="B361" t="s">
        <v>20</v>
      </c>
      <c r="C361">
        <v>8</v>
      </c>
      <c r="D361" t="s">
        <v>1375</v>
      </c>
      <c r="E361" t="s">
        <v>535</v>
      </c>
      <c r="F361" t="s">
        <v>535</v>
      </c>
      <c r="G361">
        <v>727</v>
      </c>
      <c r="H361" t="s">
        <v>21</v>
      </c>
      <c r="I361" t="s">
        <v>10</v>
      </c>
    </row>
    <row r="362" spans="1:9">
      <c r="A362" s="2" t="s">
        <v>19</v>
      </c>
      <c r="B362" t="s">
        <v>20</v>
      </c>
      <c r="C362">
        <v>8</v>
      </c>
      <c r="D362" t="s">
        <v>1375</v>
      </c>
      <c r="E362" t="s">
        <v>536</v>
      </c>
      <c r="F362" t="s">
        <v>536</v>
      </c>
      <c r="G362">
        <v>1024</v>
      </c>
      <c r="H362" t="s">
        <v>21</v>
      </c>
      <c r="I362" t="s">
        <v>10</v>
      </c>
    </row>
    <row r="363" spans="1:9">
      <c r="A363" s="2" t="s">
        <v>19</v>
      </c>
      <c r="B363" t="s">
        <v>20</v>
      </c>
      <c r="C363">
        <v>8</v>
      </c>
      <c r="D363" t="s">
        <v>1375</v>
      </c>
      <c r="E363" t="s">
        <v>537</v>
      </c>
      <c r="F363" t="s">
        <v>537</v>
      </c>
      <c r="G363">
        <v>624</v>
      </c>
      <c r="H363" t="s">
        <v>21</v>
      </c>
      <c r="I363" t="s">
        <v>10</v>
      </c>
    </row>
    <row r="364" spans="1:9">
      <c r="A364" s="2" t="s">
        <v>19</v>
      </c>
      <c r="B364" t="s">
        <v>20</v>
      </c>
      <c r="C364">
        <v>8</v>
      </c>
      <c r="D364" t="s">
        <v>1375</v>
      </c>
      <c r="E364" t="s">
        <v>538</v>
      </c>
      <c r="F364" t="s">
        <v>538</v>
      </c>
      <c r="G364">
        <v>354</v>
      </c>
      <c r="H364" t="s">
        <v>21</v>
      </c>
      <c r="I364" t="s">
        <v>10</v>
      </c>
    </row>
    <row r="365" spans="1:9">
      <c r="A365" s="2" t="s">
        <v>19</v>
      </c>
      <c r="B365" t="s">
        <v>20</v>
      </c>
      <c r="C365">
        <v>8</v>
      </c>
      <c r="D365" t="s">
        <v>1375</v>
      </c>
      <c r="E365" t="s">
        <v>539</v>
      </c>
      <c r="F365" t="s">
        <v>539</v>
      </c>
      <c r="G365">
        <v>323</v>
      </c>
      <c r="H365" t="s">
        <v>21</v>
      </c>
      <c r="I365" t="s">
        <v>10</v>
      </c>
    </row>
    <row r="366" spans="1:9">
      <c r="A366" s="2" t="s">
        <v>19</v>
      </c>
      <c r="B366" t="s">
        <v>20</v>
      </c>
      <c r="C366">
        <v>8</v>
      </c>
      <c r="D366" t="s">
        <v>1375</v>
      </c>
      <c r="E366" t="s">
        <v>540</v>
      </c>
      <c r="F366" t="s">
        <v>540</v>
      </c>
      <c r="G366">
        <v>1339</v>
      </c>
      <c r="H366" t="s">
        <v>21</v>
      </c>
      <c r="I366" t="s">
        <v>10</v>
      </c>
    </row>
    <row r="367" spans="1:9">
      <c r="A367" s="2" t="s">
        <v>19</v>
      </c>
      <c r="B367" t="s">
        <v>20</v>
      </c>
      <c r="C367">
        <v>8</v>
      </c>
      <c r="D367" t="s">
        <v>1375</v>
      </c>
      <c r="E367" t="s">
        <v>541</v>
      </c>
      <c r="F367" t="s">
        <v>541</v>
      </c>
      <c r="G367">
        <v>1450</v>
      </c>
      <c r="H367" t="s">
        <v>21</v>
      </c>
      <c r="I367" t="s">
        <v>10</v>
      </c>
    </row>
    <row r="368" spans="1:9">
      <c r="A368" s="2" t="s">
        <v>19</v>
      </c>
      <c r="B368" t="s">
        <v>20</v>
      </c>
      <c r="C368">
        <v>8</v>
      </c>
      <c r="D368" t="s">
        <v>1375</v>
      </c>
      <c r="E368" t="s">
        <v>542</v>
      </c>
      <c r="F368" t="s">
        <v>542</v>
      </c>
      <c r="G368">
        <v>1035</v>
      </c>
      <c r="H368" t="s">
        <v>21</v>
      </c>
      <c r="I368" t="s">
        <v>10</v>
      </c>
    </row>
    <row r="369" spans="1:9">
      <c r="A369" s="2" t="s">
        <v>19</v>
      </c>
      <c r="B369" t="s">
        <v>20</v>
      </c>
      <c r="C369">
        <v>8</v>
      </c>
      <c r="D369" t="s">
        <v>1375</v>
      </c>
      <c r="E369" t="s">
        <v>543</v>
      </c>
      <c r="F369" t="s">
        <v>543</v>
      </c>
      <c r="G369">
        <v>886</v>
      </c>
      <c r="H369" t="s">
        <v>21</v>
      </c>
      <c r="I369" t="s">
        <v>10</v>
      </c>
    </row>
    <row r="370" spans="1:9">
      <c r="A370" s="2" t="s">
        <v>19</v>
      </c>
      <c r="B370" t="s">
        <v>20</v>
      </c>
      <c r="C370">
        <v>8</v>
      </c>
      <c r="D370" t="s">
        <v>1375</v>
      </c>
      <c r="E370" t="s">
        <v>544</v>
      </c>
      <c r="F370" t="s">
        <v>544</v>
      </c>
      <c r="G370">
        <v>1598</v>
      </c>
      <c r="H370" t="s">
        <v>21</v>
      </c>
      <c r="I370" t="s">
        <v>10</v>
      </c>
    </row>
    <row r="371" spans="1:9">
      <c r="A371" s="2" t="s">
        <v>19</v>
      </c>
      <c r="B371" t="s">
        <v>20</v>
      </c>
      <c r="C371">
        <v>8</v>
      </c>
      <c r="D371" t="s">
        <v>1375</v>
      </c>
      <c r="E371" t="s">
        <v>545</v>
      </c>
      <c r="F371" t="s">
        <v>545</v>
      </c>
      <c r="G371">
        <v>846</v>
      </c>
      <c r="H371" t="s">
        <v>21</v>
      </c>
      <c r="I371" t="s">
        <v>10</v>
      </c>
    </row>
    <row r="372" spans="1:9">
      <c r="A372" s="2" t="s">
        <v>19</v>
      </c>
      <c r="B372" t="s">
        <v>20</v>
      </c>
      <c r="C372">
        <v>8</v>
      </c>
      <c r="D372" t="s">
        <v>1375</v>
      </c>
      <c r="E372" t="s">
        <v>546</v>
      </c>
      <c r="F372" t="s">
        <v>546</v>
      </c>
      <c r="G372">
        <v>1489</v>
      </c>
      <c r="H372" t="s">
        <v>21</v>
      </c>
      <c r="I372" t="s">
        <v>10</v>
      </c>
    </row>
    <row r="373" spans="1:9">
      <c r="A373" s="2" t="s">
        <v>19</v>
      </c>
      <c r="B373" t="s">
        <v>20</v>
      </c>
      <c r="C373">
        <v>8</v>
      </c>
      <c r="D373" t="s">
        <v>1375</v>
      </c>
      <c r="E373" t="s">
        <v>547</v>
      </c>
      <c r="F373" t="s">
        <v>547</v>
      </c>
      <c r="G373">
        <v>418</v>
      </c>
      <c r="H373" t="s">
        <v>21</v>
      </c>
      <c r="I373" t="s">
        <v>10</v>
      </c>
    </row>
    <row r="374" spans="1:9">
      <c r="A374" s="2" t="s">
        <v>19</v>
      </c>
      <c r="B374" t="s">
        <v>20</v>
      </c>
      <c r="C374">
        <v>8</v>
      </c>
      <c r="D374" t="s">
        <v>1375</v>
      </c>
      <c r="E374" t="s">
        <v>548</v>
      </c>
      <c r="F374" t="s">
        <v>548</v>
      </c>
      <c r="G374">
        <v>346</v>
      </c>
      <c r="H374" t="s">
        <v>21</v>
      </c>
      <c r="I374" t="s">
        <v>10</v>
      </c>
    </row>
    <row r="375" spans="1:9">
      <c r="A375" s="2" t="s">
        <v>19</v>
      </c>
      <c r="B375" t="s">
        <v>20</v>
      </c>
      <c r="C375">
        <v>8</v>
      </c>
      <c r="D375" t="s">
        <v>1375</v>
      </c>
      <c r="E375" t="s">
        <v>549</v>
      </c>
      <c r="F375" t="s">
        <v>549</v>
      </c>
      <c r="G375">
        <v>965</v>
      </c>
      <c r="H375" t="s">
        <v>21</v>
      </c>
      <c r="I375" t="s">
        <v>10</v>
      </c>
    </row>
    <row r="376" spans="1:9">
      <c r="A376" s="2" t="s">
        <v>19</v>
      </c>
      <c r="B376" t="s">
        <v>20</v>
      </c>
      <c r="C376">
        <v>8</v>
      </c>
      <c r="D376" t="s">
        <v>1375</v>
      </c>
      <c r="E376" t="s">
        <v>550</v>
      </c>
      <c r="F376" t="s">
        <v>550</v>
      </c>
      <c r="G376">
        <v>772</v>
      </c>
      <c r="H376" t="s">
        <v>21</v>
      </c>
      <c r="I376" t="s">
        <v>10</v>
      </c>
    </row>
    <row r="377" spans="1:9">
      <c r="A377" s="2" t="s">
        <v>19</v>
      </c>
      <c r="B377" t="s">
        <v>20</v>
      </c>
      <c r="C377">
        <v>8</v>
      </c>
      <c r="D377" t="s">
        <v>1375</v>
      </c>
      <c r="E377" t="s">
        <v>551</v>
      </c>
      <c r="F377" t="s">
        <v>551</v>
      </c>
      <c r="G377">
        <v>825</v>
      </c>
      <c r="H377" t="s">
        <v>21</v>
      </c>
      <c r="I377" t="s">
        <v>10</v>
      </c>
    </row>
    <row r="378" spans="1:9">
      <c r="A378" s="2" t="s">
        <v>19</v>
      </c>
      <c r="B378" t="s">
        <v>20</v>
      </c>
      <c r="C378">
        <v>8</v>
      </c>
      <c r="D378" t="s">
        <v>1375</v>
      </c>
      <c r="E378" t="s">
        <v>552</v>
      </c>
      <c r="F378" t="s">
        <v>552</v>
      </c>
      <c r="G378">
        <v>758</v>
      </c>
      <c r="H378" t="s">
        <v>21</v>
      </c>
      <c r="I378" t="s">
        <v>10</v>
      </c>
    </row>
    <row r="379" spans="1:9">
      <c r="A379" s="2" t="s">
        <v>19</v>
      </c>
      <c r="B379" t="s">
        <v>20</v>
      </c>
      <c r="C379">
        <v>8</v>
      </c>
      <c r="D379" t="s">
        <v>1375</v>
      </c>
      <c r="E379" t="s">
        <v>553</v>
      </c>
      <c r="F379" t="s">
        <v>553</v>
      </c>
      <c r="G379">
        <v>1003</v>
      </c>
      <c r="H379" t="s">
        <v>21</v>
      </c>
      <c r="I379" t="s">
        <v>10</v>
      </c>
    </row>
    <row r="380" spans="1:9">
      <c r="A380" s="2" t="s">
        <v>19</v>
      </c>
      <c r="B380" t="s">
        <v>20</v>
      </c>
      <c r="C380">
        <v>8</v>
      </c>
      <c r="D380" t="s">
        <v>1375</v>
      </c>
      <c r="E380" t="s">
        <v>554</v>
      </c>
      <c r="F380" t="s">
        <v>554</v>
      </c>
      <c r="G380">
        <v>313</v>
      </c>
      <c r="H380" t="s">
        <v>21</v>
      </c>
      <c r="I380" t="s">
        <v>10</v>
      </c>
    </row>
    <row r="381" spans="1:9">
      <c r="A381" s="2" t="s">
        <v>19</v>
      </c>
      <c r="B381" t="s">
        <v>20</v>
      </c>
      <c r="C381">
        <v>8</v>
      </c>
      <c r="D381" t="s">
        <v>1375</v>
      </c>
      <c r="E381" t="s">
        <v>555</v>
      </c>
      <c r="F381" t="s">
        <v>555</v>
      </c>
      <c r="G381">
        <v>519</v>
      </c>
      <c r="H381" t="s">
        <v>21</v>
      </c>
      <c r="I381" t="s">
        <v>10</v>
      </c>
    </row>
    <row r="382" spans="1:9">
      <c r="A382" s="2" t="s">
        <v>19</v>
      </c>
      <c r="B382" t="s">
        <v>20</v>
      </c>
      <c r="C382">
        <v>8</v>
      </c>
      <c r="D382" t="s">
        <v>1375</v>
      </c>
      <c r="E382" t="s">
        <v>556</v>
      </c>
      <c r="F382" t="s">
        <v>556</v>
      </c>
      <c r="G382">
        <v>288</v>
      </c>
      <c r="H382" t="s">
        <v>21</v>
      </c>
      <c r="I382" t="s">
        <v>10</v>
      </c>
    </row>
    <row r="383" spans="1:9">
      <c r="A383" s="2" t="s">
        <v>19</v>
      </c>
      <c r="B383" t="s">
        <v>20</v>
      </c>
      <c r="C383">
        <v>8</v>
      </c>
      <c r="D383" t="s">
        <v>1375</v>
      </c>
      <c r="E383" t="s">
        <v>557</v>
      </c>
      <c r="F383" t="s">
        <v>557</v>
      </c>
      <c r="G383">
        <v>1348</v>
      </c>
      <c r="H383" t="s">
        <v>21</v>
      </c>
      <c r="I383" t="s">
        <v>10</v>
      </c>
    </row>
    <row r="384" spans="1:9">
      <c r="A384" s="2" t="s">
        <v>19</v>
      </c>
      <c r="B384" t="s">
        <v>20</v>
      </c>
      <c r="C384">
        <v>8</v>
      </c>
      <c r="D384" t="s">
        <v>1375</v>
      </c>
      <c r="E384" t="s">
        <v>558</v>
      </c>
      <c r="F384" t="s">
        <v>558</v>
      </c>
      <c r="G384">
        <v>735</v>
      </c>
      <c r="H384" t="s">
        <v>21</v>
      </c>
      <c r="I384" t="s">
        <v>10</v>
      </c>
    </row>
    <row r="385" spans="1:9">
      <c r="A385" s="2" t="s">
        <v>19</v>
      </c>
      <c r="B385" t="s">
        <v>20</v>
      </c>
      <c r="C385">
        <v>8</v>
      </c>
      <c r="D385" t="s">
        <v>1375</v>
      </c>
      <c r="E385" t="s">
        <v>559</v>
      </c>
      <c r="F385" t="s">
        <v>559</v>
      </c>
      <c r="G385">
        <v>853</v>
      </c>
      <c r="H385" t="s">
        <v>21</v>
      </c>
      <c r="I385" t="s">
        <v>10</v>
      </c>
    </row>
    <row r="386" spans="1:9">
      <c r="A386" s="2" t="s">
        <v>19</v>
      </c>
      <c r="B386" t="s">
        <v>20</v>
      </c>
      <c r="C386">
        <v>8</v>
      </c>
      <c r="D386" t="s">
        <v>1375</v>
      </c>
      <c r="E386" t="s">
        <v>560</v>
      </c>
      <c r="F386" t="s">
        <v>560</v>
      </c>
      <c r="G386">
        <v>983</v>
      </c>
      <c r="H386" t="s">
        <v>21</v>
      </c>
      <c r="I386" t="s">
        <v>10</v>
      </c>
    </row>
    <row r="387" spans="1:9">
      <c r="A387" s="2" t="s">
        <v>19</v>
      </c>
      <c r="B387" t="s">
        <v>20</v>
      </c>
      <c r="C387">
        <v>8</v>
      </c>
      <c r="D387" t="s">
        <v>1375</v>
      </c>
      <c r="E387" t="s">
        <v>561</v>
      </c>
      <c r="F387" t="s">
        <v>561</v>
      </c>
      <c r="G387">
        <v>952</v>
      </c>
      <c r="H387" t="s">
        <v>21</v>
      </c>
      <c r="I387" t="s">
        <v>10</v>
      </c>
    </row>
    <row r="388" spans="1:9">
      <c r="A388" s="2" t="s">
        <v>19</v>
      </c>
      <c r="B388" t="s">
        <v>20</v>
      </c>
      <c r="C388">
        <v>8</v>
      </c>
      <c r="D388" t="s">
        <v>1375</v>
      </c>
      <c r="E388" t="s">
        <v>562</v>
      </c>
      <c r="F388" t="s">
        <v>562</v>
      </c>
      <c r="G388">
        <v>823</v>
      </c>
      <c r="H388" t="s">
        <v>21</v>
      </c>
      <c r="I388" t="s">
        <v>10</v>
      </c>
    </row>
    <row r="389" spans="1:9">
      <c r="A389" s="2" t="s">
        <v>19</v>
      </c>
      <c r="B389" t="s">
        <v>20</v>
      </c>
      <c r="C389">
        <v>8</v>
      </c>
      <c r="D389" t="s">
        <v>1375</v>
      </c>
      <c r="E389" t="s">
        <v>563</v>
      </c>
      <c r="F389" t="s">
        <v>563</v>
      </c>
      <c r="G389">
        <v>569</v>
      </c>
      <c r="H389" t="s">
        <v>21</v>
      </c>
      <c r="I389" t="s">
        <v>10</v>
      </c>
    </row>
    <row r="390" spans="1:9">
      <c r="A390" s="2" t="s">
        <v>19</v>
      </c>
      <c r="B390" t="s">
        <v>20</v>
      </c>
      <c r="C390">
        <v>8</v>
      </c>
      <c r="D390" t="s">
        <v>1375</v>
      </c>
      <c r="E390" t="s">
        <v>564</v>
      </c>
      <c r="F390" t="s">
        <v>564</v>
      </c>
      <c r="G390">
        <v>1028</v>
      </c>
      <c r="H390" t="s">
        <v>21</v>
      </c>
      <c r="I390" t="s">
        <v>10</v>
      </c>
    </row>
    <row r="391" spans="1:9">
      <c r="A391" s="2" t="s">
        <v>19</v>
      </c>
      <c r="B391" t="s">
        <v>20</v>
      </c>
      <c r="C391">
        <v>8</v>
      </c>
      <c r="D391" t="s">
        <v>1375</v>
      </c>
      <c r="E391" t="s">
        <v>565</v>
      </c>
      <c r="F391" t="s">
        <v>565</v>
      </c>
      <c r="G391">
        <v>757</v>
      </c>
      <c r="H391" t="s">
        <v>21</v>
      </c>
      <c r="I391" t="s">
        <v>10</v>
      </c>
    </row>
    <row r="392" spans="1:9">
      <c r="A392" s="2" t="s">
        <v>19</v>
      </c>
      <c r="B392" t="s">
        <v>20</v>
      </c>
      <c r="C392">
        <v>8</v>
      </c>
      <c r="D392" t="s">
        <v>1375</v>
      </c>
      <c r="E392" t="s">
        <v>566</v>
      </c>
      <c r="F392" t="s">
        <v>566</v>
      </c>
      <c r="G392">
        <v>470</v>
      </c>
      <c r="H392" t="s">
        <v>21</v>
      </c>
      <c r="I392" t="s">
        <v>10</v>
      </c>
    </row>
    <row r="393" spans="1:9">
      <c r="A393" s="2" t="s">
        <v>19</v>
      </c>
      <c r="B393" t="s">
        <v>20</v>
      </c>
      <c r="C393">
        <v>8</v>
      </c>
      <c r="D393" t="s">
        <v>1375</v>
      </c>
      <c r="E393" t="s">
        <v>567</v>
      </c>
      <c r="F393" t="s">
        <v>567</v>
      </c>
      <c r="G393">
        <v>868</v>
      </c>
      <c r="H393" t="s">
        <v>21</v>
      </c>
      <c r="I393" t="s">
        <v>10</v>
      </c>
    </row>
    <row r="394" spans="1:9">
      <c r="A394" s="2" t="s">
        <v>19</v>
      </c>
      <c r="B394" t="s">
        <v>20</v>
      </c>
      <c r="C394">
        <v>8</v>
      </c>
      <c r="D394" t="s">
        <v>1375</v>
      </c>
      <c r="E394" t="s">
        <v>568</v>
      </c>
      <c r="F394" t="s">
        <v>568</v>
      </c>
      <c r="G394">
        <v>1064</v>
      </c>
      <c r="H394" t="s">
        <v>21</v>
      </c>
      <c r="I394" t="s">
        <v>10</v>
      </c>
    </row>
    <row r="395" spans="1:9">
      <c r="A395" s="2" t="s">
        <v>19</v>
      </c>
      <c r="B395" t="s">
        <v>20</v>
      </c>
      <c r="C395">
        <v>8</v>
      </c>
      <c r="D395" t="s">
        <v>1375</v>
      </c>
      <c r="E395" t="s">
        <v>569</v>
      </c>
      <c r="F395" t="s">
        <v>569</v>
      </c>
      <c r="G395">
        <v>1053</v>
      </c>
      <c r="H395" t="s">
        <v>21</v>
      </c>
      <c r="I395" t="s">
        <v>10</v>
      </c>
    </row>
    <row r="396" spans="1:9">
      <c r="A396" s="2" t="s">
        <v>19</v>
      </c>
      <c r="B396" t="s">
        <v>20</v>
      </c>
      <c r="C396">
        <v>8</v>
      </c>
      <c r="D396" t="s">
        <v>1375</v>
      </c>
      <c r="E396" t="s">
        <v>570</v>
      </c>
      <c r="F396" t="s">
        <v>570</v>
      </c>
      <c r="G396">
        <v>848</v>
      </c>
      <c r="H396" t="s">
        <v>21</v>
      </c>
      <c r="I396" t="s">
        <v>10</v>
      </c>
    </row>
    <row r="397" spans="1:9">
      <c r="A397" s="2" t="s">
        <v>19</v>
      </c>
      <c r="B397" t="s">
        <v>20</v>
      </c>
      <c r="C397">
        <v>8</v>
      </c>
      <c r="D397" t="s">
        <v>1375</v>
      </c>
      <c r="E397" t="s">
        <v>571</v>
      </c>
      <c r="F397" t="s">
        <v>571</v>
      </c>
      <c r="G397">
        <v>1387</v>
      </c>
      <c r="H397" t="s">
        <v>21</v>
      </c>
      <c r="I397" t="s">
        <v>10</v>
      </c>
    </row>
    <row r="398" spans="1:9">
      <c r="A398" s="2" t="s">
        <v>19</v>
      </c>
      <c r="B398" t="s">
        <v>20</v>
      </c>
      <c r="C398">
        <v>8</v>
      </c>
      <c r="D398" t="s">
        <v>1375</v>
      </c>
      <c r="E398" t="s">
        <v>572</v>
      </c>
      <c r="F398" t="s">
        <v>572</v>
      </c>
      <c r="G398">
        <v>1000</v>
      </c>
      <c r="H398" t="s">
        <v>21</v>
      </c>
      <c r="I398" t="s">
        <v>10</v>
      </c>
    </row>
    <row r="399" spans="1:9">
      <c r="A399" s="2" t="s">
        <v>19</v>
      </c>
      <c r="B399" t="s">
        <v>20</v>
      </c>
      <c r="C399">
        <v>8</v>
      </c>
      <c r="D399" t="s">
        <v>1375</v>
      </c>
      <c r="E399" t="s">
        <v>573</v>
      </c>
      <c r="F399" t="s">
        <v>573</v>
      </c>
      <c r="G399">
        <v>1056</v>
      </c>
      <c r="H399" t="s">
        <v>21</v>
      </c>
      <c r="I399" t="s">
        <v>10</v>
      </c>
    </row>
    <row r="400" spans="1:9">
      <c r="A400" s="2" t="s">
        <v>19</v>
      </c>
      <c r="B400" t="s">
        <v>20</v>
      </c>
      <c r="C400">
        <v>8</v>
      </c>
      <c r="D400" t="s">
        <v>1375</v>
      </c>
      <c r="E400" t="s">
        <v>574</v>
      </c>
      <c r="F400" t="s">
        <v>574</v>
      </c>
      <c r="G400">
        <v>1347</v>
      </c>
      <c r="H400" t="s">
        <v>1213</v>
      </c>
      <c r="I400" t="s">
        <v>10</v>
      </c>
    </row>
    <row r="401" spans="1:9">
      <c r="A401" s="2" t="s">
        <v>19</v>
      </c>
      <c r="B401" t="s">
        <v>20</v>
      </c>
      <c r="C401">
        <v>8</v>
      </c>
      <c r="D401" t="s">
        <v>1375</v>
      </c>
      <c r="E401" t="s">
        <v>575</v>
      </c>
      <c r="F401" t="s">
        <v>575</v>
      </c>
      <c r="G401">
        <v>1347</v>
      </c>
      <c r="H401" t="s">
        <v>1213</v>
      </c>
      <c r="I401" t="s">
        <v>10</v>
      </c>
    </row>
    <row r="402" spans="1:9">
      <c r="A402" s="2" t="s">
        <v>19</v>
      </c>
      <c r="B402" t="s">
        <v>20</v>
      </c>
      <c r="C402">
        <v>8</v>
      </c>
      <c r="D402" t="s">
        <v>1375</v>
      </c>
      <c r="E402" t="s">
        <v>576</v>
      </c>
      <c r="F402" t="s">
        <v>576</v>
      </c>
      <c r="G402">
        <v>1347</v>
      </c>
      <c r="H402" t="s">
        <v>1213</v>
      </c>
      <c r="I402" t="s">
        <v>10</v>
      </c>
    </row>
    <row r="403" spans="1:9">
      <c r="A403" s="2" t="s">
        <v>19</v>
      </c>
      <c r="B403" t="s">
        <v>20</v>
      </c>
      <c r="C403">
        <v>8</v>
      </c>
      <c r="D403" t="s">
        <v>1375</v>
      </c>
      <c r="E403" t="s">
        <v>577</v>
      </c>
      <c r="F403" t="s">
        <v>577</v>
      </c>
      <c r="G403">
        <v>1346</v>
      </c>
      <c r="H403" t="s">
        <v>1213</v>
      </c>
      <c r="I403" t="s">
        <v>10</v>
      </c>
    </row>
    <row r="404" spans="1:9">
      <c r="A404" s="2" t="s">
        <v>19</v>
      </c>
      <c r="B404" t="s">
        <v>20</v>
      </c>
      <c r="C404">
        <v>8</v>
      </c>
      <c r="D404" t="s">
        <v>1375</v>
      </c>
      <c r="E404" t="s">
        <v>578</v>
      </c>
      <c r="F404" t="s">
        <v>578</v>
      </c>
      <c r="G404">
        <v>198</v>
      </c>
      <c r="H404" t="s">
        <v>21</v>
      </c>
      <c r="I404" t="s">
        <v>10</v>
      </c>
    </row>
    <row r="405" spans="1:9">
      <c r="A405" s="2" t="s">
        <v>19</v>
      </c>
      <c r="B405" t="s">
        <v>20</v>
      </c>
      <c r="C405">
        <v>8</v>
      </c>
      <c r="D405" t="s">
        <v>1375</v>
      </c>
      <c r="E405" t="s">
        <v>579</v>
      </c>
      <c r="F405" t="s">
        <v>579</v>
      </c>
      <c r="G405">
        <v>562</v>
      </c>
      <c r="H405" t="s">
        <v>21</v>
      </c>
      <c r="I405" t="s">
        <v>10</v>
      </c>
    </row>
    <row r="406" spans="1:9">
      <c r="A406" s="2" t="s">
        <v>19</v>
      </c>
      <c r="B406" t="s">
        <v>20</v>
      </c>
      <c r="C406">
        <v>8</v>
      </c>
      <c r="D406" t="s">
        <v>1375</v>
      </c>
      <c r="E406" t="s">
        <v>580</v>
      </c>
      <c r="F406" t="s">
        <v>580</v>
      </c>
      <c r="G406">
        <v>681</v>
      </c>
      <c r="H406" t="s">
        <v>21</v>
      </c>
      <c r="I406" t="s">
        <v>10</v>
      </c>
    </row>
    <row r="407" spans="1:9">
      <c r="A407" s="2" t="s">
        <v>19</v>
      </c>
      <c r="B407" t="s">
        <v>20</v>
      </c>
      <c r="C407">
        <v>8</v>
      </c>
      <c r="D407" t="s">
        <v>1375</v>
      </c>
      <c r="E407" t="s">
        <v>581</v>
      </c>
      <c r="F407" t="s">
        <v>581</v>
      </c>
      <c r="G407">
        <v>1158</v>
      </c>
      <c r="H407" t="s">
        <v>21</v>
      </c>
      <c r="I407" t="s">
        <v>10</v>
      </c>
    </row>
    <row r="408" spans="1:9">
      <c r="A408" s="2" t="s">
        <v>19</v>
      </c>
      <c r="B408" t="s">
        <v>20</v>
      </c>
      <c r="C408">
        <v>8</v>
      </c>
      <c r="D408" t="s">
        <v>1375</v>
      </c>
      <c r="E408" t="s">
        <v>582</v>
      </c>
      <c r="F408" t="s">
        <v>582</v>
      </c>
      <c r="G408">
        <v>714</v>
      </c>
      <c r="H408" t="s">
        <v>21</v>
      </c>
      <c r="I408" t="s">
        <v>10</v>
      </c>
    </row>
    <row r="409" spans="1:9">
      <c r="A409" s="2" t="s">
        <v>19</v>
      </c>
      <c r="B409" t="s">
        <v>20</v>
      </c>
      <c r="C409">
        <v>8</v>
      </c>
      <c r="D409" t="s">
        <v>1375</v>
      </c>
      <c r="E409" t="s">
        <v>583</v>
      </c>
      <c r="F409" t="s">
        <v>583</v>
      </c>
      <c r="G409">
        <v>586</v>
      </c>
      <c r="H409" t="s">
        <v>21</v>
      </c>
      <c r="I409" t="s">
        <v>10</v>
      </c>
    </row>
    <row r="410" spans="1:9">
      <c r="A410" s="2" t="s">
        <v>19</v>
      </c>
      <c r="B410" t="s">
        <v>20</v>
      </c>
      <c r="C410">
        <v>8</v>
      </c>
      <c r="D410" t="s">
        <v>1375</v>
      </c>
      <c r="E410" t="s">
        <v>584</v>
      </c>
      <c r="F410" t="s">
        <v>584</v>
      </c>
      <c r="G410">
        <v>5939</v>
      </c>
      <c r="H410" t="s">
        <v>21</v>
      </c>
      <c r="I410" t="s">
        <v>10</v>
      </c>
    </row>
    <row r="411" spans="1:9">
      <c r="A411" s="2" t="s">
        <v>19</v>
      </c>
      <c r="B411" t="s">
        <v>20</v>
      </c>
      <c r="C411">
        <v>8</v>
      </c>
      <c r="D411" t="s">
        <v>1375</v>
      </c>
      <c r="E411" t="s">
        <v>585</v>
      </c>
      <c r="F411" t="s">
        <v>585</v>
      </c>
      <c r="G411">
        <v>1142</v>
      </c>
      <c r="H411" t="s">
        <v>21</v>
      </c>
      <c r="I411" t="s">
        <v>10</v>
      </c>
    </row>
    <row r="412" spans="1:9">
      <c r="A412" s="2" t="s">
        <v>19</v>
      </c>
      <c r="B412" t="s">
        <v>20</v>
      </c>
      <c r="C412">
        <v>8</v>
      </c>
      <c r="D412" t="s">
        <v>1375</v>
      </c>
      <c r="E412" t="s">
        <v>586</v>
      </c>
      <c r="F412" t="s">
        <v>586</v>
      </c>
      <c r="G412">
        <v>481</v>
      </c>
      <c r="H412" t="s">
        <v>21</v>
      </c>
      <c r="I412" t="s">
        <v>10</v>
      </c>
    </row>
    <row r="413" spans="1:9">
      <c r="A413" s="2" t="s">
        <v>19</v>
      </c>
      <c r="B413" t="s">
        <v>20</v>
      </c>
      <c r="C413">
        <v>8</v>
      </c>
      <c r="D413" t="s">
        <v>1375</v>
      </c>
      <c r="E413" t="s">
        <v>587</v>
      </c>
      <c r="F413" t="s">
        <v>587</v>
      </c>
      <c r="G413">
        <v>532</v>
      </c>
      <c r="H413" t="s">
        <v>21</v>
      </c>
      <c r="I413" t="s">
        <v>10</v>
      </c>
    </row>
    <row r="414" spans="1:9">
      <c r="A414" s="2" t="s">
        <v>19</v>
      </c>
      <c r="B414" t="s">
        <v>20</v>
      </c>
      <c r="C414">
        <v>8</v>
      </c>
      <c r="D414" t="s">
        <v>1375</v>
      </c>
      <c r="E414" t="s">
        <v>588</v>
      </c>
      <c r="F414" t="s">
        <v>588</v>
      </c>
      <c r="G414">
        <v>832</v>
      </c>
      <c r="H414" t="s">
        <v>21</v>
      </c>
      <c r="I414" t="s">
        <v>10</v>
      </c>
    </row>
    <row r="415" spans="1:9">
      <c r="A415" s="2" t="s">
        <v>19</v>
      </c>
      <c r="B415" t="s">
        <v>20</v>
      </c>
      <c r="C415">
        <v>8</v>
      </c>
      <c r="D415" t="s">
        <v>1375</v>
      </c>
      <c r="E415" t="s">
        <v>589</v>
      </c>
      <c r="F415" t="s">
        <v>589</v>
      </c>
      <c r="G415">
        <v>685</v>
      </c>
      <c r="H415" t="s">
        <v>21</v>
      </c>
      <c r="I415" t="s">
        <v>10</v>
      </c>
    </row>
    <row r="416" spans="1:9">
      <c r="A416" s="2" t="s">
        <v>19</v>
      </c>
      <c r="B416" t="s">
        <v>20</v>
      </c>
      <c r="C416">
        <v>8</v>
      </c>
      <c r="D416" t="s">
        <v>1375</v>
      </c>
      <c r="E416" t="s">
        <v>590</v>
      </c>
      <c r="F416" t="s">
        <v>590</v>
      </c>
      <c r="G416">
        <v>708</v>
      </c>
      <c r="H416" t="s">
        <v>21</v>
      </c>
      <c r="I416" t="s">
        <v>10</v>
      </c>
    </row>
    <row r="417" spans="1:9">
      <c r="A417" s="2" t="s">
        <v>19</v>
      </c>
      <c r="B417" t="s">
        <v>20</v>
      </c>
      <c r="C417">
        <v>8</v>
      </c>
      <c r="D417" t="s">
        <v>1375</v>
      </c>
      <c r="E417" t="s">
        <v>591</v>
      </c>
      <c r="F417" t="s">
        <v>591</v>
      </c>
      <c r="G417">
        <v>975</v>
      </c>
      <c r="H417" t="s">
        <v>21</v>
      </c>
      <c r="I417" t="s">
        <v>10</v>
      </c>
    </row>
    <row r="418" spans="1:9">
      <c r="A418" s="2" t="s">
        <v>19</v>
      </c>
      <c r="B418" t="s">
        <v>20</v>
      </c>
      <c r="C418">
        <v>8</v>
      </c>
      <c r="D418" t="s">
        <v>1375</v>
      </c>
      <c r="E418" t="s">
        <v>592</v>
      </c>
      <c r="F418" t="s">
        <v>592</v>
      </c>
      <c r="G418">
        <v>2136</v>
      </c>
      <c r="H418" t="s">
        <v>21</v>
      </c>
      <c r="I418" t="s">
        <v>10</v>
      </c>
    </row>
    <row r="419" spans="1:9">
      <c r="A419" s="2" t="s">
        <v>19</v>
      </c>
      <c r="B419" t="s">
        <v>20</v>
      </c>
      <c r="C419">
        <v>8</v>
      </c>
      <c r="D419" t="s">
        <v>1375</v>
      </c>
      <c r="E419" t="s">
        <v>593</v>
      </c>
      <c r="F419" t="s">
        <v>593</v>
      </c>
      <c r="G419">
        <v>2807</v>
      </c>
      <c r="H419" t="s">
        <v>21</v>
      </c>
      <c r="I419" t="s">
        <v>10</v>
      </c>
    </row>
    <row r="420" spans="1:9">
      <c r="A420" s="2" t="s">
        <v>19</v>
      </c>
      <c r="B420" t="s">
        <v>20</v>
      </c>
      <c r="C420">
        <v>8</v>
      </c>
      <c r="D420" t="s">
        <v>1375</v>
      </c>
      <c r="E420" t="s">
        <v>594</v>
      </c>
      <c r="F420" t="s">
        <v>594</v>
      </c>
      <c r="G420">
        <v>4530</v>
      </c>
      <c r="H420" t="s">
        <v>21</v>
      </c>
      <c r="I420" t="s">
        <v>10</v>
      </c>
    </row>
    <row r="421" spans="1:9">
      <c r="A421" s="2" t="s">
        <v>19</v>
      </c>
      <c r="B421" t="s">
        <v>20</v>
      </c>
      <c r="C421">
        <v>8</v>
      </c>
      <c r="D421" t="s">
        <v>1375</v>
      </c>
      <c r="E421" t="s">
        <v>595</v>
      </c>
      <c r="F421" t="s">
        <v>595</v>
      </c>
      <c r="G421">
        <v>5855</v>
      </c>
      <c r="H421" t="s">
        <v>21</v>
      </c>
      <c r="I421" t="s">
        <v>10</v>
      </c>
    </row>
    <row r="422" spans="1:9">
      <c r="A422" s="2" t="s">
        <v>19</v>
      </c>
      <c r="B422" t="s">
        <v>20</v>
      </c>
      <c r="C422">
        <v>8</v>
      </c>
      <c r="D422" t="s">
        <v>1375</v>
      </c>
      <c r="E422" t="s">
        <v>596</v>
      </c>
      <c r="F422" t="s">
        <v>596</v>
      </c>
      <c r="G422">
        <v>948</v>
      </c>
      <c r="H422" t="s">
        <v>21</v>
      </c>
      <c r="I422" t="s">
        <v>10</v>
      </c>
    </row>
    <row r="423" spans="1:9">
      <c r="A423" s="2" t="s">
        <v>19</v>
      </c>
      <c r="B423" t="s">
        <v>20</v>
      </c>
      <c r="C423">
        <v>8</v>
      </c>
      <c r="D423" t="s">
        <v>1375</v>
      </c>
      <c r="E423" t="s">
        <v>597</v>
      </c>
      <c r="F423" t="s">
        <v>597</v>
      </c>
      <c r="G423">
        <v>1217</v>
      </c>
      <c r="H423" t="s">
        <v>21</v>
      </c>
      <c r="I423" t="s">
        <v>10</v>
      </c>
    </row>
    <row r="424" spans="1:9">
      <c r="A424" s="2" t="s">
        <v>19</v>
      </c>
      <c r="B424" t="s">
        <v>20</v>
      </c>
      <c r="C424">
        <v>8</v>
      </c>
      <c r="D424" t="s">
        <v>1375</v>
      </c>
      <c r="E424" t="s">
        <v>598</v>
      </c>
      <c r="F424" t="s">
        <v>598</v>
      </c>
      <c r="G424">
        <v>1942</v>
      </c>
      <c r="H424" t="s">
        <v>21</v>
      </c>
      <c r="I424" t="s">
        <v>10</v>
      </c>
    </row>
    <row r="425" spans="1:9">
      <c r="A425" s="2" t="s">
        <v>19</v>
      </c>
      <c r="B425" t="s">
        <v>20</v>
      </c>
      <c r="C425">
        <v>8</v>
      </c>
      <c r="D425" t="s">
        <v>1375</v>
      </c>
      <c r="E425" t="s">
        <v>599</v>
      </c>
      <c r="F425" t="s">
        <v>599</v>
      </c>
      <c r="G425">
        <v>2133</v>
      </c>
      <c r="H425" t="s">
        <v>21</v>
      </c>
      <c r="I425" t="s">
        <v>10</v>
      </c>
    </row>
    <row r="426" spans="1:9">
      <c r="A426" s="2" t="s">
        <v>19</v>
      </c>
      <c r="B426" t="s">
        <v>20</v>
      </c>
      <c r="C426">
        <v>8</v>
      </c>
      <c r="D426" t="s">
        <v>1375</v>
      </c>
      <c r="E426" t="s">
        <v>600</v>
      </c>
      <c r="F426" t="s">
        <v>600</v>
      </c>
      <c r="G426">
        <v>4831</v>
      </c>
      <c r="H426" t="s">
        <v>21</v>
      </c>
      <c r="I426" t="s">
        <v>10</v>
      </c>
    </row>
    <row r="427" spans="1:9">
      <c r="A427" s="2" t="s">
        <v>19</v>
      </c>
      <c r="B427" t="s">
        <v>20</v>
      </c>
      <c r="C427">
        <v>8</v>
      </c>
      <c r="D427" t="s">
        <v>1375</v>
      </c>
      <c r="E427" t="s">
        <v>601</v>
      </c>
      <c r="F427" t="s">
        <v>601</v>
      </c>
      <c r="G427">
        <v>4668</v>
      </c>
      <c r="H427" t="s">
        <v>21</v>
      </c>
      <c r="I427" t="s">
        <v>10</v>
      </c>
    </row>
    <row r="428" spans="1:9">
      <c r="A428" s="2" t="s">
        <v>19</v>
      </c>
      <c r="B428" t="s">
        <v>20</v>
      </c>
      <c r="C428">
        <v>8</v>
      </c>
      <c r="D428" t="s">
        <v>1375</v>
      </c>
      <c r="E428" t="s">
        <v>602</v>
      </c>
      <c r="F428" t="s">
        <v>602</v>
      </c>
      <c r="G428">
        <v>2696</v>
      </c>
      <c r="H428" t="s">
        <v>1212</v>
      </c>
      <c r="I428" t="s">
        <v>10</v>
      </c>
    </row>
    <row r="429" spans="1:9">
      <c r="A429" s="2" t="s">
        <v>19</v>
      </c>
      <c r="B429" t="s">
        <v>20</v>
      </c>
      <c r="C429">
        <v>8</v>
      </c>
      <c r="D429" t="s">
        <v>1375</v>
      </c>
      <c r="E429" t="s">
        <v>603</v>
      </c>
      <c r="F429" t="s">
        <v>603</v>
      </c>
      <c r="G429">
        <v>1209</v>
      </c>
      <c r="H429" t="s">
        <v>1212</v>
      </c>
      <c r="I429" t="s">
        <v>10</v>
      </c>
    </row>
    <row r="430" spans="1:9">
      <c r="A430" s="2" t="s">
        <v>19</v>
      </c>
      <c r="B430" t="s">
        <v>20</v>
      </c>
      <c r="C430">
        <v>8</v>
      </c>
      <c r="D430" t="s">
        <v>1375</v>
      </c>
      <c r="E430" t="s">
        <v>604</v>
      </c>
      <c r="F430" t="s">
        <v>604</v>
      </c>
      <c r="G430">
        <v>909</v>
      </c>
      <c r="H430" t="s">
        <v>1212</v>
      </c>
      <c r="I430" t="s">
        <v>10</v>
      </c>
    </row>
    <row r="431" spans="1:9">
      <c r="A431" s="2" t="s">
        <v>19</v>
      </c>
      <c r="B431" t="s">
        <v>20</v>
      </c>
      <c r="C431">
        <v>8</v>
      </c>
      <c r="D431" t="s">
        <v>1375</v>
      </c>
      <c r="E431" t="s">
        <v>605</v>
      </c>
      <c r="F431" t="s">
        <v>605</v>
      </c>
      <c r="G431">
        <v>827</v>
      </c>
      <c r="H431" t="s">
        <v>1213</v>
      </c>
      <c r="I431" t="s">
        <v>10</v>
      </c>
    </row>
    <row r="432" spans="1:9">
      <c r="A432" s="2" t="s">
        <v>19</v>
      </c>
      <c r="B432" t="s">
        <v>20</v>
      </c>
      <c r="C432">
        <v>8</v>
      </c>
      <c r="D432" t="s">
        <v>1375</v>
      </c>
      <c r="E432" t="s">
        <v>606</v>
      </c>
      <c r="F432" t="s">
        <v>606</v>
      </c>
      <c r="G432">
        <v>826</v>
      </c>
      <c r="H432" t="s">
        <v>1213</v>
      </c>
      <c r="I432" t="s">
        <v>10</v>
      </c>
    </row>
    <row r="433" spans="1:9">
      <c r="A433" s="2" t="s">
        <v>19</v>
      </c>
      <c r="B433" t="s">
        <v>20</v>
      </c>
      <c r="C433">
        <v>8</v>
      </c>
      <c r="D433" t="s">
        <v>1375</v>
      </c>
      <c r="E433" t="s">
        <v>607</v>
      </c>
      <c r="F433" t="s">
        <v>607</v>
      </c>
      <c r="G433">
        <v>826</v>
      </c>
      <c r="H433" t="s">
        <v>1213</v>
      </c>
      <c r="I433" t="s">
        <v>10</v>
      </c>
    </row>
    <row r="434" spans="1:9">
      <c r="A434" s="2" t="s">
        <v>19</v>
      </c>
      <c r="B434" t="s">
        <v>20</v>
      </c>
      <c r="C434">
        <v>8</v>
      </c>
      <c r="D434" t="s">
        <v>1375</v>
      </c>
      <c r="E434" t="s">
        <v>608</v>
      </c>
      <c r="F434" t="s">
        <v>608</v>
      </c>
      <c r="G434">
        <v>826</v>
      </c>
      <c r="H434" t="s">
        <v>1213</v>
      </c>
      <c r="I434" t="s">
        <v>10</v>
      </c>
    </row>
    <row r="435" spans="1:9">
      <c r="A435" s="2" t="s">
        <v>19</v>
      </c>
      <c r="B435" t="s">
        <v>20</v>
      </c>
      <c r="C435">
        <v>8</v>
      </c>
      <c r="D435" t="s">
        <v>1375</v>
      </c>
      <c r="E435" t="s">
        <v>609</v>
      </c>
      <c r="F435" t="s">
        <v>609</v>
      </c>
      <c r="G435">
        <v>432</v>
      </c>
      <c r="H435" t="s">
        <v>1212</v>
      </c>
      <c r="I435" t="s">
        <v>10</v>
      </c>
    </row>
    <row r="436" spans="1:9">
      <c r="A436" s="2" t="s">
        <v>19</v>
      </c>
      <c r="B436" t="s">
        <v>20</v>
      </c>
      <c r="C436">
        <v>8</v>
      </c>
      <c r="D436" t="s">
        <v>1375</v>
      </c>
      <c r="E436" t="s">
        <v>610</v>
      </c>
      <c r="F436" t="s">
        <v>610</v>
      </c>
      <c r="G436">
        <v>1639</v>
      </c>
      <c r="H436" t="s">
        <v>21</v>
      </c>
      <c r="I436" t="s">
        <v>10</v>
      </c>
    </row>
    <row r="437" spans="1:9">
      <c r="A437" s="2" t="s">
        <v>19</v>
      </c>
      <c r="B437" t="s">
        <v>20</v>
      </c>
      <c r="C437">
        <v>8</v>
      </c>
      <c r="D437" t="s">
        <v>1375</v>
      </c>
      <c r="E437" t="s">
        <v>611</v>
      </c>
      <c r="F437" t="s">
        <v>611</v>
      </c>
      <c r="G437">
        <v>1228</v>
      </c>
      <c r="H437" t="s">
        <v>1212</v>
      </c>
      <c r="I437" t="s">
        <v>10</v>
      </c>
    </row>
    <row r="438" spans="1:9">
      <c r="A438" s="2" t="s">
        <v>19</v>
      </c>
      <c r="B438" t="s">
        <v>20</v>
      </c>
      <c r="C438">
        <v>8</v>
      </c>
      <c r="D438" t="s">
        <v>1375</v>
      </c>
      <c r="E438" t="s">
        <v>612</v>
      </c>
      <c r="F438" t="s">
        <v>612</v>
      </c>
      <c r="G438">
        <v>821</v>
      </c>
      <c r="H438" t="s">
        <v>21</v>
      </c>
      <c r="I438" t="s">
        <v>10</v>
      </c>
    </row>
    <row r="439" spans="1:9">
      <c r="A439" s="2" t="s">
        <v>19</v>
      </c>
      <c r="B439" t="s">
        <v>20</v>
      </c>
      <c r="C439">
        <v>8</v>
      </c>
      <c r="D439" t="s">
        <v>1375</v>
      </c>
      <c r="E439" t="s">
        <v>613</v>
      </c>
      <c r="F439" t="s">
        <v>613</v>
      </c>
      <c r="G439">
        <v>1272</v>
      </c>
      <c r="H439" t="s">
        <v>21</v>
      </c>
      <c r="I439" t="s">
        <v>10</v>
      </c>
    </row>
    <row r="440" spans="1:9">
      <c r="A440" s="2" t="s">
        <v>19</v>
      </c>
      <c r="B440" t="s">
        <v>20</v>
      </c>
      <c r="C440">
        <v>8</v>
      </c>
      <c r="D440" t="s">
        <v>1375</v>
      </c>
      <c r="E440" t="s">
        <v>614</v>
      </c>
      <c r="F440" t="s">
        <v>614</v>
      </c>
      <c r="G440">
        <v>1613</v>
      </c>
      <c r="H440" t="s">
        <v>21</v>
      </c>
      <c r="I440" t="s">
        <v>10</v>
      </c>
    </row>
    <row r="441" spans="1:9">
      <c r="A441" s="2" t="s">
        <v>19</v>
      </c>
      <c r="B441" t="s">
        <v>20</v>
      </c>
      <c r="C441">
        <v>8</v>
      </c>
      <c r="D441" t="s">
        <v>1375</v>
      </c>
      <c r="E441" t="s">
        <v>615</v>
      </c>
      <c r="F441" t="s">
        <v>615</v>
      </c>
      <c r="G441">
        <v>1684</v>
      </c>
      <c r="H441" t="s">
        <v>1212</v>
      </c>
      <c r="I441" t="s">
        <v>10</v>
      </c>
    </row>
    <row r="442" spans="1:9">
      <c r="A442" s="2" t="s">
        <v>19</v>
      </c>
      <c r="B442" t="s">
        <v>20</v>
      </c>
      <c r="C442">
        <v>8</v>
      </c>
      <c r="D442" t="s">
        <v>1375</v>
      </c>
      <c r="E442" t="s">
        <v>616</v>
      </c>
      <c r="F442" t="s">
        <v>616</v>
      </c>
      <c r="G442">
        <v>2681</v>
      </c>
      <c r="H442" t="s">
        <v>1212</v>
      </c>
      <c r="I442" t="s">
        <v>10</v>
      </c>
    </row>
    <row r="443" spans="1:9">
      <c r="A443" s="2" t="s">
        <v>19</v>
      </c>
      <c r="B443" t="s">
        <v>20</v>
      </c>
      <c r="C443">
        <v>8</v>
      </c>
      <c r="D443" t="s">
        <v>1375</v>
      </c>
      <c r="E443" t="s">
        <v>617</v>
      </c>
      <c r="F443" t="s">
        <v>617</v>
      </c>
      <c r="G443">
        <v>5811</v>
      </c>
      <c r="H443" t="s">
        <v>21</v>
      </c>
      <c r="I443" t="s">
        <v>10</v>
      </c>
    </row>
    <row r="444" spans="1:9">
      <c r="A444" s="2" t="s">
        <v>19</v>
      </c>
      <c r="B444" t="s">
        <v>20</v>
      </c>
      <c r="C444">
        <v>8</v>
      </c>
      <c r="D444" t="s">
        <v>1375</v>
      </c>
      <c r="E444" t="s">
        <v>618</v>
      </c>
      <c r="F444" t="s">
        <v>618</v>
      </c>
      <c r="G444">
        <v>7468</v>
      </c>
      <c r="H444" t="s">
        <v>21</v>
      </c>
      <c r="I444" t="s">
        <v>10</v>
      </c>
    </row>
    <row r="445" spans="1:9">
      <c r="A445" s="2" t="s">
        <v>19</v>
      </c>
      <c r="B445" t="s">
        <v>20</v>
      </c>
      <c r="C445">
        <v>8</v>
      </c>
      <c r="D445" t="s">
        <v>1375</v>
      </c>
      <c r="E445" t="s">
        <v>619</v>
      </c>
      <c r="F445" t="s">
        <v>619</v>
      </c>
      <c r="G445">
        <v>4069</v>
      </c>
      <c r="H445" t="s">
        <v>21</v>
      </c>
      <c r="I445" t="s">
        <v>10</v>
      </c>
    </row>
    <row r="446" spans="1:9">
      <c r="A446" s="2" t="s">
        <v>19</v>
      </c>
      <c r="B446" t="s">
        <v>20</v>
      </c>
      <c r="C446">
        <v>8</v>
      </c>
      <c r="D446" t="s">
        <v>1375</v>
      </c>
      <c r="E446" t="s">
        <v>620</v>
      </c>
      <c r="F446" t="s">
        <v>620</v>
      </c>
      <c r="G446">
        <v>2002</v>
      </c>
      <c r="H446" t="s">
        <v>21</v>
      </c>
      <c r="I446" t="s">
        <v>10</v>
      </c>
    </row>
    <row r="447" spans="1:9">
      <c r="A447" s="2" t="s">
        <v>19</v>
      </c>
      <c r="B447" t="s">
        <v>20</v>
      </c>
      <c r="C447">
        <v>8</v>
      </c>
      <c r="D447" t="s">
        <v>1375</v>
      </c>
      <c r="E447" t="s">
        <v>621</v>
      </c>
      <c r="F447" t="s">
        <v>621</v>
      </c>
      <c r="G447">
        <v>1449</v>
      </c>
      <c r="H447" t="s">
        <v>21</v>
      </c>
      <c r="I447" t="s">
        <v>10</v>
      </c>
    </row>
    <row r="448" spans="1:9">
      <c r="A448" s="2" t="s">
        <v>19</v>
      </c>
      <c r="B448" t="s">
        <v>20</v>
      </c>
      <c r="C448">
        <v>8</v>
      </c>
      <c r="D448" t="s">
        <v>1375</v>
      </c>
      <c r="E448" t="s">
        <v>622</v>
      </c>
      <c r="F448" t="s">
        <v>622</v>
      </c>
      <c r="G448">
        <v>2290</v>
      </c>
      <c r="H448" t="s">
        <v>21</v>
      </c>
      <c r="I448" t="s">
        <v>10</v>
      </c>
    </row>
    <row r="449" spans="1:9">
      <c r="A449" s="2" t="s">
        <v>19</v>
      </c>
      <c r="B449" t="s">
        <v>20</v>
      </c>
      <c r="C449">
        <v>8</v>
      </c>
      <c r="D449" t="s">
        <v>1375</v>
      </c>
      <c r="E449" t="s">
        <v>623</v>
      </c>
      <c r="F449" t="s">
        <v>623</v>
      </c>
      <c r="G449">
        <v>2289</v>
      </c>
      <c r="H449" t="s">
        <v>21</v>
      </c>
      <c r="I449" t="s">
        <v>10</v>
      </c>
    </row>
    <row r="450" spans="1:9">
      <c r="A450" s="2" t="s">
        <v>19</v>
      </c>
      <c r="B450" t="s">
        <v>20</v>
      </c>
      <c r="C450">
        <v>8</v>
      </c>
      <c r="D450" t="s">
        <v>1375</v>
      </c>
      <c r="E450" t="s">
        <v>624</v>
      </c>
      <c r="F450" t="s">
        <v>624</v>
      </c>
      <c r="G450">
        <v>2490</v>
      </c>
      <c r="H450" t="s">
        <v>21</v>
      </c>
      <c r="I450" t="s">
        <v>10</v>
      </c>
    </row>
    <row r="451" spans="1:9">
      <c r="A451" s="2" t="s">
        <v>19</v>
      </c>
      <c r="B451" t="s">
        <v>20</v>
      </c>
      <c r="C451">
        <v>8</v>
      </c>
      <c r="D451" t="s">
        <v>1375</v>
      </c>
      <c r="E451" t="s">
        <v>625</v>
      </c>
      <c r="F451" t="s">
        <v>625</v>
      </c>
      <c r="G451">
        <v>6524</v>
      </c>
      <c r="H451" t="s">
        <v>21</v>
      </c>
      <c r="I451" t="s">
        <v>10</v>
      </c>
    </row>
    <row r="452" spans="1:9">
      <c r="A452" s="2" t="s">
        <v>19</v>
      </c>
      <c r="B452" t="s">
        <v>20</v>
      </c>
      <c r="C452">
        <v>8</v>
      </c>
      <c r="D452" t="s">
        <v>1375</v>
      </c>
      <c r="E452" t="s">
        <v>626</v>
      </c>
      <c r="F452" t="s">
        <v>626</v>
      </c>
      <c r="G452">
        <v>6435</v>
      </c>
      <c r="H452" t="s">
        <v>21</v>
      </c>
      <c r="I452" t="s">
        <v>10</v>
      </c>
    </row>
    <row r="453" spans="1:9">
      <c r="A453" s="2" t="s">
        <v>19</v>
      </c>
      <c r="B453" t="s">
        <v>20</v>
      </c>
      <c r="C453">
        <v>8</v>
      </c>
      <c r="D453" t="s">
        <v>1375</v>
      </c>
      <c r="E453" t="s">
        <v>627</v>
      </c>
      <c r="F453" t="s">
        <v>627</v>
      </c>
      <c r="G453">
        <v>3139</v>
      </c>
      <c r="H453" t="s">
        <v>21</v>
      </c>
      <c r="I453" t="s">
        <v>10</v>
      </c>
    </row>
    <row r="454" spans="1:9">
      <c r="A454" s="2" t="s">
        <v>19</v>
      </c>
      <c r="B454" t="s">
        <v>20</v>
      </c>
      <c r="C454">
        <v>8</v>
      </c>
      <c r="D454" t="s">
        <v>1375</v>
      </c>
      <c r="E454" t="s">
        <v>628</v>
      </c>
      <c r="F454" t="s">
        <v>628</v>
      </c>
      <c r="G454">
        <v>2689</v>
      </c>
      <c r="H454" t="s">
        <v>21</v>
      </c>
      <c r="I454" t="s">
        <v>10</v>
      </c>
    </row>
    <row r="455" spans="1:9">
      <c r="A455" s="2" t="s">
        <v>19</v>
      </c>
      <c r="B455" t="s">
        <v>20</v>
      </c>
      <c r="C455">
        <v>8</v>
      </c>
      <c r="D455" t="s">
        <v>1375</v>
      </c>
      <c r="E455" t="s">
        <v>629</v>
      </c>
      <c r="F455" t="s">
        <v>629</v>
      </c>
      <c r="G455">
        <v>2032</v>
      </c>
      <c r="H455" t="s">
        <v>21</v>
      </c>
      <c r="I455" t="s">
        <v>10</v>
      </c>
    </row>
    <row r="456" spans="1:9">
      <c r="A456" s="2" t="s">
        <v>19</v>
      </c>
      <c r="B456" t="s">
        <v>20</v>
      </c>
      <c r="C456">
        <v>8</v>
      </c>
      <c r="D456" t="s">
        <v>1375</v>
      </c>
      <c r="E456" t="s">
        <v>630</v>
      </c>
      <c r="F456" t="s">
        <v>630</v>
      </c>
      <c r="G456">
        <v>2191</v>
      </c>
      <c r="H456" t="s">
        <v>1212</v>
      </c>
      <c r="I456" t="s">
        <v>10</v>
      </c>
    </row>
    <row r="457" spans="1:9">
      <c r="A457" s="2" t="s">
        <v>19</v>
      </c>
      <c r="B457" t="s">
        <v>20</v>
      </c>
      <c r="C457">
        <v>8</v>
      </c>
      <c r="D457" t="s">
        <v>1375</v>
      </c>
      <c r="E457" t="s">
        <v>631</v>
      </c>
      <c r="F457" t="s">
        <v>631</v>
      </c>
      <c r="G457">
        <v>1815</v>
      </c>
      <c r="H457" t="s">
        <v>21</v>
      </c>
      <c r="I457" t="s">
        <v>10</v>
      </c>
    </row>
    <row r="458" spans="1:9">
      <c r="A458" s="2" t="s">
        <v>19</v>
      </c>
      <c r="B458" t="s">
        <v>20</v>
      </c>
      <c r="C458">
        <v>8</v>
      </c>
      <c r="D458" t="s">
        <v>1375</v>
      </c>
      <c r="E458" t="s">
        <v>632</v>
      </c>
      <c r="F458" t="s">
        <v>632</v>
      </c>
      <c r="G458">
        <v>1807</v>
      </c>
      <c r="H458" t="s">
        <v>21</v>
      </c>
      <c r="I458" t="s">
        <v>10</v>
      </c>
    </row>
    <row r="459" spans="1:9">
      <c r="A459" s="2" t="s">
        <v>19</v>
      </c>
      <c r="B459" t="s">
        <v>20</v>
      </c>
      <c r="C459">
        <v>8</v>
      </c>
      <c r="D459" t="s">
        <v>1375</v>
      </c>
      <c r="E459" t="s">
        <v>633</v>
      </c>
      <c r="F459" t="s">
        <v>633</v>
      </c>
      <c r="G459">
        <v>1905</v>
      </c>
      <c r="H459" t="s">
        <v>21</v>
      </c>
      <c r="I459" t="s">
        <v>10</v>
      </c>
    </row>
    <row r="460" spans="1:9">
      <c r="A460" s="2" t="s">
        <v>19</v>
      </c>
      <c r="B460" t="s">
        <v>20</v>
      </c>
      <c r="C460">
        <v>8</v>
      </c>
      <c r="D460" t="s">
        <v>1375</v>
      </c>
      <c r="E460" t="s">
        <v>634</v>
      </c>
      <c r="F460" t="s">
        <v>634</v>
      </c>
      <c r="G460">
        <v>1300</v>
      </c>
      <c r="H460" t="s">
        <v>21</v>
      </c>
      <c r="I460" t="s">
        <v>10</v>
      </c>
    </row>
    <row r="461" spans="1:9">
      <c r="A461" s="2" t="s">
        <v>19</v>
      </c>
      <c r="B461" t="s">
        <v>20</v>
      </c>
      <c r="C461">
        <v>8</v>
      </c>
      <c r="D461" t="s">
        <v>1375</v>
      </c>
      <c r="E461" t="s">
        <v>635</v>
      </c>
      <c r="F461" t="s">
        <v>635</v>
      </c>
      <c r="G461">
        <v>1679</v>
      </c>
      <c r="H461" t="s">
        <v>21</v>
      </c>
      <c r="I461" t="s">
        <v>10</v>
      </c>
    </row>
    <row r="462" spans="1:9">
      <c r="A462" s="2" t="s">
        <v>19</v>
      </c>
      <c r="B462" t="s">
        <v>20</v>
      </c>
      <c r="C462">
        <v>8</v>
      </c>
      <c r="D462" t="s">
        <v>1375</v>
      </c>
      <c r="E462" t="s">
        <v>636</v>
      </c>
      <c r="F462" t="s">
        <v>636</v>
      </c>
      <c r="G462">
        <v>1450</v>
      </c>
      <c r="H462" t="s">
        <v>1212</v>
      </c>
      <c r="I462" t="s">
        <v>10</v>
      </c>
    </row>
    <row r="463" spans="1:9">
      <c r="A463" s="2" t="s">
        <v>19</v>
      </c>
      <c r="B463" t="s">
        <v>20</v>
      </c>
      <c r="C463">
        <v>8</v>
      </c>
      <c r="D463" t="s">
        <v>1375</v>
      </c>
      <c r="E463" t="s">
        <v>637</v>
      </c>
      <c r="F463" t="s">
        <v>637</v>
      </c>
      <c r="G463">
        <v>3870</v>
      </c>
      <c r="H463" t="s">
        <v>21</v>
      </c>
      <c r="I463" t="s">
        <v>10</v>
      </c>
    </row>
    <row r="464" spans="1:9">
      <c r="A464" s="2" t="s">
        <v>19</v>
      </c>
      <c r="B464" t="s">
        <v>20</v>
      </c>
      <c r="C464">
        <v>8</v>
      </c>
      <c r="D464" t="s">
        <v>1375</v>
      </c>
      <c r="E464" t="s">
        <v>638</v>
      </c>
      <c r="F464" t="s">
        <v>638</v>
      </c>
      <c r="G464">
        <v>5570</v>
      </c>
      <c r="H464" t="s">
        <v>21</v>
      </c>
      <c r="I464" t="s">
        <v>10</v>
      </c>
    </row>
    <row r="465" spans="1:9">
      <c r="A465" s="2" t="s">
        <v>19</v>
      </c>
      <c r="B465" t="s">
        <v>20</v>
      </c>
      <c r="C465">
        <v>8</v>
      </c>
      <c r="D465" t="s">
        <v>1375</v>
      </c>
      <c r="E465" t="s">
        <v>639</v>
      </c>
      <c r="F465" t="s">
        <v>639</v>
      </c>
      <c r="G465">
        <v>4501</v>
      </c>
      <c r="H465" t="s">
        <v>21</v>
      </c>
      <c r="I465" t="s">
        <v>10</v>
      </c>
    </row>
    <row r="466" spans="1:9">
      <c r="A466" s="2" t="s">
        <v>19</v>
      </c>
      <c r="B466" t="s">
        <v>20</v>
      </c>
      <c r="C466">
        <v>8</v>
      </c>
      <c r="D466" t="s">
        <v>1375</v>
      </c>
      <c r="E466" t="s">
        <v>640</v>
      </c>
      <c r="F466" t="s">
        <v>640</v>
      </c>
      <c r="G466">
        <v>4234</v>
      </c>
      <c r="H466" t="s">
        <v>21</v>
      </c>
      <c r="I466" t="s">
        <v>10</v>
      </c>
    </row>
    <row r="467" spans="1:9">
      <c r="A467" s="2" t="s">
        <v>19</v>
      </c>
      <c r="B467" t="s">
        <v>20</v>
      </c>
      <c r="C467">
        <v>8</v>
      </c>
      <c r="D467" t="s">
        <v>1375</v>
      </c>
      <c r="E467" t="s">
        <v>641</v>
      </c>
      <c r="F467" t="s">
        <v>641</v>
      </c>
      <c r="G467">
        <v>11006</v>
      </c>
      <c r="H467" t="s">
        <v>21</v>
      </c>
      <c r="I467" t="s">
        <v>10</v>
      </c>
    </row>
    <row r="468" spans="1:9">
      <c r="A468" s="2" t="s">
        <v>19</v>
      </c>
      <c r="B468" t="s">
        <v>20</v>
      </c>
      <c r="C468">
        <v>8</v>
      </c>
      <c r="D468" t="s">
        <v>1375</v>
      </c>
      <c r="E468" t="s">
        <v>642</v>
      </c>
      <c r="F468" t="s">
        <v>642</v>
      </c>
      <c r="G468">
        <v>10948</v>
      </c>
      <c r="H468" t="s">
        <v>21</v>
      </c>
      <c r="I468" t="s">
        <v>10</v>
      </c>
    </row>
    <row r="469" spans="1:9">
      <c r="A469" s="2" t="s">
        <v>19</v>
      </c>
      <c r="B469" t="s">
        <v>20</v>
      </c>
      <c r="C469">
        <v>8</v>
      </c>
      <c r="D469" t="s">
        <v>1375</v>
      </c>
      <c r="E469" t="s">
        <v>643</v>
      </c>
      <c r="F469" t="s">
        <v>643</v>
      </c>
      <c r="G469">
        <v>5761</v>
      </c>
      <c r="H469" t="s">
        <v>21</v>
      </c>
      <c r="I469" t="s">
        <v>10</v>
      </c>
    </row>
    <row r="470" spans="1:9">
      <c r="A470" s="2" t="s">
        <v>19</v>
      </c>
      <c r="B470" t="s">
        <v>20</v>
      </c>
      <c r="C470">
        <v>8</v>
      </c>
      <c r="D470" t="s">
        <v>1375</v>
      </c>
      <c r="E470" t="s">
        <v>644</v>
      </c>
      <c r="F470" t="s">
        <v>644</v>
      </c>
      <c r="G470">
        <v>4567</v>
      </c>
      <c r="H470" t="s">
        <v>21</v>
      </c>
      <c r="I470" t="s">
        <v>10</v>
      </c>
    </row>
    <row r="471" spans="1:9">
      <c r="A471" s="2" t="s">
        <v>19</v>
      </c>
      <c r="B471" t="s">
        <v>20</v>
      </c>
      <c r="C471">
        <v>8</v>
      </c>
      <c r="D471" t="s">
        <v>1375</v>
      </c>
      <c r="E471" t="s">
        <v>645</v>
      </c>
      <c r="F471" t="s">
        <v>645</v>
      </c>
      <c r="G471">
        <v>4313</v>
      </c>
      <c r="H471" t="s">
        <v>1212</v>
      </c>
      <c r="I471" t="s">
        <v>10</v>
      </c>
    </row>
    <row r="472" spans="1:9">
      <c r="A472" s="2" t="s">
        <v>19</v>
      </c>
      <c r="B472" t="s">
        <v>20</v>
      </c>
      <c r="C472">
        <v>8</v>
      </c>
      <c r="D472" t="s">
        <v>1375</v>
      </c>
      <c r="E472" t="s">
        <v>646</v>
      </c>
      <c r="F472" t="s">
        <v>646</v>
      </c>
      <c r="G472">
        <v>3020</v>
      </c>
      <c r="H472" t="s">
        <v>21</v>
      </c>
      <c r="I472" t="s">
        <v>10</v>
      </c>
    </row>
    <row r="473" spans="1:9">
      <c r="A473" s="2" t="s">
        <v>19</v>
      </c>
      <c r="B473" t="s">
        <v>20</v>
      </c>
      <c r="C473">
        <v>8</v>
      </c>
      <c r="D473" t="s">
        <v>1375</v>
      </c>
      <c r="E473" t="s">
        <v>647</v>
      </c>
      <c r="F473" t="s">
        <v>647</v>
      </c>
      <c r="G473">
        <v>6126</v>
      </c>
      <c r="H473" t="s">
        <v>21</v>
      </c>
      <c r="I473" t="s">
        <v>10</v>
      </c>
    </row>
    <row r="474" spans="1:9">
      <c r="A474" s="2" t="s">
        <v>19</v>
      </c>
      <c r="B474" t="s">
        <v>20</v>
      </c>
      <c r="C474">
        <v>8</v>
      </c>
      <c r="D474" t="s">
        <v>1375</v>
      </c>
      <c r="E474" t="s">
        <v>648</v>
      </c>
      <c r="F474" t="s">
        <v>648</v>
      </c>
      <c r="G474">
        <v>22192</v>
      </c>
      <c r="H474" t="s">
        <v>21</v>
      </c>
      <c r="I474" t="s">
        <v>10</v>
      </c>
    </row>
    <row r="475" spans="1:9">
      <c r="A475" s="2" t="s">
        <v>19</v>
      </c>
      <c r="B475" t="s">
        <v>20</v>
      </c>
      <c r="C475">
        <v>8</v>
      </c>
      <c r="D475" t="s">
        <v>1375</v>
      </c>
      <c r="E475" t="s">
        <v>649</v>
      </c>
      <c r="F475" t="s">
        <v>649</v>
      </c>
      <c r="G475">
        <v>40332</v>
      </c>
      <c r="H475" t="s">
        <v>21</v>
      </c>
      <c r="I475" t="s">
        <v>10</v>
      </c>
    </row>
    <row r="476" spans="1:9">
      <c r="A476" s="2" t="s">
        <v>19</v>
      </c>
      <c r="B476" t="s">
        <v>20</v>
      </c>
      <c r="C476">
        <v>8</v>
      </c>
      <c r="D476" t="s">
        <v>1375</v>
      </c>
      <c r="E476" t="s">
        <v>650</v>
      </c>
      <c r="F476" t="s">
        <v>650</v>
      </c>
      <c r="G476">
        <v>17616</v>
      </c>
      <c r="H476" t="s">
        <v>21</v>
      </c>
      <c r="I476" t="s">
        <v>10</v>
      </c>
    </row>
    <row r="477" spans="1:9">
      <c r="A477" s="2" t="s">
        <v>19</v>
      </c>
      <c r="B477" t="s">
        <v>20</v>
      </c>
      <c r="C477">
        <v>8</v>
      </c>
      <c r="D477" t="s">
        <v>1375</v>
      </c>
      <c r="E477" t="s">
        <v>651</v>
      </c>
      <c r="F477" t="s">
        <v>651</v>
      </c>
      <c r="G477">
        <v>13962</v>
      </c>
      <c r="H477" t="s">
        <v>21</v>
      </c>
      <c r="I477" t="s">
        <v>10</v>
      </c>
    </row>
    <row r="478" spans="1:9">
      <c r="A478" s="2" t="s">
        <v>19</v>
      </c>
      <c r="B478" t="s">
        <v>20</v>
      </c>
      <c r="C478">
        <v>8</v>
      </c>
      <c r="D478" t="s">
        <v>1375</v>
      </c>
      <c r="E478" t="s">
        <v>652</v>
      </c>
      <c r="F478" t="s">
        <v>652</v>
      </c>
      <c r="G478">
        <v>20666</v>
      </c>
      <c r="H478" t="s">
        <v>21</v>
      </c>
      <c r="I478" t="s">
        <v>10</v>
      </c>
    </row>
    <row r="479" spans="1:9">
      <c r="A479" s="2" t="s">
        <v>19</v>
      </c>
      <c r="B479" t="s">
        <v>20</v>
      </c>
      <c r="C479">
        <v>8</v>
      </c>
      <c r="D479" t="s">
        <v>1375</v>
      </c>
      <c r="E479" t="s">
        <v>653</v>
      </c>
      <c r="F479" t="s">
        <v>653</v>
      </c>
      <c r="G479">
        <v>20139</v>
      </c>
      <c r="H479" t="s">
        <v>21</v>
      </c>
      <c r="I479" t="s">
        <v>10</v>
      </c>
    </row>
    <row r="480" spans="1:9">
      <c r="A480" s="2" t="s">
        <v>19</v>
      </c>
      <c r="B480" t="s">
        <v>20</v>
      </c>
      <c r="C480">
        <v>8</v>
      </c>
      <c r="D480" t="s">
        <v>1375</v>
      </c>
      <c r="E480" t="s">
        <v>654</v>
      </c>
      <c r="F480" t="s">
        <v>654</v>
      </c>
      <c r="G480">
        <v>13199</v>
      </c>
      <c r="H480" t="s">
        <v>1212</v>
      </c>
      <c r="I480" t="s">
        <v>10</v>
      </c>
    </row>
    <row r="481" spans="1:9">
      <c r="A481" s="2" t="s">
        <v>19</v>
      </c>
      <c r="B481" t="s">
        <v>20</v>
      </c>
      <c r="C481">
        <v>8</v>
      </c>
      <c r="D481" t="s">
        <v>1375</v>
      </c>
      <c r="E481" t="s">
        <v>655</v>
      </c>
      <c r="F481" t="s">
        <v>655</v>
      </c>
      <c r="G481">
        <v>10193</v>
      </c>
      <c r="H481" t="s">
        <v>1212</v>
      </c>
      <c r="I481" t="s">
        <v>10</v>
      </c>
    </row>
    <row r="482" spans="1:9">
      <c r="A482" s="2" t="s">
        <v>19</v>
      </c>
      <c r="B482" t="s">
        <v>20</v>
      </c>
      <c r="C482">
        <v>8</v>
      </c>
      <c r="D482" t="s">
        <v>1375</v>
      </c>
      <c r="E482" t="s">
        <v>656</v>
      </c>
      <c r="F482" t="s">
        <v>656</v>
      </c>
      <c r="G482">
        <v>7251</v>
      </c>
      <c r="H482" t="s">
        <v>21</v>
      </c>
      <c r="I482" t="s">
        <v>10</v>
      </c>
    </row>
    <row r="483" spans="1:9">
      <c r="A483" s="2" t="s">
        <v>19</v>
      </c>
      <c r="B483" t="s">
        <v>20</v>
      </c>
      <c r="C483">
        <v>8</v>
      </c>
      <c r="D483" t="s">
        <v>1375</v>
      </c>
      <c r="E483" t="s">
        <v>657</v>
      </c>
      <c r="F483" t="s">
        <v>657</v>
      </c>
      <c r="G483">
        <v>6915</v>
      </c>
      <c r="H483" t="s">
        <v>21</v>
      </c>
      <c r="I483" t="s">
        <v>10</v>
      </c>
    </row>
    <row r="484" spans="1:9">
      <c r="A484" s="2" t="s">
        <v>19</v>
      </c>
      <c r="B484" t="s">
        <v>20</v>
      </c>
      <c r="C484">
        <v>8</v>
      </c>
      <c r="D484" t="s">
        <v>1375</v>
      </c>
      <c r="E484" t="s">
        <v>658</v>
      </c>
      <c r="F484" t="s">
        <v>658</v>
      </c>
      <c r="G484">
        <v>5565</v>
      </c>
      <c r="H484" t="s">
        <v>21</v>
      </c>
      <c r="I484" t="s">
        <v>10</v>
      </c>
    </row>
    <row r="485" spans="1:9">
      <c r="A485" s="2" t="s">
        <v>19</v>
      </c>
      <c r="B485" t="s">
        <v>20</v>
      </c>
      <c r="C485">
        <v>8</v>
      </c>
      <c r="D485" t="s">
        <v>1375</v>
      </c>
      <c r="E485" t="s">
        <v>659</v>
      </c>
      <c r="F485" t="s">
        <v>659</v>
      </c>
      <c r="G485">
        <v>6205</v>
      </c>
      <c r="H485" t="s">
        <v>21</v>
      </c>
      <c r="I485" t="s">
        <v>10</v>
      </c>
    </row>
    <row r="486" spans="1:9">
      <c r="A486" s="2" t="s">
        <v>19</v>
      </c>
      <c r="B486" t="s">
        <v>20</v>
      </c>
      <c r="C486">
        <v>8</v>
      </c>
      <c r="D486" t="s">
        <v>1375</v>
      </c>
      <c r="E486" t="s">
        <v>660</v>
      </c>
      <c r="F486" t="s">
        <v>660</v>
      </c>
      <c r="G486">
        <v>5014</v>
      </c>
      <c r="H486" t="s">
        <v>21</v>
      </c>
      <c r="I486" t="s">
        <v>10</v>
      </c>
    </row>
    <row r="487" spans="1:9">
      <c r="A487" s="2" t="s">
        <v>19</v>
      </c>
      <c r="B487" t="s">
        <v>20</v>
      </c>
      <c r="C487">
        <v>8</v>
      </c>
      <c r="D487" t="s">
        <v>1375</v>
      </c>
      <c r="E487" t="s">
        <v>661</v>
      </c>
      <c r="F487" t="s">
        <v>661</v>
      </c>
      <c r="G487">
        <v>5171</v>
      </c>
      <c r="H487" t="s">
        <v>21</v>
      </c>
      <c r="I487" t="s">
        <v>10</v>
      </c>
    </row>
    <row r="488" spans="1:9">
      <c r="A488" s="2" t="s">
        <v>19</v>
      </c>
      <c r="B488" t="s">
        <v>20</v>
      </c>
      <c r="C488">
        <v>8</v>
      </c>
      <c r="D488" t="s">
        <v>1375</v>
      </c>
      <c r="E488" t="s">
        <v>662</v>
      </c>
      <c r="F488" t="s">
        <v>662</v>
      </c>
      <c r="G488">
        <v>4878</v>
      </c>
      <c r="H488" t="s">
        <v>21</v>
      </c>
      <c r="I488" t="s">
        <v>10</v>
      </c>
    </row>
    <row r="489" spans="1:9">
      <c r="A489" s="2" t="s">
        <v>19</v>
      </c>
      <c r="B489" t="s">
        <v>20</v>
      </c>
      <c r="C489">
        <v>8</v>
      </c>
      <c r="D489" t="s">
        <v>1375</v>
      </c>
      <c r="E489" t="s">
        <v>663</v>
      </c>
      <c r="F489" t="s">
        <v>663</v>
      </c>
      <c r="G489">
        <v>4847</v>
      </c>
      <c r="H489" t="s">
        <v>21</v>
      </c>
      <c r="I489" t="s">
        <v>10</v>
      </c>
    </row>
    <row r="490" spans="1:9">
      <c r="A490" s="2" t="s">
        <v>19</v>
      </c>
      <c r="B490" t="s">
        <v>20</v>
      </c>
      <c r="C490">
        <v>8</v>
      </c>
      <c r="D490" t="s">
        <v>1375</v>
      </c>
      <c r="E490" t="s">
        <v>664</v>
      </c>
      <c r="F490" t="s">
        <v>664</v>
      </c>
      <c r="G490">
        <v>6001</v>
      </c>
      <c r="H490" t="s">
        <v>21</v>
      </c>
      <c r="I490" t="s">
        <v>10</v>
      </c>
    </row>
    <row r="491" spans="1:9">
      <c r="A491" s="2" t="s">
        <v>19</v>
      </c>
      <c r="B491" t="s">
        <v>20</v>
      </c>
      <c r="C491">
        <v>8</v>
      </c>
      <c r="D491" t="s">
        <v>1375</v>
      </c>
      <c r="E491" t="s">
        <v>665</v>
      </c>
      <c r="F491" t="s">
        <v>665</v>
      </c>
      <c r="G491">
        <v>15104</v>
      </c>
      <c r="H491" t="s">
        <v>21</v>
      </c>
      <c r="I491" t="s">
        <v>10</v>
      </c>
    </row>
    <row r="492" spans="1:9">
      <c r="A492" s="2" t="s">
        <v>19</v>
      </c>
      <c r="B492" t="s">
        <v>20</v>
      </c>
      <c r="C492">
        <v>8</v>
      </c>
      <c r="D492" t="s">
        <v>1375</v>
      </c>
      <c r="E492" t="s">
        <v>666</v>
      </c>
      <c r="F492" t="s">
        <v>666</v>
      </c>
      <c r="G492">
        <v>16926</v>
      </c>
      <c r="H492" t="s">
        <v>21</v>
      </c>
      <c r="I492" t="s">
        <v>10</v>
      </c>
    </row>
    <row r="493" spans="1:9">
      <c r="A493" s="2" t="s">
        <v>19</v>
      </c>
      <c r="B493" t="s">
        <v>20</v>
      </c>
      <c r="C493">
        <v>8</v>
      </c>
      <c r="D493" t="s">
        <v>1375</v>
      </c>
      <c r="E493" t="s">
        <v>667</v>
      </c>
      <c r="F493" t="s">
        <v>667</v>
      </c>
      <c r="G493">
        <v>19497</v>
      </c>
      <c r="H493" t="s">
        <v>21</v>
      </c>
      <c r="I493" t="s">
        <v>10</v>
      </c>
    </row>
    <row r="494" spans="1:9">
      <c r="A494" s="2" t="s">
        <v>19</v>
      </c>
      <c r="B494" t="s">
        <v>20</v>
      </c>
      <c r="C494">
        <v>8</v>
      </c>
      <c r="D494" t="s">
        <v>1375</v>
      </c>
      <c r="E494" t="s">
        <v>668</v>
      </c>
      <c r="F494" t="s">
        <v>668</v>
      </c>
      <c r="G494">
        <v>11859</v>
      </c>
      <c r="H494" t="s">
        <v>21</v>
      </c>
      <c r="I494" t="s">
        <v>10</v>
      </c>
    </row>
    <row r="495" spans="1:9">
      <c r="A495" s="2" t="s">
        <v>19</v>
      </c>
      <c r="B495" t="s">
        <v>20</v>
      </c>
      <c r="C495">
        <v>8</v>
      </c>
      <c r="D495" t="s">
        <v>1375</v>
      </c>
      <c r="E495" t="s">
        <v>669</v>
      </c>
      <c r="F495" t="s">
        <v>669</v>
      </c>
      <c r="G495">
        <v>9260</v>
      </c>
      <c r="H495" t="s">
        <v>21</v>
      </c>
      <c r="I495" t="s">
        <v>10</v>
      </c>
    </row>
    <row r="496" spans="1:9">
      <c r="A496" s="2" t="s">
        <v>19</v>
      </c>
      <c r="B496" t="s">
        <v>20</v>
      </c>
      <c r="C496">
        <v>8</v>
      </c>
      <c r="D496" t="s">
        <v>1375</v>
      </c>
      <c r="E496" t="s">
        <v>670</v>
      </c>
      <c r="F496" t="s">
        <v>670</v>
      </c>
      <c r="G496">
        <v>7438</v>
      </c>
      <c r="H496" t="s">
        <v>21</v>
      </c>
      <c r="I496" t="s">
        <v>10</v>
      </c>
    </row>
    <row r="497" spans="1:9">
      <c r="A497" s="2" t="s">
        <v>19</v>
      </c>
      <c r="B497" t="s">
        <v>20</v>
      </c>
      <c r="C497">
        <v>8</v>
      </c>
      <c r="D497" t="s">
        <v>1375</v>
      </c>
      <c r="E497" t="s">
        <v>671</v>
      </c>
      <c r="F497" t="s">
        <v>671</v>
      </c>
      <c r="G497">
        <v>7952</v>
      </c>
      <c r="H497" t="s">
        <v>21</v>
      </c>
      <c r="I497" t="s">
        <v>10</v>
      </c>
    </row>
    <row r="498" spans="1:9">
      <c r="A498" s="2" t="s">
        <v>19</v>
      </c>
      <c r="B498" t="s">
        <v>20</v>
      </c>
      <c r="C498">
        <v>8</v>
      </c>
      <c r="D498" t="s">
        <v>1375</v>
      </c>
      <c r="E498" t="s">
        <v>672</v>
      </c>
      <c r="F498" t="s">
        <v>672</v>
      </c>
      <c r="G498">
        <v>8116</v>
      </c>
      <c r="H498" t="s">
        <v>1212</v>
      </c>
      <c r="I498" t="s">
        <v>10</v>
      </c>
    </row>
    <row r="499" spans="1:9">
      <c r="A499" s="2" t="s">
        <v>19</v>
      </c>
      <c r="B499" t="s">
        <v>20</v>
      </c>
      <c r="C499">
        <v>8</v>
      </c>
      <c r="D499" t="s">
        <v>1375</v>
      </c>
      <c r="E499" t="s">
        <v>673</v>
      </c>
      <c r="F499" t="s">
        <v>673</v>
      </c>
      <c r="G499">
        <v>6704</v>
      </c>
      <c r="H499" t="s">
        <v>1212</v>
      </c>
      <c r="I499" t="s">
        <v>10</v>
      </c>
    </row>
    <row r="500" spans="1:9">
      <c r="A500" s="2" t="s">
        <v>19</v>
      </c>
      <c r="B500" t="s">
        <v>20</v>
      </c>
      <c r="C500">
        <v>8</v>
      </c>
      <c r="D500" t="s">
        <v>1375</v>
      </c>
      <c r="E500" t="s">
        <v>674</v>
      </c>
      <c r="F500" t="s">
        <v>674</v>
      </c>
      <c r="G500">
        <v>5634</v>
      </c>
      <c r="H500" t="s">
        <v>21</v>
      </c>
      <c r="I500" t="s">
        <v>10</v>
      </c>
    </row>
    <row r="501" spans="1:9">
      <c r="A501" s="2" t="s">
        <v>19</v>
      </c>
      <c r="B501" t="s">
        <v>20</v>
      </c>
      <c r="C501">
        <v>8</v>
      </c>
      <c r="D501" t="s">
        <v>1375</v>
      </c>
      <c r="E501" t="s">
        <v>675</v>
      </c>
      <c r="F501" t="s">
        <v>675</v>
      </c>
      <c r="G501">
        <v>6239</v>
      </c>
      <c r="H501" t="s">
        <v>21</v>
      </c>
      <c r="I501" t="s">
        <v>10</v>
      </c>
    </row>
    <row r="502" spans="1:9">
      <c r="A502" s="2" t="s">
        <v>19</v>
      </c>
      <c r="B502" t="s">
        <v>20</v>
      </c>
      <c r="C502">
        <v>8</v>
      </c>
      <c r="D502" t="s">
        <v>1375</v>
      </c>
      <c r="E502" t="s">
        <v>676</v>
      </c>
      <c r="F502" t="s">
        <v>676</v>
      </c>
      <c r="G502">
        <v>17221</v>
      </c>
      <c r="H502" t="s">
        <v>21</v>
      </c>
      <c r="I502" t="s">
        <v>10</v>
      </c>
    </row>
    <row r="503" spans="1:9">
      <c r="A503" s="2" t="s">
        <v>19</v>
      </c>
      <c r="B503" t="s">
        <v>20</v>
      </c>
      <c r="C503">
        <v>8</v>
      </c>
      <c r="D503" t="s">
        <v>1375</v>
      </c>
      <c r="E503" t="s">
        <v>677</v>
      </c>
      <c r="F503" t="s">
        <v>677</v>
      </c>
      <c r="G503">
        <v>60037</v>
      </c>
      <c r="H503" t="s">
        <v>21</v>
      </c>
      <c r="I503" t="s">
        <v>10</v>
      </c>
    </row>
    <row r="504" spans="1:9">
      <c r="A504" s="2" t="s">
        <v>19</v>
      </c>
      <c r="B504" t="s">
        <v>20</v>
      </c>
      <c r="C504">
        <v>8</v>
      </c>
      <c r="D504" t="s">
        <v>1375</v>
      </c>
      <c r="E504" t="s">
        <v>678</v>
      </c>
      <c r="F504" t="s">
        <v>678</v>
      </c>
      <c r="G504">
        <v>34181</v>
      </c>
      <c r="H504" t="s">
        <v>21</v>
      </c>
      <c r="I504" t="s">
        <v>10</v>
      </c>
    </row>
    <row r="505" spans="1:9">
      <c r="A505" s="2" t="s">
        <v>19</v>
      </c>
      <c r="B505" t="s">
        <v>20</v>
      </c>
      <c r="C505">
        <v>8</v>
      </c>
      <c r="D505" t="s">
        <v>1375</v>
      </c>
      <c r="E505" t="s">
        <v>679</v>
      </c>
      <c r="F505" t="s">
        <v>679</v>
      </c>
      <c r="G505">
        <v>21909</v>
      </c>
      <c r="H505" t="s">
        <v>21</v>
      </c>
      <c r="I505" t="s">
        <v>10</v>
      </c>
    </row>
    <row r="506" spans="1:9">
      <c r="A506" s="2" t="s">
        <v>19</v>
      </c>
      <c r="B506" t="s">
        <v>20</v>
      </c>
      <c r="C506">
        <v>8</v>
      </c>
      <c r="D506" t="s">
        <v>1375</v>
      </c>
      <c r="E506" t="s">
        <v>680</v>
      </c>
      <c r="F506" t="s">
        <v>680</v>
      </c>
      <c r="G506">
        <v>17045</v>
      </c>
      <c r="H506" t="s">
        <v>1212</v>
      </c>
      <c r="I506" t="s">
        <v>10</v>
      </c>
    </row>
    <row r="507" spans="1:9">
      <c r="A507" s="2" t="s">
        <v>19</v>
      </c>
      <c r="B507" t="s">
        <v>20</v>
      </c>
      <c r="C507">
        <v>8</v>
      </c>
      <c r="D507" t="s">
        <v>1375</v>
      </c>
      <c r="E507" t="s">
        <v>681</v>
      </c>
      <c r="F507" t="s">
        <v>681</v>
      </c>
      <c r="G507">
        <v>14566</v>
      </c>
      <c r="H507" t="s">
        <v>1212</v>
      </c>
      <c r="I507" t="s">
        <v>10</v>
      </c>
    </row>
    <row r="508" spans="1:9">
      <c r="A508" s="2" t="s">
        <v>19</v>
      </c>
      <c r="B508" t="s">
        <v>20</v>
      </c>
      <c r="C508">
        <v>8</v>
      </c>
      <c r="D508" t="s">
        <v>1375</v>
      </c>
      <c r="E508" t="s">
        <v>682</v>
      </c>
      <c r="F508" t="s">
        <v>682</v>
      </c>
      <c r="G508">
        <v>11811</v>
      </c>
      <c r="H508" t="s">
        <v>1212</v>
      </c>
      <c r="I508" t="s">
        <v>10</v>
      </c>
    </row>
    <row r="509" spans="1:9">
      <c r="A509" s="2" t="s">
        <v>19</v>
      </c>
      <c r="B509" t="s">
        <v>20</v>
      </c>
      <c r="C509">
        <v>8</v>
      </c>
      <c r="D509" t="s">
        <v>1375</v>
      </c>
      <c r="E509" t="s">
        <v>683</v>
      </c>
      <c r="F509" t="s">
        <v>683</v>
      </c>
      <c r="G509">
        <v>10736</v>
      </c>
      <c r="H509" t="s">
        <v>1212</v>
      </c>
      <c r="I509" t="s">
        <v>10</v>
      </c>
    </row>
    <row r="510" spans="1:9">
      <c r="A510" s="2" t="s">
        <v>19</v>
      </c>
      <c r="B510" t="s">
        <v>20</v>
      </c>
      <c r="C510">
        <v>8</v>
      </c>
      <c r="D510" t="s">
        <v>1375</v>
      </c>
      <c r="E510" t="s">
        <v>684</v>
      </c>
      <c r="F510" t="s">
        <v>684</v>
      </c>
      <c r="G510">
        <v>9856</v>
      </c>
      <c r="H510" t="s">
        <v>1212</v>
      </c>
      <c r="I510" t="s">
        <v>10</v>
      </c>
    </row>
    <row r="511" spans="1:9">
      <c r="A511" s="2" t="s">
        <v>19</v>
      </c>
      <c r="B511" t="s">
        <v>20</v>
      </c>
      <c r="C511">
        <v>8</v>
      </c>
      <c r="D511" t="s">
        <v>1375</v>
      </c>
      <c r="E511" t="s">
        <v>685</v>
      </c>
      <c r="F511" t="s">
        <v>685</v>
      </c>
      <c r="G511">
        <v>7944</v>
      </c>
      <c r="H511" t="s">
        <v>1212</v>
      </c>
      <c r="I511" t="s">
        <v>10</v>
      </c>
    </row>
    <row r="512" spans="1:9">
      <c r="A512" s="2" t="s">
        <v>19</v>
      </c>
      <c r="B512" t="s">
        <v>20</v>
      </c>
      <c r="C512">
        <v>8</v>
      </c>
      <c r="D512" t="s">
        <v>1375</v>
      </c>
      <c r="E512" t="s">
        <v>686</v>
      </c>
      <c r="F512" t="s">
        <v>686</v>
      </c>
      <c r="G512">
        <v>7607</v>
      </c>
      <c r="H512" t="s">
        <v>1212</v>
      </c>
      <c r="I512" t="s">
        <v>10</v>
      </c>
    </row>
    <row r="513" spans="1:9">
      <c r="A513" s="2" t="s">
        <v>19</v>
      </c>
      <c r="B513" t="s">
        <v>20</v>
      </c>
      <c r="C513">
        <v>8</v>
      </c>
      <c r="D513" t="s">
        <v>1375</v>
      </c>
      <c r="E513" t="s">
        <v>687</v>
      </c>
      <c r="F513" t="s">
        <v>687</v>
      </c>
      <c r="G513">
        <v>7487</v>
      </c>
      <c r="H513" t="s">
        <v>1212</v>
      </c>
      <c r="I513" t="s">
        <v>10</v>
      </c>
    </row>
    <row r="514" spans="1:9">
      <c r="A514" s="2" t="s">
        <v>19</v>
      </c>
      <c r="B514" t="s">
        <v>20</v>
      </c>
      <c r="C514">
        <v>8</v>
      </c>
      <c r="D514" t="s">
        <v>1375</v>
      </c>
      <c r="E514" t="s">
        <v>688</v>
      </c>
      <c r="F514" t="s">
        <v>688</v>
      </c>
      <c r="G514">
        <v>13959</v>
      </c>
      <c r="H514" t="s">
        <v>1212</v>
      </c>
      <c r="I514" t="s">
        <v>10</v>
      </c>
    </row>
    <row r="515" spans="1:9">
      <c r="A515" s="2" t="s">
        <v>19</v>
      </c>
      <c r="B515" t="s">
        <v>20</v>
      </c>
      <c r="C515">
        <v>8</v>
      </c>
      <c r="D515" t="s">
        <v>1375</v>
      </c>
      <c r="E515" t="s">
        <v>689</v>
      </c>
      <c r="F515" t="s">
        <v>689</v>
      </c>
      <c r="G515">
        <v>39811</v>
      </c>
      <c r="H515" t="s">
        <v>21</v>
      </c>
      <c r="I515" t="s">
        <v>10</v>
      </c>
    </row>
    <row r="516" spans="1:9">
      <c r="A516" s="2" t="s">
        <v>19</v>
      </c>
      <c r="B516" t="s">
        <v>20</v>
      </c>
      <c r="C516">
        <v>8</v>
      </c>
      <c r="D516" t="s">
        <v>1375</v>
      </c>
      <c r="E516" t="s">
        <v>690</v>
      </c>
      <c r="F516" t="s">
        <v>690</v>
      </c>
      <c r="G516">
        <v>42519</v>
      </c>
      <c r="H516" t="s">
        <v>21</v>
      </c>
      <c r="I516" t="s">
        <v>10</v>
      </c>
    </row>
    <row r="517" spans="1:9">
      <c r="A517" s="2" t="s">
        <v>19</v>
      </c>
      <c r="B517" t="s">
        <v>20</v>
      </c>
      <c r="C517">
        <v>8</v>
      </c>
      <c r="D517" t="s">
        <v>1375</v>
      </c>
      <c r="E517" t="s">
        <v>691</v>
      </c>
      <c r="F517" t="s">
        <v>691</v>
      </c>
      <c r="G517">
        <v>32363</v>
      </c>
      <c r="H517" t="s">
        <v>21</v>
      </c>
      <c r="I517" t="s">
        <v>10</v>
      </c>
    </row>
    <row r="518" spans="1:9">
      <c r="A518" s="2" t="s">
        <v>19</v>
      </c>
      <c r="B518" t="s">
        <v>20</v>
      </c>
      <c r="C518">
        <v>8</v>
      </c>
      <c r="D518" t="s">
        <v>1375</v>
      </c>
      <c r="E518" t="s">
        <v>692</v>
      </c>
      <c r="F518" t="s">
        <v>692</v>
      </c>
      <c r="G518">
        <v>24627</v>
      </c>
      <c r="H518" t="s">
        <v>1212</v>
      </c>
      <c r="I518" t="s">
        <v>10</v>
      </c>
    </row>
    <row r="519" spans="1:9">
      <c r="A519" s="2" t="s">
        <v>19</v>
      </c>
      <c r="B519" t="s">
        <v>20</v>
      </c>
      <c r="C519">
        <v>8</v>
      </c>
      <c r="D519" t="s">
        <v>1375</v>
      </c>
      <c r="E519" t="s">
        <v>693</v>
      </c>
      <c r="F519" t="s">
        <v>693</v>
      </c>
      <c r="G519">
        <v>23202</v>
      </c>
      <c r="H519" t="s">
        <v>1212</v>
      </c>
      <c r="I519" t="s">
        <v>10</v>
      </c>
    </row>
    <row r="520" spans="1:9">
      <c r="A520" s="2" t="s">
        <v>19</v>
      </c>
      <c r="B520" t="s">
        <v>20</v>
      </c>
      <c r="C520">
        <v>8</v>
      </c>
      <c r="D520" t="s">
        <v>1375</v>
      </c>
      <c r="E520" t="s">
        <v>694</v>
      </c>
      <c r="F520" t="s">
        <v>694</v>
      </c>
      <c r="G520">
        <v>22780</v>
      </c>
      <c r="H520" t="s">
        <v>1212</v>
      </c>
      <c r="I520" t="s">
        <v>10</v>
      </c>
    </row>
    <row r="521" spans="1:9">
      <c r="A521" s="2" t="s">
        <v>19</v>
      </c>
      <c r="B521" t="s">
        <v>20</v>
      </c>
      <c r="C521">
        <v>8</v>
      </c>
      <c r="D521" t="s">
        <v>1375</v>
      </c>
      <c r="E521" t="s">
        <v>695</v>
      </c>
      <c r="F521" t="s">
        <v>695</v>
      </c>
      <c r="G521">
        <v>23344</v>
      </c>
      <c r="H521" t="s">
        <v>1212</v>
      </c>
      <c r="I521" t="s">
        <v>10</v>
      </c>
    </row>
    <row r="522" spans="1:9">
      <c r="A522" s="2" t="s">
        <v>19</v>
      </c>
      <c r="B522" t="s">
        <v>20</v>
      </c>
      <c r="C522">
        <v>8</v>
      </c>
      <c r="D522" t="s">
        <v>1375</v>
      </c>
      <c r="E522" t="s">
        <v>696</v>
      </c>
      <c r="F522" t="s">
        <v>696</v>
      </c>
      <c r="G522">
        <v>21153</v>
      </c>
      <c r="H522" t="s">
        <v>1212</v>
      </c>
      <c r="I522" t="s">
        <v>10</v>
      </c>
    </row>
    <row r="523" spans="1:9">
      <c r="A523" s="2" t="s">
        <v>19</v>
      </c>
      <c r="B523" t="s">
        <v>20</v>
      </c>
      <c r="C523">
        <v>8</v>
      </c>
      <c r="D523" t="s">
        <v>1375</v>
      </c>
      <c r="E523" t="s">
        <v>697</v>
      </c>
      <c r="F523" t="s">
        <v>697</v>
      </c>
      <c r="G523">
        <v>37154</v>
      </c>
      <c r="H523" t="s">
        <v>21</v>
      </c>
      <c r="I523" t="s">
        <v>10</v>
      </c>
    </row>
    <row r="524" spans="1:9">
      <c r="A524" s="2" t="s">
        <v>19</v>
      </c>
      <c r="B524" t="s">
        <v>20</v>
      </c>
      <c r="C524">
        <v>8</v>
      </c>
      <c r="D524" t="s">
        <v>1375</v>
      </c>
      <c r="E524" t="s">
        <v>698</v>
      </c>
      <c r="F524" t="s">
        <v>698</v>
      </c>
      <c r="G524">
        <v>38445</v>
      </c>
      <c r="H524" t="s">
        <v>21</v>
      </c>
      <c r="I524" t="s">
        <v>10</v>
      </c>
    </row>
    <row r="525" spans="1:9">
      <c r="A525" s="2" t="s">
        <v>19</v>
      </c>
      <c r="B525" t="s">
        <v>20</v>
      </c>
      <c r="C525">
        <v>8</v>
      </c>
      <c r="D525" t="s">
        <v>1375</v>
      </c>
      <c r="E525" t="s">
        <v>699</v>
      </c>
      <c r="F525" t="s">
        <v>699</v>
      </c>
      <c r="G525">
        <v>28194</v>
      </c>
      <c r="H525" t="s">
        <v>21</v>
      </c>
      <c r="I525" t="s">
        <v>10</v>
      </c>
    </row>
    <row r="526" spans="1:9">
      <c r="A526" s="2" t="s">
        <v>19</v>
      </c>
      <c r="B526" t="s">
        <v>20</v>
      </c>
      <c r="C526">
        <v>8</v>
      </c>
      <c r="D526" t="s">
        <v>1375</v>
      </c>
      <c r="E526" t="s">
        <v>700</v>
      </c>
      <c r="F526" t="s">
        <v>700</v>
      </c>
      <c r="G526">
        <v>21780</v>
      </c>
      <c r="H526" t="s">
        <v>21</v>
      </c>
      <c r="I526" t="s">
        <v>10</v>
      </c>
    </row>
    <row r="527" spans="1:9">
      <c r="A527" s="2" t="s">
        <v>19</v>
      </c>
      <c r="B527" t="s">
        <v>20</v>
      </c>
      <c r="C527">
        <v>8</v>
      </c>
      <c r="D527" t="s">
        <v>1375</v>
      </c>
      <c r="E527" t="s">
        <v>701</v>
      </c>
      <c r="F527" t="s">
        <v>701</v>
      </c>
      <c r="G527">
        <v>17062</v>
      </c>
      <c r="H527" t="s">
        <v>21</v>
      </c>
      <c r="I527" t="s">
        <v>10</v>
      </c>
    </row>
    <row r="528" spans="1:9">
      <c r="A528" s="2" t="s">
        <v>19</v>
      </c>
      <c r="B528" t="s">
        <v>20</v>
      </c>
      <c r="C528">
        <v>8</v>
      </c>
      <c r="D528" t="s">
        <v>1375</v>
      </c>
      <c r="E528" t="s">
        <v>702</v>
      </c>
      <c r="F528" t="s">
        <v>702</v>
      </c>
      <c r="G528">
        <v>15500</v>
      </c>
      <c r="H528" t="s">
        <v>21</v>
      </c>
      <c r="I528" t="s">
        <v>10</v>
      </c>
    </row>
    <row r="529" spans="1:9">
      <c r="A529" s="2" t="s">
        <v>19</v>
      </c>
      <c r="B529" t="s">
        <v>20</v>
      </c>
      <c r="C529">
        <v>8</v>
      </c>
      <c r="D529" t="s">
        <v>1375</v>
      </c>
      <c r="E529" t="s">
        <v>703</v>
      </c>
      <c r="F529" t="s">
        <v>703</v>
      </c>
      <c r="G529">
        <v>13494</v>
      </c>
      <c r="H529" t="s">
        <v>1212</v>
      </c>
      <c r="I529" t="s">
        <v>10</v>
      </c>
    </row>
    <row r="530" spans="1:9">
      <c r="A530" s="2" t="s">
        <v>19</v>
      </c>
      <c r="B530" t="s">
        <v>20</v>
      </c>
      <c r="C530">
        <v>8</v>
      </c>
      <c r="D530" t="s">
        <v>1375</v>
      </c>
      <c r="E530" t="s">
        <v>704</v>
      </c>
      <c r="F530" t="s">
        <v>704</v>
      </c>
      <c r="G530">
        <v>12160</v>
      </c>
      <c r="H530" t="s">
        <v>21</v>
      </c>
      <c r="I530" t="s">
        <v>10</v>
      </c>
    </row>
    <row r="531" spans="1:9">
      <c r="A531" s="2" t="s">
        <v>19</v>
      </c>
      <c r="B531" t="s">
        <v>20</v>
      </c>
      <c r="C531">
        <v>8</v>
      </c>
      <c r="D531" t="s">
        <v>1375</v>
      </c>
      <c r="E531" t="s">
        <v>705</v>
      </c>
      <c r="F531" t="s">
        <v>705</v>
      </c>
      <c r="G531">
        <v>10805</v>
      </c>
      <c r="H531" t="s">
        <v>21</v>
      </c>
      <c r="I531" t="s">
        <v>10</v>
      </c>
    </row>
    <row r="532" spans="1:9">
      <c r="A532" s="2" t="s">
        <v>19</v>
      </c>
      <c r="B532" t="s">
        <v>20</v>
      </c>
      <c r="C532">
        <v>8</v>
      </c>
      <c r="D532" t="s">
        <v>1375</v>
      </c>
      <c r="E532" t="s">
        <v>706</v>
      </c>
      <c r="F532" t="s">
        <v>706</v>
      </c>
      <c r="G532">
        <v>11155</v>
      </c>
      <c r="H532" t="s">
        <v>21</v>
      </c>
      <c r="I532" t="s">
        <v>10</v>
      </c>
    </row>
    <row r="533" spans="1:9">
      <c r="A533" s="2" t="s">
        <v>19</v>
      </c>
      <c r="B533" t="s">
        <v>20</v>
      </c>
      <c r="C533">
        <v>8</v>
      </c>
      <c r="D533" t="s">
        <v>1375</v>
      </c>
      <c r="E533" t="s">
        <v>707</v>
      </c>
      <c r="F533" t="s">
        <v>707</v>
      </c>
      <c r="G533">
        <v>9965</v>
      </c>
      <c r="H533" t="s">
        <v>1212</v>
      </c>
      <c r="I533" t="s">
        <v>10</v>
      </c>
    </row>
    <row r="534" spans="1:9">
      <c r="A534" s="2" t="s">
        <v>19</v>
      </c>
      <c r="B534" t="s">
        <v>20</v>
      </c>
      <c r="C534">
        <v>8</v>
      </c>
      <c r="D534" t="s">
        <v>1375</v>
      </c>
      <c r="E534" t="s">
        <v>708</v>
      </c>
      <c r="F534" t="s">
        <v>708</v>
      </c>
      <c r="G534">
        <v>9462</v>
      </c>
      <c r="H534" t="s">
        <v>21</v>
      </c>
      <c r="I534" t="s">
        <v>10</v>
      </c>
    </row>
    <row r="535" spans="1:9">
      <c r="A535" s="2" t="s">
        <v>19</v>
      </c>
      <c r="B535" t="s">
        <v>20</v>
      </c>
      <c r="C535">
        <v>8</v>
      </c>
      <c r="D535" t="s">
        <v>1375</v>
      </c>
      <c r="E535" t="s">
        <v>709</v>
      </c>
      <c r="F535" t="s">
        <v>709</v>
      </c>
      <c r="G535">
        <v>10691</v>
      </c>
      <c r="H535" t="s">
        <v>21</v>
      </c>
      <c r="I535" t="s">
        <v>10</v>
      </c>
    </row>
    <row r="536" spans="1:9">
      <c r="A536" s="2" t="s">
        <v>19</v>
      </c>
      <c r="B536" t="s">
        <v>20</v>
      </c>
      <c r="C536">
        <v>8</v>
      </c>
      <c r="D536" t="s">
        <v>1375</v>
      </c>
      <c r="E536" t="s">
        <v>710</v>
      </c>
      <c r="F536" t="s">
        <v>710</v>
      </c>
      <c r="G536">
        <v>10993</v>
      </c>
      <c r="H536" t="s">
        <v>21</v>
      </c>
      <c r="I536" t="s">
        <v>10</v>
      </c>
    </row>
    <row r="537" spans="1:9">
      <c r="A537" s="2" t="s">
        <v>19</v>
      </c>
      <c r="B537" t="s">
        <v>20</v>
      </c>
      <c r="C537">
        <v>8</v>
      </c>
      <c r="D537" t="s">
        <v>1375</v>
      </c>
      <c r="E537" t="s">
        <v>711</v>
      </c>
      <c r="F537" t="s">
        <v>711</v>
      </c>
      <c r="G537">
        <v>13062</v>
      </c>
      <c r="H537" t="s">
        <v>21</v>
      </c>
      <c r="I537" t="s">
        <v>10</v>
      </c>
    </row>
    <row r="538" spans="1:9">
      <c r="A538" s="2" t="s">
        <v>19</v>
      </c>
      <c r="B538" t="s">
        <v>20</v>
      </c>
      <c r="C538">
        <v>8</v>
      </c>
      <c r="D538" t="s">
        <v>1375</v>
      </c>
      <c r="E538" t="s">
        <v>712</v>
      </c>
      <c r="F538" t="s">
        <v>712</v>
      </c>
      <c r="G538">
        <v>13013</v>
      </c>
      <c r="H538" t="s">
        <v>21</v>
      </c>
      <c r="I538" t="s">
        <v>10</v>
      </c>
    </row>
    <row r="539" spans="1:9">
      <c r="A539" s="2" t="s">
        <v>19</v>
      </c>
      <c r="B539" t="s">
        <v>20</v>
      </c>
      <c r="C539">
        <v>8</v>
      </c>
      <c r="D539" t="s">
        <v>1375</v>
      </c>
      <c r="E539" t="s">
        <v>713</v>
      </c>
      <c r="F539" t="s">
        <v>713</v>
      </c>
      <c r="G539">
        <v>14900</v>
      </c>
      <c r="H539" t="s">
        <v>21</v>
      </c>
      <c r="I539" t="s">
        <v>10</v>
      </c>
    </row>
    <row r="540" spans="1:9">
      <c r="A540" s="2" t="s">
        <v>19</v>
      </c>
      <c r="B540" t="s">
        <v>20</v>
      </c>
      <c r="C540">
        <v>8</v>
      </c>
      <c r="D540" t="s">
        <v>1375</v>
      </c>
      <c r="E540" t="s">
        <v>714</v>
      </c>
      <c r="F540" t="s">
        <v>714</v>
      </c>
      <c r="G540">
        <v>15339</v>
      </c>
      <c r="H540" t="s">
        <v>21</v>
      </c>
      <c r="I540" t="s">
        <v>10</v>
      </c>
    </row>
    <row r="541" spans="1:9">
      <c r="A541" s="2" t="s">
        <v>19</v>
      </c>
      <c r="B541" t="s">
        <v>20</v>
      </c>
      <c r="C541">
        <v>8</v>
      </c>
      <c r="D541" t="s">
        <v>1375</v>
      </c>
      <c r="E541" t="s">
        <v>715</v>
      </c>
      <c r="F541" t="s">
        <v>715</v>
      </c>
      <c r="G541">
        <v>13237</v>
      </c>
      <c r="H541" t="s">
        <v>21</v>
      </c>
      <c r="I541" t="s">
        <v>10</v>
      </c>
    </row>
    <row r="542" spans="1:9">
      <c r="A542" s="2" t="s">
        <v>19</v>
      </c>
      <c r="B542" t="s">
        <v>20</v>
      </c>
      <c r="C542">
        <v>8</v>
      </c>
      <c r="D542" t="s">
        <v>1375</v>
      </c>
      <c r="E542" t="s">
        <v>716</v>
      </c>
      <c r="F542" t="s">
        <v>716</v>
      </c>
      <c r="G542">
        <v>16668</v>
      </c>
      <c r="H542" t="s">
        <v>21</v>
      </c>
      <c r="I542" t="s">
        <v>10</v>
      </c>
    </row>
    <row r="543" spans="1:9">
      <c r="A543" s="2" t="s">
        <v>19</v>
      </c>
      <c r="B543" t="s">
        <v>20</v>
      </c>
      <c r="C543">
        <v>8</v>
      </c>
      <c r="D543" t="s">
        <v>1375</v>
      </c>
      <c r="E543" t="s">
        <v>717</v>
      </c>
      <c r="F543" t="s">
        <v>717</v>
      </c>
      <c r="G543">
        <v>23466</v>
      </c>
      <c r="H543" t="s">
        <v>21</v>
      </c>
      <c r="I543" t="s">
        <v>10</v>
      </c>
    </row>
    <row r="544" spans="1:9">
      <c r="A544" s="2" t="s">
        <v>19</v>
      </c>
      <c r="B544" t="s">
        <v>20</v>
      </c>
      <c r="C544">
        <v>8</v>
      </c>
      <c r="D544" t="s">
        <v>1375</v>
      </c>
      <c r="E544" t="s">
        <v>718</v>
      </c>
      <c r="F544" t="s">
        <v>718</v>
      </c>
      <c r="G544">
        <v>30922</v>
      </c>
      <c r="H544" t="s">
        <v>21</v>
      </c>
      <c r="I544" t="s">
        <v>10</v>
      </c>
    </row>
    <row r="545" spans="1:9">
      <c r="A545" s="2" t="s">
        <v>19</v>
      </c>
      <c r="B545" t="s">
        <v>20</v>
      </c>
      <c r="C545">
        <v>8</v>
      </c>
      <c r="D545" t="s">
        <v>1375</v>
      </c>
      <c r="E545" t="s">
        <v>719</v>
      </c>
      <c r="F545" t="s">
        <v>719</v>
      </c>
      <c r="G545">
        <v>29496</v>
      </c>
      <c r="H545" t="s">
        <v>21</v>
      </c>
      <c r="I545" t="s">
        <v>10</v>
      </c>
    </row>
    <row r="546" spans="1:9">
      <c r="A546" s="2" t="s">
        <v>19</v>
      </c>
      <c r="B546" t="s">
        <v>20</v>
      </c>
      <c r="C546">
        <v>8</v>
      </c>
      <c r="D546" t="s">
        <v>1375</v>
      </c>
      <c r="E546" t="s">
        <v>720</v>
      </c>
      <c r="F546" t="s">
        <v>720</v>
      </c>
      <c r="G546">
        <v>22840</v>
      </c>
      <c r="H546" t="s">
        <v>21</v>
      </c>
      <c r="I546" t="s">
        <v>10</v>
      </c>
    </row>
    <row r="547" spans="1:9">
      <c r="A547" s="2" t="s">
        <v>19</v>
      </c>
      <c r="B547" t="s">
        <v>20</v>
      </c>
      <c r="C547">
        <v>8</v>
      </c>
      <c r="D547" t="s">
        <v>1375</v>
      </c>
      <c r="E547" t="s">
        <v>721</v>
      </c>
      <c r="F547" t="s">
        <v>721</v>
      </c>
      <c r="G547">
        <v>19195</v>
      </c>
      <c r="H547" t="s">
        <v>21</v>
      </c>
      <c r="I547" t="s">
        <v>10</v>
      </c>
    </row>
    <row r="548" spans="1:9">
      <c r="A548" s="2" t="s">
        <v>19</v>
      </c>
      <c r="B548" t="s">
        <v>20</v>
      </c>
      <c r="C548">
        <v>8</v>
      </c>
      <c r="D548" t="s">
        <v>1375</v>
      </c>
      <c r="E548" t="s">
        <v>722</v>
      </c>
      <c r="F548" t="s">
        <v>722</v>
      </c>
      <c r="G548">
        <v>17741</v>
      </c>
      <c r="H548" t="s">
        <v>21</v>
      </c>
      <c r="I548" t="s">
        <v>10</v>
      </c>
    </row>
    <row r="549" spans="1:9">
      <c r="A549" s="2" t="s">
        <v>19</v>
      </c>
      <c r="B549" t="s">
        <v>20</v>
      </c>
      <c r="C549">
        <v>8</v>
      </c>
      <c r="D549" t="s">
        <v>1375</v>
      </c>
      <c r="E549" t="s">
        <v>723</v>
      </c>
      <c r="F549" t="s">
        <v>723</v>
      </c>
      <c r="G549">
        <v>17366</v>
      </c>
      <c r="H549" t="s">
        <v>21</v>
      </c>
      <c r="I549" t="s">
        <v>10</v>
      </c>
    </row>
    <row r="550" spans="1:9">
      <c r="A550" s="2" t="s">
        <v>19</v>
      </c>
      <c r="B550" t="s">
        <v>20</v>
      </c>
      <c r="C550">
        <v>8</v>
      </c>
      <c r="D550" t="s">
        <v>1375</v>
      </c>
      <c r="E550" t="s">
        <v>724</v>
      </c>
      <c r="F550" t="s">
        <v>724</v>
      </c>
      <c r="G550">
        <v>24568</v>
      </c>
      <c r="H550" t="s">
        <v>21</v>
      </c>
      <c r="I550" t="s">
        <v>10</v>
      </c>
    </row>
    <row r="551" spans="1:9">
      <c r="A551" s="2" t="s">
        <v>19</v>
      </c>
      <c r="B551" t="s">
        <v>20</v>
      </c>
      <c r="C551">
        <v>8</v>
      </c>
      <c r="D551" t="s">
        <v>1375</v>
      </c>
      <c r="E551" t="s">
        <v>725</v>
      </c>
      <c r="F551" t="s">
        <v>725</v>
      </c>
      <c r="G551">
        <v>26592</v>
      </c>
      <c r="H551" t="s">
        <v>21</v>
      </c>
      <c r="I551" t="s">
        <v>10</v>
      </c>
    </row>
    <row r="552" spans="1:9">
      <c r="A552" s="2" t="s">
        <v>19</v>
      </c>
      <c r="B552" t="s">
        <v>20</v>
      </c>
      <c r="C552">
        <v>8</v>
      </c>
      <c r="D552" t="s">
        <v>1375</v>
      </c>
      <c r="E552" t="s">
        <v>726</v>
      </c>
      <c r="F552" t="s">
        <v>726</v>
      </c>
      <c r="G552">
        <v>24351</v>
      </c>
      <c r="H552" t="s">
        <v>21</v>
      </c>
      <c r="I552" t="s">
        <v>10</v>
      </c>
    </row>
    <row r="553" spans="1:9">
      <c r="A553" s="2" t="s">
        <v>19</v>
      </c>
      <c r="B553" t="s">
        <v>20</v>
      </c>
      <c r="C553">
        <v>8</v>
      </c>
      <c r="D553" t="s">
        <v>1375</v>
      </c>
      <c r="E553" t="s">
        <v>727</v>
      </c>
      <c r="F553" t="s">
        <v>727</v>
      </c>
      <c r="G553">
        <v>24446</v>
      </c>
      <c r="H553" t="s">
        <v>21</v>
      </c>
      <c r="I553" t="s">
        <v>10</v>
      </c>
    </row>
    <row r="554" spans="1:9">
      <c r="A554" s="2" t="s">
        <v>19</v>
      </c>
      <c r="B554" t="s">
        <v>20</v>
      </c>
      <c r="C554">
        <v>8</v>
      </c>
      <c r="D554" t="s">
        <v>1375</v>
      </c>
      <c r="E554" t="s">
        <v>728</v>
      </c>
      <c r="F554" t="s">
        <v>728</v>
      </c>
      <c r="G554">
        <v>24336</v>
      </c>
      <c r="H554" t="s">
        <v>1212</v>
      </c>
      <c r="I554" t="s">
        <v>10</v>
      </c>
    </row>
    <row r="555" spans="1:9">
      <c r="A555" s="2" t="s">
        <v>19</v>
      </c>
      <c r="B555" t="s">
        <v>20</v>
      </c>
      <c r="C555">
        <v>8</v>
      </c>
      <c r="D555" t="s">
        <v>1375</v>
      </c>
      <c r="E555" t="s">
        <v>729</v>
      </c>
      <c r="F555" t="s">
        <v>729</v>
      </c>
      <c r="G555">
        <v>24093</v>
      </c>
      <c r="H555" t="s">
        <v>1212</v>
      </c>
      <c r="I555" t="s">
        <v>10</v>
      </c>
    </row>
    <row r="556" spans="1:9">
      <c r="A556" s="2" t="s">
        <v>19</v>
      </c>
      <c r="B556" t="s">
        <v>20</v>
      </c>
      <c r="C556">
        <v>8</v>
      </c>
      <c r="D556" t="s">
        <v>1375</v>
      </c>
      <c r="E556" t="s">
        <v>730</v>
      </c>
      <c r="F556" t="s">
        <v>730</v>
      </c>
      <c r="G556">
        <v>29001</v>
      </c>
      <c r="H556" t="s">
        <v>1212</v>
      </c>
      <c r="I556" t="s">
        <v>10</v>
      </c>
    </row>
    <row r="557" spans="1:9">
      <c r="A557" s="2" t="s">
        <v>19</v>
      </c>
      <c r="B557" t="s">
        <v>20</v>
      </c>
      <c r="C557">
        <v>8</v>
      </c>
      <c r="D557" t="s">
        <v>1375</v>
      </c>
      <c r="E557" t="s">
        <v>731</v>
      </c>
      <c r="F557" t="s">
        <v>731</v>
      </c>
      <c r="G557">
        <v>38217</v>
      </c>
      <c r="H557" t="s">
        <v>1212</v>
      </c>
      <c r="I557" t="s">
        <v>10</v>
      </c>
    </row>
    <row r="558" spans="1:9">
      <c r="A558" s="2" t="s">
        <v>19</v>
      </c>
      <c r="B558" t="s">
        <v>20</v>
      </c>
      <c r="C558">
        <v>8</v>
      </c>
      <c r="D558" t="s">
        <v>1375</v>
      </c>
      <c r="E558" t="s">
        <v>732</v>
      </c>
      <c r="F558" t="s">
        <v>732</v>
      </c>
      <c r="G558">
        <v>28848</v>
      </c>
      <c r="H558" t="s">
        <v>21</v>
      </c>
      <c r="I558" t="s">
        <v>10</v>
      </c>
    </row>
    <row r="559" spans="1:9">
      <c r="A559" s="2" t="s">
        <v>19</v>
      </c>
      <c r="B559" t="s">
        <v>20</v>
      </c>
      <c r="C559">
        <v>8</v>
      </c>
      <c r="D559" t="s">
        <v>1375</v>
      </c>
      <c r="E559" t="s">
        <v>733</v>
      </c>
      <c r="F559" t="s">
        <v>733</v>
      </c>
      <c r="G559">
        <v>24951</v>
      </c>
      <c r="H559" t="s">
        <v>21</v>
      </c>
      <c r="I559" t="s">
        <v>10</v>
      </c>
    </row>
    <row r="560" spans="1:9">
      <c r="A560" s="2" t="s">
        <v>19</v>
      </c>
      <c r="B560" t="s">
        <v>20</v>
      </c>
      <c r="C560">
        <v>8</v>
      </c>
      <c r="D560" t="s">
        <v>1375</v>
      </c>
      <c r="E560" t="s">
        <v>734</v>
      </c>
      <c r="F560" t="s">
        <v>734</v>
      </c>
      <c r="G560">
        <v>22134</v>
      </c>
      <c r="H560" t="s">
        <v>1212</v>
      </c>
      <c r="I560" t="s">
        <v>10</v>
      </c>
    </row>
    <row r="561" spans="1:9">
      <c r="A561" s="2" t="s">
        <v>19</v>
      </c>
      <c r="B561" t="s">
        <v>20</v>
      </c>
      <c r="C561">
        <v>8</v>
      </c>
      <c r="D561" t="s">
        <v>1375</v>
      </c>
      <c r="E561" t="s">
        <v>735</v>
      </c>
      <c r="F561" t="s">
        <v>735</v>
      </c>
      <c r="G561">
        <v>20591</v>
      </c>
      <c r="H561" t="s">
        <v>1212</v>
      </c>
      <c r="I561" t="s">
        <v>10</v>
      </c>
    </row>
    <row r="562" spans="1:9">
      <c r="A562" s="2" t="s">
        <v>19</v>
      </c>
      <c r="B562" t="s">
        <v>20</v>
      </c>
      <c r="C562">
        <v>8</v>
      </c>
      <c r="D562" t="s">
        <v>1375</v>
      </c>
      <c r="E562" t="s">
        <v>736</v>
      </c>
      <c r="F562" t="s">
        <v>736</v>
      </c>
      <c r="G562">
        <v>18869</v>
      </c>
      <c r="H562" t="s">
        <v>1212</v>
      </c>
      <c r="I562" t="s">
        <v>10</v>
      </c>
    </row>
    <row r="563" spans="1:9">
      <c r="A563" s="2" t="s">
        <v>19</v>
      </c>
      <c r="B563" t="s">
        <v>20</v>
      </c>
      <c r="C563">
        <v>8</v>
      </c>
      <c r="D563" t="s">
        <v>1375</v>
      </c>
      <c r="E563" t="s">
        <v>737</v>
      </c>
      <c r="F563" t="s">
        <v>737</v>
      </c>
      <c r="G563">
        <v>20107</v>
      </c>
      <c r="H563" t="s">
        <v>1212</v>
      </c>
      <c r="I563" t="s">
        <v>10</v>
      </c>
    </row>
    <row r="564" spans="1:9">
      <c r="A564" s="2" t="s">
        <v>19</v>
      </c>
      <c r="B564" t="s">
        <v>20</v>
      </c>
      <c r="C564">
        <v>8</v>
      </c>
      <c r="D564" t="s">
        <v>1375</v>
      </c>
      <c r="E564" t="s">
        <v>738</v>
      </c>
      <c r="F564" t="s">
        <v>738</v>
      </c>
      <c r="G564">
        <v>19679</v>
      </c>
      <c r="H564" t="s">
        <v>1212</v>
      </c>
      <c r="I564" t="s">
        <v>10</v>
      </c>
    </row>
    <row r="565" spans="1:9">
      <c r="A565" s="2" t="s">
        <v>19</v>
      </c>
      <c r="B565" t="s">
        <v>20</v>
      </c>
      <c r="C565">
        <v>8</v>
      </c>
      <c r="D565" t="s">
        <v>1375</v>
      </c>
      <c r="E565" t="s">
        <v>739</v>
      </c>
      <c r="F565" t="s">
        <v>739</v>
      </c>
      <c r="G565">
        <v>18399</v>
      </c>
      <c r="H565" t="s">
        <v>1212</v>
      </c>
      <c r="I565" t="s">
        <v>10</v>
      </c>
    </row>
    <row r="566" spans="1:9">
      <c r="A566" s="2" t="s">
        <v>19</v>
      </c>
      <c r="B566" t="s">
        <v>20</v>
      </c>
      <c r="C566">
        <v>8</v>
      </c>
      <c r="D566" t="s">
        <v>1375</v>
      </c>
      <c r="E566" t="s">
        <v>740</v>
      </c>
      <c r="F566" t="s">
        <v>740</v>
      </c>
      <c r="G566">
        <v>18946</v>
      </c>
      <c r="H566" t="s">
        <v>1212</v>
      </c>
      <c r="I566" t="s">
        <v>10</v>
      </c>
    </row>
    <row r="567" spans="1:9">
      <c r="A567" s="2" t="s">
        <v>19</v>
      </c>
      <c r="B567" t="s">
        <v>20</v>
      </c>
      <c r="C567">
        <v>8</v>
      </c>
      <c r="D567" t="s">
        <v>1375</v>
      </c>
      <c r="E567" t="s">
        <v>741</v>
      </c>
      <c r="F567" t="s">
        <v>741</v>
      </c>
      <c r="G567">
        <v>20608</v>
      </c>
      <c r="H567" t="s">
        <v>1212</v>
      </c>
      <c r="I567" t="s">
        <v>10</v>
      </c>
    </row>
    <row r="568" spans="1:9">
      <c r="A568" s="2" t="s">
        <v>19</v>
      </c>
      <c r="B568" t="s">
        <v>20</v>
      </c>
      <c r="C568">
        <v>8</v>
      </c>
      <c r="D568" t="s">
        <v>1375</v>
      </c>
      <c r="E568" t="s">
        <v>742</v>
      </c>
      <c r="F568" t="s">
        <v>742</v>
      </c>
      <c r="G568">
        <v>22864</v>
      </c>
      <c r="H568" t="s">
        <v>21</v>
      </c>
      <c r="I568" t="s">
        <v>10</v>
      </c>
    </row>
    <row r="569" spans="1:9">
      <c r="A569" s="2" t="s">
        <v>19</v>
      </c>
      <c r="B569" t="s">
        <v>20</v>
      </c>
      <c r="C569">
        <v>8</v>
      </c>
      <c r="D569" t="s">
        <v>1375</v>
      </c>
      <c r="E569" t="s">
        <v>743</v>
      </c>
      <c r="F569" t="s">
        <v>743</v>
      </c>
      <c r="G569">
        <v>22004</v>
      </c>
      <c r="H569" t="s">
        <v>21</v>
      </c>
      <c r="I569" t="s">
        <v>10</v>
      </c>
    </row>
    <row r="570" spans="1:9">
      <c r="A570" s="2" t="s">
        <v>19</v>
      </c>
      <c r="B570" t="s">
        <v>20</v>
      </c>
      <c r="C570">
        <v>8</v>
      </c>
      <c r="D570" t="s">
        <v>1375</v>
      </c>
      <c r="E570" t="s">
        <v>744</v>
      </c>
      <c r="F570" t="s">
        <v>744</v>
      </c>
      <c r="G570">
        <v>21576</v>
      </c>
      <c r="H570" t="s">
        <v>21</v>
      </c>
      <c r="I570" t="s">
        <v>10</v>
      </c>
    </row>
    <row r="571" spans="1:9">
      <c r="A571" s="2" t="s">
        <v>19</v>
      </c>
      <c r="B571" t="s">
        <v>20</v>
      </c>
      <c r="C571">
        <v>8</v>
      </c>
      <c r="D571" t="s">
        <v>1375</v>
      </c>
      <c r="E571" t="s">
        <v>745</v>
      </c>
      <c r="F571" t="s">
        <v>745</v>
      </c>
      <c r="G571">
        <v>21243</v>
      </c>
      <c r="H571" t="s">
        <v>21</v>
      </c>
      <c r="I571" t="s">
        <v>10</v>
      </c>
    </row>
    <row r="572" spans="1:9">
      <c r="A572" s="2" t="s">
        <v>19</v>
      </c>
      <c r="B572" t="s">
        <v>20</v>
      </c>
      <c r="C572">
        <v>8</v>
      </c>
      <c r="D572" t="s">
        <v>1375</v>
      </c>
      <c r="E572" t="s">
        <v>746</v>
      </c>
      <c r="F572" t="s">
        <v>746</v>
      </c>
      <c r="G572">
        <v>23121</v>
      </c>
      <c r="H572" t="s">
        <v>21</v>
      </c>
      <c r="I572" t="s">
        <v>10</v>
      </c>
    </row>
    <row r="573" spans="1:9">
      <c r="A573" s="2" t="s">
        <v>19</v>
      </c>
      <c r="B573" t="s">
        <v>20</v>
      </c>
      <c r="C573">
        <v>8</v>
      </c>
      <c r="D573" t="s">
        <v>1375</v>
      </c>
      <c r="E573" t="s">
        <v>747</v>
      </c>
      <c r="F573" t="s">
        <v>747</v>
      </c>
      <c r="G573">
        <v>24711</v>
      </c>
      <c r="H573" t="s">
        <v>21</v>
      </c>
      <c r="I573" t="s">
        <v>10</v>
      </c>
    </row>
    <row r="574" spans="1:9">
      <c r="A574" s="2" t="s">
        <v>19</v>
      </c>
      <c r="B574" t="s">
        <v>20</v>
      </c>
      <c r="C574">
        <v>8</v>
      </c>
      <c r="D574" t="s">
        <v>1375</v>
      </c>
      <c r="E574" t="s">
        <v>748</v>
      </c>
      <c r="F574" t="s">
        <v>748</v>
      </c>
      <c r="G574">
        <v>25148</v>
      </c>
      <c r="H574" t="s">
        <v>21</v>
      </c>
      <c r="I574" t="s">
        <v>10</v>
      </c>
    </row>
    <row r="575" spans="1:9">
      <c r="A575" s="2" t="s">
        <v>19</v>
      </c>
      <c r="B575" t="s">
        <v>20</v>
      </c>
      <c r="C575">
        <v>8</v>
      </c>
      <c r="D575" t="s">
        <v>1375</v>
      </c>
      <c r="E575" t="s">
        <v>749</v>
      </c>
      <c r="F575" t="s">
        <v>749</v>
      </c>
      <c r="G575">
        <v>24257</v>
      </c>
      <c r="H575" t="s">
        <v>21</v>
      </c>
      <c r="I575" t="s">
        <v>10</v>
      </c>
    </row>
    <row r="576" spans="1:9">
      <c r="A576" s="2" t="s">
        <v>19</v>
      </c>
      <c r="B576" t="s">
        <v>20</v>
      </c>
      <c r="C576">
        <v>8</v>
      </c>
      <c r="D576" t="s">
        <v>1375</v>
      </c>
      <c r="E576" t="s">
        <v>750</v>
      </c>
      <c r="F576" t="s">
        <v>750</v>
      </c>
      <c r="G576">
        <v>23509</v>
      </c>
      <c r="H576" t="s">
        <v>21</v>
      </c>
      <c r="I576" t="s">
        <v>10</v>
      </c>
    </row>
    <row r="577" spans="1:9">
      <c r="A577" s="2" t="s">
        <v>19</v>
      </c>
      <c r="B577" t="s">
        <v>20</v>
      </c>
      <c r="C577">
        <v>8</v>
      </c>
      <c r="D577" t="s">
        <v>1375</v>
      </c>
      <c r="E577" t="s">
        <v>751</v>
      </c>
      <c r="F577" t="s">
        <v>751</v>
      </c>
      <c r="G577">
        <v>21601</v>
      </c>
      <c r="H577" t="s">
        <v>21</v>
      </c>
      <c r="I577" t="s">
        <v>10</v>
      </c>
    </row>
    <row r="578" spans="1:9">
      <c r="A578" s="2" t="s">
        <v>19</v>
      </c>
      <c r="B578" t="s">
        <v>20</v>
      </c>
      <c r="C578">
        <v>8</v>
      </c>
      <c r="D578" t="s">
        <v>1375</v>
      </c>
      <c r="E578" t="s">
        <v>752</v>
      </c>
      <c r="F578" t="s">
        <v>752</v>
      </c>
      <c r="G578">
        <v>20986</v>
      </c>
      <c r="H578" t="s">
        <v>21</v>
      </c>
      <c r="I578" t="s">
        <v>10</v>
      </c>
    </row>
    <row r="579" spans="1:9">
      <c r="A579" s="2" t="s">
        <v>19</v>
      </c>
      <c r="B579" t="s">
        <v>20</v>
      </c>
      <c r="C579">
        <v>8</v>
      </c>
      <c r="D579" t="s">
        <v>1375</v>
      </c>
      <c r="E579" t="s">
        <v>753</v>
      </c>
      <c r="F579" t="s">
        <v>753</v>
      </c>
      <c r="G579">
        <v>17979</v>
      </c>
      <c r="H579" t="s">
        <v>21</v>
      </c>
      <c r="I579" t="s">
        <v>10</v>
      </c>
    </row>
    <row r="580" spans="1:9">
      <c r="A580" s="2" t="s">
        <v>19</v>
      </c>
      <c r="B580" t="s">
        <v>20</v>
      </c>
      <c r="C580">
        <v>8</v>
      </c>
      <c r="D580" t="s">
        <v>1375</v>
      </c>
      <c r="E580" t="s">
        <v>754</v>
      </c>
      <c r="F580" t="s">
        <v>754</v>
      </c>
      <c r="G580">
        <v>15789</v>
      </c>
      <c r="H580" t="s">
        <v>21</v>
      </c>
      <c r="I580" t="s">
        <v>10</v>
      </c>
    </row>
    <row r="581" spans="1:9">
      <c r="A581" s="2" t="s">
        <v>19</v>
      </c>
      <c r="B581" t="s">
        <v>20</v>
      </c>
      <c r="C581">
        <v>8</v>
      </c>
      <c r="D581" t="s">
        <v>1375</v>
      </c>
      <c r="E581" t="s">
        <v>755</v>
      </c>
      <c r="F581" t="s">
        <v>755</v>
      </c>
      <c r="G581">
        <v>16171</v>
      </c>
      <c r="H581" t="s">
        <v>21</v>
      </c>
      <c r="I581" t="s">
        <v>10</v>
      </c>
    </row>
    <row r="582" spans="1:9">
      <c r="A582" s="2" t="s">
        <v>19</v>
      </c>
      <c r="B582" t="s">
        <v>20</v>
      </c>
      <c r="C582">
        <v>8</v>
      </c>
      <c r="D582" t="s">
        <v>1375</v>
      </c>
      <c r="E582" t="s">
        <v>756</v>
      </c>
      <c r="F582" t="s">
        <v>756</v>
      </c>
      <c r="G582">
        <v>15732</v>
      </c>
      <c r="H582" t="s">
        <v>21</v>
      </c>
      <c r="I582" t="s">
        <v>10</v>
      </c>
    </row>
    <row r="583" spans="1:9">
      <c r="A583" s="2" t="s">
        <v>19</v>
      </c>
      <c r="B583" t="s">
        <v>20</v>
      </c>
      <c r="C583">
        <v>8</v>
      </c>
      <c r="D583" t="s">
        <v>1375</v>
      </c>
      <c r="E583" t="s">
        <v>757</v>
      </c>
      <c r="F583" t="s">
        <v>757</v>
      </c>
      <c r="G583">
        <v>15821</v>
      </c>
      <c r="H583" t="s">
        <v>21</v>
      </c>
      <c r="I583" t="s">
        <v>10</v>
      </c>
    </row>
    <row r="584" spans="1:9">
      <c r="A584" s="2" t="s">
        <v>19</v>
      </c>
      <c r="B584" t="s">
        <v>20</v>
      </c>
      <c r="C584">
        <v>8</v>
      </c>
      <c r="D584" t="s">
        <v>1375</v>
      </c>
      <c r="E584" t="s">
        <v>758</v>
      </c>
      <c r="F584" t="s">
        <v>758</v>
      </c>
      <c r="G584">
        <v>16110</v>
      </c>
      <c r="H584" t="s">
        <v>1212</v>
      </c>
      <c r="I584" t="s">
        <v>10</v>
      </c>
    </row>
    <row r="585" spans="1:9">
      <c r="A585" s="2" t="s">
        <v>19</v>
      </c>
      <c r="B585" t="s">
        <v>20</v>
      </c>
      <c r="C585">
        <v>8</v>
      </c>
      <c r="D585" t="s">
        <v>1375</v>
      </c>
      <c r="E585" t="s">
        <v>759</v>
      </c>
      <c r="F585" t="s">
        <v>759</v>
      </c>
      <c r="G585">
        <v>16259</v>
      </c>
      <c r="H585" t="s">
        <v>1212</v>
      </c>
      <c r="I585" t="s">
        <v>10</v>
      </c>
    </row>
    <row r="586" spans="1:9">
      <c r="A586" s="2" t="s">
        <v>19</v>
      </c>
      <c r="B586" t="s">
        <v>20</v>
      </c>
      <c r="C586">
        <v>8</v>
      </c>
      <c r="D586" t="s">
        <v>1375</v>
      </c>
      <c r="E586" t="s">
        <v>760</v>
      </c>
      <c r="F586" t="s">
        <v>760</v>
      </c>
      <c r="G586">
        <v>17058</v>
      </c>
      <c r="H586" t="s">
        <v>1212</v>
      </c>
      <c r="I586" t="s">
        <v>10</v>
      </c>
    </row>
    <row r="587" spans="1:9">
      <c r="A587" s="2" t="s">
        <v>19</v>
      </c>
      <c r="B587" t="s">
        <v>20</v>
      </c>
      <c r="C587">
        <v>8</v>
      </c>
      <c r="D587" t="s">
        <v>1375</v>
      </c>
      <c r="E587" t="s">
        <v>761</v>
      </c>
      <c r="F587" t="s">
        <v>761</v>
      </c>
      <c r="G587">
        <v>16153</v>
      </c>
      <c r="H587" t="s">
        <v>1212</v>
      </c>
      <c r="I587" t="s">
        <v>10</v>
      </c>
    </row>
    <row r="588" spans="1:9">
      <c r="A588" s="2" t="s">
        <v>19</v>
      </c>
      <c r="B588" t="s">
        <v>20</v>
      </c>
      <c r="C588">
        <v>8</v>
      </c>
      <c r="D588" t="s">
        <v>1375</v>
      </c>
      <c r="E588" t="s">
        <v>762</v>
      </c>
      <c r="F588" t="s">
        <v>762</v>
      </c>
      <c r="G588">
        <v>15411</v>
      </c>
      <c r="H588" t="s">
        <v>1212</v>
      </c>
      <c r="I588" t="s">
        <v>10</v>
      </c>
    </row>
    <row r="589" spans="1:9">
      <c r="A589" s="2" t="s">
        <v>19</v>
      </c>
      <c r="B589" t="s">
        <v>20</v>
      </c>
      <c r="C589">
        <v>8</v>
      </c>
      <c r="D589" t="s">
        <v>1375</v>
      </c>
      <c r="E589" t="s">
        <v>763</v>
      </c>
      <c r="F589" t="s">
        <v>763</v>
      </c>
      <c r="G589">
        <v>14603</v>
      </c>
      <c r="H589" t="s">
        <v>1212</v>
      </c>
      <c r="I589" t="s">
        <v>10</v>
      </c>
    </row>
    <row r="590" spans="1:9">
      <c r="A590" s="2" t="s">
        <v>19</v>
      </c>
      <c r="B590" t="s">
        <v>20</v>
      </c>
      <c r="C590">
        <v>8</v>
      </c>
      <c r="D590" t="s">
        <v>1375</v>
      </c>
      <c r="E590" t="s">
        <v>764</v>
      </c>
      <c r="F590" t="s">
        <v>764</v>
      </c>
      <c r="G590">
        <v>14475</v>
      </c>
      <c r="H590" t="s">
        <v>1212</v>
      </c>
      <c r="I590" t="s">
        <v>10</v>
      </c>
    </row>
    <row r="591" spans="1:9">
      <c r="A591" s="2" t="s">
        <v>19</v>
      </c>
      <c r="B591" t="s">
        <v>20</v>
      </c>
      <c r="C591">
        <v>8</v>
      </c>
      <c r="D591" t="s">
        <v>1375</v>
      </c>
      <c r="E591" t="s">
        <v>765</v>
      </c>
      <c r="F591" t="s">
        <v>765</v>
      </c>
      <c r="G591">
        <v>14629</v>
      </c>
      <c r="H591" t="s">
        <v>1212</v>
      </c>
      <c r="I591" t="s">
        <v>10</v>
      </c>
    </row>
    <row r="592" spans="1:9">
      <c r="A592" s="2" t="s">
        <v>19</v>
      </c>
      <c r="B592" t="s">
        <v>20</v>
      </c>
      <c r="C592">
        <v>8</v>
      </c>
      <c r="D592" t="s">
        <v>1375</v>
      </c>
      <c r="E592" t="s">
        <v>766</v>
      </c>
      <c r="F592" t="s">
        <v>766</v>
      </c>
      <c r="G592">
        <v>14078</v>
      </c>
      <c r="H592" t="s">
        <v>1212</v>
      </c>
      <c r="I592" t="s">
        <v>10</v>
      </c>
    </row>
    <row r="593" spans="1:9">
      <c r="A593" s="2" t="s">
        <v>19</v>
      </c>
      <c r="B593" t="s">
        <v>20</v>
      </c>
      <c r="C593">
        <v>8</v>
      </c>
      <c r="D593" t="s">
        <v>1375</v>
      </c>
      <c r="E593" t="s">
        <v>767</v>
      </c>
      <c r="F593" t="s">
        <v>767</v>
      </c>
      <c r="G593">
        <v>16733</v>
      </c>
      <c r="H593" t="s">
        <v>21</v>
      </c>
      <c r="I593" t="s">
        <v>10</v>
      </c>
    </row>
    <row r="594" spans="1:9">
      <c r="A594" s="2" t="s">
        <v>19</v>
      </c>
      <c r="B594" t="s">
        <v>20</v>
      </c>
      <c r="C594">
        <v>8</v>
      </c>
      <c r="D594" t="s">
        <v>1375</v>
      </c>
      <c r="E594" t="s">
        <v>768</v>
      </c>
      <c r="F594" t="s">
        <v>768</v>
      </c>
      <c r="G594">
        <v>23486</v>
      </c>
      <c r="H594" t="s">
        <v>21</v>
      </c>
      <c r="I594" t="s">
        <v>10</v>
      </c>
    </row>
    <row r="595" spans="1:9">
      <c r="A595" s="2" t="s">
        <v>19</v>
      </c>
      <c r="B595" t="s">
        <v>20</v>
      </c>
      <c r="C595">
        <v>8</v>
      </c>
      <c r="D595" t="s">
        <v>1375</v>
      </c>
      <c r="E595" t="s">
        <v>769</v>
      </c>
      <c r="F595" t="s">
        <v>769</v>
      </c>
      <c r="G595">
        <v>19639</v>
      </c>
      <c r="H595" t="s">
        <v>21</v>
      </c>
      <c r="I595" t="s">
        <v>10</v>
      </c>
    </row>
    <row r="596" spans="1:9">
      <c r="A596" s="2" t="s">
        <v>19</v>
      </c>
      <c r="B596" t="s">
        <v>20</v>
      </c>
      <c r="C596">
        <v>8</v>
      </c>
      <c r="D596" t="s">
        <v>1375</v>
      </c>
      <c r="E596" t="s">
        <v>770</v>
      </c>
      <c r="F596" t="s">
        <v>770</v>
      </c>
      <c r="G596">
        <v>15861</v>
      </c>
      <c r="H596" t="s">
        <v>21</v>
      </c>
      <c r="I596" t="s">
        <v>10</v>
      </c>
    </row>
    <row r="597" spans="1:9">
      <c r="A597" s="2" t="s">
        <v>19</v>
      </c>
      <c r="B597" t="s">
        <v>20</v>
      </c>
      <c r="C597">
        <v>8</v>
      </c>
      <c r="D597" t="s">
        <v>1375</v>
      </c>
      <c r="E597" t="s">
        <v>771</v>
      </c>
      <c r="F597" t="s">
        <v>771</v>
      </c>
      <c r="G597">
        <v>16186</v>
      </c>
      <c r="H597" t="s">
        <v>21</v>
      </c>
      <c r="I597" t="s">
        <v>10</v>
      </c>
    </row>
    <row r="598" spans="1:9">
      <c r="A598" s="2" t="s">
        <v>19</v>
      </c>
      <c r="B598" t="s">
        <v>20</v>
      </c>
      <c r="C598">
        <v>8</v>
      </c>
      <c r="D598" t="s">
        <v>1375</v>
      </c>
      <c r="E598" t="s">
        <v>772</v>
      </c>
      <c r="F598" t="s">
        <v>772</v>
      </c>
      <c r="G598">
        <v>12753</v>
      </c>
      <c r="H598" t="s">
        <v>21</v>
      </c>
      <c r="I598" t="s">
        <v>10</v>
      </c>
    </row>
    <row r="599" spans="1:9">
      <c r="A599" s="2" t="s">
        <v>19</v>
      </c>
      <c r="B599" t="s">
        <v>20</v>
      </c>
      <c r="C599">
        <v>8</v>
      </c>
      <c r="D599" t="s">
        <v>1375</v>
      </c>
      <c r="E599" t="s">
        <v>773</v>
      </c>
      <c r="F599" t="s">
        <v>773</v>
      </c>
      <c r="G599">
        <v>14336</v>
      </c>
      <c r="H599" t="s">
        <v>21</v>
      </c>
      <c r="I599" t="s">
        <v>10</v>
      </c>
    </row>
    <row r="600" spans="1:9">
      <c r="A600" s="2" t="s">
        <v>19</v>
      </c>
      <c r="B600" t="s">
        <v>20</v>
      </c>
      <c r="C600">
        <v>8</v>
      </c>
      <c r="D600" t="s">
        <v>1375</v>
      </c>
      <c r="E600" t="s">
        <v>774</v>
      </c>
      <c r="F600" t="s">
        <v>774</v>
      </c>
      <c r="G600">
        <v>14586</v>
      </c>
      <c r="H600" t="s">
        <v>21</v>
      </c>
      <c r="I600" t="s">
        <v>10</v>
      </c>
    </row>
    <row r="601" spans="1:9">
      <c r="A601" s="2" t="s">
        <v>19</v>
      </c>
      <c r="B601" t="s">
        <v>20</v>
      </c>
      <c r="C601">
        <v>8</v>
      </c>
      <c r="D601" t="s">
        <v>1375</v>
      </c>
      <c r="E601" t="s">
        <v>775</v>
      </c>
      <c r="F601" t="s">
        <v>775</v>
      </c>
      <c r="G601">
        <v>11445</v>
      </c>
      <c r="H601" t="s">
        <v>21</v>
      </c>
      <c r="I601" t="s">
        <v>10</v>
      </c>
    </row>
    <row r="602" spans="1:9">
      <c r="A602" s="2" t="s">
        <v>19</v>
      </c>
      <c r="B602" t="s">
        <v>20</v>
      </c>
      <c r="C602">
        <v>8</v>
      </c>
      <c r="D602" t="s">
        <v>1375</v>
      </c>
      <c r="E602" t="s">
        <v>776</v>
      </c>
      <c r="F602" t="s">
        <v>776</v>
      </c>
      <c r="G602">
        <v>11409</v>
      </c>
      <c r="H602" t="s">
        <v>21</v>
      </c>
      <c r="I602" t="s">
        <v>10</v>
      </c>
    </row>
    <row r="603" spans="1:9">
      <c r="A603" s="2" t="s">
        <v>19</v>
      </c>
      <c r="B603" t="s">
        <v>20</v>
      </c>
      <c r="C603">
        <v>8</v>
      </c>
      <c r="D603" t="s">
        <v>1375</v>
      </c>
      <c r="E603" t="s">
        <v>777</v>
      </c>
      <c r="F603" t="s">
        <v>777</v>
      </c>
      <c r="G603">
        <v>11572</v>
      </c>
      <c r="H603" t="s">
        <v>1212</v>
      </c>
      <c r="I603" t="s">
        <v>10</v>
      </c>
    </row>
    <row r="604" spans="1:9">
      <c r="A604" s="2" t="s">
        <v>19</v>
      </c>
      <c r="B604" t="s">
        <v>20</v>
      </c>
      <c r="C604">
        <v>8</v>
      </c>
      <c r="D604" t="s">
        <v>1375</v>
      </c>
      <c r="E604" t="s">
        <v>778</v>
      </c>
      <c r="F604" t="s">
        <v>778</v>
      </c>
      <c r="G604">
        <v>15364</v>
      </c>
      <c r="H604" t="s">
        <v>1212</v>
      </c>
      <c r="I604" t="s">
        <v>10</v>
      </c>
    </row>
    <row r="605" spans="1:9">
      <c r="A605" s="2" t="s">
        <v>19</v>
      </c>
      <c r="B605" t="s">
        <v>20</v>
      </c>
      <c r="C605">
        <v>8</v>
      </c>
      <c r="D605" t="s">
        <v>1375</v>
      </c>
      <c r="E605" t="s">
        <v>779</v>
      </c>
      <c r="F605" t="s">
        <v>779</v>
      </c>
      <c r="G605">
        <v>12610</v>
      </c>
      <c r="H605" t="s">
        <v>1212</v>
      </c>
      <c r="I605" t="s">
        <v>10</v>
      </c>
    </row>
    <row r="606" spans="1:9">
      <c r="A606" s="2" t="s">
        <v>19</v>
      </c>
      <c r="B606" t="s">
        <v>20</v>
      </c>
      <c r="C606">
        <v>8</v>
      </c>
      <c r="D606" t="s">
        <v>1375</v>
      </c>
      <c r="E606" t="s">
        <v>780</v>
      </c>
      <c r="F606" t="s">
        <v>780</v>
      </c>
      <c r="G606">
        <v>12118</v>
      </c>
      <c r="H606" t="s">
        <v>1212</v>
      </c>
      <c r="I606" t="s">
        <v>10</v>
      </c>
    </row>
    <row r="607" spans="1:9">
      <c r="A607" s="2" t="s">
        <v>19</v>
      </c>
      <c r="B607" t="s">
        <v>20</v>
      </c>
      <c r="C607">
        <v>8</v>
      </c>
      <c r="D607" t="s">
        <v>1375</v>
      </c>
      <c r="E607" t="s">
        <v>781</v>
      </c>
      <c r="F607" t="s">
        <v>781</v>
      </c>
      <c r="G607">
        <v>13213</v>
      </c>
      <c r="H607" t="s">
        <v>1212</v>
      </c>
      <c r="I607" t="s">
        <v>10</v>
      </c>
    </row>
    <row r="608" spans="1:9">
      <c r="A608" s="2" t="s">
        <v>19</v>
      </c>
      <c r="B608" t="s">
        <v>20</v>
      </c>
      <c r="C608">
        <v>8</v>
      </c>
      <c r="D608" t="s">
        <v>1375</v>
      </c>
      <c r="E608" t="s">
        <v>782</v>
      </c>
      <c r="F608" t="s">
        <v>782</v>
      </c>
      <c r="G608">
        <v>13807</v>
      </c>
      <c r="H608" t="s">
        <v>21</v>
      </c>
      <c r="I608" t="s">
        <v>10</v>
      </c>
    </row>
    <row r="609" spans="1:9">
      <c r="A609" s="2" t="s">
        <v>19</v>
      </c>
      <c r="B609" t="s">
        <v>20</v>
      </c>
      <c r="C609">
        <v>8</v>
      </c>
      <c r="D609" t="s">
        <v>1375</v>
      </c>
      <c r="E609" t="s">
        <v>783</v>
      </c>
      <c r="F609" t="s">
        <v>783</v>
      </c>
      <c r="G609">
        <v>13715</v>
      </c>
      <c r="H609" t="s">
        <v>21</v>
      </c>
      <c r="I609" t="s">
        <v>10</v>
      </c>
    </row>
    <row r="610" spans="1:9">
      <c r="A610" s="2" t="s">
        <v>19</v>
      </c>
      <c r="B610" t="s">
        <v>20</v>
      </c>
      <c r="C610">
        <v>8</v>
      </c>
      <c r="D610" t="s">
        <v>1375</v>
      </c>
      <c r="E610" t="s">
        <v>784</v>
      </c>
      <c r="F610" t="s">
        <v>784</v>
      </c>
      <c r="G610">
        <v>13583</v>
      </c>
      <c r="H610" t="s">
        <v>21</v>
      </c>
      <c r="I610" t="s">
        <v>10</v>
      </c>
    </row>
    <row r="611" spans="1:9">
      <c r="A611" s="2" t="s">
        <v>19</v>
      </c>
      <c r="B611" t="s">
        <v>20</v>
      </c>
      <c r="C611">
        <v>8</v>
      </c>
      <c r="D611" t="s">
        <v>1375</v>
      </c>
      <c r="E611" t="s">
        <v>785</v>
      </c>
      <c r="F611" t="s">
        <v>785</v>
      </c>
      <c r="G611">
        <v>14949</v>
      </c>
      <c r="H611" t="s">
        <v>21</v>
      </c>
      <c r="I611" t="s">
        <v>10</v>
      </c>
    </row>
    <row r="612" spans="1:9">
      <c r="A612" s="2" t="s">
        <v>19</v>
      </c>
      <c r="B612" t="s">
        <v>20</v>
      </c>
      <c r="C612">
        <v>8</v>
      </c>
      <c r="D612" t="s">
        <v>1375</v>
      </c>
      <c r="E612" t="s">
        <v>786</v>
      </c>
      <c r="F612" t="s">
        <v>786</v>
      </c>
      <c r="G612">
        <v>13651</v>
      </c>
      <c r="H612" t="s">
        <v>21</v>
      </c>
      <c r="I612" t="s">
        <v>10</v>
      </c>
    </row>
    <row r="613" spans="1:9">
      <c r="A613" s="2" t="s">
        <v>19</v>
      </c>
      <c r="B613" t="s">
        <v>20</v>
      </c>
      <c r="C613">
        <v>8</v>
      </c>
      <c r="D613" t="s">
        <v>1375</v>
      </c>
      <c r="E613" t="s">
        <v>787</v>
      </c>
      <c r="F613" t="s">
        <v>787</v>
      </c>
      <c r="G613">
        <v>16750</v>
      </c>
      <c r="H613" t="s">
        <v>21</v>
      </c>
      <c r="I613" t="s">
        <v>10</v>
      </c>
    </row>
    <row r="614" spans="1:9">
      <c r="A614" s="2" t="s">
        <v>19</v>
      </c>
      <c r="B614" t="s">
        <v>20</v>
      </c>
      <c r="C614">
        <v>8</v>
      </c>
      <c r="D614" t="s">
        <v>1375</v>
      </c>
      <c r="E614" t="s">
        <v>788</v>
      </c>
      <c r="F614" t="s">
        <v>788</v>
      </c>
      <c r="G614">
        <v>11872</v>
      </c>
      <c r="H614" t="s">
        <v>21</v>
      </c>
      <c r="I614" t="s">
        <v>10</v>
      </c>
    </row>
    <row r="615" spans="1:9">
      <c r="A615" s="2" t="s">
        <v>19</v>
      </c>
      <c r="B615" t="s">
        <v>20</v>
      </c>
      <c r="C615">
        <v>8</v>
      </c>
      <c r="D615" t="s">
        <v>1375</v>
      </c>
      <c r="E615" t="s">
        <v>789</v>
      </c>
      <c r="F615" t="s">
        <v>789</v>
      </c>
      <c r="G615">
        <v>13249</v>
      </c>
      <c r="H615" t="s">
        <v>21</v>
      </c>
      <c r="I615" t="s">
        <v>10</v>
      </c>
    </row>
    <row r="616" spans="1:9">
      <c r="A616" s="2" t="s">
        <v>19</v>
      </c>
      <c r="B616" t="s">
        <v>20</v>
      </c>
      <c r="C616">
        <v>8</v>
      </c>
      <c r="D616" t="s">
        <v>1375</v>
      </c>
      <c r="E616" t="s">
        <v>790</v>
      </c>
      <c r="F616" t="s">
        <v>790</v>
      </c>
      <c r="G616">
        <v>12267</v>
      </c>
      <c r="H616" t="s">
        <v>21</v>
      </c>
      <c r="I616" t="s">
        <v>10</v>
      </c>
    </row>
    <row r="617" spans="1:9">
      <c r="A617" s="2" t="s">
        <v>19</v>
      </c>
      <c r="B617" t="s">
        <v>20</v>
      </c>
      <c r="C617">
        <v>8</v>
      </c>
      <c r="D617" t="s">
        <v>1375</v>
      </c>
      <c r="E617" t="s">
        <v>791</v>
      </c>
      <c r="F617" t="s">
        <v>791</v>
      </c>
      <c r="G617">
        <v>10174</v>
      </c>
      <c r="H617" t="s">
        <v>21</v>
      </c>
      <c r="I617" t="s">
        <v>10</v>
      </c>
    </row>
    <row r="618" spans="1:9">
      <c r="A618" s="2" t="s">
        <v>19</v>
      </c>
      <c r="B618" t="s">
        <v>20</v>
      </c>
      <c r="C618">
        <v>8</v>
      </c>
      <c r="D618" t="s">
        <v>1375</v>
      </c>
      <c r="E618" t="s">
        <v>792</v>
      </c>
      <c r="F618" t="s">
        <v>792</v>
      </c>
      <c r="G618">
        <v>9009</v>
      </c>
      <c r="H618" t="s">
        <v>21</v>
      </c>
      <c r="I618" t="s">
        <v>10</v>
      </c>
    </row>
    <row r="619" spans="1:9">
      <c r="A619" s="2" t="s">
        <v>19</v>
      </c>
      <c r="B619" t="s">
        <v>20</v>
      </c>
      <c r="C619">
        <v>8</v>
      </c>
      <c r="D619" t="s">
        <v>1375</v>
      </c>
      <c r="E619" t="s">
        <v>793</v>
      </c>
      <c r="F619" t="s">
        <v>793</v>
      </c>
      <c r="G619">
        <v>10274</v>
      </c>
      <c r="H619" t="s">
        <v>21</v>
      </c>
      <c r="I619" t="s">
        <v>10</v>
      </c>
    </row>
    <row r="620" spans="1:9">
      <c r="A620" s="2" t="s">
        <v>19</v>
      </c>
      <c r="B620" t="s">
        <v>20</v>
      </c>
      <c r="C620">
        <v>8</v>
      </c>
      <c r="D620" t="s">
        <v>1375</v>
      </c>
      <c r="E620" t="s">
        <v>794</v>
      </c>
      <c r="F620" t="s">
        <v>794</v>
      </c>
      <c r="G620">
        <v>9648</v>
      </c>
      <c r="H620" t="s">
        <v>21</v>
      </c>
      <c r="I620" t="s">
        <v>10</v>
      </c>
    </row>
    <row r="621" spans="1:9">
      <c r="A621" s="2" t="s">
        <v>19</v>
      </c>
      <c r="B621" t="s">
        <v>20</v>
      </c>
      <c r="C621">
        <v>8</v>
      </c>
      <c r="D621" t="s">
        <v>1375</v>
      </c>
      <c r="E621" t="s">
        <v>795</v>
      </c>
      <c r="F621" t="s">
        <v>795</v>
      </c>
      <c r="G621">
        <v>8829</v>
      </c>
      <c r="H621" t="s">
        <v>21</v>
      </c>
      <c r="I621" t="s">
        <v>10</v>
      </c>
    </row>
    <row r="622" spans="1:9">
      <c r="A622" s="2" t="s">
        <v>19</v>
      </c>
      <c r="B622" t="s">
        <v>20</v>
      </c>
      <c r="C622">
        <v>8</v>
      </c>
      <c r="D622" t="s">
        <v>1375</v>
      </c>
      <c r="E622" t="s">
        <v>796</v>
      </c>
      <c r="F622" t="s">
        <v>796</v>
      </c>
      <c r="G622">
        <v>8268</v>
      </c>
      <c r="H622" t="s">
        <v>21</v>
      </c>
      <c r="I622" t="s">
        <v>10</v>
      </c>
    </row>
    <row r="623" spans="1:9">
      <c r="A623" s="2" t="s">
        <v>19</v>
      </c>
      <c r="B623" t="s">
        <v>20</v>
      </c>
      <c r="C623">
        <v>8</v>
      </c>
      <c r="D623" t="s">
        <v>1375</v>
      </c>
      <c r="E623" t="s">
        <v>797</v>
      </c>
      <c r="F623" t="s">
        <v>797</v>
      </c>
      <c r="G623">
        <v>7771</v>
      </c>
      <c r="H623" t="s">
        <v>21</v>
      </c>
      <c r="I623" t="s">
        <v>10</v>
      </c>
    </row>
    <row r="624" spans="1:9">
      <c r="A624" s="2" t="s">
        <v>19</v>
      </c>
      <c r="B624" t="s">
        <v>20</v>
      </c>
      <c r="C624">
        <v>8</v>
      </c>
      <c r="D624" t="s">
        <v>1375</v>
      </c>
      <c r="E624" t="s">
        <v>798</v>
      </c>
      <c r="F624" t="s">
        <v>798</v>
      </c>
      <c r="G624">
        <v>7620</v>
      </c>
      <c r="H624" t="s">
        <v>21</v>
      </c>
      <c r="I624" t="s">
        <v>10</v>
      </c>
    </row>
    <row r="625" spans="1:9">
      <c r="A625" s="2" t="s">
        <v>19</v>
      </c>
      <c r="B625" t="s">
        <v>20</v>
      </c>
      <c r="C625">
        <v>8</v>
      </c>
      <c r="D625" t="s">
        <v>1375</v>
      </c>
      <c r="E625" t="s">
        <v>799</v>
      </c>
      <c r="F625" t="s">
        <v>799</v>
      </c>
      <c r="G625">
        <v>8174</v>
      </c>
      <c r="H625" t="s">
        <v>21</v>
      </c>
      <c r="I625" t="s">
        <v>10</v>
      </c>
    </row>
    <row r="626" spans="1:9">
      <c r="A626" s="2" t="s">
        <v>19</v>
      </c>
      <c r="B626" t="s">
        <v>20</v>
      </c>
      <c r="C626">
        <v>8</v>
      </c>
      <c r="D626" t="s">
        <v>1375</v>
      </c>
      <c r="E626" t="s">
        <v>800</v>
      </c>
      <c r="F626" t="s">
        <v>800</v>
      </c>
      <c r="G626">
        <v>7033</v>
      </c>
      <c r="H626" t="s">
        <v>21</v>
      </c>
      <c r="I626" t="s">
        <v>10</v>
      </c>
    </row>
    <row r="627" spans="1:9">
      <c r="A627" s="2" t="s">
        <v>19</v>
      </c>
      <c r="B627" t="s">
        <v>20</v>
      </c>
      <c r="C627">
        <v>8</v>
      </c>
      <c r="D627" t="s">
        <v>1375</v>
      </c>
      <c r="E627" t="s">
        <v>801</v>
      </c>
      <c r="F627" t="s">
        <v>801</v>
      </c>
      <c r="G627">
        <v>6312</v>
      </c>
      <c r="H627" t="s">
        <v>21</v>
      </c>
      <c r="I627" t="s">
        <v>10</v>
      </c>
    </row>
    <row r="628" spans="1:9">
      <c r="A628" s="2" t="s">
        <v>19</v>
      </c>
      <c r="B628" t="s">
        <v>20</v>
      </c>
      <c r="C628">
        <v>8</v>
      </c>
      <c r="D628" t="s">
        <v>1375</v>
      </c>
      <c r="E628" t="s">
        <v>802</v>
      </c>
      <c r="F628" t="s">
        <v>802</v>
      </c>
      <c r="G628">
        <v>6240</v>
      </c>
      <c r="H628" t="s">
        <v>21</v>
      </c>
      <c r="I628" t="s">
        <v>10</v>
      </c>
    </row>
    <row r="629" spans="1:9">
      <c r="A629" s="2" t="s">
        <v>19</v>
      </c>
      <c r="B629" t="s">
        <v>20</v>
      </c>
      <c r="C629">
        <v>8</v>
      </c>
      <c r="D629" t="s">
        <v>1375</v>
      </c>
      <c r="E629" t="s">
        <v>803</v>
      </c>
      <c r="F629" t="s">
        <v>803</v>
      </c>
      <c r="G629">
        <v>6025</v>
      </c>
      <c r="H629" t="s">
        <v>21</v>
      </c>
      <c r="I629" t="s">
        <v>10</v>
      </c>
    </row>
    <row r="630" spans="1:9">
      <c r="A630" s="2" t="s">
        <v>19</v>
      </c>
      <c r="B630" t="s">
        <v>20</v>
      </c>
      <c r="C630">
        <v>8</v>
      </c>
      <c r="D630" t="s">
        <v>1375</v>
      </c>
      <c r="E630" t="s">
        <v>804</v>
      </c>
      <c r="F630" t="s">
        <v>804</v>
      </c>
      <c r="G630">
        <v>6566</v>
      </c>
      <c r="H630" t="s">
        <v>21</v>
      </c>
      <c r="I630" t="s">
        <v>10</v>
      </c>
    </row>
    <row r="631" spans="1:9">
      <c r="A631" s="2" t="s">
        <v>19</v>
      </c>
      <c r="B631" t="s">
        <v>20</v>
      </c>
      <c r="C631">
        <v>8</v>
      </c>
      <c r="D631" t="s">
        <v>1375</v>
      </c>
      <c r="E631" t="s">
        <v>805</v>
      </c>
      <c r="F631" t="s">
        <v>805</v>
      </c>
      <c r="G631">
        <v>4933</v>
      </c>
      <c r="H631" t="s">
        <v>21</v>
      </c>
      <c r="I631" t="s">
        <v>10</v>
      </c>
    </row>
    <row r="632" spans="1:9">
      <c r="A632" s="2" t="s">
        <v>19</v>
      </c>
      <c r="B632" t="s">
        <v>20</v>
      </c>
      <c r="C632">
        <v>8</v>
      </c>
      <c r="D632" t="s">
        <v>1375</v>
      </c>
      <c r="E632" t="s">
        <v>806</v>
      </c>
      <c r="F632" t="s">
        <v>806</v>
      </c>
      <c r="G632">
        <v>4703</v>
      </c>
      <c r="H632" t="s">
        <v>21</v>
      </c>
      <c r="I632" t="s">
        <v>10</v>
      </c>
    </row>
    <row r="633" spans="1:9">
      <c r="A633" s="2" t="s">
        <v>19</v>
      </c>
      <c r="B633" t="s">
        <v>20</v>
      </c>
      <c r="C633">
        <v>8</v>
      </c>
      <c r="D633" t="s">
        <v>1375</v>
      </c>
      <c r="E633" t="s">
        <v>807</v>
      </c>
      <c r="F633" t="s">
        <v>807</v>
      </c>
      <c r="G633">
        <v>3657</v>
      </c>
      <c r="H633" t="s">
        <v>21</v>
      </c>
      <c r="I633" t="s">
        <v>10</v>
      </c>
    </row>
    <row r="634" spans="1:9">
      <c r="A634" s="2" t="s">
        <v>19</v>
      </c>
      <c r="B634" t="s">
        <v>20</v>
      </c>
      <c r="C634">
        <v>8</v>
      </c>
      <c r="D634" t="s">
        <v>1375</v>
      </c>
      <c r="E634" t="s">
        <v>808</v>
      </c>
      <c r="F634" t="s">
        <v>808</v>
      </c>
      <c r="G634">
        <v>4465</v>
      </c>
      <c r="H634" t="s">
        <v>21</v>
      </c>
      <c r="I634" t="s">
        <v>10</v>
      </c>
    </row>
    <row r="635" spans="1:9">
      <c r="A635" s="2" t="s">
        <v>19</v>
      </c>
      <c r="B635" t="s">
        <v>20</v>
      </c>
      <c r="C635">
        <v>8</v>
      </c>
      <c r="D635" t="s">
        <v>1375</v>
      </c>
      <c r="E635" t="s">
        <v>809</v>
      </c>
      <c r="F635" t="s">
        <v>809</v>
      </c>
      <c r="G635">
        <v>4581</v>
      </c>
      <c r="H635" t="s">
        <v>21</v>
      </c>
      <c r="I635" t="s">
        <v>10</v>
      </c>
    </row>
    <row r="636" spans="1:9">
      <c r="A636" s="2" t="s">
        <v>19</v>
      </c>
      <c r="B636" t="s">
        <v>20</v>
      </c>
      <c r="C636">
        <v>8</v>
      </c>
      <c r="D636" t="s">
        <v>1375</v>
      </c>
      <c r="E636" t="s">
        <v>810</v>
      </c>
      <c r="F636" t="s">
        <v>810</v>
      </c>
      <c r="G636">
        <v>3743</v>
      </c>
      <c r="H636" t="s">
        <v>21</v>
      </c>
      <c r="I636" t="s">
        <v>10</v>
      </c>
    </row>
    <row r="637" spans="1:9">
      <c r="A637" s="2" t="s">
        <v>19</v>
      </c>
      <c r="B637" t="s">
        <v>20</v>
      </c>
      <c r="C637">
        <v>8</v>
      </c>
      <c r="D637" t="s">
        <v>1375</v>
      </c>
      <c r="E637" t="s">
        <v>811</v>
      </c>
      <c r="F637" t="s">
        <v>811</v>
      </c>
      <c r="G637">
        <v>4195</v>
      </c>
      <c r="H637" t="s">
        <v>21</v>
      </c>
      <c r="I637" t="s">
        <v>10</v>
      </c>
    </row>
    <row r="638" spans="1:9">
      <c r="A638" s="2" t="s">
        <v>19</v>
      </c>
      <c r="B638" t="s">
        <v>20</v>
      </c>
      <c r="C638">
        <v>8</v>
      </c>
      <c r="D638" t="s">
        <v>1375</v>
      </c>
      <c r="E638" t="s">
        <v>812</v>
      </c>
      <c r="F638" t="s">
        <v>812</v>
      </c>
      <c r="G638">
        <v>-1377</v>
      </c>
      <c r="H638" t="s">
        <v>21</v>
      </c>
      <c r="I638" t="s">
        <v>10</v>
      </c>
    </row>
    <row r="639" spans="1:9">
      <c r="A639" s="2" t="s">
        <v>19</v>
      </c>
      <c r="B639" t="s">
        <v>20</v>
      </c>
      <c r="C639">
        <v>8</v>
      </c>
      <c r="D639" t="s">
        <v>1375</v>
      </c>
      <c r="E639" t="s">
        <v>813</v>
      </c>
      <c r="F639" t="s">
        <v>813</v>
      </c>
      <c r="G639">
        <v>2806</v>
      </c>
      <c r="H639" t="s">
        <v>21</v>
      </c>
      <c r="I639" t="s">
        <v>10</v>
      </c>
    </row>
    <row r="640" spans="1:9">
      <c r="A640" s="2" t="s">
        <v>19</v>
      </c>
      <c r="B640" t="s">
        <v>20</v>
      </c>
      <c r="C640">
        <v>8</v>
      </c>
      <c r="D640" t="s">
        <v>1375</v>
      </c>
      <c r="E640" t="s">
        <v>814</v>
      </c>
      <c r="F640" t="s">
        <v>814</v>
      </c>
      <c r="G640">
        <v>9863</v>
      </c>
      <c r="H640" t="s">
        <v>21</v>
      </c>
      <c r="I640" t="s">
        <v>10</v>
      </c>
    </row>
    <row r="641" spans="1:9">
      <c r="A641" s="2" t="s">
        <v>19</v>
      </c>
      <c r="B641" t="s">
        <v>20</v>
      </c>
      <c r="C641">
        <v>8</v>
      </c>
      <c r="D641" t="s">
        <v>1375</v>
      </c>
      <c r="E641" t="s">
        <v>815</v>
      </c>
      <c r="F641" t="s">
        <v>815</v>
      </c>
      <c r="G641">
        <v>2740</v>
      </c>
      <c r="H641" t="s">
        <v>21</v>
      </c>
      <c r="I641" t="s">
        <v>10</v>
      </c>
    </row>
    <row r="642" spans="1:9">
      <c r="A642" s="2" t="s">
        <v>19</v>
      </c>
      <c r="B642" t="s">
        <v>20</v>
      </c>
      <c r="C642">
        <v>8</v>
      </c>
      <c r="D642" t="s">
        <v>1375</v>
      </c>
      <c r="E642" t="s">
        <v>816</v>
      </c>
      <c r="F642" t="s">
        <v>816</v>
      </c>
      <c r="G642">
        <v>2876</v>
      </c>
      <c r="H642" t="s">
        <v>21</v>
      </c>
      <c r="I642" t="s">
        <v>10</v>
      </c>
    </row>
    <row r="643" spans="1:9">
      <c r="A643" s="2" t="s">
        <v>19</v>
      </c>
      <c r="B643" t="s">
        <v>20</v>
      </c>
      <c r="C643">
        <v>8</v>
      </c>
      <c r="D643" t="s">
        <v>1375</v>
      </c>
      <c r="E643" t="s">
        <v>817</v>
      </c>
      <c r="F643" t="s">
        <v>817</v>
      </c>
      <c r="G643">
        <v>3299</v>
      </c>
      <c r="H643" t="s">
        <v>21</v>
      </c>
      <c r="I643" t="s">
        <v>10</v>
      </c>
    </row>
    <row r="644" spans="1:9">
      <c r="A644" s="2" t="s">
        <v>19</v>
      </c>
      <c r="B644" t="s">
        <v>20</v>
      </c>
      <c r="C644">
        <v>8</v>
      </c>
      <c r="D644" t="s">
        <v>1375</v>
      </c>
      <c r="E644" t="s">
        <v>818</v>
      </c>
      <c r="F644" t="s">
        <v>818</v>
      </c>
      <c r="G644">
        <v>598</v>
      </c>
      <c r="H644" t="s">
        <v>21</v>
      </c>
      <c r="I644" t="s">
        <v>10</v>
      </c>
    </row>
    <row r="645" spans="1:9">
      <c r="A645" s="2" t="s">
        <v>19</v>
      </c>
      <c r="B645" t="s">
        <v>20</v>
      </c>
      <c r="C645">
        <v>8</v>
      </c>
      <c r="D645" t="s">
        <v>1375</v>
      </c>
      <c r="E645" t="s">
        <v>819</v>
      </c>
      <c r="F645" t="s">
        <v>819</v>
      </c>
      <c r="G645">
        <v>3367</v>
      </c>
      <c r="H645" t="s">
        <v>21</v>
      </c>
      <c r="I645" t="s">
        <v>10</v>
      </c>
    </row>
    <row r="646" spans="1:9">
      <c r="A646" s="2" t="s">
        <v>19</v>
      </c>
      <c r="B646" t="s">
        <v>20</v>
      </c>
      <c r="C646">
        <v>8</v>
      </c>
      <c r="D646" t="s">
        <v>1375</v>
      </c>
      <c r="E646" t="s">
        <v>820</v>
      </c>
      <c r="F646" t="s">
        <v>820</v>
      </c>
      <c r="G646">
        <v>3140</v>
      </c>
      <c r="H646" t="s">
        <v>21</v>
      </c>
      <c r="I646" t="s">
        <v>10</v>
      </c>
    </row>
    <row r="647" spans="1:9">
      <c r="A647" s="2" t="s">
        <v>19</v>
      </c>
      <c r="B647" t="s">
        <v>20</v>
      </c>
      <c r="C647">
        <v>8</v>
      </c>
      <c r="D647" t="s">
        <v>1375</v>
      </c>
      <c r="E647" t="s">
        <v>821</v>
      </c>
      <c r="F647" t="s">
        <v>821</v>
      </c>
      <c r="G647">
        <v>3265</v>
      </c>
      <c r="H647" t="s">
        <v>21</v>
      </c>
      <c r="I647" t="s">
        <v>10</v>
      </c>
    </row>
    <row r="648" spans="1:9">
      <c r="A648" s="2" t="s">
        <v>19</v>
      </c>
      <c r="B648" t="s">
        <v>20</v>
      </c>
      <c r="C648">
        <v>8</v>
      </c>
      <c r="D648" t="s">
        <v>1375</v>
      </c>
      <c r="E648" t="s">
        <v>822</v>
      </c>
      <c r="F648" t="s">
        <v>822</v>
      </c>
      <c r="G648">
        <v>2894</v>
      </c>
      <c r="H648" t="s">
        <v>21</v>
      </c>
      <c r="I648" t="s">
        <v>10</v>
      </c>
    </row>
    <row r="649" spans="1:9">
      <c r="A649" s="2" t="s">
        <v>19</v>
      </c>
      <c r="B649" t="s">
        <v>20</v>
      </c>
      <c r="C649">
        <v>8</v>
      </c>
      <c r="D649" t="s">
        <v>1375</v>
      </c>
      <c r="E649" t="s">
        <v>823</v>
      </c>
      <c r="F649" t="s">
        <v>823</v>
      </c>
      <c r="G649">
        <v>6897</v>
      </c>
      <c r="H649" t="s">
        <v>21</v>
      </c>
      <c r="I649" t="s">
        <v>10</v>
      </c>
    </row>
    <row r="650" spans="1:9">
      <c r="A650" s="2" t="s">
        <v>19</v>
      </c>
      <c r="B650" t="s">
        <v>20</v>
      </c>
      <c r="C650">
        <v>8</v>
      </c>
      <c r="D650" t="s">
        <v>1375</v>
      </c>
      <c r="E650" t="s">
        <v>824</v>
      </c>
      <c r="F650" t="s">
        <v>824</v>
      </c>
      <c r="G650">
        <v>2863</v>
      </c>
      <c r="H650" t="s">
        <v>21</v>
      </c>
      <c r="I650" t="s">
        <v>10</v>
      </c>
    </row>
    <row r="651" spans="1:9">
      <c r="A651" s="2" t="s">
        <v>19</v>
      </c>
      <c r="B651" t="s">
        <v>20</v>
      </c>
      <c r="C651">
        <v>8</v>
      </c>
      <c r="D651" t="s">
        <v>1375</v>
      </c>
      <c r="E651" t="s">
        <v>825</v>
      </c>
      <c r="F651" t="s">
        <v>825</v>
      </c>
      <c r="G651">
        <v>2792</v>
      </c>
      <c r="H651" t="s">
        <v>21</v>
      </c>
      <c r="I651" t="s">
        <v>10</v>
      </c>
    </row>
    <row r="652" spans="1:9">
      <c r="A652" s="2" t="s">
        <v>19</v>
      </c>
      <c r="B652" t="s">
        <v>20</v>
      </c>
      <c r="C652">
        <v>8</v>
      </c>
      <c r="D652" t="s">
        <v>1375</v>
      </c>
      <c r="E652" t="s">
        <v>826</v>
      </c>
      <c r="F652" t="s">
        <v>826</v>
      </c>
      <c r="G652">
        <v>2913</v>
      </c>
      <c r="H652" t="s">
        <v>21</v>
      </c>
      <c r="I652" t="s">
        <v>10</v>
      </c>
    </row>
    <row r="653" spans="1:9">
      <c r="A653" s="2" t="s">
        <v>19</v>
      </c>
      <c r="B653" t="s">
        <v>20</v>
      </c>
      <c r="C653">
        <v>8</v>
      </c>
      <c r="D653" t="s">
        <v>1375</v>
      </c>
      <c r="E653" t="s">
        <v>827</v>
      </c>
      <c r="F653" t="s">
        <v>827</v>
      </c>
      <c r="G653">
        <v>2636</v>
      </c>
      <c r="H653" t="s">
        <v>21</v>
      </c>
      <c r="I653" t="s">
        <v>10</v>
      </c>
    </row>
    <row r="654" spans="1:9">
      <c r="A654" s="2" t="s">
        <v>19</v>
      </c>
      <c r="B654" t="s">
        <v>20</v>
      </c>
      <c r="C654">
        <v>8</v>
      </c>
      <c r="D654" t="s">
        <v>1375</v>
      </c>
      <c r="E654" t="s">
        <v>828</v>
      </c>
      <c r="F654" t="s">
        <v>828</v>
      </c>
      <c r="G654">
        <v>2606</v>
      </c>
      <c r="H654" t="s">
        <v>21</v>
      </c>
      <c r="I654" t="s">
        <v>10</v>
      </c>
    </row>
    <row r="655" spans="1:9">
      <c r="A655" s="2" t="s">
        <v>19</v>
      </c>
      <c r="B655" t="s">
        <v>20</v>
      </c>
      <c r="C655">
        <v>8</v>
      </c>
      <c r="D655" t="s">
        <v>1375</v>
      </c>
      <c r="E655" t="s">
        <v>829</v>
      </c>
      <c r="F655" t="s">
        <v>829</v>
      </c>
      <c r="G655">
        <v>1997</v>
      </c>
      <c r="H655" t="s">
        <v>21</v>
      </c>
      <c r="I655" t="s">
        <v>10</v>
      </c>
    </row>
    <row r="656" spans="1:9">
      <c r="A656" s="2" t="s">
        <v>19</v>
      </c>
      <c r="B656" t="s">
        <v>20</v>
      </c>
      <c r="C656">
        <v>8</v>
      </c>
      <c r="D656" t="s">
        <v>1375</v>
      </c>
      <c r="E656" t="s">
        <v>830</v>
      </c>
      <c r="F656" t="s">
        <v>830</v>
      </c>
      <c r="G656">
        <v>2631</v>
      </c>
      <c r="H656" t="s">
        <v>21</v>
      </c>
      <c r="I656" t="s">
        <v>10</v>
      </c>
    </row>
    <row r="657" spans="1:9">
      <c r="A657" s="2" t="s">
        <v>19</v>
      </c>
      <c r="B657" t="s">
        <v>20</v>
      </c>
      <c r="C657">
        <v>8</v>
      </c>
      <c r="D657" t="s">
        <v>1375</v>
      </c>
      <c r="E657" t="s">
        <v>831</v>
      </c>
      <c r="F657" t="s">
        <v>831</v>
      </c>
      <c r="G657">
        <v>2456</v>
      </c>
      <c r="H657" t="s">
        <v>21</v>
      </c>
      <c r="I657" t="s">
        <v>10</v>
      </c>
    </row>
    <row r="658" spans="1:9">
      <c r="A658" s="2" t="s">
        <v>19</v>
      </c>
      <c r="B658" t="s">
        <v>20</v>
      </c>
      <c r="C658">
        <v>8</v>
      </c>
      <c r="D658" t="s">
        <v>1375</v>
      </c>
      <c r="E658" t="s">
        <v>832</v>
      </c>
      <c r="F658" t="s">
        <v>832</v>
      </c>
      <c r="G658">
        <v>2079</v>
      </c>
      <c r="H658" t="s">
        <v>21</v>
      </c>
      <c r="I658" t="s">
        <v>10</v>
      </c>
    </row>
    <row r="659" spans="1:9">
      <c r="A659" s="2" t="s">
        <v>19</v>
      </c>
      <c r="B659" t="s">
        <v>20</v>
      </c>
      <c r="C659">
        <v>8</v>
      </c>
      <c r="D659" t="s">
        <v>1375</v>
      </c>
      <c r="E659" t="s">
        <v>833</v>
      </c>
      <c r="F659" t="s">
        <v>833</v>
      </c>
      <c r="G659">
        <v>2501</v>
      </c>
      <c r="H659" t="s">
        <v>21</v>
      </c>
      <c r="I659" t="s">
        <v>10</v>
      </c>
    </row>
    <row r="660" spans="1:9">
      <c r="A660" s="2" t="s">
        <v>19</v>
      </c>
      <c r="B660" t="s">
        <v>20</v>
      </c>
      <c r="C660">
        <v>8</v>
      </c>
      <c r="D660" t="s">
        <v>1375</v>
      </c>
      <c r="E660" t="s">
        <v>834</v>
      </c>
      <c r="F660" t="s">
        <v>834</v>
      </c>
      <c r="G660">
        <v>2295</v>
      </c>
      <c r="H660" t="s">
        <v>21</v>
      </c>
      <c r="I660" t="s">
        <v>10</v>
      </c>
    </row>
    <row r="661" spans="1:9">
      <c r="A661" s="2" t="s">
        <v>19</v>
      </c>
      <c r="B661" t="s">
        <v>20</v>
      </c>
      <c r="C661">
        <v>8</v>
      </c>
      <c r="D661" t="s">
        <v>1375</v>
      </c>
      <c r="E661" t="s">
        <v>835</v>
      </c>
      <c r="F661" t="s">
        <v>835</v>
      </c>
      <c r="G661">
        <v>2194</v>
      </c>
      <c r="H661" t="s">
        <v>21</v>
      </c>
      <c r="I661" t="s">
        <v>10</v>
      </c>
    </row>
    <row r="662" spans="1:9">
      <c r="A662" s="2" t="s">
        <v>19</v>
      </c>
      <c r="B662" t="s">
        <v>20</v>
      </c>
      <c r="C662">
        <v>8</v>
      </c>
      <c r="D662" t="s">
        <v>1375</v>
      </c>
      <c r="E662" t="s">
        <v>836</v>
      </c>
      <c r="F662" t="s">
        <v>836</v>
      </c>
      <c r="G662">
        <v>1758</v>
      </c>
      <c r="H662" t="s">
        <v>21</v>
      </c>
      <c r="I662" t="s">
        <v>10</v>
      </c>
    </row>
    <row r="663" spans="1:9">
      <c r="A663" s="2" t="s">
        <v>19</v>
      </c>
      <c r="B663" t="s">
        <v>20</v>
      </c>
      <c r="C663">
        <v>8</v>
      </c>
      <c r="D663" t="s">
        <v>1375</v>
      </c>
      <c r="E663" t="s">
        <v>837</v>
      </c>
      <c r="F663" t="s">
        <v>837</v>
      </c>
      <c r="G663">
        <v>2834</v>
      </c>
      <c r="H663" t="s">
        <v>21</v>
      </c>
      <c r="I663" t="s">
        <v>10</v>
      </c>
    </row>
    <row r="664" spans="1:9">
      <c r="A664" s="2" t="s">
        <v>19</v>
      </c>
      <c r="B664" t="s">
        <v>20</v>
      </c>
      <c r="C664">
        <v>8</v>
      </c>
      <c r="D664" t="s">
        <v>1375</v>
      </c>
      <c r="E664" t="s">
        <v>838</v>
      </c>
      <c r="F664" t="s">
        <v>838</v>
      </c>
      <c r="G664">
        <v>2767</v>
      </c>
      <c r="H664" t="s">
        <v>21</v>
      </c>
      <c r="I664" t="s">
        <v>10</v>
      </c>
    </row>
    <row r="665" spans="1:9">
      <c r="A665" s="2" t="s">
        <v>19</v>
      </c>
      <c r="B665" t="s">
        <v>20</v>
      </c>
      <c r="C665">
        <v>8</v>
      </c>
      <c r="D665" t="s">
        <v>1375</v>
      </c>
      <c r="E665" t="s">
        <v>839</v>
      </c>
      <c r="F665" t="s">
        <v>839</v>
      </c>
      <c r="G665">
        <v>3061</v>
      </c>
      <c r="H665" t="s">
        <v>21</v>
      </c>
      <c r="I665" t="s">
        <v>10</v>
      </c>
    </row>
    <row r="666" spans="1:9">
      <c r="A666" s="2" t="s">
        <v>19</v>
      </c>
      <c r="B666" t="s">
        <v>20</v>
      </c>
      <c r="C666">
        <v>8</v>
      </c>
      <c r="D666" t="s">
        <v>1375</v>
      </c>
      <c r="E666" t="s">
        <v>840</v>
      </c>
      <c r="F666" t="s">
        <v>840</v>
      </c>
      <c r="G666">
        <v>3425</v>
      </c>
      <c r="H666" t="s">
        <v>21</v>
      </c>
      <c r="I666" t="s">
        <v>10</v>
      </c>
    </row>
    <row r="667" spans="1:9">
      <c r="A667" s="2" t="s">
        <v>19</v>
      </c>
      <c r="B667" t="s">
        <v>20</v>
      </c>
      <c r="C667">
        <v>8</v>
      </c>
      <c r="D667" t="s">
        <v>1375</v>
      </c>
      <c r="E667" t="s">
        <v>841</v>
      </c>
      <c r="F667" t="s">
        <v>841</v>
      </c>
      <c r="G667">
        <v>2886</v>
      </c>
      <c r="H667" t="s">
        <v>21</v>
      </c>
      <c r="I667" t="s">
        <v>10</v>
      </c>
    </row>
    <row r="668" spans="1:9">
      <c r="A668" s="2" t="s">
        <v>19</v>
      </c>
      <c r="B668" t="s">
        <v>20</v>
      </c>
      <c r="C668">
        <v>8</v>
      </c>
      <c r="D668" t="s">
        <v>1375</v>
      </c>
      <c r="E668" t="s">
        <v>842</v>
      </c>
      <c r="F668" t="s">
        <v>842</v>
      </c>
      <c r="G668">
        <v>2683</v>
      </c>
      <c r="H668" t="s">
        <v>21</v>
      </c>
      <c r="I668" t="s">
        <v>10</v>
      </c>
    </row>
    <row r="669" spans="1:9">
      <c r="A669" s="2" t="s">
        <v>19</v>
      </c>
      <c r="B669" t="s">
        <v>20</v>
      </c>
      <c r="C669">
        <v>8</v>
      </c>
      <c r="D669" t="s">
        <v>1375</v>
      </c>
      <c r="E669" t="s">
        <v>843</v>
      </c>
      <c r="F669" t="s">
        <v>843</v>
      </c>
      <c r="G669">
        <v>3808</v>
      </c>
      <c r="H669" t="s">
        <v>21</v>
      </c>
      <c r="I669" t="s">
        <v>10</v>
      </c>
    </row>
    <row r="670" spans="1:9">
      <c r="A670" s="2" t="s">
        <v>19</v>
      </c>
      <c r="B670" t="s">
        <v>20</v>
      </c>
      <c r="C670">
        <v>8</v>
      </c>
      <c r="D670" t="s">
        <v>1375</v>
      </c>
      <c r="E670" t="s">
        <v>25</v>
      </c>
      <c r="F670" t="s">
        <v>25</v>
      </c>
      <c r="G670">
        <v>2648</v>
      </c>
      <c r="H670" t="s">
        <v>21</v>
      </c>
      <c r="I670" t="s">
        <v>10</v>
      </c>
    </row>
    <row r="671" spans="1:9">
      <c r="A671" s="2" t="s">
        <v>19</v>
      </c>
      <c r="B671" t="s">
        <v>20</v>
      </c>
      <c r="C671">
        <v>8</v>
      </c>
      <c r="D671" t="s">
        <v>1375</v>
      </c>
      <c r="E671" t="s">
        <v>26</v>
      </c>
      <c r="F671" t="s">
        <v>26</v>
      </c>
      <c r="G671">
        <v>2608</v>
      </c>
      <c r="H671" t="s">
        <v>21</v>
      </c>
      <c r="I671" t="s">
        <v>10</v>
      </c>
    </row>
    <row r="672" spans="1:9">
      <c r="A672" s="2" t="s">
        <v>19</v>
      </c>
      <c r="B672" t="s">
        <v>20</v>
      </c>
      <c r="C672">
        <v>8</v>
      </c>
      <c r="D672" t="s">
        <v>1375</v>
      </c>
      <c r="E672" t="s">
        <v>28</v>
      </c>
      <c r="F672" t="s">
        <v>28</v>
      </c>
      <c r="G672">
        <v>2532</v>
      </c>
      <c r="H672" t="s">
        <v>21</v>
      </c>
      <c r="I672" t="s">
        <v>10</v>
      </c>
    </row>
    <row r="673" spans="1:9">
      <c r="A673" s="2" t="s">
        <v>19</v>
      </c>
      <c r="B673" t="s">
        <v>20</v>
      </c>
      <c r="C673">
        <v>8</v>
      </c>
      <c r="D673" t="s">
        <v>1375</v>
      </c>
      <c r="E673" t="s">
        <v>43</v>
      </c>
      <c r="F673" t="s">
        <v>43</v>
      </c>
      <c r="G673">
        <v>2755</v>
      </c>
      <c r="H673" t="s">
        <v>21</v>
      </c>
      <c r="I673" t="s">
        <v>10</v>
      </c>
    </row>
    <row r="674" spans="1:9">
      <c r="A674" s="2" t="s">
        <v>19</v>
      </c>
      <c r="B674" t="s">
        <v>20</v>
      </c>
      <c r="C674">
        <v>8</v>
      </c>
      <c r="D674" t="s">
        <v>1375</v>
      </c>
      <c r="E674" t="s">
        <v>44</v>
      </c>
      <c r="F674" t="s">
        <v>44</v>
      </c>
      <c r="G674">
        <v>2471</v>
      </c>
      <c r="H674" t="s">
        <v>21</v>
      </c>
      <c r="I674" t="s">
        <v>10</v>
      </c>
    </row>
    <row r="675" spans="1:9">
      <c r="A675" s="2" t="s">
        <v>19</v>
      </c>
      <c r="B675" t="s">
        <v>20</v>
      </c>
      <c r="C675">
        <v>8</v>
      </c>
      <c r="D675" t="s">
        <v>1375</v>
      </c>
      <c r="E675" t="s">
        <v>45</v>
      </c>
      <c r="F675" t="s">
        <v>45</v>
      </c>
      <c r="G675">
        <v>2682</v>
      </c>
      <c r="H675" t="s">
        <v>21</v>
      </c>
      <c r="I675" t="s">
        <v>10</v>
      </c>
    </row>
    <row r="676" spans="1:9">
      <c r="A676" s="2" t="s">
        <v>19</v>
      </c>
      <c r="B676" t="s">
        <v>20</v>
      </c>
      <c r="C676">
        <v>8</v>
      </c>
      <c r="D676" t="s">
        <v>1375</v>
      </c>
      <c r="E676" t="s">
        <v>46</v>
      </c>
      <c r="F676" t="s">
        <v>46</v>
      </c>
      <c r="G676">
        <v>2915</v>
      </c>
      <c r="H676" t="s">
        <v>21</v>
      </c>
      <c r="I676" t="s">
        <v>10</v>
      </c>
    </row>
    <row r="677" spans="1:9">
      <c r="A677" s="2" t="s">
        <v>19</v>
      </c>
      <c r="B677" t="s">
        <v>20</v>
      </c>
      <c r="C677">
        <v>8</v>
      </c>
      <c r="D677" t="s">
        <v>1375</v>
      </c>
      <c r="E677" t="s">
        <v>47</v>
      </c>
      <c r="F677" t="s">
        <v>47</v>
      </c>
      <c r="G677">
        <v>2212</v>
      </c>
      <c r="H677" t="s">
        <v>21</v>
      </c>
      <c r="I677" t="s">
        <v>10</v>
      </c>
    </row>
    <row r="678" spans="1:9">
      <c r="A678" s="2" t="s">
        <v>19</v>
      </c>
      <c r="B678" t="s">
        <v>20</v>
      </c>
      <c r="C678">
        <v>8</v>
      </c>
      <c r="D678" t="s">
        <v>1375</v>
      </c>
      <c r="E678" t="s">
        <v>48</v>
      </c>
      <c r="F678" t="s">
        <v>48</v>
      </c>
      <c r="G678">
        <v>2183</v>
      </c>
      <c r="H678" t="s">
        <v>21</v>
      </c>
      <c r="I678" t="s">
        <v>10</v>
      </c>
    </row>
    <row r="679" spans="1:9">
      <c r="A679" s="2" t="s">
        <v>19</v>
      </c>
      <c r="B679" t="s">
        <v>20</v>
      </c>
      <c r="C679">
        <v>8</v>
      </c>
      <c r="D679" t="s">
        <v>1375</v>
      </c>
      <c r="E679" t="s">
        <v>49</v>
      </c>
      <c r="F679" t="s">
        <v>49</v>
      </c>
      <c r="G679">
        <v>2667</v>
      </c>
      <c r="H679" t="s">
        <v>21</v>
      </c>
      <c r="I679" t="s">
        <v>10</v>
      </c>
    </row>
    <row r="680" spans="1:9">
      <c r="A680" s="2" t="s">
        <v>19</v>
      </c>
      <c r="B680" t="s">
        <v>20</v>
      </c>
      <c r="C680">
        <v>8</v>
      </c>
      <c r="D680" t="s">
        <v>1375</v>
      </c>
      <c r="E680" t="s">
        <v>50</v>
      </c>
      <c r="F680" t="s">
        <v>50</v>
      </c>
      <c r="G680">
        <v>1564</v>
      </c>
      <c r="H680" t="s">
        <v>21</v>
      </c>
      <c r="I680" t="s">
        <v>10</v>
      </c>
    </row>
    <row r="681" spans="1:9">
      <c r="A681" s="2" t="s">
        <v>19</v>
      </c>
      <c r="B681" t="s">
        <v>20</v>
      </c>
      <c r="C681">
        <v>8</v>
      </c>
      <c r="D681" t="s">
        <v>1375</v>
      </c>
      <c r="E681" t="s">
        <v>51</v>
      </c>
      <c r="F681" t="s">
        <v>51</v>
      </c>
      <c r="G681">
        <v>3113</v>
      </c>
      <c r="H681" t="s">
        <v>21</v>
      </c>
      <c r="I681" t="s">
        <v>10</v>
      </c>
    </row>
    <row r="682" spans="1:9">
      <c r="A682" s="2" t="s">
        <v>19</v>
      </c>
      <c r="B682" t="s">
        <v>20</v>
      </c>
      <c r="C682">
        <v>8</v>
      </c>
      <c r="D682" t="s">
        <v>1375</v>
      </c>
      <c r="E682" t="s">
        <v>52</v>
      </c>
      <c r="F682" t="s">
        <v>52</v>
      </c>
      <c r="G682">
        <v>3041</v>
      </c>
      <c r="H682" t="s">
        <v>21</v>
      </c>
      <c r="I682" t="s">
        <v>10</v>
      </c>
    </row>
    <row r="683" spans="1:9">
      <c r="A683" s="2" t="s">
        <v>19</v>
      </c>
      <c r="B683" t="s">
        <v>20</v>
      </c>
      <c r="C683">
        <v>8</v>
      </c>
      <c r="D683" t="s">
        <v>1375</v>
      </c>
      <c r="E683" t="s">
        <v>53</v>
      </c>
      <c r="F683" t="s">
        <v>53</v>
      </c>
      <c r="G683">
        <v>2187</v>
      </c>
      <c r="H683" t="s">
        <v>21</v>
      </c>
      <c r="I683" t="s">
        <v>10</v>
      </c>
    </row>
    <row r="684" spans="1:9">
      <c r="A684" s="2" t="s">
        <v>19</v>
      </c>
      <c r="B684" t="s">
        <v>20</v>
      </c>
      <c r="C684">
        <v>8</v>
      </c>
      <c r="D684" t="s">
        <v>1375</v>
      </c>
      <c r="E684" t="s">
        <v>54</v>
      </c>
      <c r="F684" t="s">
        <v>54</v>
      </c>
      <c r="G684">
        <v>2509</v>
      </c>
      <c r="H684" t="s">
        <v>21</v>
      </c>
      <c r="I684" t="s">
        <v>10</v>
      </c>
    </row>
    <row r="685" spans="1:9">
      <c r="A685" s="2" t="s">
        <v>19</v>
      </c>
      <c r="B685" t="s">
        <v>20</v>
      </c>
      <c r="C685">
        <v>8</v>
      </c>
      <c r="D685" t="s">
        <v>1375</v>
      </c>
      <c r="E685" t="s">
        <v>55</v>
      </c>
      <c r="F685" t="s">
        <v>55</v>
      </c>
      <c r="G685">
        <v>2732</v>
      </c>
      <c r="H685" t="s">
        <v>21</v>
      </c>
      <c r="I685" t="s">
        <v>10</v>
      </c>
    </row>
    <row r="686" spans="1:9">
      <c r="A686" s="2" t="s">
        <v>19</v>
      </c>
      <c r="B686" t="s">
        <v>20</v>
      </c>
      <c r="C686">
        <v>8</v>
      </c>
      <c r="D686" t="s">
        <v>1375</v>
      </c>
      <c r="E686" t="s">
        <v>56</v>
      </c>
      <c r="F686" t="s">
        <v>56</v>
      </c>
      <c r="G686">
        <v>2208</v>
      </c>
      <c r="H686" t="s">
        <v>21</v>
      </c>
      <c r="I686" t="s">
        <v>10</v>
      </c>
    </row>
    <row r="687" spans="1:9">
      <c r="A687" s="2" t="s">
        <v>19</v>
      </c>
      <c r="B687" t="s">
        <v>20</v>
      </c>
      <c r="C687">
        <v>8</v>
      </c>
      <c r="D687" t="s">
        <v>1375</v>
      </c>
      <c r="E687" t="s">
        <v>57</v>
      </c>
      <c r="F687" t="s">
        <v>57</v>
      </c>
      <c r="G687">
        <v>2978</v>
      </c>
      <c r="H687" t="s">
        <v>21</v>
      </c>
      <c r="I687" t="s">
        <v>10</v>
      </c>
    </row>
    <row r="688" spans="1:9">
      <c r="A688" s="2" t="s">
        <v>19</v>
      </c>
      <c r="B688" t="s">
        <v>20</v>
      </c>
      <c r="C688">
        <v>8</v>
      </c>
      <c r="D688" t="s">
        <v>1375</v>
      </c>
      <c r="E688" t="s">
        <v>58</v>
      </c>
      <c r="F688" t="s">
        <v>58</v>
      </c>
      <c r="G688">
        <v>3308</v>
      </c>
      <c r="H688" t="s">
        <v>21</v>
      </c>
      <c r="I688" t="s">
        <v>10</v>
      </c>
    </row>
    <row r="689" spans="1:9">
      <c r="A689" s="2" t="s">
        <v>19</v>
      </c>
      <c r="B689" t="s">
        <v>20</v>
      </c>
      <c r="C689">
        <v>8</v>
      </c>
      <c r="D689" t="s">
        <v>1375</v>
      </c>
      <c r="E689" t="s">
        <v>59</v>
      </c>
      <c r="F689" t="s">
        <v>59</v>
      </c>
      <c r="G689">
        <v>509</v>
      </c>
      <c r="H689" t="s">
        <v>21</v>
      </c>
      <c r="I689" t="s">
        <v>10</v>
      </c>
    </row>
    <row r="690" spans="1:9">
      <c r="A690" s="2" t="s">
        <v>19</v>
      </c>
      <c r="B690" t="s">
        <v>20</v>
      </c>
      <c r="C690">
        <v>8</v>
      </c>
      <c r="D690" t="s">
        <v>1375</v>
      </c>
      <c r="E690" t="s">
        <v>60</v>
      </c>
      <c r="F690" t="s">
        <v>60</v>
      </c>
      <c r="G690">
        <v>1165</v>
      </c>
      <c r="H690" t="s">
        <v>21</v>
      </c>
      <c r="I690" t="s">
        <v>10</v>
      </c>
    </row>
    <row r="691" spans="1:9">
      <c r="A691" s="2" t="s">
        <v>19</v>
      </c>
      <c r="B691" t="s">
        <v>20</v>
      </c>
      <c r="C691">
        <v>8</v>
      </c>
      <c r="D691" t="s">
        <v>1375</v>
      </c>
      <c r="E691" t="s">
        <v>61</v>
      </c>
      <c r="F691" t="s">
        <v>61</v>
      </c>
      <c r="G691">
        <v>1860</v>
      </c>
      <c r="H691" t="s">
        <v>21</v>
      </c>
      <c r="I691" t="s">
        <v>10</v>
      </c>
    </row>
    <row r="692" spans="1:9">
      <c r="A692" s="2" t="s">
        <v>19</v>
      </c>
      <c r="B692" t="s">
        <v>20</v>
      </c>
      <c r="C692">
        <v>8</v>
      </c>
      <c r="D692" t="s">
        <v>1375</v>
      </c>
      <c r="E692" t="s">
        <v>62</v>
      </c>
      <c r="F692" t="s">
        <v>62</v>
      </c>
      <c r="G692">
        <v>1324</v>
      </c>
      <c r="H692" t="s">
        <v>21</v>
      </c>
      <c r="I692" t="s">
        <v>10</v>
      </c>
    </row>
    <row r="693" spans="1:9">
      <c r="A693" s="2" t="s">
        <v>19</v>
      </c>
      <c r="B693" t="s">
        <v>20</v>
      </c>
      <c r="C693">
        <v>8</v>
      </c>
      <c r="D693" t="s">
        <v>1375</v>
      </c>
      <c r="E693" t="s">
        <v>63</v>
      </c>
      <c r="F693" t="s">
        <v>63</v>
      </c>
      <c r="G693">
        <v>1266</v>
      </c>
      <c r="H693" t="s">
        <v>21</v>
      </c>
      <c r="I693" t="s">
        <v>10</v>
      </c>
    </row>
    <row r="694" spans="1:9">
      <c r="A694" s="2" t="s">
        <v>19</v>
      </c>
      <c r="B694" t="s">
        <v>20</v>
      </c>
      <c r="C694">
        <v>8</v>
      </c>
      <c r="D694" t="s">
        <v>1375</v>
      </c>
      <c r="E694" t="s">
        <v>64</v>
      </c>
      <c r="F694" t="s">
        <v>64</v>
      </c>
      <c r="G694">
        <v>1353</v>
      </c>
      <c r="H694" t="s">
        <v>21</v>
      </c>
      <c r="I694" t="s">
        <v>10</v>
      </c>
    </row>
    <row r="695" spans="1:9">
      <c r="A695" s="2" t="s">
        <v>19</v>
      </c>
      <c r="B695" t="s">
        <v>20</v>
      </c>
      <c r="C695">
        <v>8</v>
      </c>
      <c r="D695" t="s">
        <v>1375</v>
      </c>
      <c r="E695" t="s">
        <v>65</v>
      </c>
      <c r="F695" t="s">
        <v>65</v>
      </c>
      <c r="G695">
        <v>1201</v>
      </c>
      <c r="H695" t="s">
        <v>21</v>
      </c>
      <c r="I695" t="s">
        <v>10</v>
      </c>
    </row>
    <row r="696" spans="1:9">
      <c r="A696" s="2" t="s">
        <v>19</v>
      </c>
      <c r="B696" t="s">
        <v>20</v>
      </c>
      <c r="C696">
        <v>8</v>
      </c>
      <c r="D696" t="s">
        <v>1375</v>
      </c>
      <c r="E696" t="s">
        <v>66</v>
      </c>
      <c r="F696" t="s">
        <v>66</v>
      </c>
      <c r="G696">
        <v>1181</v>
      </c>
      <c r="H696" t="s">
        <v>21</v>
      </c>
      <c r="I696" t="s">
        <v>10</v>
      </c>
    </row>
    <row r="697" spans="1:9">
      <c r="A697" s="2" t="s">
        <v>19</v>
      </c>
      <c r="B697" t="s">
        <v>20</v>
      </c>
      <c r="C697">
        <v>8</v>
      </c>
      <c r="D697" t="s">
        <v>1375</v>
      </c>
      <c r="E697" t="s">
        <v>67</v>
      </c>
      <c r="F697" t="s">
        <v>67</v>
      </c>
      <c r="G697">
        <v>1341</v>
      </c>
      <c r="H697" t="s">
        <v>21</v>
      </c>
      <c r="I697" t="s">
        <v>10</v>
      </c>
    </row>
    <row r="698" spans="1:9">
      <c r="A698" s="2" t="s">
        <v>19</v>
      </c>
      <c r="B698" t="s">
        <v>20</v>
      </c>
      <c r="C698">
        <v>8</v>
      </c>
      <c r="D698" t="s">
        <v>1375</v>
      </c>
      <c r="E698" t="s">
        <v>68</v>
      </c>
      <c r="F698" t="s">
        <v>68</v>
      </c>
      <c r="G698">
        <v>1287</v>
      </c>
      <c r="H698" t="s">
        <v>21</v>
      </c>
      <c r="I698" t="s">
        <v>10</v>
      </c>
    </row>
    <row r="699" spans="1:9">
      <c r="A699" s="2" t="s">
        <v>19</v>
      </c>
      <c r="B699" t="s">
        <v>20</v>
      </c>
      <c r="C699">
        <v>8</v>
      </c>
      <c r="D699" t="s">
        <v>1375</v>
      </c>
      <c r="E699" t="s">
        <v>69</v>
      </c>
      <c r="F699" t="s">
        <v>69</v>
      </c>
      <c r="G699">
        <v>837</v>
      </c>
      <c r="H699" t="s">
        <v>21</v>
      </c>
      <c r="I699" t="s">
        <v>10</v>
      </c>
    </row>
    <row r="700" spans="1:9">
      <c r="A700" s="2" t="s">
        <v>19</v>
      </c>
      <c r="B700" t="s">
        <v>20</v>
      </c>
      <c r="C700">
        <v>8</v>
      </c>
      <c r="D700" t="s">
        <v>1375</v>
      </c>
      <c r="E700" t="s">
        <v>70</v>
      </c>
      <c r="F700" t="s">
        <v>70</v>
      </c>
      <c r="G700">
        <v>1422</v>
      </c>
      <c r="H700" t="s">
        <v>21</v>
      </c>
      <c r="I700" t="s">
        <v>10</v>
      </c>
    </row>
    <row r="701" spans="1:9">
      <c r="A701" s="2" t="s">
        <v>19</v>
      </c>
      <c r="B701" t="s">
        <v>20</v>
      </c>
      <c r="C701">
        <v>8</v>
      </c>
      <c r="D701" t="s">
        <v>1375</v>
      </c>
      <c r="E701" t="s">
        <v>71</v>
      </c>
      <c r="F701" t="s">
        <v>71</v>
      </c>
      <c r="G701">
        <v>1477</v>
      </c>
      <c r="H701" t="s">
        <v>21</v>
      </c>
      <c r="I701" t="s">
        <v>10</v>
      </c>
    </row>
    <row r="702" spans="1:9">
      <c r="A702" s="2" t="s">
        <v>19</v>
      </c>
      <c r="B702" t="s">
        <v>20</v>
      </c>
      <c r="C702">
        <v>8</v>
      </c>
      <c r="D702" t="s">
        <v>1375</v>
      </c>
      <c r="E702" t="s">
        <v>72</v>
      </c>
      <c r="F702" t="s">
        <v>72</v>
      </c>
      <c r="G702">
        <v>576</v>
      </c>
      <c r="H702" t="s">
        <v>1212</v>
      </c>
      <c r="I702" t="s">
        <v>10</v>
      </c>
    </row>
    <row r="703" spans="1:9">
      <c r="A703" s="2" t="s">
        <v>19</v>
      </c>
      <c r="B703" t="s">
        <v>20</v>
      </c>
      <c r="C703">
        <v>8</v>
      </c>
      <c r="D703" t="s">
        <v>1375</v>
      </c>
      <c r="E703" t="s">
        <v>73</v>
      </c>
      <c r="F703" t="s">
        <v>73</v>
      </c>
      <c r="G703">
        <v>1285</v>
      </c>
      <c r="H703" t="s">
        <v>1212</v>
      </c>
      <c r="I703" t="s">
        <v>10</v>
      </c>
    </row>
    <row r="704" spans="1:9">
      <c r="A704" s="2" t="s">
        <v>19</v>
      </c>
      <c r="B704" t="s">
        <v>20</v>
      </c>
      <c r="C704">
        <v>8</v>
      </c>
      <c r="D704" t="s">
        <v>1375</v>
      </c>
      <c r="E704" t="s">
        <v>74</v>
      </c>
      <c r="F704" t="s">
        <v>74</v>
      </c>
      <c r="G704">
        <v>695</v>
      </c>
      <c r="H704" t="s">
        <v>1212</v>
      </c>
      <c r="I704" t="s">
        <v>10</v>
      </c>
    </row>
    <row r="705" spans="1:9">
      <c r="A705" s="2" t="s">
        <v>19</v>
      </c>
      <c r="B705" t="s">
        <v>20</v>
      </c>
      <c r="C705">
        <v>8</v>
      </c>
      <c r="D705" t="s">
        <v>1375</v>
      </c>
      <c r="E705" t="s">
        <v>75</v>
      </c>
      <c r="F705" t="s">
        <v>75</v>
      </c>
      <c r="G705">
        <v>1613</v>
      </c>
      <c r="H705" t="s">
        <v>1212</v>
      </c>
      <c r="I705" t="s">
        <v>10</v>
      </c>
    </row>
    <row r="706" spans="1:9">
      <c r="A706" s="2" t="s">
        <v>19</v>
      </c>
      <c r="B706" t="s">
        <v>20</v>
      </c>
      <c r="C706">
        <v>8</v>
      </c>
      <c r="D706" t="s">
        <v>1375</v>
      </c>
      <c r="E706" t="s">
        <v>76</v>
      </c>
      <c r="F706" t="s">
        <v>76</v>
      </c>
      <c r="G706">
        <v>2442</v>
      </c>
      <c r="H706" t="s">
        <v>1212</v>
      </c>
      <c r="I706" t="s">
        <v>10</v>
      </c>
    </row>
    <row r="707" spans="1:9">
      <c r="A707" s="2" t="s">
        <v>19</v>
      </c>
      <c r="B707" t="s">
        <v>20</v>
      </c>
      <c r="C707">
        <v>8</v>
      </c>
      <c r="D707" t="s">
        <v>1375</v>
      </c>
      <c r="E707" t="s">
        <v>77</v>
      </c>
      <c r="F707" t="s">
        <v>77</v>
      </c>
      <c r="G707">
        <v>608</v>
      </c>
      <c r="H707" t="s">
        <v>1212</v>
      </c>
      <c r="I707" t="s">
        <v>10</v>
      </c>
    </row>
    <row r="708" spans="1:9">
      <c r="A708" s="2" t="s">
        <v>19</v>
      </c>
      <c r="B708" t="s">
        <v>20</v>
      </c>
      <c r="C708">
        <v>8</v>
      </c>
      <c r="D708" t="s">
        <v>1375</v>
      </c>
      <c r="E708" t="s">
        <v>78</v>
      </c>
      <c r="F708" t="s">
        <v>78</v>
      </c>
      <c r="G708">
        <v>778</v>
      </c>
      <c r="H708" t="s">
        <v>1212</v>
      </c>
      <c r="I708" t="s">
        <v>10</v>
      </c>
    </row>
    <row r="709" spans="1:9">
      <c r="A709" s="2" t="s">
        <v>19</v>
      </c>
      <c r="B709" t="s">
        <v>20</v>
      </c>
      <c r="C709">
        <v>8</v>
      </c>
      <c r="D709" t="s">
        <v>1375</v>
      </c>
      <c r="E709" t="s">
        <v>79</v>
      </c>
      <c r="F709" t="s">
        <v>79</v>
      </c>
      <c r="G709">
        <v>664</v>
      </c>
      <c r="H709" t="s">
        <v>1212</v>
      </c>
      <c r="I709" t="s">
        <v>10</v>
      </c>
    </row>
    <row r="710" spans="1:9">
      <c r="A710" s="2" t="s">
        <v>19</v>
      </c>
      <c r="B710" t="s">
        <v>20</v>
      </c>
      <c r="C710">
        <v>8</v>
      </c>
      <c r="D710" t="s">
        <v>1375</v>
      </c>
      <c r="E710" t="s">
        <v>80</v>
      </c>
      <c r="F710" t="s">
        <v>80</v>
      </c>
      <c r="G710">
        <v>187</v>
      </c>
      <c r="H710" t="s">
        <v>1212</v>
      </c>
      <c r="I710" t="s">
        <v>10</v>
      </c>
    </row>
    <row r="711" spans="1:9">
      <c r="A711" s="2" t="s">
        <v>19</v>
      </c>
      <c r="B711" t="s">
        <v>20</v>
      </c>
      <c r="C711">
        <v>8</v>
      </c>
      <c r="D711" t="s">
        <v>1375</v>
      </c>
      <c r="E711" t="s">
        <v>81</v>
      </c>
      <c r="F711" t="s">
        <v>81</v>
      </c>
      <c r="G711">
        <v>1091</v>
      </c>
      <c r="H711" t="s">
        <v>1212</v>
      </c>
      <c r="I711" t="s">
        <v>10</v>
      </c>
    </row>
    <row r="712" spans="1:9">
      <c r="A712" s="2" t="s">
        <v>19</v>
      </c>
      <c r="B712" t="s">
        <v>20</v>
      </c>
      <c r="C712">
        <v>8</v>
      </c>
      <c r="D712" t="s">
        <v>1375</v>
      </c>
      <c r="E712" t="s">
        <v>82</v>
      </c>
      <c r="F712" t="s">
        <v>82</v>
      </c>
      <c r="G712">
        <v>1020</v>
      </c>
      <c r="H712" t="s">
        <v>1212</v>
      </c>
      <c r="I712" t="s">
        <v>10</v>
      </c>
    </row>
    <row r="713" spans="1:9">
      <c r="A713" s="2" t="s">
        <v>19</v>
      </c>
      <c r="B713" t="s">
        <v>20</v>
      </c>
      <c r="C713">
        <v>8</v>
      </c>
      <c r="D713" t="s">
        <v>1375</v>
      </c>
      <c r="E713" t="s">
        <v>83</v>
      </c>
      <c r="F713" t="s">
        <v>83</v>
      </c>
      <c r="G713">
        <v>523</v>
      </c>
      <c r="H713" t="s">
        <v>1212</v>
      </c>
      <c r="I713" t="s">
        <v>10</v>
      </c>
    </row>
    <row r="714" spans="1:9">
      <c r="A714" s="2" t="s">
        <v>19</v>
      </c>
      <c r="B714" t="s">
        <v>20</v>
      </c>
      <c r="C714">
        <v>8</v>
      </c>
      <c r="D714" t="s">
        <v>1375</v>
      </c>
      <c r="E714" t="s">
        <v>84</v>
      </c>
      <c r="F714" t="s">
        <v>84</v>
      </c>
      <c r="G714">
        <v>2083</v>
      </c>
      <c r="H714" t="s">
        <v>1212</v>
      </c>
      <c r="I714" t="s">
        <v>10</v>
      </c>
    </row>
    <row r="715" spans="1:9">
      <c r="A715" s="2" t="s">
        <v>19</v>
      </c>
      <c r="B715" t="s">
        <v>20</v>
      </c>
      <c r="C715">
        <v>8</v>
      </c>
      <c r="D715" t="s">
        <v>1375</v>
      </c>
      <c r="E715" t="s">
        <v>85</v>
      </c>
      <c r="F715" t="s">
        <v>85</v>
      </c>
      <c r="G715">
        <v>2387</v>
      </c>
      <c r="H715" t="s">
        <v>1213</v>
      </c>
      <c r="I715" t="s">
        <v>10</v>
      </c>
    </row>
    <row r="716" spans="1:9">
      <c r="A716" s="2" t="s">
        <v>19</v>
      </c>
      <c r="B716" t="s">
        <v>20</v>
      </c>
      <c r="C716">
        <v>8</v>
      </c>
      <c r="D716" t="s">
        <v>1375</v>
      </c>
      <c r="E716" t="s">
        <v>86</v>
      </c>
      <c r="F716" t="s">
        <v>86</v>
      </c>
      <c r="G716">
        <v>2387</v>
      </c>
      <c r="H716" t="s">
        <v>1213</v>
      </c>
      <c r="I716" t="s">
        <v>10</v>
      </c>
    </row>
    <row r="717" spans="1:9">
      <c r="A717" s="2" t="s">
        <v>19</v>
      </c>
      <c r="B717" t="s">
        <v>20</v>
      </c>
      <c r="C717">
        <v>8</v>
      </c>
      <c r="D717" t="s">
        <v>1375</v>
      </c>
      <c r="E717" t="s">
        <v>87</v>
      </c>
      <c r="F717" t="s">
        <v>87</v>
      </c>
      <c r="G717">
        <v>2386</v>
      </c>
      <c r="H717" t="s">
        <v>1213</v>
      </c>
      <c r="I717" t="s">
        <v>10</v>
      </c>
    </row>
    <row r="718" spans="1:9">
      <c r="A718" s="2" t="s">
        <v>19</v>
      </c>
      <c r="B718" t="s">
        <v>20</v>
      </c>
      <c r="C718">
        <v>8</v>
      </c>
      <c r="D718" t="s">
        <v>1375</v>
      </c>
      <c r="E718" t="s">
        <v>88</v>
      </c>
      <c r="F718" t="s">
        <v>88</v>
      </c>
      <c r="G718">
        <v>1634</v>
      </c>
      <c r="H718" t="s">
        <v>1212</v>
      </c>
      <c r="I718" t="s">
        <v>10</v>
      </c>
    </row>
    <row r="719" spans="1:9">
      <c r="A719" s="2" t="s">
        <v>19</v>
      </c>
      <c r="B719" t="s">
        <v>20</v>
      </c>
      <c r="C719">
        <v>8</v>
      </c>
      <c r="D719" t="s">
        <v>1375</v>
      </c>
      <c r="E719" t="s">
        <v>89</v>
      </c>
      <c r="F719" t="s">
        <v>89</v>
      </c>
      <c r="G719">
        <v>3169</v>
      </c>
      <c r="H719" t="s">
        <v>1212</v>
      </c>
      <c r="I719" t="s">
        <v>10</v>
      </c>
    </row>
    <row r="720" spans="1:9">
      <c r="A720" s="2" t="s">
        <v>19</v>
      </c>
      <c r="B720" t="s">
        <v>20</v>
      </c>
      <c r="C720">
        <v>8</v>
      </c>
      <c r="D720" t="s">
        <v>1375</v>
      </c>
      <c r="E720" t="s">
        <v>90</v>
      </c>
      <c r="F720" t="s">
        <v>90</v>
      </c>
      <c r="G720">
        <v>2616</v>
      </c>
      <c r="H720" t="s">
        <v>1212</v>
      </c>
      <c r="I720" t="s">
        <v>10</v>
      </c>
    </row>
    <row r="721" spans="1:9">
      <c r="A721" s="2" t="s">
        <v>19</v>
      </c>
      <c r="B721" t="s">
        <v>20</v>
      </c>
      <c r="C721">
        <v>8</v>
      </c>
      <c r="D721" t="s">
        <v>1375</v>
      </c>
      <c r="E721" t="s">
        <v>91</v>
      </c>
      <c r="F721" t="s">
        <v>91</v>
      </c>
      <c r="G721">
        <v>2088</v>
      </c>
      <c r="H721" t="s">
        <v>1212</v>
      </c>
      <c r="I721" t="s">
        <v>10</v>
      </c>
    </row>
    <row r="722" spans="1:9">
      <c r="A722" s="2" t="s">
        <v>19</v>
      </c>
      <c r="B722" t="s">
        <v>20</v>
      </c>
      <c r="C722">
        <v>8</v>
      </c>
      <c r="D722" t="s">
        <v>1375</v>
      </c>
      <c r="E722" t="s">
        <v>92</v>
      </c>
      <c r="F722" t="s">
        <v>92</v>
      </c>
      <c r="G722">
        <v>1972</v>
      </c>
      <c r="H722" t="s">
        <v>1212</v>
      </c>
      <c r="I722" t="s">
        <v>10</v>
      </c>
    </row>
    <row r="723" spans="1:9">
      <c r="A723" s="2" t="s">
        <v>19</v>
      </c>
      <c r="B723" t="s">
        <v>20</v>
      </c>
      <c r="C723">
        <v>8</v>
      </c>
      <c r="D723" t="s">
        <v>1375</v>
      </c>
      <c r="E723" t="s">
        <v>93</v>
      </c>
      <c r="F723" t="s">
        <v>93</v>
      </c>
      <c r="G723">
        <v>2265</v>
      </c>
      <c r="H723" t="s">
        <v>21</v>
      </c>
      <c r="I723" t="s">
        <v>10</v>
      </c>
    </row>
    <row r="724" spans="1:9">
      <c r="A724" s="2" t="s">
        <v>19</v>
      </c>
      <c r="B724" t="s">
        <v>20</v>
      </c>
      <c r="C724">
        <v>8</v>
      </c>
      <c r="D724" t="s">
        <v>1375</v>
      </c>
      <c r="E724" t="s">
        <v>94</v>
      </c>
      <c r="F724" t="s">
        <v>94</v>
      </c>
      <c r="G724">
        <v>1923</v>
      </c>
      <c r="H724" t="s">
        <v>21</v>
      </c>
      <c r="I724" t="s">
        <v>10</v>
      </c>
    </row>
    <row r="725" spans="1:9">
      <c r="A725" s="2" t="s">
        <v>19</v>
      </c>
      <c r="B725" t="s">
        <v>20</v>
      </c>
      <c r="C725">
        <v>8</v>
      </c>
      <c r="D725" t="s">
        <v>1375</v>
      </c>
      <c r="E725" t="s">
        <v>95</v>
      </c>
      <c r="F725" t="s">
        <v>95</v>
      </c>
      <c r="G725">
        <v>2283</v>
      </c>
      <c r="H725" t="s">
        <v>21</v>
      </c>
      <c r="I725" t="s">
        <v>10</v>
      </c>
    </row>
    <row r="726" spans="1:9">
      <c r="A726" s="2" t="s">
        <v>19</v>
      </c>
      <c r="B726" t="s">
        <v>20</v>
      </c>
      <c r="C726">
        <v>8</v>
      </c>
      <c r="D726" t="s">
        <v>1375</v>
      </c>
      <c r="E726" t="s">
        <v>96</v>
      </c>
      <c r="F726" t="s">
        <v>96</v>
      </c>
      <c r="G726">
        <v>2001</v>
      </c>
      <c r="H726" t="s">
        <v>21</v>
      </c>
      <c r="I726" t="s">
        <v>10</v>
      </c>
    </row>
    <row r="727" spans="1:9">
      <c r="A727" s="2" t="s">
        <v>19</v>
      </c>
      <c r="B727" t="s">
        <v>20</v>
      </c>
      <c r="C727">
        <v>8</v>
      </c>
      <c r="D727" t="s">
        <v>1375</v>
      </c>
      <c r="E727" t="s">
        <v>97</v>
      </c>
      <c r="F727" t="s">
        <v>97</v>
      </c>
      <c r="G727">
        <v>1646</v>
      </c>
      <c r="H727" t="s">
        <v>21</v>
      </c>
      <c r="I727" t="s">
        <v>10</v>
      </c>
    </row>
    <row r="728" spans="1:9">
      <c r="A728" s="2" t="s">
        <v>19</v>
      </c>
      <c r="B728" t="s">
        <v>20</v>
      </c>
      <c r="C728">
        <v>8</v>
      </c>
      <c r="D728" t="s">
        <v>1375</v>
      </c>
      <c r="E728" t="s">
        <v>98</v>
      </c>
      <c r="F728" t="s">
        <v>98</v>
      </c>
      <c r="G728">
        <v>1444</v>
      </c>
      <c r="H728" t="s">
        <v>21</v>
      </c>
      <c r="I728" t="s">
        <v>10</v>
      </c>
    </row>
    <row r="729" spans="1:9">
      <c r="A729" s="2" t="s">
        <v>19</v>
      </c>
      <c r="B729" t="s">
        <v>20</v>
      </c>
      <c r="C729">
        <v>8</v>
      </c>
      <c r="D729" t="s">
        <v>1375</v>
      </c>
      <c r="E729" t="s">
        <v>99</v>
      </c>
      <c r="F729" t="s">
        <v>99</v>
      </c>
      <c r="G729">
        <v>1780</v>
      </c>
      <c r="H729" t="s">
        <v>21</v>
      </c>
      <c r="I729" t="s">
        <v>10</v>
      </c>
    </row>
    <row r="730" spans="1:9">
      <c r="A730" s="2" t="s">
        <v>19</v>
      </c>
      <c r="B730" t="s">
        <v>20</v>
      </c>
      <c r="C730">
        <v>8</v>
      </c>
      <c r="D730" t="s">
        <v>1375</v>
      </c>
      <c r="E730" t="s">
        <v>100</v>
      </c>
      <c r="F730" t="s">
        <v>100</v>
      </c>
      <c r="G730">
        <v>2182</v>
      </c>
      <c r="H730" t="s">
        <v>21</v>
      </c>
      <c r="I730" t="s">
        <v>10</v>
      </c>
    </row>
    <row r="731" spans="1:9">
      <c r="A731" s="2" t="s">
        <v>19</v>
      </c>
      <c r="B731" t="s">
        <v>20</v>
      </c>
      <c r="C731">
        <v>8</v>
      </c>
      <c r="D731" t="s">
        <v>1375</v>
      </c>
      <c r="E731" t="s">
        <v>101</v>
      </c>
      <c r="F731" t="s">
        <v>101</v>
      </c>
      <c r="G731">
        <v>2731</v>
      </c>
      <c r="H731" t="s">
        <v>21</v>
      </c>
      <c r="I731" t="s">
        <v>10</v>
      </c>
    </row>
    <row r="732" spans="1:9">
      <c r="A732" s="2" t="s">
        <v>19</v>
      </c>
      <c r="B732" t="s">
        <v>20</v>
      </c>
      <c r="C732">
        <v>8</v>
      </c>
      <c r="D732" t="s">
        <v>1375</v>
      </c>
      <c r="E732" t="s">
        <v>102</v>
      </c>
      <c r="F732" t="s">
        <v>102</v>
      </c>
      <c r="G732">
        <v>1926</v>
      </c>
      <c r="H732" t="s">
        <v>21</v>
      </c>
      <c r="I732" t="s">
        <v>10</v>
      </c>
    </row>
    <row r="733" spans="1:9">
      <c r="A733" s="2" t="s">
        <v>19</v>
      </c>
      <c r="B733" t="s">
        <v>20</v>
      </c>
      <c r="C733">
        <v>8</v>
      </c>
      <c r="D733" t="s">
        <v>1375</v>
      </c>
      <c r="E733" t="s">
        <v>103</v>
      </c>
      <c r="F733" t="s">
        <v>103</v>
      </c>
      <c r="G733">
        <v>1373</v>
      </c>
      <c r="H733" t="s">
        <v>1213</v>
      </c>
      <c r="I733" t="s">
        <v>10</v>
      </c>
    </row>
    <row r="734" spans="1:9">
      <c r="A734" s="2" t="s">
        <v>19</v>
      </c>
      <c r="B734" t="s">
        <v>20</v>
      </c>
      <c r="C734">
        <v>8</v>
      </c>
      <c r="D734" t="s">
        <v>1375</v>
      </c>
      <c r="E734" t="s">
        <v>104</v>
      </c>
      <c r="F734" t="s">
        <v>104</v>
      </c>
      <c r="G734">
        <v>1368</v>
      </c>
      <c r="H734" t="s">
        <v>21</v>
      </c>
      <c r="I734" t="s">
        <v>10</v>
      </c>
    </row>
    <row r="735" spans="1:9">
      <c r="A735" s="2" t="s">
        <v>19</v>
      </c>
      <c r="B735" t="s">
        <v>20</v>
      </c>
      <c r="C735">
        <v>8</v>
      </c>
      <c r="D735" t="s">
        <v>1375</v>
      </c>
      <c r="E735" t="s">
        <v>105</v>
      </c>
      <c r="F735" t="s">
        <v>105</v>
      </c>
      <c r="G735">
        <v>2020</v>
      </c>
      <c r="H735" t="s">
        <v>1213</v>
      </c>
      <c r="I735" t="s">
        <v>10</v>
      </c>
    </row>
    <row r="736" spans="1:9">
      <c r="A736" s="2" t="s">
        <v>19</v>
      </c>
      <c r="B736" t="s">
        <v>20</v>
      </c>
      <c r="C736">
        <v>8</v>
      </c>
      <c r="D736" t="s">
        <v>1375</v>
      </c>
      <c r="E736" t="s">
        <v>106</v>
      </c>
      <c r="F736" t="s">
        <v>106</v>
      </c>
      <c r="G736">
        <v>2019</v>
      </c>
      <c r="H736" t="s">
        <v>1213</v>
      </c>
      <c r="I736" t="s">
        <v>10</v>
      </c>
    </row>
    <row r="737" spans="1:9">
      <c r="A737" s="2" t="s">
        <v>19</v>
      </c>
      <c r="B737" t="s">
        <v>20</v>
      </c>
      <c r="C737">
        <v>8</v>
      </c>
      <c r="D737" t="s">
        <v>1375</v>
      </c>
      <c r="E737" t="s">
        <v>107</v>
      </c>
      <c r="F737" t="s">
        <v>107</v>
      </c>
      <c r="G737">
        <v>2019</v>
      </c>
      <c r="H737" t="s">
        <v>1213</v>
      </c>
      <c r="I737" t="s">
        <v>10</v>
      </c>
    </row>
    <row r="738" spans="1:9">
      <c r="A738" s="2" t="s">
        <v>19</v>
      </c>
      <c r="B738" t="s">
        <v>20</v>
      </c>
      <c r="C738">
        <v>8</v>
      </c>
      <c r="D738" t="s">
        <v>1375</v>
      </c>
      <c r="E738" t="s">
        <v>108</v>
      </c>
      <c r="F738" t="s">
        <v>108</v>
      </c>
      <c r="G738">
        <v>2019</v>
      </c>
      <c r="H738" t="s">
        <v>1213</v>
      </c>
      <c r="I738" t="s">
        <v>10</v>
      </c>
    </row>
    <row r="739" spans="1:9">
      <c r="A739" s="2" t="s">
        <v>19</v>
      </c>
      <c r="B739" t="s">
        <v>20</v>
      </c>
      <c r="C739">
        <v>8</v>
      </c>
      <c r="D739" t="s">
        <v>1375</v>
      </c>
      <c r="E739" t="s">
        <v>109</v>
      </c>
      <c r="F739" t="s">
        <v>109</v>
      </c>
      <c r="G739">
        <v>1973</v>
      </c>
      <c r="H739" t="s">
        <v>21</v>
      </c>
      <c r="I739" t="s">
        <v>10</v>
      </c>
    </row>
    <row r="740" spans="1:9">
      <c r="A740" s="2" t="s">
        <v>19</v>
      </c>
      <c r="B740" t="s">
        <v>20</v>
      </c>
      <c r="C740">
        <v>8</v>
      </c>
      <c r="D740" t="s">
        <v>1375</v>
      </c>
      <c r="E740" t="s">
        <v>110</v>
      </c>
      <c r="F740" t="s">
        <v>110</v>
      </c>
      <c r="G740">
        <v>1686</v>
      </c>
      <c r="H740" t="s">
        <v>21</v>
      </c>
      <c r="I740" t="s">
        <v>10</v>
      </c>
    </row>
    <row r="741" spans="1:9">
      <c r="A741" s="2" t="s">
        <v>19</v>
      </c>
      <c r="B741" t="s">
        <v>20</v>
      </c>
      <c r="C741">
        <v>8</v>
      </c>
      <c r="D741" t="s">
        <v>1375</v>
      </c>
      <c r="E741" t="s">
        <v>111</v>
      </c>
      <c r="F741" t="s">
        <v>111</v>
      </c>
      <c r="G741">
        <v>1216</v>
      </c>
      <c r="H741" t="s">
        <v>21</v>
      </c>
      <c r="I741" t="s">
        <v>10</v>
      </c>
    </row>
    <row r="742" spans="1:9">
      <c r="A742" s="2" t="s">
        <v>19</v>
      </c>
      <c r="B742" t="s">
        <v>20</v>
      </c>
      <c r="C742">
        <v>8</v>
      </c>
      <c r="D742" t="s">
        <v>1375</v>
      </c>
      <c r="E742" t="s">
        <v>112</v>
      </c>
      <c r="F742" t="s">
        <v>112</v>
      </c>
      <c r="G742">
        <v>1596</v>
      </c>
      <c r="H742" t="s">
        <v>21</v>
      </c>
      <c r="I742" t="s">
        <v>10</v>
      </c>
    </row>
    <row r="743" spans="1:9">
      <c r="A743" s="2" t="s">
        <v>19</v>
      </c>
      <c r="B743" t="s">
        <v>20</v>
      </c>
      <c r="C743">
        <v>8</v>
      </c>
      <c r="D743" t="s">
        <v>1375</v>
      </c>
      <c r="E743" t="s">
        <v>113</v>
      </c>
      <c r="F743" t="s">
        <v>113</v>
      </c>
      <c r="G743">
        <v>980</v>
      </c>
      <c r="H743" t="s">
        <v>21</v>
      </c>
      <c r="I743" t="s">
        <v>10</v>
      </c>
    </row>
    <row r="744" spans="1:9">
      <c r="A744" s="2" t="s">
        <v>19</v>
      </c>
      <c r="B744" t="s">
        <v>20</v>
      </c>
      <c r="C744">
        <v>8</v>
      </c>
      <c r="D744" t="s">
        <v>1375</v>
      </c>
      <c r="E744" t="s">
        <v>114</v>
      </c>
      <c r="F744" t="s">
        <v>114</v>
      </c>
      <c r="G744">
        <v>1185</v>
      </c>
      <c r="H744" t="s">
        <v>21</v>
      </c>
      <c r="I744" t="s">
        <v>10</v>
      </c>
    </row>
    <row r="745" spans="1:9">
      <c r="A745" s="2" t="s">
        <v>19</v>
      </c>
      <c r="B745" t="s">
        <v>20</v>
      </c>
      <c r="C745">
        <v>8</v>
      </c>
      <c r="D745" t="s">
        <v>1375</v>
      </c>
      <c r="E745" t="s">
        <v>115</v>
      </c>
      <c r="F745" t="s">
        <v>115</v>
      </c>
      <c r="G745">
        <v>2072</v>
      </c>
      <c r="H745" t="s">
        <v>21</v>
      </c>
      <c r="I745" t="s">
        <v>10</v>
      </c>
    </row>
    <row r="746" spans="1:9">
      <c r="A746" s="2" t="s">
        <v>19</v>
      </c>
      <c r="B746" t="s">
        <v>20</v>
      </c>
      <c r="C746">
        <v>8</v>
      </c>
      <c r="D746" t="s">
        <v>1375</v>
      </c>
      <c r="E746" t="s">
        <v>116</v>
      </c>
      <c r="F746" t="s">
        <v>116</v>
      </c>
      <c r="G746">
        <v>1788</v>
      </c>
      <c r="H746" t="s">
        <v>21</v>
      </c>
      <c r="I746" t="s">
        <v>10</v>
      </c>
    </row>
    <row r="747" spans="1:9">
      <c r="A747" s="2" t="s">
        <v>19</v>
      </c>
      <c r="B747" t="s">
        <v>20</v>
      </c>
      <c r="C747">
        <v>8</v>
      </c>
      <c r="D747" t="s">
        <v>1375</v>
      </c>
      <c r="E747" t="s">
        <v>117</v>
      </c>
      <c r="F747" t="s">
        <v>117</v>
      </c>
      <c r="G747">
        <v>509</v>
      </c>
      <c r="H747" t="s">
        <v>21</v>
      </c>
      <c r="I747" t="s">
        <v>10</v>
      </c>
    </row>
    <row r="748" spans="1:9">
      <c r="A748" s="2" t="s">
        <v>19</v>
      </c>
      <c r="B748" t="s">
        <v>20</v>
      </c>
      <c r="C748">
        <v>8</v>
      </c>
      <c r="D748" t="s">
        <v>1375</v>
      </c>
      <c r="E748" t="s">
        <v>118</v>
      </c>
      <c r="F748" t="s">
        <v>118</v>
      </c>
      <c r="G748">
        <v>1485</v>
      </c>
      <c r="H748" t="s">
        <v>1212</v>
      </c>
      <c r="I748" t="s">
        <v>10</v>
      </c>
    </row>
    <row r="749" spans="1:9">
      <c r="A749" s="2" t="s">
        <v>19</v>
      </c>
      <c r="B749" t="s">
        <v>20</v>
      </c>
      <c r="C749">
        <v>8</v>
      </c>
      <c r="D749" t="s">
        <v>1375</v>
      </c>
      <c r="E749" t="s">
        <v>119</v>
      </c>
      <c r="F749" t="s">
        <v>119</v>
      </c>
      <c r="G749">
        <v>1080</v>
      </c>
      <c r="H749" t="s">
        <v>1212</v>
      </c>
      <c r="I749" t="s">
        <v>10</v>
      </c>
    </row>
    <row r="750" spans="1:9">
      <c r="A750" s="2" t="s">
        <v>19</v>
      </c>
      <c r="B750" t="s">
        <v>20</v>
      </c>
      <c r="C750">
        <v>8</v>
      </c>
      <c r="D750" t="s">
        <v>1375</v>
      </c>
      <c r="E750" t="s">
        <v>120</v>
      </c>
      <c r="F750" t="s">
        <v>120</v>
      </c>
      <c r="G750">
        <v>1549</v>
      </c>
      <c r="H750" t="s">
        <v>21</v>
      </c>
      <c r="I750" t="s">
        <v>10</v>
      </c>
    </row>
    <row r="751" spans="1:9">
      <c r="A751" s="2" t="s">
        <v>19</v>
      </c>
      <c r="B751" t="s">
        <v>20</v>
      </c>
      <c r="C751">
        <v>8</v>
      </c>
      <c r="D751" t="s">
        <v>1375</v>
      </c>
      <c r="E751" t="s">
        <v>121</v>
      </c>
      <c r="F751" t="s">
        <v>121</v>
      </c>
      <c r="G751">
        <v>1812</v>
      </c>
      <c r="H751" t="s">
        <v>1212</v>
      </c>
      <c r="I751" t="s">
        <v>10</v>
      </c>
    </row>
    <row r="752" spans="1:9">
      <c r="A752" s="2" t="s">
        <v>19</v>
      </c>
      <c r="B752" t="s">
        <v>20</v>
      </c>
      <c r="C752">
        <v>8</v>
      </c>
      <c r="D752" t="s">
        <v>1375</v>
      </c>
      <c r="E752" t="s">
        <v>122</v>
      </c>
      <c r="F752" t="s">
        <v>122</v>
      </c>
      <c r="G752">
        <v>1679</v>
      </c>
      <c r="H752" t="s">
        <v>1212</v>
      </c>
      <c r="I752" t="s">
        <v>10</v>
      </c>
    </row>
    <row r="753" spans="1:9">
      <c r="A753" s="2" t="s">
        <v>19</v>
      </c>
      <c r="B753" t="s">
        <v>20</v>
      </c>
      <c r="C753">
        <v>8</v>
      </c>
      <c r="D753" t="s">
        <v>1375</v>
      </c>
      <c r="E753" t="s">
        <v>123</v>
      </c>
      <c r="F753" t="s">
        <v>123</v>
      </c>
      <c r="G753">
        <v>196</v>
      </c>
      <c r="H753" t="s">
        <v>21</v>
      </c>
      <c r="I753" t="s">
        <v>10</v>
      </c>
    </row>
    <row r="754" spans="1:9">
      <c r="A754" s="2" t="s">
        <v>19</v>
      </c>
      <c r="B754" t="s">
        <v>20</v>
      </c>
      <c r="C754">
        <v>8</v>
      </c>
      <c r="D754" t="s">
        <v>1375</v>
      </c>
      <c r="E754" t="s">
        <v>124</v>
      </c>
      <c r="F754" t="s">
        <v>124</v>
      </c>
      <c r="G754">
        <v>1404</v>
      </c>
      <c r="H754" t="s">
        <v>1212</v>
      </c>
      <c r="I754" t="s">
        <v>10</v>
      </c>
    </row>
    <row r="755" spans="1:9">
      <c r="A755" s="2" t="s">
        <v>19</v>
      </c>
      <c r="B755" t="s">
        <v>20</v>
      </c>
      <c r="C755">
        <v>8</v>
      </c>
      <c r="D755" t="s">
        <v>1375</v>
      </c>
      <c r="E755" t="s">
        <v>125</v>
      </c>
      <c r="F755" t="s">
        <v>125</v>
      </c>
      <c r="G755">
        <v>1431</v>
      </c>
      <c r="H755" t="s">
        <v>1212</v>
      </c>
      <c r="I755" t="s">
        <v>10</v>
      </c>
    </row>
    <row r="756" spans="1:9">
      <c r="A756" s="2" t="s">
        <v>19</v>
      </c>
      <c r="B756" t="s">
        <v>20</v>
      </c>
      <c r="C756">
        <v>8</v>
      </c>
      <c r="D756" t="s">
        <v>1375</v>
      </c>
      <c r="E756" t="s">
        <v>126</v>
      </c>
      <c r="F756" t="s">
        <v>126</v>
      </c>
      <c r="G756">
        <v>1731</v>
      </c>
      <c r="H756" t="s">
        <v>1212</v>
      </c>
      <c r="I756" t="s">
        <v>10</v>
      </c>
    </row>
    <row r="757" spans="1:9">
      <c r="A757" s="2" t="s">
        <v>19</v>
      </c>
      <c r="B757" t="s">
        <v>20</v>
      </c>
      <c r="C757">
        <v>8</v>
      </c>
      <c r="D757" t="s">
        <v>1375</v>
      </c>
      <c r="E757" t="s">
        <v>127</v>
      </c>
      <c r="F757" t="s">
        <v>127</v>
      </c>
      <c r="G757">
        <v>1009</v>
      </c>
      <c r="H757" t="s">
        <v>1212</v>
      </c>
      <c r="I757" t="s">
        <v>10</v>
      </c>
    </row>
    <row r="758" spans="1:9">
      <c r="A758" s="2" t="s">
        <v>19</v>
      </c>
      <c r="B758" t="s">
        <v>20</v>
      </c>
      <c r="C758">
        <v>8</v>
      </c>
      <c r="D758" t="s">
        <v>1375</v>
      </c>
      <c r="E758" t="s">
        <v>128</v>
      </c>
      <c r="F758" t="s">
        <v>128</v>
      </c>
      <c r="G758">
        <v>1570</v>
      </c>
      <c r="H758" t="s">
        <v>1212</v>
      </c>
      <c r="I758" t="s">
        <v>10</v>
      </c>
    </row>
    <row r="759" spans="1:9">
      <c r="A759" s="2" t="s">
        <v>19</v>
      </c>
      <c r="B759" t="s">
        <v>20</v>
      </c>
      <c r="C759">
        <v>8</v>
      </c>
      <c r="D759" t="s">
        <v>1375</v>
      </c>
      <c r="E759" t="s">
        <v>129</v>
      </c>
      <c r="F759" t="s">
        <v>129</v>
      </c>
      <c r="G759">
        <v>1779</v>
      </c>
      <c r="H759" t="s">
        <v>21</v>
      </c>
      <c r="I759" t="s">
        <v>10</v>
      </c>
    </row>
    <row r="760" spans="1:9">
      <c r="A760" s="2" t="s">
        <v>19</v>
      </c>
      <c r="B760" t="s">
        <v>20</v>
      </c>
      <c r="C760">
        <v>8</v>
      </c>
      <c r="D760" t="s">
        <v>1375</v>
      </c>
      <c r="E760" t="s">
        <v>130</v>
      </c>
      <c r="F760" t="s">
        <v>130</v>
      </c>
      <c r="G760">
        <v>1257</v>
      </c>
      <c r="H760" t="s">
        <v>21</v>
      </c>
      <c r="I760" t="s">
        <v>10</v>
      </c>
    </row>
    <row r="761" spans="1:9">
      <c r="A761" s="2" t="s">
        <v>19</v>
      </c>
      <c r="B761" t="s">
        <v>20</v>
      </c>
      <c r="C761">
        <v>8</v>
      </c>
      <c r="D761" t="s">
        <v>1375</v>
      </c>
      <c r="E761" t="s">
        <v>131</v>
      </c>
      <c r="F761" t="s">
        <v>131</v>
      </c>
      <c r="G761">
        <v>1374</v>
      </c>
      <c r="H761" t="s">
        <v>1212</v>
      </c>
      <c r="I761" t="s">
        <v>10</v>
      </c>
    </row>
    <row r="762" spans="1:9">
      <c r="A762" s="2" t="s">
        <v>19</v>
      </c>
      <c r="B762" t="s">
        <v>20</v>
      </c>
      <c r="C762">
        <v>8</v>
      </c>
      <c r="D762" t="s">
        <v>1375</v>
      </c>
      <c r="E762" t="s">
        <v>132</v>
      </c>
      <c r="F762" t="s">
        <v>132</v>
      </c>
      <c r="G762">
        <v>1255</v>
      </c>
      <c r="H762" t="s">
        <v>1212</v>
      </c>
      <c r="I762" t="s">
        <v>10</v>
      </c>
    </row>
    <row r="763" spans="1:9">
      <c r="A763" s="2" t="s">
        <v>19</v>
      </c>
      <c r="B763" t="s">
        <v>20</v>
      </c>
      <c r="C763">
        <v>8</v>
      </c>
      <c r="D763" t="s">
        <v>1375</v>
      </c>
      <c r="E763" t="s">
        <v>133</v>
      </c>
      <c r="F763" t="s">
        <v>133</v>
      </c>
      <c r="G763">
        <v>1408</v>
      </c>
      <c r="H763" t="s">
        <v>1212</v>
      </c>
      <c r="I763" t="s">
        <v>10</v>
      </c>
    </row>
    <row r="764" spans="1:9">
      <c r="A764" s="2" t="s">
        <v>19</v>
      </c>
      <c r="B764" t="s">
        <v>20</v>
      </c>
      <c r="C764">
        <v>8</v>
      </c>
      <c r="D764" t="s">
        <v>1375</v>
      </c>
      <c r="E764" t="s">
        <v>134</v>
      </c>
      <c r="F764" t="s">
        <v>134</v>
      </c>
      <c r="G764">
        <v>1283</v>
      </c>
      <c r="H764" t="s">
        <v>1212</v>
      </c>
      <c r="I764" t="s">
        <v>10</v>
      </c>
    </row>
    <row r="765" spans="1:9">
      <c r="A765" s="2" t="s">
        <v>19</v>
      </c>
      <c r="B765" t="s">
        <v>20</v>
      </c>
      <c r="C765">
        <v>8</v>
      </c>
      <c r="D765" t="s">
        <v>1375</v>
      </c>
      <c r="E765" t="s">
        <v>135</v>
      </c>
      <c r="F765" t="s">
        <v>135</v>
      </c>
      <c r="G765">
        <v>1173</v>
      </c>
      <c r="H765" t="s">
        <v>1212</v>
      </c>
      <c r="I765" t="s">
        <v>10</v>
      </c>
    </row>
    <row r="766" spans="1:9">
      <c r="A766" s="2" t="s">
        <v>19</v>
      </c>
      <c r="B766" t="s">
        <v>20</v>
      </c>
      <c r="C766">
        <v>8</v>
      </c>
      <c r="D766" t="s">
        <v>1375</v>
      </c>
      <c r="E766" t="s">
        <v>136</v>
      </c>
      <c r="F766" t="s">
        <v>136</v>
      </c>
      <c r="G766">
        <v>1669</v>
      </c>
      <c r="H766" t="s">
        <v>1212</v>
      </c>
      <c r="I766" t="s">
        <v>10</v>
      </c>
    </row>
    <row r="767" spans="1:9">
      <c r="A767" s="2" t="s">
        <v>19</v>
      </c>
      <c r="B767" t="s">
        <v>20</v>
      </c>
      <c r="C767">
        <v>8</v>
      </c>
      <c r="D767" t="s">
        <v>1375</v>
      </c>
      <c r="E767" t="s">
        <v>137</v>
      </c>
      <c r="F767" t="s">
        <v>137</v>
      </c>
      <c r="G767">
        <v>1557</v>
      </c>
      <c r="H767" t="s">
        <v>1212</v>
      </c>
      <c r="I767" t="s">
        <v>10</v>
      </c>
    </row>
    <row r="768" spans="1:9">
      <c r="A768" s="2" t="s">
        <v>19</v>
      </c>
      <c r="B768" t="s">
        <v>20</v>
      </c>
      <c r="C768">
        <v>8</v>
      </c>
      <c r="D768" t="s">
        <v>1375</v>
      </c>
      <c r="E768" t="s">
        <v>138</v>
      </c>
      <c r="F768" t="s">
        <v>138</v>
      </c>
      <c r="G768">
        <v>1523</v>
      </c>
      <c r="H768" t="s">
        <v>1212</v>
      </c>
      <c r="I768" t="s">
        <v>10</v>
      </c>
    </row>
    <row r="769" spans="1:9">
      <c r="A769" s="2" t="s">
        <v>19</v>
      </c>
      <c r="B769" t="s">
        <v>20</v>
      </c>
      <c r="C769">
        <v>8</v>
      </c>
      <c r="D769" t="s">
        <v>1375</v>
      </c>
      <c r="E769" t="s">
        <v>139</v>
      </c>
      <c r="F769" t="s">
        <v>139</v>
      </c>
      <c r="G769">
        <v>1399</v>
      </c>
      <c r="H769" t="s">
        <v>1212</v>
      </c>
      <c r="I769" t="s">
        <v>10</v>
      </c>
    </row>
    <row r="770" spans="1:9">
      <c r="A770" s="2" t="s">
        <v>19</v>
      </c>
      <c r="B770" t="s">
        <v>20</v>
      </c>
      <c r="C770">
        <v>8</v>
      </c>
      <c r="D770" t="s">
        <v>1375</v>
      </c>
      <c r="E770" t="s">
        <v>140</v>
      </c>
      <c r="F770" t="s">
        <v>140</v>
      </c>
      <c r="G770">
        <v>1748</v>
      </c>
      <c r="H770" t="s">
        <v>1212</v>
      </c>
      <c r="I770" t="s">
        <v>10</v>
      </c>
    </row>
    <row r="771" spans="1:9">
      <c r="A771" s="2" t="s">
        <v>19</v>
      </c>
      <c r="B771" t="s">
        <v>20</v>
      </c>
      <c r="C771">
        <v>8</v>
      </c>
      <c r="D771" t="s">
        <v>1375</v>
      </c>
      <c r="E771" t="s">
        <v>141</v>
      </c>
      <c r="F771" t="s">
        <v>141</v>
      </c>
      <c r="G771">
        <v>1352</v>
      </c>
      <c r="H771" t="s">
        <v>1212</v>
      </c>
      <c r="I771" t="s">
        <v>10</v>
      </c>
    </row>
    <row r="772" spans="1:9">
      <c r="A772" s="2" t="s">
        <v>19</v>
      </c>
      <c r="B772" t="s">
        <v>20</v>
      </c>
      <c r="C772">
        <v>8</v>
      </c>
      <c r="D772" t="s">
        <v>1375</v>
      </c>
      <c r="E772" t="s">
        <v>142</v>
      </c>
      <c r="F772" t="s">
        <v>142</v>
      </c>
      <c r="G772">
        <v>1239</v>
      </c>
      <c r="H772" t="s">
        <v>1212</v>
      </c>
      <c r="I772" t="s">
        <v>10</v>
      </c>
    </row>
    <row r="773" spans="1:9">
      <c r="A773" s="2" t="s">
        <v>19</v>
      </c>
      <c r="B773" t="s">
        <v>20</v>
      </c>
      <c r="C773">
        <v>8</v>
      </c>
      <c r="D773" t="s">
        <v>1375</v>
      </c>
      <c r="E773" t="s">
        <v>143</v>
      </c>
      <c r="F773" t="s">
        <v>143</v>
      </c>
      <c r="G773">
        <v>1513</v>
      </c>
      <c r="H773" t="s">
        <v>1212</v>
      </c>
      <c r="I773" t="s">
        <v>10</v>
      </c>
    </row>
    <row r="774" spans="1:9">
      <c r="A774" s="2" t="s">
        <v>19</v>
      </c>
      <c r="B774" t="s">
        <v>20</v>
      </c>
      <c r="C774">
        <v>8</v>
      </c>
      <c r="D774" t="s">
        <v>1375</v>
      </c>
      <c r="E774" t="s">
        <v>144</v>
      </c>
      <c r="F774" t="s">
        <v>144</v>
      </c>
      <c r="G774">
        <v>1639</v>
      </c>
      <c r="H774" t="s">
        <v>1212</v>
      </c>
      <c r="I774" t="s">
        <v>10</v>
      </c>
    </row>
    <row r="775" spans="1:9">
      <c r="A775" s="2" t="s">
        <v>19</v>
      </c>
      <c r="B775" t="s">
        <v>20</v>
      </c>
      <c r="C775">
        <v>8</v>
      </c>
      <c r="D775" t="s">
        <v>1375</v>
      </c>
      <c r="E775" t="s">
        <v>145</v>
      </c>
      <c r="F775" t="s">
        <v>145</v>
      </c>
      <c r="G775">
        <v>1420</v>
      </c>
      <c r="H775" t="s">
        <v>1212</v>
      </c>
      <c r="I775" t="s">
        <v>10</v>
      </c>
    </row>
    <row r="776" spans="1:9">
      <c r="A776" s="2" t="s">
        <v>19</v>
      </c>
      <c r="B776" t="s">
        <v>20</v>
      </c>
      <c r="C776">
        <v>8</v>
      </c>
      <c r="D776" t="s">
        <v>1375</v>
      </c>
      <c r="E776" t="s">
        <v>146</v>
      </c>
      <c r="F776" t="s">
        <v>146</v>
      </c>
      <c r="G776">
        <v>1214</v>
      </c>
      <c r="H776" t="s">
        <v>1212</v>
      </c>
      <c r="I776" t="s">
        <v>10</v>
      </c>
    </row>
    <row r="777" spans="1:9">
      <c r="A777" s="2" t="s">
        <v>19</v>
      </c>
      <c r="B777" t="s">
        <v>20</v>
      </c>
      <c r="C777">
        <v>8</v>
      </c>
      <c r="D777" t="s">
        <v>1375</v>
      </c>
      <c r="E777" t="s">
        <v>147</v>
      </c>
      <c r="F777" t="s">
        <v>147</v>
      </c>
      <c r="G777">
        <v>1153</v>
      </c>
      <c r="H777" t="s">
        <v>1212</v>
      </c>
      <c r="I777" t="s">
        <v>10</v>
      </c>
    </row>
    <row r="778" spans="1:9">
      <c r="A778" s="2" t="s">
        <v>19</v>
      </c>
      <c r="B778" t="s">
        <v>20</v>
      </c>
      <c r="C778">
        <v>8</v>
      </c>
      <c r="D778" t="s">
        <v>1375</v>
      </c>
      <c r="E778" t="s">
        <v>148</v>
      </c>
      <c r="F778" t="s">
        <v>148</v>
      </c>
      <c r="G778">
        <v>1896</v>
      </c>
      <c r="H778" t="s">
        <v>1212</v>
      </c>
      <c r="I778" t="s">
        <v>10</v>
      </c>
    </row>
    <row r="779" spans="1:9">
      <c r="A779" s="2" t="s">
        <v>19</v>
      </c>
      <c r="B779" t="s">
        <v>20</v>
      </c>
      <c r="C779">
        <v>8</v>
      </c>
      <c r="D779" t="s">
        <v>1375</v>
      </c>
      <c r="E779" t="s">
        <v>149</v>
      </c>
      <c r="F779" t="s">
        <v>149</v>
      </c>
      <c r="G779">
        <v>1043</v>
      </c>
      <c r="H779" t="s">
        <v>1212</v>
      </c>
      <c r="I779" t="s">
        <v>10</v>
      </c>
    </row>
    <row r="780" spans="1:9">
      <c r="A780" s="2" t="s">
        <v>19</v>
      </c>
      <c r="B780" t="s">
        <v>20</v>
      </c>
      <c r="C780">
        <v>8</v>
      </c>
      <c r="D780" t="s">
        <v>1375</v>
      </c>
      <c r="E780" t="s">
        <v>150</v>
      </c>
      <c r="F780" t="s">
        <v>150</v>
      </c>
      <c r="G780">
        <v>795</v>
      </c>
      <c r="H780" t="s">
        <v>1212</v>
      </c>
      <c r="I780" t="s">
        <v>10</v>
      </c>
    </row>
    <row r="781" spans="1:9">
      <c r="A781" s="2" t="s">
        <v>19</v>
      </c>
      <c r="B781" t="s">
        <v>20</v>
      </c>
      <c r="C781">
        <v>8</v>
      </c>
      <c r="D781" t="s">
        <v>1375</v>
      </c>
      <c r="E781" t="s">
        <v>151</v>
      </c>
      <c r="F781" t="s">
        <v>151</v>
      </c>
      <c r="G781">
        <v>1222</v>
      </c>
      <c r="H781" t="s">
        <v>1212</v>
      </c>
      <c r="I781" t="s">
        <v>10</v>
      </c>
    </row>
    <row r="782" spans="1:9">
      <c r="A782" s="2" t="s">
        <v>19</v>
      </c>
      <c r="B782" t="s">
        <v>20</v>
      </c>
      <c r="C782">
        <v>8</v>
      </c>
      <c r="D782" t="s">
        <v>1375</v>
      </c>
      <c r="E782" t="s">
        <v>152</v>
      </c>
      <c r="F782" t="s">
        <v>152</v>
      </c>
      <c r="G782">
        <v>1525</v>
      </c>
      <c r="H782" t="s">
        <v>1212</v>
      </c>
      <c r="I782" t="s">
        <v>10</v>
      </c>
    </row>
    <row r="783" spans="1:9">
      <c r="A783" s="2" t="s">
        <v>19</v>
      </c>
      <c r="B783" t="s">
        <v>20</v>
      </c>
      <c r="C783">
        <v>8</v>
      </c>
      <c r="D783" t="s">
        <v>1375</v>
      </c>
      <c r="E783" t="s">
        <v>153</v>
      </c>
      <c r="F783" t="s">
        <v>153</v>
      </c>
      <c r="G783">
        <v>684</v>
      </c>
      <c r="H783" t="s">
        <v>1212</v>
      </c>
      <c r="I783" t="s">
        <v>10</v>
      </c>
    </row>
    <row r="784" spans="1:9">
      <c r="A784" s="2" t="s">
        <v>19</v>
      </c>
      <c r="B784" t="s">
        <v>20</v>
      </c>
      <c r="C784">
        <v>8</v>
      </c>
      <c r="D784" t="s">
        <v>1375</v>
      </c>
      <c r="E784" t="s">
        <v>154</v>
      </c>
      <c r="F784" t="s">
        <v>154</v>
      </c>
      <c r="G784">
        <v>1191</v>
      </c>
      <c r="H784" t="s">
        <v>1212</v>
      </c>
      <c r="I784" t="s">
        <v>10</v>
      </c>
    </row>
    <row r="785" spans="1:9">
      <c r="A785" s="2" t="s">
        <v>19</v>
      </c>
      <c r="B785" t="s">
        <v>20</v>
      </c>
      <c r="C785">
        <v>8</v>
      </c>
      <c r="D785" t="s">
        <v>1375</v>
      </c>
      <c r="E785" t="s">
        <v>155</v>
      </c>
      <c r="F785" t="s">
        <v>155</v>
      </c>
      <c r="G785">
        <v>886</v>
      </c>
      <c r="H785" t="s">
        <v>1212</v>
      </c>
      <c r="I785" t="s">
        <v>10</v>
      </c>
    </row>
    <row r="786" spans="1:9">
      <c r="A786" s="2" t="s">
        <v>19</v>
      </c>
      <c r="B786" t="s">
        <v>20</v>
      </c>
      <c r="C786">
        <v>8</v>
      </c>
      <c r="D786" t="s">
        <v>1375</v>
      </c>
      <c r="E786" t="s">
        <v>156</v>
      </c>
      <c r="F786" t="s">
        <v>156</v>
      </c>
      <c r="G786">
        <v>1361</v>
      </c>
      <c r="H786" t="s">
        <v>1212</v>
      </c>
      <c r="I786" t="s">
        <v>10</v>
      </c>
    </row>
    <row r="787" spans="1:9">
      <c r="A787" s="2" t="s">
        <v>19</v>
      </c>
      <c r="B787" t="s">
        <v>20</v>
      </c>
      <c r="C787">
        <v>8</v>
      </c>
      <c r="D787" t="s">
        <v>1375</v>
      </c>
      <c r="E787" t="s">
        <v>157</v>
      </c>
      <c r="F787" t="s">
        <v>157</v>
      </c>
      <c r="G787">
        <v>1442</v>
      </c>
      <c r="H787" t="s">
        <v>1212</v>
      </c>
      <c r="I787" t="s">
        <v>10</v>
      </c>
    </row>
    <row r="788" spans="1:9">
      <c r="A788" s="2" t="s">
        <v>19</v>
      </c>
      <c r="B788" t="s">
        <v>20</v>
      </c>
      <c r="C788">
        <v>8</v>
      </c>
      <c r="D788" t="s">
        <v>1375</v>
      </c>
      <c r="E788" t="s">
        <v>158</v>
      </c>
      <c r="F788" t="s">
        <v>158</v>
      </c>
      <c r="G788">
        <v>2276</v>
      </c>
      <c r="H788" t="s">
        <v>1212</v>
      </c>
      <c r="I788" t="s">
        <v>10</v>
      </c>
    </row>
    <row r="789" spans="1:9">
      <c r="A789" s="2" t="s">
        <v>19</v>
      </c>
      <c r="B789" t="s">
        <v>20</v>
      </c>
      <c r="C789">
        <v>8</v>
      </c>
      <c r="D789" t="s">
        <v>1375</v>
      </c>
      <c r="E789" t="s">
        <v>159</v>
      </c>
      <c r="F789" t="s">
        <v>159</v>
      </c>
      <c r="G789">
        <v>2560</v>
      </c>
      <c r="H789" t="s">
        <v>1212</v>
      </c>
      <c r="I789" t="s">
        <v>10</v>
      </c>
    </row>
    <row r="790" spans="1:9">
      <c r="A790" s="2" t="s">
        <v>19</v>
      </c>
      <c r="B790" t="s">
        <v>20</v>
      </c>
      <c r="C790">
        <v>8</v>
      </c>
      <c r="D790" t="s">
        <v>1375</v>
      </c>
      <c r="E790" t="s">
        <v>160</v>
      </c>
      <c r="F790" t="s">
        <v>160</v>
      </c>
      <c r="G790">
        <v>1757</v>
      </c>
      <c r="H790" t="s">
        <v>1212</v>
      </c>
      <c r="I790" t="s">
        <v>10</v>
      </c>
    </row>
    <row r="791" spans="1:9">
      <c r="A791" s="2" t="s">
        <v>19</v>
      </c>
      <c r="B791" t="s">
        <v>20</v>
      </c>
      <c r="C791">
        <v>8</v>
      </c>
      <c r="D791" t="s">
        <v>1375</v>
      </c>
      <c r="E791" t="s">
        <v>161</v>
      </c>
      <c r="F791" t="s">
        <v>161</v>
      </c>
      <c r="G791">
        <v>1683</v>
      </c>
      <c r="H791" t="s">
        <v>1212</v>
      </c>
      <c r="I791" t="s">
        <v>10</v>
      </c>
    </row>
    <row r="792" spans="1:9">
      <c r="A792" s="2" t="s">
        <v>19</v>
      </c>
      <c r="B792" t="s">
        <v>20</v>
      </c>
      <c r="C792">
        <v>8</v>
      </c>
      <c r="D792" t="s">
        <v>1375</v>
      </c>
      <c r="E792" t="s">
        <v>162</v>
      </c>
      <c r="F792" t="s">
        <v>162</v>
      </c>
      <c r="G792">
        <v>2305</v>
      </c>
      <c r="H792" t="s">
        <v>1212</v>
      </c>
      <c r="I792" t="s">
        <v>10</v>
      </c>
    </row>
    <row r="793" spans="1:9">
      <c r="A793" s="2" t="s">
        <v>19</v>
      </c>
      <c r="B793" t="s">
        <v>20</v>
      </c>
      <c r="C793">
        <v>8</v>
      </c>
      <c r="D793" t="s">
        <v>1375</v>
      </c>
      <c r="E793" t="s">
        <v>163</v>
      </c>
      <c r="F793" t="s">
        <v>163</v>
      </c>
      <c r="G793">
        <v>6387</v>
      </c>
      <c r="H793" t="s">
        <v>1212</v>
      </c>
      <c r="I793" t="s">
        <v>10</v>
      </c>
    </row>
    <row r="794" spans="1:9">
      <c r="A794" s="2" t="s">
        <v>19</v>
      </c>
      <c r="B794" t="s">
        <v>20</v>
      </c>
      <c r="C794">
        <v>8</v>
      </c>
      <c r="D794" t="s">
        <v>1375</v>
      </c>
      <c r="E794" t="s">
        <v>164</v>
      </c>
      <c r="F794" t="s">
        <v>164</v>
      </c>
      <c r="G794">
        <v>5131</v>
      </c>
      <c r="H794" t="s">
        <v>1212</v>
      </c>
      <c r="I794" t="s">
        <v>10</v>
      </c>
    </row>
    <row r="795" spans="1:9">
      <c r="A795" s="2" t="s">
        <v>19</v>
      </c>
      <c r="B795" t="s">
        <v>20</v>
      </c>
      <c r="C795">
        <v>8</v>
      </c>
      <c r="D795" t="s">
        <v>1375</v>
      </c>
      <c r="E795" t="s">
        <v>165</v>
      </c>
      <c r="F795" t="s">
        <v>165</v>
      </c>
      <c r="G795">
        <v>3617</v>
      </c>
      <c r="H795" t="s">
        <v>1212</v>
      </c>
      <c r="I795" t="s">
        <v>10</v>
      </c>
    </row>
    <row r="796" spans="1:9">
      <c r="A796" s="2" t="s">
        <v>19</v>
      </c>
      <c r="B796" t="s">
        <v>20</v>
      </c>
      <c r="C796">
        <v>8</v>
      </c>
      <c r="D796" t="s">
        <v>1375</v>
      </c>
      <c r="E796" t="s">
        <v>166</v>
      </c>
      <c r="F796" t="s">
        <v>166</v>
      </c>
      <c r="G796">
        <v>3173</v>
      </c>
      <c r="H796" t="s">
        <v>1212</v>
      </c>
      <c r="I796" t="s">
        <v>10</v>
      </c>
    </row>
    <row r="797" spans="1:9">
      <c r="A797" s="2" t="s">
        <v>19</v>
      </c>
      <c r="B797" t="s">
        <v>20</v>
      </c>
      <c r="C797">
        <v>8</v>
      </c>
      <c r="D797" t="s">
        <v>1375</v>
      </c>
      <c r="E797" t="s">
        <v>167</v>
      </c>
      <c r="F797" t="s">
        <v>167</v>
      </c>
      <c r="G797">
        <v>1603</v>
      </c>
      <c r="H797" t="s">
        <v>1212</v>
      </c>
      <c r="I797" t="s">
        <v>10</v>
      </c>
    </row>
    <row r="798" spans="1:9">
      <c r="A798" s="2" t="s">
        <v>19</v>
      </c>
      <c r="B798" t="s">
        <v>20</v>
      </c>
      <c r="C798">
        <v>8</v>
      </c>
      <c r="D798" t="s">
        <v>1375</v>
      </c>
      <c r="E798" t="s">
        <v>168</v>
      </c>
      <c r="F798" t="s">
        <v>168</v>
      </c>
      <c r="G798">
        <v>4214</v>
      </c>
      <c r="H798" t="s">
        <v>1212</v>
      </c>
      <c r="I798" t="s">
        <v>10</v>
      </c>
    </row>
    <row r="799" spans="1:9">
      <c r="A799" s="2" t="s">
        <v>19</v>
      </c>
      <c r="B799" t="s">
        <v>20</v>
      </c>
      <c r="C799">
        <v>8</v>
      </c>
      <c r="D799" t="s">
        <v>1375</v>
      </c>
      <c r="E799" t="s">
        <v>169</v>
      </c>
      <c r="F799" t="s">
        <v>169</v>
      </c>
      <c r="G799">
        <v>13357</v>
      </c>
      <c r="H799" t="s">
        <v>1212</v>
      </c>
      <c r="I799" t="s">
        <v>10</v>
      </c>
    </row>
    <row r="800" spans="1:9">
      <c r="A800" s="2" t="s">
        <v>19</v>
      </c>
      <c r="B800" t="s">
        <v>20</v>
      </c>
      <c r="C800">
        <v>8</v>
      </c>
      <c r="D800" t="s">
        <v>1375</v>
      </c>
      <c r="E800" t="s">
        <v>170</v>
      </c>
      <c r="F800" t="s">
        <v>170</v>
      </c>
      <c r="G800">
        <v>12817</v>
      </c>
      <c r="H800" t="s">
        <v>1212</v>
      </c>
      <c r="I800" t="s">
        <v>10</v>
      </c>
    </row>
    <row r="801" spans="1:9">
      <c r="A801" s="2" t="s">
        <v>19</v>
      </c>
      <c r="B801" t="s">
        <v>20</v>
      </c>
      <c r="C801">
        <v>8</v>
      </c>
      <c r="D801" t="s">
        <v>1375</v>
      </c>
      <c r="E801" t="s">
        <v>171</v>
      </c>
      <c r="F801" t="s">
        <v>171</v>
      </c>
      <c r="G801">
        <v>5962</v>
      </c>
      <c r="H801" t="s">
        <v>1212</v>
      </c>
      <c r="I801" t="s">
        <v>10</v>
      </c>
    </row>
    <row r="802" spans="1:9">
      <c r="A802" s="2" t="s">
        <v>19</v>
      </c>
      <c r="B802" t="s">
        <v>20</v>
      </c>
      <c r="C802">
        <v>8</v>
      </c>
      <c r="D802" t="s">
        <v>1375</v>
      </c>
      <c r="E802" t="s">
        <v>172</v>
      </c>
      <c r="F802" t="s">
        <v>172</v>
      </c>
      <c r="G802">
        <v>4176</v>
      </c>
      <c r="H802" t="s">
        <v>1212</v>
      </c>
      <c r="I802" t="s">
        <v>10</v>
      </c>
    </row>
    <row r="803" spans="1:9">
      <c r="A803" s="2" t="s">
        <v>19</v>
      </c>
      <c r="B803" t="s">
        <v>20</v>
      </c>
      <c r="C803">
        <v>8</v>
      </c>
      <c r="D803" t="s">
        <v>1375</v>
      </c>
      <c r="E803" t="s">
        <v>173</v>
      </c>
      <c r="F803" t="s">
        <v>173</v>
      </c>
      <c r="G803">
        <v>5152</v>
      </c>
      <c r="H803" t="s">
        <v>1212</v>
      </c>
      <c r="I803" t="s">
        <v>10</v>
      </c>
    </row>
    <row r="804" spans="1:9">
      <c r="A804" s="2" t="s">
        <v>19</v>
      </c>
      <c r="B804" t="s">
        <v>20</v>
      </c>
      <c r="C804">
        <v>8</v>
      </c>
      <c r="D804" t="s">
        <v>1375</v>
      </c>
      <c r="E804" t="s">
        <v>174</v>
      </c>
      <c r="F804" t="s">
        <v>174</v>
      </c>
      <c r="G804">
        <v>8060</v>
      </c>
      <c r="H804" t="s">
        <v>1212</v>
      </c>
      <c r="I804" t="s">
        <v>10</v>
      </c>
    </row>
    <row r="805" spans="1:9">
      <c r="A805" s="2" t="s">
        <v>19</v>
      </c>
      <c r="B805" t="s">
        <v>20</v>
      </c>
      <c r="C805">
        <v>8</v>
      </c>
      <c r="D805" t="s">
        <v>1375</v>
      </c>
      <c r="E805" t="s">
        <v>175</v>
      </c>
      <c r="F805" t="s">
        <v>175</v>
      </c>
      <c r="G805">
        <v>8243</v>
      </c>
      <c r="H805" t="s">
        <v>21</v>
      </c>
      <c r="I805" t="s">
        <v>10</v>
      </c>
    </row>
    <row r="806" spans="1:9">
      <c r="A806" s="2" t="s">
        <v>19</v>
      </c>
      <c r="B806" t="s">
        <v>20</v>
      </c>
      <c r="C806">
        <v>8</v>
      </c>
      <c r="D806" t="s">
        <v>1375</v>
      </c>
      <c r="E806" t="s">
        <v>176</v>
      </c>
      <c r="F806" t="s">
        <v>176</v>
      </c>
      <c r="G806">
        <v>9516</v>
      </c>
      <c r="H806" t="s">
        <v>21</v>
      </c>
      <c r="I806" t="s">
        <v>10</v>
      </c>
    </row>
    <row r="807" spans="1:9">
      <c r="A807" s="2" t="s">
        <v>19</v>
      </c>
      <c r="B807" t="s">
        <v>20</v>
      </c>
      <c r="C807">
        <v>8</v>
      </c>
      <c r="D807" t="s">
        <v>1375</v>
      </c>
      <c r="E807" t="s">
        <v>177</v>
      </c>
      <c r="F807" t="s">
        <v>177</v>
      </c>
      <c r="G807">
        <v>6886</v>
      </c>
      <c r="H807" t="s">
        <v>21</v>
      </c>
      <c r="I807" t="s">
        <v>10</v>
      </c>
    </row>
    <row r="808" spans="1:9">
      <c r="A808" s="2" t="s">
        <v>19</v>
      </c>
      <c r="B808" t="s">
        <v>20</v>
      </c>
      <c r="C808">
        <v>8</v>
      </c>
      <c r="D808" t="s">
        <v>1375</v>
      </c>
      <c r="E808" t="s">
        <v>178</v>
      </c>
      <c r="F808" t="s">
        <v>178</v>
      </c>
      <c r="G808">
        <v>4164</v>
      </c>
      <c r="H808" t="s">
        <v>21</v>
      </c>
      <c r="I808" t="s">
        <v>10</v>
      </c>
    </row>
    <row r="809" spans="1:9">
      <c r="A809" s="2" t="s">
        <v>19</v>
      </c>
      <c r="B809" t="s">
        <v>20</v>
      </c>
      <c r="C809">
        <v>8</v>
      </c>
      <c r="D809" t="s">
        <v>1375</v>
      </c>
      <c r="E809" t="s">
        <v>179</v>
      </c>
      <c r="F809" t="s">
        <v>179</v>
      </c>
      <c r="G809">
        <v>3910</v>
      </c>
      <c r="H809" t="s">
        <v>21</v>
      </c>
      <c r="I809" t="s">
        <v>10</v>
      </c>
    </row>
    <row r="810" spans="1:9">
      <c r="A810" s="2" t="s">
        <v>19</v>
      </c>
      <c r="B810" t="s">
        <v>20</v>
      </c>
      <c r="C810">
        <v>8</v>
      </c>
      <c r="D810" t="s">
        <v>1375</v>
      </c>
      <c r="E810" t="s">
        <v>180</v>
      </c>
      <c r="F810" t="s">
        <v>180</v>
      </c>
      <c r="G810">
        <v>3739</v>
      </c>
      <c r="H810" t="s">
        <v>21</v>
      </c>
      <c r="I810" t="s">
        <v>10</v>
      </c>
    </row>
    <row r="811" spans="1:9">
      <c r="A811" s="2" t="s">
        <v>19</v>
      </c>
      <c r="B811" t="s">
        <v>20</v>
      </c>
      <c r="C811">
        <v>8</v>
      </c>
      <c r="D811" t="s">
        <v>1375</v>
      </c>
      <c r="E811" t="s">
        <v>181</v>
      </c>
      <c r="F811" t="s">
        <v>181</v>
      </c>
      <c r="G811">
        <v>3763</v>
      </c>
      <c r="H811" t="s">
        <v>21</v>
      </c>
      <c r="I811" t="s">
        <v>10</v>
      </c>
    </row>
    <row r="812" spans="1:9">
      <c r="A812" s="2" t="s">
        <v>19</v>
      </c>
      <c r="B812" t="s">
        <v>20</v>
      </c>
      <c r="C812">
        <v>8</v>
      </c>
      <c r="D812" t="s">
        <v>1375</v>
      </c>
      <c r="E812" t="s">
        <v>182</v>
      </c>
      <c r="F812" t="s">
        <v>182</v>
      </c>
      <c r="G812">
        <v>3281</v>
      </c>
      <c r="H812" t="s">
        <v>21</v>
      </c>
      <c r="I812" t="s">
        <v>10</v>
      </c>
    </row>
    <row r="813" spans="1:9">
      <c r="A813" s="2" t="s">
        <v>19</v>
      </c>
      <c r="B813" t="s">
        <v>20</v>
      </c>
      <c r="C813">
        <v>8</v>
      </c>
      <c r="D813" t="s">
        <v>1375</v>
      </c>
      <c r="E813" t="s">
        <v>183</v>
      </c>
      <c r="F813" t="s">
        <v>183</v>
      </c>
      <c r="G813">
        <v>3231</v>
      </c>
      <c r="H813" t="s">
        <v>21</v>
      </c>
      <c r="I813" t="s">
        <v>10</v>
      </c>
    </row>
    <row r="814" spans="1:9">
      <c r="A814" s="2" t="s">
        <v>19</v>
      </c>
      <c r="B814" t="s">
        <v>20</v>
      </c>
      <c r="C814">
        <v>8</v>
      </c>
      <c r="D814" t="s">
        <v>1375</v>
      </c>
      <c r="E814" t="s">
        <v>184</v>
      </c>
      <c r="F814" t="s">
        <v>184</v>
      </c>
      <c r="G814">
        <v>4641</v>
      </c>
      <c r="H814" t="s">
        <v>21</v>
      </c>
      <c r="I814" t="s">
        <v>10</v>
      </c>
    </row>
    <row r="815" spans="1:9">
      <c r="A815" s="2" t="s">
        <v>19</v>
      </c>
      <c r="B815" t="s">
        <v>20</v>
      </c>
      <c r="C815">
        <v>8</v>
      </c>
      <c r="D815" t="s">
        <v>1375</v>
      </c>
      <c r="E815" t="s">
        <v>185</v>
      </c>
      <c r="F815" t="s">
        <v>185</v>
      </c>
      <c r="G815">
        <v>4074</v>
      </c>
      <c r="H815" t="s">
        <v>21</v>
      </c>
      <c r="I815" t="s">
        <v>10</v>
      </c>
    </row>
    <row r="816" spans="1:9">
      <c r="A816" s="2" t="s">
        <v>19</v>
      </c>
      <c r="B816" t="s">
        <v>20</v>
      </c>
      <c r="C816">
        <v>8</v>
      </c>
      <c r="D816" t="s">
        <v>1375</v>
      </c>
      <c r="E816" t="s">
        <v>186</v>
      </c>
      <c r="F816" t="s">
        <v>186</v>
      </c>
      <c r="G816">
        <v>3984</v>
      </c>
      <c r="H816" t="s">
        <v>21</v>
      </c>
      <c r="I816" t="s">
        <v>10</v>
      </c>
    </row>
    <row r="817" spans="1:9">
      <c r="A817" s="2" t="s">
        <v>19</v>
      </c>
      <c r="B817" t="s">
        <v>20</v>
      </c>
      <c r="C817">
        <v>8</v>
      </c>
      <c r="D817" t="s">
        <v>1375</v>
      </c>
      <c r="E817" t="s">
        <v>187</v>
      </c>
      <c r="F817" t="s">
        <v>187</v>
      </c>
      <c r="G817">
        <v>3446</v>
      </c>
      <c r="H817" t="s">
        <v>1212</v>
      </c>
      <c r="I817" t="s">
        <v>10</v>
      </c>
    </row>
    <row r="818" spans="1:9">
      <c r="A818" s="2" t="s">
        <v>19</v>
      </c>
      <c r="B818" t="s">
        <v>20</v>
      </c>
      <c r="C818">
        <v>8</v>
      </c>
      <c r="D818" t="s">
        <v>1375</v>
      </c>
      <c r="E818" t="s">
        <v>188</v>
      </c>
      <c r="F818" t="s">
        <v>188</v>
      </c>
      <c r="G818">
        <v>2810</v>
      </c>
      <c r="H818" t="s">
        <v>1212</v>
      </c>
      <c r="I818" t="s">
        <v>10</v>
      </c>
    </row>
    <row r="819" spans="1:9">
      <c r="A819" s="2" t="s">
        <v>19</v>
      </c>
      <c r="B819" t="s">
        <v>20</v>
      </c>
      <c r="C819">
        <v>8</v>
      </c>
      <c r="D819" t="s">
        <v>1375</v>
      </c>
      <c r="E819" t="s">
        <v>189</v>
      </c>
      <c r="F819" t="s">
        <v>189</v>
      </c>
      <c r="G819">
        <v>2705</v>
      </c>
      <c r="H819" t="s">
        <v>21</v>
      </c>
      <c r="I819" t="s">
        <v>10</v>
      </c>
    </row>
    <row r="820" spans="1:9">
      <c r="A820" s="2" t="s">
        <v>19</v>
      </c>
      <c r="B820" t="s">
        <v>20</v>
      </c>
      <c r="C820">
        <v>8</v>
      </c>
      <c r="D820" t="s">
        <v>1375</v>
      </c>
      <c r="E820" t="s">
        <v>190</v>
      </c>
      <c r="F820" t="s">
        <v>190</v>
      </c>
      <c r="G820">
        <v>2715</v>
      </c>
      <c r="H820" t="s">
        <v>1212</v>
      </c>
      <c r="I820" t="s">
        <v>10</v>
      </c>
    </row>
    <row r="821" spans="1:9">
      <c r="A821" s="2" t="s">
        <v>19</v>
      </c>
      <c r="B821" t="s">
        <v>20</v>
      </c>
      <c r="C821">
        <v>8</v>
      </c>
      <c r="D821" t="s">
        <v>1375</v>
      </c>
      <c r="E821" t="s">
        <v>191</v>
      </c>
      <c r="F821" t="s">
        <v>191</v>
      </c>
      <c r="G821">
        <v>2840</v>
      </c>
      <c r="H821" t="s">
        <v>1212</v>
      </c>
      <c r="I821" t="s">
        <v>10</v>
      </c>
    </row>
    <row r="822" spans="1:9">
      <c r="A822" s="2" t="s">
        <v>19</v>
      </c>
      <c r="B822" t="s">
        <v>20</v>
      </c>
      <c r="C822">
        <v>8</v>
      </c>
      <c r="D822" t="s">
        <v>1375</v>
      </c>
      <c r="E822" t="s">
        <v>192</v>
      </c>
      <c r="F822" t="s">
        <v>192</v>
      </c>
      <c r="G822">
        <v>2784</v>
      </c>
      <c r="H822" t="s">
        <v>21</v>
      </c>
      <c r="I822" t="s">
        <v>10</v>
      </c>
    </row>
    <row r="823" spans="1:9">
      <c r="A823" s="2" t="s">
        <v>19</v>
      </c>
      <c r="B823" t="s">
        <v>20</v>
      </c>
      <c r="C823">
        <v>8</v>
      </c>
      <c r="D823" t="s">
        <v>1375</v>
      </c>
      <c r="E823" t="s">
        <v>193</v>
      </c>
      <c r="F823" t="s">
        <v>193</v>
      </c>
      <c r="G823">
        <v>1823</v>
      </c>
      <c r="H823" t="s">
        <v>21</v>
      </c>
      <c r="I823" t="s">
        <v>10</v>
      </c>
    </row>
    <row r="824" spans="1:9">
      <c r="A824" s="2" t="s">
        <v>19</v>
      </c>
      <c r="B824" t="s">
        <v>20</v>
      </c>
      <c r="C824">
        <v>8</v>
      </c>
      <c r="D824" t="s">
        <v>1375</v>
      </c>
      <c r="E824" t="s">
        <v>471</v>
      </c>
      <c r="F824" t="s">
        <v>471</v>
      </c>
      <c r="G824">
        <v>2275</v>
      </c>
      <c r="H824" t="s">
        <v>1212</v>
      </c>
      <c r="I824" t="s">
        <v>10</v>
      </c>
    </row>
    <row r="825" spans="1:9">
      <c r="A825" s="2" t="s">
        <v>19</v>
      </c>
      <c r="B825" t="s">
        <v>20</v>
      </c>
      <c r="C825">
        <v>8</v>
      </c>
      <c r="D825" t="s">
        <v>1375</v>
      </c>
      <c r="E825" t="s">
        <v>194</v>
      </c>
      <c r="F825" t="s">
        <v>194</v>
      </c>
      <c r="G825">
        <v>2550</v>
      </c>
      <c r="H825" t="s">
        <v>1212</v>
      </c>
      <c r="I825" t="s">
        <v>10</v>
      </c>
    </row>
    <row r="826" spans="1:9">
      <c r="A826" s="2" t="s">
        <v>19</v>
      </c>
      <c r="B826" t="s">
        <v>20</v>
      </c>
      <c r="C826">
        <v>8</v>
      </c>
      <c r="D826" t="s">
        <v>1375</v>
      </c>
      <c r="E826" t="s">
        <v>195</v>
      </c>
      <c r="F826" t="s">
        <v>195</v>
      </c>
      <c r="G826">
        <v>2364</v>
      </c>
      <c r="H826" t="s">
        <v>1212</v>
      </c>
      <c r="I826" t="s">
        <v>10</v>
      </c>
    </row>
    <row r="827" spans="1:9">
      <c r="A827" s="2" t="s">
        <v>19</v>
      </c>
      <c r="B827" t="s">
        <v>20</v>
      </c>
      <c r="C827">
        <v>8</v>
      </c>
      <c r="D827" t="s">
        <v>1375</v>
      </c>
      <c r="E827" t="s">
        <v>196</v>
      </c>
      <c r="F827" t="s">
        <v>196</v>
      </c>
      <c r="G827">
        <v>2452</v>
      </c>
      <c r="H827" t="s">
        <v>1212</v>
      </c>
      <c r="I827" t="s">
        <v>10</v>
      </c>
    </row>
    <row r="828" spans="1:9">
      <c r="A828" s="2" t="s">
        <v>19</v>
      </c>
      <c r="B828" t="s">
        <v>20</v>
      </c>
      <c r="C828">
        <v>8</v>
      </c>
      <c r="D828" t="s">
        <v>1375</v>
      </c>
      <c r="E828" t="s">
        <v>197</v>
      </c>
      <c r="F828" t="s">
        <v>197</v>
      </c>
      <c r="G828">
        <v>2860</v>
      </c>
      <c r="H828" t="s">
        <v>1212</v>
      </c>
      <c r="I828" t="s">
        <v>10</v>
      </c>
    </row>
    <row r="829" spans="1:9">
      <c r="A829" s="2" t="s">
        <v>19</v>
      </c>
      <c r="B829" t="s">
        <v>20</v>
      </c>
      <c r="C829">
        <v>8</v>
      </c>
      <c r="D829" t="s">
        <v>1375</v>
      </c>
      <c r="E829" t="s">
        <v>198</v>
      </c>
      <c r="F829" t="s">
        <v>198</v>
      </c>
      <c r="G829">
        <v>2292</v>
      </c>
      <c r="H829" t="s">
        <v>1212</v>
      </c>
      <c r="I829" t="s">
        <v>10</v>
      </c>
    </row>
    <row r="830" spans="1:9">
      <c r="A830" s="2" t="s">
        <v>19</v>
      </c>
      <c r="B830" t="s">
        <v>20</v>
      </c>
      <c r="C830">
        <v>8</v>
      </c>
      <c r="D830" t="s">
        <v>1375</v>
      </c>
      <c r="E830" t="s">
        <v>199</v>
      </c>
      <c r="F830" t="s">
        <v>199</v>
      </c>
      <c r="G830">
        <v>2241</v>
      </c>
      <c r="H830" t="s">
        <v>1212</v>
      </c>
      <c r="I830" t="s">
        <v>10</v>
      </c>
    </row>
    <row r="831" spans="1:9">
      <c r="A831" s="2" t="s">
        <v>19</v>
      </c>
      <c r="B831" t="s">
        <v>20</v>
      </c>
      <c r="C831">
        <v>8</v>
      </c>
      <c r="D831" t="s">
        <v>1375</v>
      </c>
      <c r="E831" t="s">
        <v>200</v>
      </c>
      <c r="F831" t="s">
        <v>200</v>
      </c>
      <c r="G831">
        <v>2236</v>
      </c>
      <c r="H831" t="s">
        <v>1212</v>
      </c>
      <c r="I831" t="s">
        <v>10</v>
      </c>
    </row>
    <row r="832" spans="1:9">
      <c r="A832" s="2" t="s">
        <v>19</v>
      </c>
      <c r="B832" t="s">
        <v>20</v>
      </c>
      <c r="C832">
        <v>8</v>
      </c>
      <c r="D832" t="s">
        <v>1375</v>
      </c>
      <c r="E832" t="s">
        <v>201</v>
      </c>
      <c r="F832" t="s">
        <v>201</v>
      </c>
      <c r="G832">
        <v>2732</v>
      </c>
      <c r="H832" t="s">
        <v>1212</v>
      </c>
      <c r="I832" t="s">
        <v>10</v>
      </c>
    </row>
    <row r="833" spans="1:9">
      <c r="A833" s="2" t="s">
        <v>19</v>
      </c>
      <c r="B833" t="s">
        <v>20</v>
      </c>
      <c r="C833">
        <v>8</v>
      </c>
      <c r="D833" t="s">
        <v>1375</v>
      </c>
      <c r="E833" t="s">
        <v>202</v>
      </c>
      <c r="F833" t="s">
        <v>202</v>
      </c>
      <c r="G833">
        <v>2302</v>
      </c>
      <c r="H833" t="s">
        <v>1212</v>
      </c>
      <c r="I833" t="s">
        <v>10</v>
      </c>
    </row>
    <row r="834" spans="1:9">
      <c r="A834" s="2" t="s">
        <v>19</v>
      </c>
      <c r="B834" t="s">
        <v>20</v>
      </c>
      <c r="C834">
        <v>8</v>
      </c>
      <c r="D834" t="s">
        <v>1375</v>
      </c>
      <c r="E834" t="s">
        <v>203</v>
      </c>
      <c r="F834" t="s">
        <v>203</v>
      </c>
      <c r="G834">
        <v>5238</v>
      </c>
      <c r="H834" t="s">
        <v>1212</v>
      </c>
      <c r="I834" t="s">
        <v>10</v>
      </c>
    </row>
    <row r="835" spans="1:9">
      <c r="A835" s="2" t="s">
        <v>19</v>
      </c>
      <c r="B835" t="s">
        <v>20</v>
      </c>
      <c r="C835">
        <v>8</v>
      </c>
      <c r="D835" t="s">
        <v>1375</v>
      </c>
      <c r="E835" t="s">
        <v>204</v>
      </c>
      <c r="F835" t="s">
        <v>204</v>
      </c>
      <c r="G835">
        <v>2178</v>
      </c>
      <c r="H835" t="s">
        <v>1212</v>
      </c>
      <c r="I835" t="s">
        <v>10</v>
      </c>
    </row>
    <row r="836" spans="1:9">
      <c r="A836" s="2" t="s">
        <v>19</v>
      </c>
      <c r="B836" t="s">
        <v>20</v>
      </c>
      <c r="C836">
        <v>8</v>
      </c>
      <c r="D836" t="s">
        <v>1375</v>
      </c>
      <c r="E836" t="s">
        <v>205</v>
      </c>
      <c r="F836" t="s">
        <v>205</v>
      </c>
      <c r="G836">
        <v>2260</v>
      </c>
      <c r="H836" t="s">
        <v>1212</v>
      </c>
      <c r="I836" t="s">
        <v>10</v>
      </c>
    </row>
    <row r="837" spans="1:9">
      <c r="A837" s="2" t="s">
        <v>19</v>
      </c>
      <c r="B837" t="s">
        <v>20</v>
      </c>
      <c r="C837">
        <v>8</v>
      </c>
      <c r="D837" t="s">
        <v>1375</v>
      </c>
      <c r="E837" t="s">
        <v>206</v>
      </c>
      <c r="F837" t="s">
        <v>206</v>
      </c>
      <c r="G837">
        <v>3429</v>
      </c>
      <c r="H837" t="s">
        <v>1212</v>
      </c>
      <c r="I837" t="s">
        <v>10</v>
      </c>
    </row>
    <row r="838" spans="1:9">
      <c r="A838" s="2" t="s">
        <v>19</v>
      </c>
      <c r="B838" t="s">
        <v>20</v>
      </c>
      <c r="C838">
        <v>8</v>
      </c>
      <c r="D838" t="s">
        <v>1375</v>
      </c>
      <c r="E838" t="s">
        <v>207</v>
      </c>
      <c r="F838" t="s">
        <v>207</v>
      </c>
      <c r="G838">
        <v>2983</v>
      </c>
      <c r="H838" t="s">
        <v>1212</v>
      </c>
      <c r="I838" t="s">
        <v>10</v>
      </c>
    </row>
    <row r="839" spans="1:9">
      <c r="A839" s="2" t="s">
        <v>19</v>
      </c>
      <c r="B839" t="s">
        <v>20</v>
      </c>
      <c r="C839">
        <v>8</v>
      </c>
      <c r="D839" t="s">
        <v>1375</v>
      </c>
      <c r="E839" t="s">
        <v>208</v>
      </c>
      <c r="F839" t="s">
        <v>208</v>
      </c>
      <c r="G839">
        <v>4272</v>
      </c>
      <c r="H839" t="s">
        <v>1212</v>
      </c>
      <c r="I839" t="s">
        <v>10</v>
      </c>
    </row>
    <row r="840" spans="1:9">
      <c r="A840" s="2" t="s">
        <v>19</v>
      </c>
      <c r="B840" t="s">
        <v>20</v>
      </c>
      <c r="C840">
        <v>8</v>
      </c>
      <c r="D840" t="s">
        <v>1375</v>
      </c>
      <c r="E840" t="s">
        <v>209</v>
      </c>
      <c r="F840" t="s">
        <v>209</v>
      </c>
      <c r="G840">
        <v>3186</v>
      </c>
      <c r="H840" t="s">
        <v>1212</v>
      </c>
      <c r="I840" t="s">
        <v>10</v>
      </c>
    </row>
    <row r="841" spans="1:9">
      <c r="A841" s="2" t="s">
        <v>19</v>
      </c>
      <c r="B841" t="s">
        <v>20</v>
      </c>
      <c r="C841">
        <v>8</v>
      </c>
      <c r="D841" t="s">
        <v>1375</v>
      </c>
      <c r="E841" t="s">
        <v>210</v>
      </c>
      <c r="F841" t="s">
        <v>210</v>
      </c>
      <c r="G841">
        <v>2366</v>
      </c>
      <c r="H841" t="s">
        <v>1212</v>
      </c>
      <c r="I841" t="s">
        <v>10</v>
      </c>
    </row>
    <row r="842" spans="1:9">
      <c r="A842" s="2" t="s">
        <v>19</v>
      </c>
      <c r="B842" t="s">
        <v>20</v>
      </c>
      <c r="C842">
        <v>8</v>
      </c>
      <c r="D842" t="s">
        <v>1375</v>
      </c>
      <c r="E842" t="s">
        <v>211</v>
      </c>
      <c r="F842" t="s">
        <v>211</v>
      </c>
      <c r="G842">
        <v>2510</v>
      </c>
      <c r="H842" t="s">
        <v>21</v>
      </c>
      <c r="I842" t="s">
        <v>10</v>
      </c>
    </row>
    <row r="843" spans="1:9">
      <c r="A843" s="2" t="s">
        <v>19</v>
      </c>
      <c r="B843" t="s">
        <v>20</v>
      </c>
      <c r="C843">
        <v>8</v>
      </c>
      <c r="D843" t="s">
        <v>1375</v>
      </c>
      <c r="E843" t="s">
        <v>212</v>
      </c>
      <c r="F843" t="s">
        <v>212</v>
      </c>
      <c r="G843">
        <v>2948</v>
      </c>
      <c r="H843" t="s">
        <v>21</v>
      </c>
      <c r="I843" t="s">
        <v>10</v>
      </c>
    </row>
    <row r="844" spans="1:9">
      <c r="A844" s="2" t="s">
        <v>19</v>
      </c>
      <c r="B844" t="s">
        <v>20</v>
      </c>
      <c r="C844">
        <v>8</v>
      </c>
      <c r="D844" t="s">
        <v>1375</v>
      </c>
      <c r="E844" t="s">
        <v>213</v>
      </c>
      <c r="F844" t="s">
        <v>213</v>
      </c>
      <c r="G844">
        <v>3304</v>
      </c>
      <c r="H844" t="s">
        <v>21</v>
      </c>
      <c r="I844" t="s">
        <v>10</v>
      </c>
    </row>
    <row r="845" spans="1:9">
      <c r="A845" s="2" t="s">
        <v>19</v>
      </c>
      <c r="B845" t="s">
        <v>20</v>
      </c>
      <c r="C845">
        <v>8</v>
      </c>
      <c r="D845" t="s">
        <v>1375</v>
      </c>
      <c r="E845" t="s">
        <v>214</v>
      </c>
      <c r="F845" t="s">
        <v>214</v>
      </c>
      <c r="G845">
        <v>4727</v>
      </c>
      <c r="H845" t="s">
        <v>21</v>
      </c>
      <c r="I845" t="s">
        <v>10</v>
      </c>
    </row>
    <row r="846" spans="1:9">
      <c r="A846" s="2" t="s">
        <v>19</v>
      </c>
      <c r="B846" t="s">
        <v>20</v>
      </c>
      <c r="C846">
        <v>8</v>
      </c>
      <c r="D846" t="s">
        <v>1375</v>
      </c>
      <c r="E846" t="s">
        <v>215</v>
      </c>
      <c r="F846" t="s">
        <v>215</v>
      </c>
      <c r="G846">
        <v>4741</v>
      </c>
      <c r="H846" t="s">
        <v>21</v>
      </c>
      <c r="I846" t="s">
        <v>10</v>
      </c>
    </row>
    <row r="847" spans="1:9">
      <c r="A847" s="2" t="s">
        <v>19</v>
      </c>
      <c r="B847" t="s">
        <v>20</v>
      </c>
      <c r="C847">
        <v>8</v>
      </c>
      <c r="D847" t="s">
        <v>1375</v>
      </c>
      <c r="E847" t="s">
        <v>216</v>
      </c>
      <c r="F847" t="s">
        <v>216</v>
      </c>
      <c r="G847">
        <v>3694</v>
      </c>
      <c r="H847" t="s">
        <v>21</v>
      </c>
      <c r="I847" t="s">
        <v>10</v>
      </c>
    </row>
    <row r="848" spans="1:9">
      <c r="A848" s="2" t="s">
        <v>19</v>
      </c>
      <c r="B848" t="s">
        <v>20</v>
      </c>
      <c r="C848">
        <v>8</v>
      </c>
      <c r="D848" t="s">
        <v>1375</v>
      </c>
      <c r="E848" t="s">
        <v>217</v>
      </c>
      <c r="F848" t="s">
        <v>217</v>
      </c>
      <c r="G848">
        <v>5112</v>
      </c>
      <c r="H848" t="s">
        <v>21</v>
      </c>
      <c r="I848" t="s">
        <v>10</v>
      </c>
    </row>
    <row r="849" spans="1:9">
      <c r="A849" s="2" t="s">
        <v>19</v>
      </c>
      <c r="B849" t="s">
        <v>20</v>
      </c>
      <c r="C849">
        <v>8</v>
      </c>
      <c r="D849" t="s">
        <v>1375</v>
      </c>
      <c r="E849" t="s">
        <v>218</v>
      </c>
      <c r="F849" t="s">
        <v>218</v>
      </c>
      <c r="G849">
        <v>12081</v>
      </c>
      <c r="H849" t="s">
        <v>21</v>
      </c>
      <c r="I849" t="s">
        <v>10</v>
      </c>
    </row>
    <row r="850" spans="1:9">
      <c r="A850" s="2" t="s">
        <v>19</v>
      </c>
      <c r="B850" t="s">
        <v>20</v>
      </c>
      <c r="C850">
        <v>8</v>
      </c>
      <c r="D850" t="s">
        <v>1375</v>
      </c>
      <c r="E850" t="s">
        <v>219</v>
      </c>
      <c r="F850" t="s">
        <v>219</v>
      </c>
      <c r="G850">
        <v>10735</v>
      </c>
      <c r="H850" t="s">
        <v>21</v>
      </c>
      <c r="I850" t="s">
        <v>10</v>
      </c>
    </row>
    <row r="851" spans="1:9">
      <c r="A851" s="2" t="s">
        <v>19</v>
      </c>
      <c r="B851" t="s">
        <v>20</v>
      </c>
      <c r="C851">
        <v>8</v>
      </c>
      <c r="D851" t="s">
        <v>1375</v>
      </c>
      <c r="E851" t="s">
        <v>220</v>
      </c>
      <c r="F851" t="s">
        <v>220</v>
      </c>
      <c r="G851">
        <v>7122</v>
      </c>
      <c r="H851" t="s">
        <v>21</v>
      </c>
      <c r="I851" t="s">
        <v>10</v>
      </c>
    </row>
    <row r="852" spans="1:9">
      <c r="A852" s="2" t="s">
        <v>19</v>
      </c>
      <c r="B852" t="s">
        <v>20</v>
      </c>
      <c r="C852">
        <v>8</v>
      </c>
      <c r="D852" t="s">
        <v>1375</v>
      </c>
      <c r="E852" t="s">
        <v>221</v>
      </c>
      <c r="F852" t="s">
        <v>221</v>
      </c>
      <c r="G852">
        <v>6027</v>
      </c>
      <c r="H852" t="s">
        <v>21</v>
      </c>
      <c r="I852" t="s">
        <v>10</v>
      </c>
    </row>
    <row r="853" spans="1:9">
      <c r="A853" s="2" t="s">
        <v>19</v>
      </c>
      <c r="B853" t="s">
        <v>20</v>
      </c>
      <c r="C853">
        <v>8</v>
      </c>
      <c r="D853" t="s">
        <v>1375</v>
      </c>
      <c r="E853" t="s">
        <v>222</v>
      </c>
      <c r="F853" t="s">
        <v>222</v>
      </c>
      <c r="G853">
        <v>5442</v>
      </c>
      <c r="H853" t="s">
        <v>21</v>
      </c>
      <c r="I853" t="s">
        <v>10</v>
      </c>
    </row>
    <row r="854" spans="1:9">
      <c r="A854" s="2" t="s">
        <v>19</v>
      </c>
      <c r="B854" t="s">
        <v>20</v>
      </c>
      <c r="C854">
        <v>8</v>
      </c>
      <c r="D854" t="s">
        <v>1375</v>
      </c>
      <c r="E854" t="s">
        <v>223</v>
      </c>
      <c r="F854" t="s">
        <v>223</v>
      </c>
      <c r="G854">
        <v>5012</v>
      </c>
      <c r="H854" t="s">
        <v>21</v>
      </c>
      <c r="I854" t="s">
        <v>10</v>
      </c>
    </row>
    <row r="855" spans="1:9">
      <c r="A855" s="2" t="s">
        <v>19</v>
      </c>
      <c r="B855" t="s">
        <v>20</v>
      </c>
      <c r="C855">
        <v>8</v>
      </c>
      <c r="D855" t="s">
        <v>1375</v>
      </c>
      <c r="E855" t="s">
        <v>224</v>
      </c>
      <c r="F855" t="s">
        <v>224</v>
      </c>
      <c r="G855">
        <v>4834</v>
      </c>
      <c r="H855" t="s">
        <v>1212</v>
      </c>
      <c r="I855" t="s">
        <v>10</v>
      </c>
    </row>
    <row r="856" spans="1:9">
      <c r="A856" s="2" t="s">
        <v>19</v>
      </c>
      <c r="B856" t="s">
        <v>20</v>
      </c>
      <c r="C856">
        <v>8</v>
      </c>
      <c r="D856" t="s">
        <v>1375</v>
      </c>
      <c r="E856" t="s">
        <v>225</v>
      </c>
      <c r="F856" t="s">
        <v>225</v>
      </c>
      <c r="G856">
        <v>4652</v>
      </c>
      <c r="H856" t="s">
        <v>1212</v>
      </c>
      <c r="I856" t="s">
        <v>10</v>
      </c>
    </row>
    <row r="857" spans="1:9">
      <c r="A857" s="2" t="s">
        <v>19</v>
      </c>
      <c r="B857" t="s">
        <v>20</v>
      </c>
      <c r="C857">
        <v>8</v>
      </c>
      <c r="D857" t="s">
        <v>1375</v>
      </c>
      <c r="E857" t="s">
        <v>226</v>
      </c>
      <c r="F857" t="s">
        <v>226</v>
      </c>
      <c r="G857">
        <v>3332</v>
      </c>
      <c r="H857" t="s">
        <v>1212</v>
      </c>
      <c r="I857" t="s">
        <v>10</v>
      </c>
    </row>
    <row r="858" spans="1:9">
      <c r="A858" s="2" t="s">
        <v>19</v>
      </c>
      <c r="B858" t="s">
        <v>20</v>
      </c>
      <c r="C858">
        <v>8</v>
      </c>
      <c r="D858" t="s">
        <v>1375</v>
      </c>
      <c r="E858" t="s">
        <v>227</v>
      </c>
      <c r="F858" t="s">
        <v>227</v>
      </c>
      <c r="G858">
        <v>3408</v>
      </c>
      <c r="H858" t="s">
        <v>1212</v>
      </c>
      <c r="I858" t="s">
        <v>10</v>
      </c>
    </row>
    <row r="859" spans="1:9">
      <c r="A859" s="2" t="s">
        <v>19</v>
      </c>
      <c r="B859" t="s">
        <v>20</v>
      </c>
      <c r="C859">
        <v>8</v>
      </c>
      <c r="D859" t="s">
        <v>1375</v>
      </c>
      <c r="E859" t="s">
        <v>228</v>
      </c>
      <c r="F859" t="s">
        <v>228</v>
      </c>
      <c r="G859">
        <v>3575</v>
      </c>
      <c r="H859" t="s">
        <v>1212</v>
      </c>
      <c r="I859" t="s">
        <v>10</v>
      </c>
    </row>
    <row r="860" spans="1:9">
      <c r="A860" s="2" t="s">
        <v>19</v>
      </c>
      <c r="B860" t="s">
        <v>20</v>
      </c>
      <c r="C860">
        <v>8</v>
      </c>
      <c r="D860" t="s">
        <v>1375</v>
      </c>
      <c r="E860" t="s">
        <v>229</v>
      </c>
      <c r="F860" t="s">
        <v>229</v>
      </c>
      <c r="G860">
        <v>3657</v>
      </c>
      <c r="H860" t="s">
        <v>1212</v>
      </c>
      <c r="I860" t="s">
        <v>10</v>
      </c>
    </row>
    <row r="861" spans="1:9">
      <c r="A861" s="2" t="s">
        <v>19</v>
      </c>
      <c r="B861" t="s">
        <v>20</v>
      </c>
      <c r="C861">
        <v>8</v>
      </c>
      <c r="D861" t="s">
        <v>1375</v>
      </c>
      <c r="E861" t="s">
        <v>230</v>
      </c>
      <c r="F861" t="s">
        <v>230</v>
      </c>
      <c r="G861">
        <v>3150</v>
      </c>
      <c r="H861" t="s">
        <v>1212</v>
      </c>
      <c r="I861" t="s">
        <v>10</v>
      </c>
    </row>
    <row r="862" spans="1:9">
      <c r="A862" s="2" t="s">
        <v>19</v>
      </c>
      <c r="B862" t="s">
        <v>20</v>
      </c>
      <c r="C862">
        <v>8</v>
      </c>
      <c r="D862" t="s">
        <v>1375</v>
      </c>
      <c r="E862" t="s">
        <v>231</v>
      </c>
      <c r="F862" t="s">
        <v>231</v>
      </c>
      <c r="G862">
        <v>3468</v>
      </c>
      <c r="H862" t="s">
        <v>1212</v>
      </c>
      <c r="I862" t="s">
        <v>10</v>
      </c>
    </row>
    <row r="863" spans="1:9">
      <c r="A863" s="2" t="s">
        <v>19</v>
      </c>
      <c r="B863" t="s">
        <v>20</v>
      </c>
      <c r="C863">
        <v>8</v>
      </c>
      <c r="D863" t="s">
        <v>1375</v>
      </c>
      <c r="E863" t="s">
        <v>232</v>
      </c>
      <c r="F863" t="s">
        <v>232</v>
      </c>
      <c r="G863">
        <v>2762</v>
      </c>
      <c r="H863" t="s">
        <v>1212</v>
      </c>
      <c r="I863" t="s">
        <v>10</v>
      </c>
    </row>
    <row r="864" spans="1:9">
      <c r="A864" s="2" t="s">
        <v>19</v>
      </c>
      <c r="B864" t="s">
        <v>20</v>
      </c>
      <c r="C864">
        <v>8</v>
      </c>
      <c r="D864" t="s">
        <v>1375</v>
      </c>
      <c r="E864" t="s">
        <v>233</v>
      </c>
      <c r="F864" t="s">
        <v>233</v>
      </c>
      <c r="G864">
        <v>2808</v>
      </c>
      <c r="H864" t="s">
        <v>1212</v>
      </c>
      <c r="I864" t="s">
        <v>10</v>
      </c>
    </row>
    <row r="865" spans="1:9">
      <c r="A865" s="2" t="s">
        <v>19</v>
      </c>
      <c r="B865" t="s">
        <v>20</v>
      </c>
      <c r="C865">
        <v>8</v>
      </c>
      <c r="D865" t="s">
        <v>1375</v>
      </c>
      <c r="E865" t="s">
        <v>234</v>
      </c>
      <c r="F865" t="s">
        <v>234</v>
      </c>
      <c r="G865">
        <v>3352</v>
      </c>
      <c r="H865" t="s">
        <v>1212</v>
      </c>
      <c r="I865" t="s">
        <v>10</v>
      </c>
    </row>
    <row r="866" spans="1:9">
      <c r="A866" s="2" t="s">
        <v>19</v>
      </c>
      <c r="B866" t="s">
        <v>20</v>
      </c>
      <c r="C866">
        <v>8</v>
      </c>
      <c r="D866" t="s">
        <v>1375</v>
      </c>
      <c r="E866" t="s">
        <v>235</v>
      </c>
      <c r="F866" t="s">
        <v>235</v>
      </c>
      <c r="G866">
        <v>2516</v>
      </c>
      <c r="H866" t="s">
        <v>1212</v>
      </c>
      <c r="I866" t="s">
        <v>10</v>
      </c>
    </row>
    <row r="867" spans="1:9">
      <c r="A867" s="2" t="s">
        <v>19</v>
      </c>
      <c r="B867" t="s">
        <v>20</v>
      </c>
      <c r="C867">
        <v>8</v>
      </c>
      <c r="D867" t="s">
        <v>1375</v>
      </c>
      <c r="E867" t="s">
        <v>236</v>
      </c>
      <c r="F867" t="s">
        <v>236</v>
      </c>
      <c r="G867">
        <v>3357</v>
      </c>
      <c r="H867" t="s">
        <v>1212</v>
      </c>
      <c r="I867" t="s">
        <v>10</v>
      </c>
    </row>
    <row r="868" spans="1:9">
      <c r="A868" s="2" t="s">
        <v>19</v>
      </c>
      <c r="B868" t="s">
        <v>20</v>
      </c>
      <c r="C868">
        <v>8</v>
      </c>
      <c r="D868" t="s">
        <v>1375</v>
      </c>
      <c r="E868" t="s">
        <v>237</v>
      </c>
      <c r="F868" t="s">
        <v>237</v>
      </c>
      <c r="G868">
        <v>2645</v>
      </c>
      <c r="H868" t="s">
        <v>1212</v>
      </c>
      <c r="I868" t="s">
        <v>10</v>
      </c>
    </row>
    <row r="869" spans="1:9">
      <c r="A869" s="2" t="s">
        <v>19</v>
      </c>
      <c r="B869" t="s">
        <v>20</v>
      </c>
      <c r="C869">
        <v>8</v>
      </c>
      <c r="D869" t="s">
        <v>1375</v>
      </c>
      <c r="E869" t="s">
        <v>238</v>
      </c>
      <c r="F869" t="s">
        <v>238</v>
      </c>
      <c r="G869">
        <v>2201</v>
      </c>
      <c r="H869" t="s">
        <v>1212</v>
      </c>
      <c r="I869" t="s">
        <v>10</v>
      </c>
    </row>
    <row r="870" spans="1:9">
      <c r="A870" s="2" t="s">
        <v>19</v>
      </c>
      <c r="B870" t="s">
        <v>20</v>
      </c>
      <c r="C870">
        <v>8</v>
      </c>
      <c r="D870" t="s">
        <v>1375</v>
      </c>
      <c r="E870" t="s">
        <v>239</v>
      </c>
      <c r="F870" t="s">
        <v>239</v>
      </c>
      <c r="G870">
        <v>2716</v>
      </c>
      <c r="H870" t="s">
        <v>1212</v>
      </c>
      <c r="I870" t="s">
        <v>10</v>
      </c>
    </row>
    <row r="871" spans="1:9">
      <c r="A871" s="2" t="s">
        <v>19</v>
      </c>
      <c r="B871" t="s">
        <v>20</v>
      </c>
      <c r="C871">
        <v>8</v>
      </c>
      <c r="D871" t="s">
        <v>1375</v>
      </c>
      <c r="E871" t="s">
        <v>240</v>
      </c>
      <c r="F871" t="s">
        <v>240</v>
      </c>
      <c r="G871">
        <v>3233</v>
      </c>
      <c r="H871" t="s">
        <v>1212</v>
      </c>
      <c r="I871" t="s">
        <v>10</v>
      </c>
    </row>
    <row r="872" spans="1:9">
      <c r="A872" s="2" t="s">
        <v>19</v>
      </c>
      <c r="B872" t="s">
        <v>20</v>
      </c>
      <c r="C872">
        <v>8</v>
      </c>
      <c r="D872" t="s">
        <v>1375</v>
      </c>
      <c r="E872" t="s">
        <v>241</v>
      </c>
      <c r="F872" t="s">
        <v>241</v>
      </c>
      <c r="G872">
        <v>2227</v>
      </c>
      <c r="H872" t="s">
        <v>1212</v>
      </c>
      <c r="I872" t="s">
        <v>10</v>
      </c>
    </row>
    <row r="873" spans="1:9">
      <c r="A873" s="2" t="s">
        <v>19</v>
      </c>
      <c r="B873" t="s">
        <v>20</v>
      </c>
      <c r="C873">
        <v>8</v>
      </c>
      <c r="D873" t="s">
        <v>1375</v>
      </c>
      <c r="E873" t="s">
        <v>242</v>
      </c>
      <c r="F873" t="s">
        <v>242</v>
      </c>
      <c r="G873">
        <v>2553</v>
      </c>
      <c r="H873" t="s">
        <v>21</v>
      </c>
      <c r="I873" t="s">
        <v>10</v>
      </c>
    </row>
    <row r="874" spans="1:9">
      <c r="A874" s="2" t="s">
        <v>19</v>
      </c>
      <c r="B874" t="s">
        <v>20</v>
      </c>
      <c r="C874">
        <v>8</v>
      </c>
      <c r="D874" t="s">
        <v>1375</v>
      </c>
      <c r="E874" t="s">
        <v>243</v>
      </c>
      <c r="F874" t="s">
        <v>243</v>
      </c>
      <c r="G874">
        <v>2479</v>
      </c>
      <c r="H874" t="s">
        <v>1212</v>
      </c>
      <c r="I874" t="s">
        <v>10</v>
      </c>
    </row>
    <row r="875" spans="1:9">
      <c r="A875" s="2" t="s">
        <v>19</v>
      </c>
      <c r="B875" t="s">
        <v>20</v>
      </c>
      <c r="C875">
        <v>8</v>
      </c>
      <c r="D875" t="s">
        <v>1375</v>
      </c>
      <c r="E875" t="s">
        <v>244</v>
      </c>
      <c r="F875" t="s">
        <v>244</v>
      </c>
      <c r="G875">
        <v>2632</v>
      </c>
      <c r="H875" t="s">
        <v>1212</v>
      </c>
      <c r="I875" t="s">
        <v>10</v>
      </c>
    </row>
    <row r="876" spans="1:9">
      <c r="A876" s="2" t="s">
        <v>19</v>
      </c>
      <c r="B876" t="s">
        <v>20</v>
      </c>
      <c r="C876">
        <v>8</v>
      </c>
      <c r="D876" t="s">
        <v>1375</v>
      </c>
      <c r="E876" t="s">
        <v>245</v>
      </c>
      <c r="F876" t="s">
        <v>245</v>
      </c>
      <c r="G876">
        <v>2110</v>
      </c>
      <c r="H876" t="s">
        <v>1212</v>
      </c>
      <c r="I876" t="s">
        <v>10</v>
      </c>
    </row>
    <row r="877" spans="1:9">
      <c r="A877" s="2" t="s">
        <v>19</v>
      </c>
      <c r="B877" t="s">
        <v>20</v>
      </c>
      <c r="C877">
        <v>8</v>
      </c>
      <c r="D877" t="s">
        <v>1375</v>
      </c>
      <c r="E877" t="s">
        <v>246</v>
      </c>
      <c r="F877" t="s">
        <v>246</v>
      </c>
      <c r="G877">
        <v>2287</v>
      </c>
      <c r="H877" t="s">
        <v>1213</v>
      </c>
      <c r="I877" t="s">
        <v>10</v>
      </c>
    </row>
    <row r="878" spans="1:9">
      <c r="A878" s="2" t="s">
        <v>19</v>
      </c>
      <c r="B878" t="s">
        <v>20</v>
      </c>
      <c r="C878">
        <v>8</v>
      </c>
      <c r="D878" t="s">
        <v>1375</v>
      </c>
      <c r="E878" t="s">
        <v>247</v>
      </c>
      <c r="F878" t="s">
        <v>247</v>
      </c>
      <c r="G878">
        <v>3191</v>
      </c>
      <c r="H878" t="s">
        <v>1212</v>
      </c>
      <c r="I878" t="s">
        <v>10</v>
      </c>
    </row>
    <row r="879" spans="1:9">
      <c r="A879" s="2" t="s">
        <v>19</v>
      </c>
      <c r="B879" t="s">
        <v>20</v>
      </c>
      <c r="C879">
        <v>8</v>
      </c>
      <c r="D879" t="s">
        <v>1375</v>
      </c>
      <c r="E879" t="s">
        <v>248</v>
      </c>
      <c r="F879" t="s">
        <v>248</v>
      </c>
      <c r="G879">
        <v>2486</v>
      </c>
      <c r="H879" t="s">
        <v>1212</v>
      </c>
      <c r="I879" t="s">
        <v>10</v>
      </c>
    </row>
    <row r="880" spans="1:9">
      <c r="A880" s="2" t="s">
        <v>19</v>
      </c>
      <c r="B880" t="s">
        <v>20</v>
      </c>
      <c r="C880">
        <v>8</v>
      </c>
      <c r="D880" t="s">
        <v>1375</v>
      </c>
      <c r="E880" t="s">
        <v>249</v>
      </c>
      <c r="F880" t="s">
        <v>249</v>
      </c>
      <c r="G880">
        <v>1971</v>
      </c>
      <c r="H880" t="s">
        <v>21</v>
      </c>
      <c r="I880" t="s">
        <v>10</v>
      </c>
    </row>
    <row r="881" spans="1:9">
      <c r="A881" s="2" t="s">
        <v>19</v>
      </c>
      <c r="B881" t="s">
        <v>20</v>
      </c>
      <c r="C881">
        <v>8</v>
      </c>
      <c r="D881" t="s">
        <v>1375</v>
      </c>
      <c r="E881" t="s">
        <v>250</v>
      </c>
      <c r="F881" t="s">
        <v>250</v>
      </c>
      <c r="G881">
        <v>2737</v>
      </c>
      <c r="H881" t="s">
        <v>1212</v>
      </c>
      <c r="I881" t="s">
        <v>10</v>
      </c>
    </row>
    <row r="882" spans="1:9">
      <c r="A882" s="2" t="s">
        <v>19</v>
      </c>
      <c r="B882" t="s">
        <v>20</v>
      </c>
      <c r="C882">
        <v>8</v>
      </c>
      <c r="D882" t="s">
        <v>1375</v>
      </c>
      <c r="E882" t="s">
        <v>251</v>
      </c>
      <c r="F882" t="s">
        <v>251</v>
      </c>
      <c r="G882">
        <v>2341</v>
      </c>
      <c r="H882" t="s">
        <v>1212</v>
      </c>
      <c r="I882" t="s">
        <v>10</v>
      </c>
    </row>
    <row r="883" spans="1:9">
      <c r="A883" s="2" t="s">
        <v>19</v>
      </c>
      <c r="B883" t="s">
        <v>20</v>
      </c>
      <c r="C883">
        <v>8</v>
      </c>
      <c r="D883" t="s">
        <v>1375</v>
      </c>
      <c r="E883" t="s">
        <v>252</v>
      </c>
      <c r="F883" t="s">
        <v>252</v>
      </c>
      <c r="G883">
        <v>2578</v>
      </c>
      <c r="H883" t="s">
        <v>1212</v>
      </c>
      <c r="I883" t="s">
        <v>10</v>
      </c>
    </row>
    <row r="884" spans="1:9">
      <c r="A884" s="2" t="s">
        <v>19</v>
      </c>
      <c r="B884" t="s">
        <v>20</v>
      </c>
      <c r="C884">
        <v>8</v>
      </c>
      <c r="D884" t="s">
        <v>1375</v>
      </c>
      <c r="E884" t="s">
        <v>253</v>
      </c>
      <c r="F884" t="s">
        <v>253</v>
      </c>
      <c r="G884">
        <v>2482</v>
      </c>
      <c r="H884" t="s">
        <v>21</v>
      </c>
      <c r="I884" t="s">
        <v>10</v>
      </c>
    </row>
    <row r="885" spans="1:9">
      <c r="A885" s="2" t="s">
        <v>19</v>
      </c>
      <c r="B885" t="s">
        <v>20</v>
      </c>
      <c r="C885">
        <v>8</v>
      </c>
      <c r="D885" t="s">
        <v>1375</v>
      </c>
      <c r="E885" t="s">
        <v>254</v>
      </c>
      <c r="F885" t="s">
        <v>254</v>
      </c>
      <c r="G885">
        <v>2360</v>
      </c>
      <c r="H885" t="s">
        <v>21</v>
      </c>
      <c r="I885" t="s">
        <v>10</v>
      </c>
    </row>
    <row r="886" spans="1:9">
      <c r="A886" s="2" t="s">
        <v>19</v>
      </c>
      <c r="B886" t="s">
        <v>20</v>
      </c>
      <c r="C886">
        <v>8</v>
      </c>
      <c r="D886" t="s">
        <v>1375</v>
      </c>
      <c r="E886" t="s">
        <v>255</v>
      </c>
      <c r="F886" t="s">
        <v>255</v>
      </c>
      <c r="G886">
        <v>2276</v>
      </c>
      <c r="H886" t="s">
        <v>21</v>
      </c>
      <c r="I886" t="s">
        <v>10</v>
      </c>
    </row>
    <row r="887" spans="1:9">
      <c r="A887" s="2" t="s">
        <v>19</v>
      </c>
      <c r="B887" t="s">
        <v>20</v>
      </c>
      <c r="C887">
        <v>8</v>
      </c>
      <c r="D887" t="s">
        <v>1375</v>
      </c>
      <c r="E887" t="s">
        <v>256</v>
      </c>
      <c r="F887" t="s">
        <v>256</v>
      </c>
      <c r="G887">
        <v>2346</v>
      </c>
      <c r="H887" t="s">
        <v>21</v>
      </c>
      <c r="I887" t="s">
        <v>10</v>
      </c>
    </row>
    <row r="888" spans="1:9">
      <c r="A888" s="2" t="s">
        <v>19</v>
      </c>
      <c r="B888" t="s">
        <v>20</v>
      </c>
      <c r="C888">
        <v>8</v>
      </c>
      <c r="D888" t="s">
        <v>1375</v>
      </c>
      <c r="E888" t="s">
        <v>257</v>
      </c>
      <c r="F888" t="s">
        <v>257</v>
      </c>
      <c r="G888">
        <v>2597</v>
      </c>
      <c r="H888" t="s">
        <v>21</v>
      </c>
      <c r="I888" t="s">
        <v>10</v>
      </c>
    </row>
    <row r="889" spans="1:9">
      <c r="A889" s="2" t="s">
        <v>19</v>
      </c>
      <c r="B889" t="s">
        <v>20</v>
      </c>
      <c r="C889">
        <v>8</v>
      </c>
      <c r="D889" t="s">
        <v>1375</v>
      </c>
      <c r="E889" t="s">
        <v>258</v>
      </c>
      <c r="F889" t="s">
        <v>258</v>
      </c>
      <c r="G889">
        <v>1960</v>
      </c>
      <c r="H889" t="s">
        <v>21</v>
      </c>
      <c r="I889" t="s">
        <v>10</v>
      </c>
    </row>
    <row r="890" spans="1:9">
      <c r="A890" s="2" t="s">
        <v>19</v>
      </c>
      <c r="B890" t="s">
        <v>20</v>
      </c>
      <c r="C890">
        <v>8</v>
      </c>
      <c r="D890" t="s">
        <v>1375</v>
      </c>
      <c r="E890" t="s">
        <v>259</v>
      </c>
      <c r="F890" t="s">
        <v>259</v>
      </c>
      <c r="G890">
        <v>2984</v>
      </c>
      <c r="H890" t="s">
        <v>21</v>
      </c>
      <c r="I890" t="s">
        <v>10</v>
      </c>
    </row>
    <row r="891" spans="1:9">
      <c r="A891" s="2" t="s">
        <v>19</v>
      </c>
      <c r="B891" t="s">
        <v>20</v>
      </c>
      <c r="C891">
        <v>8</v>
      </c>
      <c r="D891" t="s">
        <v>1375</v>
      </c>
      <c r="E891" t="s">
        <v>260</v>
      </c>
      <c r="F891" t="s">
        <v>260</v>
      </c>
      <c r="G891">
        <v>2392</v>
      </c>
      <c r="H891" t="s">
        <v>1212</v>
      </c>
      <c r="I891" t="s">
        <v>10</v>
      </c>
    </row>
    <row r="892" spans="1:9">
      <c r="A892" s="2" t="s">
        <v>19</v>
      </c>
      <c r="B892" t="s">
        <v>20</v>
      </c>
      <c r="C892">
        <v>8</v>
      </c>
      <c r="D892" t="s">
        <v>1375</v>
      </c>
      <c r="E892" t="s">
        <v>261</v>
      </c>
      <c r="F892" t="s">
        <v>261</v>
      </c>
      <c r="G892">
        <v>2813</v>
      </c>
      <c r="H892" t="s">
        <v>1212</v>
      </c>
      <c r="I892" t="s">
        <v>10</v>
      </c>
    </row>
    <row r="893" spans="1:9">
      <c r="A893" s="2" t="s">
        <v>19</v>
      </c>
      <c r="B893" t="s">
        <v>20</v>
      </c>
      <c r="C893">
        <v>8</v>
      </c>
      <c r="D893" t="s">
        <v>1375</v>
      </c>
      <c r="E893" t="s">
        <v>262</v>
      </c>
      <c r="F893" t="s">
        <v>262</v>
      </c>
      <c r="G893">
        <v>2532</v>
      </c>
      <c r="H893" t="s">
        <v>21</v>
      </c>
      <c r="I893" t="s">
        <v>10</v>
      </c>
    </row>
    <row r="894" spans="1:9">
      <c r="A894" s="2" t="s">
        <v>19</v>
      </c>
      <c r="B894" t="s">
        <v>20</v>
      </c>
      <c r="C894">
        <v>8</v>
      </c>
      <c r="D894" t="s">
        <v>1375</v>
      </c>
      <c r="E894" t="s">
        <v>263</v>
      </c>
      <c r="F894" t="s">
        <v>263</v>
      </c>
      <c r="G894">
        <v>2827</v>
      </c>
      <c r="H894" t="s">
        <v>21</v>
      </c>
      <c r="I894" t="s">
        <v>10</v>
      </c>
    </row>
    <row r="895" spans="1:9">
      <c r="A895" s="2" t="s">
        <v>19</v>
      </c>
      <c r="B895" t="s">
        <v>20</v>
      </c>
      <c r="C895">
        <v>8</v>
      </c>
      <c r="D895" t="s">
        <v>1375</v>
      </c>
      <c r="E895" t="s">
        <v>264</v>
      </c>
      <c r="F895" t="s">
        <v>264</v>
      </c>
      <c r="G895">
        <v>2335</v>
      </c>
      <c r="H895" t="s">
        <v>21</v>
      </c>
      <c r="I895" t="s">
        <v>10</v>
      </c>
    </row>
    <row r="896" spans="1:9">
      <c r="A896" s="2" t="s">
        <v>19</v>
      </c>
      <c r="B896" t="s">
        <v>20</v>
      </c>
      <c r="C896">
        <v>8</v>
      </c>
      <c r="D896" t="s">
        <v>1375</v>
      </c>
      <c r="E896" t="s">
        <v>265</v>
      </c>
      <c r="F896" t="s">
        <v>265</v>
      </c>
      <c r="G896">
        <v>1838</v>
      </c>
      <c r="H896" t="s">
        <v>21</v>
      </c>
      <c r="I896" t="s">
        <v>10</v>
      </c>
    </row>
    <row r="897" spans="1:9">
      <c r="A897" s="2" t="s">
        <v>19</v>
      </c>
      <c r="B897" t="s">
        <v>20</v>
      </c>
      <c r="C897">
        <v>8</v>
      </c>
      <c r="D897" t="s">
        <v>1375</v>
      </c>
      <c r="E897" t="s">
        <v>266</v>
      </c>
      <c r="F897" t="s">
        <v>266</v>
      </c>
      <c r="G897">
        <v>4398</v>
      </c>
      <c r="H897" t="s">
        <v>21</v>
      </c>
      <c r="I897" t="s">
        <v>10</v>
      </c>
    </row>
    <row r="898" spans="1:9">
      <c r="A898" s="2" t="s">
        <v>19</v>
      </c>
      <c r="B898" t="s">
        <v>20</v>
      </c>
      <c r="C898">
        <v>8</v>
      </c>
      <c r="D898" t="s">
        <v>1375</v>
      </c>
      <c r="E898" t="s">
        <v>267</v>
      </c>
      <c r="F898" t="s">
        <v>267</v>
      </c>
      <c r="G898">
        <v>5457</v>
      </c>
      <c r="H898" t="s">
        <v>21</v>
      </c>
      <c r="I898" t="s">
        <v>10</v>
      </c>
    </row>
    <row r="899" spans="1:9">
      <c r="A899" s="2" t="s">
        <v>19</v>
      </c>
      <c r="B899" t="s">
        <v>20</v>
      </c>
      <c r="C899">
        <v>8</v>
      </c>
      <c r="D899" t="s">
        <v>1375</v>
      </c>
      <c r="E899" t="s">
        <v>268</v>
      </c>
      <c r="F899" t="s">
        <v>268</v>
      </c>
      <c r="G899">
        <v>3783</v>
      </c>
      <c r="H899" t="s">
        <v>21</v>
      </c>
      <c r="I899" t="s">
        <v>10</v>
      </c>
    </row>
    <row r="900" spans="1:9">
      <c r="A900" s="2" t="s">
        <v>19</v>
      </c>
      <c r="B900" t="s">
        <v>20</v>
      </c>
      <c r="C900">
        <v>8</v>
      </c>
      <c r="D900" t="s">
        <v>1375</v>
      </c>
      <c r="E900" t="s">
        <v>269</v>
      </c>
      <c r="F900" t="s">
        <v>269</v>
      </c>
      <c r="G900">
        <v>4241</v>
      </c>
      <c r="H900" t="s">
        <v>21</v>
      </c>
      <c r="I900" t="s">
        <v>10</v>
      </c>
    </row>
    <row r="901" spans="1:9">
      <c r="A901" s="2" t="s">
        <v>19</v>
      </c>
      <c r="B901" t="s">
        <v>20</v>
      </c>
      <c r="C901">
        <v>8</v>
      </c>
      <c r="D901" t="s">
        <v>1375</v>
      </c>
      <c r="E901" t="s">
        <v>270</v>
      </c>
      <c r="F901" t="s">
        <v>270</v>
      </c>
      <c r="G901">
        <v>3768</v>
      </c>
      <c r="H901" t="s">
        <v>21</v>
      </c>
      <c r="I901" t="s">
        <v>10</v>
      </c>
    </row>
    <row r="902" spans="1:9">
      <c r="A902" s="2" t="s">
        <v>19</v>
      </c>
      <c r="B902" t="s">
        <v>20</v>
      </c>
      <c r="C902">
        <v>8</v>
      </c>
      <c r="D902" t="s">
        <v>1375</v>
      </c>
      <c r="E902" t="s">
        <v>271</v>
      </c>
      <c r="F902" t="s">
        <v>271</v>
      </c>
      <c r="G902">
        <v>3202</v>
      </c>
      <c r="H902" t="s">
        <v>21</v>
      </c>
      <c r="I902" t="s">
        <v>10</v>
      </c>
    </row>
    <row r="903" spans="1:9">
      <c r="A903" s="2" t="s">
        <v>19</v>
      </c>
      <c r="B903" t="s">
        <v>20</v>
      </c>
      <c r="C903">
        <v>8</v>
      </c>
      <c r="D903" t="s">
        <v>1375</v>
      </c>
      <c r="E903" t="s">
        <v>272</v>
      </c>
      <c r="F903" t="s">
        <v>272</v>
      </c>
      <c r="G903">
        <v>2900</v>
      </c>
      <c r="H903" t="s">
        <v>1212</v>
      </c>
      <c r="I903" t="s">
        <v>10</v>
      </c>
    </row>
    <row r="904" spans="1:9">
      <c r="A904" s="2" t="s">
        <v>19</v>
      </c>
      <c r="B904" t="s">
        <v>20</v>
      </c>
      <c r="C904">
        <v>8</v>
      </c>
      <c r="D904" t="s">
        <v>1375</v>
      </c>
      <c r="E904" t="s">
        <v>273</v>
      </c>
      <c r="F904" t="s">
        <v>273</v>
      </c>
      <c r="G904">
        <v>3270</v>
      </c>
      <c r="H904" t="s">
        <v>1212</v>
      </c>
      <c r="I904" t="s">
        <v>10</v>
      </c>
    </row>
    <row r="905" spans="1:9">
      <c r="A905" s="2" t="s">
        <v>19</v>
      </c>
      <c r="B905" t="s">
        <v>20</v>
      </c>
      <c r="C905">
        <v>8</v>
      </c>
      <c r="D905" t="s">
        <v>1375</v>
      </c>
      <c r="E905" t="s">
        <v>274</v>
      </c>
      <c r="F905" t="s">
        <v>274</v>
      </c>
      <c r="G905">
        <v>3176</v>
      </c>
      <c r="H905" t="s">
        <v>1212</v>
      </c>
      <c r="I905" t="s">
        <v>10</v>
      </c>
    </row>
    <row r="906" spans="1:9">
      <c r="A906" s="2" t="s">
        <v>19</v>
      </c>
      <c r="B906" t="s">
        <v>20</v>
      </c>
      <c r="C906">
        <v>8</v>
      </c>
      <c r="D906" t="s">
        <v>1375</v>
      </c>
      <c r="E906" t="s">
        <v>275</v>
      </c>
      <c r="F906" t="s">
        <v>275</v>
      </c>
      <c r="G906">
        <v>3378</v>
      </c>
      <c r="H906" t="s">
        <v>1212</v>
      </c>
      <c r="I906" t="s">
        <v>10</v>
      </c>
    </row>
    <row r="907" spans="1:9">
      <c r="A907" s="2" t="s">
        <v>19</v>
      </c>
      <c r="B907" t="s">
        <v>20</v>
      </c>
      <c r="C907">
        <v>8</v>
      </c>
      <c r="D907" t="s">
        <v>1375</v>
      </c>
      <c r="E907" t="s">
        <v>276</v>
      </c>
      <c r="F907" t="s">
        <v>276</v>
      </c>
      <c r="G907">
        <v>5131</v>
      </c>
      <c r="H907" t="s">
        <v>21</v>
      </c>
      <c r="I907" t="s">
        <v>10</v>
      </c>
    </row>
    <row r="908" spans="1:9">
      <c r="A908" s="2" t="s">
        <v>19</v>
      </c>
      <c r="B908" t="s">
        <v>20</v>
      </c>
      <c r="C908">
        <v>8</v>
      </c>
      <c r="D908" t="s">
        <v>1375</v>
      </c>
      <c r="E908" t="s">
        <v>277</v>
      </c>
      <c r="F908" t="s">
        <v>277</v>
      </c>
      <c r="G908">
        <v>3931</v>
      </c>
      <c r="H908" t="s">
        <v>21</v>
      </c>
      <c r="I908" t="s">
        <v>10</v>
      </c>
    </row>
    <row r="909" spans="1:9">
      <c r="A909" s="2" t="s">
        <v>19</v>
      </c>
      <c r="B909" t="s">
        <v>20</v>
      </c>
      <c r="C909">
        <v>8</v>
      </c>
      <c r="D909" t="s">
        <v>1375</v>
      </c>
      <c r="E909" t="s">
        <v>278</v>
      </c>
      <c r="F909" t="s">
        <v>278</v>
      </c>
      <c r="G909">
        <v>3351</v>
      </c>
      <c r="H909" t="s">
        <v>21</v>
      </c>
      <c r="I909" t="s">
        <v>10</v>
      </c>
    </row>
    <row r="910" spans="1:9">
      <c r="A910" s="2" t="s">
        <v>19</v>
      </c>
      <c r="B910" t="s">
        <v>20</v>
      </c>
      <c r="C910">
        <v>8</v>
      </c>
      <c r="D910" t="s">
        <v>1375</v>
      </c>
      <c r="E910" t="s">
        <v>279</v>
      </c>
      <c r="F910" t="s">
        <v>279</v>
      </c>
      <c r="G910">
        <v>3055</v>
      </c>
      <c r="H910" t="s">
        <v>21</v>
      </c>
      <c r="I910" t="s">
        <v>10</v>
      </c>
    </row>
    <row r="911" spans="1:9">
      <c r="A911" s="2" t="s">
        <v>19</v>
      </c>
      <c r="B911" t="s">
        <v>20</v>
      </c>
      <c r="C911">
        <v>8</v>
      </c>
      <c r="D911" t="s">
        <v>1375</v>
      </c>
      <c r="E911" t="s">
        <v>280</v>
      </c>
      <c r="F911" t="s">
        <v>280</v>
      </c>
      <c r="G911">
        <v>3295</v>
      </c>
      <c r="H911" t="s">
        <v>21</v>
      </c>
      <c r="I911" t="s">
        <v>10</v>
      </c>
    </row>
    <row r="912" spans="1:9">
      <c r="A912" s="2" t="s">
        <v>19</v>
      </c>
      <c r="B912" t="s">
        <v>20</v>
      </c>
      <c r="C912">
        <v>8</v>
      </c>
      <c r="D912" t="s">
        <v>1375</v>
      </c>
      <c r="E912" t="s">
        <v>281</v>
      </c>
      <c r="F912" t="s">
        <v>281</v>
      </c>
      <c r="G912">
        <v>3399</v>
      </c>
      <c r="H912" t="s">
        <v>21</v>
      </c>
      <c r="I912" t="s">
        <v>10</v>
      </c>
    </row>
    <row r="913" spans="1:9">
      <c r="A913" s="2" t="s">
        <v>19</v>
      </c>
      <c r="B913" t="s">
        <v>20</v>
      </c>
      <c r="C913">
        <v>8</v>
      </c>
      <c r="D913" t="s">
        <v>1375</v>
      </c>
      <c r="E913" t="s">
        <v>282</v>
      </c>
      <c r="F913" t="s">
        <v>282</v>
      </c>
      <c r="G913">
        <v>4427</v>
      </c>
      <c r="H913" t="s">
        <v>21</v>
      </c>
      <c r="I913" t="s">
        <v>10</v>
      </c>
    </row>
    <row r="914" spans="1:9">
      <c r="A914" s="2" t="s">
        <v>19</v>
      </c>
      <c r="B914" t="s">
        <v>20</v>
      </c>
      <c r="C914">
        <v>8</v>
      </c>
      <c r="D914" t="s">
        <v>1375</v>
      </c>
      <c r="E914" t="s">
        <v>283</v>
      </c>
      <c r="F914" t="s">
        <v>283</v>
      </c>
      <c r="G914">
        <v>4394</v>
      </c>
      <c r="H914" t="s">
        <v>21</v>
      </c>
      <c r="I914" t="s">
        <v>10</v>
      </c>
    </row>
    <row r="915" spans="1:9">
      <c r="A915" s="2" t="s">
        <v>19</v>
      </c>
      <c r="B915" t="s">
        <v>20</v>
      </c>
      <c r="C915">
        <v>8</v>
      </c>
      <c r="D915" t="s">
        <v>1375</v>
      </c>
      <c r="E915" t="s">
        <v>284</v>
      </c>
      <c r="F915" t="s">
        <v>284</v>
      </c>
      <c r="G915">
        <v>5020</v>
      </c>
      <c r="H915" t="s">
        <v>21</v>
      </c>
      <c r="I915" t="s">
        <v>10</v>
      </c>
    </row>
    <row r="916" spans="1:9">
      <c r="A916" s="2" t="s">
        <v>19</v>
      </c>
      <c r="B916" t="s">
        <v>20</v>
      </c>
      <c r="C916">
        <v>8</v>
      </c>
      <c r="D916" t="s">
        <v>1375</v>
      </c>
      <c r="E916" t="s">
        <v>285</v>
      </c>
      <c r="F916" t="s">
        <v>285</v>
      </c>
      <c r="G916">
        <v>5535</v>
      </c>
      <c r="H916" t="s">
        <v>1212</v>
      </c>
      <c r="I916" t="s">
        <v>10</v>
      </c>
    </row>
    <row r="917" spans="1:9">
      <c r="A917" s="2" t="s">
        <v>19</v>
      </c>
      <c r="B917" t="s">
        <v>20</v>
      </c>
      <c r="C917">
        <v>8</v>
      </c>
      <c r="D917" t="s">
        <v>1375</v>
      </c>
      <c r="E917" t="s">
        <v>286</v>
      </c>
      <c r="F917" t="s">
        <v>286</v>
      </c>
      <c r="G917">
        <v>4955</v>
      </c>
      <c r="H917" t="s">
        <v>1212</v>
      </c>
      <c r="I917" t="s">
        <v>10</v>
      </c>
    </row>
    <row r="918" spans="1:9">
      <c r="A918" s="2" t="s">
        <v>19</v>
      </c>
      <c r="B918" t="s">
        <v>20</v>
      </c>
      <c r="C918">
        <v>8</v>
      </c>
      <c r="D918" t="s">
        <v>1375</v>
      </c>
      <c r="E918" t="s">
        <v>287</v>
      </c>
      <c r="F918" t="s">
        <v>287</v>
      </c>
      <c r="G918">
        <v>5910</v>
      </c>
      <c r="H918" t="s">
        <v>21</v>
      </c>
      <c r="I918" t="s">
        <v>10</v>
      </c>
    </row>
    <row r="919" spans="1:9">
      <c r="A919" s="2" t="s">
        <v>19</v>
      </c>
      <c r="B919" t="s">
        <v>20</v>
      </c>
      <c r="C919">
        <v>8</v>
      </c>
      <c r="D919" t="s">
        <v>1375</v>
      </c>
      <c r="E919" t="s">
        <v>288</v>
      </c>
      <c r="F919" t="s">
        <v>288</v>
      </c>
      <c r="G919">
        <v>9262</v>
      </c>
      <c r="H919" t="s">
        <v>1212</v>
      </c>
      <c r="I919" t="s">
        <v>10</v>
      </c>
    </row>
    <row r="920" spans="1:9">
      <c r="A920" s="2" t="s">
        <v>19</v>
      </c>
      <c r="B920" t="s">
        <v>20</v>
      </c>
      <c r="C920">
        <v>8</v>
      </c>
      <c r="D920" t="s">
        <v>1375</v>
      </c>
      <c r="E920" t="s">
        <v>289</v>
      </c>
      <c r="F920" t="s">
        <v>289</v>
      </c>
      <c r="G920">
        <v>7267</v>
      </c>
      <c r="H920" t="s">
        <v>1212</v>
      </c>
      <c r="I920" t="s">
        <v>10</v>
      </c>
    </row>
    <row r="921" spans="1:9">
      <c r="A921" s="2" t="s">
        <v>19</v>
      </c>
      <c r="B921" t="s">
        <v>20</v>
      </c>
      <c r="C921">
        <v>8</v>
      </c>
      <c r="D921" t="s">
        <v>1375</v>
      </c>
      <c r="E921" t="s">
        <v>290</v>
      </c>
      <c r="F921" t="s">
        <v>290</v>
      </c>
      <c r="G921">
        <v>6802</v>
      </c>
      <c r="H921" t="s">
        <v>21</v>
      </c>
      <c r="I921" t="s">
        <v>10</v>
      </c>
    </row>
    <row r="922" spans="1:9">
      <c r="A922" s="2" t="s">
        <v>19</v>
      </c>
      <c r="B922" t="s">
        <v>20</v>
      </c>
      <c r="C922">
        <v>8</v>
      </c>
      <c r="D922" t="s">
        <v>1375</v>
      </c>
      <c r="E922" t="s">
        <v>291</v>
      </c>
      <c r="F922" t="s">
        <v>291</v>
      </c>
      <c r="G922">
        <v>6597</v>
      </c>
      <c r="H922" t="s">
        <v>21</v>
      </c>
      <c r="I922" t="s">
        <v>10</v>
      </c>
    </row>
    <row r="923" spans="1:9">
      <c r="A923" s="2" t="s">
        <v>19</v>
      </c>
      <c r="B923" t="s">
        <v>20</v>
      </c>
      <c r="C923">
        <v>8</v>
      </c>
      <c r="D923" t="s">
        <v>1375</v>
      </c>
      <c r="E923" t="s">
        <v>292</v>
      </c>
      <c r="F923" t="s">
        <v>292</v>
      </c>
      <c r="G923">
        <v>7154</v>
      </c>
      <c r="H923" t="s">
        <v>21</v>
      </c>
      <c r="I923" t="s">
        <v>10</v>
      </c>
    </row>
    <row r="924" spans="1:9">
      <c r="A924" s="2" t="s">
        <v>19</v>
      </c>
      <c r="B924" t="s">
        <v>20</v>
      </c>
      <c r="C924">
        <v>8</v>
      </c>
      <c r="D924" t="s">
        <v>1375</v>
      </c>
      <c r="E924" t="s">
        <v>293</v>
      </c>
      <c r="F924" t="s">
        <v>293</v>
      </c>
      <c r="G924">
        <v>7849</v>
      </c>
      <c r="H924" t="s">
        <v>21</v>
      </c>
      <c r="I924" t="s">
        <v>10</v>
      </c>
    </row>
    <row r="925" spans="1:9">
      <c r="A925" s="2" t="s">
        <v>19</v>
      </c>
      <c r="B925" t="s">
        <v>20</v>
      </c>
      <c r="C925">
        <v>8</v>
      </c>
      <c r="D925" t="s">
        <v>1375</v>
      </c>
      <c r="E925" t="s">
        <v>294</v>
      </c>
      <c r="F925" t="s">
        <v>294</v>
      </c>
      <c r="G925">
        <v>7816</v>
      </c>
      <c r="H925" t="s">
        <v>21</v>
      </c>
      <c r="I925" t="s">
        <v>10</v>
      </c>
    </row>
    <row r="926" spans="1:9">
      <c r="A926" s="2" t="s">
        <v>19</v>
      </c>
      <c r="B926" t="s">
        <v>20</v>
      </c>
      <c r="C926">
        <v>8</v>
      </c>
      <c r="D926" t="s">
        <v>1375</v>
      </c>
      <c r="E926" t="s">
        <v>295</v>
      </c>
      <c r="F926" t="s">
        <v>295</v>
      </c>
      <c r="G926">
        <v>8484</v>
      </c>
      <c r="H926" t="s">
        <v>21</v>
      </c>
      <c r="I926" t="s">
        <v>10</v>
      </c>
    </row>
    <row r="927" spans="1:9">
      <c r="A927" s="2" t="s">
        <v>19</v>
      </c>
      <c r="B927" t="s">
        <v>20</v>
      </c>
      <c r="C927">
        <v>8</v>
      </c>
      <c r="D927" t="s">
        <v>1375</v>
      </c>
      <c r="E927" t="s">
        <v>296</v>
      </c>
      <c r="F927" t="s">
        <v>296</v>
      </c>
      <c r="G927">
        <v>7834</v>
      </c>
      <c r="H927" t="s">
        <v>1212</v>
      </c>
      <c r="I927" t="s">
        <v>10</v>
      </c>
    </row>
    <row r="928" spans="1:9">
      <c r="A928" s="2" t="s">
        <v>19</v>
      </c>
      <c r="B928" t="s">
        <v>20</v>
      </c>
      <c r="C928">
        <v>8</v>
      </c>
      <c r="D928" t="s">
        <v>1375</v>
      </c>
      <c r="E928" t="s">
        <v>297</v>
      </c>
      <c r="F928" t="s">
        <v>297</v>
      </c>
      <c r="G928">
        <v>6873</v>
      </c>
      <c r="H928" t="s">
        <v>1212</v>
      </c>
      <c r="I928" t="s">
        <v>10</v>
      </c>
    </row>
    <row r="929" spans="1:9">
      <c r="A929" s="2" t="s">
        <v>19</v>
      </c>
      <c r="B929" t="s">
        <v>20</v>
      </c>
      <c r="C929">
        <v>8</v>
      </c>
      <c r="D929" t="s">
        <v>1375</v>
      </c>
      <c r="E929" t="s">
        <v>298</v>
      </c>
      <c r="F929" t="s">
        <v>298</v>
      </c>
      <c r="G929">
        <v>6582</v>
      </c>
      <c r="H929" t="s">
        <v>1212</v>
      </c>
      <c r="I929" t="s">
        <v>10</v>
      </c>
    </row>
    <row r="930" spans="1:9">
      <c r="A930" s="2" t="s">
        <v>19</v>
      </c>
      <c r="B930" t="s">
        <v>20</v>
      </c>
      <c r="C930">
        <v>8</v>
      </c>
      <c r="D930" t="s">
        <v>1375</v>
      </c>
      <c r="E930" t="s">
        <v>299</v>
      </c>
      <c r="F930" t="s">
        <v>299</v>
      </c>
      <c r="G930">
        <v>6807</v>
      </c>
      <c r="H930" t="s">
        <v>1212</v>
      </c>
      <c r="I930" t="s">
        <v>10</v>
      </c>
    </row>
    <row r="931" spans="1:9">
      <c r="A931" s="2" t="s">
        <v>19</v>
      </c>
      <c r="B931" t="s">
        <v>20</v>
      </c>
      <c r="C931">
        <v>8</v>
      </c>
      <c r="D931" t="s">
        <v>1375</v>
      </c>
      <c r="E931" t="s">
        <v>300</v>
      </c>
      <c r="F931" t="s">
        <v>300</v>
      </c>
      <c r="G931">
        <v>6960</v>
      </c>
      <c r="H931" t="s">
        <v>1212</v>
      </c>
      <c r="I931" t="s">
        <v>10</v>
      </c>
    </row>
    <row r="932" spans="1:9">
      <c r="A932" s="2" t="s">
        <v>19</v>
      </c>
      <c r="B932" t="s">
        <v>20</v>
      </c>
      <c r="C932">
        <v>8</v>
      </c>
      <c r="D932" t="s">
        <v>1375</v>
      </c>
      <c r="E932" t="s">
        <v>301</v>
      </c>
      <c r="F932" t="s">
        <v>301</v>
      </c>
      <c r="G932">
        <v>6724</v>
      </c>
      <c r="H932" t="s">
        <v>1212</v>
      </c>
      <c r="I932" t="s">
        <v>10</v>
      </c>
    </row>
    <row r="933" spans="1:9">
      <c r="A933" s="2" t="s">
        <v>19</v>
      </c>
      <c r="B933" t="s">
        <v>20</v>
      </c>
      <c r="C933">
        <v>8</v>
      </c>
      <c r="D933" t="s">
        <v>1375</v>
      </c>
      <c r="E933" t="s">
        <v>302</v>
      </c>
      <c r="F933" t="s">
        <v>302</v>
      </c>
      <c r="G933">
        <v>6688</v>
      </c>
      <c r="H933" t="s">
        <v>1212</v>
      </c>
      <c r="I933" t="s">
        <v>10</v>
      </c>
    </row>
    <row r="934" spans="1:9">
      <c r="A934" s="2" t="s">
        <v>19</v>
      </c>
      <c r="B934" t="s">
        <v>20</v>
      </c>
      <c r="C934">
        <v>8</v>
      </c>
      <c r="D934" t="s">
        <v>1375</v>
      </c>
      <c r="E934" t="s">
        <v>472</v>
      </c>
      <c r="F934" t="s">
        <v>472</v>
      </c>
      <c r="G934">
        <v>6777</v>
      </c>
      <c r="H934" t="s">
        <v>1212</v>
      </c>
      <c r="I934" t="s">
        <v>10</v>
      </c>
    </row>
    <row r="935" spans="1:9">
      <c r="A935" s="2" t="s">
        <v>19</v>
      </c>
      <c r="B935" t="s">
        <v>20</v>
      </c>
      <c r="C935">
        <v>8</v>
      </c>
      <c r="D935" t="s">
        <v>1375</v>
      </c>
      <c r="E935" t="s">
        <v>303</v>
      </c>
      <c r="F935" t="s">
        <v>303</v>
      </c>
      <c r="G935">
        <v>6007</v>
      </c>
      <c r="H935" t="s">
        <v>21</v>
      </c>
      <c r="I935" t="s">
        <v>10</v>
      </c>
    </row>
    <row r="936" spans="1:9">
      <c r="A936" s="2" t="s">
        <v>19</v>
      </c>
      <c r="B936" t="s">
        <v>20</v>
      </c>
      <c r="C936">
        <v>8</v>
      </c>
      <c r="D936" t="s">
        <v>1375</v>
      </c>
      <c r="E936" t="s">
        <v>304</v>
      </c>
      <c r="F936" t="s">
        <v>304</v>
      </c>
      <c r="G936">
        <v>6382</v>
      </c>
      <c r="H936" t="s">
        <v>21</v>
      </c>
      <c r="I936" t="s">
        <v>10</v>
      </c>
    </row>
    <row r="937" spans="1:9">
      <c r="A937" s="2" t="s">
        <v>19</v>
      </c>
      <c r="B937" t="s">
        <v>20</v>
      </c>
      <c r="C937">
        <v>8</v>
      </c>
      <c r="D937" t="s">
        <v>1375</v>
      </c>
      <c r="E937" t="s">
        <v>305</v>
      </c>
      <c r="F937" t="s">
        <v>305</v>
      </c>
      <c r="G937">
        <v>6449</v>
      </c>
      <c r="H937" t="s">
        <v>21</v>
      </c>
      <c r="I937" t="s">
        <v>10</v>
      </c>
    </row>
    <row r="938" spans="1:9">
      <c r="A938" s="2" t="s">
        <v>19</v>
      </c>
      <c r="B938" t="s">
        <v>20</v>
      </c>
      <c r="C938">
        <v>8</v>
      </c>
      <c r="D938" t="s">
        <v>1375</v>
      </c>
      <c r="E938" t="s">
        <v>306</v>
      </c>
      <c r="F938" t="s">
        <v>306</v>
      </c>
      <c r="G938">
        <v>6638</v>
      </c>
      <c r="H938" t="s">
        <v>1212</v>
      </c>
      <c r="I938" t="s">
        <v>10</v>
      </c>
    </row>
    <row r="939" spans="1:9">
      <c r="A939" s="2" t="s">
        <v>19</v>
      </c>
      <c r="B939" t="s">
        <v>20</v>
      </c>
      <c r="C939">
        <v>8</v>
      </c>
      <c r="D939" t="s">
        <v>1375</v>
      </c>
      <c r="E939" t="s">
        <v>473</v>
      </c>
      <c r="F939" t="s">
        <v>473</v>
      </c>
      <c r="G939">
        <v>6992</v>
      </c>
      <c r="H939" t="s">
        <v>1212</v>
      </c>
      <c r="I939" t="s">
        <v>10</v>
      </c>
    </row>
    <row r="940" spans="1:9">
      <c r="A940" s="2" t="s">
        <v>19</v>
      </c>
      <c r="B940" t="s">
        <v>20</v>
      </c>
      <c r="C940">
        <v>8</v>
      </c>
      <c r="D940" t="s">
        <v>1375</v>
      </c>
      <c r="E940" t="s">
        <v>307</v>
      </c>
      <c r="F940" t="s">
        <v>307</v>
      </c>
      <c r="G940">
        <v>6097</v>
      </c>
      <c r="H940" t="s">
        <v>1212</v>
      </c>
      <c r="I940" t="s">
        <v>10</v>
      </c>
    </row>
    <row r="941" spans="1:9">
      <c r="A941" s="2" t="s">
        <v>19</v>
      </c>
      <c r="B941" t="s">
        <v>20</v>
      </c>
      <c r="C941">
        <v>8</v>
      </c>
      <c r="D941" t="s">
        <v>1375</v>
      </c>
      <c r="E941" t="s">
        <v>308</v>
      </c>
      <c r="F941" t="s">
        <v>308</v>
      </c>
      <c r="G941">
        <v>6216</v>
      </c>
      <c r="H941" t="s">
        <v>1212</v>
      </c>
      <c r="I941" t="s">
        <v>10</v>
      </c>
    </row>
    <row r="942" spans="1:9">
      <c r="A942" s="2" t="s">
        <v>19</v>
      </c>
      <c r="B942" t="s">
        <v>20</v>
      </c>
      <c r="C942">
        <v>8</v>
      </c>
      <c r="D942" t="s">
        <v>1375</v>
      </c>
      <c r="E942" t="s">
        <v>309</v>
      </c>
      <c r="F942" t="s">
        <v>309</v>
      </c>
      <c r="G942">
        <v>6604</v>
      </c>
      <c r="H942" t="s">
        <v>21</v>
      </c>
      <c r="I942" t="s">
        <v>10</v>
      </c>
    </row>
    <row r="943" spans="1:9">
      <c r="A943" s="2" t="s">
        <v>19</v>
      </c>
      <c r="B943" t="s">
        <v>20</v>
      </c>
      <c r="C943">
        <v>8</v>
      </c>
      <c r="D943" t="s">
        <v>1375</v>
      </c>
      <c r="E943" t="s">
        <v>310</v>
      </c>
      <c r="F943" t="s">
        <v>310</v>
      </c>
      <c r="G943">
        <v>6793</v>
      </c>
      <c r="H943" t="s">
        <v>21</v>
      </c>
      <c r="I943" t="s">
        <v>10</v>
      </c>
    </row>
    <row r="944" spans="1:9">
      <c r="A944" s="2" t="s">
        <v>19</v>
      </c>
      <c r="B944" t="s">
        <v>20</v>
      </c>
      <c r="C944">
        <v>8</v>
      </c>
      <c r="D944" t="s">
        <v>1375</v>
      </c>
      <c r="E944" t="s">
        <v>474</v>
      </c>
      <c r="F944" t="s">
        <v>474</v>
      </c>
      <c r="G944">
        <v>6521</v>
      </c>
      <c r="H944" t="s">
        <v>21</v>
      </c>
      <c r="I944" t="s">
        <v>10</v>
      </c>
    </row>
    <row r="945" spans="1:9">
      <c r="A945" s="2" t="s">
        <v>19</v>
      </c>
      <c r="B945" t="s">
        <v>20</v>
      </c>
      <c r="C945">
        <v>8</v>
      </c>
      <c r="D945" t="s">
        <v>1375</v>
      </c>
      <c r="E945" t="s">
        <v>311</v>
      </c>
      <c r="F945" t="s">
        <v>311</v>
      </c>
      <c r="G945">
        <v>6672</v>
      </c>
      <c r="H945" t="s">
        <v>21</v>
      </c>
      <c r="I945" t="s">
        <v>10</v>
      </c>
    </row>
    <row r="946" spans="1:9">
      <c r="A946" s="2" t="s">
        <v>19</v>
      </c>
      <c r="B946" t="s">
        <v>20</v>
      </c>
      <c r="C946">
        <v>8</v>
      </c>
      <c r="D946" t="s">
        <v>1375</v>
      </c>
      <c r="E946" t="s">
        <v>312</v>
      </c>
      <c r="F946" t="s">
        <v>312</v>
      </c>
      <c r="G946">
        <v>4814</v>
      </c>
      <c r="H946" t="s">
        <v>21</v>
      </c>
      <c r="I946" t="s">
        <v>10</v>
      </c>
    </row>
    <row r="947" spans="1:9">
      <c r="A947" s="2" t="s">
        <v>19</v>
      </c>
      <c r="B947" t="s">
        <v>20</v>
      </c>
      <c r="C947">
        <v>8</v>
      </c>
      <c r="D947" t="s">
        <v>1375</v>
      </c>
      <c r="E947" t="s">
        <v>313</v>
      </c>
      <c r="F947" t="s">
        <v>313</v>
      </c>
      <c r="G947">
        <v>5411</v>
      </c>
      <c r="H947" t="s">
        <v>21</v>
      </c>
      <c r="I947" t="s">
        <v>10</v>
      </c>
    </row>
    <row r="948" spans="1:9">
      <c r="A948" s="2" t="s">
        <v>19</v>
      </c>
      <c r="B948" t="s">
        <v>20</v>
      </c>
      <c r="C948">
        <v>8</v>
      </c>
      <c r="D948" t="s">
        <v>1375</v>
      </c>
      <c r="E948" t="s">
        <v>475</v>
      </c>
      <c r="F948" t="s">
        <v>475</v>
      </c>
      <c r="G948">
        <v>5084</v>
      </c>
      <c r="H948" t="s">
        <v>21</v>
      </c>
      <c r="I948" t="s">
        <v>10</v>
      </c>
    </row>
    <row r="949" spans="1:9">
      <c r="A949" s="2" t="s">
        <v>19</v>
      </c>
      <c r="B949" t="s">
        <v>20</v>
      </c>
      <c r="C949">
        <v>8</v>
      </c>
      <c r="D949" t="s">
        <v>1375</v>
      </c>
      <c r="E949" t="s">
        <v>314</v>
      </c>
      <c r="F949" t="s">
        <v>314</v>
      </c>
      <c r="G949">
        <v>4746</v>
      </c>
      <c r="H949" t="s">
        <v>21</v>
      </c>
      <c r="I949" t="s">
        <v>10</v>
      </c>
    </row>
    <row r="950" spans="1:9">
      <c r="A950" s="2" t="s">
        <v>19</v>
      </c>
      <c r="B950" t="s">
        <v>20</v>
      </c>
      <c r="C950">
        <v>8</v>
      </c>
      <c r="D950" t="s">
        <v>1375</v>
      </c>
      <c r="E950" t="s">
        <v>315</v>
      </c>
      <c r="F950" t="s">
        <v>315</v>
      </c>
      <c r="G950">
        <v>4687</v>
      </c>
      <c r="H950" t="s">
        <v>21</v>
      </c>
      <c r="I950" t="s">
        <v>10</v>
      </c>
    </row>
    <row r="951" spans="1:9">
      <c r="A951" s="2" t="s">
        <v>19</v>
      </c>
      <c r="B951" t="s">
        <v>20</v>
      </c>
      <c r="C951">
        <v>8</v>
      </c>
      <c r="D951" t="s">
        <v>1375</v>
      </c>
      <c r="E951" t="s">
        <v>316</v>
      </c>
      <c r="F951" t="s">
        <v>316</v>
      </c>
      <c r="G951">
        <v>4121</v>
      </c>
      <c r="H951" t="s">
        <v>21</v>
      </c>
      <c r="I951" t="s">
        <v>10</v>
      </c>
    </row>
    <row r="952" spans="1:9">
      <c r="A952" s="2" t="s">
        <v>19</v>
      </c>
      <c r="B952" t="s">
        <v>20</v>
      </c>
      <c r="C952">
        <v>8</v>
      </c>
      <c r="D952" t="s">
        <v>1375</v>
      </c>
      <c r="E952" t="s">
        <v>317</v>
      </c>
      <c r="F952" t="s">
        <v>317</v>
      </c>
      <c r="G952">
        <v>4369</v>
      </c>
      <c r="H952" t="s">
        <v>21</v>
      </c>
      <c r="I952" t="s">
        <v>10</v>
      </c>
    </row>
    <row r="953" spans="1:9">
      <c r="A953" s="2" t="s">
        <v>19</v>
      </c>
      <c r="B953" t="s">
        <v>20</v>
      </c>
      <c r="C953">
        <v>8</v>
      </c>
      <c r="D953" t="s">
        <v>1375</v>
      </c>
      <c r="E953" t="s">
        <v>318</v>
      </c>
      <c r="F953" t="s">
        <v>318</v>
      </c>
      <c r="G953">
        <v>4266</v>
      </c>
      <c r="H953" t="s">
        <v>21</v>
      </c>
      <c r="I953" t="s">
        <v>10</v>
      </c>
    </row>
    <row r="954" spans="1:9">
      <c r="A954" s="2" t="s">
        <v>19</v>
      </c>
      <c r="B954" t="s">
        <v>20</v>
      </c>
      <c r="C954">
        <v>8</v>
      </c>
      <c r="D954" t="s">
        <v>1375</v>
      </c>
      <c r="E954" t="s">
        <v>319</v>
      </c>
      <c r="F954" t="s">
        <v>319</v>
      </c>
      <c r="G954">
        <v>3797</v>
      </c>
      <c r="H954" t="s">
        <v>21</v>
      </c>
      <c r="I954" t="s">
        <v>10</v>
      </c>
    </row>
    <row r="955" spans="1:9">
      <c r="A955" s="2" t="s">
        <v>19</v>
      </c>
      <c r="B955" t="s">
        <v>20</v>
      </c>
      <c r="C955">
        <v>8</v>
      </c>
      <c r="D955" t="s">
        <v>1375</v>
      </c>
      <c r="E955" t="s">
        <v>320</v>
      </c>
      <c r="F955" t="s">
        <v>320</v>
      </c>
      <c r="G955">
        <v>4172</v>
      </c>
      <c r="H955" t="s">
        <v>1212</v>
      </c>
      <c r="I955" t="s">
        <v>10</v>
      </c>
    </row>
    <row r="956" spans="1:9">
      <c r="A956" s="2" t="s">
        <v>19</v>
      </c>
      <c r="B956" t="s">
        <v>20</v>
      </c>
      <c r="C956">
        <v>8</v>
      </c>
      <c r="D956" t="s">
        <v>1375</v>
      </c>
      <c r="E956" t="s">
        <v>321</v>
      </c>
      <c r="F956" t="s">
        <v>321</v>
      </c>
      <c r="G956">
        <v>4725</v>
      </c>
      <c r="H956" t="s">
        <v>1212</v>
      </c>
      <c r="I956" t="s">
        <v>10</v>
      </c>
    </row>
    <row r="957" spans="1:9">
      <c r="A957" s="2" t="s">
        <v>19</v>
      </c>
      <c r="B957" t="s">
        <v>20</v>
      </c>
      <c r="C957">
        <v>8</v>
      </c>
      <c r="D957" t="s">
        <v>1375</v>
      </c>
      <c r="E957" t="s">
        <v>322</v>
      </c>
      <c r="F957" t="s">
        <v>322</v>
      </c>
      <c r="G957">
        <v>4765</v>
      </c>
      <c r="H957" t="s">
        <v>1212</v>
      </c>
      <c r="I957" t="s">
        <v>10</v>
      </c>
    </row>
    <row r="958" spans="1:9">
      <c r="A958" s="2" t="s">
        <v>19</v>
      </c>
      <c r="B958" t="s">
        <v>20</v>
      </c>
      <c r="C958">
        <v>8</v>
      </c>
      <c r="D958" t="s">
        <v>1375</v>
      </c>
      <c r="E958" t="s">
        <v>323</v>
      </c>
      <c r="F958" t="s">
        <v>323</v>
      </c>
      <c r="G958">
        <v>5039</v>
      </c>
      <c r="H958" t="s">
        <v>1212</v>
      </c>
      <c r="I958" t="s">
        <v>10</v>
      </c>
    </row>
    <row r="959" spans="1:9">
      <c r="A959" s="2" t="s">
        <v>19</v>
      </c>
      <c r="B959" t="s">
        <v>20</v>
      </c>
      <c r="C959">
        <v>8</v>
      </c>
      <c r="D959" t="s">
        <v>1375</v>
      </c>
      <c r="E959" t="s">
        <v>324</v>
      </c>
      <c r="F959" t="s">
        <v>324</v>
      </c>
      <c r="G959">
        <v>4448</v>
      </c>
      <c r="H959" t="s">
        <v>1212</v>
      </c>
      <c r="I959" t="s">
        <v>10</v>
      </c>
    </row>
    <row r="960" spans="1:9">
      <c r="A960" s="2" t="s">
        <v>19</v>
      </c>
      <c r="B960" t="s">
        <v>20</v>
      </c>
      <c r="C960">
        <v>8</v>
      </c>
      <c r="D960" t="s">
        <v>1375</v>
      </c>
      <c r="E960" t="s">
        <v>325</v>
      </c>
      <c r="F960" t="s">
        <v>325</v>
      </c>
      <c r="G960">
        <v>3947</v>
      </c>
      <c r="H960" t="s">
        <v>1212</v>
      </c>
      <c r="I960" t="s">
        <v>10</v>
      </c>
    </row>
    <row r="961" spans="1:9">
      <c r="A961" s="2" t="s">
        <v>19</v>
      </c>
      <c r="B961" t="s">
        <v>20</v>
      </c>
      <c r="C961">
        <v>8</v>
      </c>
      <c r="D961" t="s">
        <v>1375</v>
      </c>
      <c r="E961" t="s">
        <v>326</v>
      </c>
      <c r="F961" t="s">
        <v>326</v>
      </c>
      <c r="G961">
        <v>9291</v>
      </c>
      <c r="H961" t="s">
        <v>1212</v>
      </c>
      <c r="I961" t="s">
        <v>10</v>
      </c>
    </row>
    <row r="962" spans="1:9">
      <c r="A962" s="2" t="s">
        <v>19</v>
      </c>
      <c r="B962" t="s">
        <v>20</v>
      </c>
      <c r="C962">
        <v>8</v>
      </c>
      <c r="D962" t="s">
        <v>1375</v>
      </c>
      <c r="E962" t="s">
        <v>327</v>
      </c>
      <c r="F962" t="s">
        <v>327</v>
      </c>
      <c r="G962">
        <v>10998</v>
      </c>
      <c r="H962" t="s">
        <v>1212</v>
      </c>
      <c r="I962" t="s">
        <v>10</v>
      </c>
    </row>
    <row r="963" spans="1:9">
      <c r="A963" s="2" t="s">
        <v>19</v>
      </c>
      <c r="B963" t="s">
        <v>20</v>
      </c>
      <c r="C963">
        <v>8</v>
      </c>
      <c r="D963" t="s">
        <v>1375</v>
      </c>
      <c r="E963" t="s">
        <v>328</v>
      </c>
      <c r="F963" t="s">
        <v>328</v>
      </c>
      <c r="G963">
        <v>7078</v>
      </c>
      <c r="H963" t="s">
        <v>1212</v>
      </c>
      <c r="I963" t="s">
        <v>10</v>
      </c>
    </row>
    <row r="964" spans="1:9">
      <c r="A964" s="2" t="s">
        <v>19</v>
      </c>
      <c r="B964" t="s">
        <v>20</v>
      </c>
      <c r="C964">
        <v>8</v>
      </c>
      <c r="D964" t="s">
        <v>1375</v>
      </c>
      <c r="E964" t="s">
        <v>329</v>
      </c>
      <c r="F964" t="s">
        <v>329</v>
      </c>
      <c r="G964">
        <v>6994</v>
      </c>
      <c r="H964" t="s">
        <v>1212</v>
      </c>
      <c r="I964" t="s">
        <v>10</v>
      </c>
    </row>
    <row r="965" spans="1:9">
      <c r="A965" s="2" t="s">
        <v>19</v>
      </c>
      <c r="B965" t="s">
        <v>20</v>
      </c>
      <c r="C965">
        <v>8</v>
      </c>
      <c r="D965" t="s">
        <v>1375</v>
      </c>
      <c r="E965" t="s">
        <v>330</v>
      </c>
      <c r="F965" t="s">
        <v>330</v>
      </c>
      <c r="G965">
        <v>5400</v>
      </c>
      <c r="H965" t="s">
        <v>1212</v>
      </c>
      <c r="I965" t="s">
        <v>10</v>
      </c>
    </row>
    <row r="966" spans="1:9">
      <c r="A966" s="2" t="s">
        <v>19</v>
      </c>
      <c r="B966" t="s">
        <v>20</v>
      </c>
      <c r="C966">
        <v>8</v>
      </c>
      <c r="D966" t="s">
        <v>1375</v>
      </c>
      <c r="E966" t="s">
        <v>331</v>
      </c>
      <c r="F966" t="s">
        <v>331</v>
      </c>
      <c r="G966">
        <v>5060</v>
      </c>
      <c r="H966" t="s">
        <v>1212</v>
      </c>
      <c r="I966" t="s">
        <v>10</v>
      </c>
    </row>
    <row r="967" spans="1:9">
      <c r="A967" s="2" t="s">
        <v>19</v>
      </c>
      <c r="B967" t="s">
        <v>20</v>
      </c>
      <c r="C967">
        <v>8</v>
      </c>
      <c r="D967" t="s">
        <v>1375</v>
      </c>
      <c r="E967" t="s">
        <v>332</v>
      </c>
      <c r="F967" t="s">
        <v>332</v>
      </c>
      <c r="G967">
        <v>4029</v>
      </c>
      <c r="H967" t="s">
        <v>1212</v>
      </c>
      <c r="I967" t="s">
        <v>10</v>
      </c>
    </row>
    <row r="968" spans="1:9">
      <c r="A968" s="2" t="s">
        <v>19</v>
      </c>
      <c r="B968" t="s">
        <v>20</v>
      </c>
      <c r="C968">
        <v>8</v>
      </c>
      <c r="D968" t="s">
        <v>1375</v>
      </c>
      <c r="E968" t="s">
        <v>333</v>
      </c>
      <c r="F968" t="s">
        <v>333</v>
      </c>
      <c r="G968">
        <v>4065</v>
      </c>
      <c r="H968" t="s">
        <v>1212</v>
      </c>
      <c r="I968" t="s">
        <v>10</v>
      </c>
    </row>
    <row r="969" spans="1:9">
      <c r="A969" s="2" t="s">
        <v>19</v>
      </c>
      <c r="B969" t="s">
        <v>20</v>
      </c>
      <c r="C969">
        <v>8</v>
      </c>
      <c r="D969" t="s">
        <v>1375</v>
      </c>
      <c r="E969" t="s">
        <v>334</v>
      </c>
      <c r="F969" t="s">
        <v>334</v>
      </c>
      <c r="G969">
        <v>4206</v>
      </c>
      <c r="H969" t="s">
        <v>1212</v>
      </c>
      <c r="I969" t="s">
        <v>10</v>
      </c>
    </row>
    <row r="970" spans="1:9">
      <c r="A970" s="2" t="s">
        <v>19</v>
      </c>
      <c r="B970" t="s">
        <v>20</v>
      </c>
      <c r="C970">
        <v>8</v>
      </c>
      <c r="D970" t="s">
        <v>1375</v>
      </c>
      <c r="E970" t="s">
        <v>335</v>
      </c>
      <c r="F970" t="s">
        <v>335</v>
      </c>
      <c r="G970">
        <v>4120</v>
      </c>
      <c r="H970" t="s">
        <v>21</v>
      </c>
      <c r="I970" t="s">
        <v>10</v>
      </c>
    </row>
    <row r="971" spans="1:9">
      <c r="A971" s="2" t="s">
        <v>19</v>
      </c>
      <c r="B971" t="s">
        <v>20</v>
      </c>
      <c r="C971">
        <v>8</v>
      </c>
      <c r="D971" t="s">
        <v>1375</v>
      </c>
      <c r="E971" t="s">
        <v>336</v>
      </c>
      <c r="F971" t="s">
        <v>336</v>
      </c>
      <c r="G971">
        <v>3789</v>
      </c>
      <c r="H971" t="s">
        <v>21</v>
      </c>
      <c r="I971" t="s">
        <v>10</v>
      </c>
    </row>
    <row r="972" spans="1:9">
      <c r="A972" s="2" t="s">
        <v>19</v>
      </c>
      <c r="B972" t="s">
        <v>20</v>
      </c>
      <c r="C972">
        <v>8</v>
      </c>
      <c r="D972" t="s">
        <v>1375</v>
      </c>
      <c r="E972" t="s">
        <v>337</v>
      </c>
      <c r="F972" t="s">
        <v>337</v>
      </c>
      <c r="G972">
        <v>3664</v>
      </c>
      <c r="H972" t="s">
        <v>21</v>
      </c>
      <c r="I972" t="s">
        <v>10</v>
      </c>
    </row>
    <row r="973" spans="1:9">
      <c r="A973" s="2" t="s">
        <v>19</v>
      </c>
      <c r="B973" t="s">
        <v>20</v>
      </c>
      <c r="C973">
        <v>8</v>
      </c>
      <c r="D973" t="s">
        <v>1375</v>
      </c>
      <c r="E973" t="s">
        <v>338</v>
      </c>
      <c r="F973" t="s">
        <v>338</v>
      </c>
      <c r="G973">
        <v>3162</v>
      </c>
      <c r="H973" t="s">
        <v>1212</v>
      </c>
      <c r="I973" t="s">
        <v>10</v>
      </c>
    </row>
    <row r="974" spans="1:9">
      <c r="A974" s="2" t="s">
        <v>19</v>
      </c>
      <c r="B974" t="s">
        <v>20</v>
      </c>
      <c r="C974">
        <v>8</v>
      </c>
      <c r="D974" t="s">
        <v>1375</v>
      </c>
      <c r="E974" t="s">
        <v>339</v>
      </c>
      <c r="F974" t="s">
        <v>339</v>
      </c>
      <c r="G974">
        <v>3278</v>
      </c>
      <c r="H974" t="s">
        <v>1212</v>
      </c>
      <c r="I974" t="s">
        <v>10</v>
      </c>
    </row>
    <row r="975" spans="1:9">
      <c r="A975" s="2" t="s">
        <v>19</v>
      </c>
      <c r="B975" t="s">
        <v>20</v>
      </c>
      <c r="C975">
        <v>8</v>
      </c>
      <c r="D975" t="s">
        <v>1375</v>
      </c>
      <c r="E975" t="s">
        <v>340</v>
      </c>
      <c r="F975" t="s">
        <v>340</v>
      </c>
      <c r="G975">
        <v>3060</v>
      </c>
      <c r="H975" t="s">
        <v>21</v>
      </c>
      <c r="I975" t="s">
        <v>10</v>
      </c>
    </row>
    <row r="976" spans="1:9">
      <c r="A976" s="2" t="s">
        <v>19</v>
      </c>
      <c r="B976" t="s">
        <v>20</v>
      </c>
      <c r="C976">
        <v>8</v>
      </c>
      <c r="D976" t="s">
        <v>1375</v>
      </c>
      <c r="E976" t="s">
        <v>341</v>
      </c>
      <c r="F976" t="s">
        <v>341</v>
      </c>
      <c r="G976">
        <v>3596</v>
      </c>
      <c r="H976" t="s">
        <v>1212</v>
      </c>
      <c r="I976" t="s">
        <v>10</v>
      </c>
    </row>
    <row r="977" spans="1:9">
      <c r="A977" s="2" t="s">
        <v>19</v>
      </c>
      <c r="B977" t="s">
        <v>20</v>
      </c>
      <c r="C977">
        <v>8</v>
      </c>
      <c r="D977" t="s">
        <v>1375</v>
      </c>
      <c r="E977" t="s">
        <v>342</v>
      </c>
      <c r="F977" t="s">
        <v>342</v>
      </c>
      <c r="G977">
        <v>3155</v>
      </c>
      <c r="H977" t="s">
        <v>1212</v>
      </c>
      <c r="I977" t="s">
        <v>10</v>
      </c>
    </row>
    <row r="978" spans="1:9">
      <c r="A978" s="2" t="s">
        <v>19</v>
      </c>
      <c r="B978" t="s">
        <v>20</v>
      </c>
      <c r="C978">
        <v>8</v>
      </c>
      <c r="D978" t="s">
        <v>1375</v>
      </c>
      <c r="E978" t="s">
        <v>343</v>
      </c>
      <c r="F978" t="s">
        <v>343</v>
      </c>
      <c r="G978">
        <v>3678</v>
      </c>
      <c r="H978" t="s">
        <v>1212</v>
      </c>
      <c r="I978" t="s">
        <v>10</v>
      </c>
    </row>
    <row r="979" spans="1:9">
      <c r="A979" s="2" t="s">
        <v>19</v>
      </c>
      <c r="B979" t="s">
        <v>20</v>
      </c>
      <c r="C979">
        <v>8</v>
      </c>
      <c r="D979" t="s">
        <v>1375</v>
      </c>
      <c r="E979" t="s">
        <v>344</v>
      </c>
      <c r="F979" t="s">
        <v>344</v>
      </c>
      <c r="G979">
        <v>2743</v>
      </c>
      <c r="H979" t="s">
        <v>1212</v>
      </c>
      <c r="I979" t="s">
        <v>10</v>
      </c>
    </row>
    <row r="980" spans="1:9">
      <c r="A980" s="2" t="s">
        <v>19</v>
      </c>
      <c r="B980" t="s">
        <v>20</v>
      </c>
      <c r="C980">
        <v>8</v>
      </c>
      <c r="D980" t="s">
        <v>1375</v>
      </c>
      <c r="E980" t="s">
        <v>345</v>
      </c>
      <c r="F980" t="s">
        <v>345</v>
      </c>
      <c r="G980">
        <v>2181</v>
      </c>
      <c r="H980" t="s">
        <v>1212</v>
      </c>
      <c r="I980" t="s">
        <v>10</v>
      </c>
    </row>
    <row r="981" spans="1:9">
      <c r="A981" s="2" t="s">
        <v>19</v>
      </c>
      <c r="B981" t="s">
        <v>20</v>
      </c>
      <c r="C981">
        <v>8</v>
      </c>
      <c r="D981" t="s">
        <v>1375</v>
      </c>
      <c r="E981" t="s">
        <v>346</v>
      </c>
      <c r="F981" t="s">
        <v>346</v>
      </c>
      <c r="G981">
        <v>2724</v>
      </c>
      <c r="H981" t="s">
        <v>1212</v>
      </c>
      <c r="I981" t="s">
        <v>10</v>
      </c>
    </row>
    <row r="982" spans="1:9">
      <c r="A982" s="2" t="s">
        <v>19</v>
      </c>
      <c r="B982" t="s">
        <v>20</v>
      </c>
      <c r="C982">
        <v>8</v>
      </c>
      <c r="D982" t="s">
        <v>1375</v>
      </c>
      <c r="E982" t="s">
        <v>347</v>
      </c>
      <c r="F982" t="s">
        <v>347</v>
      </c>
      <c r="G982">
        <v>3159</v>
      </c>
      <c r="H982" t="s">
        <v>1212</v>
      </c>
      <c r="I982" t="s">
        <v>10</v>
      </c>
    </row>
    <row r="983" spans="1:9">
      <c r="A983" s="2" t="s">
        <v>19</v>
      </c>
      <c r="B983" t="s">
        <v>20</v>
      </c>
      <c r="C983">
        <v>8</v>
      </c>
      <c r="D983" t="s">
        <v>1375</v>
      </c>
      <c r="E983" t="s">
        <v>348</v>
      </c>
      <c r="F983" t="s">
        <v>348</v>
      </c>
      <c r="G983">
        <v>3313</v>
      </c>
      <c r="H983" t="s">
        <v>1212</v>
      </c>
      <c r="I983" t="s">
        <v>10</v>
      </c>
    </row>
    <row r="984" spans="1:9">
      <c r="A984" s="2" t="s">
        <v>19</v>
      </c>
      <c r="B984" t="s">
        <v>20</v>
      </c>
      <c r="C984">
        <v>8</v>
      </c>
      <c r="D984" t="s">
        <v>1375</v>
      </c>
      <c r="E984" t="s">
        <v>349</v>
      </c>
      <c r="F984" t="s">
        <v>349</v>
      </c>
      <c r="G984">
        <v>2956</v>
      </c>
      <c r="H984" t="s">
        <v>1212</v>
      </c>
      <c r="I984" t="s">
        <v>10</v>
      </c>
    </row>
    <row r="985" spans="1:9">
      <c r="A985" s="2" t="s">
        <v>19</v>
      </c>
      <c r="B985" t="s">
        <v>20</v>
      </c>
      <c r="C985">
        <v>8</v>
      </c>
      <c r="D985" t="s">
        <v>1375</v>
      </c>
      <c r="E985" t="s">
        <v>350</v>
      </c>
      <c r="F985" t="s">
        <v>350</v>
      </c>
      <c r="G985">
        <v>1588</v>
      </c>
      <c r="H985" t="s">
        <v>1212</v>
      </c>
      <c r="I985" t="s">
        <v>10</v>
      </c>
    </row>
    <row r="986" spans="1:9">
      <c r="A986" s="2" t="s">
        <v>19</v>
      </c>
      <c r="B986" t="s">
        <v>20</v>
      </c>
      <c r="C986">
        <v>8</v>
      </c>
      <c r="D986" t="s">
        <v>1375</v>
      </c>
      <c r="E986" t="s">
        <v>351</v>
      </c>
      <c r="F986" t="s">
        <v>351</v>
      </c>
      <c r="G986">
        <v>2416</v>
      </c>
      <c r="H986" t="s">
        <v>1212</v>
      </c>
      <c r="I986" t="s">
        <v>10</v>
      </c>
    </row>
    <row r="987" spans="1:9">
      <c r="A987" s="2" t="s">
        <v>19</v>
      </c>
      <c r="B987" t="s">
        <v>20</v>
      </c>
      <c r="C987">
        <v>8</v>
      </c>
      <c r="D987" t="s">
        <v>1375</v>
      </c>
      <c r="E987" t="s">
        <v>352</v>
      </c>
      <c r="F987" t="s">
        <v>352</v>
      </c>
      <c r="G987">
        <v>3570</v>
      </c>
      <c r="H987" t="s">
        <v>1212</v>
      </c>
      <c r="I987" t="s">
        <v>10</v>
      </c>
    </row>
    <row r="988" spans="1:9">
      <c r="A988" s="2" t="s">
        <v>19</v>
      </c>
      <c r="B988" t="s">
        <v>20</v>
      </c>
      <c r="C988">
        <v>8</v>
      </c>
      <c r="D988" t="s">
        <v>1375</v>
      </c>
      <c r="E988" t="s">
        <v>353</v>
      </c>
      <c r="F988" t="s">
        <v>353</v>
      </c>
      <c r="G988">
        <v>2408</v>
      </c>
      <c r="H988" t="s">
        <v>1212</v>
      </c>
      <c r="I988" t="s">
        <v>10</v>
      </c>
    </row>
    <row r="989" spans="1:9">
      <c r="A989" s="2" t="s">
        <v>19</v>
      </c>
      <c r="B989" t="s">
        <v>20</v>
      </c>
      <c r="C989">
        <v>8</v>
      </c>
      <c r="D989" t="s">
        <v>1375</v>
      </c>
      <c r="E989" t="s">
        <v>354</v>
      </c>
      <c r="F989" t="s">
        <v>354</v>
      </c>
      <c r="G989">
        <v>2452</v>
      </c>
      <c r="H989" t="s">
        <v>21</v>
      </c>
      <c r="I989" t="s">
        <v>10</v>
      </c>
    </row>
    <row r="990" spans="1:9">
      <c r="A990" s="2" t="s">
        <v>19</v>
      </c>
      <c r="B990" t="s">
        <v>20</v>
      </c>
      <c r="C990">
        <v>8</v>
      </c>
      <c r="D990" t="s">
        <v>1375</v>
      </c>
      <c r="E990" t="s">
        <v>355</v>
      </c>
      <c r="F990" t="s">
        <v>355</v>
      </c>
      <c r="G990">
        <v>1935</v>
      </c>
      <c r="H990" t="s">
        <v>21</v>
      </c>
      <c r="I990" t="s">
        <v>10</v>
      </c>
    </row>
    <row r="991" spans="1:9">
      <c r="A991" s="2" t="s">
        <v>19</v>
      </c>
      <c r="B991" t="s">
        <v>20</v>
      </c>
      <c r="C991">
        <v>8</v>
      </c>
      <c r="D991" t="s">
        <v>1375</v>
      </c>
      <c r="E991" t="s">
        <v>356</v>
      </c>
      <c r="F991" t="s">
        <v>356</v>
      </c>
      <c r="G991">
        <v>2756</v>
      </c>
      <c r="H991" t="s">
        <v>21</v>
      </c>
      <c r="I991" t="s">
        <v>10</v>
      </c>
    </row>
    <row r="992" spans="1:9">
      <c r="A992" s="2" t="s">
        <v>19</v>
      </c>
      <c r="B992" t="s">
        <v>20</v>
      </c>
      <c r="C992">
        <v>8</v>
      </c>
      <c r="D992" t="s">
        <v>1375</v>
      </c>
      <c r="E992" t="s">
        <v>357</v>
      </c>
      <c r="F992" t="s">
        <v>357</v>
      </c>
      <c r="G992">
        <v>2631</v>
      </c>
      <c r="H992" t="s">
        <v>21</v>
      </c>
      <c r="I992" t="s">
        <v>10</v>
      </c>
    </row>
    <row r="993" spans="1:9">
      <c r="A993" s="2" t="s">
        <v>19</v>
      </c>
      <c r="B993" t="s">
        <v>20</v>
      </c>
      <c r="C993">
        <v>8</v>
      </c>
      <c r="D993" t="s">
        <v>1375</v>
      </c>
      <c r="E993" t="s">
        <v>358</v>
      </c>
      <c r="F993" t="s">
        <v>358</v>
      </c>
      <c r="G993">
        <v>2073</v>
      </c>
      <c r="H993" t="s">
        <v>21</v>
      </c>
      <c r="I993" t="s">
        <v>10</v>
      </c>
    </row>
    <row r="994" spans="1:9">
      <c r="A994" s="2" t="s">
        <v>19</v>
      </c>
      <c r="B994" t="s">
        <v>20</v>
      </c>
      <c r="C994">
        <v>8</v>
      </c>
      <c r="D994" t="s">
        <v>1375</v>
      </c>
      <c r="E994" t="s">
        <v>359</v>
      </c>
      <c r="F994" t="s">
        <v>359</v>
      </c>
      <c r="G994">
        <v>2384</v>
      </c>
      <c r="H994" t="s">
        <v>21</v>
      </c>
      <c r="I994" t="s">
        <v>10</v>
      </c>
    </row>
    <row r="995" spans="1:9">
      <c r="A995" s="2" t="s">
        <v>19</v>
      </c>
      <c r="B995" t="s">
        <v>20</v>
      </c>
      <c r="C995">
        <v>8</v>
      </c>
      <c r="D995" t="s">
        <v>1375</v>
      </c>
      <c r="E995" t="s">
        <v>360</v>
      </c>
      <c r="F995" t="s">
        <v>360</v>
      </c>
      <c r="G995">
        <v>2035</v>
      </c>
      <c r="H995" t="s">
        <v>21</v>
      </c>
      <c r="I995" t="s">
        <v>10</v>
      </c>
    </row>
    <row r="996" spans="1:9">
      <c r="A996" s="2" t="s">
        <v>19</v>
      </c>
      <c r="B996" t="s">
        <v>20</v>
      </c>
      <c r="C996">
        <v>8</v>
      </c>
      <c r="D996" t="s">
        <v>1375</v>
      </c>
      <c r="E996" t="s">
        <v>361</v>
      </c>
      <c r="F996" t="s">
        <v>361</v>
      </c>
      <c r="G996">
        <v>2028</v>
      </c>
      <c r="H996" t="s">
        <v>21</v>
      </c>
      <c r="I996" t="s">
        <v>10</v>
      </c>
    </row>
    <row r="997" spans="1:9">
      <c r="A997" s="2" t="s">
        <v>19</v>
      </c>
      <c r="B997" t="s">
        <v>20</v>
      </c>
      <c r="C997">
        <v>8</v>
      </c>
      <c r="D997" t="s">
        <v>1375</v>
      </c>
      <c r="E997" t="s">
        <v>362</v>
      </c>
      <c r="F997" t="s">
        <v>362</v>
      </c>
      <c r="G997">
        <v>2398</v>
      </c>
      <c r="H997" t="s">
        <v>21</v>
      </c>
      <c r="I997" t="s">
        <v>10</v>
      </c>
    </row>
    <row r="998" spans="1:9">
      <c r="A998" s="2" t="s">
        <v>19</v>
      </c>
      <c r="B998" t="s">
        <v>20</v>
      </c>
      <c r="C998">
        <v>8</v>
      </c>
      <c r="D998" t="s">
        <v>1375</v>
      </c>
      <c r="E998" t="s">
        <v>363</v>
      </c>
      <c r="F998" t="s">
        <v>363</v>
      </c>
      <c r="G998">
        <v>2443</v>
      </c>
      <c r="H998" t="s">
        <v>21</v>
      </c>
      <c r="I998" t="s">
        <v>10</v>
      </c>
    </row>
    <row r="999" spans="1:9">
      <c r="A999" s="2" t="s">
        <v>19</v>
      </c>
      <c r="B999" t="s">
        <v>20</v>
      </c>
      <c r="C999">
        <v>8</v>
      </c>
      <c r="D999" t="s">
        <v>1375</v>
      </c>
      <c r="E999" t="s">
        <v>364</v>
      </c>
      <c r="F999" t="s">
        <v>364</v>
      </c>
      <c r="G999">
        <v>2185</v>
      </c>
      <c r="H999" t="s">
        <v>21</v>
      </c>
      <c r="I999" t="s">
        <v>10</v>
      </c>
    </row>
    <row r="1000" spans="1:9">
      <c r="A1000" s="2" t="s">
        <v>19</v>
      </c>
      <c r="B1000" t="s">
        <v>20</v>
      </c>
      <c r="C1000">
        <v>8</v>
      </c>
      <c r="D1000" t="s">
        <v>1375</v>
      </c>
      <c r="E1000" t="s">
        <v>365</v>
      </c>
      <c r="F1000" t="s">
        <v>365</v>
      </c>
      <c r="G1000">
        <v>2754</v>
      </c>
      <c r="H1000" t="s">
        <v>21</v>
      </c>
      <c r="I1000" t="s">
        <v>10</v>
      </c>
    </row>
    <row r="1001" spans="1:9">
      <c r="A1001" s="2" t="s">
        <v>19</v>
      </c>
      <c r="B1001" t="s">
        <v>20</v>
      </c>
      <c r="C1001">
        <v>8</v>
      </c>
      <c r="D1001" t="s">
        <v>1375</v>
      </c>
      <c r="E1001" t="s">
        <v>366</v>
      </c>
      <c r="F1001" t="s">
        <v>366</v>
      </c>
      <c r="G1001">
        <v>2280</v>
      </c>
      <c r="H1001" t="s">
        <v>21</v>
      </c>
      <c r="I1001" t="s">
        <v>10</v>
      </c>
    </row>
    <row r="1002" spans="1:9">
      <c r="A1002" s="2" t="s">
        <v>19</v>
      </c>
      <c r="B1002" t="s">
        <v>20</v>
      </c>
      <c r="C1002">
        <v>8</v>
      </c>
      <c r="D1002" t="s">
        <v>1375</v>
      </c>
      <c r="E1002" t="s">
        <v>367</v>
      </c>
      <c r="F1002" t="s">
        <v>367</v>
      </c>
      <c r="G1002">
        <v>1573</v>
      </c>
      <c r="H1002" t="s">
        <v>21</v>
      </c>
      <c r="I1002" t="s">
        <v>10</v>
      </c>
    </row>
    <row r="1003" spans="1:9">
      <c r="A1003" s="2" t="s">
        <v>19</v>
      </c>
      <c r="B1003" t="s">
        <v>20</v>
      </c>
      <c r="C1003">
        <v>8</v>
      </c>
      <c r="D1003" t="s">
        <v>1375</v>
      </c>
      <c r="E1003" t="s">
        <v>368</v>
      </c>
      <c r="F1003" t="s">
        <v>368</v>
      </c>
      <c r="G1003">
        <v>1066</v>
      </c>
      <c r="H1003" t="s">
        <v>21</v>
      </c>
      <c r="I1003" t="s">
        <v>10</v>
      </c>
    </row>
    <row r="1004" spans="1:9">
      <c r="A1004" s="2" t="s">
        <v>19</v>
      </c>
      <c r="B1004" t="s">
        <v>20</v>
      </c>
      <c r="C1004">
        <v>8</v>
      </c>
      <c r="D1004" t="s">
        <v>1375</v>
      </c>
      <c r="E1004" t="s">
        <v>369</v>
      </c>
      <c r="F1004" t="s">
        <v>369</v>
      </c>
      <c r="G1004">
        <v>1843</v>
      </c>
      <c r="H1004" t="s">
        <v>21</v>
      </c>
      <c r="I1004" t="s">
        <v>10</v>
      </c>
    </row>
    <row r="1005" spans="1:9">
      <c r="A1005" s="2" t="s">
        <v>19</v>
      </c>
      <c r="B1005" t="s">
        <v>20</v>
      </c>
      <c r="C1005">
        <v>8</v>
      </c>
      <c r="D1005" t="s">
        <v>1375</v>
      </c>
      <c r="E1005" t="s">
        <v>370</v>
      </c>
      <c r="F1005" t="s">
        <v>370</v>
      </c>
      <c r="G1005">
        <v>1808</v>
      </c>
      <c r="H1005" t="s">
        <v>21</v>
      </c>
      <c r="I1005" t="s">
        <v>10</v>
      </c>
    </row>
    <row r="1006" spans="1:9">
      <c r="A1006" s="2" t="s">
        <v>19</v>
      </c>
      <c r="B1006" t="s">
        <v>20</v>
      </c>
      <c r="C1006">
        <v>8</v>
      </c>
      <c r="D1006" t="s">
        <v>1375</v>
      </c>
      <c r="E1006" t="s">
        <v>371</v>
      </c>
      <c r="F1006" t="s">
        <v>371</v>
      </c>
      <c r="G1006">
        <v>1834</v>
      </c>
      <c r="H1006" t="s">
        <v>1212</v>
      </c>
      <c r="I1006" t="s">
        <v>10</v>
      </c>
    </row>
    <row r="1007" spans="1:9">
      <c r="A1007" s="2" t="s">
        <v>19</v>
      </c>
      <c r="B1007" t="s">
        <v>20</v>
      </c>
      <c r="C1007">
        <v>8</v>
      </c>
      <c r="D1007" t="s">
        <v>1375</v>
      </c>
      <c r="E1007" t="s">
        <v>372</v>
      </c>
      <c r="F1007" t="s">
        <v>372</v>
      </c>
      <c r="G1007">
        <v>2126</v>
      </c>
      <c r="H1007" t="s">
        <v>1212</v>
      </c>
      <c r="I1007" t="s">
        <v>10</v>
      </c>
    </row>
    <row r="1008" spans="1:9">
      <c r="A1008" s="2" t="s">
        <v>19</v>
      </c>
      <c r="B1008" t="s">
        <v>20</v>
      </c>
      <c r="C1008">
        <v>8</v>
      </c>
      <c r="D1008" t="s">
        <v>1375</v>
      </c>
      <c r="E1008" t="s">
        <v>373</v>
      </c>
      <c r="F1008" t="s">
        <v>373</v>
      </c>
      <c r="G1008">
        <v>1725</v>
      </c>
      <c r="H1008" t="s">
        <v>1212</v>
      </c>
      <c r="I1008" t="s">
        <v>10</v>
      </c>
    </row>
    <row r="1009" spans="1:9">
      <c r="A1009" s="2" t="s">
        <v>19</v>
      </c>
      <c r="B1009" t="s">
        <v>20</v>
      </c>
      <c r="C1009">
        <v>8</v>
      </c>
      <c r="D1009" t="s">
        <v>1375</v>
      </c>
      <c r="E1009" t="s">
        <v>374</v>
      </c>
      <c r="F1009" t="s">
        <v>374</v>
      </c>
      <c r="G1009">
        <v>2137</v>
      </c>
      <c r="H1009" t="s">
        <v>1212</v>
      </c>
      <c r="I1009" t="s">
        <v>10</v>
      </c>
    </row>
    <row r="1010" spans="1:9">
      <c r="A1010" s="2" t="s">
        <v>19</v>
      </c>
      <c r="B1010" t="s">
        <v>20</v>
      </c>
      <c r="C1010">
        <v>8</v>
      </c>
      <c r="D1010" t="s">
        <v>1375</v>
      </c>
      <c r="E1010" t="s">
        <v>375</v>
      </c>
      <c r="F1010" t="s">
        <v>375</v>
      </c>
      <c r="G1010">
        <v>1524</v>
      </c>
      <c r="H1010" t="s">
        <v>1212</v>
      </c>
      <c r="I1010" t="s">
        <v>10</v>
      </c>
    </row>
    <row r="1011" spans="1:9">
      <c r="A1011" s="2" t="s">
        <v>19</v>
      </c>
      <c r="B1011" t="s">
        <v>20</v>
      </c>
      <c r="C1011">
        <v>8</v>
      </c>
      <c r="D1011" t="s">
        <v>1375</v>
      </c>
      <c r="E1011" t="s">
        <v>376</v>
      </c>
      <c r="F1011" t="s">
        <v>376</v>
      </c>
      <c r="G1011">
        <v>1734</v>
      </c>
      <c r="H1011" t="s">
        <v>1212</v>
      </c>
      <c r="I1011" t="s">
        <v>10</v>
      </c>
    </row>
    <row r="1012" spans="1:9">
      <c r="A1012" s="2" t="s">
        <v>19</v>
      </c>
      <c r="B1012" t="s">
        <v>20</v>
      </c>
      <c r="C1012">
        <v>8</v>
      </c>
      <c r="D1012" t="s">
        <v>1375</v>
      </c>
      <c r="E1012" t="s">
        <v>377</v>
      </c>
      <c r="F1012" t="s">
        <v>377</v>
      </c>
      <c r="G1012">
        <v>1705</v>
      </c>
      <c r="H1012" t="s">
        <v>1212</v>
      </c>
      <c r="I1012" t="s">
        <v>10</v>
      </c>
    </row>
    <row r="1013" spans="1:9">
      <c r="A1013" s="2" t="s">
        <v>19</v>
      </c>
      <c r="B1013" t="s">
        <v>20</v>
      </c>
      <c r="C1013">
        <v>8</v>
      </c>
      <c r="D1013" t="s">
        <v>1375</v>
      </c>
      <c r="E1013" t="s">
        <v>378</v>
      </c>
      <c r="F1013" t="s">
        <v>378</v>
      </c>
      <c r="G1013">
        <v>2102</v>
      </c>
      <c r="H1013" t="s">
        <v>1212</v>
      </c>
      <c r="I1013" t="s">
        <v>10</v>
      </c>
    </row>
    <row r="1014" spans="1:9">
      <c r="A1014" s="2" t="s">
        <v>19</v>
      </c>
      <c r="B1014" t="s">
        <v>20</v>
      </c>
      <c r="C1014">
        <v>8</v>
      </c>
      <c r="D1014" t="s">
        <v>1375</v>
      </c>
      <c r="E1014" t="s">
        <v>379</v>
      </c>
      <c r="F1014" t="s">
        <v>379</v>
      </c>
      <c r="G1014">
        <v>1772</v>
      </c>
      <c r="H1014" t="s">
        <v>1212</v>
      </c>
      <c r="I1014" t="s">
        <v>10</v>
      </c>
    </row>
    <row r="1015" spans="1:9">
      <c r="A1015" s="2" t="s">
        <v>19</v>
      </c>
      <c r="B1015" t="s">
        <v>20</v>
      </c>
      <c r="C1015">
        <v>8</v>
      </c>
      <c r="D1015" t="s">
        <v>1375</v>
      </c>
      <c r="E1015" t="s">
        <v>380</v>
      </c>
      <c r="F1015" t="s">
        <v>380</v>
      </c>
      <c r="G1015">
        <v>2119</v>
      </c>
      <c r="H1015" t="s">
        <v>1212</v>
      </c>
      <c r="I1015" t="s">
        <v>10</v>
      </c>
    </row>
    <row r="1016" spans="1:9">
      <c r="A1016" s="2" t="s">
        <v>19</v>
      </c>
      <c r="B1016" t="s">
        <v>20</v>
      </c>
      <c r="C1016">
        <v>8</v>
      </c>
      <c r="D1016" t="s">
        <v>1375</v>
      </c>
      <c r="E1016" t="s">
        <v>381</v>
      </c>
      <c r="F1016" t="s">
        <v>381</v>
      </c>
      <c r="G1016">
        <v>1351</v>
      </c>
      <c r="H1016" t="s">
        <v>1212</v>
      </c>
      <c r="I1016" t="s">
        <v>10</v>
      </c>
    </row>
    <row r="1017" spans="1:9">
      <c r="A1017" s="2" t="s">
        <v>19</v>
      </c>
      <c r="B1017" t="s">
        <v>20</v>
      </c>
      <c r="C1017">
        <v>8</v>
      </c>
      <c r="D1017" t="s">
        <v>1375</v>
      </c>
      <c r="E1017" t="s">
        <v>382</v>
      </c>
      <c r="F1017" t="s">
        <v>382</v>
      </c>
      <c r="G1017">
        <v>1302</v>
      </c>
      <c r="H1017" t="s">
        <v>1212</v>
      </c>
      <c r="I1017" t="s">
        <v>10</v>
      </c>
    </row>
    <row r="1018" spans="1:9">
      <c r="A1018" s="2" t="s">
        <v>19</v>
      </c>
      <c r="B1018" t="s">
        <v>20</v>
      </c>
      <c r="C1018">
        <v>8</v>
      </c>
      <c r="D1018" t="s">
        <v>1375</v>
      </c>
      <c r="E1018" t="s">
        <v>383</v>
      </c>
      <c r="F1018" t="s">
        <v>383</v>
      </c>
      <c r="G1018">
        <v>1632</v>
      </c>
      <c r="H1018" t="s">
        <v>1212</v>
      </c>
      <c r="I1018" t="s">
        <v>10</v>
      </c>
    </row>
    <row r="1019" spans="1:9">
      <c r="A1019" s="2" t="s">
        <v>19</v>
      </c>
      <c r="B1019" t="s">
        <v>20</v>
      </c>
      <c r="C1019">
        <v>8</v>
      </c>
      <c r="D1019" t="s">
        <v>1375</v>
      </c>
      <c r="E1019" t="s">
        <v>384</v>
      </c>
      <c r="F1019" t="s">
        <v>384</v>
      </c>
      <c r="G1019">
        <v>1427</v>
      </c>
      <c r="H1019" t="s">
        <v>1212</v>
      </c>
      <c r="I1019" t="s">
        <v>10</v>
      </c>
    </row>
    <row r="1020" spans="1:9">
      <c r="A1020" s="2" t="s">
        <v>19</v>
      </c>
      <c r="B1020" t="s">
        <v>20</v>
      </c>
      <c r="C1020">
        <v>8</v>
      </c>
      <c r="D1020" t="s">
        <v>1375</v>
      </c>
      <c r="E1020" t="s">
        <v>385</v>
      </c>
      <c r="F1020" t="s">
        <v>385</v>
      </c>
      <c r="G1020">
        <v>2201</v>
      </c>
      <c r="H1020" t="s">
        <v>1212</v>
      </c>
      <c r="I1020" t="s">
        <v>10</v>
      </c>
    </row>
    <row r="1021" spans="1:9">
      <c r="A1021" s="2" t="s">
        <v>19</v>
      </c>
      <c r="B1021" t="s">
        <v>20</v>
      </c>
      <c r="C1021">
        <v>8</v>
      </c>
      <c r="D1021" t="s">
        <v>1375</v>
      </c>
      <c r="E1021" t="s">
        <v>386</v>
      </c>
      <c r="F1021" t="s">
        <v>386</v>
      </c>
      <c r="G1021">
        <v>899</v>
      </c>
      <c r="H1021" t="s">
        <v>1212</v>
      </c>
      <c r="I1021" t="s">
        <v>10</v>
      </c>
    </row>
    <row r="1022" spans="1:9">
      <c r="A1022" s="2" t="s">
        <v>19</v>
      </c>
      <c r="B1022" t="s">
        <v>20</v>
      </c>
      <c r="C1022">
        <v>8</v>
      </c>
      <c r="D1022" t="s">
        <v>1375</v>
      </c>
      <c r="E1022" t="s">
        <v>387</v>
      </c>
      <c r="F1022" t="s">
        <v>387</v>
      </c>
      <c r="G1022">
        <v>1863</v>
      </c>
      <c r="H1022" t="s">
        <v>1212</v>
      </c>
      <c r="I1022" t="s">
        <v>10</v>
      </c>
    </row>
    <row r="1023" spans="1:9">
      <c r="A1023" s="2" t="s">
        <v>19</v>
      </c>
      <c r="B1023" t="s">
        <v>20</v>
      </c>
      <c r="C1023">
        <v>8</v>
      </c>
      <c r="D1023" t="s">
        <v>1375</v>
      </c>
      <c r="E1023" t="s">
        <v>388</v>
      </c>
      <c r="F1023" t="s">
        <v>388</v>
      </c>
      <c r="G1023">
        <v>1575</v>
      </c>
      <c r="H1023" t="s">
        <v>1212</v>
      </c>
      <c r="I1023" t="s">
        <v>10</v>
      </c>
    </row>
    <row r="1024" spans="1:9">
      <c r="A1024" s="2" t="s">
        <v>19</v>
      </c>
      <c r="B1024" t="s">
        <v>20</v>
      </c>
      <c r="C1024">
        <v>8</v>
      </c>
      <c r="D1024" t="s">
        <v>1375</v>
      </c>
      <c r="E1024" t="s">
        <v>389</v>
      </c>
      <c r="F1024" t="s">
        <v>389</v>
      </c>
      <c r="G1024">
        <v>1648</v>
      </c>
      <c r="H1024" t="s">
        <v>1212</v>
      </c>
      <c r="I1024" t="s">
        <v>10</v>
      </c>
    </row>
    <row r="1025" spans="1:9">
      <c r="A1025" s="2" t="s">
        <v>19</v>
      </c>
      <c r="B1025" t="s">
        <v>20</v>
      </c>
      <c r="C1025">
        <v>8</v>
      </c>
      <c r="D1025" t="s">
        <v>1375</v>
      </c>
      <c r="E1025" t="s">
        <v>390</v>
      </c>
      <c r="F1025" t="s">
        <v>390</v>
      </c>
      <c r="G1025">
        <v>1205</v>
      </c>
      <c r="H1025" t="s">
        <v>1212</v>
      </c>
      <c r="I1025" t="s">
        <v>10</v>
      </c>
    </row>
    <row r="1026" spans="1:9">
      <c r="A1026" s="2" t="s">
        <v>19</v>
      </c>
      <c r="B1026" t="s">
        <v>20</v>
      </c>
      <c r="C1026">
        <v>8</v>
      </c>
      <c r="D1026" t="s">
        <v>1375</v>
      </c>
      <c r="E1026" t="s">
        <v>391</v>
      </c>
      <c r="F1026" t="s">
        <v>391</v>
      </c>
      <c r="G1026">
        <v>1517</v>
      </c>
      <c r="H1026" t="s">
        <v>1212</v>
      </c>
      <c r="I1026" t="s">
        <v>10</v>
      </c>
    </row>
    <row r="1027" spans="1:9">
      <c r="A1027" s="2" t="s">
        <v>19</v>
      </c>
      <c r="B1027" t="s">
        <v>20</v>
      </c>
      <c r="C1027">
        <v>8</v>
      </c>
      <c r="D1027" t="s">
        <v>1375</v>
      </c>
      <c r="E1027" t="s">
        <v>392</v>
      </c>
      <c r="F1027" t="s">
        <v>392</v>
      </c>
      <c r="G1027">
        <v>1581</v>
      </c>
      <c r="H1027" t="s">
        <v>1212</v>
      </c>
      <c r="I1027" t="s">
        <v>10</v>
      </c>
    </row>
    <row r="1028" spans="1:9">
      <c r="A1028" s="2" t="s">
        <v>19</v>
      </c>
      <c r="B1028" t="s">
        <v>20</v>
      </c>
      <c r="C1028">
        <v>8</v>
      </c>
      <c r="D1028" t="s">
        <v>1375</v>
      </c>
      <c r="E1028" t="s">
        <v>393</v>
      </c>
      <c r="F1028" t="s">
        <v>393</v>
      </c>
      <c r="G1028">
        <v>1340</v>
      </c>
      <c r="H1028" t="s">
        <v>1212</v>
      </c>
      <c r="I1028" t="s">
        <v>10</v>
      </c>
    </row>
    <row r="1029" spans="1:9">
      <c r="A1029" s="2" t="s">
        <v>19</v>
      </c>
      <c r="B1029" t="s">
        <v>20</v>
      </c>
      <c r="C1029">
        <v>8</v>
      </c>
      <c r="D1029" t="s">
        <v>1375</v>
      </c>
      <c r="E1029" t="s">
        <v>394</v>
      </c>
      <c r="F1029" t="s">
        <v>394</v>
      </c>
      <c r="G1029">
        <v>1360</v>
      </c>
      <c r="H1029" t="s">
        <v>1212</v>
      </c>
      <c r="I1029" t="s">
        <v>10</v>
      </c>
    </row>
    <row r="1030" spans="1:9">
      <c r="A1030" s="2" t="s">
        <v>19</v>
      </c>
      <c r="B1030" t="s">
        <v>20</v>
      </c>
      <c r="C1030">
        <v>8</v>
      </c>
      <c r="D1030" t="s">
        <v>1375</v>
      </c>
      <c r="E1030" t="s">
        <v>395</v>
      </c>
      <c r="F1030" t="s">
        <v>395</v>
      </c>
      <c r="G1030">
        <v>1838</v>
      </c>
      <c r="H1030" t="s">
        <v>1212</v>
      </c>
      <c r="I1030" t="s">
        <v>10</v>
      </c>
    </row>
    <row r="1031" spans="1:9">
      <c r="A1031" s="2" t="s">
        <v>19</v>
      </c>
      <c r="B1031" t="s">
        <v>20</v>
      </c>
      <c r="C1031">
        <v>8</v>
      </c>
      <c r="D1031" t="s">
        <v>1375</v>
      </c>
      <c r="E1031" t="s">
        <v>396</v>
      </c>
      <c r="F1031" t="s">
        <v>396</v>
      </c>
      <c r="G1031">
        <v>1675</v>
      </c>
      <c r="H1031" t="s">
        <v>1212</v>
      </c>
      <c r="I1031" t="s">
        <v>10</v>
      </c>
    </row>
    <row r="1032" spans="1:9">
      <c r="A1032" s="2" t="s">
        <v>19</v>
      </c>
      <c r="B1032" t="s">
        <v>20</v>
      </c>
      <c r="C1032">
        <v>8</v>
      </c>
      <c r="D1032" t="s">
        <v>1375</v>
      </c>
      <c r="E1032" t="s">
        <v>397</v>
      </c>
      <c r="F1032" t="s">
        <v>397</v>
      </c>
      <c r="G1032">
        <v>2052</v>
      </c>
      <c r="H1032" t="s">
        <v>1212</v>
      </c>
      <c r="I1032" t="s">
        <v>10</v>
      </c>
    </row>
    <row r="1033" spans="1:9">
      <c r="A1033" s="2" t="s">
        <v>19</v>
      </c>
      <c r="B1033" t="s">
        <v>20</v>
      </c>
      <c r="C1033">
        <v>8</v>
      </c>
      <c r="D1033" t="s">
        <v>1375</v>
      </c>
      <c r="E1033" t="s">
        <v>398</v>
      </c>
      <c r="F1033" t="s">
        <v>398</v>
      </c>
      <c r="G1033">
        <v>1490</v>
      </c>
      <c r="H1033" t="s">
        <v>1212</v>
      </c>
      <c r="I1033" t="s">
        <v>10</v>
      </c>
    </row>
    <row r="1034" spans="1:9">
      <c r="A1034" s="2" t="s">
        <v>19</v>
      </c>
      <c r="B1034" t="s">
        <v>20</v>
      </c>
      <c r="C1034">
        <v>8</v>
      </c>
      <c r="D1034" t="s">
        <v>1375</v>
      </c>
      <c r="E1034" t="s">
        <v>399</v>
      </c>
      <c r="F1034" t="s">
        <v>399</v>
      </c>
      <c r="G1034">
        <v>2087</v>
      </c>
      <c r="H1034" t="s">
        <v>1212</v>
      </c>
      <c r="I1034" t="s">
        <v>10</v>
      </c>
    </row>
    <row r="1035" spans="1:9">
      <c r="A1035" s="2" t="s">
        <v>19</v>
      </c>
      <c r="B1035" t="s">
        <v>20</v>
      </c>
      <c r="C1035">
        <v>8</v>
      </c>
      <c r="D1035" t="s">
        <v>1375</v>
      </c>
      <c r="E1035" t="s">
        <v>400</v>
      </c>
      <c r="F1035" t="s">
        <v>400</v>
      </c>
      <c r="G1035">
        <v>1824</v>
      </c>
      <c r="H1035" t="s">
        <v>1212</v>
      </c>
      <c r="I1035" t="s">
        <v>10</v>
      </c>
    </row>
    <row r="1036" spans="1:9">
      <c r="A1036" s="2" t="s">
        <v>19</v>
      </c>
      <c r="B1036" t="s">
        <v>20</v>
      </c>
      <c r="C1036">
        <v>8</v>
      </c>
      <c r="D1036" t="s">
        <v>1375</v>
      </c>
      <c r="E1036" t="s">
        <v>401</v>
      </c>
      <c r="F1036" t="s">
        <v>401</v>
      </c>
      <c r="G1036">
        <v>1437</v>
      </c>
      <c r="H1036" t="s">
        <v>1212</v>
      </c>
      <c r="I1036" t="s">
        <v>10</v>
      </c>
    </row>
    <row r="1037" spans="1:9">
      <c r="A1037" s="2" t="s">
        <v>19</v>
      </c>
      <c r="B1037" t="s">
        <v>20</v>
      </c>
      <c r="C1037">
        <v>8</v>
      </c>
      <c r="D1037" t="s">
        <v>1375</v>
      </c>
      <c r="E1037" t="s">
        <v>402</v>
      </c>
      <c r="F1037" t="s">
        <v>402</v>
      </c>
      <c r="G1037">
        <v>1333</v>
      </c>
      <c r="H1037" t="s">
        <v>1212</v>
      </c>
      <c r="I1037" t="s">
        <v>10</v>
      </c>
    </row>
    <row r="1038" spans="1:9">
      <c r="A1038" s="2" t="s">
        <v>19</v>
      </c>
      <c r="B1038" t="s">
        <v>20</v>
      </c>
      <c r="C1038">
        <v>8</v>
      </c>
      <c r="D1038" t="s">
        <v>1375</v>
      </c>
      <c r="E1038" t="s">
        <v>403</v>
      </c>
      <c r="F1038" t="s">
        <v>403</v>
      </c>
      <c r="G1038">
        <v>1129</v>
      </c>
      <c r="H1038" t="s">
        <v>1212</v>
      </c>
      <c r="I1038" t="s">
        <v>10</v>
      </c>
    </row>
    <row r="1039" spans="1:9">
      <c r="A1039" s="2" t="s">
        <v>19</v>
      </c>
      <c r="B1039" t="s">
        <v>20</v>
      </c>
      <c r="C1039">
        <v>8</v>
      </c>
      <c r="D1039" t="s">
        <v>1375</v>
      </c>
      <c r="E1039" t="s">
        <v>404</v>
      </c>
      <c r="F1039" t="s">
        <v>404</v>
      </c>
      <c r="G1039">
        <v>1392</v>
      </c>
      <c r="H1039" t="s">
        <v>1212</v>
      </c>
      <c r="I1039" t="s">
        <v>10</v>
      </c>
    </row>
    <row r="1040" spans="1:9">
      <c r="A1040" s="2" t="s">
        <v>19</v>
      </c>
      <c r="B1040" t="s">
        <v>20</v>
      </c>
      <c r="C1040">
        <v>8</v>
      </c>
      <c r="D1040" t="s">
        <v>1375</v>
      </c>
      <c r="E1040" t="s">
        <v>405</v>
      </c>
      <c r="F1040" t="s">
        <v>405</v>
      </c>
      <c r="G1040">
        <v>1428</v>
      </c>
      <c r="H1040" t="s">
        <v>1212</v>
      </c>
      <c r="I1040" t="s">
        <v>10</v>
      </c>
    </row>
    <row r="1041" spans="1:9">
      <c r="A1041" s="2" t="s">
        <v>19</v>
      </c>
      <c r="B1041" t="s">
        <v>20</v>
      </c>
      <c r="C1041">
        <v>8</v>
      </c>
      <c r="D1041" t="s">
        <v>1375</v>
      </c>
      <c r="E1041" t="s">
        <v>406</v>
      </c>
      <c r="F1041" t="s">
        <v>406</v>
      </c>
      <c r="G1041">
        <v>873</v>
      </c>
      <c r="H1041" t="s">
        <v>1212</v>
      </c>
      <c r="I1041" t="s">
        <v>10</v>
      </c>
    </row>
    <row r="1042" spans="1:9">
      <c r="A1042" s="2" t="s">
        <v>19</v>
      </c>
      <c r="B1042" t="s">
        <v>20</v>
      </c>
      <c r="C1042">
        <v>8</v>
      </c>
      <c r="D1042" t="s">
        <v>1375</v>
      </c>
      <c r="E1042" t="s">
        <v>407</v>
      </c>
      <c r="F1042" t="s">
        <v>407</v>
      </c>
      <c r="G1042">
        <v>1471</v>
      </c>
      <c r="H1042" t="s">
        <v>1212</v>
      </c>
      <c r="I1042" t="s">
        <v>10</v>
      </c>
    </row>
    <row r="1043" spans="1:9">
      <c r="A1043" s="2" t="s">
        <v>19</v>
      </c>
      <c r="B1043" t="s">
        <v>20</v>
      </c>
      <c r="C1043">
        <v>8</v>
      </c>
      <c r="D1043" t="s">
        <v>1375</v>
      </c>
      <c r="E1043" t="s">
        <v>408</v>
      </c>
      <c r="F1043" t="s">
        <v>408</v>
      </c>
      <c r="G1043">
        <v>1103</v>
      </c>
      <c r="H1043" t="s">
        <v>1212</v>
      </c>
      <c r="I1043" t="s">
        <v>10</v>
      </c>
    </row>
    <row r="1044" spans="1:9">
      <c r="A1044" s="2" t="s">
        <v>19</v>
      </c>
      <c r="B1044" t="s">
        <v>20</v>
      </c>
      <c r="C1044">
        <v>8</v>
      </c>
      <c r="D1044" t="s">
        <v>1375</v>
      </c>
      <c r="E1044" t="s">
        <v>409</v>
      </c>
      <c r="F1044" t="s">
        <v>409</v>
      </c>
      <c r="G1044">
        <v>1740</v>
      </c>
      <c r="H1044" t="s">
        <v>21</v>
      </c>
      <c r="I1044" t="s">
        <v>10</v>
      </c>
    </row>
    <row r="1045" spans="1:9">
      <c r="A1045" s="2" t="s">
        <v>19</v>
      </c>
      <c r="B1045" t="s">
        <v>20</v>
      </c>
      <c r="C1045">
        <v>8</v>
      </c>
      <c r="D1045" t="s">
        <v>1375</v>
      </c>
      <c r="E1045" t="s">
        <v>410</v>
      </c>
      <c r="F1045" t="s">
        <v>410</v>
      </c>
      <c r="G1045">
        <v>1254</v>
      </c>
      <c r="H1045" t="s">
        <v>21</v>
      </c>
      <c r="I1045" t="s">
        <v>10</v>
      </c>
    </row>
    <row r="1046" spans="1:9">
      <c r="A1046" s="2" t="s">
        <v>19</v>
      </c>
      <c r="B1046" t="s">
        <v>20</v>
      </c>
      <c r="C1046">
        <v>8</v>
      </c>
      <c r="D1046" t="s">
        <v>1375</v>
      </c>
      <c r="E1046" t="s">
        <v>411</v>
      </c>
      <c r="F1046" t="s">
        <v>411</v>
      </c>
      <c r="G1046">
        <v>1540</v>
      </c>
      <c r="H1046" t="s">
        <v>21</v>
      </c>
      <c r="I1046" t="s">
        <v>10</v>
      </c>
    </row>
    <row r="1047" spans="1:9">
      <c r="A1047" s="2" t="s">
        <v>19</v>
      </c>
      <c r="B1047" t="s">
        <v>20</v>
      </c>
      <c r="C1047">
        <v>8</v>
      </c>
      <c r="D1047" t="s">
        <v>1375</v>
      </c>
      <c r="E1047" t="s">
        <v>412</v>
      </c>
      <c r="F1047" t="s">
        <v>412</v>
      </c>
      <c r="G1047">
        <v>1068</v>
      </c>
      <c r="H1047" t="s">
        <v>21</v>
      </c>
      <c r="I1047" t="s">
        <v>10</v>
      </c>
    </row>
    <row r="1048" spans="1:9">
      <c r="A1048" s="2" t="s">
        <v>19</v>
      </c>
      <c r="B1048" t="s">
        <v>20</v>
      </c>
      <c r="C1048">
        <v>8</v>
      </c>
      <c r="D1048" t="s">
        <v>1375</v>
      </c>
      <c r="E1048" t="s">
        <v>413</v>
      </c>
      <c r="F1048" t="s">
        <v>413</v>
      </c>
      <c r="G1048">
        <v>1129</v>
      </c>
      <c r="H1048" t="s">
        <v>21</v>
      </c>
      <c r="I1048" t="s">
        <v>10</v>
      </c>
    </row>
    <row r="1049" spans="1:9">
      <c r="A1049" s="2" t="s">
        <v>19</v>
      </c>
      <c r="B1049" t="s">
        <v>20</v>
      </c>
      <c r="C1049">
        <v>8</v>
      </c>
      <c r="D1049" t="s">
        <v>1375</v>
      </c>
      <c r="E1049" t="s">
        <v>414</v>
      </c>
      <c r="F1049" t="s">
        <v>414</v>
      </c>
      <c r="G1049">
        <v>1025</v>
      </c>
      <c r="H1049" t="s">
        <v>21</v>
      </c>
      <c r="I1049" t="s">
        <v>10</v>
      </c>
    </row>
    <row r="1050" spans="1:9">
      <c r="A1050" s="2" t="s">
        <v>19</v>
      </c>
      <c r="B1050" t="s">
        <v>20</v>
      </c>
      <c r="C1050">
        <v>8</v>
      </c>
      <c r="D1050" t="s">
        <v>1375</v>
      </c>
      <c r="E1050" t="s">
        <v>415</v>
      </c>
      <c r="F1050" t="s">
        <v>415</v>
      </c>
      <c r="G1050">
        <v>1747</v>
      </c>
      <c r="H1050" t="s">
        <v>21</v>
      </c>
      <c r="I1050" t="s">
        <v>10</v>
      </c>
    </row>
    <row r="1051" spans="1:9">
      <c r="A1051" s="2" t="s">
        <v>19</v>
      </c>
      <c r="B1051" t="s">
        <v>20</v>
      </c>
      <c r="C1051">
        <v>8</v>
      </c>
      <c r="D1051" t="s">
        <v>1375</v>
      </c>
      <c r="E1051" t="s">
        <v>416</v>
      </c>
      <c r="F1051" t="s">
        <v>416</v>
      </c>
      <c r="G1051">
        <v>1171</v>
      </c>
      <c r="H1051" t="s">
        <v>21</v>
      </c>
      <c r="I1051" t="s">
        <v>10</v>
      </c>
    </row>
    <row r="1052" spans="1:9">
      <c r="A1052" s="2" t="s">
        <v>19</v>
      </c>
      <c r="B1052" t="s">
        <v>20</v>
      </c>
      <c r="C1052">
        <v>8</v>
      </c>
      <c r="D1052" t="s">
        <v>1375</v>
      </c>
      <c r="E1052" t="s">
        <v>417</v>
      </c>
      <c r="F1052" t="s">
        <v>417</v>
      </c>
      <c r="G1052">
        <v>1138</v>
      </c>
      <c r="H1052" t="s">
        <v>21</v>
      </c>
      <c r="I1052" t="s">
        <v>10</v>
      </c>
    </row>
    <row r="1053" spans="1:9">
      <c r="A1053" s="2" t="s">
        <v>19</v>
      </c>
      <c r="B1053" t="s">
        <v>20</v>
      </c>
      <c r="C1053">
        <v>8</v>
      </c>
      <c r="D1053" t="s">
        <v>1375</v>
      </c>
      <c r="E1053" t="s">
        <v>418</v>
      </c>
      <c r="F1053" t="s">
        <v>418</v>
      </c>
      <c r="G1053">
        <v>1315</v>
      </c>
      <c r="H1053" t="s">
        <v>21</v>
      </c>
      <c r="I1053" t="s">
        <v>10</v>
      </c>
    </row>
    <row r="1054" spans="1:9">
      <c r="A1054" s="2" t="s">
        <v>19</v>
      </c>
      <c r="B1054" t="s">
        <v>20</v>
      </c>
      <c r="C1054">
        <v>8</v>
      </c>
      <c r="D1054" t="s">
        <v>1375</v>
      </c>
      <c r="E1054" t="s">
        <v>419</v>
      </c>
      <c r="F1054" t="s">
        <v>419</v>
      </c>
      <c r="G1054">
        <v>1726</v>
      </c>
      <c r="H1054" t="s">
        <v>21</v>
      </c>
      <c r="I1054" t="s">
        <v>10</v>
      </c>
    </row>
    <row r="1055" spans="1:9">
      <c r="A1055" s="2" t="s">
        <v>19</v>
      </c>
      <c r="B1055" t="s">
        <v>20</v>
      </c>
      <c r="C1055">
        <v>8</v>
      </c>
      <c r="D1055" t="s">
        <v>1375</v>
      </c>
      <c r="E1055" t="s">
        <v>420</v>
      </c>
      <c r="F1055" t="s">
        <v>420</v>
      </c>
      <c r="G1055">
        <v>1118</v>
      </c>
      <c r="H1055" t="s">
        <v>1212</v>
      </c>
      <c r="I1055" t="s">
        <v>10</v>
      </c>
    </row>
    <row r="1056" spans="1:9">
      <c r="A1056" s="2" t="s">
        <v>19</v>
      </c>
      <c r="B1056" t="s">
        <v>20</v>
      </c>
      <c r="C1056">
        <v>8</v>
      </c>
      <c r="D1056" t="s">
        <v>1375</v>
      </c>
      <c r="E1056" t="s">
        <v>421</v>
      </c>
      <c r="F1056" t="s">
        <v>421</v>
      </c>
      <c r="G1056">
        <v>1025</v>
      </c>
      <c r="H1056" t="s">
        <v>21</v>
      </c>
      <c r="I1056" t="s">
        <v>10</v>
      </c>
    </row>
    <row r="1057" spans="1:9">
      <c r="A1057" s="2" t="s">
        <v>19</v>
      </c>
      <c r="B1057" t="s">
        <v>20</v>
      </c>
      <c r="C1057">
        <v>8</v>
      </c>
      <c r="D1057" t="s">
        <v>1375</v>
      </c>
      <c r="E1057" t="s">
        <v>422</v>
      </c>
      <c r="F1057" t="s">
        <v>422</v>
      </c>
      <c r="G1057">
        <v>1115</v>
      </c>
      <c r="H1057" t="s">
        <v>21</v>
      </c>
      <c r="I1057" t="s">
        <v>10</v>
      </c>
    </row>
    <row r="1058" spans="1:9">
      <c r="A1058" s="2" t="s">
        <v>19</v>
      </c>
      <c r="B1058" t="s">
        <v>20</v>
      </c>
      <c r="C1058">
        <v>8</v>
      </c>
      <c r="D1058" t="s">
        <v>1375</v>
      </c>
      <c r="E1058" t="s">
        <v>423</v>
      </c>
      <c r="F1058" t="s">
        <v>423</v>
      </c>
      <c r="G1058">
        <v>961</v>
      </c>
      <c r="H1058" t="s">
        <v>21</v>
      </c>
      <c r="I1058" t="s">
        <v>10</v>
      </c>
    </row>
    <row r="1059" spans="1:9">
      <c r="A1059" s="2" t="s">
        <v>19</v>
      </c>
      <c r="B1059" t="s">
        <v>20</v>
      </c>
      <c r="C1059">
        <v>8</v>
      </c>
      <c r="D1059" t="s">
        <v>1375</v>
      </c>
      <c r="E1059" t="s">
        <v>424</v>
      </c>
      <c r="F1059" t="s">
        <v>424</v>
      </c>
      <c r="G1059">
        <v>1189</v>
      </c>
      <c r="H1059" t="s">
        <v>21</v>
      </c>
      <c r="I1059" t="s">
        <v>10</v>
      </c>
    </row>
    <row r="1060" spans="1:9">
      <c r="A1060" s="2" t="s">
        <v>19</v>
      </c>
      <c r="B1060" t="s">
        <v>20</v>
      </c>
      <c r="C1060">
        <v>8</v>
      </c>
      <c r="D1060" t="s">
        <v>1375</v>
      </c>
      <c r="E1060" t="s">
        <v>425</v>
      </c>
      <c r="F1060" t="s">
        <v>425</v>
      </c>
      <c r="G1060">
        <v>1378</v>
      </c>
      <c r="H1060" t="s">
        <v>1212</v>
      </c>
      <c r="I1060" t="s">
        <v>10</v>
      </c>
    </row>
    <row r="1061" spans="1:9">
      <c r="A1061" s="2" t="s">
        <v>19</v>
      </c>
      <c r="B1061" t="s">
        <v>20</v>
      </c>
      <c r="C1061">
        <v>8</v>
      </c>
      <c r="D1061" t="s">
        <v>1375</v>
      </c>
      <c r="E1061" t="s">
        <v>426</v>
      </c>
      <c r="F1061" t="s">
        <v>426</v>
      </c>
      <c r="G1061">
        <v>1213</v>
      </c>
      <c r="H1061" t="s">
        <v>1212</v>
      </c>
      <c r="I1061" t="s">
        <v>10</v>
      </c>
    </row>
    <row r="1062" spans="1:9">
      <c r="A1062" s="2" t="s">
        <v>19</v>
      </c>
      <c r="B1062" t="s">
        <v>20</v>
      </c>
      <c r="C1062">
        <v>8</v>
      </c>
      <c r="D1062" t="s">
        <v>1375</v>
      </c>
      <c r="E1062" t="s">
        <v>427</v>
      </c>
      <c r="F1062" t="s">
        <v>427</v>
      </c>
      <c r="G1062">
        <v>1570</v>
      </c>
      <c r="H1062" t="s">
        <v>1212</v>
      </c>
      <c r="I1062" t="s">
        <v>10</v>
      </c>
    </row>
    <row r="1063" spans="1:9">
      <c r="A1063" s="2" t="s">
        <v>19</v>
      </c>
      <c r="B1063" t="s">
        <v>20</v>
      </c>
      <c r="C1063">
        <v>8</v>
      </c>
      <c r="D1063" t="s">
        <v>1375</v>
      </c>
      <c r="E1063" t="s">
        <v>428</v>
      </c>
      <c r="F1063" t="s">
        <v>428</v>
      </c>
      <c r="G1063">
        <v>1181</v>
      </c>
      <c r="H1063" t="s">
        <v>1213</v>
      </c>
      <c r="I1063" t="s">
        <v>10</v>
      </c>
    </row>
    <row r="1064" spans="1:9">
      <c r="A1064" s="2" t="s">
        <v>19</v>
      </c>
      <c r="B1064" t="s">
        <v>20</v>
      </c>
      <c r="C1064">
        <v>8</v>
      </c>
      <c r="D1064" t="s">
        <v>1375</v>
      </c>
      <c r="E1064" t="s">
        <v>429</v>
      </c>
      <c r="F1064" t="s">
        <v>429</v>
      </c>
      <c r="G1064">
        <v>1139</v>
      </c>
      <c r="H1064" t="s">
        <v>1212</v>
      </c>
      <c r="I1064" t="s">
        <v>10</v>
      </c>
    </row>
    <row r="1065" spans="1:9">
      <c r="A1065" s="2" t="s">
        <v>19</v>
      </c>
      <c r="B1065" t="s">
        <v>20</v>
      </c>
      <c r="C1065">
        <v>8</v>
      </c>
      <c r="D1065" t="s">
        <v>1375</v>
      </c>
      <c r="E1065" t="s">
        <v>430</v>
      </c>
      <c r="F1065" t="s">
        <v>430</v>
      </c>
      <c r="G1065">
        <v>551</v>
      </c>
      <c r="H1065" t="s">
        <v>1212</v>
      </c>
      <c r="I1065" t="s">
        <v>10</v>
      </c>
    </row>
    <row r="1066" spans="1:9">
      <c r="A1066" s="2" t="s">
        <v>19</v>
      </c>
      <c r="B1066" t="s">
        <v>20</v>
      </c>
      <c r="C1066">
        <v>8</v>
      </c>
      <c r="D1066" t="s">
        <v>1375</v>
      </c>
      <c r="E1066" t="s">
        <v>431</v>
      </c>
      <c r="F1066" t="s">
        <v>431</v>
      </c>
      <c r="G1066">
        <v>1180</v>
      </c>
      <c r="H1066" t="s">
        <v>1213</v>
      </c>
      <c r="I1066" t="s">
        <v>10</v>
      </c>
    </row>
    <row r="1067" spans="1:9">
      <c r="A1067" s="2" t="s">
        <v>19</v>
      </c>
      <c r="B1067" t="s">
        <v>20</v>
      </c>
      <c r="C1067">
        <v>8</v>
      </c>
      <c r="D1067" t="s">
        <v>1375</v>
      </c>
      <c r="E1067" t="s">
        <v>432</v>
      </c>
      <c r="F1067" t="s">
        <v>432</v>
      </c>
      <c r="G1067">
        <v>1925</v>
      </c>
      <c r="H1067" t="s">
        <v>21</v>
      </c>
      <c r="I1067" t="s">
        <v>10</v>
      </c>
    </row>
    <row r="1068" spans="1:9">
      <c r="A1068" s="2" t="s">
        <v>19</v>
      </c>
      <c r="B1068" t="s">
        <v>20</v>
      </c>
      <c r="C1068">
        <v>8</v>
      </c>
      <c r="D1068" t="s">
        <v>1375</v>
      </c>
      <c r="E1068" t="s">
        <v>433</v>
      </c>
      <c r="F1068" t="s">
        <v>433</v>
      </c>
      <c r="G1068">
        <v>1098</v>
      </c>
      <c r="H1068" t="s">
        <v>21</v>
      </c>
      <c r="I1068" t="s">
        <v>10</v>
      </c>
    </row>
    <row r="1069" spans="1:9">
      <c r="A1069" s="2" t="s">
        <v>19</v>
      </c>
      <c r="B1069" t="s">
        <v>20</v>
      </c>
      <c r="C1069">
        <v>8</v>
      </c>
      <c r="D1069" t="s">
        <v>1375</v>
      </c>
      <c r="E1069" t="s">
        <v>434</v>
      </c>
      <c r="F1069" t="s">
        <v>434</v>
      </c>
      <c r="G1069">
        <v>1374</v>
      </c>
      <c r="H1069" t="s">
        <v>21</v>
      </c>
      <c r="I1069" t="s">
        <v>10</v>
      </c>
    </row>
    <row r="1070" spans="1:9">
      <c r="A1070" s="2" t="s">
        <v>19</v>
      </c>
      <c r="B1070" t="s">
        <v>20</v>
      </c>
      <c r="C1070">
        <v>8</v>
      </c>
      <c r="D1070" t="s">
        <v>1375</v>
      </c>
      <c r="E1070" t="s">
        <v>1298</v>
      </c>
      <c r="F1070" t="s">
        <v>1298</v>
      </c>
      <c r="G1070">
        <v>1139</v>
      </c>
      <c r="H1070" t="s">
        <v>21</v>
      </c>
      <c r="I1070" t="s">
        <v>10</v>
      </c>
    </row>
    <row r="1071" spans="1:9">
      <c r="A1071" s="2" t="s">
        <v>19</v>
      </c>
      <c r="B1071" t="s">
        <v>20</v>
      </c>
      <c r="C1071">
        <v>8</v>
      </c>
      <c r="D1071" t="s">
        <v>1375</v>
      </c>
      <c r="E1071" t="s">
        <v>1299</v>
      </c>
      <c r="F1071" t="s">
        <v>1299</v>
      </c>
      <c r="G1071">
        <v>376</v>
      </c>
      <c r="H1071" t="s">
        <v>21</v>
      </c>
      <c r="I1071" t="s">
        <v>10</v>
      </c>
    </row>
    <row r="1072" spans="1:9">
      <c r="A1072" s="2" t="s">
        <v>19</v>
      </c>
      <c r="B1072" t="s">
        <v>20</v>
      </c>
      <c r="C1072">
        <v>8</v>
      </c>
      <c r="D1072" t="s">
        <v>1375</v>
      </c>
      <c r="E1072" t="s">
        <v>1300</v>
      </c>
      <c r="F1072" t="s">
        <v>1300</v>
      </c>
      <c r="G1072">
        <v>1515</v>
      </c>
      <c r="H1072" t="s">
        <v>21</v>
      </c>
      <c r="I1072" t="s">
        <v>10</v>
      </c>
    </row>
    <row r="1073" spans="1:9">
      <c r="A1073" s="2" t="s">
        <v>19</v>
      </c>
      <c r="B1073" t="s">
        <v>20</v>
      </c>
      <c r="C1073">
        <v>8</v>
      </c>
      <c r="D1073" t="s">
        <v>1375</v>
      </c>
      <c r="E1073" t="s">
        <v>1301</v>
      </c>
      <c r="F1073" t="s">
        <v>1301</v>
      </c>
      <c r="G1073">
        <v>816</v>
      </c>
      <c r="H1073" t="s">
        <v>21</v>
      </c>
      <c r="I1073" t="s">
        <v>10</v>
      </c>
    </row>
    <row r="1074" spans="1:9">
      <c r="A1074" s="2" t="s">
        <v>19</v>
      </c>
      <c r="B1074" t="s">
        <v>20</v>
      </c>
      <c r="C1074">
        <v>8</v>
      </c>
      <c r="D1074" t="s">
        <v>1375</v>
      </c>
      <c r="E1074" t="s">
        <v>1302</v>
      </c>
      <c r="F1074" t="s">
        <v>1302</v>
      </c>
      <c r="G1074">
        <v>1585</v>
      </c>
      <c r="H1074" t="s">
        <v>21</v>
      </c>
      <c r="I1074" t="s">
        <v>10</v>
      </c>
    </row>
    <row r="1075" spans="1:9">
      <c r="A1075" s="2" t="s">
        <v>19</v>
      </c>
      <c r="B1075" t="s">
        <v>20</v>
      </c>
      <c r="C1075">
        <v>8</v>
      </c>
      <c r="D1075" t="s">
        <v>1375</v>
      </c>
      <c r="E1075" t="s">
        <v>1303</v>
      </c>
      <c r="F1075" t="s">
        <v>1303</v>
      </c>
      <c r="G1075">
        <v>770</v>
      </c>
      <c r="H1075" t="s">
        <v>21</v>
      </c>
      <c r="I1075" t="s">
        <v>10</v>
      </c>
    </row>
    <row r="1076" spans="1:9">
      <c r="A1076" s="2" t="s">
        <v>19</v>
      </c>
      <c r="B1076" t="s">
        <v>20</v>
      </c>
      <c r="C1076">
        <v>8</v>
      </c>
      <c r="D1076" t="s">
        <v>1375</v>
      </c>
      <c r="E1076" t="s">
        <v>1304</v>
      </c>
      <c r="F1076" t="s">
        <v>1304</v>
      </c>
      <c r="G1076">
        <v>469</v>
      </c>
      <c r="H1076" t="s">
        <v>21</v>
      </c>
      <c r="I1076" t="s">
        <v>10</v>
      </c>
    </row>
    <row r="1077" spans="1:9">
      <c r="A1077" s="2" t="s">
        <v>19</v>
      </c>
      <c r="B1077" t="s">
        <v>20</v>
      </c>
      <c r="C1077">
        <v>8</v>
      </c>
      <c r="D1077" t="s">
        <v>1375</v>
      </c>
      <c r="E1077" t="s">
        <v>1305</v>
      </c>
      <c r="F1077" t="s">
        <v>1305</v>
      </c>
      <c r="G1077">
        <v>204</v>
      </c>
      <c r="H1077" t="s">
        <v>21</v>
      </c>
      <c r="I1077" t="s">
        <v>10</v>
      </c>
    </row>
    <row r="1078" spans="1:9">
      <c r="A1078" s="2" t="s">
        <v>19</v>
      </c>
      <c r="B1078" t="s">
        <v>20</v>
      </c>
      <c r="C1078">
        <v>8</v>
      </c>
      <c r="D1078" t="s">
        <v>1375</v>
      </c>
      <c r="E1078" t="s">
        <v>1306</v>
      </c>
      <c r="F1078" t="s">
        <v>1306</v>
      </c>
      <c r="G1078">
        <v>949</v>
      </c>
      <c r="H1078" t="s">
        <v>21</v>
      </c>
      <c r="I1078" t="s">
        <v>10</v>
      </c>
    </row>
    <row r="1079" spans="1:9">
      <c r="A1079" s="2" t="s">
        <v>19</v>
      </c>
      <c r="B1079" t="s">
        <v>20</v>
      </c>
      <c r="C1079">
        <v>8</v>
      </c>
      <c r="D1079" t="s">
        <v>1375</v>
      </c>
      <c r="E1079" t="s">
        <v>1307</v>
      </c>
      <c r="F1079" t="s">
        <v>1307</v>
      </c>
      <c r="G1079">
        <v>887</v>
      </c>
      <c r="H1079" t="s">
        <v>21</v>
      </c>
      <c r="I1079" t="s">
        <v>10</v>
      </c>
    </row>
    <row r="1080" spans="1:9">
      <c r="A1080" s="2" t="s">
        <v>19</v>
      </c>
      <c r="B1080" t="s">
        <v>20</v>
      </c>
      <c r="C1080">
        <v>8</v>
      </c>
      <c r="D1080" t="s">
        <v>1375</v>
      </c>
      <c r="E1080" t="s">
        <v>1308</v>
      </c>
      <c r="F1080" t="s">
        <v>1308</v>
      </c>
      <c r="G1080">
        <v>1283</v>
      </c>
      <c r="H1080" t="s">
        <v>21</v>
      </c>
      <c r="I1080" t="s">
        <v>10</v>
      </c>
    </row>
    <row r="1081" spans="1:9">
      <c r="A1081" s="2" t="s">
        <v>19</v>
      </c>
      <c r="B1081" t="s">
        <v>20</v>
      </c>
      <c r="C1081">
        <v>8</v>
      </c>
      <c r="D1081" t="s">
        <v>1375</v>
      </c>
      <c r="E1081" t="s">
        <v>1309</v>
      </c>
      <c r="F1081" t="s">
        <v>1309</v>
      </c>
      <c r="G1081">
        <v>1113</v>
      </c>
      <c r="H1081" t="s">
        <v>21</v>
      </c>
      <c r="I1081" t="s">
        <v>10</v>
      </c>
    </row>
    <row r="1082" spans="1:9">
      <c r="A1082" s="2" t="s">
        <v>19</v>
      </c>
      <c r="B1082" t="s">
        <v>20</v>
      </c>
      <c r="C1082">
        <v>8</v>
      </c>
      <c r="D1082" t="s">
        <v>1375</v>
      </c>
      <c r="E1082" t="s">
        <v>1310</v>
      </c>
      <c r="F1082" t="s">
        <v>1310</v>
      </c>
      <c r="G1082">
        <v>1243</v>
      </c>
      <c r="H1082" t="s">
        <v>21</v>
      </c>
      <c r="I1082" t="s">
        <v>10</v>
      </c>
    </row>
    <row r="1083" spans="1:9">
      <c r="A1083" s="2" t="s">
        <v>19</v>
      </c>
      <c r="B1083" t="s">
        <v>20</v>
      </c>
      <c r="C1083">
        <v>8</v>
      </c>
      <c r="D1083" t="s">
        <v>1375</v>
      </c>
      <c r="E1083" t="s">
        <v>1311</v>
      </c>
      <c r="F1083" t="s">
        <v>1311</v>
      </c>
      <c r="G1083">
        <v>1240</v>
      </c>
      <c r="H1083" t="s">
        <v>21</v>
      </c>
      <c r="I1083" t="s">
        <v>10</v>
      </c>
    </row>
    <row r="1084" spans="1:9">
      <c r="A1084" s="2" t="s">
        <v>19</v>
      </c>
      <c r="B1084" t="s">
        <v>20</v>
      </c>
      <c r="C1084">
        <v>8</v>
      </c>
      <c r="D1084" t="s">
        <v>1375</v>
      </c>
      <c r="E1084" t="s">
        <v>1312</v>
      </c>
      <c r="F1084" t="s">
        <v>1312</v>
      </c>
      <c r="G1084">
        <v>926</v>
      </c>
      <c r="H1084" t="s">
        <v>21</v>
      </c>
      <c r="I1084" t="s">
        <v>10</v>
      </c>
    </row>
    <row r="1085" spans="1:9">
      <c r="A1085" s="2" t="s">
        <v>19</v>
      </c>
      <c r="B1085" t="s">
        <v>20</v>
      </c>
      <c r="C1085">
        <v>8</v>
      </c>
      <c r="D1085" t="s">
        <v>1375</v>
      </c>
      <c r="E1085" t="s">
        <v>1313</v>
      </c>
      <c r="F1085" t="s">
        <v>1313</v>
      </c>
      <c r="G1085">
        <v>1099</v>
      </c>
      <c r="H1085" t="s">
        <v>21</v>
      </c>
      <c r="I1085" t="s">
        <v>10</v>
      </c>
    </row>
    <row r="1086" spans="1:9">
      <c r="A1086" s="2" t="s">
        <v>19</v>
      </c>
      <c r="B1086" t="s">
        <v>20</v>
      </c>
      <c r="C1086">
        <v>8</v>
      </c>
      <c r="D1086" t="s">
        <v>1375</v>
      </c>
      <c r="E1086" t="s">
        <v>1314</v>
      </c>
      <c r="F1086" t="s">
        <v>1314</v>
      </c>
      <c r="G1086">
        <v>758</v>
      </c>
      <c r="H1086" t="s">
        <v>21</v>
      </c>
      <c r="I1086" t="s">
        <v>10</v>
      </c>
    </row>
    <row r="1087" spans="1:9">
      <c r="A1087" s="2" t="s">
        <v>19</v>
      </c>
      <c r="B1087" t="s">
        <v>20</v>
      </c>
      <c r="C1087">
        <v>8</v>
      </c>
      <c r="D1087" t="s">
        <v>1375</v>
      </c>
      <c r="E1087" t="s">
        <v>1315</v>
      </c>
      <c r="F1087" t="s">
        <v>1315</v>
      </c>
      <c r="G1087">
        <v>1200</v>
      </c>
      <c r="H1087" t="s">
        <v>1213</v>
      </c>
      <c r="I1087" t="s">
        <v>10</v>
      </c>
    </row>
    <row r="1088" spans="1:9">
      <c r="A1088" s="2" t="s">
        <v>19</v>
      </c>
      <c r="B1088" t="s">
        <v>20</v>
      </c>
      <c r="C1088">
        <v>8</v>
      </c>
      <c r="D1088" t="s">
        <v>1375</v>
      </c>
      <c r="E1088" t="s">
        <v>1316</v>
      </c>
      <c r="F1088" t="s">
        <v>1316</v>
      </c>
      <c r="G1088">
        <v>1200</v>
      </c>
      <c r="H1088" t="s">
        <v>1213</v>
      </c>
      <c r="I1088" t="s">
        <v>10</v>
      </c>
    </row>
    <row r="1089" spans="1:9">
      <c r="A1089" s="2" t="s">
        <v>19</v>
      </c>
      <c r="B1089" t="s">
        <v>20</v>
      </c>
      <c r="C1089">
        <v>8</v>
      </c>
      <c r="D1089" t="s">
        <v>1375</v>
      </c>
      <c r="E1089" t="s">
        <v>1317</v>
      </c>
      <c r="F1089" t="s">
        <v>1317</v>
      </c>
      <c r="G1089">
        <v>1240</v>
      </c>
      <c r="H1089" t="s">
        <v>21</v>
      </c>
      <c r="I1089" t="s">
        <v>10</v>
      </c>
    </row>
    <row r="1090" spans="1:9">
      <c r="A1090" s="2" t="s">
        <v>19</v>
      </c>
      <c r="B1090" t="s">
        <v>20</v>
      </c>
      <c r="C1090">
        <v>8</v>
      </c>
      <c r="D1090" t="s">
        <v>1375</v>
      </c>
      <c r="E1090" t="s">
        <v>1318</v>
      </c>
      <c r="F1090" t="s">
        <v>1318</v>
      </c>
      <c r="G1090">
        <v>1095</v>
      </c>
      <c r="H1090" t="s">
        <v>21</v>
      </c>
      <c r="I1090" t="s">
        <v>10</v>
      </c>
    </row>
    <row r="1091" spans="1:9">
      <c r="A1091" s="2" t="s">
        <v>19</v>
      </c>
      <c r="B1091" t="s">
        <v>20</v>
      </c>
      <c r="C1091">
        <v>8</v>
      </c>
      <c r="D1091" t="s">
        <v>1375</v>
      </c>
      <c r="E1091" t="s">
        <v>1319</v>
      </c>
      <c r="F1091" t="s">
        <v>1319</v>
      </c>
      <c r="G1091">
        <v>871</v>
      </c>
      <c r="H1091" t="s">
        <v>21</v>
      </c>
      <c r="I1091" t="s">
        <v>10</v>
      </c>
    </row>
    <row r="1092" spans="1:9">
      <c r="A1092" s="2" t="s">
        <v>19</v>
      </c>
      <c r="B1092" t="s">
        <v>20</v>
      </c>
      <c r="C1092">
        <v>8</v>
      </c>
      <c r="D1092" t="s">
        <v>1375</v>
      </c>
      <c r="E1092" t="s">
        <v>1320</v>
      </c>
      <c r="F1092" t="s">
        <v>1320</v>
      </c>
      <c r="G1092">
        <v>893</v>
      </c>
      <c r="H1092" t="s">
        <v>1212</v>
      </c>
      <c r="I1092" t="s">
        <v>10</v>
      </c>
    </row>
    <row r="1093" spans="1:9">
      <c r="A1093" s="2" t="s">
        <v>19</v>
      </c>
      <c r="B1093" t="s">
        <v>20</v>
      </c>
      <c r="C1093">
        <v>8</v>
      </c>
      <c r="D1093" t="s">
        <v>1375</v>
      </c>
      <c r="E1093" t="s">
        <v>1321</v>
      </c>
      <c r="F1093" t="s">
        <v>1321</v>
      </c>
      <c r="G1093">
        <v>1045</v>
      </c>
      <c r="H1093" t="s">
        <v>1212</v>
      </c>
      <c r="I1093" t="s">
        <v>10</v>
      </c>
    </row>
    <row r="1094" spans="1:9">
      <c r="A1094" s="2" t="s">
        <v>19</v>
      </c>
      <c r="B1094" t="s">
        <v>20</v>
      </c>
      <c r="C1094">
        <v>8</v>
      </c>
      <c r="D1094" t="s">
        <v>1375</v>
      </c>
      <c r="E1094" t="s">
        <v>1322</v>
      </c>
      <c r="F1094" t="s">
        <v>1322</v>
      </c>
      <c r="G1094">
        <v>847</v>
      </c>
      <c r="H1094" t="s">
        <v>1212</v>
      </c>
      <c r="I1094" t="s">
        <v>10</v>
      </c>
    </row>
    <row r="1095" spans="1:9">
      <c r="A1095" s="2" t="s">
        <v>19</v>
      </c>
      <c r="B1095" t="s">
        <v>20</v>
      </c>
      <c r="C1095">
        <v>8</v>
      </c>
      <c r="D1095" t="s">
        <v>1375</v>
      </c>
      <c r="E1095" t="s">
        <v>1323</v>
      </c>
      <c r="F1095" t="s">
        <v>1323</v>
      </c>
      <c r="G1095">
        <v>1335</v>
      </c>
      <c r="H1095" t="s">
        <v>1212</v>
      </c>
      <c r="I1095" t="s">
        <v>10</v>
      </c>
    </row>
    <row r="1096" spans="1:9">
      <c r="A1096" s="2" t="s">
        <v>19</v>
      </c>
      <c r="B1096" t="s">
        <v>20</v>
      </c>
      <c r="C1096">
        <v>8</v>
      </c>
      <c r="D1096" t="s">
        <v>1375</v>
      </c>
      <c r="E1096" t="s">
        <v>1324</v>
      </c>
      <c r="F1096" t="s">
        <v>1324</v>
      </c>
      <c r="G1096">
        <v>456</v>
      </c>
      <c r="H1096" t="s">
        <v>1212</v>
      </c>
      <c r="I1096" t="s">
        <v>10</v>
      </c>
    </row>
    <row r="1097" spans="1:9">
      <c r="A1097" s="2" t="s">
        <v>19</v>
      </c>
      <c r="B1097" t="s">
        <v>20</v>
      </c>
      <c r="C1097">
        <v>8</v>
      </c>
      <c r="D1097" t="s">
        <v>1375</v>
      </c>
      <c r="E1097" t="s">
        <v>1325</v>
      </c>
      <c r="F1097" t="s">
        <v>1325</v>
      </c>
      <c r="G1097">
        <v>1184</v>
      </c>
      <c r="H1097" t="s">
        <v>21</v>
      </c>
      <c r="I109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INITDSS</vt:lpstr>
      <vt:lpstr>SVDSS</vt:lpstr>
      <vt:lpstr>ThermalitoOutflow1</vt:lpstr>
      <vt:lpstr>ThermalitoOutflow2</vt:lpstr>
      <vt:lpstr>Demands</vt:lpstr>
      <vt:lpstr>MINGW_6&amp;DR69</vt:lpstr>
      <vt:lpstr>DEM_D6_PWR</vt:lpstr>
      <vt:lpstr>D_THERM_DEMANDS</vt:lpstr>
      <vt:lpstr>DEMAND_D_DAGUER_NP</vt:lpstr>
      <vt:lpstr>DEMAND_C217B</vt:lpstr>
      <vt:lpstr>D_YUBFEA_demand</vt:lpstr>
      <vt:lpstr>AD_Terms</vt:lpstr>
      <vt:lpstr>Therm</vt:lpstr>
      <vt:lpstr>Yubfea</vt:lpstr>
      <vt:lpstr>ReservoirData</vt:lpstr>
      <vt:lpstr>inflowYuba</vt:lpstr>
      <vt:lpstr>inflowShasta</vt:lpstr>
      <vt:lpstr>OROinflow</vt:lpstr>
      <vt:lpstr>OROevaprateIN</vt:lpstr>
      <vt:lpstr>CALLITE_EVAP_S_SHSTA</vt:lpstr>
      <vt:lpstr>CALLiTE_SHASTA_LEVEL2_4</vt:lpstr>
      <vt:lpstr>OROLEVEL5</vt:lpstr>
      <vt:lpstr>OROLEVEL5extended</vt:lpstr>
      <vt:lpstr>SHASTAlevel5extended</vt:lpstr>
      <vt:lpstr>OROstrage</vt:lpstr>
      <vt:lpstr>SHAstorage</vt:lpstr>
      <vt:lpstr>CDEC</vt:lpstr>
      <vt:lpstr>SWPallocation</vt:lpstr>
      <vt:lpstr>minflow</vt:lpstr>
      <vt:lpstr>MINFLOWFEATHER</vt:lpstr>
      <vt:lpstr>MINFLOWFEAMOUTH</vt:lpstr>
      <vt:lpstr>FNF</vt:lpstr>
      <vt:lpstr>inflowtoShasta</vt:lpstr>
      <vt:lpstr>inflowtoOro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osorio</dc:creator>
  <cp:lastModifiedBy>nicole osorio</cp:lastModifiedBy>
  <dcterms:created xsi:type="dcterms:W3CDTF">2020-05-29T03:37:58Z</dcterms:created>
  <dcterms:modified xsi:type="dcterms:W3CDTF">2020-11-22T20:23:34Z</dcterms:modified>
</cp:coreProperties>
</file>